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media/image73.png" ContentType="image/png"/>
  <Override PartName="/xl/media/image74.png" ContentType="image/png"/>
  <Override PartName="/xl/media/image80.png" ContentType="image/png"/>
  <Override PartName="/xl/media/image75.png" ContentType="image/png"/>
  <Override PartName="/xl/media/image81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comments2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vmlDrawing3.vml" ContentType="application/vnd.openxmlformats-officedocument.vmlDrawing"/>
  <Override PartName="/xl/drawings/drawing3.xml" ContentType="application/vnd.openxmlformats-officedocument.drawing+xml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vmlDrawing6.vml" ContentType="application/vnd.openxmlformats-officedocument.vmlDrawing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ирк - в ут" sheetId="1" state="visible" r:id="rId2"/>
    <sheet name="stock" sheetId="2" state="visible" r:id="rId3"/>
    <sheet name="Sales" sheetId="3" state="visible" r:id="rId4"/>
    <sheet name="Clients" sheetId="4" state="visible" r:id="rId5"/>
    <sheet name="TovarG" sheetId="5" state="visible" r:id="rId6"/>
    <sheet name="Group" sheetId="6" state="visible" r:id="rId7"/>
    <sheet name="GroupSiteX" sheetId="7" state="visible" r:id="rId8"/>
    <sheet name="дудаков 10%" sheetId="8" state="visible" r:id="rId9"/>
    <sheet name="Лист1" sheetId="9" state="visible" r:id="rId10"/>
    <sheet name="луковатый" sheetId="10" state="visible" r:id="rId11"/>
  </sheets>
  <externalReferences>
    <externalReference r:id="rId12"/>
  </externalReferences>
  <definedNames>
    <definedName function="false" hidden="false" localSheetId="0" name="_xlnm.Print_Area" vbProcedure="false">'ирк - в ут'!$A$1:$F$1</definedName>
    <definedName function="false" hidden="true" localSheetId="5" name="_xlnm._FilterDatabase" vbProcedure="false">Group!$A$1:$F$160</definedName>
    <definedName function="false" hidden="true" localSheetId="1" name="_xlnm._FilterDatabase" vbProcedure="false">stock!$A$4:$AI$44</definedName>
    <definedName function="false" hidden="false" localSheetId="0" name="Excel_BuiltIn_Print_Area" vbProcedure="false">#REF!</definedName>
    <definedName function="false" hidden="false" localSheetId="1" name="Excel_BuiltIn_Print_Area" vbProcedure="false">#REF!</definedName>
    <definedName function="false" hidden="false" localSheetId="1" name="Z_3D1862CD_3A97_11D7_95DE_000021210A64__wvu_Cols" vbProcedure="false">stock!$D:$M,#REF!,stock!$Q:$AF,#REF!</definedName>
    <definedName function="false" hidden="false" localSheetId="1" name="Z_3D1862CD_3A97_11D7_95DE_000021210A64__wvu_FilterData" vbProcedure="false">#REF!</definedName>
    <definedName function="false" hidden="false" localSheetId="1" name="Z_3D1862CD_3A97_11D7_95DE_000021210A64__wvu_PrintArea" vbProcedure="false">#REF!</definedName>
    <definedName function="false" hidden="false" localSheetId="1" name="Z_3D1862DC_3A97_11D7_95DE_000021210A64__wvu_FilterData" vbProcedure="false">#REF!</definedName>
    <definedName function="false" hidden="false" localSheetId="1" name="Z_75EA9A88_4C3B_4597_A343_47E50AA4DD02__wvu_Cols" vbProcedure="false">stock!$S:$AF,stock!$AH:$AH</definedName>
    <definedName function="false" hidden="false" localSheetId="1" name="Z_75EA9A88_4C3B_4597_A343_47E50AA4DD02__wvu_FilterData" vbProcedure="false">#REF!</definedName>
    <definedName function="false" hidden="false" localSheetId="1" name="Z_75EA9A88_4C3B_4597_A343_47E50AA4DD02__wvu_PrintArea" vbProcedure="false">#REF!</definedName>
    <definedName function="false" hidden="false" localSheetId="1" name="Z_7AB7C89F_8B69_11D6_95A1_000021210A64__wvu_Cols" vbProcedure="false">stock!$D:$M,#REF!,stock!$Q:$AF,#REF!,#REF!,#REF!</definedName>
    <definedName function="false" hidden="false" localSheetId="1" name="Z_7AB7C89F_8B69_11D6_95A1_000021210A64__wvu_FilterData" vbProcedure="false">#REF!</definedName>
    <definedName function="false" hidden="false" localSheetId="1" name="Z_8A5D89E0_C1AA_44E6_B843_191B849ABED2__wvu_Cols" vbProcedure="false">stock!$Q:$S,stock!$U:$FH,stock!$AF:$AF,stock!$AH:$AH</definedName>
    <definedName function="false" hidden="false" localSheetId="1" name="Z_8A5D89E0_C1AA_44E6_B843_191B849ABED2__wvu_FilterData" vbProcedure="false">stock!$A$4:$AE$44</definedName>
    <definedName function="false" hidden="false" localSheetId="1" name="Z_9A5E5E6B_32FF_4C12_B899_E1CD3F88970B__wvu_FilterData" vbProcedure="false">#REF!</definedName>
    <definedName function="false" hidden="false" localSheetId="1" name="Z_A8E6ED25_27A6_413D_A180_765FBEA2412B__wvu_Cols" vbProcedure="false">stock!$D:$M,stock!$Q:$AF,#REF!,#REF!,stock!$AI:$AI,stock!$FG:$FH,#REF!,#REF!,#REF!,#REF!,#REF!</definedName>
    <definedName function="false" hidden="false" localSheetId="1" name="Z_A8E6ED25_27A6_413D_A180_765FBEA2412B__wvu_FilterData" vbProcedure="false">stock!$HY$1:$HY$44</definedName>
    <definedName function="false" hidden="false" localSheetId="1" name="Z_A8E6ED25_27A6_413D_A180_765FBEA2412B__wvu_PrintArea" vbProcedure="false">#REF!</definedName>
    <definedName function="false" hidden="false" localSheetId="1" name="Z_D1DB52F9_B5A6_403A_AA36_AFE735679ADD__wvu_FilterData" vbProcedure="false">#REF!</definedName>
    <definedName function="false" hidden="false" localSheetId="1" name="Z_F0F7C834_9146_4863_AE03_50C43CC0BC52__wvu_FilterData" vbProcedure="false">#REF!</definedName>
    <definedName function="false" hidden="false" localSheetId="1" name="Z_F83AE14C_3A97_11D7_BCA2_000021210DFA__wvu_Cols" vbProcedure="false">stock!$D:$M,#REF!,#REF!,#REF!</definedName>
    <definedName function="false" hidden="false" localSheetId="1" name="Z_F83AE14C_3A97_11D7_BCA2_000021210DFA__wvu_FilterData" vbProcedure="false">#REF!</definedName>
    <definedName function="false" hidden="false" localSheetId="1" name="Z_F83AE14C_3A97_11D7_BCA2_000021210DFA__wvu_PrintArea" vbProcedure="false">#REF!</definedName>
    <definedName function="false" hidden="false" localSheetId="1" name="Z_FB07198E_71B4_454E_9EC4_70A3A221441B__wvu_FilterData" vbProcedure="false">#REF!</definedName>
    <definedName function="false" hidden="false" localSheetId="2" name="Excel_BuiltIn_Print_Area" vbProcedure="false">#REF!</definedName>
    <definedName function="false" hidden="false" localSheetId="2" name="Excel_BuiltIn__FilterDatabase" vbProcedure="false">#REF!</definedName>
    <definedName function="false" hidden="false" localSheetId="2" name="Z_3D1862CD_3A97_11D7_95DE_000021210A64__wvu_PrintArea" vbProcedure="false">#REF!</definedName>
    <definedName function="false" hidden="false" localSheetId="2" name="Z_75EA9A88_4C3B_4597_A343_47E50AA4DD02__wvu_FilterData" vbProcedure="false">#REF!</definedName>
    <definedName function="false" hidden="false" localSheetId="2" name="Z_75EA9A88_4C3B_4597_A343_47E50AA4DD02__wvu_PrintArea" vbProcedure="false">#REF!</definedName>
    <definedName function="false" hidden="false" localSheetId="2" name="Z_8A5D89E0_C1AA_44E6_B843_191B849ABED2__wvu_Cols" vbProcedure="false">#REF!</definedName>
    <definedName function="false" hidden="false" localSheetId="2" name="Z_8A5D89E0_C1AA_44E6_B843_191B849ABED2__wvu_FilterData" vbProcedure="false">#REF!</definedName>
    <definedName function="false" hidden="false" localSheetId="2" name="Z_9A5E5E6B_32FF_4C12_B899_E1CD3F88970B__wvu_FilterData" vbProcedure="false">#REF!</definedName>
    <definedName function="false" hidden="false" localSheetId="2" name="Z_A8E6ED25_27A6_413D_A180_765FBEA2412B__wvu_PrintArea" vbProcedure="false">[1]Лист1!$A$7881:$H$7950</definedName>
    <definedName function="false" hidden="false" localSheetId="2" name="Z_F83AE14C_3A97_11D7_BCA2_000021210DFA__wvu_PrintArea" vbProcedure="false">#REF!</definedName>
  </definedNames>
  <calcPr iterateCount="100" refMode="R1C1" iterate="false" iterateDelta="0.001"/>
  <extLst>
    <ext xmlns:loext="http://schemas.libreoffice.org/" uri="{7626C862-2A13-11E5-B345-FEFF819CDC9F}">
      <loext:extCalcPr stringRefSyntax="Calc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курс цб + 1,5%</t>
        </r>
      </text>
    </comment>
    <comment ref="C4" authorId="0">
      <text>
        <r>
          <rPr>
            <sz val="8"/>
            <color rgb="FF000000"/>
            <rFont val="Tahoma"/>
            <family val="0"/>
            <charset val="204"/>
          </rPr>
          <t xml:space="preserve">базовая - это вот для звонков и прочая. Это основа.
оптовая - уже согдасовывается !!!
</t>
        </r>
        <r>
          <rPr>
            <b val="true"/>
            <sz val="8"/>
            <color rgb="FF000000"/>
            <rFont val="Tahoma"/>
            <family val="2"/>
            <charset val="204"/>
          </rPr>
          <t xml:space="preserve">правильные цены выделены жирным.</t>
        </r>
      </text>
    </comment>
    <comment ref="T2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Товар в пути следования на склад
</t>
        </r>
      </text>
    </comment>
    <comment ref="AE4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Столбец для размещений заказов на склад при выбитие позиции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14" authorId="0">
      <text>
        <r>
          <rPr>
            <sz val="9"/>
            <color rgb="FF000000"/>
            <rFont val="Tahoma"/>
            <family val="0"/>
            <charset val="1"/>
          </rPr>
          <t xml:space="preserve">Торговая наценка по всему документу</t>
        </r>
      </text>
    </comment>
    <comment ref="I15" authorId="0">
      <text>
        <r>
          <rPr>
            <sz val="9"/>
            <color rgb="FF000000"/>
            <rFont val="Tahoma"/>
            <family val="0"/>
            <charset val="1"/>
          </rPr>
          <t xml:space="preserve">Доля валовой прибыли в выручке</t>
        </r>
      </text>
    </comment>
    <comment ref="J6" authorId="0">
      <text>
        <r>
          <rPr>
            <sz val="9"/>
            <color rgb="FF000000"/>
            <rFont val="Tahoma"/>
            <family val="0"/>
            <charset val="1"/>
          </rPr>
          <t xml:space="preserve">Курс валюты по складу!</t>
        </r>
      </text>
    </comment>
    <comment ref="K6" authorId="0">
      <text>
        <r>
          <rPr>
            <sz val="9"/>
            <color rgb="FF000000"/>
            <rFont val="Tahoma"/>
            <family val="0"/>
            <charset val="1"/>
          </rPr>
          <t xml:space="preserve">Курс валюты по ЦБ + 1,5%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код группы</t>
        </r>
      </text>
    </comment>
    <comment ref="C1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наименование группы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6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3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3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0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0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4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0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0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8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1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4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sharedStrings.xml><?xml version="1.0" encoding="utf-8"?>
<sst xmlns="http://schemas.openxmlformats.org/spreadsheetml/2006/main" count="23089" uniqueCount="6662">
  <si>
    <t xml:space="preserve">&lt;&lt;-&gt;&gt; курс - $</t>
  </si>
  <si>
    <t xml:space="preserve">курс для ходовки</t>
  </si>
  <si>
    <t xml:space="preserve">not use</t>
  </si>
  <si>
    <t xml:space="preserve">&lt;&lt;-&gt;&gt; курс - EURO</t>
  </si>
  <si>
    <t xml:space="preserve">Total cost</t>
  </si>
  <si>
    <t xml:space="preserve">IN WAY</t>
  </si>
  <si>
    <t xml:space="preserve">тыс руб</t>
  </si>
  <si>
    <t xml:space="preserve">26-08-2011%</t>
  </si>
  <si>
    <t xml:space="preserve">Article</t>
  </si>
  <si>
    <t xml:space="preserve">Номер по каталогу (производитель)</t>
  </si>
  <si>
    <t xml:space="preserve">Базовая цена</t>
  </si>
  <si>
    <t xml:space="preserve">Дополнительные номера, размеры</t>
  </si>
  <si>
    <t xml:space="preserve">Русское описание</t>
  </si>
  <si>
    <t xml:space="preserve">Английское написание</t>
  </si>
  <si>
    <t xml:space="preserve">Принадлежность</t>
  </si>
  <si>
    <t xml:space="preserve">Принадлежность к модели</t>
  </si>
  <si>
    <t xml:space="preserve">Производитель (Страна)</t>
  </si>
  <si>
    <t xml:space="preserve">Вес</t>
  </si>
  <si>
    <t xml:space="preserve">Завод</t>
  </si>
  <si>
    <t xml:space="preserve">Коммент</t>
  </si>
  <si>
    <t xml:space="preserve">Цена1</t>
  </si>
  <si>
    <t xml:space="preserve">Цена2</t>
  </si>
  <si>
    <t xml:space="preserve">%</t>
  </si>
  <si>
    <t xml:space="preserve">FOB</t>
  </si>
  <si>
    <t xml:space="preserve">cost rub</t>
  </si>
  <si>
    <t xml:space="preserve">ql new 09</t>
  </si>
  <si>
    <t xml:space="preserve">WT20180716A</t>
  </si>
  <si>
    <t xml:space="preserve">STS8N15</t>
  </si>
  <si>
    <t xml:space="preserve">QL+HRS+ 11-2018</t>
  </si>
  <si>
    <t xml:space="preserve">other</t>
  </si>
  <si>
    <t xml:space="preserve">ORD</t>
  </si>
  <si>
    <t xml:space="preserve">Total_Cost</t>
  </si>
  <si>
    <r>
      <rPr>
        <b val="true"/>
        <sz val="10"/>
        <color rgb="FF000000"/>
        <rFont val="Arial"/>
        <family val="2"/>
        <charset val="204"/>
      </rPr>
      <t xml:space="preserve">T</t>
    </r>
    <r>
      <rPr>
        <sz val="10"/>
        <color rgb="FF000000"/>
        <rFont val="Arial"/>
        <family val="2"/>
        <charset val="204"/>
      </rPr>
      <t xml:space="preserve">otStock</t>
    </r>
  </si>
  <si>
    <t xml:space="preserve">TotStock</t>
  </si>
  <si>
    <t xml:space="preserve">Tot_Sales</t>
  </si>
  <si>
    <t xml:space="preserve">11575M</t>
  </si>
  <si>
    <t xml:space="preserve">11574M</t>
  </si>
  <si>
    <t xml:space="preserve">11573M</t>
  </si>
  <si>
    <t xml:space="preserve">11572M</t>
  </si>
  <si>
    <t xml:space="preserve">11571M</t>
  </si>
  <si>
    <t xml:space="preserve">11570M</t>
  </si>
  <si>
    <t xml:space="preserve">11569M</t>
  </si>
  <si>
    <t xml:space="preserve">11568M</t>
  </si>
  <si>
    <t xml:space="preserve">11567M</t>
  </si>
  <si>
    <t xml:space="preserve">11566M</t>
  </si>
  <si>
    <t xml:space="preserve">11565M</t>
  </si>
  <si>
    <t xml:space="preserve">11564M</t>
  </si>
  <si>
    <t xml:space="preserve">11563M</t>
  </si>
  <si>
    <t xml:space="preserve">11562M</t>
  </si>
  <si>
    <t xml:space="preserve">11561M</t>
  </si>
  <si>
    <t xml:space="preserve">11560M</t>
  </si>
  <si>
    <t xml:space="preserve">11559M</t>
  </si>
  <si>
    <t xml:space="preserve">11558M</t>
  </si>
  <si>
    <t xml:space="preserve">11557M</t>
  </si>
  <si>
    <t xml:space="preserve">11556M</t>
  </si>
  <si>
    <t xml:space="preserve">11555M</t>
  </si>
  <si>
    <t xml:space="preserve">11554M</t>
  </si>
  <si>
    <t xml:space="preserve">11553M</t>
  </si>
  <si>
    <t xml:space="preserve">11552M</t>
  </si>
  <si>
    <t xml:space="preserve">11551M</t>
  </si>
  <si>
    <t xml:space="preserve">11550M</t>
  </si>
  <si>
    <t xml:space="preserve">11549M</t>
  </si>
  <si>
    <t xml:space="preserve">11548M</t>
  </si>
  <si>
    <t xml:space="preserve">11547M</t>
  </si>
  <si>
    <t xml:space="preserve">11546M</t>
  </si>
  <si>
    <t xml:space="preserve">11545M</t>
  </si>
  <si>
    <t xml:space="preserve">11544M</t>
  </si>
  <si>
    <t xml:space="preserve">11543M</t>
  </si>
  <si>
    <t xml:space="preserve">11542M</t>
  </si>
  <si>
    <t xml:space="preserve">11541M</t>
  </si>
  <si>
    <t xml:space="preserve">11540M</t>
  </si>
  <si>
    <t xml:space="preserve">11539M</t>
  </si>
  <si>
    <t xml:space="preserve">11538M</t>
  </si>
  <si>
    <t xml:space="preserve">11537M</t>
  </si>
  <si>
    <t xml:space="preserve">11536M</t>
  </si>
  <si>
    <t xml:space="preserve">11535M</t>
  </si>
  <si>
    <t xml:space="preserve">11534M</t>
  </si>
  <si>
    <t xml:space="preserve">11533M</t>
  </si>
  <si>
    <t xml:space="preserve">11532M</t>
  </si>
  <si>
    <t xml:space="preserve">11531M</t>
  </si>
  <si>
    <t xml:space="preserve">11530M</t>
  </si>
  <si>
    <t xml:space="preserve">11529M</t>
  </si>
  <si>
    <t xml:space="preserve">11528M</t>
  </si>
  <si>
    <t xml:space="preserve">11527M</t>
  </si>
  <si>
    <t xml:space="preserve">11526M</t>
  </si>
  <si>
    <t xml:space="preserve">11525M</t>
  </si>
  <si>
    <t xml:space="preserve">11524M</t>
  </si>
  <si>
    <t xml:space="preserve">11523M</t>
  </si>
  <si>
    <t xml:space="preserve">11522M</t>
  </si>
  <si>
    <t xml:space="preserve">11521M</t>
  </si>
  <si>
    <t xml:space="preserve">11520M</t>
  </si>
  <si>
    <t xml:space="preserve">11519M</t>
  </si>
  <si>
    <t xml:space="preserve">11518M</t>
  </si>
  <si>
    <t xml:space="preserve">11517M</t>
  </si>
  <si>
    <t xml:space="preserve">11516M</t>
  </si>
  <si>
    <t xml:space="preserve">11515M</t>
  </si>
  <si>
    <t xml:space="preserve">11514M</t>
  </si>
  <si>
    <t xml:space="preserve">11513M</t>
  </si>
  <si>
    <t xml:space="preserve">11512M</t>
  </si>
  <si>
    <t xml:space="preserve">11511M</t>
  </si>
  <si>
    <t xml:space="preserve">11510M</t>
  </si>
  <si>
    <t xml:space="preserve">11509M</t>
  </si>
  <si>
    <t xml:space="preserve">11508M</t>
  </si>
  <si>
    <t xml:space="preserve">11507M</t>
  </si>
  <si>
    <t xml:space="preserve">11506M</t>
  </si>
  <si>
    <t xml:space="preserve">11505M</t>
  </si>
  <si>
    <t xml:space="preserve">11504M</t>
  </si>
  <si>
    <t xml:space="preserve">11503M</t>
  </si>
  <si>
    <t xml:space="preserve">11502M</t>
  </si>
  <si>
    <t xml:space="preserve">11501M</t>
  </si>
  <si>
    <t xml:space="preserve">11500M</t>
  </si>
  <si>
    <t xml:space="preserve">11499M</t>
  </si>
  <si>
    <t xml:space="preserve">11498M</t>
  </si>
  <si>
    <t xml:space="preserve">11497M</t>
  </si>
  <si>
    <t xml:space="preserve">11496M</t>
  </si>
  <si>
    <t xml:space="preserve">11495M</t>
  </si>
  <si>
    <t xml:space="preserve">11494M</t>
  </si>
  <si>
    <t xml:space="preserve">11493M</t>
  </si>
  <si>
    <t xml:space="preserve">11492M</t>
  </si>
  <si>
    <t xml:space="preserve">11491M</t>
  </si>
  <si>
    <t xml:space="preserve">11490M</t>
  </si>
  <si>
    <t xml:space="preserve">11489M</t>
  </si>
  <si>
    <t xml:space="preserve">11488M</t>
  </si>
  <si>
    <t xml:space="preserve">11487M</t>
  </si>
  <si>
    <t xml:space="preserve">11486M</t>
  </si>
  <si>
    <t xml:space="preserve">11485M</t>
  </si>
  <si>
    <t xml:space="preserve">11484M</t>
  </si>
  <si>
    <t xml:space="preserve">11483M</t>
  </si>
  <si>
    <t xml:space="preserve">11482M</t>
  </si>
  <si>
    <t xml:space="preserve">11481M</t>
  </si>
  <si>
    <t xml:space="preserve">11480M</t>
  </si>
  <si>
    <t xml:space="preserve">11479M</t>
  </si>
  <si>
    <t xml:space="preserve">11478M</t>
  </si>
  <si>
    <t xml:space="preserve">11476M</t>
  </si>
  <si>
    <t xml:space="preserve">11475M</t>
  </si>
  <si>
    <t xml:space="preserve">11474M</t>
  </si>
  <si>
    <t xml:space="preserve">11473M</t>
  </si>
  <si>
    <t xml:space="preserve">11472M</t>
  </si>
  <si>
    <t xml:space="preserve">11471M</t>
  </si>
  <si>
    <t xml:space="preserve">11470M</t>
  </si>
  <si>
    <t xml:space="preserve">11469M</t>
  </si>
  <si>
    <t xml:space="preserve">11468M</t>
  </si>
  <si>
    <t xml:space="preserve">11467M</t>
  </si>
  <si>
    <t xml:space="preserve">11466M</t>
  </si>
  <si>
    <t xml:space="preserve">11465M</t>
  </si>
  <si>
    <t xml:space="preserve">11464M</t>
  </si>
  <si>
    <t xml:space="preserve">11463M</t>
  </si>
  <si>
    <t xml:space="preserve">11462M</t>
  </si>
  <si>
    <t xml:space="preserve">11461M</t>
  </si>
  <si>
    <t xml:space="preserve">11460M</t>
  </si>
  <si>
    <t xml:space="preserve">11459M</t>
  </si>
  <si>
    <t xml:space="preserve">11458M</t>
  </si>
  <si>
    <t xml:space="preserve">11457M</t>
  </si>
  <si>
    <t xml:space="preserve">11456M</t>
  </si>
  <si>
    <t xml:space="preserve">11455M</t>
  </si>
  <si>
    <t xml:space="preserve">11454M</t>
  </si>
  <si>
    <t xml:space="preserve">11453M</t>
  </si>
  <si>
    <t xml:space="preserve">10647M</t>
  </si>
  <si>
    <t xml:space="preserve">4357M</t>
  </si>
  <si>
    <t xml:space="preserve">1858M</t>
  </si>
  <si>
    <t xml:space="preserve">Tot_Income</t>
  </si>
  <si>
    <t xml:space="preserve">fushen 1018</t>
  </si>
  <si>
    <t xml:space="preserve">STS8N14</t>
  </si>
  <si>
    <t xml:space="preserve">KEENWAY 09-2018</t>
  </si>
  <si>
    <t xml:space="preserve">STS8N13</t>
  </si>
  <si>
    <t xml:space="preserve">mbw #09</t>
  </si>
  <si>
    <t xml:space="preserve">QL 08-2018</t>
  </si>
  <si>
    <t xml:space="preserve">STS8N12</t>
  </si>
  <si>
    <t xml:space="preserve">WT20180507A</t>
  </si>
  <si>
    <t xml:space="preserve">MIRFILTER</t>
  </si>
  <si>
    <t xml:space="preserve">QL+OTHER 12-07</t>
  </si>
  <si>
    <t xml:space="preserve">STS8N11</t>
  </si>
  <si>
    <t xml:space="preserve">MBW 29062018</t>
  </si>
  <si>
    <t xml:space="preserve">STS8N10</t>
  </si>
  <si>
    <t xml:space="preserve">GN 290618</t>
  </si>
  <si>
    <t xml:space="preserve">QL 01-07</t>
  </si>
  <si>
    <t xml:space="preserve">STS8N09</t>
  </si>
  <si>
    <t xml:space="preserve">STSN8</t>
  </si>
  <si>
    <t xml:space="preserve">QL 16 may</t>
  </si>
  <si>
    <t xml:space="preserve">monbow may</t>
  </si>
  <si>
    <t xml:space="preserve">May HRS++</t>
  </si>
  <si>
    <t xml:space="preserve">STS8N7</t>
  </si>
  <si>
    <t xml:space="preserve">QL April18</t>
  </si>
  <si>
    <t xml:space="preserve">STS8N06</t>
  </si>
  <si>
    <t xml:space="preserve">GN APRIL</t>
  </si>
  <si>
    <t xml:space="preserve">STS8N05</t>
  </si>
  <si>
    <t xml:space="preserve">STS8N04</t>
  </si>
  <si>
    <t xml:space="preserve">STS8N03</t>
  </si>
  <si>
    <t xml:space="preserve">HRS01-18</t>
  </si>
  <si>
    <t xml:space="preserve">MBW 01/18</t>
  </si>
  <si>
    <t xml:space="preserve">GN 02-2018</t>
  </si>
  <si>
    <t xml:space="preserve">STS8N01</t>
  </si>
  <si>
    <t xml:space="preserve">ql 10 order</t>
  </si>
  <si>
    <t xml:space="preserve">GN 12-2017</t>
  </si>
  <si>
    <t xml:space="preserve">QL+other 26-12</t>
  </si>
  <si>
    <t xml:space="preserve">hrs+other 12/2017</t>
  </si>
  <si>
    <t xml:space="preserve">STSN20</t>
  </si>
  <si>
    <t xml:space="preserve">QL 2017-11</t>
  </si>
  <si>
    <t xml:space="preserve">STSN19</t>
  </si>
  <si>
    <t xml:space="preserve">GN
20170915</t>
  </si>
  <si>
    <t xml:space="preserve">MONBOW NOVEMBE</t>
  </si>
  <si>
    <t xml:space="preserve">stsn18</t>
  </si>
  <si>
    <t xml:space="preserve">stsn17</t>
  </si>
  <si>
    <t xml:space="preserve">QL 19-10-17</t>
  </si>
  <si>
    <t xml:space="preserve">STSN16</t>
  </si>
  <si>
    <t xml:space="preserve">HRS + other</t>
  </si>
  <si>
    <t xml:space="preserve">QL + other</t>
  </si>
  <si>
    <t xml:space="preserve">STSN15</t>
  </si>
  <si>
    <t xml:space="preserve">STSN14</t>
  </si>
  <si>
    <t xml:space="preserve">STSN13</t>
  </si>
  <si>
    <t xml:space="preserve">MBW 08-2017</t>
  </si>
  <si>
    <t xml:space="preserve">GN 08-2017</t>
  </si>
  <si>
    <t xml:space="preserve">STSN12 08/17</t>
  </si>
  <si>
    <t xml:space="preserve">QL-08/2017</t>
  </si>
  <si>
    <t xml:space="preserve">HRS july17</t>
  </si>
  <si>
    <t xml:space="preserve">STSN11</t>
  </si>
  <si>
    <t xml:space="preserve">2cont QL 20july</t>
  </si>
  <si>
    <t xml:space="preserve">gn may order</t>
  </si>
  <si>
    <t xml:space="preserve">STSN10</t>
  </si>
  <si>
    <t xml:space="preserve">STSN09</t>
  </si>
  <si>
    <t xml:space="preserve">Guanan June</t>
  </si>
  <si>
    <t xml:space="preserve">QL июнь</t>
  </si>
  <si>
    <t xml:space="preserve">HRS июнь</t>
  </si>
  <si>
    <t xml:space="preserve">HRS load 03may</t>
  </si>
  <si>
    <t xml:space="preserve">WT20170302A</t>
  </si>
  <si>
    <t xml:space="preserve">keenway 2004</t>
  </si>
  <si>
    <t xml:space="preserve">(price-cost)/price</t>
  </si>
  <si>
    <t xml:space="preserve">Summ in way</t>
  </si>
  <si>
    <t xml:space="preserve">G001</t>
  </si>
  <si>
    <t xml:space="preserve">Ковш экскаватора</t>
  </si>
  <si>
    <t xml:space="preserve">63NB-30501BG (3-Tooth)</t>
  </si>
  <si>
    <t xml:space="preserve">100pin, 66NB-31310</t>
  </si>
  <si>
    <t xml:space="preserve">Ковш</t>
  </si>
  <si>
    <t xml:space="preserve">Bucket Assy 1,09m3 ROCK</t>
  </si>
  <si>
    <t xml:space="preserve">Hyundai</t>
  </si>
  <si>
    <t xml:space="preserve">R450LC-7</t>
  </si>
  <si>
    <t xml:space="preserve">Корея</t>
  </si>
  <si>
    <t xml:space="preserve">HHI</t>
  </si>
  <si>
    <t xml:space="preserve">ИРК=1</t>
  </si>
  <si>
    <t xml:space="preserve">G015</t>
  </si>
  <si>
    <t xml:space="preserve">Смазочные материалы (Hyundai, KIXX, GS OIL)</t>
  </si>
  <si>
    <t xml:space="preserve">себестоим.</t>
  </si>
  <si>
    <t xml:space="preserve">KIXX Hydro HDZ 22 20L</t>
  </si>
  <si>
    <t xml:space="preserve">Масло гидравлическое</t>
  </si>
  <si>
    <t xml:space="preserve">KIXX Hydro HDZ 22  20L/PL </t>
  </si>
  <si>
    <t xml:space="preserve">(-45C)</t>
  </si>
  <si>
    <t xml:space="preserve">KIXX 80W90 (20L)</t>
  </si>
  <si>
    <t xml:space="preserve">Масло трансмиссионное</t>
  </si>
  <si>
    <t xml:space="preserve">GEAR OIL 80W/90 (20L)</t>
  </si>
  <si>
    <t xml:space="preserve">G450</t>
  </si>
  <si>
    <t xml:space="preserve">Режущие элементы (Коронки, адаптеры, фиксаторы, накладки, ножи, протекторы)</t>
  </si>
  <si>
    <t xml:space="preserve">G465</t>
  </si>
  <si>
    <t xml:space="preserve">Коронка рыхлителя бульдозера</t>
  </si>
  <si>
    <t xml:space="preserve">141-78-11253 (GN)</t>
  </si>
  <si>
    <t xml:space="preserve">141-78-11254</t>
  </si>
  <si>
    <t xml:space="preserve">Коронка рыхлителя</t>
  </si>
  <si>
    <t xml:space="preserve">RIPPER TOOTH</t>
  </si>
  <si>
    <t xml:space="preserve">Komatsu</t>
  </si>
  <si>
    <t xml:space="preserve">D65, SD16</t>
  </si>
  <si>
    <t xml:space="preserve">Китай</t>
  </si>
  <si>
    <t xml:space="preserve">Guannan</t>
  </si>
  <si>
    <t xml:space="preserve">T2 Material</t>
  </si>
  <si>
    <t xml:space="preserve">ОФИС !!</t>
  </si>
  <si>
    <t xml:space="preserve">175-78-31230 (D85) (GN) ЖЕЛТЫЕ</t>
  </si>
  <si>
    <t xml:space="preserve">KM-64 (175-78-31230), KM-65 (175-78-31232), 9W-2451, 16Y-84-00010</t>
  </si>
  <si>
    <t xml:space="preserve">D85, D135, D155, SD32</t>
  </si>
  <si>
    <t xml:space="preserve">T2 Material // Special chemical component</t>
  </si>
  <si>
    <t xml:space="preserve">175-78-31230 (ASE)</t>
  </si>
  <si>
    <t xml:space="preserve">ASE</t>
  </si>
  <si>
    <t xml:space="preserve">9W-2452/175-78-31230 (ETE-1922N)</t>
  </si>
  <si>
    <t xml:space="preserve">ETE-1922N , 4T4453, 114-0453, 16Y-84-00010</t>
  </si>
  <si>
    <t xml:space="preserve">Caterpillar</t>
  </si>
  <si>
    <t xml:space="preserve">D155, D8, D8C, D8L, D8H, D8K, D8N, D9H, D9N, D9R, SD32</t>
  </si>
  <si>
    <t xml:space="preserve">Испания</t>
  </si>
  <si>
    <t xml:space="preserve">ETESA</t>
  </si>
  <si>
    <t xml:space="preserve">175-78-31230 FORGE Синий</t>
  </si>
  <si>
    <t xml:space="preserve">FORGE</t>
  </si>
  <si>
    <t xml:space="preserve">K&amp;H</t>
  </si>
  <si>
    <t xml:space="preserve">9W-2452 (TURBO)</t>
  </si>
  <si>
    <t xml:space="preserve">TOOTH-F2, 16Y-84-00010</t>
  </si>
  <si>
    <t xml:space="preserve">195-78-21331 (ETE-1945)</t>
  </si>
  <si>
    <t xml:space="preserve">ETE-1945, 195-78-21331, (Y409ZR00N9506), KM74, KM74L</t>
  </si>
  <si>
    <t xml:space="preserve">D275,D355</t>
  </si>
  <si>
    <t xml:space="preserve">195-78-21331-1 (GN D355) ЖЕЛТЫЕ</t>
  </si>
  <si>
    <t xml:space="preserve">195-78-21331, (Y409ZR00N9506), KM74, KM74L</t>
  </si>
  <si>
    <t xml:space="preserve">195-78-21331-наплавка вольфрам Синий</t>
  </si>
  <si>
    <t xml:space="preserve">195-78-21331, ETE-1945</t>
  </si>
  <si>
    <t xml:space="preserve">T2 Material + Tungsten</t>
  </si>
  <si>
    <t xml:space="preserve">195-78-71320 (ETE-1975)</t>
  </si>
  <si>
    <t xml:space="preserve">D375, KM84</t>
  </si>
  <si>
    <t xml:space="preserve">D375</t>
  </si>
  <si>
    <t xml:space="preserve">195-78-71320 (GN)</t>
  </si>
  <si>
    <t xml:space="preserve">T2</t>
  </si>
  <si>
    <t xml:space="preserve">6Y-0359 (GN)</t>
  </si>
  <si>
    <t xml:space="preserve">6Y0359, 9J8910/6Y0359, D284FU</t>
  </si>
  <si>
    <t xml:space="preserve">D6, D7</t>
  </si>
  <si>
    <t xml:space="preserve">4T-5502 (GN)</t>
  </si>
  <si>
    <t xml:space="preserve">4T5502, D274FU, E364M</t>
  </si>
  <si>
    <t xml:space="preserve">D9, D10, D11</t>
  </si>
  <si>
    <t xml:space="preserve">4T-5503 (GN)</t>
  </si>
  <si>
    <t xml:space="preserve">4T5503, TOOTH-F2</t>
  </si>
  <si>
    <t xml:space="preserve">склад 1turbo</t>
  </si>
  <si>
    <t xml:space="preserve">G466</t>
  </si>
  <si>
    <t xml:space="preserve">Коронка экскаваторная Коматсу</t>
  </si>
  <si>
    <t xml:space="preserve">PC60RC (GN)</t>
  </si>
  <si>
    <t xml:space="preserve">201-70-24140</t>
  </si>
  <si>
    <t xml:space="preserve">Коронка</t>
  </si>
  <si>
    <t xml:space="preserve">Tooth point</t>
  </si>
  <si>
    <t xml:space="preserve">PC60</t>
  </si>
  <si>
    <t xml:space="preserve">46*49</t>
  </si>
  <si>
    <t xml:space="preserve">PC100RC (20X-70-14160RC GN)</t>
  </si>
  <si>
    <t xml:space="preserve">20X-70-14160RC</t>
  </si>
  <si>
    <t xml:space="preserve">PC100</t>
  </si>
  <si>
    <t xml:space="preserve">202-70-12130</t>
  </si>
  <si>
    <t xml:space="preserve">PC100, R1-111</t>
  </si>
  <si>
    <t xml:space="preserve">PC(120, 200), WA(250, 300, 320)</t>
  </si>
  <si>
    <t xml:space="preserve">205-70-19570 (GN 19570) НЕСКАЛЬНАЯ</t>
  </si>
  <si>
    <t xml:space="preserve">TOOTH-F1, 4364121, 4642692, KM-15, PC200XL, 2713-9046</t>
  </si>
  <si>
    <t xml:space="preserve">PC200</t>
  </si>
  <si>
    <t xml:space="preserve">T2 Material (Mo alloy steel)</t>
  </si>
  <si>
    <t xml:space="preserve">205-70-19570RC (GN200RC-1, PC200RC) СКАЛЬНАЯ</t>
  </si>
  <si>
    <t xml:space="preserve">LK200RC, 19570RE, RC - TYPE (KM-15RC), KM-14HD, ETE-1947RC, ETE-2200-SYL</t>
  </si>
  <si>
    <t xml:space="preserve">207-70-14151 (ETE-1948N)</t>
  </si>
  <si>
    <t xml:space="preserve">ETE-1948N, 206-70-48610, 4380343, KM-20, PC300XL</t>
  </si>
  <si>
    <t xml:space="preserve">PC300</t>
  </si>
  <si>
    <t xml:space="preserve">207-70-14151 (PC300H/KM300S)(GN) НЕСКАЛЬНАЯ</t>
  </si>
  <si>
    <t xml:space="preserve">простая, 206-70-48610, 4380343, KM-20, PC300XL</t>
  </si>
  <si>
    <t xml:space="preserve">207-70-14151RC Синий(GN 19582RE-3) СКАЛЬНАЯ</t>
  </si>
  <si>
    <t xml:space="preserve">19582RE-3, 19582RE-2, 207-70-14151RC.K RC-TYPE, PC300RC</t>
  </si>
  <si>
    <t xml:space="preserve">DARK BLUE - T2 Material</t>
  </si>
  <si>
    <t xml:space="preserve">208-70-14152 (ASE)</t>
  </si>
  <si>
    <t xml:space="preserve">PC400, PC450, KM-25</t>
  </si>
  <si>
    <t xml:space="preserve">PC400, PC450</t>
  </si>
  <si>
    <t xml:space="preserve">not order</t>
  </si>
  <si>
    <t xml:space="preserve">208-70-14152SYL (ETE2400SYL)</t>
  </si>
  <si>
    <t xml:space="preserve">ETE-2400-SYL</t>
  </si>
  <si>
    <t xml:space="preserve">208-70-14270/-14152 (GN/FIORM)</t>
  </si>
  <si>
    <t xml:space="preserve">E496 (208-70-14152), KM-24HD Long</t>
  </si>
  <si>
    <t xml:space="preserve">208-70-14152 FORGE PC400-RC</t>
  </si>
  <si>
    <t xml:space="preserve">FORGE-RC</t>
  </si>
  <si>
    <t xml:space="preserve">208-70-14152RC (GN 14270RC.K)</t>
  </si>
  <si>
    <t xml:space="preserve">PC400 reinf sharp RC - TYPE, KM-25RC, LK400RC, 775-HL-400TR</t>
  </si>
  <si>
    <t xml:space="preserve">208-70-14270RC (TURBO 14270RC)</t>
  </si>
  <si>
    <t xml:space="preserve">FUTURA TYPE-RC, TOOTH-F2</t>
  </si>
  <si>
    <t xml:space="preserve">1шт офис</t>
  </si>
  <si>
    <t xml:space="preserve">209-70-54210RC (209-70-54720) (TURBO)</t>
  </si>
  <si>
    <t xml:space="preserve">TOOTH-F2</t>
  </si>
  <si>
    <t xml:space="preserve">PC650, PC750</t>
  </si>
  <si>
    <t xml:space="preserve">ИРК=10</t>
  </si>
  <si>
    <t xml:space="preserve">209-70-54210 (GETT)</t>
  </si>
  <si>
    <t xml:space="preserve">GETT</t>
  </si>
  <si>
    <t xml:space="preserve">ИРК=3</t>
  </si>
  <si>
    <t xml:space="preserve">21N-72-14290RC (TURBO) (21N-72-14410)</t>
  </si>
  <si>
    <t xml:space="preserve">RC-TYPE, TOOTH-F4</t>
  </si>
  <si>
    <t xml:space="preserve">PC1250, PC1000, PC1100</t>
  </si>
  <si>
    <t xml:space="preserve">G460</t>
  </si>
  <si>
    <t xml:space="preserve">Коронка экскаваторная САМСУНГ-ВОЛЬВО</t>
  </si>
  <si>
    <t xml:space="preserve">08-11575MM</t>
  </si>
  <si>
    <t xml:space="preserve">Cost Rub</t>
  </si>
  <si>
    <t xml:space="preserve">P45201502500 (GN)</t>
  </si>
  <si>
    <t xml:space="preserve">Китай Полотно без отверстий CUTTING EDGE </t>
  </si>
  <si>
    <t xml:space="preserve">20x150x2500 </t>
  </si>
  <si>
    <t xml:space="preserve">EX55/ZX55  без вилки</t>
  </si>
  <si>
    <t xml:space="preserve">Китай Цилиндр натяжения гусеницы с пружиной в сборе без вилки T/CYLINDER ASSY (ADJUSTER KIT) Hitachi</t>
  </si>
  <si>
    <t xml:space="preserve"> </t>
  </si>
  <si>
    <t xml:space="preserve">3974371 (4929642) без прокладки</t>
  </si>
  <si>
    <t xml:space="preserve"> Термостат Thermostat Cummins</t>
  </si>
  <si>
    <t xml:space="preserve">180F </t>
  </si>
  <si>
    <t xml:space="preserve">VAY 35X45X4 PIN DUST SEAL</t>
  </si>
  <si>
    <t xml:space="preserve">Корея Уплотнение пальца-втулки PIN SEAL DUST </t>
  </si>
  <si>
    <t xml:space="preserve">07145-00035 , XCAV-00168 </t>
  </si>
  <si>
    <t xml:space="preserve">KOMATSU-Piston Ring - 140</t>
  </si>
  <si>
    <t xml:space="preserve">Тайвань Стальное кольцо поршня  </t>
  </si>
  <si>
    <t xml:space="preserve">707-44-14910 </t>
  </si>
  <si>
    <t xml:space="preserve">KW2833/K2833</t>
  </si>
  <si>
    <t xml:space="preserve">Китай Фильтр воздушный  </t>
  </si>
  <si>
    <t xml:space="preserve">860117355' </t>
  </si>
  <si>
    <t xml:space="preserve">Итого:</t>
  </si>
  <si>
    <t xml:space="preserve">Ответственный (Склад):</t>
  </si>
  <si>
    <t xml:space="preserve">#</t>
  </si>
  <si>
    <t xml:space="preserve">Client</t>
  </si>
  <si>
    <t xml:space="preserve">Account / Stock</t>
  </si>
  <si>
    <t xml:space="preserve">Das Komment</t>
  </si>
  <si>
    <t xml:space="preserve">Частное лицо</t>
  </si>
  <si>
    <t xml:space="preserve">Доля валовой прибыли в цене</t>
  </si>
  <si>
    <t xml:space="preserve">Магазин</t>
  </si>
  <si>
    <t xml:space="preserve">Корректировка склада</t>
  </si>
  <si>
    <t xml:space="preserve">Движение фильтров</t>
  </si>
  <si>
    <t xml:space="preserve">Перевод товара на магазин(офис)</t>
  </si>
  <si>
    <t xml:space="preserve">КОНТУР - АЛЕКСЕЙ РОЗОВИК</t>
  </si>
  <si>
    <t xml:space="preserve">ИП КОРБУТ РОМАН</t>
  </si>
  <si>
    <t xml:space="preserve">ИП ШКУЛОВА СВЕТЛАНА</t>
  </si>
  <si>
    <t xml:space="preserve">ИП Дудаков Александр Анатольевич</t>
  </si>
  <si>
    <t xml:space="preserve">КАЗАК НАХОДКА</t>
  </si>
  <si>
    <t xml:space="preserve">ИП Зайцев</t>
  </si>
  <si>
    <t xml:space="preserve">ИП Ворожба/Зайцев</t>
  </si>
  <si>
    <t xml:space="preserve">ED81/220-9089/220-9081 (GN) (K80)  Коронка</t>
  </si>
  <si>
    <t xml:space="preserve">General Duty  (Caterpillar) (K80 Serie = 80mm) [Китай]</t>
  </si>
  <si>
    <t xml:space="preserve">цена по запросу</t>
  </si>
  <si>
    <t xml:space="preserve">220-9091 (GN KR09) (K90) Коронка</t>
  </si>
  <si>
    <t xml:space="preserve">Extra Duty 320D (Caterpillar) (K90 Serie = 87,4mm, 220-9099) [Китай]</t>
  </si>
  <si>
    <t xml:space="preserve">220-9109/220-9101 (GN) (K100) Коронка</t>
  </si>
  <si>
    <t xml:space="preserve">General Duty 336DL (Caterpillar) (K100, 220-9101 ) [Китай]</t>
  </si>
  <si>
    <t xml:space="preserve">286-2117/220-9119 (GN) (K110) Коронка</t>
  </si>
  <si>
    <t xml:space="preserve"> 330DL (Caterpillar) (K110) [Китай]</t>
  </si>
  <si>
    <t xml:space="preserve">286-2114 (GN) Syl-RC (K110) Коронка</t>
  </si>
  <si>
    <t xml:space="preserve">Syl-RC  (Caterpillar) (K110) [Китай]</t>
  </si>
  <si>
    <t xml:space="preserve">220-9132 (GN) (K130) Коронка</t>
  </si>
  <si>
    <t xml:space="preserve">Sharp  (Caterpillar) (K130) [Китай]</t>
  </si>
  <si>
    <t xml:space="preserve">на заказ</t>
  </si>
  <si>
    <t xml:space="preserve">264-9131/264-2131 (GN) (K130) Коронка</t>
  </si>
  <si>
    <t xml:space="preserve">Extra Duty  (Caterpillar) (K130, 220-9131) [Китай]</t>
  </si>
  <si>
    <t xml:space="preserve">220-9139 (GN) T3 (K130) Коронка</t>
  </si>
  <si>
    <t xml:space="preserve">General Duty  (Caterpillar) (K130) [Китай]</t>
  </si>
  <si>
    <t xml:space="preserve">220-9090 PIN (K80-K100) Замок-штифт коронки</t>
  </si>
  <si>
    <t xml:space="preserve">Pin tooth  (Caterpillar) (K80-K100) [Китай]</t>
  </si>
  <si>
    <t xml:space="preserve">286-2110 PIN (K110) Замок-штифт коронки</t>
  </si>
  <si>
    <t xml:space="preserve">Pin tooth 330DL (Caterpillar) (K110, 220-9110) [Китай]</t>
  </si>
  <si>
    <t xml:space="preserve">220-9130 PIN (K130) Замок-штифт коронки</t>
  </si>
  <si>
    <t xml:space="preserve">Pin tooth  (Caterpillar) (K130) [Китай]</t>
  </si>
  <si>
    <t xml:space="preserve">195-78-21320 (GETT) Протектор стойки</t>
  </si>
  <si>
    <t xml:space="preserve"> D155 (Komatsu) (195-78-21580) [Корея]</t>
  </si>
  <si>
    <t xml:space="preserve">195-78-21320 (ETE-815) Протектор стойки</t>
  </si>
  <si>
    <t xml:space="preserve"> D155 (Komatsu) (195-78-21320) [Испания]</t>
  </si>
  <si>
    <t xml:space="preserve">195-78-21580 (GN) HD ! Протектор стойки</t>
  </si>
  <si>
    <t xml:space="preserve"> D155, D275A5/D355 (Komatsu) (195-78-21580 HD-удлиненная) [Китай]</t>
  </si>
  <si>
    <t xml:space="preserve">195-78-21580HD (TURBO) Протектор стойки</t>
  </si>
  <si>
    <t xml:space="preserve"> D275A5/D355 (Komatsu) (HD-удлиненная) [Китай]</t>
  </si>
  <si>
    <t xml:space="preserve">9W-8365 (GN) Протектор стойки</t>
  </si>
  <si>
    <t xml:space="preserve"> D9 (Caterpillar) (9W8365) [Китай]</t>
  </si>
  <si>
    <t xml:space="preserve">6Y-8960 (TURBO) Протектор стойки</t>
  </si>
  <si>
    <t xml:space="preserve"> D11, D10 (Caterpillar) () [Китай]</t>
  </si>
  <si>
    <t xml:space="preserve">67N6-36150-39 (GN) Межзубьевая защита</t>
  </si>
  <si>
    <t xml:space="preserve">LIP SHROUD, LIP PROTECTOR R210-7 (Hyundai) (39mm, t=15, l=95/125-130) [Китай]</t>
  </si>
  <si>
    <t xml:space="preserve">67N9-31160-42 (GN) Межзубьевая защита</t>
  </si>
  <si>
    <t xml:space="preserve">LIP SHROUD, LIP PROTECTOR R335-7 (Hyundai) (42mm, t=15, l=95/125-130) [Китай]</t>
  </si>
  <si>
    <t xml:space="preserve">67NA-31180 (GN 200C4550-50) Межзубьевая защита</t>
  </si>
  <si>
    <t xml:space="preserve">LIP SHROUD, LIP PROTECTOR R375-7 (Hyundai) (50mm, t=15, l=95/125-130, 209-939-5170) [Китай]</t>
  </si>
  <si>
    <t xml:space="preserve">67NB-34130 (GN 200C4550-55) Межзубьевая защита</t>
  </si>
  <si>
    <t xml:space="preserve">LIP SHROUD, LIP PROTECTOR R455-7 (Hyundai) (55mm, t=15, l=95/125-130, 208-934-5170) [Китай]</t>
  </si>
  <si>
    <t xml:space="preserve">C190-00051 (XDL) Межзубьевая защита</t>
  </si>
  <si>
    <t xml:space="preserve">LIP SHROUD, LIP PROTECTOR S300V (Doosan(Daewoo)) (44mm, t=15/20, l=70/70) [Корея]</t>
  </si>
  <si>
    <t xml:space="preserve">200C4550-60 (GN) Межзубьевая защита</t>
  </si>
  <si>
    <t xml:space="preserve">LIP SHROUD, LIP PROTECTOR PC400 (Komatsu) (60mm) [Китай]</t>
  </si>
  <si>
    <t xml:space="preserve">5H07B Межзубьевая защита</t>
  </si>
  <si>
    <t xml:space="preserve">LIP SHROUD, LIP PROTECTOR PC200 (Komatsu) () [Китай]</t>
  </si>
  <si>
    <t xml:space="preserve">неизвестно</t>
  </si>
  <si>
    <t xml:space="preserve">HZ-90-360 (TURBO) Межзубьевая защита</t>
  </si>
  <si>
    <t xml:space="preserve">LIP SHROUD, LIP PROTECTOR CAT390, J800 (Caterpillar) (90mm) [Китай]</t>
  </si>
  <si>
    <t xml:space="preserve">HZ-90-360L (TURBO) Межзубьевая защита</t>
  </si>
  <si>
    <t xml:space="preserve">HZ-90-360R (TURBO) Межзубьевая защита</t>
  </si>
  <si>
    <t xml:space="preserve">##</t>
  </si>
  <si>
    <t xml:space="preserve">Первый столбец</t>
  </si>
  <si>
    <t xml:space="preserve">G002</t>
  </si>
  <si>
    <t xml:space="preserve">Покрышки</t>
  </si>
  <si>
    <t xml:space="preserve">1 - признак на обработку группы</t>
  </si>
  <si>
    <t xml:space="preserve">2 - признак на установку кодов товара в группе</t>
  </si>
  <si>
    <t xml:space="preserve">G451</t>
  </si>
  <si>
    <t xml:space="preserve">Коронки и фиксаторы К-серия Катерпиллер</t>
  </si>
  <si>
    <t xml:space="preserve">Второй столбец</t>
  </si>
  <si>
    <t xml:space="preserve">G452</t>
  </si>
  <si>
    <t xml:space="preserve">Стойка, Протектор</t>
  </si>
  <si>
    <t xml:space="preserve">1 - признак на игнорирование нормальных цен</t>
  </si>
  <si>
    <t xml:space="preserve">G453</t>
  </si>
  <si>
    <t xml:space="preserve">Межзубьевая защита</t>
  </si>
  <si>
    <t xml:space="preserve">G454</t>
  </si>
  <si>
    <t xml:space="preserve">Нож ковша (Sidecutters)</t>
  </si>
  <si>
    <t xml:space="preserve">G455</t>
  </si>
  <si>
    <t xml:space="preserve">Адаптер коронки ковша экскаватора</t>
  </si>
  <si>
    <t xml:space="preserve">G464</t>
  </si>
  <si>
    <t xml:space="preserve">Коронки на болтах</t>
  </si>
  <si>
    <t xml:space="preserve">G467</t>
  </si>
  <si>
    <t xml:space="preserve">Коронка экскаваторная КАТЕРПИЛЛЕР</t>
  </si>
  <si>
    <t xml:space="preserve">G457</t>
  </si>
  <si>
    <t xml:space="preserve">Коронка экскаваторная ХУНДАЙ</t>
  </si>
  <si>
    <t xml:space="preserve">G458</t>
  </si>
  <si>
    <t xml:space="preserve">Коронка экскаваторная ДЭУ-ДУСАН</t>
  </si>
  <si>
    <t xml:space="preserve">G459</t>
  </si>
  <si>
    <t xml:space="preserve">Коронка экскаваторная ЛИБХЕР</t>
  </si>
  <si>
    <t xml:space="preserve">G456</t>
  </si>
  <si>
    <t xml:space="preserve">Коронки фронтального погрузчика</t>
  </si>
  <si>
    <t xml:space="preserve">G461</t>
  </si>
  <si>
    <t xml:space="preserve">Коронки ESCO, SUPER V</t>
  </si>
  <si>
    <t xml:space="preserve">G462</t>
  </si>
  <si>
    <t xml:space="preserve">Крепеж, резинка, палец. клин стальной. ESCO, Super-V, Хитачи</t>
  </si>
  <si>
    <t xml:space="preserve">G463</t>
  </si>
  <si>
    <t xml:space="preserve">Крепеж, пальцы коронок с шайбами Коматсу, Хундай. Дэу-Дусан, Самсунг, Вольво , Катерпиллер</t>
  </si>
  <si>
    <t xml:space="preserve">G468</t>
  </si>
  <si>
    <t xml:space="preserve">Бульдозер - ножи, полотна Edge Cutter (Челябинск)</t>
  </si>
  <si>
    <t xml:space="preserve">G469</t>
  </si>
  <si>
    <t xml:space="preserve">Бульдозер - ножи, полотна Edge Cutter</t>
  </si>
  <si>
    <t xml:space="preserve">G470</t>
  </si>
  <si>
    <t xml:space="preserve">Фронтальные погрузчики - ножи, полотна Edge Cutter</t>
  </si>
  <si>
    <t xml:space="preserve">G471</t>
  </si>
  <si>
    <t xml:space="preserve">Грейдерные ножи, полотна G/Blades</t>
  </si>
  <si>
    <t xml:space="preserve">G261</t>
  </si>
  <si>
    <t xml:space="preserve">Болты и гайки  , различные</t>
  </si>
  <si>
    <t xml:space="preserve">G049</t>
  </si>
  <si>
    <t xml:space="preserve">Ходовая часть</t>
  </si>
  <si>
    <t xml:space="preserve">G050</t>
  </si>
  <si>
    <t xml:space="preserve">Ходовая часть D10N/D10R (D9N/D9R)</t>
  </si>
  <si>
    <t xml:space="preserve">G051</t>
  </si>
  <si>
    <t xml:space="preserve">Башмаки гусениц (TRACK SHOE)</t>
  </si>
  <si>
    <t xml:space="preserve">G052</t>
  </si>
  <si>
    <t xml:space="preserve">Гусеницы в сборе (TRACK SHOE ASSY)</t>
  </si>
  <si>
    <t xml:space="preserve">G053</t>
  </si>
  <si>
    <t xml:space="preserve">Пружина (Recoil Spring)</t>
  </si>
  <si>
    <t xml:space="preserve">G054</t>
  </si>
  <si>
    <t xml:space="preserve">Резиновые накладки для стальных гусениц</t>
  </si>
  <si>
    <t xml:space="preserve">G055</t>
  </si>
  <si>
    <t xml:space="preserve">Катки опорные для Мини Экскаваторов (до 5,5тонн)</t>
  </si>
  <si>
    <t xml:space="preserve">G058</t>
  </si>
  <si>
    <t xml:space="preserve">Запасные части к цепям: втулки, пальцы, звенья.</t>
  </si>
  <si>
    <t xml:space="preserve">G059</t>
  </si>
  <si>
    <t xml:space="preserve">Цепи гусеничные (TRACK LINK ASSY)</t>
  </si>
  <si>
    <t xml:space="preserve">G057</t>
  </si>
  <si>
    <t xml:space="preserve">Сегмент, Ведущее колесо (Sprocket, Segment Group)</t>
  </si>
  <si>
    <t xml:space="preserve">G056</t>
  </si>
  <si>
    <t xml:space="preserve">Направляющее колесо (Ленивец , Idler)</t>
  </si>
  <si>
    <t xml:space="preserve">G060</t>
  </si>
  <si>
    <t xml:space="preserve">Катки опорные (Track Roller)</t>
  </si>
  <si>
    <t xml:space="preserve">G061</t>
  </si>
  <si>
    <t xml:space="preserve">Катки поддерживающие (Carrier Roller)</t>
  </si>
  <si>
    <t xml:space="preserve">Пики гидромолотов (Chisel)</t>
  </si>
  <si>
    <t xml:space="preserve">G550</t>
  </si>
  <si>
    <t xml:space="preserve">Детали ДВС</t>
  </si>
  <si>
    <t xml:space="preserve">G551</t>
  </si>
  <si>
    <t xml:space="preserve">Водяной насос</t>
  </si>
  <si>
    <t xml:space="preserve">G552</t>
  </si>
  <si>
    <t xml:space="preserve">Турбина</t>
  </si>
  <si>
    <t xml:space="preserve">G554</t>
  </si>
  <si>
    <t xml:space="preserve">Форсунки и распылители</t>
  </si>
  <si>
    <t xml:space="preserve">G555</t>
  </si>
  <si>
    <t xml:space="preserve">Daewoo - Dossan детали двигателя</t>
  </si>
  <si>
    <t xml:space="preserve">G556</t>
  </si>
  <si>
    <t xml:space="preserve">Термостаты</t>
  </si>
  <si>
    <t xml:space="preserve">G553</t>
  </si>
  <si>
    <t xml:space="preserve">PC75UU-2, 4D95L / S4D95L , PC75UU-3  - 4D102</t>
  </si>
  <si>
    <t xml:space="preserve">G557</t>
  </si>
  <si>
    <t xml:space="preserve">Прокладки и наборы, прочий зип для ДВС CATERPILAR, SHANTUI, KOMATSU</t>
  </si>
  <si>
    <t xml:space="preserve">G558</t>
  </si>
  <si>
    <t xml:space="preserve">4BTA3.9, 6BT5.9, 6CT8.3, QSC, QSC8.3, QSL, QSM11</t>
  </si>
  <si>
    <t xml:space="preserve">G559</t>
  </si>
  <si>
    <t xml:space="preserve">S6S-DT</t>
  </si>
  <si>
    <t xml:space="preserve">G510</t>
  </si>
  <si>
    <t xml:space="preserve">Запасные части для автокранов: Komatsu, Kato, Tadano, Kobelco</t>
  </si>
  <si>
    <t xml:space="preserve">G201</t>
  </si>
  <si>
    <t xml:space="preserve">Фрикционные диски </t>
  </si>
  <si>
    <t xml:space="preserve">G203</t>
  </si>
  <si>
    <t xml:space="preserve">Радиаторы, и зип к ним</t>
  </si>
  <si>
    <t xml:space="preserve">G204</t>
  </si>
  <si>
    <t xml:space="preserve">Ремни приводные</t>
  </si>
  <si>
    <t xml:space="preserve">G097</t>
  </si>
  <si>
    <t xml:space="preserve">Сальники, уплотнения ходовой части колесных экскаваторов, кпп, ZF</t>
  </si>
  <si>
    <t xml:space="preserve">G500</t>
  </si>
  <si>
    <t xml:space="preserve">Разное</t>
  </si>
  <si>
    <t xml:space="preserve">G501</t>
  </si>
  <si>
    <t xml:space="preserve">Стартера - генераторы (оригинал)</t>
  </si>
  <si>
    <t xml:space="preserve">G502</t>
  </si>
  <si>
    <t xml:space="preserve">Карданные валы и крестовины</t>
  </si>
  <si>
    <t xml:space="preserve">G503</t>
  </si>
  <si>
    <t xml:space="preserve">Осветительные приборы (Lamp)</t>
  </si>
  <si>
    <t xml:space="preserve">G504</t>
  </si>
  <si>
    <t xml:space="preserve">Датчики, Переключатели, Кластеры, Замки зажигания</t>
  </si>
  <si>
    <t xml:space="preserve">G505</t>
  </si>
  <si>
    <t xml:space="preserve">Подшипники</t>
  </si>
  <si>
    <t xml:space="preserve">G506</t>
  </si>
  <si>
    <t xml:space="preserve">Прочие различные детали</t>
  </si>
  <si>
    <t xml:space="preserve">G507</t>
  </si>
  <si>
    <t xml:space="preserve">Крыльчатка вентилятора ДВС</t>
  </si>
  <si>
    <t xml:space="preserve">G508</t>
  </si>
  <si>
    <t xml:space="preserve">Крышка топливного бака, горловин</t>
  </si>
  <si>
    <t xml:space="preserve">G509</t>
  </si>
  <si>
    <t xml:space="preserve">О-Кольца, различные</t>
  </si>
  <si>
    <t xml:space="preserve">G098</t>
  </si>
  <si>
    <t xml:space="preserve">Даукон, плавающие уплотнения (SEAL-FLOATING)</t>
  </si>
  <si>
    <t xml:space="preserve">G081</t>
  </si>
  <si>
    <t xml:space="preserve">Стекла, Glass</t>
  </si>
  <si>
    <t xml:space="preserve">G082</t>
  </si>
  <si>
    <t xml:space="preserve">РВД, шланги</t>
  </si>
  <si>
    <t xml:space="preserve">G083</t>
  </si>
  <si>
    <t xml:space="preserve">Фитинги, коннекторы, переходники для РВД</t>
  </si>
  <si>
    <t xml:space="preserve">G300</t>
  </si>
  <si>
    <t xml:space="preserve">Фиксирующие пальцы, сменные втулки и прочий сопутствующий зип</t>
  </si>
  <si>
    <t xml:space="preserve">G301</t>
  </si>
  <si>
    <t xml:space="preserve">Сменные втулки ковша, рукояти, стрелы</t>
  </si>
  <si>
    <t xml:space="preserve">G302</t>
  </si>
  <si>
    <t xml:space="preserve">Фиксирующие пальцы ковша, рукояти, стрелы</t>
  </si>
  <si>
    <t xml:space="preserve">G303</t>
  </si>
  <si>
    <t xml:space="preserve">Шайбы регулировочные</t>
  </si>
  <si>
    <t xml:space="preserve">G304</t>
  </si>
  <si>
    <t xml:space="preserve">Тавотницы</t>
  </si>
  <si>
    <t xml:space="preserve">G305</t>
  </si>
  <si>
    <t xml:space="preserve">Пальцы и сменные втулки HL-серия</t>
  </si>
  <si>
    <t xml:space="preserve">G306</t>
  </si>
  <si>
    <t xml:space="preserve">Пальцы и сменные втулки WA500-3</t>
  </si>
  <si>
    <t xml:space="preserve">G307</t>
  </si>
  <si>
    <t xml:space="preserve">Прочее</t>
  </si>
  <si>
    <t xml:space="preserve">G308</t>
  </si>
  <si>
    <t xml:space="preserve">Пальцы и сменные втулки Hitachi-серия ZX</t>
  </si>
  <si>
    <t xml:space="preserve">G202</t>
  </si>
  <si>
    <t xml:space="preserve">Гидронасосы, гидромоторы, гидростанции, редуктора</t>
  </si>
  <si>
    <t xml:space="preserve">G226</t>
  </si>
  <si>
    <t xml:space="preserve">ЗИП Гидроклапана, соленоиды, управляющая гидравлика</t>
  </si>
  <si>
    <t xml:space="preserve">G210</t>
  </si>
  <si>
    <t xml:space="preserve">ЗИП для ремонта гидростанций, насосов, гидромоторов, редукторов импортных</t>
  </si>
  <si>
    <t xml:space="preserve">G211</t>
  </si>
  <si>
    <t xml:space="preserve">Ремкомплекты</t>
  </si>
  <si>
    <t xml:space="preserve">G212</t>
  </si>
  <si>
    <t xml:space="preserve">HPV116</t>
  </si>
  <si>
    <t xml:space="preserve">G213</t>
  </si>
  <si>
    <t xml:space="preserve">HPV091</t>
  </si>
  <si>
    <t xml:space="preserve">G228</t>
  </si>
  <si>
    <t xml:space="preserve">HPV102, HPV105 ZX200/230/200/270</t>
  </si>
  <si>
    <t xml:space="preserve">G214</t>
  </si>
  <si>
    <t xml:space="preserve">HPV145</t>
  </si>
  <si>
    <t xml:space="preserve">G215</t>
  </si>
  <si>
    <t xml:space="preserve">H3V63 / K3V63</t>
  </si>
  <si>
    <t xml:space="preserve">G216</t>
  </si>
  <si>
    <t xml:space="preserve">H5V80 / K5V80</t>
  </si>
  <si>
    <t xml:space="preserve">G217</t>
  </si>
  <si>
    <t xml:space="preserve">H3V112 / K3V112</t>
  </si>
  <si>
    <t xml:space="preserve">G218</t>
  </si>
  <si>
    <t xml:space="preserve">H3V140 / K3V140</t>
  </si>
  <si>
    <t xml:space="preserve">G219</t>
  </si>
  <si>
    <t xml:space="preserve">H3V180 / K3V180</t>
  </si>
  <si>
    <t xml:space="preserve">G220</t>
  </si>
  <si>
    <t xml:space="preserve">H5V140 / K5V140</t>
  </si>
  <si>
    <t xml:space="preserve">G221</t>
  </si>
  <si>
    <t xml:space="preserve">H3V200 / K3V200</t>
  </si>
  <si>
    <t xml:space="preserve">G222</t>
  </si>
  <si>
    <t xml:space="preserve">Подшипники H3V63/112/140/180/200</t>
  </si>
  <si>
    <t xml:space="preserve">G223</t>
  </si>
  <si>
    <t xml:space="preserve">Насосы шестеренчатые, управления</t>
  </si>
  <si>
    <t xml:space="preserve">G224</t>
  </si>
  <si>
    <t xml:space="preserve">ЗИП Гидромоторов </t>
  </si>
  <si>
    <t xml:space="preserve">G225</t>
  </si>
  <si>
    <t xml:space="preserve">ЗИП Редукторный</t>
  </si>
  <si>
    <t xml:space="preserve">G227</t>
  </si>
  <si>
    <t xml:space="preserve">SK200-8 Travel motor parts</t>
  </si>
  <si>
    <t xml:space="preserve">G250</t>
  </si>
  <si>
    <t xml:space="preserve">Гидроцилиндры в сборе, штока</t>
  </si>
  <si>
    <t xml:space="preserve">G095</t>
  </si>
  <si>
    <t xml:space="preserve">Муфты насосов Coupling</t>
  </si>
  <si>
    <t xml:space="preserve">G096</t>
  </si>
  <si>
    <t xml:space="preserve">Сальники гидронасосов, -моторов, поворотных редукторов</t>
  </si>
  <si>
    <t xml:space="preserve">G100</t>
  </si>
  <si>
    <t xml:space="preserve">Ремкомплекты гидроцилиндров</t>
  </si>
  <si>
    <t xml:space="preserve">G121</t>
  </si>
  <si>
    <t xml:space="preserve">Хитачи (Hitachi) ремкомплекты гидроцилиндров </t>
  </si>
  <si>
    <t xml:space="preserve">G122</t>
  </si>
  <si>
    <t xml:space="preserve">Кобелко (Kobelco) ремкомплекты гидроцилиндров </t>
  </si>
  <si>
    <t xml:space="preserve">G123</t>
  </si>
  <si>
    <t xml:space="preserve">Коматсу (Komatsu) ремкомплекты гидроцилиндров </t>
  </si>
  <si>
    <t xml:space="preserve">G124</t>
  </si>
  <si>
    <t xml:space="preserve">Катерпиллер (CAT) ремкомплекты гидроцилиндров </t>
  </si>
  <si>
    <t xml:space="preserve">G125</t>
  </si>
  <si>
    <t xml:space="preserve">Вольво (Volvo) ремкомплекты гидроцилиндров </t>
  </si>
  <si>
    <t xml:space="preserve">G126</t>
  </si>
  <si>
    <t xml:space="preserve">Хундай (Hyundai) ремкомплекты гидроцилиндров </t>
  </si>
  <si>
    <t xml:space="preserve">G127</t>
  </si>
  <si>
    <t xml:space="preserve">Дэу-Дусан (Daewoo-Doosani) ремкомплекты гидроцилиндров </t>
  </si>
  <si>
    <t xml:space="preserve">G128</t>
  </si>
  <si>
    <t xml:space="preserve">Самсунг (Samsung) ремкомплекты гидроцилиндров </t>
  </si>
  <si>
    <t xml:space="preserve">G129</t>
  </si>
  <si>
    <t xml:space="preserve">Прочие ремкомплекты</t>
  </si>
  <si>
    <t xml:space="preserve">G130</t>
  </si>
  <si>
    <t xml:space="preserve">Ремкомплект гидромолотов Soosan , Hanwoo, Daemo</t>
  </si>
  <si>
    <t xml:space="preserve">G101</t>
  </si>
  <si>
    <t xml:space="preserve">Ремкомплект коллектора</t>
  </si>
  <si>
    <t xml:space="preserve">G102</t>
  </si>
  <si>
    <t xml:space="preserve">Ремкомплект натяжителя гусеницы</t>
  </si>
  <si>
    <t xml:space="preserve">G120</t>
  </si>
  <si>
    <t xml:space="preserve">Наборы O-манжет для ремонта Korea / Japan</t>
  </si>
  <si>
    <t xml:space="preserve">G999</t>
  </si>
  <si>
    <t xml:space="preserve">Зч к бетононасосам, швингам (Корея)</t>
  </si>
  <si>
    <t xml:space="preserve">G998</t>
  </si>
  <si>
    <t xml:space="preserve">Запасные части к сельхозтехнике КРН-5,6 , СЗУ-3,6 , СУПН-8-01 (Россия, Украина)</t>
  </si>
  <si>
    <t xml:space="preserve">Фильтра == "Fleetguard" и прочие</t>
  </si>
  <si>
    <t xml:space="preserve">G149</t>
  </si>
  <si>
    <t xml:space="preserve">Манжеты, уплотнения, сальники для различного оборудования.</t>
  </si>
  <si>
    <t xml:space="preserve">G150</t>
  </si>
  <si>
    <t xml:space="preserve">Манжеты уплотнения для гидравлики , прочие  </t>
  </si>
  <si>
    <t xml:space="preserve">G151</t>
  </si>
  <si>
    <t xml:space="preserve">ROI - манжета гидр. центрального коллектора</t>
  </si>
  <si>
    <t xml:space="preserve">G152</t>
  </si>
  <si>
    <t xml:space="preserve">SPN  - манжета гидр. центрального коллектора</t>
  </si>
  <si>
    <t xml:space="preserve">G153</t>
  </si>
  <si>
    <t xml:space="preserve">DKBI - пыльник металл.</t>
  </si>
  <si>
    <t xml:space="preserve">G155</t>
  </si>
  <si>
    <t xml:space="preserve">LBH / LBI  - пыльник резин.</t>
  </si>
  <si>
    <t xml:space="preserve">G156</t>
  </si>
  <si>
    <t xml:space="preserve">LBHK / SCK - пыльник резин.</t>
  </si>
  <si>
    <t xml:space="preserve">G157</t>
  </si>
  <si>
    <t xml:space="preserve">IDI / ISI - манжета штоковая</t>
  </si>
  <si>
    <t xml:space="preserve">G158</t>
  </si>
  <si>
    <t xml:space="preserve">IUH  - манжета штоковая</t>
  </si>
  <si>
    <t xml:space="preserve">G159</t>
  </si>
  <si>
    <t xml:space="preserve">OSI  - манжета поршневая</t>
  </si>
  <si>
    <t xml:space="preserve">G160</t>
  </si>
  <si>
    <t xml:space="preserve">ODI  - манжета поршневая</t>
  </si>
  <si>
    <t xml:space="preserve">G161</t>
  </si>
  <si>
    <t xml:space="preserve">SKY / USH  - манжета универсальная</t>
  </si>
  <si>
    <t xml:space="preserve">G162</t>
  </si>
  <si>
    <t xml:space="preserve">UPI / UPH  - манжета универсальная</t>
  </si>
  <si>
    <t xml:space="preserve">G163</t>
  </si>
  <si>
    <t xml:space="preserve">VAY / DLI - грязесъемник навесного оборудования</t>
  </si>
  <si>
    <t xml:space="preserve">G164</t>
  </si>
  <si>
    <t xml:space="preserve">DU - BUSH - подшипник скольжения, втулка штоковая</t>
  </si>
  <si>
    <t xml:space="preserve">G165</t>
  </si>
  <si>
    <t xml:space="preserve">KZT - уплотнение поршневое защитное</t>
  </si>
  <si>
    <t xml:space="preserve">G166</t>
  </si>
  <si>
    <t xml:space="preserve">HBY - уплотнение буферное</t>
  </si>
  <si>
    <t xml:space="preserve">G167</t>
  </si>
  <si>
    <t xml:space="preserve">HBTZ - уплотнение буферное</t>
  </si>
  <si>
    <t xml:space="preserve">G168</t>
  </si>
  <si>
    <t xml:space="preserve">HBTS / HBTY - уплотнение буферное</t>
  </si>
  <si>
    <t xml:space="preserve">G169</t>
  </si>
  <si>
    <t xml:space="preserve">RYT - кольцо опорно-направляющее (метраж)</t>
  </si>
  <si>
    <t xml:space="preserve">G170</t>
  </si>
  <si>
    <t xml:space="preserve">WR - кольцо опорно-направляющее</t>
  </si>
  <si>
    <t xml:space="preserve">G171</t>
  </si>
  <si>
    <t xml:space="preserve">BRT / BRN - подпорное кольцо</t>
  </si>
  <si>
    <t xml:space="preserve">G172</t>
  </si>
  <si>
    <t xml:space="preserve">SPG   - манжета поршневая, составная (2части)</t>
  </si>
  <si>
    <t xml:space="preserve">G173</t>
  </si>
  <si>
    <t xml:space="preserve">PISTON RING (IRON) Кольцо поршневое стальное</t>
  </si>
  <si>
    <t xml:space="preserve">G174</t>
  </si>
  <si>
    <t xml:space="preserve">SPGW  - манжета поршневая, составная (4части)</t>
  </si>
  <si>
    <t xml:space="preserve">G175</t>
  </si>
  <si>
    <t xml:space="preserve">SPGM / DRING - манжета поршневая, составная (2части)</t>
  </si>
  <si>
    <t xml:space="preserve">G176</t>
  </si>
  <si>
    <t xml:space="preserve">OHM / OUY - манжета поршневая, составная (2части)</t>
  </si>
  <si>
    <t xml:space="preserve">G177</t>
  </si>
  <si>
    <t xml:space="preserve">O-RING - О-кольцо резиновое</t>
  </si>
  <si>
    <t xml:space="preserve">G178</t>
  </si>
  <si>
    <t xml:space="preserve">Трансмиссионные кольца Коматсу</t>
  </si>
  <si>
    <t xml:space="preserve">G900</t>
  </si>
  <si>
    <t xml:space="preserve">Фильтра</t>
  </si>
  <si>
    <t xml:space="preserve">G901</t>
  </si>
  <si>
    <t xml:space="preserve">Фильтра MIRFILTER</t>
  </si>
  <si>
    <t xml:space="preserve">G902</t>
  </si>
  <si>
    <t xml:space="preserve">Фильтра воздушные Китай (MBW)</t>
  </si>
  <si>
    <t xml:space="preserve">G903</t>
  </si>
  <si>
    <t xml:space="preserve">Фильтра топливные Китай (MBW)</t>
  </si>
  <si>
    <t xml:space="preserve">G909</t>
  </si>
  <si>
    <t xml:space="preserve">Фильтра маслянные Китай (MBW)</t>
  </si>
  <si>
    <t xml:space="preserve">G904</t>
  </si>
  <si>
    <t xml:space="preserve">Фильтра гидравлические Китай (MBW)</t>
  </si>
  <si>
    <t xml:space="preserve">G905</t>
  </si>
  <si>
    <t xml:space="preserve">Фильтра тосольные, антикоррозионные Китай (MBW)</t>
  </si>
  <si>
    <t xml:space="preserve">G906</t>
  </si>
  <si>
    <t xml:space="preserve">Фильтра для российского автопрома (Кострома)</t>
  </si>
  <si>
    <t xml:space="preserve">G907</t>
  </si>
  <si>
    <t xml:space="preserve">Фильтра Дэу-Дусан (только оригинал)</t>
  </si>
  <si>
    <t xml:space="preserve">G908</t>
  </si>
  <si>
    <t xml:space="preserve">Фильтра Хундай (только оригинал)</t>
  </si>
  <si>
    <t xml:space="preserve">G910</t>
  </si>
  <si>
    <t xml:space="preserve">Фильтра WAX + различные</t>
  </si>
  <si>
    <t xml:space="preserve">ZENDZ</t>
  </si>
  <si>
    <t xml:space="preserve">Автопокрышки для колесных экскаваторов</t>
  </si>
  <si>
    <t xml:space="preserve">Ремкомплекты: гидроцилиндров, натяжителей гусениц, коллектора</t>
  </si>
  <si>
    <t xml:space="preserve">DKB  - пыльник металл.</t>
  </si>
  <si>
    <t xml:space="preserve">Сальники, уплотнения ходовой части колесных экскаваторов, кпп</t>
  </si>
  <si>
    <t xml:space="preserve">Наборы O-манжет для ремонта</t>
  </si>
  <si>
    <t xml:space="preserve">Фильтра различные</t>
  </si>
  <si>
    <t xml:space="preserve">Метизы</t>
  </si>
  <si>
    <t xml:space="preserve">Болты и гайки различные</t>
  </si>
  <si>
    <t xml:space="preserve">Стартера - генераторы (корея)</t>
  </si>
  <si>
    <t xml:space="preserve">Запасные части к сельхозтехнике КРН-5,6 , СЗУ-3,6 , СУПН-8-01</t>
  </si>
  <si>
    <t xml:space="preserve">ИП Дудаков</t>
  </si>
  <si>
    <t xml:space="preserve">08-7569MM</t>
  </si>
  <si>
    <t xml:space="preserve">Розница</t>
  </si>
  <si>
    <t xml:space="preserve">Опт</t>
  </si>
  <si>
    <t xml:space="preserve">10E-70-22211 - Bolt Tooth (ASE)</t>
  </si>
  <si>
    <t xml:space="preserve">Корея Коронка экскаваторная на болтах Tooth-bolt (Komatsu)</t>
  </si>
  <si>
    <t xml:space="preserve">22211 45x15xM16 (PC20 - PC50)</t>
  </si>
  <si>
    <t xml:space="preserve">20T-70-13130 - Bolt Tooth (ASE)</t>
  </si>
  <si>
    <t xml:space="preserve">13130 62x18xM16 (PC20 - PC50)</t>
  </si>
  <si>
    <t xml:space="preserve">175-78-31230 (D85) (XYT, TURBO)</t>
  </si>
  <si>
    <t xml:space="preserve">Китай Коронка рыхлителя RIPPER TOOTH (Komatsu)</t>
  </si>
  <si>
    <t xml:space="preserve">KM-64 (175-78-31230), KM-65 (175-78-31232), 9W-2451 (D85, D135, D155)</t>
  </si>
  <si>
    <t xml:space="preserve">195-78-21331 (GETT)</t>
  </si>
  <si>
    <t xml:space="preserve">Корея Коронка рыхлителя RIPPER TOOTH (Komatsu)</t>
  </si>
  <si>
    <t xml:space="preserve">195-78-21331, (Y409ZR00N9506), KM74, KM74L (D275,D355)</t>
  </si>
  <si>
    <t xml:space="preserve">205-70-19570 (19570) (TURBO, GN)</t>
  </si>
  <si>
    <t xml:space="preserve">Китай Коронка Tooth point (Komatsu)</t>
  </si>
  <si>
    <t xml:space="preserve">TOOTH-F1 (PC200)</t>
  </si>
  <si>
    <t xml:space="preserve">205-70-19570RC (TURBO, JN, BCAT) (PC200RC)</t>
  </si>
  <si>
    <t xml:space="preserve">19570RE, RC - TYPE (KM-15RC), KM-14HD (PC200)</t>
  </si>
  <si>
    <t xml:space="preserve">207-70-14151 (PC300H/KM300S)(TURBO, GN)</t>
  </si>
  <si>
    <t xml:space="preserve"> (PC300)</t>
  </si>
  <si>
    <t xml:space="preserve">207-70-14151RC (GN)</t>
  </si>
  <si>
    <t xml:space="preserve">19582RE-2, RC-TYPE (PC300)</t>
  </si>
  <si>
    <t xml:space="preserve">1U-3302RC (GN)</t>
  </si>
  <si>
    <t xml:space="preserve">Китай Коронка J300 (Caterpillar)</t>
  </si>
  <si>
    <t xml:space="preserve"> (CAT 320, 321)</t>
  </si>
  <si>
    <t xml:space="preserve">9N-4302HD (GN)</t>
  </si>
  <si>
    <t xml:space="preserve">Long Type (CAT 320, 321)</t>
  </si>
  <si>
    <t xml:space="preserve">1U-3352 (GN)</t>
  </si>
  <si>
    <t xml:space="preserve">Китай Коронка J350 (Caterpillar)</t>
  </si>
  <si>
    <t xml:space="preserve">9N-4352 - HD (CAT 320)</t>
  </si>
  <si>
    <t xml:space="preserve">1U-3352RC (TURBO, GN RC-2)</t>
  </si>
  <si>
    <t xml:space="preserve">RC - TYPE, TOOTH-F1 (CAT 320)</t>
  </si>
  <si>
    <t xml:space="preserve">8E-4402 (GN)</t>
  </si>
  <si>
    <t xml:space="preserve">Китай Коронка J400 (Caterpillar)</t>
  </si>
  <si>
    <t xml:space="preserve"> (CAT 330)</t>
  </si>
  <si>
    <t xml:space="preserve">61N6-31310 (GN XD225C)</t>
  </si>
  <si>
    <t xml:space="preserve">Китай Коронка HJ350 (Hyundai)</t>
  </si>
  <si>
    <t xml:space="preserve"> (R210-7)</t>
  </si>
  <si>
    <t xml:space="preserve">61Q6-31310 (GN R225-9)</t>
  </si>
  <si>
    <t xml:space="preserve">R225-9 (R210-9)</t>
  </si>
  <si>
    <t xml:space="preserve">61N8-31310 (GN XD280)</t>
  </si>
  <si>
    <t xml:space="preserve">Китай Коронка HJ400 (Hyundai)</t>
  </si>
  <si>
    <t xml:space="preserve">R290-7 (R250/R280/R290/R305/R320)</t>
  </si>
  <si>
    <t xml:space="preserve">61NA-31310 (GN)</t>
  </si>
  <si>
    <t xml:space="preserve">Китай Коронка HJ460 (Hyundai)</t>
  </si>
  <si>
    <t xml:space="preserve">R360-7 (R360-7)</t>
  </si>
  <si>
    <t xml:space="preserve">18S (ASE)/GETT</t>
  </si>
  <si>
    <t xml:space="preserve">Корея Коронка (без крепежа) TOOTH ()</t>
  </si>
  <si>
    <t xml:space="preserve">18S, 4080730/4339865+Lock ((4080731/4339868+4080731+2412P641E2+2412P641E2)), 2713-9051, 952-36001A, 1071-01840, 2412P641E1, 2412P641E1K, 20T-70-72320 , 952-36001A(tooth)+952-40001A(pin lock)+952-50001А(pin rubber), 20T-70-72320 (Robex 550, EX40/50, PC50 (0,25m3), Solar 50, 55 (0,06-0,19m3), Zaxis ZX50 (0,25m3), PC30-7)</t>
  </si>
  <si>
    <t xml:space="preserve">22S (ASE)</t>
  </si>
  <si>
    <t xml:space="preserve">22S, 4135496/4364686+Lock ((4135497/4364687+4135498/4364688)) (ZX70, EX60/75, Furukawa FZ70)</t>
  </si>
  <si>
    <t xml:space="preserve">25S (ASE)</t>
  </si>
  <si>
    <t xml:space="preserve">25S / S25T, (20X-70-23160), 2713-6012 (0,1-0,28m3), 2713-9026, B12P0015E1 (SK60, SK75, Solar 70, 75, PC60, Sumitomo 60)</t>
  </si>
  <si>
    <t xml:space="preserve">30S (ASE)</t>
  </si>
  <si>
    <t xml:space="preserve">30S Z963228+Lock ((Z963229/4506257+Z963227)), 2412U16S1K (EX100/EX120/EX125/EX130/EX150/SK100/SK120, ZX160W, Kobelco SK100)</t>
  </si>
  <si>
    <t xml:space="preserve">35S (GETT) 4241728</t>
  </si>
  <si>
    <t xml:space="preserve">35S, 4427919 (EX220/200-2/200-5/ ZX200 / KATO HD400 / Kobelco SK200, Sumitomo 210)</t>
  </si>
  <si>
    <t xml:space="preserve">35VIP (TURBO)</t>
  </si>
  <si>
    <t xml:space="preserve">Китай Коронка (без крепежа) TOOTH ()</t>
  </si>
  <si>
    <t xml:space="preserve">35S-VIP (EX220/200-2/200-5/ ZX200 / KATO HD400 / Kobelco SK200, Sumitomo 210)</t>
  </si>
  <si>
    <t xml:space="preserve">18PN</t>
  </si>
  <si>
    <t xml:space="preserve">Корея Клин железный Pin ()</t>
  </si>
  <si>
    <t xml:space="preserve">18S ()</t>
  </si>
  <si>
    <t xml:space="preserve">22PN</t>
  </si>
  <si>
    <t xml:space="preserve">22S ()</t>
  </si>
  <si>
    <t xml:space="preserve">25-30PN</t>
  </si>
  <si>
    <t xml:space="preserve">25S, 30S, 963229 ()</t>
  </si>
  <si>
    <t xml:space="preserve">35PN</t>
  </si>
  <si>
    <t xml:space="preserve">35S, 4501627 ()</t>
  </si>
  <si>
    <t xml:space="preserve">18LK</t>
  </si>
  <si>
    <t xml:space="preserve">Корея Замок резиновый Rubber Lock ()</t>
  </si>
  <si>
    <t xml:space="preserve">22LK</t>
  </si>
  <si>
    <t xml:space="preserve">25-30LK</t>
  </si>
  <si>
    <t xml:space="preserve">25S, 30S ()</t>
  </si>
  <si>
    <t xml:space="preserve">35-40LK</t>
  </si>
  <si>
    <t xml:space="preserve">35S, 40S, 4319920 ()</t>
  </si>
  <si>
    <t xml:space="preserve">Adapter-18S / 1617-18 (S55V, R60, 833-18) </t>
  </si>
  <si>
    <t xml:space="preserve">Корея Адаптер 21mm (Esco)</t>
  </si>
  <si>
    <t xml:space="preserve">2713-9050 / 61M5-31130, 20T-70-72320 ()</t>
  </si>
  <si>
    <t xml:space="preserve">Adapter-22S (23574, ZX70)</t>
  </si>
  <si>
    <t xml:space="preserve">Корея Адаптер 24mm скос (Esco)</t>
  </si>
  <si>
    <t xml:space="preserve">4621685 ()</t>
  </si>
  <si>
    <t xml:space="preserve">Adapter-25S (2713-6013, 32-25)</t>
  </si>
  <si>
    <t xml:space="preserve">Корея Адаптер 27mm (Esco)</t>
  </si>
  <si>
    <t xml:space="preserve"> ()</t>
  </si>
  <si>
    <t xml:space="preserve">61Q6-31320 (GN XD210-34)</t>
  </si>
  <si>
    <t xml:space="preserve">Китай Адаптер  (Hyundai)</t>
  </si>
  <si>
    <t xml:space="preserve">61N8-31320 (GN, TURBO R280-40)</t>
  </si>
  <si>
    <t xml:space="preserve">Китай Адаптер 40mm (Hyundai)</t>
  </si>
  <si>
    <t xml:space="preserve"> (R290-7)</t>
  </si>
  <si>
    <t xml:space="preserve">61NA-31320 (GN XD360-45)</t>
  </si>
  <si>
    <t xml:space="preserve">Китай Адаптер 45mm (Hyundai)</t>
  </si>
  <si>
    <t xml:space="preserve">205-939-7120-32mm (TURBO)</t>
  </si>
  <si>
    <t xml:space="preserve">Китай Адаптер 32mm (Komatsu)</t>
  </si>
  <si>
    <t xml:space="preserve"> (PC200-32)</t>
  </si>
  <si>
    <t xml:space="preserve">207-939-3120 -40mm (TURBO)</t>
  </si>
  <si>
    <t xml:space="preserve">Китай Адаптер 40mm (Komatsu)</t>
  </si>
  <si>
    <t xml:space="preserve">40MM (PC300-40)</t>
  </si>
  <si>
    <t xml:space="preserve">208-939-3120 -50mm (TURBO)</t>
  </si>
  <si>
    <t xml:space="preserve">Китай Адаптер 50mm (Komatsu)</t>
  </si>
  <si>
    <t xml:space="preserve">50MM (PC400, PC450)</t>
  </si>
  <si>
    <t xml:space="preserve">09244-02496 (PC200) (TURBO, GN)</t>
  </si>
  <si>
    <t xml:space="preserve">Китай Палец-шайба 24,7x96,5 (Komatsu)</t>
  </si>
  <si>
    <t xml:space="preserve"> (PC200, короткий)</t>
  </si>
  <si>
    <t xml:space="preserve">09244-02516 (PC300) (TURBO, GN)</t>
  </si>
  <si>
    <t xml:space="preserve">Китай Палец-шайба 24,7x119 (Komatsu)</t>
  </si>
  <si>
    <t xml:space="preserve"> (PC300, D155, длинный)</t>
  </si>
  <si>
    <t xml:space="preserve">9J-2308+8E-6259(3G-9609)</t>
  </si>
  <si>
    <t xml:space="preserve">Китай Палец+шайба 14x96 (Caterpillar)</t>
  </si>
  <si>
    <t xml:space="preserve">9J2308 (J300)</t>
  </si>
  <si>
    <t xml:space="preserve">1U-3302RC (GN) , 9N-4302HD (GN)</t>
  </si>
  <si>
    <t xml:space="preserve">8E-6358</t>
  </si>
  <si>
    <t xml:space="preserve">Корея Палец 19x113 (Caterpillar)</t>
  </si>
  <si>
    <t xml:space="preserve"> (J350)</t>
  </si>
  <si>
    <t xml:space="preserve">1U-3352 (GN), 1U-3352RC (TURBO, GN RC-2)</t>
  </si>
  <si>
    <t xml:space="preserve">8E-6359(3G-9549) WASHER( NOT RUBBER)</t>
  </si>
  <si>
    <t xml:space="preserve">Корея Шайба 17x35x8.5 (Caterpillar)</t>
  </si>
  <si>
    <t xml:space="preserve">E161-3035</t>
  </si>
  <si>
    <t xml:space="preserve">Корея Палец 19x103 (Hyundai)</t>
  </si>
  <si>
    <t xml:space="preserve">1070-61320 / 2705-1020  (HJ350)</t>
  </si>
  <si>
    <t xml:space="preserve">61N6-31310 (GN XD225C), 61Q6-31310 (GN R225-9)</t>
  </si>
  <si>
    <t xml:space="preserve">7T-3408 / 2705-1021</t>
  </si>
  <si>
    <t xml:space="preserve">Корея Палец 22x115,5 (Caterpillar)</t>
  </si>
  <si>
    <t xml:space="preserve">116-7408 (J400)</t>
  </si>
  <si>
    <t xml:space="preserve">8E-8409 / 2114-1849A</t>
  </si>
  <si>
    <t xml:space="preserve">Корея Шайба 21x37x6 ()</t>
  </si>
  <si>
    <t xml:space="preserve">116-7409 ()</t>
  </si>
  <si>
    <t xml:space="preserve">E262-5004</t>
  </si>
  <si>
    <t xml:space="preserve">Корея Палец 19x118 (Hyundai)</t>
  </si>
  <si>
    <t xml:space="preserve"> (HJ400 61N8-31310/31320)</t>
  </si>
  <si>
    <t xml:space="preserve">61E5-11150 / S411-180002</t>
  </si>
  <si>
    <t xml:space="preserve">Корея Шайба 18x32x5 ()</t>
  </si>
  <si>
    <t xml:space="preserve">61N6-31310 (GN XD225C), 61Q6-31310 (GN R225-9)
61N8-31310 (GN XD280)</t>
  </si>
  <si>
    <t xml:space="preserve">61E7-0105 / 61E7-04620</t>
  </si>
  <si>
    <t xml:space="preserve">Корея Палец 24x135 (Hyundai)</t>
  </si>
  <si>
    <t xml:space="preserve">61NA-31310/61NB-31310 (HJ460)</t>
  </si>
  <si>
    <t xml:space="preserve">61EH-11150 / 61E7-04630</t>
  </si>
  <si>
    <t xml:space="preserve">Корея Шайба  ()</t>
  </si>
  <si>
    <t xml:space="preserve">195-78-21320 (GETT)</t>
  </si>
  <si>
    <t xml:space="preserve">Корея Протектор стойки  (Komatsu)</t>
  </si>
  <si>
    <t xml:space="preserve">195-78-21580 (D155)</t>
  </si>
  <si>
    <t xml:space="preserve">палец PC300</t>
  </si>
  <si>
    <t xml:space="preserve">Скидка/Доставка/Упаковка:</t>
  </si>
  <si>
    <t xml:space="preserve">Всего:</t>
  </si>
  <si>
    <t xml:space="preserve">ИП ДУДАКОВ</t>
  </si>
  <si>
    <t xml:space="preserve">08-7670MM</t>
  </si>
  <si>
    <t xml:space="preserve">08-7680MM</t>
  </si>
  <si>
    <t xml:space="preserve">ETE-3921(E467) (35-40LK)</t>
  </si>
  <si>
    <t xml:space="preserve">08-7701MM</t>
  </si>
  <si>
    <t xml:space="preserve">9180582 / 9173711 / ZX350 / ZX370</t>
  </si>
  <si>
    <t xml:space="preserve">Сингапур Ремкомплект гидроцилиндра Arm  (4649051 different PISTON) (Hitachi)</t>
  </si>
  <si>
    <t xml:space="preserve">115 / 170 (EX300-5, EX330, ZX330, ZX350, ZX370)</t>
  </si>
  <si>
    <t xml:space="preserve">4649053 (4949053)</t>
  </si>
  <si>
    <t xml:space="preserve">Сингапур Ремкомплект гидроцилиндра Bucket (Hitachi)</t>
  </si>
  <si>
    <t xml:space="preserve">95 / 140 (ZX330-3, ZX350-3)</t>
  </si>
  <si>
    <t xml:space="preserve">Сингапур Ремкомплект гидроцилиндра Arm (Hitachi)</t>
  </si>
  <si>
    <t xml:space="preserve">115 / 170 (ZX330-3, ZX350-3)</t>
  </si>
  <si>
    <t xml:space="preserve">2438U1095R100</t>
  </si>
  <si>
    <t xml:space="preserve">Сингапур Ремкомплект гидроцилиндра Arm (Kobelco)</t>
  </si>
  <si>
    <t xml:space="preserve">65 / (SK60-3)</t>
  </si>
  <si>
    <t xml:space="preserve">LQ01V00030R300</t>
  </si>
  <si>
    <t xml:space="preserve">Сингапур Ремкомплект гидроцилиндра Bucket cyl. seal kit (NEW HOLLAND)</t>
  </si>
  <si>
    <t xml:space="preserve">85 / 125 (NHC E265 / SK260-8)</t>
  </si>
  <si>
    <t xml:space="preserve">LQ01V00028R300</t>
  </si>
  <si>
    <t xml:space="preserve">Сингапур Ремкомплект гидроцилиндра Boom cyl. seal kit (NEW HOLLAND)</t>
  </si>
  <si>
    <t xml:space="preserve">95 / 135 (NHC E265 / SK260-8)</t>
  </si>
  <si>
    <t xml:space="preserve">707-98-28600</t>
  </si>
  <si>
    <t xml:space="preserve">Сингапур Ремкомплект гидроцилиндра Blade Lift (Komatsu)</t>
  </si>
  <si>
    <t xml:space="preserve">65 / 95 (D65E-12(new))</t>
  </si>
  <si>
    <t xml:space="preserve">707-99-36210 / 707-98-36110</t>
  </si>
  <si>
    <t xml:space="preserve">Корея Ремкомплект гидроцилиндра Bucket (Komatsu)</t>
  </si>
  <si>
    <t xml:space="preserve">65 / 100 (PC100-3 / PC120-3 / PC200LC-3 / PC220-3 / PC220LC-3)</t>
  </si>
  <si>
    <t xml:space="preserve">707-99-24110</t>
  </si>
  <si>
    <t xml:space="preserve">Сингапур Ремкомплект гидроцилиндра Steering (Komatsu)</t>
  </si>
  <si>
    <t xml:space="preserve">45 / 80 (WA)</t>
  </si>
  <si>
    <t xml:space="preserve">C 4I3665 </t>
  </si>
  <si>
    <t xml:space="preserve">Сингапур Ремкомплект гидроцилиндра Boom (Caterpillar)</t>
  </si>
  <si>
    <t xml:space="preserve">85 / 120 (320-L )</t>
  </si>
  <si>
    <t xml:space="preserve">C 4I3668 </t>
  </si>
  <si>
    <t xml:space="preserve">Сингапур Ремкомплект гидроцилиндра Stick (Caterpillar)</t>
  </si>
  <si>
    <t xml:space="preserve">100 / 140 (320S )</t>
  </si>
  <si>
    <t xml:space="preserve">14513714/14589158</t>
  </si>
  <si>
    <t xml:space="preserve">Корея Ремкомплект гидроцилиндра BOOM CYL.KIT, BUCKET CYL.KIT (Volvo)</t>
  </si>
  <si>
    <t xml:space="preserve"> (EC290B)</t>
  </si>
  <si>
    <t xml:space="preserve">14513726/14589143</t>
  </si>
  <si>
    <t xml:space="preserve">Корея Ремкомплект гидроцилиндра BOOM CYL.KIT,BUCKET CYL.KIT (Volvo)</t>
  </si>
  <si>
    <t xml:space="preserve">110 / 165 (EC460B)</t>
  </si>
  <si>
    <t xml:space="preserve">31Y1-18110</t>
  </si>
  <si>
    <t xml:space="preserve">Корея Ремкомплект гидроцилиндра Arm (Hyundai)</t>
  </si>
  <si>
    <t xml:space="preserve">80 / 115, 31Y1-20190 с небольшой переделкой (R140W-7)</t>
  </si>
  <si>
    <t xml:space="preserve">31EM-00545</t>
  </si>
  <si>
    <t xml:space="preserve">Корея Ремкомплект гидроцилиндра Obsilating Cyl. (Hyundai)</t>
  </si>
  <si>
    <t xml:space="preserve">110 / 000, 31ЕМ-00540 (R140W-7 (#0066 -   
 ), R170W-7 (#0356 -   ), R200W-7 (#0434 - ))</t>
  </si>
  <si>
    <t xml:space="preserve">31Y1-20190</t>
  </si>
  <si>
    <t xml:space="preserve">Корея Ремкомплект гидроцилиндра Bucket / Boom (Hyundai)</t>
  </si>
  <si>
    <t xml:space="preserve">80 / 115, 31Y1-20340/31Y1-20430 (wt Y171-019004 4pcs O-ring safety lock) (R170W-7)</t>
  </si>
  <si>
    <t xml:space="preserve">2440-9233KT</t>
  </si>
  <si>
    <t xml:space="preserve">Корея Ремкомплект гидроцилиндра Bucket (Daewoo)</t>
  </si>
  <si>
    <t xml:space="preserve">65 / 95 (S130-5 / S130W-5)</t>
  </si>
  <si>
    <t xml:space="preserve">2440-9237KT</t>
  </si>
  <si>
    <t xml:space="preserve">Корея Ремкомплект гидроцилиндра Bucket -#672 (Daewoo)</t>
  </si>
  <si>
    <t xml:space="preserve">75 / 115 (S220LC-5 / S200W-5)</t>
  </si>
  <si>
    <t xml:space="preserve">8048-00980</t>
  </si>
  <si>
    <t xml:space="preserve"> Ремкомплект гидроцилиндра Bucket (Samsung)</t>
  </si>
  <si>
    <t xml:space="preserve"> (MX132, MX135 / MX6-2)</t>
  </si>
  <si>
    <t xml:space="preserve">8130-00470</t>
  </si>
  <si>
    <t xml:space="preserve"> Ремкомплект гидроцилиндра Boom &amp; Bucket (Samsung)</t>
  </si>
  <si>
    <t xml:space="preserve">70 / 100 (MX6-2)</t>
  </si>
  <si>
    <t xml:space="preserve">PC75 (PC75UU-2/-3/-1)</t>
  </si>
  <si>
    <t xml:space="preserve">Сингапур Ремкомплект натяжителя гусеницы TRACK ADJUSTER SEAL KIT (Komatsu)</t>
  </si>
  <si>
    <t xml:space="preserve">OD=50 (PC75UU-2/-3)</t>
  </si>
  <si>
    <t xml:space="preserve">EX60 / EX60-1 / EX60-2 / EX60-3 / EX90 / EX75</t>
  </si>
  <si>
    <t xml:space="preserve">Сингапур Ремкомплект натяжителя гусеницы TRACK ADJUSTER SEAL KIT (Hitachi)</t>
  </si>
  <si>
    <t xml:space="preserve">+ 4264034 SEAL DUST  (EX60 / EX60-1 / EX60-2 / EX60-3 / EX90)</t>
  </si>
  <si>
    <t xml:space="preserve">EX100 / EX100-1 / EX100-2 / EX100-3 / EX100-5 / EX120 / EX120-1 / EX120-2 / EX120-5 / ZX130 / ZX120 / ZX135</t>
  </si>
  <si>
    <t xml:space="preserve">OD=60 (EX100 / EX100-1 / EX100-2 / EX100-3 / EX100-5 / EX120 / EX120-1 / EX120-2 / EX120-5)</t>
  </si>
  <si>
    <t xml:space="preserve">08-7846MM</t>
  </si>
  <si>
    <t xml:space="preserve">ETE-2940(E461) (25-30PN)</t>
  </si>
  <si>
    <t xml:space="preserve">Испания Клин железный Pin ()</t>
  </si>
  <si>
    <t xml:space="preserve">25-30PN ()</t>
  </si>
  <si>
    <t xml:space="preserve">61N6-31320 (GETT) (R2200)</t>
  </si>
  <si>
    <t xml:space="preserve">Корея Адаптер  (Hyundai)</t>
  </si>
  <si>
    <t xml:space="preserve">08-7864MM</t>
  </si>
  <si>
    <t xml:space="preserve">08-7980MM</t>
  </si>
  <si>
    <t xml:space="preserve">08-8007MM</t>
  </si>
  <si>
    <t xml:space="preserve">KIXX RANDO HD32 (GENERAL PURPOSE) 20L</t>
  </si>
  <si>
    <t xml:space="preserve">Корея Масло гидравлическое KIXX RANDOHD 32 (GENERAL PURPOSE) 20L ()</t>
  </si>
  <si>
    <t xml:space="preserve">08-8035MM</t>
  </si>
  <si>
    <t xml:space="preserve">22S (GETT)</t>
  </si>
  <si>
    <t xml:space="preserve">22S (ZX70, EX60/75, Furukawa FZ70)</t>
  </si>
  <si>
    <t xml:space="preserve">25S (GETT)</t>
  </si>
  <si>
    <t xml:space="preserve">25S (SK60, SK75, Solar 70, 75, PC60, Sumitomo 60)</t>
  </si>
  <si>
    <t xml:space="preserve">ИП Дудкин</t>
  </si>
  <si>
    <t xml:space="preserve">08-8075MM</t>
  </si>
  <si>
    <t xml:space="preserve">08-8131MM</t>
  </si>
  <si>
    <t xml:space="preserve">30S Z963228+Lock ((Z963229/4506257+Z963227)), 2412U16S1K, 30S (2412U16F1) (EX100/EX120/EX125/EX130/EX150/SK100/SK120, ZX160W, Kobelco SK100)</t>
  </si>
  <si>
    <t xml:space="preserve">ETE-2941(E462) (35PN)</t>
  </si>
  <si>
    <t xml:space="preserve">35PN ()</t>
  </si>
  <si>
    <t xml:space="preserve">ETE-3920(E466) (25-30LK)</t>
  </si>
  <si>
    <t xml:space="preserve">Испания Замок резиновый Rubber Lock ()</t>
  </si>
  <si>
    <t xml:space="preserve">25-30LK ()</t>
  </si>
  <si>
    <t xml:space="preserve">08-8259MM</t>
  </si>
  <si>
    <t xml:space="preserve">08-8252MM</t>
  </si>
  <si>
    <t xml:space="preserve">35-40LK ()</t>
  </si>
  <si>
    <t xml:space="preserve">Giant - HITACHI</t>
  </si>
  <si>
    <t xml:space="preserve">Сингапур Набор колец ORING BOX KIT (Giant)</t>
  </si>
  <si>
    <t xml:space="preserve">36наименований = 383шт (Hitachi)</t>
  </si>
  <si>
    <t xml:space="preserve">Giant - KOMATSU</t>
  </si>
  <si>
    <t xml:space="preserve">33наименований = 435шт (Komatsu)</t>
  </si>
  <si>
    <t xml:space="preserve">Giant - CATERPILLAR</t>
  </si>
  <si>
    <t xml:space="preserve">36наименований = 396шт (CAT)</t>
  </si>
  <si>
    <t xml:space="preserve">Giant - SUMITOMO</t>
  </si>
  <si>
    <t xml:space="preserve">34наименований = 447шт (Sumitomo)</t>
  </si>
  <si>
    <t xml:space="preserve">Giant - KATO</t>
  </si>
  <si>
    <t xml:space="preserve">34наименований = 444шт (Kato)</t>
  </si>
  <si>
    <t xml:space="preserve">Giant - VOLVO/DOOSAN/HYUNDAI</t>
  </si>
  <si>
    <t xml:space="preserve">28наименований = 376шт (Volvo/Doosan/Hyundai)</t>
  </si>
  <si>
    <t xml:space="preserve">08-8271MM</t>
  </si>
  <si>
    <t xml:space="preserve">08-8361MM</t>
  </si>
  <si>
    <t xml:space="preserve">08-8400MM</t>
  </si>
  <si>
    <t xml:space="preserve">18TL (TURBO)</t>
  </si>
  <si>
    <t xml:space="preserve">18TL (Robex 550, EX40/50, PC50 (0,25m3), Solar 50, 55 (0,06-0,19m3), Zaxis ZX50 (0,25m3), PC30-7)</t>
  </si>
  <si>
    <t xml:space="preserve">08-8422MM</t>
  </si>
  <si>
    <t xml:space="preserve">08-8437MM</t>
  </si>
  <si>
    <t xml:space="preserve">40VIP (TURBO)</t>
  </si>
  <si>
    <t xml:space="preserve">T40VIP - остроконечный одинарный (EX300/ZX330/ KATO HD750 / E265/SK310)</t>
  </si>
  <si>
    <t xml:space="preserve">08-8445MM</t>
  </si>
  <si>
    <t xml:space="preserve">08-8469MM</t>
  </si>
  <si>
    <t xml:space="preserve">CX564</t>
  </si>
  <si>
    <t xml:space="preserve">Китай Фильтр топливный [K12] (0,07) (MBW)</t>
  </si>
  <si>
    <t xml:space="preserve">600-311-3841 (PC450-7) // fc56300 // 600-319-3841 ()</t>
  </si>
  <si>
    <t xml:space="preserve">08-8474MM</t>
  </si>
  <si>
    <t xml:space="preserve">08-8485MM</t>
  </si>
  <si>
    <t xml:space="preserve">08-8540MM</t>
  </si>
  <si>
    <t xml:space="preserve">13130 60x18xM16 (PC20 - PC50)</t>
  </si>
  <si>
    <t xml:space="preserve">18TL (ETE-1904)</t>
  </si>
  <si>
    <t xml:space="preserve">Испания Коронка (без крепежа) TOOTH ()</t>
  </si>
  <si>
    <t xml:space="preserve">18TL, ETE-1904 (Robex 550, EX40/50, PC50 (0,25m3), Solar 50, 55 (0,06-0,19m3), Zaxis ZX50 (0,25m3), PC30-7)</t>
  </si>
  <si>
    <t xml:space="preserve">08-8551MM</t>
  </si>
  <si>
    <t xml:space="preserve">65, 95 (D65E-12(new))</t>
  </si>
  <si>
    <t xml:space="preserve">707-98-52130</t>
  </si>
  <si>
    <t xml:space="preserve">Сингапур Ремкомплект гидроцилиндра Ripper Cylinder (Komatsu)</t>
  </si>
  <si>
    <t xml:space="preserve">70, 140 (D65E-12(new))</t>
  </si>
  <si>
    <t xml:space="preserve">08-8564MM</t>
  </si>
  <si>
    <t xml:space="preserve">Giant - KOBELCO</t>
  </si>
  <si>
    <t xml:space="preserve">34наименований = 447шт (Kobelco)</t>
  </si>
  <si>
    <t xml:space="preserve">Giant - VOLVO</t>
  </si>
  <si>
    <t xml:space="preserve">24наименований = 424шт (Volvo)</t>
  </si>
  <si>
    <t xml:space="preserve">Giant - DOOSAN/HYUNDAI</t>
  </si>
  <si>
    <t xml:space="preserve">28наименований = 376шт (Doosan/Hyundai)</t>
  </si>
  <si>
    <t xml:space="preserve">08-8567MM</t>
  </si>
  <si>
    <t xml:space="preserve">DB 252x287x21 NBR</t>
  </si>
  <si>
    <t xml:space="preserve">Сингапур-Корея Сальник 252x287x21 (NOK)</t>
  </si>
  <si>
    <t xml:space="preserve">(2 пружины) BW5856E (EX300-5)</t>
  </si>
  <si>
    <t xml:space="preserve">08-8586MM</t>
  </si>
  <si>
    <t xml:space="preserve">M22x70x1,5 Segment Bolt&amp;Nut</t>
  </si>
  <si>
    <t xml:space="preserve">AJAX Болт сегментный c гайкой M22x70x1,5 (Komatsu)</t>
  </si>
  <si>
    <t xml:space="preserve">154-27-12320+NUT (D65)</t>
  </si>
  <si>
    <t xml:space="preserve">08-8593MM</t>
  </si>
  <si>
    <t xml:space="preserve">Корея Адаптер 24mm (Esco)</t>
  </si>
  <si>
    <t xml:space="preserve">08-8598MM</t>
  </si>
  <si>
    <t xml:space="preserve">Adapter-18S, 1617-18 (S55V, R60, 833-18) </t>
  </si>
  <si>
    <t xml:space="preserve">2713-9050, 61M5-31130, 20T-70-72320 ()</t>
  </si>
  <si>
    <t xml:space="preserve">08-8659MM</t>
  </si>
  <si>
    <t xml:space="preserve">25S, S25T, 20X-70-23160, 2713-6012 (0,1-0,28m3), 2713-9026, B12P0015E1 (SK60, SK75, Solar 70, 75, Sumitomo SH60, PC60, PC75UU, PC90)</t>
  </si>
  <si>
    <t xml:space="preserve">08-8680MM</t>
  </si>
  <si>
    <t xml:space="preserve">EX270, EX300, EX300-1, EX300-2, EX300-3, EX300-5, EX270-5, EX350-5, EX280-5, ZX270, EX310H-3C,  ZX330 (EU1), ZX350 (EU1), ZX370 (EU1) </t>
  </si>
  <si>
    <t xml:space="preserve">OD=85 (EX270, EX300, EX300-1, EX300-2, EX300-3, EX310H-3C)</t>
  </si>
  <si>
    <t xml:space="preserve">08-8702MM</t>
  </si>
  <si>
    <t xml:space="preserve">Корея Масло гидравлическое KIXX RANDO HD32 (GENERAL PURPOSE) 20L ()</t>
  </si>
  <si>
    <t xml:space="preserve">08-8704MM</t>
  </si>
  <si>
    <t xml:space="preserve">DKBI 110X126X9/12</t>
  </si>
  <si>
    <t xml:space="preserve">Сингапур/Корея Пыльник штока гидроцилиндра DUST SEAL ()</t>
  </si>
  <si>
    <t xml:space="preserve">198-63-94170 ()</t>
  </si>
  <si>
    <t xml:space="preserve">IDI 110X130X12</t>
  </si>
  <si>
    <t xml:space="preserve">Сингапур Манжета штоковая гидравлическая   ()</t>
  </si>
  <si>
    <t xml:space="preserve">IDI ()</t>
  </si>
  <si>
    <t xml:space="preserve">завезти им</t>
  </si>
  <si>
    <t xml:space="preserve">08-8717MM</t>
  </si>
  <si>
    <t xml:space="preserve">08-8742MM</t>
  </si>
  <si>
    <t xml:space="preserve">205-70-74180 (TURBO, GN) LH</t>
  </si>
  <si>
    <t xml:space="preserve">Китай Боковой нож ковша 4h-145x170 d=26 (Komatsu)</t>
  </si>
  <si>
    <t xml:space="preserve">KM200LH (PC200, PC228)</t>
  </si>
  <si>
    <t xml:space="preserve">205-70-74190 (TURBO, GN) RH</t>
  </si>
  <si>
    <t xml:space="preserve">KM200RH (PC200, PC228)</t>
  </si>
  <si>
    <t xml:space="preserve">08-8782MM</t>
  </si>
  <si>
    <t xml:space="preserve">19582RE-2, 207-70-14151RC.K RC-TYPE (PC300)</t>
  </si>
  <si>
    <t xml:space="preserve">08-8828MM</t>
  </si>
  <si>
    <t xml:space="preserve">Plow bolt 5/8"X73 (ETE-T1005)</t>
  </si>
  <si>
    <t xml:space="preserve">Корея Болт 16X73 (PLOW BOLT) (Komatsu)</t>
  </si>
  <si>
    <t xml:space="preserve">02090-11055, T1005 (D31/D37/D41/D4H)</t>
  </si>
  <si>
    <t xml:space="preserve">Nut 5/8 (02290-11016 T1059)</t>
  </si>
  <si>
    <t xml:space="preserve">Корея Гайка M16 (Komatsu)</t>
  </si>
  <si>
    <t xml:space="preserve">02290-11016, T1059 (D31/D37/D41/D4H)</t>
  </si>
  <si>
    <t xml:space="preserve">08-8886MM</t>
  </si>
  <si>
    <t xml:space="preserve">9096970 (HRS) (БОРТА ПО ЦЕНТРУ)</t>
  </si>
  <si>
    <t xml:space="preserve">Китай Опорный каток  (Hitachi)</t>
  </si>
  <si>
    <t xml:space="preserve">EX60/2-D/F (I/F) (EX60/2-D)</t>
  </si>
  <si>
    <t xml:space="preserve">EX70 (9182805) (CH) (БОРТА ПО КРАЮ)</t>
  </si>
  <si>
    <t xml:space="preserve">EX70/ZX70 (EX60-5, EX80-5, ZX70, ZX75, ZX80, ZX75US, ZX85US, EX75UR-5)</t>
  </si>
  <si>
    <t xml:space="preserve">9066508 (CH, HRS EX100)</t>
  </si>
  <si>
    <r>
      <rPr>
        <sz val="10"/>
        <rFont val="Arial"/>
        <family val="2"/>
        <charset val="204"/>
      </rPr>
      <t xml:space="preserve">HT-49, S140, 9066508/9132600/9092522/9190194 (EX120/100, EX100-1,2/EX120-1,EX135,EX100-2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5/EX120-2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5, S140)</t>
    </r>
  </si>
  <si>
    <t xml:space="preserve">PC60/5 (HRS)</t>
  </si>
  <si>
    <t xml:space="preserve">Китай Опорный каток  (Komatsu)</t>
  </si>
  <si>
    <t xml:space="preserve">PC60/5 O/F , 201-30-00062 (PC60/5)</t>
  </si>
  <si>
    <t xml:space="preserve">PC60/7-D (HRS) 201-30-00292</t>
  </si>
  <si>
    <t xml:space="preserve">PC60-7 (I/F) (PC60/7-D)</t>
  </si>
  <si>
    <t xml:space="preserve">PC100/120 (CH, HRS) 203-30-00140</t>
  </si>
  <si>
    <t xml:space="preserve">203-30-00140, 203-30-00223, 203-30-00220, KM1705, 22B-30-00010, 22B-30-00210 (PC100-3,5/PC120-3,5/PC100-6/PC120-6/PC128UU-1)</t>
  </si>
  <si>
    <t xml:space="preserve">D31 S/F 113-30-00130/111-30-00274/111-30-00272 (HRS)</t>
  </si>
  <si>
    <t xml:space="preserve">KM388, 113-30-00170 (D31 SF, D31-17 (S/F) , D37EX-21)</t>
  </si>
  <si>
    <t xml:space="preserve">D31 D/F 113-30-00282, 111-30-00140 (HRS)</t>
  </si>
  <si>
    <t xml:space="preserve">KM389 (D31 DF, D31-17 (D/F))</t>
  </si>
  <si>
    <t xml:space="preserve">PC30UU-3 (20N-30-31200) (HRS)</t>
  </si>
  <si>
    <t xml:space="preserve">Китай Поддерж. Каток  (Komatsu)</t>
  </si>
  <si>
    <t xml:space="preserve">21U-30-31200 (PC30UU-3)</t>
  </si>
  <si>
    <t xml:space="preserve">PC40/PC45/PC50UU/EX40 (HRS)</t>
  </si>
  <si>
    <t xml:space="preserve"> (PC40/PC45/PC50UU/EX40)</t>
  </si>
  <si>
    <t xml:space="preserve">20T-30-00080 (PC60-7, PC75UU-2) (HRS)</t>
  </si>
  <si>
    <t xml:space="preserve"> (PC75UU-2)</t>
  </si>
  <si>
    <t xml:space="preserve">EX55 (9125623/9106672/4357785) (HRS)</t>
  </si>
  <si>
    <t xml:space="preserve">Китай Опорный каток Bottom roller (Hitachi)</t>
  </si>
  <si>
    <t xml:space="preserve">9125623/4405892/9106672 (EX55, EX55UR-3)</t>
  </si>
  <si>
    <t xml:space="preserve">PC30 (HRS)</t>
  </si>
  <si>
    <t xml:space="preserve">Китай Опорный каток Bottom roller (Komatsu)</t>
  </si>
  <si>
    <t xml:space="preserve"> (PC30)</t>
  </si>
  <si>
    <t xml:space="preserve">PC40(PC30-7) (HRS)</t>
  </si>
  <si>
    <t xml:space="preserve">PC40, PC40-7, PC30-7 (PC30-7, PC40-7)</t>
  </si>
  <si>
    <t xml:space="preserve">08-8923MM</t>
  </si>
  <si>
    <t xml:space="preserve">02290-11016, T1059, 09218-11614 (D31/D37/D41/D4H)</t>
  </si>
  <si>
    <t xml:space="preserve">08-9023MM</t>
  </si>
  <si>
    <t xml:space="preserve">K823A</t>
  </si>
  <si>
    <t xml:space="preserve">Китай Фильтр воздушный [12] (0,1) (MBW)</t>
  </si>
  <si>
    <t xml:space="preserve">AS5643 ()</t>
  </si>
  <si>
    <t xml:space="preserve">08-9029MM</t>
  </si>
  <si>
    <t xml:space="preserve">18S (ASE)</t>
  </si>
  <si>
    <t xml:space="preserve">Adapter-30S (GN 3807-30/3808-30) </t>
  </si>
  <si>
    <t xml:space="preserve">Китай Адаптер 30mm (3808-30)GN (Hitachi)</t>
  </si>
  <si>
    <t xml:space="preserve">LP61B01013P1 ()</t>
  </si>
  <si>
    <t xml:space="preserve">M14X45 Track Bolt&amp;Nut Set</t>
  </si>
  <si>
    <t xml:space="preserve">Корея/Китай Болт башмачный с гайкой M14X45X1,5 (Komatsu)</t>
  </si>
  <si>
    <t xml:space="preserve">Bolt(203-32-21210, 201-32-51211) , Nut(01803-01420, 112-32-11221), 4262586, 4262587 ()</t>
  </si>
  <si>
    <t xml:space="preserve">M18X57 Track Bolt&amp;Nut Set</t>
  </si>
  <si>
    <t xml:space="preserve">Корея/Китай Болт башмачный с гайкой M18x57x1,5 (Komatsu, Volvo)</t>
  </si>
  <si>
    <t xml:space="preserve">Bolt(135-32-11211, 135-32-11210, 14532465, 4297905), Nut(135-32-11221, 4247133),  4185537,4182144 ()</t>
  </si>
  <si>
    <t xml:space="preserve">М19X65 Track Bolt&amp;Nut Set (Dozer)</t>
  </si>
  <si>
    <t xml:space="preserve">Корея Болт башмачный М19x65x1,5 (Komatsu/Cat)</t>
  </si>
  <si>
    <t xml:space="preserve">Bolt(7H3598, 150-32-21320, 150-32-21321, 1S1859), Nut(7H3608, 1S1860) (SD7, D6)</t>
  </si>
  <si>
    <t xml:space="preserve">M20X55 Track Bolt&amp;Nut Set</t>
  </si>
  <si>
    <t xml:space="preserve">Корея/Китай Болт башмачный с гайкой М20x55x1,5 (Hyundai)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</si>
  <si>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 (R210, R250, D85P-21E, D65P-12, SK200)</t>
  </si>
  <si>
    <t xml:space="preserve">M22X64 Track Bolt&amp;Nut Set</t>
  </si>
  <si>
    <t xml:space="preserve">Корея/Китай Болт башмачный с гайкой М22x64x1,5 (Komatsu, Cat, Hitachi)</t>
  </si>
  <si>
    <t xml:space="preserve">M22X72 Track Bolt&amp;Nut Set</t>
  </si>
  <si>
    <t xml:space="preserve">Корея Болт башмачный с гайкой M22x72x1,5 (Hyundai)</t>
  </si>
  <si>
    <t xml:space="preserve">Bolt(81N8-26610, 3081343, 81EH-20020(M22), 170-32-11212), Nut(81N8-26620, 3081344, 81EH-20030(M22), 01803-02228, 207-32-51220, 134-32-61221, 170-32-11222) (R290lc-7, 320lc-7)</t>
  </si>
  <si>
    <t xml:space="preserve">08-9100MM</t>
  </si>
  <si>
    <t xml:space="preserve">09244-02496 (PC200) (GN)</t>
  </si>
  <si>
    <t xml:space="preserve">09244-02516 (PC300) (GN)</t>
  </si>
  <si>
    <t xml:space="preserve">09244-02508(24,7x113), KM-222, KM-22, E491 (PC300, D155, длинный)</t>
  </si>
  <si>
    <t xml:space="preserve">7T-3408+8E-8409 (KT325) (GN)</t>
  </si>
  <si>
    <t xml:space="preserve">Китай Палец + Шайба 22x115,5 (Hyundai)</t>
  </si>
  <si>
    <t xml:space="preserve">7T3402, KT325 (J400)</t>
  </si>
  <si>
    <t xml:space="preserve">35S (ASE)</t>
  </si>
  <si>
    <t xml:space="preserve">Бронь</t>
  </si>
  <si>
    <t xml:space="preserve">08-9120MM</t>
  </si>
  <si>
    <t xml:space="preserve">08-9141MM</t>
  </si>
  <si>
    <t xml:space="preserve">EX60/2-D/F (I/F) (EX60/2-D, EX75UR-3, EX60-5, EX80-5, ZX70, ZX75, ZX80, ZX75US, ZX85US)</t>
  </si>
  <si>
    <t xml:space="preserve">08-9163MM</t>
  </si>
  <si>
    <t xml:space="preserve">30S (ETE-1931)</t>
  </si>
  <si>
    <t xml:space="preserve">30S, ETE-1931 (EX100/EX120/EX125/EX130/EX150/SK100/SK120, ZX160W, Kobelco SK100)</t>
  </si>
  <si>
    <t xml:space="preserve">08-9256MM</t>
  </si>
  <si>
    <t xml:space="preserve">T40VIP - остроконечный одинарный (EX300/ZX330/ KATO HD750, E265/SK310)</t>
  </si>
  <si>
    <t xml:space="preserve">Китай Болт башмачный с гайкой M18x57x1,5 (Komatsu, Volvo)</t>
  </si>
  <si>
    <t xml:space="preserve">PC60/5 O/F , 201-30-00062 (PC60-5,6(steel), PC75UU)</t>
  </si>
  <si>
    <t xml:space="preserve">08-9379MM</t>
  </si>
  <si>
    <t xml:space="preserve">25S, 30S, 963229, ETE-2940(E461) ()</t>
  </si>
  <si>
    <t xml:space="preserve">08-9524MM</t>
  </si>
  <si>
    <t xml:space="preserve">R3700-7, R360-7  (R360-7)</t>
  </si>
  <si>
    <t xml:space="preserve">35S, 40S, 4319920, ETE-3921(E467) (35-40LK) ()</t>
  </si>
  <si>
    <t xml:space="preserve">61E7-0105+61EH-11150 (GN)</t>
  </si>
  <si>
    <t xml:space="preserve">Китай Палец + Шайба 24X135 (Hyundai)</t>
  </si>
  <si>
    <t xml:space="preserve">61NA-, 61QA- (HJ460)</t>
  </si>
  <si>
    <t xml:space="preserve">08-9730MM</t>
  </si>
  <si>
    <t xml:space="preserve">18S-FS (GN)</t>
  </si>
  <si>
    <t xml:space="preserve">18S-FS (Fish scale) (Robex 550, EX40/50, PC50 (0,25m3), Solar 50, 55 (0,06-0,19m3), Zaxis ZX50 (0,25m3), PC30-7)</t>
  </si>
  <si>
    <t xml:space="preserve">18TL (GN)</t>
  </si>
  <si>
    <t xml:space="preserve">18VIP (ETE-1966)</t>
  </si>
  <si>
    <t xml:space="preserve">18VIP, ETE-1966 (Robex 550, EX40/50, PC50 (0,25m3), Solar 50, 55 (0,06-0,19m3), Zaxis ZX50 (0,25m3), PC30-7)</t>
  </si>
  <si>
    <t xml:space="preserve">08-9785MM</t>
  </si>
  <si>
    <t xml:space="preserve">22S (GN)</t>
  </si>
  <si>
    <t xml:space="preserve">08-9926MM</t>
  </si>
  <si>
    <t xml:space="preserve">08-9935MM</t>
  </si>
  <si>
    <t xml:space="preserve">R290-7 (R250/R280/R290/R305/R320, R300LC-9SH)</t>
  </si>
  <si>
    <t xml:space="preserve">9J2308+8E6259 (J300)</t>
  </si>
  <si>
    <t xml:space="preserve">M20X55(M20x57) Track Bolt&amp;Nut Set</t>
  </si>
  <si>
    <t xml:space="preserve">Китай Болт башмачный с гайкой М20x55x1,5 (Hyundai)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</si>
  <si>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 ([100] R210, R250, D85P-21E, D65P-12, SK200)</t>
  </si>
  <si>
    <t xml:space="preserve">08-6016MM</t>
  </si>
  <si>
    <t xml:space="preserve">Adapter-18S (GN 18Z)</t>
  </si>
  <si>
    <t xml:space="preserve">Китай Адаптер  (Esco)</t>
  </si>
  <si>
    <t xml:space="preserve">08-6045MM</t>
  </si>
  <si>
    <t xml:space="preserve">08-6065MM</t>
  </si>
  <si>
    <t xml:space="preserve">25S-T (ETE-1942T)</t>
  </si>
  <si>
    <t xml:space="preserve">25S-T, ETE-1942T (SK60, SK75, Solar 70, 75, Sumitomo SH60, PC60, PC75UU, PC90)</t>
  </si>
  <si>
    <t xml:space="preserve">25S, 30S, ETE-3920(E466) (25-30LK) ()</t>
  </si>
  <si>
    <t xml:space="preserve">08-6145MM</t>
  </si>
  <si>
    <t xml:space="preserve">30S (GN)</t>
  </si>
  <si>
    <t xml:space="preserve">30S, 963228 (EX100/EX120/EX125/EX130/EX150/SK100/SK120, ZX160W, Kobelco SK100)</t>
  </si>
  <si>
    <t xml:space="preserve">08-6200MM</t>
  </si>
  <si>
    <t xml:space="preserve">02090-11055, T1005, 61MJ-31210 (D31/D37/D41/D4H)</t>
  </si>
  <si>
    <t xml:space="preserve">02290-11016, T1059, 09218-11614, S206-161006 (D31/D37/D41/D4H)</t>
  </si>
  <si>
    <t xml:space="preserve">08-6204MM</t>
  </si>
  <si>
    <t xml:space="preserve">35S (GN 205-70-74272)</t>
  </si>
  <si>
    <t xml:space="preserve">35S, 205-70-74272 (EX220/200-2/200-5/ ZX200, KATO HD400, Kobelco SK200, Sumitomo 210)</t>
  </si>
  <si>
    <t xml:space="preserve">08-6236MM</t>
  </si>
  <si>
    <t xml:space="preserve">08-6341MM</t>
  </si>
  <si>
    <t xml:space="preserve">08-6379MM</t>
  </si>
  <si>
    <t xml:space="preserve">22S, 4135496, 4364686+Lock ((4135497/4364687+4135498/4364688)) (ZX70, EX60/75, Furukawa FZ70)</t>
  </si>
  <si>
    <t xml:space="preserve">завезти</t>
  </si>
  <si>
    <t xml:space="preserve">08-6448MM</t>
  </si>
  <si>
    <t xml:space="preserve">22211 45x15xM16, 61MJ-30040 (PC20 - PC50)</t>
  </si>
  <si>
    <t xml:space="preserve">Adapter-25S (GN)</t>
  </si>
  <si>
    <t xml:space="preserve">08-6601MM</t>
  </si>
  <si>
    <t xml:space="preserve">08-6650MM</t>
  </si>
  <si>
    <t xml:space="preserve">35S, ETE-1932, 4427919, 4241728 (EX220/200-2/200-5/ ZX200, KATO HD400, Kobelco SK200, Sumitomo 210)</t>
  </si>
  <si>
    <t xml:space="preserve">08-6825MM</t>
  </si>
  <si>
    <t xml:space="preserve">08-6898MM</t>
  </si>
  <si>
    <t xml:space="preserve">08-7043MM</t>
  </si>
  <si>
    <t xml:space="preserve">KB-2501 (Hyundai R)</t>
  </si>
  <si>
    <t xml:space="preserve">Китай Замок зажигания SWITCH-START (Hyundai)</t>
  </si>
  <si>
    <t xml:space="preserve">21N4-10400 ()</t>
  </si>
  <si>
    <t xml:space="preserve">KB-2502 (Hitachi EX)</t>
  </si>
  <si>
    <t xml:space="preserve">Китай Замок зажигания SWITCH-START (Hitachi)</t>
  </si>
  <si>
    <t xml:space="preserve">KB-2504</t>
  </si>
  <si>
    <t xml:space="preserve">Китай Замок зажигания SWITCH-START (Doosan(Daewoo))</t>
  </si>
  <si>
    <t xml:space="preserve"> (DH220-5)</t>
  </si>
  <si>
    <t xml:space="preserve">KB-2505 (Kobelco SK)</t>
  </si>
  <si>
    <t xml:space="preserve">Китай Замок зажигания SWITCH-START (Kobelco)</t>
  </si>
  <si>
    <t xml:space="preserve">KB-2508</t>
  </si>
  <si>
    <t xml:space="preserve">Китай Замок зажигания SWITCH-START (Caterpillar)</t>
  </si>
  <si>
    <t xml:space="preserve"> (E320C)</t>
  </si>
  <si>
    <t xml:space="preserve">KB-2509 (VOLVO)</t>
  </si>
  <si>
    <t xml:space="preserve">Китай Замок зажигания SWITCH-START (VOLVO)</t>
  </si>
  <si>
    <t xml:space="preserve">KB-2510 (ZAXIS)</t>
  </si>
  <si>
    <t xml:space="preserve">Китай Замок зажигания SWITCH-START (ZAXIS)</t>
  </si>
  <si>
    <t xml:space="preserve">4448303, 4250350, 71423384, 71451118 (ZX)</t>
  </si>
  <si>
    <t xml:space="preserve">KB-2512 (Komatsu PC)</t>
  </si>
  <si>
    <t xml:space="preserve">Китай Замок зажигания SWITCH-START (Komatsu)</t>
  </si>
  <si>
    <t xml:space="preserve">08086-20000, 22B-06-11910, 20Y-06-24681 ()</t>
  </si>
  <si>
    <t xml:space="preserve">08-7014MM</t>
  </si>
  <si>
    <t xml:space="preserve">Китай Набор колец ORING BOX KIT (Giant)</t>
  </si>
  <si>
    <t xml:space="preserve">08-7060MM-1</t>
  </si>
  <si>
    <t xml:space="preserve">08-7215MM</t>
  </si>
  <si>
    <t xml:space="preserve">09244-02496 (PC200) </t>
  </si>
  <si>
    <t xml:space="preserve">KM-17 (PC200, короткий)</t>
  </si>
  <si>
    <t xml:space="preserve">7T-3408+8E-8409 (KT325) </t>
  </si>
  <si>
    <t xml:space="preserve">Китай Палец + Шайба 22x115,5+W21x37x8 (Hyundai)</t>
  </si>
  <si>
    <t xml:space="preserve">7T3402, KT325, 116-7408+116-7409, 2705-1021 + 2114-1849A (J400)</t>
  </si>
  <si>
    <t xml:space="preserve">PC60-6/PC60-7, PC75UU-2 (HRS)</t>
  </si>
  <si>
    <t xml:space="preserve">20T-30-00080  (PC60-6, PC60-7, PC75UU-2/3)</t>
  </si>
  <si>
    <t xml:space="preserve">PC30 S/F (HRS/QL) (БОРТА ПО КРАЮ)</t>
  </si>
  <si>
    <t xml:space="preserve">SF PC30 (PC30)</t>
  </si>
  <si>
    <t xml:space="preserve">PC30 D/F (HRS/QL) (БОРТА ПО ЦЕНТРУ)</t>
  </si>
  <si>
    <t xml:space="preserve">DF PC30 (PC30)</t>
  </si>
  <si>
    <t xml:space="preserve">Китай Болт башмачный с гайкой M14X45X1,5 (Komatsu)</t>
  </si>
  <si>
    <t xml:space="preserve">Китай Болт башмачный с гайкой M22x72x1,5 (Hyundai)</t>
  </si>
  <si>
    <t xml:space="preserve">Bolt(81N8-26610, 3081343, 81EH-20020(M22), 170-32-11212), Nut(81N8-26620, 3081344, 81EH-20030(M22), 207-32-51220, 170-32-11222) (R290lc-7, 320lc-7)</t>
  </si>
  <si>
    <t xml:space="preserve">08-7304MM</t>
  </si>
  <si>
    <t xml:space="preserve">9096970 (HRS EX60/2-D) (БОРТА ПО ЦЕНТРУ)</t>
  </si>
  <si>
    <t xml:space="preserve">PC30 (QL) 20N-30-71200</t>
  </si>
  <si>
    <t xml:space="preserve">PC20-7, 9237948, ZX27U-2, ZX30U-2 , ZX35U-2 (PC20-6, PC20-7, ZX27U-2, ZX30U-2 , ZX35U-2)</t>
  </si>
  <si>
    <t xml:space="preserve">08-7341MM</t>
  </si>
  <si>
    <t xml:space="preserve">25TL /TB00394U (GN)</t>
  </si>
  <si>
    <t xml:space="preserve">25TL, S25T, 20X-70-23160, 2713-6012 (0,1-0,28m3), 2713-9026, B12P0015E1 (SK60, SK75, Solar 70, 75, Sumitomo SH60, PC60, PC75UU, PC90)</t>
  </si>
  <si>
    <t xml:space="preserve">Китай Палец+шайба 14x96(92) (Caterpillar)</t>
  </si>
  <si>
    <t xml:space="preserve">08-7353MM</t>
  </si>
  <si>
    <t xml:space="preserve">08-7397MM</t>
  </si>
  <si>
    <t xml:space="preserve">08-7417MM</t>
  </si>
  <si>
    <t xml:space="preserve">08-7453MM</t>
  </si>
  <si>
    <t xml:space="preserve">KB-2509 (Volvo)</t>
  </si>
  <si>
    <t xml:space="preserve">Китай Замок зажигания SWITCH-START (Volvo)</t>
  </si>
  <si>
    <t xml:space="preserve">08-7486MM</t>
  </si>
  <si>
    <t xml:space="preserve">08-7523MM</t>
  </si>
  <si>
    <t xml:space="preserve">Китай Болт 16X73 (PLOW BOLT) (Komatsu)</t>
  </si>
  <si>
    <t xml:space="preserve">02090-11055, T1005, 61MJ-31210, 801580085+801703012/6Y6335/4F3657&amp;4k0367, 42N-833-1440 (D31/D37/D41/D4H)</t>
  </si>
  <si>
    <t xml:space="preserve">Китай Гайка M16 (Komatsu)</t>
  </si>
  <si>
    <t xml:space="preserve">02290-11016, T1059, 09218-11614, S206-161006, 801580085+801703012/6Y6335/4F3657&amp;4k0367, 42N-815-1210 (D31/D37/D41/D4H)</t>
  </si>
  <si>
    <t xml:space="preserve">08-7539MM</t>
  </si>
  <si>
    <t xml:space="preserve">08-7582MM</t>
  </si>
  <si>
    <t xml:space="preserve">18S-TL (GN)</t>
  </si>
  <si>
    <t xml:space="preserve">08-7743MM</t>
  </si>
  <si>
    <t xml:space="preserve">25S, 30S, 963229, ETE-2940(E461),61EE-01320 ()</t>
  </si>
  <si>
    <t xml:space="preserve">25S, 30S, ETE-3920(E466) (25-30LK),61EE-01330 ()</t>
  </si>
  <si>
    <t xml:space="preserve">08-7872MM</t>
  </si>
  <si>
    <t xml:space="preserve">R3700-7, R360-7 , GT-R3700 GETT  (R360-7)</t>
  </si>
  <si>
    <t xml:space="preserve">25S-TL /TB00394U (GN)</t>
  </si>
  <si>
    <t xml:space="preserve">09244-02516 (PC300) </t>
  </si>
  <si>
    <t xml:space="preserve">09244-02508(24,7x113), KM-222, KM-22, E491, E493, 175-78-21740 (PC300, D155, длинный)</t>
  </si>
  <si>
    <t xml:space="preserve">M19X65(M19X68) Track Bolt&amp;Nut Set (Dozer)</t>
  </si>
  <si>
    <t xml:space="preserve">Китай Болт башмачный М19x65x1,5 (Komatsu/Cat)</t>
  </si>
  <si>
    <t xml:space="preserve">M22X64(65) Track Bolt&amp;Nut Set</t>
  </si>
  <si>
    <t xml:space="preserve">Китай Болт башмачный с гайкой М22x64x1,5 (Komatsu, Cat, Hitachi)</t>
  </si>
  <si>
    <t xml:space="preserve">Bolt3104216+Nut3081344, M22X65 Track Bolt&amp;Nut Set, 3095745+3081344, 81N8-T0000 (81N8-26610+81N8-26620) (R290lc-7, 320lc-7)</t>
  </si>
  <si>
    <t xml:space="preserve">PC30 QL 20N-30-71200</t>
  </si>
  <si>
    <t xml:space="preserve">35S, 4501627, E462, ETE-2941 ()</t>
  </si>
  <si>
    <t xml:space="preserve">ЗАВЕЗТИ К НИМ В МАГАЗИН</t>
  </si>
  <si>
    <t xml:space="preserve">08-8071MM</t>
  </si>
  <si>
    <t xml:space="preserve">30S, 963228, 134-85003000, ETE-1931 (EX100/EX120/EX125/EX130/EX150/SK100/SK120, ZX160W, Kobelco SK100)</t>
  </si>
  <si>
    <t xml:space="preserve">KB-2504 2549-1152</t>
  </si>
  <si>
    <t xml:space="preserve">2549-1152 (DH220-5)</t>
  </si>
  <si>
    <t xml:space="preserve">08-8246MM</t>
  </si>
  <si>
    <t xml:space="preserve">08-8358MM</t>
  </si>
  <si>
    <t xml:space="preserve">08-8804MM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</si>
  <si>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YN60D01007P1,2420P1584, 4659287 + 4255638, 81EM-T0000 ([100] R210, R250, D85P-21E, D65P-12, SK200)</t>
  </si>
  <si>
    <t xml:space="preserve">08-8856MM</t>
  </si>
  <si>
    <t xml:space="preserve">35S, 40S, 4319920, ETE-3921(E467) (35-40LK), 4501625 ()</t>
  </si>
  <si>
    <t xml:space="preserve">08-8973MM</t>
  </si>
  <si>
    <t xml:space="preserve">8E-6358/E161-3035 широкая проточка</t>
  </si>
  <si>
    <t xml:space="preserve">Китай Палец 19x106 (Caterpillar)</t>
  </si>
  <si>
    <t xml:space="preserve">114-0358, 61L6-00810 (J350, HJ350 61N6-, 61Q6-, 2713-1217)</t>
  </si>
  <si>
    <t xml:space="preserve">8E-6359 (17x35x8) широкая для CAT</t>
  </si>
  <si>
    <t xml:space="preserve">Китай Шайба W17x35x8 (Caterpillar)</t>
  </si>
  <si>
    <t xml:space="preserve">114-0359, 61L6-00820, 3G-9549, 8E6359 (J350)</t>
  </si>
  <si>
    <t xml:space="preserve">08-9162MM</t>
  </si>
  <si>
    <t xml:space="preserve">205-70-19570RC (GN) (LK200RC, PC200RC)</t>
  </si>
  <si>
    <t xml:space="preserve">LK200RC, 19570RE, RC - TYPE (KM-15RC), KM-14HD, ETE-1947RC, ETE-2200-SYL (PC200)</t>
  </si>
  <si>
    <t xml:space="preserve">25TL, S25T, 20X-70-23160, 2713-6012 (0,1-0,28m3), 2713-9026, B12P0015E1, 61EE-01300GG, ETE-1942T (SK60, SK75, Solar 70, 75, Sumitomo SH60, PC60, PC75UU, PC90)</t>
  </si>
  <si>
    <t xml:space="preserve">09244-02508(24,7x113), KM-222, KM-22, E491, E493, 175-78-21740 (D355, PC300, D155, длинный)</t>
  </si>
  <si>
    <t xml:space="preserve">08-9341MM</t>
  </si>
  <si>
    <t xml:space="preserve">18S (ASE) без крепежа!!!!</t>
  </si>
  <si>
    <t xml:space="preserve">Корея Коронка (без крепежа)  ()</t>
  </si>
  <si>
    <t xml:space="preserve">18S, 4080730/4339865+Lock ((4080731/4339868+4080731+2412P641E2+2412P641E3)), 2713-9051, 952-36001A, 1071-01840, 2412P641E1, 2412P641E1K, 20T-70-72320 , 952-36001A(tooth)+952-40001A(pin lock)+952-50001А(pin rubber), 20T-70-72320 (Robex 550, EX40/50, PC50 (0,25m3), Solar 50, 55 (0,06-0,19m3), Zaxis ZX50 (0,25m3), PC30-7)</t>
  </si>
  <si>
    <t xml:space="preserve">08-9399MM</t>
  </si>
  <si>
    <t xml:space="preserve">22S (ASE) без крепежа!!!!</t>
  </si>
  <si>
    <t xml:space="preserve">30S, 963228, 134-85003000, ETE-1931, 30S-T=ETE-142T (EX100/EX120/EX125/EX130/EX150/SK100/SK120, ZX160W, Kobelco SK100)</t>
  </si>
  <si>
    <t xml:space="preserve">35S, ETE-1932, 4427919, 4241728, B12N0006F1 (EX220/200-2/200-5/ ZX200, KATO HD400, Kobelco SK200, Sumitomo 210)</t>
  </si>
  <si>
    <t xml:space="preserve">M22X64(M22x65) Track Bolt&amp;Nut Set</t>
  </si>
  <si>
    <t xml:space="preserve">3081343+3081344, M22X65 Track Bolt&amp;Nut Set, 3095745+3081344, 81N8-T0000 (81N8-26610+81N8-26620), 120-00314+121-00084, 4462694 (2500120220621)+4198449 (2505720221504) (R290lc-7, 320lc-7)</t>
  </si>
  <si>
    <t xml:space="preserve">81EH-20020(M22), 170-32-11212, 81EH-20030(M22), 207-32-51220, 170-32-11222 (R450LC-3/S500LC-V, PC400-1/3, S400-5, S450-3)</t>
  </si>
  <si>
    <t xml:space="preserve">08-9436MM</t>
  </si>
  <si>
    <t xml:space="preserve">08-9617MM</t>
  </si>
  <si>
    <t xml:space="preserve">M14x45x1.5 Track Bolt&amp;Nut Set</t>
  </si>
  <si>
    <t xml:space="preserve">M18X57/56 Track Bolt&amp;Nut Set</t>
  </si>
  <si>
    <t xml:space="preserve">ДОСТАВКА</t>
  </si>
  <si>
    <t xml:space="preserve">08-9665MM</t>
  </si>
  <si>
    <t xml:space="preserve">08-9692MM</t>
  </si>
  <si>
    <t xml:space="preserve">НУЖНА ДОСТАВКА ТОВАРА</t>
  </si>
  <si>
    <t xml:space="preserve">08-9762MM</t>
  </si>
  <si>
    <t xml:space="preserve">08-9868MM</t>
  </si>
  <si>
    <t xml:space="preserve">25S (ASE) без крепежа!!!!</t>
  </si>
  <si>
    <t xml:space="preserve">25S, S25T, 20X-70-23160, 2713-6012 (0,1-0,28m3), 2713-9026, B12P0015E1, 61EE-01300GG, ETE-1967 (SK60, SK75, Solar 70, 75, Sumitomo SH60, PC60, PC75UU, PC90)</t>
  </si>
  <si>
    <t xml:space="preserve">9096970 (HRS EX60/2-D) (БОРТ ПО ЦЕНТРУ)</t>
  </si>
  <si>
    <t xml:space="preserve">офис</t>
  </si>
  <si>
    <t xml:space="preserve">08-10013MM</t>
  </si>
  <si>
    <t xml:space="preserve">Adapter-18S (GN 18Z) КИТАЙ</t>
  </si>
  <si>
    <t xml:space="preserve">08-10080MM</t>
  </si>
  <si>
    <t xml:space="preserve">08-10222MM</t>
  </si>
  <si>
    <t xml:space="preserve">18S (ASE) без крепежа!!!! Корея</t>
  </si>
  <si>
    <t xml:space="preserve">22S (ASE) без крепежа!!!! Корея</t>
  </si>
  <si>
    <t xml:space="preserve">Дудаков Александр Анатольевич
Снеговая 16А
244-93-84</t>
  </si>
  <si>
    <t xml:space="preserve">08-10472MM</t>
  </si>
  <si>
    <t xml:space="preserve">Giant - HITACHI (YUELISHENG)</t>
  </si>
  <si>
    <t xml:space="preserve">Китай Набор колец ORING BOX KIT Giant</t>
  </si>
  <si>
    <t xml:space="preserve">36наименований = 383шт, NBR90 Hitachi</t>
  </si>
  <si>
    <t xml:space="preserve">Giant - KOMATSU (YUELISHENG)</t>
  </si>
  <si>
    <t xml:space="preserve">33наименований = 435шт, NBR90 Komatsu</t>
  </si>
  <si>
    <t xml:space="preserve">Giant - CATERPILLAR (YUELISHENG)</t>
  </si>
  <si>
    <t xml:space="preserve">36наименований = 396шт, NBR90 CAT</t>
  </si>
  <si>
    <t xml:space="preserve">Giant - KOBELCO (YUELISHENG)</t>
  </si>
  <si>
    <t xml:space="preserve">34наименований = 447шт, NBR90 Kobelco</t>
  </si>
  <si>
    <t xml:space="preserve">34наименований = 447шт, NBR90 Sumitomo</t>
  </si>
  <si>
    <t xml:space="preserve">34наименований = 444шт, NBR90 Kato</t>
  </si>
  <si>
    <t xml:space="preserve">Giant - DOOSAN/HYUNDAI (YUELISHENG)</t>
  </si>
  <si>
    <t xml:space="preserve">28наименований = 376шт, NBR90 Doosan/Hyundai</t>
  </si>
  <si>
    <t xml:space="preserve">08-10518MM</t>
  </si>
  <si>
    <t xml:space="preserve">35S (GN 205-70-74272) КИТАЙ</t>
  </si>
  <si>
    <t xml:space="preserve">Китай Коронка (без крепежа) TOOTH </t>
  </si>
  <si>
    <t xml:space="preserve">35S, ETE-1932, 4427919, 4241728, B12N0006F1 EX220/200-2/200-5/ ZX200, KATO HD400, Kobelco SK200, Sumitomo 210</t>
  </si>
  <si>
    <t xml:space="preserve">Корея Клин железный Pin </t>
  </si>
  <si>
    <t xml:space="preserve">22S </t>
  </si>
  <si>
    <t xml:space="preserve">Корея Замок резиновый Rubber Lock </t>
  </si>
  <si>
    <t xml:space="preserve">НУЖНА ДОСТАВКА</t>
  </si>
  <si>
    <t xml:space="preserve">08-10581MM</t>
  </si>
  <si>
    <t xml:space="preserve">Корея Коронка (без крепежа) TOOTH </t>
  </si>
  <si>
    <t xml:space="preserve">18S, 4080730/4339865+Lock ((4080731/4339868+4080731+2412P641E2+2412P641E3)), 2713-9051, 952-36001A, 1071-01840, 2412P641E1, 2412P641E1K, 20T-70-72320 , 952-36001A(tooth)+952-40001A(pin lock)+952-50001А(pin rubber), 20T-70-72320 Robex 550, EX40/50, PC50 (0,25m3), Solar 50, 55 (0,06-0,19m3), Zaxis ZX50 (0,25m3), PC30-7</t>
  </si>
  <si>
    <t xml:space="preserve">25S (ASE) без крепежа!!!! Корея</t>
  </si>
  <si>
    <t xml:space="preserve">25S, S25T, 20X-70-23160, 2713-6012 (0,1-0,28m3), 2713-9026, B12P0015E1, 61EE-01300GG, ETE-1967 SK60, SK75, Solar 70, 75, Sumitomo SH60, PC60, PC75UU, PC90</t>
  </si>
  <si>
    <t xml:space="preserve">25S, 30S, 963229, ETE-2940(E461),61EE-01320 </t>
  </si>
  <si>
    <t xml:space="preserve">25S, 30S, ETE-3920(E466) (25-30LK),61EE-01330 </t>
  </si>
  <si>
    <t xml:space="preserve">08-10673MM</t>
  </si>
  <si>
    <t xml:space="preserve">207-70-14151RC Синий(GN-19582RE-3)</t>
  </si>
  <si>
    <t xml:space="preserve">Китай Коронка Tooth point Komatsu</t>
  </si>
  <si>
    <t xml:space="preserve">19582RE-3, 19582RE-2, 207-70-14151RC.K RC-TYPE PC300</t>
  </si>
  <si>
    <t xml:space="preserve">Китай Коронка J300 Caterpillar</t>
  </si>
  <si>
    <t xml:space="preserve">Long Type CAT 320, 321</t>
  </si>
  <si>
    <t xml:space="preserve">35S, 4501627, E462, ETE-2941 </t>
  </si>
  <si>
    <t xml:space="preserve">35S, 40S, 4319920, ETE-3921(E467) (35-40LK), 4501625 </t>
  </si>
  <si>
    <t xml:space="preserve">PC55 / JS50BCL (GN)</t>
  </si>
  <si>
    <t xml:space="preserve">Китай Боковой нож ковша 3h-65x55x55-M16 Komatsu</t>
  </si>
  <si>
    <t xml:space="preserve">LH PC55</t>
  </si>
  <si>
    <t xml:space="preserve">PC55 / JS50BCR (GN)</t>
  </si>
  <si>
    <t xml:space="preserve">RH PC55</t>
  </si>
  <si>
    <t xml:space="preserve">61M5-30270/XD60BC-L (GN)</t>
  </si>
  <si>
    <t xml:space="preserve">Китай Боковой нож ковша 3h-110x90x85 - M16 Hyundai</t>
  </si>
  <si>
    <t xml:space="preserve">LH, XD60BC-L, R500 ASE </t>
  </si>
  <si>
    <t xml:space="preserve">61M5-30280/XD60BC-R (GN)</t>
  </si>
  <si>
    <t xml:space="preserve">RH, XD60BC-R, R500 ASE </t>
  </si>
  <si>
    <t xml:space="preserve">2713-1206A (S35J, 101514-00020) RH</t>
  </si>
  <si>
    <t xml:space="preserve">Корея Боковой нож ковша 3h-80x60 d=13 Doosan(Daewoo)/Komatsu</t>
  </si>
  <si>
    <t xml:space="preserve">101514-00020 Solar 30, PC38</t>
  </si>
  <si>
    <t xml:space="preserve">2713-1207A (S35J, 101514-00021) LH</t>
  </si>
  <si>
    <t xml:space="preserve">101514-00021 Solar 30, PC38</t>
  </si>
  <si>
    <t xml:space="preserve">2713-6050(101514-0008), S55/S50 LH</t>
  </si>
  <si>
    <t xml:space="preserve">Корея Боковой нож ковша 3h-38x38 d=16 S50-LH Doosan(Daewoo)</t>
  </si>
  <si>
    <t xml:space="preserve">101514-0008 Solar 55, S50</t>
  </si>
  <si>
    <t xml:space="preserve">2713-6051(101514-0009), S55/S50 RH</t>
  </si>
  <si>
    <t xml:space="preserve">Корея Боковой нож ковша 3h-38x38 d=16 S50-RH Doosan(Daewoo)</t>
  </si>
  <si>
    <t xml:space="preserve">101514-0009 Solar 55, S50</t>
  </si>
  <si>
    <t xml:space="preserve">08-10718MM</t>
  </si>
  <si>
    <t xml:space="preserve">30S (GN 74272-30S) Китай</t>
  </si>
  <si>
    <t xml:space="preserve">30S, 963228, 134-85003000, ETE-1931, 30S-T=ETE-142T EX100/EX120/EX125/EX130/EX150/SK100/SK120, ZX160W, Kobelco SK100</t>
  </si>
  <si>
    <t xml:space="preserve">Корея Клин железный  Pin </t>
  </si>
  <si>
    <t xml:space="preserve">18S </t>
  </si>
  <si>
    <t xml:space="preserve">Корея Адаптер 21mm Esco</t>
  </si>
  <si>
    <t xml:space="preserve">2713-9050, 61M5-31130, 20T-70-72320 </t>
  </si>
  <si>
    <t xml:space="preserve">Китай Замок зажигания SWITCH-START Doosan(Daewoo)</t>
  </si>
  <si>
    <t xml:space="preserve">2549-1152 DH220-5</t>
  </si>
  <si>
    <t xml:space="preserve">08-10774MM-3</t>
  </si>
  <si>
    <t xml:space="preserve">СДЕЛАТЬ ДОСТАВКУ В ИХ МАГАЗИН</t>
  </si>
  <si>
    <t xml:space="preserve">08-10821MM</t>
  </si>
  <si>
    <t xml:space="preserve">1U-3302RC (GN) Скальная !!!</t>
  </si>
  <si>
    <t xml:space="preserve"> CAT 320, 321</t>
  </si>
  <si>
    <t xml:space="preserve">Китай Болт башмачный с гайкой M18x57x1,5 Komatsu, Volvo</t>
  </si>
  <si>
    <t xml:space="preserve">Bolt(135-32-11211, 135-32-11210, 14532465, 4297905), Nut(135-32-11221, 4247133),  4185537,4182144 </t>
  </si>
  <si>
    <t xml:space="preserve">Китай Болт башмачный М19x65x1,5 Komatsu/Cat</t>
  </si>
  <si>
    <t xml:space="preserve">Bolt(7H3598, 150-32-21320, 150-32-21321, 1S1859), Nut(7H3608, 1S1860) SD7, D6</t>
  </si>
  <si>
    <t xml:space="preserve">KB-2509 (Volvo) офис</t>
  </si>
  <si>
    <t xml:space="preserve">Китай Замок зажигания SWITCH-START Volvo</t>
  </si>
  <si>
    <t xml:space="preserve">08-10881MM</t>
  </si>
  <si>
    <t xml:space="preserve">18S-TL (GN) Китай</t>
  </si>
  <si>
    <t xml:space="preserve">18TL, ETE-1904 Robex 550, EX40/50, PC50 (0,25m3), Solar 50, 55 (0,06-0,19m3), Zaxis ZX50 (0,25m3), PC30-7</t>
  </si>
  <si>
    <t xml:space="preserve">08-10888MM</t>
  </si>
  <si>
    <t xml:space="preserve">10E-70-22211 (22211) (ASE)</t>
  </si>
  <si>
    <t xml:space="preserve">Корея Коронка экскаваторная на болтах Tooth-bolt Komatsu</t>
  </si>
  <si>
    <t xml:space="preserve">22211 45x15xM16, 61MJ-30040 PC20 - PC50</t>
  </si>
  <si>
    <t xml:space="preserve">22S, 4135496, 4364686+Lock ((4135497/4364687+4135498/4364688)) ZX70, EX60/75, Furukawa FZ70</t>
  </si>
  <si>
    <t xml:space="preserve">08-10907MM</t>
  </si>
  <si>
    <t xml:space="preserve">08-10949MM</t>
  </si>
  <si>
    <t xml:space="preserve">20T-70-13130 (13130) (ASE)</t>
  </si>
  <si>
    <t xml:space="preserve">13130 60x18xM16 PC20 - PC50</t>
  </si>
  <si>
    <t xml:space="preserve">08-11035MM</t>
  </si>
  <si>
    <t xml:space="preserve">Китай Палец-шайба 24,7x96,5 Komatsu</t>
  </si>
  <si>
    <t xml:space="preserve">KM-17 PC200, короткий</t>
  </si>
  <si>
    <t xml:space="preserve">Plow bolt 5/8"X73 (5/8" UNC-11X3")</t>
  </si>
  <si>
    <t xml:space="preserve">Китай Болт 16X73 (PLOW BOLT) Komatsu</t>
  </si>
  <si>
    <t xml:space="preserve">02090-11055, T1005, 61MJ-31210, 801580085+801703012/6Y6335/4F3657&amp;4k0367, 42N-833-1440 D31/D37/D41/D4H</t>
  </si>
  <si>
    <t xml:space="preserve">Nut 5/8 02290-11016 (Hex. Nut)</t>
  </si>
  <si>
    <t xml:space="preserve">Китай Гайка M16 Komatsu</t>
  </si>
  <si>
    <t xml:space="preserve">02290-11016, T1059, 09218-11614, S206-161006, 801580085+801703012/6Y6335/4F3657&amp;4k0367, 42N-815-1210, S206-161006 D31/D37/D41/D4H</t>
  </si>
  <si>
    <t xml:space="preserve">Китай Замок зажигания SWITCH-START ZAXIS</t>
  </si>
  <si>
    <t xml:space="preserve">4448303, 4250350, 71423384, 71451118 ZX</t>
  </si>
  <si>
    <t xml:space="preserve">08-11286MM</t>
  </si>
  <si>
    <t xml:space="preserve">9J-2308+8E-6259(3G-9609) 14x96+шайба</t>
  </si>
  <si>
    <t xml:space="preserve">Китай Палец+шайба 14x96(92) Caterpillar</t>
  </si>
  <si>
    <t xml:space="preserve">9J2308+8E6259 J300</t>
  </si>
  <si>
    <t xml:space="preserve">Китай Болт башмачный с гайкой M14X45X1,5 Komatsu</t>
  </si>
  <si>
    <t xml:space="preserve">Bolt(203-32-21210, 201-32-51211) , Nut(01803-01420, 112-32-11221), 4262586, 4262587 </t>
  </si>
  <si>
    <t xml:space="preserve">08-11338MM</t>
  </si>
  <si>
    <t xml:space="preserve">PC100/120 HRS 203-30-00140</t>
  </si>
  <si>
    <t xml:space="preserve">Китай Опорный каток  Komatsu</t>
  </si>
  <si>
    <t xml:space="preserve">203-30-00140, 203-30-00223, 203-30-00220, KM1705, 22B-30-00010, 22B-30-00210 PC100-3,5/PC120-3,5/PC100-6/PC120-6/PC128UU-1</t>
  </si>
  <si>
    <t xml:space="preserve">08-11371MM</t>
  </si>
  <si>
    <t xml:space="preserve">08-11396MM</t>
  </si>
  <si>
    <t xml:space="preserve">35S (ASE) без крепежа!!!! Корея</t>
  </si>
  <si>
    <t xml:space="preserve">08-11543MM</t>
  </si>
  <si>
    <t xml:space="preserve">08-11480MM</t>
  </si>
  <si>
    <t xml:space="preserve">14526158 VOE </t>
  </si>
  <si>
    <t xml:space="preserve">приход</t>
  </si>
  <si>
    <t xml:space="preserve">расход</t>
  </si>
  <si>
    <t xml:space="preserve">Магазин набрал на 201 997,1р. </t>
  </si>
  <si>
    <t xml:space="preserve">зачли 1 029,87у.е. 04/12/2013 (Максим)</t>
  </si>
  <si>
    <t xml:space="preserve">возврат р/к</t>
  </si>
  <si>
    <t xml:space="preserve">14.04.14 получили 8 226р. (взаимозачет), зачли 230,94у.е.</t>
  </si>
  <si>
    <t xml:space="preserve">08.05.2014 Получили 4 441р. (зачет за рем комплекты), зачли  125,10у.е.</t>
  </si>
  <si>
    <t xml:space="preserve">11.06.14 получили 1 951,2р., зачли 56,73у.е. (за железо)</t>
  </si>
  <si>
    <t xml:space="preserve">18.06.2014 Получили 821,68р (зачет за железо), зачли 23,62у.е.</t>
  </si>
  <si>
    <t xml:space="preserve">01.07.14 получили 6 528.6р. (железо), зачли 192,57у.е.</t>
  </si>
  <si>
    <t xml:space="preserve">зачли 3 772,26у.е. 20/11/2014 (Максим)</t>
  </si>
  <si>
    <t xml:space="preserve">проверить между датами</t>
  </si>
  <si>
    <t xml:space="preserve">24.11.15 получили 300 000р. (За магазин) зачли 4 573,18у.е.</t>
  </si>
  <si>
    <t xml:space="preserve">08.12.15 получили 214  000р.(взаимозачет за магазин), зачли 3 123,18у.е.</t>
  </si>
  <si>
    <t xml:space="preserve">24.12.15 получили 10  000р.(взаимозачет за магазин), зачли 143,89у.е.</t>
  </si>
  <si>
    <t xml:space="preserve">16.03.16 получили 37 802р. (взаимозачет за магазин), зачли 532,20у.е.
Долг 4 345,92у.е.</t>
  </si>
  <si>
    <t xml:space="preserve">12.05.16 получили 48 000р. (взаиморасчет за магазин), зачли 724,53у.е.</t>
  </si>
  <si>
    <t xml:space="preserve">12.05.16 получили 48 000р. (взаиморасчет за магазин), зачли 724,53у.е.
Долг 10 502,58у.е.</t>
  </si>
  <si>
    <t xml:space="preserve">16.09.16 получили 40 005р. (взаиморасчет за магазин), зачли 724,53у.е.</t>
  </si>
  <si>
    <t xml:space="preserve">16.09.16 получили 40 005р. (взаимозачет за магазин), зачли 613,39у.е.
Долг 10 102,47у.е.</t>
  </si>
  <si>
    <t xml:space="preserve">08-8279MM</t>
  </si>
  <si>
    <t xml:space="preserve">08-8294MM</t>
  </si>
  <si>
    <t xml:space="preserve">08-8478MM</t>
  </si>
  <si>
    <t xml:space="preserve">08.12.16 получили 29 333р. (за магазин), зачли 458,91у.е.</t>
  </si>
  <si>
    <t xml:space="preserve">21.04.17 получили 22 250р. (Взаиморасчет за магазин), зачли 394,36у.е.</t>
  </si>
  <si>
    <t xml:space="preserve">24.05.17 получили 10 500р. (Взаиморасчет за магазин) Зачли 185,65у.е.</t>
  </si>
  <si>
    <t xml:space="preserve">15.08.17 получили 45 000р. (Взаиморасчет за магазин), зачли 752,51у.е.</t>
  </si>
  <si>
    <t xml:space="preserve">14.09.17 получили 34 000р. (Взаиморасчет за магазин), зачли 589,57у.е.</t>
  </si>
  <si>
    <t xml:space="preserve">01.11.17 получили 1 220р.( Взаиморасчет за магазин ), зачли 21,00у.е.
 </t>
  </si>
  <si>
    <t xml:space="preserve">07.11.17 получили 2 880р. (Взаиморасчет за магазин), зачли 49,29у.е.</t>
  </si>
  <si>
    <t xml:space="preserve">12.12.17 получили 14 000р. (Взаиморасчет за магазин), зачли 236,33у.е.
Долг 465,78у.е.</t>
  </si>
  <si>
    <t xml:space="preserve">28.12.17 получили 13 213р. (Взаиморасчет за магазин), зачли 229,96у.е.</t>
  </si>
  <si>
    <t xml:space="preserve">20.03.18 получили 12 400р. (Взаиморасчет за магазин), зачли 215,43у.е.</t>
  </si>
  <si>
    <t xml:space="preserve">12.09.18 получили 100 000р. (Взаиморасчет за магазин), зачли 1 428,98у.е.</t>
  </si>
  <si>
    <t xml:space="preserve">остаток долга</t>
  </si>
  <si>
    <t xml:space="preserve">124 ТЕХЛИДЕР</t>
  </si>
  <si>
    <t xml:space="preserve">08-8698MM</t>
  </si>
  <si>
    <t xml:space="preserve">11N6-90700 (ZHF-2150) (HYUNDAI)</t>
  </si>
  <si>
    <t xml:space="preserve">Китай Мотор отопителя MOTOR, BLOWER, 24V (Hyundai)</t>
  </si>
  <si>
    <t xml:space="preserve">ТД ТЕХНОГРАД ООО</t>
  </si>
  <si>
    <t xml:space="preserve">ПЭК в Иркутск</t>
  </si>
  <si>
    <t xml:space="preserve">MF1280 MIRFILTER</t>
  </si>
  <si>
    <t xml:space="preserve">Китай Фильтр топливный [12] (MIRFILTER)</t>
  </si>
  <si>
    <t xml:space="preserve">FS1280,SFC5706, 11E1-70210, BF1280, 3930942, P551329 ()</t>
  </si>
  <si>
    <t xml:space="preserve">MB-K834</t>
  </si>
  <si>
    <t xml:space="preserve">Китай Фильтр воздушный [4] (Monbow)</t>
  </si>
  <si>
    <t xml:space="preserve">11NB-T000, A8526S, 14L1-01570+14L1-01560, 11NB-20120+11NB-20130 ()</t>
  </si>
  <si>
    <t xml:space="preserve">11N6-90760 (КНР)</t>
  </si>
  <si>
    <t xml:space="preserve">Китай Фильтр салона SALOON FILTER (Hyundai)</t>
  </si>
  <si>
    <t xml:space="preserve">(в коробке по 2шт) ()</t>
  </si>
  <si>
    <t xml:space="preserve">СИБСПЕЦСЕРВИС ООО</t>
  </si>
  <si>
    <t xml:space="preserve">ДПД В КРАСНОЯРСК</t>
  </si>
  <si>
    <t xml:space="preserve">208-70-14152RC Синий (GN 14270RC)</t>
  </si>
  <si>
    <t xml:space="preserve">PC400 reinf sharp RC - TYPE, KM-25RC (PC400, PC450)</t>
  </si>
  <si>
    <t xml:space="preserve">09244-03036 (PC400) </t>
  </si>
  <si>
    <t xml:space="preserve">Китай Палец-шайба 29,7x145 (Komatsu)</t>
  </si>
  <si>
    <t xml:space="preserve">195-78-71360 (GETT) (PC400, D475)</t>
  </si>
  <si>
    <t xml:space="preserve">ЧЛ + на офис</t>
  </si>
  <si>
    <t xml:space="preserve">08-8699MM</t>
  </si>
  <si>
    <t xml:space="preserve">50x65x55/90x10 (YONGFENG)</t>
  </si>
  <si>
    <t xml:space="preserve">Китай Втулка ковша, стрелы, рукояти BUSHING ()</t>
  </si>
  <si>
    <t xml:space="preserve">50x65x55/90x10 S/F bushing ()</t>
  </si>
  <si>
    <t xml:space="preserve">MB-K831AB</t>
  </si>
  <si>
    <t xml:space="preserve">Китай Фильтр воздушный [6]  (Monbow)</t>
  </si>
  <si>
    <t xml:space="preserve">A1841-S[A1013+A5631], A-273/361+A-569/271\A1841-S\ 16546-96070, 4288963+4288964, 600-181-1600, 600-181-1680+600-181-1580, 600-182-3100, 600-181-1660, 119-64103001, ME063506 ()</t>
  </si>
  <si>
    <t xml:space="preserve">MB-JX1012/JX1011B !! (640-1012210)</t>
  </si>
  <si>
    <t xml:space="preserve">Китай Фильтр маслянный [24] (Monbow)</t>
  </si>
  <si>
    <t xml:space="preserve">640-1012210, XCAE-00494, JX1011B (OD:107, Height:150, Thread:1.1/8"-16)</t>
  </si>
  <si>
    <t xml:space="preserve">MB-D17-002-02 (JX1023A/JXB1625)</t>
  </si>
  <si>
    <t xml:space="preserve">Китай Фильтр маслянный [20] (Monbow)</t>
  </si>
  <si>
    <t xml:space="preserve">LF3321, C7101, C5501, D17-002-02, LF667, 1R0739, C5510, C5509, LF667, D17-002-02B, JX1023, P554004, W11102/4 (WAX WO645), SC1117285, 1R1807, LF3379, C5511 ()</t>
  </si>
  <si>
    <t xml:space="preserve">MB-CX511</t>
  </si>
  <si>
    <t xml:space="preserve">Китай Фильтр топливный [48] (Monbow)</t>
  </si>
  <si>
    <t xml:space="preserve">FC1003,FF5089, 33394WIX, 31950-93000, 34362-00101, XJAF-00489, 31950-93001, WIX33397, ME035393, FC319, ME035393, YF-641, WF585 ()</t>
  </si>
  <si>
    <t xml:space="preserve">MB-CX551</t>
  </si>
  <si>
    <t xml:space="preserve">Китай Фильтр топливный  (Monbow)</t>
  </si>
  <si>
    <t xml:space="preserve">FC1704, FC409, 129901-55850 ()</t>
  </si>
  <si>
    <t xml:space="preserve">MB-CX593</t>
  </si>
  <si>
    <t xml:space="preserve">MB220900, FC321, 31973-44001, K1019408 (A273813), 129901-55850, XJAF-01081, 65.12515-5008, FF5160, 65.12501-7028H, FC1001, AGM-FC-3321 ()</t>
  </si>
  <si>
    <t xml:space="preserve">MB-P901</t>
  </si>
  <si>
    <t xml:space="preserve">Китай Фильтр гидравлический [12]  (Monbow)</t>
  </si>
  <si>
    <t xml:space="preserve">H2727, H7911, HY95307, 474-00055, HF35357, HY35307, K9005928, HF6319, 4287061, 4292789, 4325820, 07063-01210, 2474-9404, 7063-01210, 205-60-51430, 20Y-60-21510, 07063-51210, 1041-00130, 1040-60310 ()</t>
  </si>
  <si>
    <t xml:space="preserve">MB-P935</t>
  </si>
  <si>
    <t xml:space="preserve">H5202 (for KOMATSU)</t>
  </si>
  <si>
    <t xml:space="preserve">НОВАСОЛ ООО</t>
  </si>
  <si>
    <t xml:space="preserve">08-8700MM</t>
  </si>
  <si>
    <t xml:space="preserve">1U-3452RC-3 Синий(GN-RC-3) SYL</t>
  </si>
  <si>
    <t xml:space="preserve">Китай Коронка J460 (Caterpillar)</t>
  </si>
  <si>
    <t xml:space="preserve">RC-3, SYL-type, 9W8452RC-SYL (CAT 330, MX292W)</t>
  </si>
  <si>
    <t xml:space="preserve">1U-3552RCL (9W-8552RC) (GN)</t>
  </si>
  <si>
    <t xml:space="preserve">Китай Коронка J550 (Caterpillar)</t>
  </si>
  <si>
    <t xml:space="preserve"> (CAT 345)</t>
  </si>
  <si>
    <t xml:space="preserve">8E-0468+8E-8469 (KT330)  133</t>
  </si>
  <si>
    <t xml:space="preserve">Китай Палец + Шайба 25X133 + 23.5x43x7 (Hyundai/Caterpillar)</t>
  </si>
  <si>
    <t xml:space="preserve">9W8452, KT330, 9N4452, HX4200, 114-0468+107-3469, 61NA-, 61QA- (J460)</t>
  </si>
  <si>
    <t xml:space="preserve">6Y-8558 (GN-CAT345) палец</t>
  </si>
  <si>
    <t xml:space="preserve">Корея Палец 25x165 (Caterpillar/Doosan(Daewoo))</t>
  </si>
  <si>
    <t xml:space="preserve">GN-CAT345, 2705-1034(25x152x24,5x6) (J550)</t>
  </si>
  <si>
    <t xml:space="preserve">8E-5559 (GN-CAT345) шайба</t>
  </si>
  <si>
    <t xml:space="preserve">Корея Шайба 24x43x7 (Caterpillar/Doosan(Daewoo))</t>
  </si>
  <si>
    <t xml:space="preserve">2114-1931 (J550 2713-1236)</t>
  </si>
  <si>
    <t xml:space="preserve">Авто строй ДВ + ЭнергоЮнитс + Тихоокеанская строительна + КАРЬЕР </t>
  </si>
  <si>
    <t xml:space="preserve">08-8701MM</t>
  </si>
  <si>
    <t xml:space="preserve">19582RE-3, 19582RE-2, 207-70-14151RC.K RC-TYPE (PC300)</t>
  </si>
  <si>
    <t xml:space="preserve">1U-3352RC (GN RC-2) Скальная !!!</t>
  </si>
  <si>
    <t xml:space="preserve">RC - TYPE, TOOTH-F1, 1U-3352RC (GETT), 980/84766 (CAT 320)</t>
  </si>
  <si>
    <t xml:space="preserve">114-0359, 61L6-00820, 3G-9549 (J350)</t>
  </si>
  <si>
    <t xml:space="preserve">M16x130x2.0 (S0566866)</t>
  </si>
  <si>
    <t xml:space="preserve">Корея Болт пальца M16x130x2.0 (Doosan(Daewoo))</t>
  </si>
  <si>
    <t xml:space="preserve">M16X2,0X130, S017-161306 ()</t>
  </si>
  <si>
    <t xml:space="preserve">Nut M16x2.0 (S205-161002)</t>
  </si>
  <si>
    <t xml:space="preserve">Китай Гайка M16x2.0 NUT (Hyundai)</t>
  </si>
  <si>
    <t xml:space="preserve">S205-161002, S205-161008, S205-16100B, S4012933 ()</t>
  </si>
  <si>
    <t xml:space="preserve">M22X60X2.5 (S017-220602)</t>
  </si>
  <si>
    <t xml:space="preserve">Китай Болт M22x60x2.5 (Hyundai)</t>
  </si>
  <si>
    <t xml:space="preserve">S017-220602 (63E1-3533/4)</t>
  </si>
  <si>
    <t xml:space="preserve">Nut M22x2.5 (S205-221002)</t>
  </si>
  <si>
    <t xml:space="preserve">Корея Гайка M22 HEX NUT (Hyundai)</t>
  </si>
  <si>
    <t xml:space="preserve">S205-221002 (63E1-3533/4)</t>
  </si>
  <si>
    <t xml:space="preserve">TBL-117(118) (24V, IRON CASING)</t>
  </si>
  <si>
    <t xml:space="preserve">Китай Лампа-фара  (Hyundai, Doosan(Daewoo))</t>
  </si>
  <si>
    <t xml:space="preserve">Doosan(Daewoo) &amp; HYUNDAI  LAMP, 24V , IRON CASING , SEALED BEAM (21E6-60040)</t>
  </si>
  <si>
    <t xml:space="preserve">534-00064 (2534-1127)</t>
  </si>
  <si>
    <t xml:space="preserve">MF5052 MIRFILTER</t>
  </si>
  <si>
    <t xml:space="preserve">FF5052, FF5074, 6732-71-6112, 6732-71-6110, 6732-71-6111, WK723, CX7085, 53C0052, 11E1-70010, XCAE-00243, ST-CX811, СХ0710А, K-11170001A, BF9841, K1117001A ()</t>
  </si>
  <si>
    <t xml:space="preserve">MF185 MIRFILTER</t>
  </si>
  <si>
    <t xml:space="preserve">FF185, FC5501,FC5507,FC5602, P557440, D63-800-202, 33352WIX, FC5603 ()</t>
  </si>
  <si>
    <t xml:space="preserve">4350249 (КНР)</t>
  </si>
  <si>
    <t xml:space="preserve">Китай Фильтр салона SALOON FILTER (Hitachi-Zaxis)</t>
  </si>
  <si>
    <t xml:space="preserve">4S00640 , CA27040 (ZX330-3G)</t>
  </si>
  <si>
    <t xml:space="preserve">Кат-ком</t>
  </si>
  <si>
    <t xml:space="preserve">31Y1-33570 (31Y1-33571)</t>
  </si>
  <si>
    <t xml:space="preserve">Корея Ремкомплект гидроцилиндра SEAL KIT BUCKET (Hyundai)</t>
  </si>
  <si>
    <t xml:space="preserve">100, 140, 31Y1-33571 (R320LC-9)</t>
  </si>
  <si>
    <t xml:space="preserve">Старостин Игорь Александрович</t>
  </si>
  <si>
    <t xml:space="preserve">ТК КИТ В Г. БЕРДСК</t>
  </si>
  <si>
    <t xml:space="preserve">65AMRE/65G (GN)</t>
  </si>
  <si>
    <t xml:space="preserve">Китай Коронка Tooth point (Volvo)</t>
  </si>
  <si>
    <t xml:space="preserve">VOE14624280, VOE 14522959 ()</t>
  </si>
  <si>
    <t xml:space="preserve">7D1158-15h (MIR PARTS) (5/8bolt)</t>
  </si>
  <si>
    <t xml:space="preserve">Китай Полотно грейдера G/BLADE (Caterpillar)</t>
  </si>
  <si>
    <t xml:space="preserve">5/8" 15отв-16x203x2133.2 ,болт М16(5/8) ()</t>
  </si>
  <si>
    <t xml:space="preserve">СпецГидроМаш</t>
  </si>
  <si>
    <t xml:space="preserve">отправка ДЛ в г. Казань</t>
  </si>
  <si>
    <t xml:space="preserve">R225-9, R220/R220-9 GETT GT-R220 (R210-9, R200-9)</t>
  </si>
  <si>
    <r>
      <rPr>
        <sz val="10"/>
        <rFont val="Arial"/>
        <family val="2"/>
        <charset val="204"/>
      </rPr>
      <t xml:space="preserve">WA01899 24V (SD-F120IT 24V)</t>
    </r>
    <r>
      <rPr>
        <b val="true"/>
        <sz val="10"/>
        <rFont val="Arial"/>
        <family val="2"/>
        <charset val="204"/>
      </rPr>
      <t xml:space="preserve"> 24Вольт</t>
    </r>
  </si>
  <si>
    <t xml:space="preserve">Китай Насос перекачки топлива PUMP &amp; MOTOR ASSY ()</t>
  </si>
  <si>
    <t xml:space="preserve">24В, 21N6-20301, 21N6-20300, SD1205-24V ()</t>
  </si>
  <si>
    <t xml:space="preserve">MB-KU815AB/MB-K1815AB</t>
  </si>
  <si>
    <t xml:space="preserve">AS2833-SET(AS2831+AS2832), 11EM-T000(11EM-21051+ 1EM-21041), 11N6-24520+11N6-24530 ()</t>
  </si>
  <si>
    <t xml:space="preserve">ГИДРОПРАЙД ООО + СПЕЦПАРТС ООО + МГ</t>
  </si>
  <si>
    <t xml:space="preserve">08-8703MM</t>
  </si>
  <si>
    <t xml:space="preserve">8E-4402 (GETT) (CAT 330)</t>
  </si>
  <si>
    <t xml:space="preserve">7T3402, KT325, 116-7408+116-7409, 2705-1021 + 2114-1849A, 1167408 (J400)</t>
  </si>
  <si>
    <t xml:space="preserve">SH120 тип1 (D=540/500)</t>
  </si>
  <si>
    <t xml:space="preserve">Китай Ленивец IDLER (Sumitomo)</t>
  </si>
  <si>
    <t xml:space="preserve">D=540/500, KNA0540, KNA0686, PX6134A0N00, PX613400N00 (SH120 type1)</t>
  </si>
  <si>
    <t xml:space="preserve">11N6-66030-24 24V</t>
  </si>
  <si>
    <t xml:space="preserve">Китай Соленоид остановки двигателя STOP SOLENOID ()</t>
  </si>
  <si>
    <t xml:space="preserve">KB-2118 (R215-9)</t>
  </si>
  <si>
    <t xml:space="preserve">Китай Крышка топливного бака CAP-FUEL TANK (Hyundai)</t>
  </si>
  <si>
    <t xml:space="preserve">Hyundai R, 31N4-02120, E131-1038 (R215-7/9)</t>
  </si>
  <si>
    <t xml:space="preserve">35x45x35 (Steel bushing)</t>
  </si>
  <si>
    <t xml:space="preserve">35x45x35, 31YC-12030 ()</t>
  </si>
  <si>
    <t xml:space="preserve">40x50x45(Steel bushing)</t>
  </si>
  <si>
    <t xml:space="preserve">40x50x45, 20S-70-81290 ()</t>
  </si>
  <si>
    <t xml:space="preserve">45x55x40(Steel bushing)</t>
  </si>
  <si>
    <t xml:space="preserve">45x55x40, 45x55x41 ()</t>
  </si>
  <si>
    <t xml:space="preserve">45x55x45(Steel bushing)</t>
  </si>
  <si>
    <t xml:space="preserve">45x55x45 , 61M5-00610, 61M5-00590 ()</t>
  </si>
  <si>
    <t xml:space="preserve">120x140x120 (VOE 14507548/14570416) (Steel bushing)</t>
  </si>
  <si>
    <t xml:space="preserve">Китай Втулка ковша, стрелы, рукояти BUSHING (Volvo/Doosan(Daewoo))</t>
  </si>
  <si>
    <t xml:space="preserve">120x140x120, K1000743 (EC460-EC700, DX520)</t>
  </si>
  <si>
    <t xml:space="preserve">45x80x1 (ID=47MM) SH5</t>
  </si>
  <si>
    <t xml:space="preserve">Корея Шайба регулировочная SHIM ()</t>
  </si>
  <si>
    <t xml:space="preserve">45x80x1, 2114-1059D160, 2114-1059D161, 20T-70-81710 ()</t>
  </si>
  <si>
    <t xml:space="preserve">RUBBER COUPLING 025AS</t>
  </si>
  <si>
    <t xml:space="preserve">Сингапур/Тайвань Муфта насоса  (Hitachi)</t>
  </si>
  <si>
    <t xml:space="preserve"> (EX100/135, Robex R550)</t>
  </si>
  <si>
    <t xml:space="preserve">COUPLING 050H ASSY COMPLETE </t>
  </si>
  <si>
    <t xml:space="preserve">Китай Муфта насоса  (Hitachi/Kobelko)</t>
  </si>
  <si>
    <t xml:space="preserve">4183166, 4463994, 2418R139E100/YN30P01002F1/4118705 , 11EM-12030, 11EM-12020, 2414-9041(w/o gear), 11Е1-1507 (EX200-1/SK200, SK07,SK200-1,SK200-3/SK200-5/SK200-6/EX200-2/EX200-3/EX200-5, S225LC-V)</t>
  </si>
  <si>
    <t xml:space="preserve">TB2 90x115x13 NBR</t>
  </si>
  <si>
    <t xml:space="preserve">Сингапур-Корея Сальник 90x115x13 (NOK)</t>
  </si>
  <si>
    <t xml:space="preserve">AD3932, AD3934, 07011-10090 ()</t>
  </si>
  <si>
    <t xml:space="preserve">DKBI 80x94x8/11</t>
  </si>
  <si>
    <t xml:space="preserve">Корея Пыльник штока гидроцилиндра DUST SEAL ()</t>
  </si>
  <si>
    <t xml:space="preserve">195-50-22860, 195-63-92190, 707-56-80740, E6010260, Y110-080011 ()</t>
  </si>
  <si>
    <t xml:space="preserve">IDI 80X93X10</t>
  </si>
  <si>
    <t xml:space="preserve">VAY 45X55X4 PIN DUST SEAL (Y010-045055)</t>
  </si>
  <si>
    <t xml:space="preserve">Сингапур Уплотнение пальца-втулки PIN SEAL DUST ()</t>
  </si>
  <si>
    <t xml:space="preserve">07145-00045, 4037721, Y010-045055, S700-045106, 2180-1106BD11, 4347251, 4279531,  4117955, 4117955-M, 4473087, 0478912, S700-045104, 20U-70-42530=6мм ()</t>
  </si>
  <si>
    <t xml:space="preserve">VAY 50X60X4 PIN DUST SEAL</t>
  </si>
  <si>
    <t xml:space="preserve">07145-00050, 2438U717S21, S700-050106, 07145-10050, 4349913, 2180-1106BD12 ()</t>
  </si>
  <si>
    <t xml:space="preserve">S700-120309, DLI 120X140X10 PIN DUST SEAL (2180-1106BD18)</t>
  </si>
  <si>
    <t xml:space="preserve">Корея Уплотнение пальца-втулки PIN SEAL DUST (HYUNDAI)</t>
  </si>
  <si>
    <t xml:space="preserve">2180-1106BD18, 4084971, DLI 120X140X10 PIN DUST SEAL, Y020-120211, hitachi-0417415, Y020-120311 ()</t>
  </si>
  <si>
    <t xml:space="preserve">HBY 80X95.5X6.3</t>
  </si>
  <si>
    <t xml:space="preserve">Корея Уплотнение буферное BUFFER SEAL ()</t>
  </si>
  <si>
    <t xml:space="preserve">707-51-80640, 707-51-80650 ()</t>
  </si>
  <si>
    <t xml:space="preserve">WR 160X153X20</t>
  </si>
  <si>
    <t xml:space="preserve">Китай Опорно-Направляющее кольцо  ()</t>
  </si>
  <si>
    <t xml:space="preserve">07156-01620, Y310-160200, Y310-160203 ()</t>
  </si>
  <si>
    <t xml:space="preserve">BRT 80X93X3 </t>
  </si>
  <si>
    <t xml:space="preserve">Корея Подпорное кольцо BRONZE, NYLON ()</t>
  </si>
  <si>
    <t xml:space="preserve">BRT G60X65X1.25</t>
  </si>
  <si>
    <t xml:space="preserve">Сингапур Подпорное кольцо TEFLON  ()</t>
  </si>
  <si>
    <t xml:space="preserve">07001-02060, 707-25-99600, 707-35-52660, 707-35-52900, 07001-12060, S642-060003 ()</t>
  </si>
  <si>
    <t xml:space="preserve">BRT G150 (P150) 150x160x1.9</t>
  </si>
  <si>
    <t xml:space="preserve">07001-05150, 07146-05152, 707-35-52991, 707-35-91640, 07146-15152 ()</t>
  </si>
  <si>
    <t xml:space="preserve">SPGW 160 (SPGWB)</t>
  </si>
  <si>
    <t xml:space="preserve">Корея Манжета поршневая гидравлическая   ()</t>
  </si>
  <si>
    <t xml:space="preserve">707-44-16180 ()</t>
  </si>
  <si>
    <t xml:space="preserve">ORING G45 (44,4x3,1)</t>
  </si>
  <si>
    <t xml:space="preserve">Сингапур О-кольцо (44,4x3,1) ()</t>
  </si>
  <si>
    <t xml:space="preserve">A811045, 07000-12045 (All mm (except Original Hyundai))</t>
  </si>
  <si>
    <t xml:space="preserve">ORING G60 (59,4x3,1)</t>
  </si>
  <si>
    <t xml:space="preserve">Сингапур О-кольцо (59,4x3,1) ()</t>
  </si>
  <si>
    <t xml:space="preserve">07000-72060(Silicon), 07000-02060, 07000-32060(Viton), A810060 ORING, S632-060004 ()</t>
  </si>
  <si>
    <t xml:space="preserve">ORING G150 (P150) (149,6x5,7)</t>
  </si>
  <si>
    <t xml:space="preserve">Сингапур О-кольцо (149,6x5,7) ()</t>
  </si>
  <si>
    <t xml:space="preserve">07000-15150, S632-150001, S361-150004 ()</t>
  </si>
  <si>
    <t xml:space="preserve">ORING P30 (29,8x3,5)</t>
  </si>
  <si>
    <t xml:space="preserve">Сингапур О-кольцо (29,8x3,5) ()</t>
  </si>
  <si>
    <t xml:space="preserve">4506430, 07000-13030, 07000-73030 (Silicon) (All mm, Giant Корея, Kobelko)</t>
  </si>
  <si>
    <t xml:space="preserve">КАТ-КОМ ООО</t>
  </si>
  <si>
    <t xml:space="preserve">ДЕЛОВЫЕ ЛИНИИ</t>
  </si>
  <si>
    <t xml:space="preserve">ВостСтройТех</t>
  </si>
  <si>
    <t xml:space="preserve">ТК КИТ в г. Екатеринбург</t>
  </si>
  <si>
    <t xml:space="preserve">12PK1145</t>
  </si>
  <si>
    <t xml:space="preserve">Китай Ремень V-Belt (Hyundai)</t>
  </si>
  <si>
    <t xml:space="preserve">12PK1145, 3899594, 3103961 ()</t>
  </si>
  <si>
    <t xml:space="preserve">90x105x100(Steel bushing)</t>
  </si>
  <si>
    <t xml:space="preserve">90x105x100, 61EN-13380, 61Q6-04070, 61Q6-97410, 61QH-96310 ()</t>
  </si>
  <si>
    <t xml:space="preserve">90x105x125(Steel bushing)</t>
  </si>
  <si>
    <t xml:space="preserve">90x105x125, 61Q6-05030, X114-902125 ()</t>
  </si>
  <si>
    <t xml:space="preserve">100x115x100(Steel bushing) Сталь</t>
  </si>
  <si>
    <r>
      <rPr>
        <sz val="10"/>
        <rFont val="Arial"/>
        <family val="2"/>
        <charset val="204"/>
      </rPr>
      <t xml:space="preserve">100x115x100, X124-102100, 14508393 VOE, 208-70-13141, 208-70-73510, 707-76-10140, 2110-1378A, 14517236, 61Q6-04120, VOE 14880988, VOE14671537=100x115x98, SA9651-20100, SA1173-00331, 31YC-11401, 61EN-12320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</si>
  <si>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100x115x115(Steel bushing)</t>
  </si>
  <si>
    <t xml:space="preserve">100x115x115, 61Q6-04130, 61QH-89160 ()</t>
  </si>
  <si>
    <t xml:space="preserve">61NA-40061, 61NA-40060</t>
  </si>
  <si>
    <t xml:space="preserve">Корея Палец PIN  (Hyundai)</t>
  </si>
  <si>
    <t xml:space="preserve">90x590(570) 2hole x 1side, 61NA-40062 (R360LC-7)</t>
  </si>
  <si>
    <t xml:space="preserve">61NB-40080, 61NB-40081</t>
  </si>
  <si>
    <t xml:space="preserve">Корея Палец PIN - DRY (Hyundai)</t>
  </si>
  <si>
    <t xml:space="preserve">100x620(605) 2hole x 1side, 61NB-40081 ()</t>
  </si>
  <si>
    <t xml:space="preserve">61NA-40052 (61NA-40050)</t>
  </si>
  <si>
    <t xml:space="preserve">100x680 2hole x 1side, 61NA-40051 (R360LC-7)</t>
  </si>
  <si>
    <t xml:space="preserve">MF5367 MIRFILTER</t>
  </si>
  <si>
    <t xml:space="preserve">FC1005, FF5367, ME056670, 4616544, 31945-72001, KS569C, P550391, WJF9502, FC322, 4S00483, ME131989, 4326739, 4S00100, ME056280, WAX WF586, 3525, 31945-72000, 31945-72001, MB-CX510 ()</t>
  </si>
  <si>
    <t xml:space="preserve">AF25454/AF25468 MIRFILTER MA813</t>
  </si>
  <si>
    <t xml:space="preserve">Китай Фильтр воздушный [2] (MIRFILTER)</t>
  </si>
  <si>
    <t xml:space="preserve">A8579-S(A8579+A8580), 600-185-6100, 474-00037 + 474-00038, 600-185-6110-SET, 11Q8-20120+11Q8-20130, 400401-00093 + 400401-00094,  AF25454+AF25468, P777868+P777869 (RS3871+RS3870), 4466268 + 4466269, K9002734, ST1340AB ()</t>
  </si>
  <si>
    <t xml:space="preserve">AGM-C-9011</t>
  </si>
  <si>
    <t xml:space="preserve">Китай Фильтр маслянный [12] (Monbow)</t>
  </si>
  <si>
    <t xml:space="preserve">ДУДКИН ВЫДАСТ</t>
  </si>
  <si>
    <t xml:space="preserve">MB-R90P+CAP (CX574+CAP)+колба</t>
  </si>
  <si>
    <t xml:space="preserve">Китай Фильтр топливный [12] (Monbow)</t>
  </si>
  <si>
    <t xml:space="preserve">11LB-20310, SFC7912-30, FS19532, SC1393640, 2914807100, 11LB-50310 , P550747, R90P, S2340-11840 ()</t>
  </si>
  <si>
    <t xml:space="preserve">MB-P906</t>
  </si>
  <si>
    <t xml:space="preserve">31E9-1019, 31N8-01511, 31N8-01510, YH-287 (WAX) , RP846, H28040, 356x150x85 ()</t>
  </si>
  <si>
    <t xml:space="preserve">31Q6-20340 (WAX YJ-8901)</t>
  </si>
  <si>
    <t xml:space="preserve">Китай Фильтр гидравлический  (WAX)</t>
  </si>
  <si>
    <t xml:space="preserve">31Q6-20340, 1290435, ZGAW-00013, K1055161, 31LM-40090, 31Q6-20320, HF35555, MB-P953, YJ8901 ()</t>
  </si>
  <si>
    <t xml:space="preserve">25212-93011 (XKBH-01869)</t>
  </si>
  <si>
    <t xml:space="preserve">Корея Ремень V-Belt (Hyundai)</t>
  </si>
  <si>
    <t xml:space="preserve"> (R290LC-7H)</t>
  </si>
  <si>
    <t xml:space="preserve">25212-83C30 (XKBH-01868, XKBH-03315)</t>
  </si>
  <si>
    <t xml:space="preserve">25211-83C30 (R290LC-7H/R3000LC-7(2шт=комплект))</t>
  </si>
  <si>
    <t xml:space="preserve">31NA-20090</t>
  </si>
  <si>
    <t xml:space="preserve">Корея Датчик давления SWITCH-PRESSURE (Hyundai)</t>
  </si>
  <si>
    <t xml:space="preserve">100x170x1 (ID=102MM) (2114-1059D72) </t>
  </si>
  <si>
    <t xml:space="preserve">Корея Шайба регулировочная SHIM (Doosan(Daewoo))</t>
  </si>
  <si>
    <t xml:space="preserve">102x169x1, S391-100165, 4450014, 207-70-72370, 207-70-11340, 207-70-31340, 207-70-71250 (S340, S420-V)</t>
  </si>
  <si>
    <t xml:space="preserve">61Q6-08290</t>
  </si>
  <si>
    <t xml:space="preserve">Корея Шайба регулировочная SHIM (HYUNDAI)</t>
  </si>
  <si>
    <t xml:space="preserve">61Q6-08280</t>
  </si>
  <si>
    <t xml:space="preserve">SPN 100X110X5 BLACK CENTRE JOINT SEAL</t>
  </si>
  <si>
    <t xml:space="preserve">Сингапур Манжета гидравлическая CENTRE JOINT SEAL ()</t>
  </si>
  <si>
    <t xml:space="preserve">31E6-40500, 1046-05420, VOE14507705, FZ164610 ()</t>
  </si>
  <si>
    <t xml:space="preserve">S700-100208 (VAY 100X115X8/7/6 , 14560209/14502915 VOE, 208-70-73530, 4074008)</t>
  </si>
  <si>
    <t xml:space="preserve">Корея Уплотнение пальца-втулки PIN SEAL DUST (Volvo/hyundai)</t>
  </si>
  <si>
    <t xml:space="preserve">4074008, DLI 100x115x7 PIN DUST SEAL, DLI 100x115x6 2180-1106BD14, DLI 100X115X8 PIN DUST SEAL, VAY 100X115X8 PIN DUST SEAL, Y020-100111, 057-88641000, Y020-100100, DS5502014, Y000-100100 (EC460)</t>
  </si>
  <si>
    <t xml:space="preserve">ORING P100 (99,6x5,7)</t>
  </si>
  <si>
    <t xml:space="preserve">Сингапур О-кольцо (99,6x5,7) ()</t>
  </si>
  <si>
    <t xml:space="preserve">07000-55100, S631-100004,07000-15100, 4058971, 4367664, 9511-12100 ()</t>
  </si>
  <si>
    <t xml:space="preserve">ORING P120 (119,6x5,7)</t>
  </si>
  <si>
    <t xml:space="preserve">Корея О-кольцо (119,6x5,7) ()</t>
  </si>
  <si>
    <t xml:space="preserve">S631-120004, S631-112001 ()</t>
  </si>
  <si>
    <t xml:space="preserve">НОВАСОЛ ООО = Контур</t>
  </si>
  <si>
    <t xml:space="preserve">08-8705MM</t>
  </si>
  <si>
    <t xml:space="preserve">EX300-2, ZX330 (9149839/ 9191054) (TAB/HRS) </t>
  </si>
  <si>
    <t xml:space="preserve">Китай Поддерж. Каток Upper Rooler (Hitachi)</t>
  </si>
  <si>
    <t xml:space="preserve">FT3724, 9062405/ 9149839/ 9096966/ 9191054, (GETT) (EX300-2) (EX300-2, ZX330)</t>
  </si>
  <si>
    <t xml:space="preserve">65x80x50 (203-70-56140)(Steel bushing)</t>
  </si>
  <si>
    <t xml:space="preserve">Китай Втулка ковша, стрелы, рукояти BUSHING (Hitachi, Komatsu)</t>
  </si>
  <si>
    <t xml:space="preserve">65x80x50 ()</t>
  </si>
  <si>
    <t xml:space="preserve">65x80x70 (Steel bushing)</t>
  </si>
  <si>
    <t xml:space="preserve">65x80x70, 65x80x69, 2110-1366A/K1004106/110-00245/131004-00022, 1172-00970, 61Q6-04040, 61E3-1124 ()</t>
  </si>
  <si>
    <t xml:space="preserve">Корея Палец PIN-BUCKET (Hitachi)</t>
  </si>
  <si>
    <t xml:space="preserve">65x350(h-315), 1hole (ZX120)</t>
  </si>
  <si>
    <t xml:space="preserve">Корея Палец PIN-ARM (Hitachi)</t>
  </si>
  <si>
    <t xml:space="preserve">65x347(340, h-320), 1hole, под смазку, WET (ZX120)</t>
  </si>
  <si>
    <t xml:space="preserve">61E3-12060, 61E3-12061</t>
  </si>
  <si>
    <t xml:space="preserve">Корея Палец PIN - WET (Hyundai)</t>
  </si>
  <si>
    <t xml:space="preserve">65x430(410) 1hole x 2side (EX100WD-2)</t>
  </si>
  <si>
    <t xml:space="preserve">РЕГИОНАЛЬНЫЙ СКЛАД КАЗАНЬ ООО</t>
  </si>
  <si>
    <t xml:space="preserve">08-8706MM</t>
  </si>
  <si>
    <t xml:space="preserve">FM6715 == 8 EXT LG 262,7x155,0x4,5</t>
  </si>
  <si>
    <t xml:space="preserve">UK Фрикционный диск Friction Disk (Hyundai)</t>
  </si>
  <si>
    <t xml:space="preserve">ZGAQ-02220, K9004084, 0501.323.004, 0501-323-004 (DX210W, R200W-7)</t>
  </si>
  <si>
    <t xml:space="preserve">S651-810002+колпачек (180") </t>
  </si>
  <si>
    <t xml:space="preserve">Корея Тавотница NIPPLE GREASE ()</t>
  </si>
  <si>
    <t xml:space="preserve">180" d=10mm, S6710041+160-00020=CAP, 9481-10003, 07020-00000, J75481 ()</t>
  </si>
  <si>
    <t xml:space="preserve">ТехСтройИндастри ООО</t>
  </si>
  <si>
    <t xml:space="preserve">MB-K824A</t>
  </si>
  <si>
    <t xml:space="preserve">Китай Фильтр воздушный [12] (Monbow)</t>
  </si>
  <si>
    <t xml:space="preserve">AS1014, AS5620, AF437K, P181052 ()</t>
  </si>
  <si>
    <t xml:space="preserve">MB-PX661</t>
  </si>
  <si>
    <t xml:space="preserve">Китай Фильтр гидравлический [24]  (Monbow)</t>
  </si>
  <si>
    <t xml:space="preserve">HC2702, HC5602, 4205684, 209-60-76210, 34E7-04170, VOE14524171, HF7935, 1136043321, 1136043320, SFH3321, SPH9911, 104207040, 4205684, 6877362230, 56203400, CSP1010, P502382, BT8906 ()</t>
  </si>
  <si>
    <t xml:space="preserve">P608533+P600975</t>
  </si>
  <si>
    <t xml:space="preserve">Китай Фильтр воздушный  (King)</t>
  </si>
  <si>
    <t xml:space="preserve">JCB, 32/925682+32/925683, AF26655+AF26656 ()</t>
  </si>
  <si>
    <t xml:space="preserve">Компания ИмпортТехПродукция  + Горно-строительная ПИК + АГУСТ ПЛЮС + НТС ГРУПП + СЮРВЕЙЕР-ПАСИФИК +ДВ-ГлобалЛогистик Групп</t>
  </si>
  <si>
    <t xml:space="preserve">2713-1217RC-2 (GN) RC!!!</t>
  </si>
  <si>
    <t xml:space="preserve">Китай Коронка HJ350 (Doosan(Daewoo))</t>
  </si>
  <si>
    <t xml:space="preserve">RC-S220, K1000344, 713-00024, К1038006, K9005349, GETT S220-5, GETT S2200 (Solar 170, 175, 180, 200, 210, 220, 225, 250)</t>
  </si>
  <si>
    <t xml:space="preserve">M16X49/50/53 Track Bolt&amp;Nut Set</t>
  </si>
  <si>
    <t xml:space="preserve">Китай Болт башмачный с гайкой M16X49X1,5 (Komatsu/Hitachi)</t>
  </si>
  <si>
    <t xml:space="preserve">Bolt(203-32-51210, 0961043, 7H3597, 9120-6006D12), Nut(203-32-51220, 1M1408, 9121-6005D21), 4345328, 4358637, 4253411 (nut) (SK100, SK135, S140LC-V)</t>
  </si>
  <si>
    <t xml:space="preserve">30x170(165)mm Track pin</t>
  </si>
  <si>
    <t xml:space="preserve">Китай Палец звена цепи Pin link-track ()</t>
  </si>
  <si>
    <t xml:space="preserve">PC100/120, SK100/120, SH120/135 (PC100/120, SK100/120, SH120/135)</t>
  </si>
  <si>
    <t xml:space="preserve">SK120 Pitch 171, I=58.5</t>
  </si>
  <si>
    <t xml:space="preserve">Китай Звено цепи Link-Track (RH+LH) ()</t>
  </si>
  <si>
    <t xml:space="preserve">p/n 171C, need use pin 30x170mm (171,5pitch, CR4854)</t>
  </si>
  <si>
    <t xml:space="preserve">EX100/120 Metall Track washer</t>
  </si>
  <si>
    <t xml:space="preserve">Китай Шайба звена цепи Washer link-track ()</t>
  </si>
  <si>
    <t xml:space="preserve">металл (стальная)</t>
  </si>
  <si>
    <t xml:space="preserve">SK60-5 HRS/QL 95x200</t>
  </si>
  <si>
    <t xml:space="preserve">Китай Опорный каток  (Kobelco)</t>
  </si>
  <si>
    <t xml:space="preserve">SK60-5, E70B, YT64D00001F1, LE64D00001F2, 72150683, YT64D00004F1, UF105Z1A (SK60-5/SK75UR-3)</t>
  </si>
  <si>
    <t xml:space="preserve">SK100/SK120 HRS D=40mm</t>
  </si>
  <si>
    <t xml:space="preserve">Китай Поддерж. Каток Upper Rooler (Kobelco)</t>
  </si>
  <si>
    <t xml:space="preserve">SK100, 24100N6506, 24100N4038F2, LP64D01006F1, 24100N4038F4 (SK120/SK100)</t>
  </si>
  <si>
    <t xml:space="preserve">COUPLING 240K ASSY COMPLETE </t>
  </si>
  <si>
    <t xml:space="preserve">Сингапур-Корея Муфта насоса  (Hyundai)</t>
  </si>
  <si>
    <t xml:space="preserve">11NB-13030+11NB-13040+11NB-13050 (R500-7)</t>
  </si>
  <si>
    <t xml:space="preserve">B370064BG (B-370064-BG)</t>
  </si>
  <si>
    <t xml:space="preserve">Сингапур Сальник  (Kobelco)</t>
  </si>
  <si>
    <t xml:space="preserve">142x175/183x24 ()</t>
  </si>
  <si>
    <t xml:space="preserve">MB-JX650/MB-JXB1647 (LF3325) </t>
  </si>
  <si>
    <t xml:space="preserve">Китай Фильтр маслянный [12]  (Monbow)</t>
  </si>
  <si>
    <t xml:space="preserve">LF3325, C5701-1, C5603, 51970WIX, 600-211-1230, LF747 ()</t>
  </si>
  <si>
    <t xml:space="preserve">MB-P905</t>
  </si>
  <si>
    <t xml:space="preserve">Китай Фильтр гидравлический [12] (Monbow)</t>
  </si>
  <si>
    <t xml:space="preserve">H2709, 4287634, 4333469, HF28910, 4654745, HF35365, 07063-01383, 208-60-61150, 4630331, 2471-9051, 474-00056, K9005929, H5649, 07063-51383, 208-60-61180, HF35369 ( )</t>
  </si>
  <si>
    <t xml:space="preserve">PL270/PL420</t>
  </si>
  <si>
    <t xml:space="preserve">Китай Фильтр </t>
  </si>
  <si>
    <t xml:space="preserve">PL270/PL420 ()</t>
  </si>
  <si>
    <t xml:space="preserve">ТД "АвтоТрейд"  ОП г. Сургут </t>
  </si>
  <si>
    <t xml:space="preserve">Деловыми  линиями  в г. Сургут</t>
  </si>
  <si>
    <t xml:space="preserve">08-8707MM</t>
  </si>
  <si>
    <t xml:space="preserve">ORING G130 (129,4x3,1) с офиса</t>
  </si>
  <si>
    <t xml:space="preserve">Сингапур О-кольцо (129,4x3,1) ()</t>
  </si>
  <si>
    <t xml:space="preserve">A810130, 07000-02130, 07000-12130, 07000-22130(Viton), 07000-52130 ()</t>
  </si>
  <si>
    <t xml:space="preserve">H5601 с офиса</t>
  </si>
  <si>
    <t xml:space="preserve"> Фильтр гидравлический SF-H5601 [25] H227//OD100//ID60 ()</t>
  </si>
  <si>
    <t xml:space="preserve">HF6213, Р551160, 16Y-60-13000, 144-60-11160 ()</t>
  </si>
  <si>
    <t xml:space="preserve">MB-K835 с контейнера монбоу</t>
  </si>
  <si>
    <t xml:space="preserve">Китай Фильтр воздушный [2] (Monbow)</t>
  </si>
  <si>
    <t xml:space="preserve">A5613Set, 26802-37021+26802-37011, 4S00484+4177212, 20801-03401+20801-03411, YA881A+B (WAX), 6128-81-7093, 600-181-4501, 6127-81-7412, 6127-81-7142+6128-181-7320 ()</t>
  </si>
  <si>
    <t xml:space="preserve">MB-JX637 (LF747)</t>
  </si>
  <si>
    <t xml:space="preserve">C5701-1, LF747, 600-211-1231, 600-211-1291 ()</t>
  </si>
  <si>
    <t xml:space="preserve">MB-SX506(WF2071)</t>
  </si>
  <si>
    <t xml:space="preserve">Китай Фильтр тосольный  (Monbow)</t>
  </si>
  <si>
    <t xml:space="preserve">WF2071, WC5705, 600-411-1191, 600-411-1561, WF2073 (H100//OD93//ID11/16"x16)</t>
  </si>
  <si>
    <t xml:space="preserve">АЛЬТЕРНАТИВА ООО САМАРА</t>
  </si>
  <si>
    <t xml:space="preserve">ДЕЛОВЫМИ ЛИНИЯМИ В САМАРУ</t>
  </si>
  <si>
    <t xml:space="preserve">08-8708MM</t>
  </si>
  <si>
    <t xml:space="preserve">1U-3252 (GN)</t>
  </si>
  <si>
    <t xml:space="preserve">Китай Коронка J250 (Caterpillar)</t>
  </si>
  <si>
    <t xml:space="preserve">Long Type (CAT 313)</t>
  </si>
  <si>
    <t xml:space="preserve">8E-6258+8E-6259 (KT312) </t>
  </si>
  <si>
    <t xml:space="preserve">Китай Палец+шайба 14x80(75) (Caterpillar)</t>
  </si>
  <si>
    <t xml:space="preserve">GN-KT312, 132-6473,  1324763 (J250/J220)</t>
  </si>
  <si>
    <t xml:space="preserve">АГУСТ ПЛЮС</t>
  </si>
  <si>
    <t xml:space="preserve">383-806-85060 (363-806-82060)</t>
  </si>
  <si>
    <t xml:space="preserve">Китай Колодка тормозная большая (Kobelco, Tadano, Komatsu)</t>
  </si>
  <si>
    <t xml:space="preserve">1set=2pcs(LH/RH), 23S-22-19780, 363-811-25120 (RK250-4, TR250M-4, RK200-3, LW250-3/5)</t>
  </si>
  <si>
    <t xml:space="preserve">08-8709MM</t>
  </si>
  <si>
    <t xml:space="preserve">R2200 GETT  (R210-7)</t>
  </si>
  <si>
    <t xml:space="preserve">61N6-31320-35 (GN) (R220Z-35-9Z, XD210-34)</t>
  </si>
  <si>
    <t xml:space="preserve">Китай Адаптер 35mm (Hyundai)</t>
  </si>
  <si>
    <t xml:space="preserve">XD210-34, XD225, 61N6-31310 (R220, R210-7)</t>
  </si>
  <si>
    <t xml:space="preserve">FM4813 == 66 EXTH 202x147x6</t>
  </si>
  <si>
    <t xml:space="preserve">Китай Фрикционный диск PAPER (Komatsu)</t>
  </si>
  <si>
    <t xml:space="preserve">104-22-33321, 103-22-31310, 104-22-31320 ()</t>
  </si>
  <si>
    <t xml:space="preserve">35x45x45(Steel bushing)</t>
  </si>
  <si>
    <t xml:space="preserve">35x45x45, 2110-1312 ()</t>
  </si>
  <si>
    <t xml:space="preserve">40x50x50(Steel bushing)</t>
  </si>
  <si>
    <t xml:space="preserve">40x50x50, 2110-1289, 2110-1313A ()</t>
  </si>
  <si>
    <t xml:space="preserve">40x280 (YONGFENG)</t>
  </si>
  <si>
    <t xml:space="preserve">Китай Палец PIN - WET ()</t>
  </si>
  <si>
    <t xml:space="preserve">40x280 ()</t>
  </si>
  <si>
    <t xml:space="preserve">40x350 (YONGFENG) silver</t>
  </si>
  <si>
    <t xml:space="preserve">40x350 ()</t>
  </si>
  <si>
    <t xml:space="preserve">50x90x1 (ID=52MM) SH7</t>
  </si>
  <si>
    <t xml:space="preserve">50x90x1, 424-46-12540, 2114-1059D263(0,5mm), 2114-1059D264(1mm) ()</t>
  </si>
  <si>
    <t xml:space="preserve">50x90x2 (ID=52MM) SH8</t>
  </si>
  <si>
    <t xml:space="preserve">50x90x2 ()</t>
  </si>
  <si>
    <t xml:space="preserve">SB 121 Seal kit</t>
  </si>
  <si>
    <t xml:space="preserve">Korea Ремкомплект гидромолотка Breaker Seal kit (Soosan)</t>
  </si>
  <si>
    <t xml:space="preserve">ID160 (SB 121)</t>
  </si>
  <si>
    <t xml:space="preserve">07145-00035  ()</t>
  </si>
  <si>
    <t xml:space="preserve">VAY 40X50X4 PIN DUST SEAL (Y010-040050)</t>
  </si>
  <si>
    <t xml:space="preserve">Корея Уплотнение пальца-втулки PIN SEAL DUST ()</t>
  </si>
  <si>
    <t xml:space="preserve">07145-00040, 2445R138D5, (Y010-040050), S700-040104, 4347250, 4279530, 4473086, 0480915 ()</t>
  </si>
  <si>
    <t xml:space="preserve">MB-JX632</t>
  </si>
  <si>
    <t xml:space="preserve">Китай Фильтр маслянный [60]  (Monbow)</t>
  </si>
  <si>
    <t xml:space="preserve">C1016, LF3996, 129150-35151, P550162, 471-00043A, 129150-35152, C1002, JX0805A, HH16032093, w21es01600, C8012-Sakura ()</t>
  </si>
  <si>
    <t xml:space="preserve">MB-CX508</t>
  </si>
  <si>
    <t xml:space="preserve">FF105, P550105, 600-311-8321,KS590-2, 600-311-8293 ()</t>
  </si>
  <si>
    <t xml:space="preserve">MB-CX517</t>
  </si>
  <si>
    <t xml:space="preserve">FC5614,FC56230,P553500,600-319-3550, 600-311-3520, 600-311-3550, 600-319-3580, 600-311-3580, 600-319-3520 ()</t>
  </si>
  <si>
    <t xml:space="preserve">MB-CX561</t>
  </si>
  <si>
    <t xml:space="preserve">FF5485,FC5710, FF5421, 65.12503-5026, 400504-00078, 6754-71-6140, 422504-00078, 400403-00126, 11LC-70010, 11LG-70010, FF5612, 4897833, 95041E, 612600081334, CX0815, FF5622, 6754-71-6130, 6754-79-6140, FC5725. WIX95041E, BF7957, 6754-79-6130, 4897897, P550880, FC5613, 4700945624, 860113253, P550881, FC56251, VF234, XCAF-00001, 6126000081334, CX6384, 11Q7-70010, 4110000589001 ()</t>
  </si>
  <si>
    <t xml:space="preserve">65.05510-5032A (WAX)</t>
  </si>
  <si>
    <t xml:space="preserve">Китай Фильтр маслянный  (WAX)</t>
  </si>
  <si>
    <t xml:space="preserve">65.05510-5032, C5002 (DX140W, DX160W)</t>
  </si>
  <si>
    <t xml:space="preserve">KB-2609 (PC220-7)</t>
  </si>
  <si>
    <t xml:space="preserve">Китай Фильтр топливный в сборе (пластик)  ()</t>
  </si>
  <si>
    <t xml:space="preserve">СТР ООО</t>
  </si>
  <si>
    <t xml:space="preserve">находка самовывоз</t>
  </si>
  <si>
    <t xml:space="preserve">M20X65(M20x68) Track Bolt&amp;Nut Set (Dozer)</t>
  </si>
  <si>
    <t xml:space="preserve">Китай Болт башмачный с гайкой М20x65x1,5 (Komatsu, Cat)</t>
  </si>
  <si>
    <t xml:space="preserve">154-32-21323+134-32-61221 ([100] D85, D65)</t>
  </si>
  <si>
    <t xml:space="preserve">АНВИЛ ТЕХНО ООО (Трейдмаш ЮГ)</t>
  </si>
  <si>
    <t xml:space="preserve">08-8710MM</t>
  </si>
  <si>
    <t xml:space="preserve">70x130x1 (ID=72MM) (S391-070135,-070120)</t>
  </si>
  <si>
    <t xml:space="preserve">Корея Шайба регулировочная SHIM (Hyundai/Doosan(Daewoo)/Komatsu)</t>
  </si>
  <si>
    <t xml:space="preserve">72x128x1, S391-070140, S391-070135, 2114-1059D122, 203-70-11210, 20Y-70-11320, 4450011, 2114-1059D127(140mm), 20Y-70-31440 ()</t>
  </si>
  <si>
    <t xml:space="preserve">80x140x1 (ID=82MM) (S391-080135)</t>
  </si>
  <si>
    <t xml:space="preserve">82x140x1, S391-080135, 2114-1059D63, 2114-1059D175, S391-080140, 707-85006000, 4450012, 2114-1059D98(160mm), 2114-1059D174(130x0.5mm), 20Y-70-11390, 20Y-70-11340 ()</t>
  </si>
  <si>
    <t xml:space="preserve">DLI 71X86X5 PIN DUST SEAL 2180-1106BD4</t>
  </si>
  <si>
    <t xml:space="preserve">4084578, 0857404-Hitachi ()</t>
  </si>
  <si>
    <t xml:space="preserve">СОБРАНО</t>
  </si>
  <si>
    <t xml:space="preserve">АВТОДЕТАЛЬТРЕЙД ООО</t>
  </si>
  <si>
    <t xml:space="preserve">сдэк в питер</t>
  </si>
  <si>
    <t xml:space="preserve">3864274 24V</t>
  </si>
  <si>
    <t xml:space="preserve">600-815-7550 (с площадкой) (R1400W-7, R2000LC-7, R210Lc-7)</t>
  </si>
  <si>
    <t xml:space="preserve">S700-080206 (VAY 80x95x6 PIN DUST SEAL)</t>
  </si>
  <si>
    <t xml:space="preserve">VAY 80x95x6 PIN DUST SEAL, DLI 80X95X6 PIN DUST SEAL, 4067902, Y020-080011, Y000-080200, 304-41614000, 9067709, 2445R220D4, 2180-1106BD24, DS5502024, 0815901-Hitachi, SA9561-08010 ()</t>
  </si>
  <si>
    <t xml:space="preserve">VAY 80x95x8 PIN DUST SEAL</t>
  </si>
  <si>
    <t xml:space="preserve">DLI, 205-70-62140, 20Y-70-22230, hitachi-4251751 ()</t>
  </si>
  <si>
    <t xml:space="preserve">DU BUSHING 95x40</t>
  </si>
  <si>
    <t xml:space="preserve">Корея Втулка гидроцилиндра  ()</t>
  </si>
  <si>
    <t xml:space="preserve">07177-09540, 0309206, S732-095040, Hit-4284535 ()</t>
  </si>
  <si>
    <t xml:space="preserve">ТЕХНОСПЕЦ ООО</t>
  </si>
  <si>
    <t xml:space="preserve">Деловыми линиями в УЛАН-УДЭ</t>
  </si>
  <si>
    <t xml:space="preserve">08-8711MM</t>
  </si>
  <si>
    <t xml:space="preserve">2123-2192C</t>
  </si>
  <si>
    <r>
      <rPr>
        <b val="true"/>
        <sz val="10"/>
        <rFont val="Arial"/>
        <family val="2"/>
        <charset val="204"/>
      </rPr>
      <t xml:space="preserve">Корея</t>
    </r>
    <r>
      <rPr>
        <sz val="10"/>
        <rFont val="Arial"/>
        <family val="2"/>
        <charset val="204"/>
      </rPr>
      <t xml:space="preserve"> Палец PIN (Doosan(Daewoo))</t>
    </r>
  </si>
  <si>
    <t xml:space="preserve">80x520(h-470), 2hole x 1side,, 120501-01052, 120501-00390 ()</t>
  </si>
  <si>
    <t xml:space="preserve">90/80*520 ARZ035 2123-2192C</t>
  </si>
  <si>
    <r>
      <rPr>
        <b val="true"/>
        <sz val="10"/>
        <rFont val="Arial"/>
        <family val="2"/>
        <charset val="204"/>
      </rPr>
      <t xml:space="preserve">Китай</t>
    </r>
    <r>
      <rPr>
        <sz val="10"/>
        <rFont val="Arial"/>
        <family val="2"/>
        <charset val="204"/>
      </rPr>
      <t xml:space="preserve"> Палец PIN  ()</t>
    </r>
  </si>
  <si>
    <t xml:space="preserve">80x520(h-475) ()</t>
  </si>
  <si>
    <t xml:space="preserve">АлтайСпецТехно ООО</t>
  </si>
  <si>
    <t xml:space="preserve">ДЕЛОВЫМИ ЛИНИЯМИ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</si>
  <si>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YN60D01007P1,2420P1584, 4659287 + 4255638 ([100] R210, R250, D85P-21E, D65P-12, SK200)</t>
  </si>
  <si>
    <t xml:space="preserve">RUBBER COUPLING 030AS (3-bolt)</t>
  </si>
  <si>
    <t xml:space="preserve">Китай Муфта насоса  (Hitachi)</t>
  </si>
  <si>
    <t xml:space="preserve">4275308/24100U341F1 (EX60/SK60-5/EX60-1/EX60-2/EX60-3/EX60-5)</t>
  </si>
  <si>
    <t xml:space="preserve">ГТ-Сервис</t>
  </si>
  <si>
    <t xml:space="preserve">АЛТАН</t>
  </si>
  <si>
    <t xml:space="preserve">08-8712MM</t>
  </si>
  <si>
    <t xml:space="preserve">PC60-3,5/D20 38L HRS </t>
  </si>
  <si>
    <t xml:space="preserve">Китай Цепь гусеничная 38L-102-32-00032, KM906/38 (Mitsubishi)</t>
  </si>
  <si>
    <t xml:space="preserve">38L x 135pitch x 12mm (PC60-3,5 (D20-7))</t>
  </si>
  <si>
    <t xml:space="preserve">TBL-104 (24V)</t>
  </si>
  <si>
    <t xml:space="preserve">Китай Лампа-фара  (Hitachi)</t>
  </si>
  <si>
    <t xml:space="preserve">HITACHI LAMP, 24V , H3 BULB ()</t>
  </si>
  <si>
    <t xml:space="preserve">ML9001 MIRFILTER</t>
  </si>
  <si>
    <t xml:space="preserve">Китай Фильтр масляный [6] (MIRFILTER)</t>
  </si>
  <si>
    <t xml:space="preserve">LF9001, C5710/C5724, FO5168, 11NB-70110, 3101869, P550949, 600-211-1340, LF9080, P559000 ()</t>
  </si>
  <si>
    <t xml:space="preserve">MB-PX622</t>
  </si>
  <si>
    <t xml:space="preserve">Китай Фильтр гидравлический [48] (Monbow)</t>
  </si>
  <si>
    <t xml:space="preserve">31E9-0126, HF28850, HC7901, 1042-00830, HF7955, VOE14524170, 145-24170, 14524170, HF6005, WIX51663, 4363399, 3ЕD-66-11331, 1042-00830, HC7940 (OD:93 (mm), Height:125 (mm),Thread size:1.1/8"-16)</t>
  </si>
  <si>
    <t xml:space="preserve">SAK-SFC5709-10</t>
  </si>
  <si>
    <t xml:space="preserve">ДУДКИН</t>
  </si>
  <si>
    <t xml:space="preserve">08-8713MM</t>
  </si>
  <si>
    <t xml:space="preserve">61N4-31210 (GN R1400)</t>
  </si>
  <si>
    <t xml:space="preserve">Китай Коронка HJ300 (Hyundai)</t>
  </si>
  <si>
    <t xml:space="preserve">GETT R1400 (R140-7)</t>
  </si>
  <si>
    <t xml:space="preserve">220-9090 PIN (K80-K100)</t>
  </si>
  <si>
    <t xml:space="preserve">Китай Замок-штифт коронки Pin tooth (Caterpillar)</t>
  </si>
  <si>
    <t xml:space="preserve">K80-K100 ()</t>
  </si>
  <si>
    <t xml:space="preserve">207-939-5120-45 AD300-45/KM300Z-45 (GN)</t>
  </si>
  <si>
    <t xml:space="preserve">Китай Адаптер 45mm (Komatsu)</t>
  </si>
  <si>
    <t xml:space="preserve">45MM, KM300Z-45 (PC300-45)</t>
  </si>
  <si>
    <t xml:space="preserve">66N4-30350 19x90 широкая проточка</t>
  </si>
  <si>
    <t xml:space="preserve">Китай Палец 19X89 , использовать шайбу 61E5-11150 (W17x32x8) (Hyundai)</t>
  </si>
  <si>
    <t xml:space="preserve">66N4-30350 (HJ300)</t>
  </si>
  <si>
    <t xml:space="preserve">2014503-L (GN DX225) LH</t>
  </si>
  <si>
    <t xml:space="preserve">Китай Боковой нож ковша 6h-S220 d=24 (Hitachi/Doosan(Daewoo))</t>
  </si>
  <si>
    <t xml:space="preserve">2713-1059A, S220 LH, 101514-00002 (EX200, EX225, Solar 170, 175, 180, 200, 210, 220, 225, 250)</t>
  </si>
  <si>
    <t xml:space="preserve">2014504-R (GN DX225) RH</t>
  </si>
  <si>
    <t xml:space="preserve">2713-1060A, S220 RH, 101514-00003 (EX200, EX225, Solar 170, 175, 180, 200, 210, 220, 225, 250)</t>
  </si>
  <si>
    <t xml:space="preserve">154-70-11314 (MIR PARTS)</t>
  </si>
  <si>
    <t xml:space="preserve">Китай Полотно CUTTING EDGE (Komatsu)</t>
  </si>
  <si>
    <t xml:space="preserve">8h-254x25x1157 - 6" - 3/4 (D85, SD23, SD20)</t>
  </si>
  <si>
    <t xml:space="preserve">M12X40x1.5 Track Bolt&amp;Nut Set</t>
  </si>
  <si>
    <t xml:space="preserve">Китай Болт башмачный с гайкой M12x40x1,5 (Komatsu)</t>
  </si>
  <si>
    <t xml:space="preserve">201-32-11210, 201-32-11211 + 201-32-11220, 01803-01218 ()</t>
  </si>
  <si>
    <t xml:space="preserve">3081343+3081344, M22X65 Track Bolt&amp;Nut Set, 3095745+3081344, 81N8-T0000 (81N8-26610+81N8-26620), 120-00314+121-00084 (R290lc-7, 320lc-7)</t>
  </si>
  <si>
    <t xml:space="preserve">Plow bolt 3/4"X70 (02090-11270)</t>
  </si>
  <si>
    <t xml:space="preserve">Китай Болт M19x70, 3/4"x2+3/4" (Komatsu)</t>
  </si>
  <si>
    <t xml:space="preserve">02090-11270, 154-71-41270, 4F-0138, 5J4773, 1340/0701Z (Полотно и Угол D85A-21, D65, SD20, SD22. SD16)</t>
  </si>
  <si>
    <t xml:space="preserve">Nut 3/4" (02290-11219)</t>
  </si>
  <si>
    <t xml:space="preserve">Китай Гайка M19 HEX, 3/4" (Komatsu)</t>
  </si>
  <si>
    <t xml:space="preserve">02290-11219, 2J3506, 154-70-22270, 826/00303, 2J-3506 (Полотно и Угол D85A-21, D65, SD20, SD22. SD16)</t>
  </si>
  <si>
    <t xml:space="preserve">D31-17 (25/16/225) QL</t>
  </si>
  <si>
    <t xml:space="preserve">Китай Сегмент, Ведущее колесо SPROCKET (Komatsu)</t>
  </si>
  <si>
    <t xml:space="preserve">25T, 16H, 113-27-31320 (ASSY) 113-98-22210 (D31-17,18)</t>
  </si>
  <si>
    <t xml:space="preserve">2123-1738</t>
  </si>
  <si>
    <t xml:space="preserve">Корея Палец PIN - WET (Doosan)</t>
  </si>
  <si>
    <t xml:space="preserve">50x284(275)(h-240) 1h x 1side под маслёнку ()</t>
  </si>
  <si>
    <t xml:space="preserve">07959-20001 Komatsu PC1219 AV1003</t>
  </si>
  <si>
    <t xml:space="preserve">Китай Тавотница. Клапан натяжителя гусеницы NIPPLE GREASE (Komatsu)</t>
  </si>
  <si>
    <t xml:space="preserve">07959-20001 ()</t>
  </si>
  <si>
    <t xml:space="preserve">SD-1224/SD-1216 Black</t>
  </si>
  <si>
    <t xml:space="preserve">Китай Головка для шприца NIPPLE SOCKET ()</t>
  </si>
  <si>
    <t xml:space="preserve">SD-Резиновый шланчик</t>
  </si>
  <si>
    <t xml:space="preserve">Китай Резиновый шланчик для шприца RUBBER HOSE FOR NIPPEL SOCKET ()</t>
  </si>
  <si>
    <t xml:space="preserve">SD-Rubber Hose ()</t>
  </si>
  <si>
    <t xml:space="preserve">ВОСТОЧНЫЕ ВОРОТА ООО</t>
  </si>
  <si>
    <t xml:space="preserve">САМОВЫВОЗ</t>
  </si>
  <si>
    <t xml:space="preserve">PC30/PC28-GSK QL</t>
  </si>
  <si>
    <t xml:space="preserve">Китай Ленивец IDLER (Komatsu)</t>
  </si>
  <si>
    <t xml:space="preserve">PC30/PC25/PC20 (PC30)</t>
  </si>
  <si>
    <t xml:space="preserve">БАСЕН + ЭнергоЮнитс + АЛЬПА + ТД ТехМашИнтер + Анфилада + АВТОДОРАГРО + Авенир-М</t>
  </si>
  <si>
    <t xml:space="preserve">08-8714MM</t>
  </si>
  <si>
    <t xml:space="preserve">7T-3402RC Желтый (GN) Скальная !!!</t>
  </si>
  <si>
    <t xml:space="preserve">7T3402RC длинее чем 7T3402RC-2, 168-1409 (CAT 330)</t>
  </si>
  <si>
    <t xml:space="preserve">E262-5004 узкая проточка</t>
  </si>
  <si>
    <t xml:space="preserve">Корея Палец 19x116 (Hyundai)</t>
  </si>
  <si>
    <t xml:space="preserve">61E5-11150(17x32x5) узкая-гровер</t>
  </si>
  <si>
    <t xml:space="preserve">Корея Шайба-гровер 17x32x5, S411-180002 (Hyundai)</t>
  </si>
  <si>
    <t xml:space="preserve">BD2G QL</t>
  </si>
  <si>
    <t xml:space="preserve">Китай Ленивец IDLER (Mitsubishi)</t>
  </si>
  <si>
    <t xml:space="preserve">58843-10010 (BD2G)</t>
  </si>
  <si>
    <t xml:space="preserve">50x360 (YONGFENG)</t>
  </si>
  <si>
    <t xml:space="preserve">50x360 ()</t>
  </si>
  <si>
    <t xml:space="preserve">YN01V00175R300</t>
  </si>
  <si>
    <t xml:space="preserve">Сингапур Ремкомплект гидроцилиндра Arm cyl. seal kit (NEW HOLLAND)</t>
  </si>
  <si>
    <t xml:space="preserve">95, 135 (NHC E215, SK200-8)</t>
  </si>
  <si>
    <t xml:space="preserve">MF1212 MIRFILTER</t>
  </si>
  <si>
    <t xml:space="preserve">FS1212,SFC5705,65.12503-5011D, 400504-00075, 400504-00218, 65.12503-5016A, 65.12503-5016B, ST-CX806, WIX33405, 11E1-70220, 65.12503-5011E (DV15 - NOVUS), MB-CX512, 2474-9060, 2474-9060A ()</t>
  </si>
  <si>
    <t xml:space="preserve">R90P+CAP MIRFILTER</t>
  </si>
  <si>
    <t xml:space="preserve">ML670 MIRFILTER</t>
  </si>
  <si>
    <t xml:space="preserve">C5715, LF670, 471-00080, 471-00086, 51970WIX, C5701-2, ((65.05510-5022, 65.05510-5022A, 400508-00093, 65.05510-5022B, LF3715)), P551670, 65.05510-5026b, 65.05510-5026a, C7942, 400508-00053 ()</t>
  </si>
  <si>
    <t xml:space="preserve">ML9009 MIRFILTER</t>
  </si>
  <si>
    <t xml:space="preserve">LF9009, 474-00023, 3401544, 11NA-70110, 6742-01-4540, 14503824, C5707 ()</t>
  </si>
  <si>
    <t xml:space="preserve">MB-JX607/JX1604 (LF777)</t>
  </si>
  <si>
    <t xml:space="preserve">Китай Фильтр маслянный [6] (Monbow)</t>
  </si>
  <si>
    <t xml:space="preserve">LF777, C5702-1/C5702-3, 4175913, ST10843, P550777 ()</t>
  </si>
  <si>
    <t xml:space="preserve">MB-P902</t>
  </si>
  <si>
    <t xml:space="preserve">E131-0212, 31N4-01461-AS-FIBEGLASS, 31N4-01460, H2725, HF35363, AGM-H-9002, AGM-H9002 ()</t>
  </si>
  <si>
    <t xml:space="preserve">MB-PXC660 (MB-PX660)</t>
  </si>
  <si>
    <t xml:space="preserve">Китай Фильтр гидравлический [48]  (Monbow)</t>
  </si>
  <si>
    <t xml:space="preserve">31N8-01360 ()</t>
  </si>
  <si>
    <t xml:space="preserve">SF7922/01030 Fuel Element [90*90*55]</t>
  </si>
  <si>
    <t xml:space="preserve">Китай Фильтр Топливный (элемент)  (SEPAR)</t>
  </si>
  <si>
    <t xml:space="preserve">01030, FS19605, 95100E, SWK2000-10 ELEMENT, P502392, 2000/10, SF7922 ()</t>
  </si>
  <si>
    <t xml:space="preserve">11Q6-90510 KOREA</t>
  </si>
  <si>
    <t xml:space="preserve">Корея Фильтр кабины SALOON FILTER (Hyundai)</t>
  </si>
  <si>
    <t xml:space="preserve"> (9 серия)</t>
  </si>
  <si>
    <t xml:space="preserve">31EH-00480 (KB-4301)</t>
  </si>
  <si>
    <t xml:space="preserve">Китай Фильтр сапун гидробака Filter Breather Air ()</t>
  </si>
  <si>
    <t xml:space="preserve">20Y6021410, 20Y-60-21410, 3098170330, 823002830, AF27917, A92040 (sakura), ML1472MG, SA12606 , SA8230-02830 ()</t>
  </si>
  <si>
    <t xml:space="preserve">КОМПАНИЯ ДАЛЬСТРОЙПРОГРЕСС ООО</t>
  </si>
  <si>
    <t xml:space="preserve">ДЕЛОВЫЕ ЛИНИИ В БЛАГОВЕЩЕНСК</t>
  </si>
  <si>
    <t xml:space="preserve">08-8715MM</t>
  </si>
  <si>
    <t xml:space="preserve">205-70-19570 (GN 19570)</t>
  </si>
  <si>
    <t xml:space="preserve">TOOTH-F1, 4364121, 4642692, KM-15, PC200XL, 2713-9046 (PC200)</t>
  </si>
  <si>
    <t xml:space="preserve">MB-JX603</t>
  </si>
  <si>
    <t xml:space="preserve">Китай Фильтр маслянный  (Monbow)</t>
  </si>
  <si>
    <t xml:space="preserve">4206089, 4429726, LF3478, P551381, KS192-7, C1305, LF734, P551381, WIX51649, 4283859, 40050800035 ()</t>
  </si>
  <si>
    <t xml:space="preserve">Техсервис ЕКБ ООО</t>
  </si>
  <si>
    <t xml:space="preserve">ДЕЛОВЫМИ ЛИНИЯМИ В ЕКАТЕРИНБУРГ</t>
  </si>
  <si>
    <t xml:space="preserve">81N6-13010 (R225-7 HRS)</t>
  </si>
  <si>
    <t xml:space="preserve">Китай Ленивец IDLER (Hyundai)</t>
  </si>
  <si>
    <t xml:space="preserve">R225/7, 81N6-13011, UX084E6E (R210-7, R250-7)</t>
  </si>
  <si>
    <t xml:space="preserve">Артаком = горная техника</t>
  </si>
  <si>
    <t xml:space="preserve">пакинг</t>
  </si>
  <si>
    <t xml:space="preserve">08-8718MM</t>
  </si>
  <si>
    <t xml:space="preserve">DKBI 55X69X8/11</t>
  </si>
  <si>
    <t xml:space="preserve">AR3033-F, 9564-20550, 707-56-55510, 07016-00558, 0453517 ()</t>
  </si>
  <si>
    <t xml:space="preserve">DKBI 65X79X8/11</t>
  </si>
  <si>
    <t xml:space="preserve">Сингапур Пыльник штока гидроцилиндра DUST SEAL ()</t>
  </si>
  <si>
    <t xml:space="preserve">144-63-92170, 707-56-65540 ()</t>
  </si>
  <si>
    <t xml:space="preserve">IDI 55X68X10</t>
  </si>
  <si>
    <t xml:space="preserve">Корея Манжета штоковая гидравлическая   ()</t>
  </si>
  <si>
    <t xml:space="preserve">IDI - 707-51-55211 ()</t>
  </si>
  <si>
    <t xml:space="preserve">IDI 65X78X10</t>
  </si>
  <si>
    <t xml:space="preserve">IDI - 707-51-65211 ()</t>
  </si>
  <si>
    <t xml:space="preserve">WR 90X84X25</t>
  </si>
  <si>
    <t xml:space="preserve">Сингапур Опорно-Направляющее кольцо  ()</t>
  </si>
  <si>
    <t xml:space="preserve">07155-00925, 07156-00924, 131-904-4290 ()</t>
  </si>
  <si>
    <t xml:space="preserve">WR 95X86X12.5</t>
  </si>
  <si>
    <t xml:space="preserve">Корея Опорно-Направляющее кольцо  ()</t>
  </si>
  <si>
    <t xml:space="preserve">707-39-95120, 707-39-95110 ()</t>
  </si>
  <si>
    <t xml:space="preserve">BRT 65X78X3 </t>
  </si>
  <si>
    <t xml:space="preserve">Сингапур Подпорное кольцо BRONZE  ()</t>
  </si>
  <si>
    <t xml:space="preserve">BRT G90X95X1.25 </t>
  </si>
  <si>
    <t xml:space="preserve">07001-02090, 707-35-52690, 707-35-52930, 707-35-91010, 707-35-52780, S642-090003 ()</t>
  </si>
  <si>
    <t xml:space="preserve">BRT G95X100X1.25</t>
  </si>
  <si>
    <t xml:space="preserve">07001-02095, 07146-02096, 707-35-52670, 707-35-91011 ()</t>
  </si>
  <si>
    <t xml:space="preserve">SPGW 90 (SPGWB)</t>
  </si>
  <si>
    <t xml:space="preserve">707-44-90180, 707-44-90080 ()</t>
  </si>
  <si>
    <t xml:space="preserve">SPGW 95 (SPGWB)</t>
  </si>
  <si>
    <t xml:space="preserve">707-44-95180 ()</t>
  </si>
  <si>
    <t xml:space="preserve">ORING G90 (89,4x3,1)</t>
  </si>
  <si>
    <t xml:space="preserve">Сингапур О-кольцо (89,4x3,1) ()</t>
  </si>
  <si>
    <t xml:space="preserve">07000-02090(Adr), 07000-12090, 07000-72090(Silicon), S632-090004 ()</t>
  </si>
  <si>
    <t xml:space="preserve">ORING G95 (94,4x3,1)</t>
  </si>
  <si>
    <t xml:space="preserve">Сингапур О-кольцо (94,4x3,1) ()</t>
  </si>
  <si>
    <t xml:space="preserve">07000-02095, XJBN-00095, 07000-52095, 07000-12095, ZTAM-00050, 9511-22095, S8010951 ()</t>
  </si>
  <si>
    <t xml:space="preserve">Пермстройтех ООО</t>
  </si>
  <si>
    <t xml:space="preserve">СДЭК</t>
  </si>
  <si>
    <t xml:space="preserve">08-8719MM</t>
  </si>
  <si>
    <t xml:space="preserve">6736-61-1200/2 (6735-61-1500) 6D102</t>
  </si>
  <si>
    <t xml:space="preserve">Китай Водяной насос Water pump  (Cummins/Komatsu)</t>
  </si>
  <si>
    <t xml:space="preserve">6735-61-1101, 6731-62-1100, 6735-61-1501, 6735-61-1502, 6736-61-1202, 3802358, 3802357, 3802970, 3802004, 3286278, 3283603, 6735-61-1102, 6736-61-1202, 3913432, C4935793 (4BT/6BT, S6D102, PC200-6/6D102)</t>
  </si>
  <si>
    <t xml:space="preserve">KB-2501 (Hyundai R) 21N4-10400</t>
  </si>
  <si>
    <t xml:space="preserve">11N6-90760 KOREA</t>
  </si>
  <si>
    <t xml:space="preserve">AF26474, XJAU0153 (7 серия)</t>
  </si>
  <si>
    <t xml:space="preserve">11N6-90770 (AM88000300-2) KOREA</t>
  </si>
  <si>
    <t xml:space="preserve">AM88000300-2, CA28360, моющейся (7 серия)</t>
  </si>
  <si>
    <t xml:space="preserve">ПРОФЕССИОНАЛ ООО</t>
  </si>
  <si>
    <t xml:space="preserve">08-8720MM</t>
  </si>
  <si>
    <t xml:space="preserve">80x95x104 (X124-802104/31YC-11140)</t>
  </si>
  <si>
    <t xml:space="preserve">Китай Втулка ковша, стрелы, рукояти BUSHING (Hyundai)</t>
  </si>
  <si>
    <t xml:space="preserve">80x95x104, 80x95x105, 61Q6-04080 ()</t>
  </si>
  <si>
    <t xml:space="preserve">80x95x120(Steel bushing)</t>
  </si>
  <si>
    <t xml:space="preserve">80x95x120, 61Q6-05020, 61Q6-97030(117mm), X114-802120 ()</t>
  </si>
  <si>
    <r>
      <rPr>
        <sz val="10"/>
        <rFont val="Arial"/>
        <family val="2"/>
        <charset val="204"/>
      </rPr>
      <t xml:space="preserve">90x105x100( </t>
    </r>
    <r>
      <rPr>
        <b val="true"/>
        <sz val="10"/>
        <rFont val="Arial"/>
        <family val="2"/>
        <charset val="204"/>
      </rPr>
      <t xml:space="preserve">Китай</t>
    </r>
  </si>
  <si>
    <r>
      <rPr>
        <sz val="10"/>
        <rFont val="Arial"/>
        <family val="2"/>
        <charset val="204"/>
      </rPr>
      <t xml:space="preserve">90x105x100, 61EN-13380, 61Q6-04070, 61Q6-97410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</si>
  <si>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90x105x125   4китай+2корея</t>
  </si>
  <si>
    <r>
      <rPr>
        <sz val="10"/>
        <rFont val="Arial"/>
        <family val="2"/>
        <charset val="204"/>
      </rPr>
      <t xml:space="preserve">100x115x100</t>
    </r>
    <r>
      <rPr>
        <b val="true"/>
        <sz val="10"/>
        <rFont val="Arial"/>
        <family val="2"/>
        <charset val="204"/>
      </rPr>
      <t xml:space="preserve">(YONGFENG) Китай</t>
    </r>
  </si>
  <si>
    <t xml:space="preserve">61N8-11083 (61N8-11082)</t>
  </si>
  <si>
    <t xml:space="preserve">80x550(540) 2hole x 1side, 61N8-11081 (R2900LC-7)</t>
  </si>
  <si>
    <t xml:space="preserve">61N8-11090, 61N8-11091</t>
  </si>
  <si>
    <t xml:space="preserve">80x550 2hole x 2side (R2900LC-7)</t>
  </si>
  <si>
    <t xml:space="preserve">61N8-11102/61Q8-40050</t>
  </si>
  <si>
    <t xml:space="preserve">90x630 2hole x 1 side, 61N8-11101, 61N8-11100, 61Q8-40050 (R2900LC-7, R300-9, R300-7A)</t>
  </si>
  <si>
    <t xml:space="preserve">180x12(11)mm with bolt</t>
  </si>
  <si>
    <t xml:space="preserve">Китай О-Кольцо с болтом (разъемное) O-Ring ()</t>
  </si>
  <si>
    <t xml:space="preserve">160x180x12(11), 61Q6-06540, E161-3054+bolt ()</t>
  </si>
  <si>
    <t xml:space="preserve">Промтехснаб</t>
  </si>
  <si>
    <t xml:space="preserve">08-8721MM</t>
  </si>
  <si>
    <t xml:space="preserve">0734-317-178, ZGAQ-02215</t>
  </si>
  <si>
    <t xml:space="preserve">Корея Сальник U-RING ZF VINA154-4 (Hyundai)</t>
  </si>
  <si>
    <t xml:space="preserve">NA154-4  154x146.6x3.9x3.4, 2.180-01062, 8U0754 (NA154-4  154x146.6x3.9x3.4)</t>
  </si>
  <si>
    <t xml:space="preserve">ZGAQ-02214, 0501-316-484</t>
  </si>
  <si>
    <t xml:space="preserve">Корея Кольцо защитное RING, SUPPORT (Hyundai/Doosan(Daewoo))</t>
  </si>
  <si>
    <t xml:space="preserve">CAT2383303 (R200W-7)</t>
  </si>
  <si>
    <t xml:space="preserve">ZGAQ-02216, 0501-311-917</t>
  </si>
  <si>
    <t xml:space="preserve">2.115-00450, 2383304 (R200W-7)</t>
  </si>
  <si>
    <t xml:space="preserve">0634-304-060, ZGAQ-01269</t>
  </si>
  <si>
    <t xml:space="preserve">Корея О-Кольцо ORING (Hyundai/Doosan(Daewoo))</t>
  </si>
  <si>
    <t xml:space="preserve">1.180-00136, 0634-306-060, 401002-00305, 1000002643, ZGAQ-02916, O-RING 255x4, 1104745 ()</t>
  </si>
  <si>
    <t xml:space="preserve">0634-313-809, ZGAQ-01272</t>
  </si>
  <si>
    <t xml:space="preserve">O-RING 112x4 ()</t>
  </si>
  <si>
    <t xml:space="preserve">ZGAQ-02210 (0634-313-972)</t>
  </si>
  <si>
    <t xml:space="preserve">Корея О-кольцо O-RING (Hyundai/Doosan(Daewoo))</t>
  </si>
  <si>
    <t xml:space="preserve">K9004089, 124x3 ()</t>
  </si>
  <si>
    <t xml:space="preserve">ZGAQ-02209 (0634-313-968)</t>
  </si>
  <si>
    <t xml:space="preserve">K9004088, 110x4 ()</t>
  </si>
  <si>
    <t xml:space="preserve">ТД ТехМашИнтер ООО</t>
  </si>
  <si>
    <t xml:space="preserve">ДЕЛОВЫМИ ЛИНИЯМИ В БАРНАУЛ</t>
  </si>
  <si>
    <r>
      <rPr>
        <b val="true"/>
        <sz val="10"/>
        <rFont val="Arial"/>
        <family val="2"/>
        <charset val="204"/>
      </rPr>
      <t xml:space="preserve">M16x45(47)x2.0 </t>
    </r>
    <r>
      <rPr>
        <sz val="10"/>
        <rFont val="Arial"/>
        <family val="2"/>
        <charset val="204"/>
      </rPr>
      <t xml:space="preserve">(81E1-19510, S017-160452) 81E1-19630, VOE978938</t>
    </r>
  </si>
  <si>
    <t xml:space="preserve">Китай Болт, Болт ведущего колеса M16x45x2.0 (Hyundai)</t>
  </si>
  <si>
    <t xml:space="preserve">S017-160452, S0521366-35mm, 81E1-19510, 81E1-19560, 81E1-19540, 81E1-19640, 81E1-19630, Bolt Sprocket , S017-160502, 034-20205000, S017-160454, 203-27-51120, LP53D01001P1, ZS13C16045, S017-160452, VOE978938, 120-00050B ()</t>
  </si>
  <si>
    <r>
      <rPr>
        <sz val="10"/>
        <rFont val="Arial"/>
        <family val="2"/>
        <charset val="204"/>
      </rPr>
      <t xml:space="preserve">DH220/DX225/R250-7</t>
    </r>
    <r>
      <rPr>
        <b val="true"/>
        <sz val="10"/>
        <rFont val="Arial"/>
        <family val="2"/>
        <charset val="204"/>
      </rPr>
      <t xml:space="preserve"> (21/30/402.5) </t>
    </r>
    <r>
      <rPr>
        <sz val="10"/>
        <rFont val="Arial"/>
        <family val="2"/>
        <charset val="204"/>
      </rPr>
      <t xml:space="preserve">(QL/HRS DH220-5)</t>
    </r>
  </si>
  <si>
    <t xml:space="preserve">Китай Сегмент, Ведущее колесо SPROCKET (Doosan(Daewoo))</t>
  </si>
  <si>
    <t xml:space="preserve">21T, 30H, ID402.5mm, 108-00017, K1015639, LQ51D01007P1, 200108-00095, K1000682 (DX225, S225LC-V)</t>
  </si>
  <si>
    <t xml:space="preserve">СПЕЦСНАБ ООО Нижний Новгород</t>
  </si>
  <si>
    <t xml:space="preserve">АВИАДОСТАВКОЙ ПЭК в Н.Новгород.</t>
  </si>
  <si>
    <t xml:space="preserve">150x10mm</t>
  </si>
  <si>
    <t xml:space="preserve">Китай О-Кольцо O-Ring ()</t>
  </si>
  <si>
    <t xml:space="preserve">130x150x11 ()</t>
  </si>
  <si>
    <t xml:space="preserve">170x10mm 61L1-20281</t>
  </si>
  <si>
    <t xml:space="preserve">170x150x10, E161-3053 ()</t>
  </si>
  <si>
    <t xml:space="preserve">180x10mm</t>
  </si>
  <si>
    <t xml:space="preserve">180x160x10 , E161-3054 ()</t>
  </si>
  <si>
    <t xml:space="preserve">140x12mm with bolt (140x10mm)</t>
  </si>
  <si>
    <t xml:space="preserve">120x140x11, E161-3050 ()</t>
  </si>
  <si>
    <t xml:space="preserve">ПромТехснаб ООО</t>
  </si>
  <si>
    <t xml:space="preserve">ДЕЛОВЫМИ ЛИНИЯМИ В КАЗАНЬ</t>
  </si>
  <si>
    <t xml:space="preserve">08-8722MM</t>
  </si>
  <si>
    <t xml:space="preserve">65x80x80(Steel bushing)</t>
  </si>
  <si>
    <t xml:space="preserve">65x80x80, 1172-00980, 66N4-04000, 61EN-13300 ()</t>
  </si>
  <si>
    <t xml:space="preserve">61N6-11101-AS/61Q6-40050</t>
  </si>
  <si>
    <t xml:space="preserve">80x545 2hole x 1side , 61N6-11100, 61Q6-40050 (R200W-7)</t>
  </si>
  <si>
    <t xml:space="preserve">61N6-11092/61N6-11091/61Q6-40060</t>
  </si>
  <si>
    <t xml:space="preserve">80x540(530) 2hole x 1side, 61Q6-40060, 61N6-11092-AS (R200W-7)</t>
  </si>
  <si>
    <t xml:space="preserve">XF-F0601/HF318 (6D102) 6731-61-4510</t>
  </si>
  <si>
    <t xml:space="preserve">Китай Натяжитель ремня BELT TENSIONER ()</t>
  </si>
  <si>
    <t xml:space="preserve">3936213, 3937553, 6731-61-4510, 3914086, 6736-61-4110, 9405-00360, 6736-61-4120 ()</t>
  </si>
  <si>
    <t xml:space="preserve">31Y1-14050</t>
  </si>
  <si>
    <t xml:space="preserve">Корея Ремкомплект гидроцилиндра Outrigger (Hyundai)</t>
  </si>
  <si>
    <t xml:space="preserve">75, 110 (R140W-7, R130W-7, R130W-3)</t>
  </si>
  <si>
    <t xml:space="preserve">31Y1-14200</t>
  </si>
  <si>
    <t xml:space="preserve">75, 125 (R170W-7)</t>
  </si>
  <si>
    <t xml:space="preserve">31Y1-15705</t>
  </si>
  <si>
    <t xml:space="preserve">Корея Ремкомплект гидроцилиндра Bucket (Hyundai)</t>
  </si>
  <si>
    <t xml:space="preserve">85, 125, 31Y1-15700 (R210LC-7, R200W-7, R200W-7A, R210LC-7A)</t>
  </si>
  <si>
    <t xml:space="preserve">31Y1-15885 / 31Y1-18065</t>
  </si>
  <si>
    <t xml:space="preserve">Корея Ремкомплект гидроцилиндра Boom (Hyundai)</t>
  </si>
  <si>
    <t xml:space="preserve">85, 120, 31Y1-18065(+Y171-019004 3шт) (R210LC-7, R200W-7, R200W-7A, R210LC-7A)</t>
  </si>
  <si>
    <t xml:space="preserve">31Y1-15236 (31Y1-18246)</t>
  </si>
  <si>
    <t xml:space="preserve">100, 140, 31Y1-15230, 31Y1-15235, 31Y1-15237, 31Y1-18245(+2PCS ORING AS219 (32.92x3.53) (R210LC-7, R200W-7, R200W-7A, R210LC-7, R210LC-7A)</t>
  </si>
  <si>
    <t xml:space="preserve">31Y1-14270</t>
  </si>
  <si>
    <t xml:space="preserve">80, 130 (R200W-7)</t>
  </si>
  <si>
    <t xml:space="preserve">ПЭК АВИА</t>
  </si>
  <si>
    <t xml:space="preserve">PN:18821 SHOE PLATE (THRUST PLATE) K3V112DT (HANDOK)</t>
  </si>
  <si>
    <t xml:space="preserve">Корея Шайба прижимная SHOE PLATE (THRUST PLATE) (K3V112DT)</t>
  </si>
  <si>
    <t xml:space="preserve">XJBN-00085 (R210LC-7/R250LC-7)</t>
  </si>
  <si>
    <t xml:space="preserve">PN:18265 Push Plate, PLATE SET K3V112DT (HANDOK)</t>
  </si>
  <si>
    <t xml:space="preserve">Корея Шайба установочная Push Plate, PLATE SET (K3V112DT)</t>
  </si>
  <si>
    <t xml:space="preserve">XJBN-00945, XJBN-00082 (R210LC-7/R250LC-7)</t>
  </si>
  <si>
    <t xml:space="preserve">FL:2924370-0669 / PN:60080 CYL.Block Assy (LH) with Valve Plate K5V140DTP (HANDOK)</t>
  </si>
  <si>
    <t xml:space="preserve">Корея Цилиндрический блок в сборе с распределительной шайбой CYL.Block Assy (LH) with Valve Plate (K5V140DT)</t>
  </si>
  <si>
    <t xml:space="preserve">ID-pin=25 x OD133 14T, xjbn-00932 ()</t>
  </si>
  <si>
    <t xml:space="preserve">FL:2903340-1784 / PN:60086 Coil Spring (1SET=9PCS) K5V140DTP (HANDOK)</t>
  </si>
  <si>
    <t xml:space="preserve">Корея Пружина (комплект) Coil Spring (1SET=9PCS) (K5V140DT)</t>
  </si>
  <si>
    <t xml:space="preserve">OD8 x L=39, XJBN-00944 ()</t>
  </si>
  <si>
    <t xml:space="preserve">FL:2924530-0424 / PN:29667 Piston Assy (1SET=9PCS) K5V140DTP (HANDOK)</t>
  </si>
  <si>
    <t xml:space="preserve">Корея Поршеньки в сборе (комплект) Piston Assy (1SET=9PCS) (K5V140DT)</t>
  </si>
  <si>
    <t xml:space="preserve">OD25 x L=81, XJBN-00934 ()</t>
  </si>
  <si>
    <t xml:space="preserve">2923330-0325+2924150-0316 Support &amp; Swash Kit K5V140DT</t>
  </si>
  <si>
    <t xml:space="preserve">Корея Плита упорная Support &amp; Swash Kit (K5V140DT)</t>
  </si>
  <si>
    <t xml:space="preserve">COUPLING 160H PVC ONLY </t>
  </si>
  <si>
    <t xml:space="preserve">Китай Пластиковая вставка муфты насоса  (Hyundai)</t>
  </si>
  <si>
    <t xml:space="preserve">11E9-15091,11E9-15090, 11E9-15092, K9000426, K9000994 (R290LC-7H, R2900-7, R360LC-7 (QSC8.3), R290LC-7 (QSB))</t>
  </si>
  <si>
    <t xml:space="preserve">Floating seal 300MM [150-27-00330/4066695]</t>
  </si>
  <si>
    <t xml:space="preserve">Китай Даукон Seal -Floating (KOBELCO/hitachi/Hyundai)</t>
  </si>
  <si>
    <t xml:space="preserve">[R3000], R45P0018D22, 150-27-00025, 150-27-00020, 150-27-00027, 4066695 (760S297FS), 150-27-00330, 150-27-00029, LQ15V00020S067, YN53D00003S211, XJCK-00049 SC3000 (300mm), LQ15V00005S023, ZD58F30040, 4634694, 77275912, SC2980, 150-27-00029, 150-27-00410=(150-27-00264+14S-27-00110), 150-27-00330 [298MM], 20Y-27-00450 (ZX330, ZX330-3, PC200-7)</t>
  </si>
  <si>
    <t xml:space="preserve">110x130x85-HD (4207271, 3079233)</t>
  </si>
  <si>
    <t xml:space="preserve">Китай Втулка ковша, стрелы, рукояти BUSHING (Hitachi)</t>
  </si>
  <si>
    <t xml:space="preserve">110x130x85, 4207271, 3079233 ()</t>
  </si>
  <si>
    <t xml:space="preserve">СИБСПЕЦСЕРВИС ООО </t>
  </si>
  <si>
    <t xml:space="preserve">в ДПД</t>
  </si>
  <si>
    <t xml:space="preserve">с контейнера</t>
  </si>
  <si>
    <t xml:space="preserve">63QB-40080</t>
  </si>
  <si>
    <t xml:space="preserve">100x620 (R480-9/R520-9)</t>
  </si>
  <si>
    <t xml:space="preserve">08-8723MM</t>
  </si>
  <si>
    <t xml:space="preserve">6Y-6335 (GN)</t>
  </si>
  <si>
    <t xml:space="preserve">Китай Коронка MIDDEL UNIT TEETH (Caterpillar)</t>
  </si>
  <si>
    <t xml:space="preserve">по центрам 75мм, толщина посадки 21мм, 135-8203, 9W-1879, E32, 1358203, 9W1879, 6Y6335 (428F)</t>
  </si>
  <si>
    <t xml:space="preserve">195-78-21320 (ETE-815)</t>
  </si>
  <si>
    <t xml:space="preserve">Испания Протектор стойки  (Komatsu)</t>
  </si>
  <si>
    <t xml:space="preserve">195-78-21320 (D155)</t>
  </si>
  <si>
    <t xml:space="preserve">M16x85x2.0</t>
  </si>
  <si>
    <t xml:space="preserve">Китай Болт M16x85x2.0 ()</t>
  </si>
  <si>
    <t xml:space="preserve">BOLT (M16x2.0x85) ()</t>
  </si>
  <si>
    <t xml:space="preserve">PC60-3,5 (450mm) (3-Grouser)</t>
  </si>
  <si>
    <t xml:space="preserve">Китай Башмак 72*99*43 *12.5 135pitch (Komatsu)</t>
  </si>
  <si>
    <t xml:space="preserve">(450mm) ()</t>
  </si>
  <si>
    <t xml:space="preserve">24x130mm Track pin</t>
  </si>
  <si>
    <t xml:space="preserve">p/n PC60-6 (PC60-6/PC60-7/PC75)</t>
  </si>
  <si>
    <t xml:space="preserve">44.6x240(244)mm Track pin (R290-7/PC300-6/ZX330), 44.65x244</t>
  </si>
  <si>
    <t xml:space="preserve">p/n 216 : R290-7/R305-7,PC300-6 EX300-5 (KM2233) Pitch size 216, 81N8-26140, 207-32-61150 (ZX330 (EX300-5), R290LC-7)</t>
  </si>
  <si>
    <t xml:space="preserve">PC60-6/PC75 154pitch (89x73x57) </t>
  </si>
  <si>
    <t xml:space="preserve">p/n PC60-6, KM1686 (154pitch)</t>
  </si>
  <si>
    <t xml:space="preserve">PC300-6/R290-7/R305-7/EX300-5 (KM2233) 216pitch  22mm</t>
  </si>
  <si>
    <t xml:space="preserve">p/n 216  (216pitch*22mm)</t>
  </si>
  <si>
    <t xml:space="preserve">8PK1410 (4938436)</t>
  </si>
  <si>
    <t xml:space="preserve">8PK1410, 3921753 (MX132W)</t>
  </si>
  <si>
    <t xml:space="preserve">8PK1630 (3103697)</t>
  </si>
  <si>
    <t xml:space="preserve">8PK1630, 6743-62-3710 (R450lc-7 #1275-)</t>
  </si>
  <si>
    <t xml:space="preserve">TBL-162 (24V)</t>
  </si>
  <si>
    <t xml:space="preserve">Китай Лампа-фара  (Volvo)</t>
  </si>
  <si>
    <t xml:space="preserve">Volvo WORK LAMP, 24V, H3 BULB ()</t>
  </si>
  <si>
    <t xml:space="preserve">90/80*540 ARZ022</t>
  </si>
  <si>
    <t xml:space="preserve">Китай Палец PIN  ()</t>
  </si>
  <si>
    <t xml:space="preserve">80x540 ()</t>
  </si>
  <si>
    <t xml:space="preserve">80x560 (YONGFENG)</t>
  </si>
  <si>
    <t xml:space="preserve">80x560 ()</t>
  </si>
  <si>
    <t xml:space="preserve">IDI 65X80X9</t>
  </si>
  <si>
    <t xml:space="preserve">ОРИОН-ТЕХ ООО</t>
  </si>
  <si>
    <t xml:space="preserve">08-8724MM</t>
  </si>
  <si>
    <t xml:space="preserve">11G-71-31170  (KN, GN)</t>
  </si>
  <si>
    <t xml:space="preserve">Китай Угловая накладка END BIT (Komatsu)</t>
  </si>
  <si>
    <t xml:space="preserve">4h-160x16x380 - 5/8", 11G-70-31170 (D41P-6/D31-17)</t>
  </si>
  <si>
    <t xml:space="preserve">Китай Полотно без отверстий CUTTING EDGE ()</t>
  </si>
  <si>
    <t xml:space="preserve">20x150x2500 ()</t>
  </si>
  <si>
    <t xml:space="preserve">Большекаменское управление механизации строительства ОАО</t>
  </si>
  <si>
    <t xml:space="preserve">PL420+CAP MIRFILTER</t>
  </si>
  <si>
    <t xml:space="preserve">SFC7939, SF90P, 60033346, VG1540080311, P551026, FS19769, 60033346, 400403-00021, 61260081294, 612600081335, K1006529, 612630080088, 612600081294, 860113254, SF90P ()</t>
  </si>
  <si>
    <t xml:space="preserve">ML3000 MIRFILTER</t>
  </si>
  <si>
    <t xml:space="preserve">LF3000, C5707, P553000, WIX51748, 6742-01-4120 ()</t>
  </si>
  <si>
    <t xml:space="preserve">MB-K833</t>
  </si>
  <si>
    <t xml:space="preserve">Китай Фильтр воздушный [6] (Monbow)</t>
  </si>
  <si>
    <t xml:space="preserve">11N8-T000, A28730Set=A28710+A28720 ()</t>
  </si>
  <si>
    <t xml:space="preserve">MB-KU812AB</t>
  </si>
  <si>
    <t xml:space="preserve">A5102-S[A5102+A5103], 4459548+4459549, 263G6-73191+263G2-37051, AF25756+AF25523, A8652Set, 11Q8-20310+11Q8-20320, 4654966+4459548, AF25347+AF25523, 26802-37021, HF5012+HF5092, ST629AB ()</t>
  </si>
  <si>
    <t xml:space="preserve">MB-J302</t>
  </si>
  <si>
    <t xml:space="preserve">O1308, 15607-2430, 15607-1100, O1529, O-579,O-609,O-568, SFO1560, 1-13240-116-0, 1-13240217-0 (WAX WO137 ()</t>
  </si>
  <si>
    <t xml:space="preserve">MB-J303</t>
  </si>
  <si>
    <t xml:space="preserve">O1321, O625,O630, 15607-2150, OE625J, AGM-O-1625, O-625, 15607-2360, 15607-2280, 15607-2281 ()</t>
  </si>
  <si>
    <t xml:space="preserve">MB-C210</t>
  </si>
  <si>
    <t xml:space="preserve">EF2701, 4676385, YN21P01068R100, KHH12030, 4649267, YN21P01036S002, YN21P01036R100, 4S21P01013R100, FE0018, RP978 = 167/155x94x25, AS3537, P502423 ()</t>
  </si>
  <si>
    <t xml:space="preserve">MB-SX505(WF2075)</t>
  </si>
  <si>
    <t xml:space="preserve">WF2075, WC5713, WC5711, WC5712, 600-411-1151, WF2054, 3305370, WC5711, WF2073, 600-411-1571, WF2144, 3100308, 600-411-1160, 600-411-1161, WF2074, 4299640, 11NB-70210, P552073, X59320200040, 11NA-70210, 11LB-70010, 4228689, 11E1-70310 (H136//OD93//ID11/16"x16)</t>
  </si>
  <si>
    <t xml:space="preserve">Степуренко Олег Вадимович</t>
  </si>
  <si>
    <t xml:space="preserve">363-806-75590 (2415U423R103, 2415U423R105)</t>
  </si>
  <si>
    <t xml:space="preserve">Китай Колодка тормозная маленькая MP-1017, MP-1016 - M1233 (Kobelco, Tadano, Komatsu)</t>
  </si>
  <si>
    <t xml:space="preserve">1set=2pcs(LH/RH), 23S-22-19770, 363-811-25090, 363-806-75590 (RK250-2, TR250M-4, LW250-3/5, RK160-2 (2415U423R105-4set))</t>
  </si>
  <si>
    <t xml:space="preserve">ДальГидравликСервис ООО</t>
  </si>
  <si>
    <t xml:space="preserve">08-8725MM</t>
  </si>
  <si>
    <t xml:space="preserve">50x60x40(Steel bushing)</t>
  </si>
  <si>
    <t xml:space="preserve">50x60x40, 21W-70-41381 ()</t>
  </si>
  <si>
    <t xml:space="preserve">50x60x50(Steel bushing)</t>
  </si>
  <si>
    <t xml:space="preserve">Китай Втулка ковша, стрелы, рукояти BUSHING (Hyundai/Komatsu)</t>
  </si>
  <si>
    <t xml:space="preserve">50x60x50, 61M5-00600, 21W-70-41370, 21W-70-41380, 201-70-22141, 201-70-64270 (PC75UU-2, 4D95L)</t>
  </si>
  <si>
    <t xml:space="preserve">50x60x60(Steel bushing)</t>
  </si>
  <si>
    <t xml:space="preserve">50x60x60 ()</t>
  </si>
  <si>
    <t xml:space="preserve">90x105x88 (207-70-72360)(SteelBushing)</t>
  </si>
  <si>
    <t xml:space="preserve">Китай Втулка ковша, стрелы, рукояти BUSHING [PC350-7] (Komatsu)</t>
  </si>
  <si>
    <t xml:space="preserve">90x105x88, 207-70-72360 (PC300-7)</t>
  </si>
  <si>
    <t xml:space="preserve">FM3239 == 34 INTTH 167.6X105.0X2.0</t>
  </si>
  <si>
    <t xml:space="preserve">Китай Фрикционный диск PAPER (Kobelco/Kawasaki/Furukawa/Shinko/Tadano)</t>
  </si>
  <si>
    <t xml:space="preserve">32306-99802, 381-92251-1-2.1, VB0614-30192-0, VB0614-30271-0 (Tadano)</t>
  </si>
  <si>
    <t xml:space="preserve">FM4256MP == 85 EXTTH 181.5X116.0X1.8</t>
  </si>
  <si>
    <t xml:space="preserve">UK Стальной диск STEEL (Kobelco/Kawasaki/Furukawa/Shinko/Tadano)</t>
  </si>
  <si>
    <t xml:space="preserve">32307-99800, 2453U262S15, VB0611-01008-0  (Tadano)</t>
  </si>
  <si>
    <t xml:space="preserve">VAY 90X105X4 PIN DUST SEAL</t>
  </si>
  <si>
    <t xml:space="preserve">07145-00090, 2445R138D8,07145-10090 ()</t>
  </si>
  <si>
    <t xml:space="preserve">СпецСервис ООО </t>
  </si>
  <si>
    <t xml:space="preserve">ТК ЭНЕРГИЯ В Комсомольск </t>
  </si>
  <si>
    <t xml:space="preserve">08-8726MM</t>
  </si>
  <si>
    <t xml:space="preserve">Adapter-40S (GN 3809-40)</t>
  </si>
  <si>
    <t xml:space="preserve">4441323, 4646022 (EX300)</t>
  </si>
  <si>
    <t xml:space="preserve">09244-02516 (PC300)  С ПРИХОДА</t>
  </si>
  <si>
    <t xml:space="preserve">M16x45(47)x2.0 (81E1-19510, S017-160452) 81E1-19630, VOE978938</t>
  </si>
  <si>
    <t xml:space="preserve">АТрейд ООО</t>
  </si>
  <si>
    <t xml:space="preserve">ДЕЛОВЫМИ В ИРКУТСК</t>
  </si>
  <si>
    <t xml:space="preserve">ПРИХОД ПОСЛЕ НГ</t>
  </si>
  <si>
    <t xml:space="preserve">65AMRE/65G (GN) ЯЩИК 16</t>
  </si>
  <si>
    <t xml:space="preserve">ПРИХОД 07.02.2016</t>
  </si>
  <si>
    <t xml:space="preserve">220-9130 PIN (K130)</t>
  </si>
  <si>
    <t xml:space="preserve">K130 ()</t>
  </si>
  <si>
    <t xml:space="preserve">61E5-11150(17x32x8)широкая для 61N4/6/8</t>
  </si>
  <si>
    <t xml:space="preserve">Китай Шайба W17x32x8 (Hyundai)</t>
  </si>
  <si>
    <t xml:space="preserve">see 61E5-11150, S411-180002 , 2114-1848A, 9231-18000, 66N4-11150 (HJ350)</t>
  </si>
  <si>
    <t xml:space="preserve">СКЛАД</t>
  </si>
  <si>
    <t xml:space="preserve">286-2110 PIN (K110)</t>
  </si>
  <si>
    <t xml:space="preserve">K110, 220-9110 (330DL)</t>
  </si>
  <si>
    <t xml:space="preserve">232-1130-70 K130 ADAPTOR</t>
  </si>
  <si>
    <t xml:space="preserve">Китай Адаптер K130 (Caterpillar)</t>
  </si>
  <si>
    <t xml:space="preserve">70mm GAP (K130)</t>
  </si>
  <si>
    <t xml:space="preserve">ТЕХНОСНАБ ООО</t>
  </si>
  <si>
    <t xml:space="preserve">ДЕЛОВЫМИ ЛИНИЯМИ В КРАСНОЯРСК</t>
  </si>
  <si>
    <t xml:space="preserve">08-8727MM</t>
  </si>
  <si>
    <t xml:space="preserve">MB-KU809AB</t>
  </si>
  <si>
    <t xml:space="preserve">A5558M-S[A5558+A5559], 600-185-5100, 6I2503+6I2504, P532504, YA00007394+YA00007606, FA5137 (A0395SET), E285B, FZ1F180K004A + FZ1F180K004A, P81-2632+P81-1213, 600-185-5110+600-185-5120, ST659AB, AF25129+AF25130, 119-72100100, ME442326, ME442325 ()</t>
  </si>
  <si>
    <t xml:space="preserve">MB-JX662/MB-LF3970</t>
  </si>
  <si>
    <t xml:space="preserve">Китай Фильтр маслянный [48] (Monbow)</t>
  </si>
  <si>
    <t xml:space="preserve">LF3970, C5708, K1047673, P550428, С5733, 11N8-70110, 3937736, P550428, WIX57182, 4700939082, ST-JX917 ()</t>
  </si>
  <si>
    <t xml:space="preserve">MB-R120P+CAP-крышка</t>
  </si>
  <si>
    <t xml:space="preserve">SFC5504, FS19591, 133-5673, FS19934, R120P, FS19754, J-FF5235, SFC1813-10, SFC1814, SFC5504-10, AGM-SFC5504-10, P550748 ()</t>
  </si>
  <si>
    <t xml:space="preserve">MB-CX539</t>
  </si>
  <si>
    <t xml:space="preserve">Китай Фильтр топливный [24] (Monbow)</t>
  </si>
  <si>
    <t xml:space="preserve">FC7102, FF5272, 20805349, FF5702, P502536 (4 Micron), FC-71120, P550372, WIX33690 ()</t>
  </si>
  <si>
    <t xml:space="preserve">08-8728MM</t>
  </si>
  <si>
    <t xml:space="preserve">KM-64 (175-78-31230), KM-65 (175-78-31232), 9W-2451, 16Y-84-00010 (D85, D135, D155, SD32)</t>
  </si>
  <si>
    <t xml:space="preserve">35TVIPA (ASE)двойная пика</t>
  </si>
  <si>
    <t xml:space="preserve">T35TVIPA  - остроконечный двойной (EX220/200-2/200-5/ ZX200, KATO HD400, Kobelco SK200, Sumitomo 210)</t>
  </si>
  <si>
    <t xml:space="preserve">Adapter-25S (GN 25Z)</t>
  </si>
  <si>
    <t xml:space="preserve">M14X45x1.5 Track Bolt&amp;Nut Set</t>
  </si>
  <si>
    <t xml:space="preserve">M16X70x1.5 Track Bolt&amp;Nut Set</t>
  </si>
  <si>
    <t xml:space="preserve">Китай Болт башмачный с гайкой M16X70X1,5 (Komatsu)</t>
  </si>
  <si>
    <t xml:space="preserve">M16X70x1.5  ()</t>
  </si>
  <si>
    <t xml:space="preserve">33.5x181(183)mm Track pin (EX100)</t>
  </si>
  <si>
    <t xml:space="preserve">EX100/EX120/EX135 (EX100/EX120/EX135)</t>
  </si>
  <si>
    <t xml:space="preserve">EX100/ZX120 Pitch 171, I=70,8</t>
  </si>
  <si>
    <t xml:space="preserve">p/n 171C, DX140, CAT312, ZX130, CAT314 (171,5pitch, CR4854)</t>
  </si>
  <si>
    <t xml:space="preserve">41015896177 FUEL PUMP 12V  MFP-001</t>
  </si>
  <si>
    <t xml:space="preserve">Китай Насос топливный ELECTRONIC FUEL PUMP ()</t>
  </si>
  <si>
    <t xml:space="preserve">12V, 129612-52100, K9004786 (YANMAR 4TNV94, 4D84)</t>
  </si>
  <si>
    <t xml:space="preserve">80x95x48(Steel bushing)</t>
  </si>
  <si>
    <t xml:space="preserve">80x95x48, K1037851 ()</t>
  </si>
  <si>
    <t xml:space="preserve">80x95x67 CKG030 206-70-71381 (Steel bushing) </t>
  </si>
  <si>
    <t xml:space="preserve">Китай Втулка ковша, стрелы, рукояти BUSHING (Komatsu)</t>
  </si>
  <si>
    <t xml:space="preserve">80x95x67, 206-70-71381, 206-70-53150 ()</t>
  </si>
  <si>
    <t xml:space="preserve">30x250-VN</t>
  </si>
  <si>
    <t xml:space="preserve">Китай Палец PIN ()</t>
  </si>
  <si>
    <t xml:space="preserve">30x250 ()</t>
  </si>
  <si>
    <t xml:space="preserve">2123-2222B</t>
  </si>
  <si>
    <t xml:space="preserve">Корея Палец PIN  (Doosan(Daewoo))</t>
  </si>
  <si>
    <t xml:space="preserve">80x515(505) 2hole x 1side, 120501-01081 ()</t>
  </si>
  <si>
    <t xml:space="preserve">205-70-73270/3090168 APZ001</t>
  </si>
  <si>
    <t xml:space="preserve">Китай Палец PIN (Komatsu)</t>
  </si>
  <si>
    <t xml:space="preserve">80x524, flange=110 ()</t>
  </si>
  <si>
    <t xml:space="preserve">40x72x1 (ID=42MM) SH3</t>
  </si>
  <si>
    <t xml:space="preserve">40x72x1 ()</t>
  </si>
  <si>
    <t xml:space="preserve">40x72x2 (ID=42MM) SH4</t>
  </si>
  <si>
    <t xml:space="preserve">40x72x2 ()</t>
  </si>
  <si>
    <t xml:space="preserve">4255055 Hitachi ZX</t>
  </si>
  <si>
    <t xml:space="preserve">Китай Тавотница. Клапан натяжителя гусеницы NIPPLE GREASE ()</t>
  </si>
  <si>
    <t xml:space="preserve">LB-R1016 ()</t>
  </si>
  <si>
    <t xml:space="preserve">VAY 80X95X4 PIN DUST SEAL</t>
  </si>
  <si>
    <t xml:space="preserve">07145-00080, 2445R138D7, 20Y-70-23230 ()</t>
  </si>
  <si>
    <t xml:space="preserve">ORING G170 (169,6x5,7)</t>
  </si>
  <si>
    <t xml:space="preserve">Сингапур О-кольцо (169,6x5,7) ()</t>
  </si>
  <si>
    <t xml:space="preserve">S632-170001/S632-170002 ()</t>
  </si>
  <si>
    <t xml:space="preserve">ML3349/LF3349 MIRFILTER</t>
  </si>
  <si>
    <t xml:space="preserve">Китай Фильтр масляный [12] (MIRFILTER)</t>
  </si>
  <si>
    <t xml:space="preserve">LF3349, LF16006, 6735-51-5141, 6735-51-5142, C5730, 11E1-70140, 11E1-70110, C5704, LF3349, LF3713, LF3552, LF3806, 3934430, C5610, 65.05510-5021B, 65.05510-5033 (DV15, DV11 NOVUS), 11E1-70120, 471-00093, 65.05510-5028, LF3934, WIX51607, C5704, 6736-51-5142, 400508-00054 ()</t>
  </si>
  <si>
    <t xml:space="preserve">MB-K832</t>
  </si>
  <si>
    <t xml:space="preserve">A1840-Set, AGM-A-1840-S[A1828+A7967], 11L1-T000 = 11L1-20031+11L1-2004, AF975M+AF976 ()</t>
  </si>
  <si>
    <t xml:space="preserve">WA2640S (WAX YA-2640)</t>
  </si>
  <si>
    <t xml:space="preserve">Китай Фильтр воздушный  (WAX)</t>
  </si>
  <si>
    <t xml:space="preserve">K2640-S, A8641, 612600110540 ()</t>
  </si>
  <si>
    <t xml:space="preserve">ДВ-ГлобалЛогистик Групп + ВЛАДЗЕМСТРОЙ + Дальсервис-К + Контур + Астрой + СпецАвто ДВ + СТР</t>
  </si>
  <si>
    <t xml:space="preserve">08-8729MM</t>
  </si>
  <si>
    <t xml:space="preserve">EX100/EX120 (171,0-M16-500mm)</t>
  </si>
  <si>
    <t xml:space="preserve">Китай Башмак 108*108*60.4 *16.3 171pitch (Hitachi/Kobelco)</t>
  </si>
  <si>
    <t xml:space="preserve">(500mm) (EX100/EX120/SK120)</t>
  </si>
  <si>
    <t xml:space="preserve">0634-303-227</t>
  </si>
  <si>
    <t xml:space="preserve"> (R1300W)</t>
  </si>
  <si>
    <t xml:space="preserve">4337419 (4T-T7FC065ST/PX1) HPV102</t>
  </si>
  <si>
    <t xml:space="preserve">Корея Подшипник Bearing NTN ROLLER BEARING (HPV102)</t>
  </si>
  <si>
    <t xml:space="preserve">045H-Assy + Gear 15T-Spline (ID35mm) </t>
  </si>
  <si>
    <t xml:space="preserve">Китай Муфта насоса в сборе  (Hitachi)</t>
  </si>
  <si>
    <t xml:space="preserve">4641504-A+Gear, 15T-Spline (ID35mm)  ()</t>
  </si>
  <si>
    <t xml:space="preserve">DKBI 95X109X8/11</t>
  </si>
  <si>
    <t xml:space="preserve">Y110-095011, hit-0236920, 0481801 ()</t>
  </si>
  <si>
    <t xml:space="preserve">IDI 95X110X10</t>
  </si>
  <si>
    <t xml:space="preserve">IDI - 707-51-95211 ()</t>
  </si>
  <si>
    <t xml:space="preserve">DU BUSHING 95X35</t>
  </si>
  <si>
    <t xml:space="preserve">Сингапур Втулка гидроцилиндра  ()</t>
  </si>
  <si>
    <t xml:space="preserve">07177-09535, 0309205 ()</t>
  </si>
  <si>
    <t xml:space="preserve">HBY 95X110.5X6.3</t>
  </si>
  <si>
    <t xml:space="preserve">Y240-095011, 0409905 ()</t>
  </si>
  <si>
    <t xml:space="preserve">SPGW 135 (SPGWB)</t>
  </si>
  <si>
    <t xml:space="preserve">707-44-13280 ()</t>
  </si>
  <si>
    <t xml:space="preserve">ORING P125 (124,6x5,7)</t>
  </si>
  <si>
    <t xml:space="preserve">Сингапур О-кольцо (124,6x5,7) ()</t>
  </si>
  <si>
    <t xml:space="preserve">910-561-12500, 07000-15125 ()</t>
  </si>
  <si>
    <t xml:space="preserve">ДЕЛОВЫЕ ЛИНИИ В САМАРУ</t>
  </si>
  <si>
    <t xml:space="preserve">3091562</t>
  </si>
  <si>
    <t xml:space="preserve">Корея Палец PIN (Hitachi)</t>
  </si>
  <si>
    <t xml:space="preserve">70x (ZX160)</t>
  </si>
  <si>
    <t xml:space="preserve">старые корейские. Диаметр 70мм, остаток 7штук. Пусть Саныч почистит их</t>
  </si>
  <si>
    <t xml:space="preserve">СДМС ООО ("Строительно-Дорожные Машины и Сервис")</t>
  </si>
  <si>
    <t xml:space="preserve">ДЕЛОВЫМИ ЛИНИЯМИ  В ПОДОЛЬСК</t>
  </si>
  <si>
    <t xml:space="preserve">08-8730MM</t>
  </si>
  <si>
    <t xml:space="preserve">312204053 (TURBO) RH</t>
  </si>
  <si>
    <t xml:space="preserve">Китай Коронка-нож угловой Tooth LH (Komatsu)</t>
  </si>
  <si>
    <t xml:space="preserve">4h, E27L, 312204053, 42N-812-1230 (WB93R-5)</t>
  </si>
  <si>
    <t xml:space="preserve">312204052 (TURBO) LH</t>
  </si>
  <si>
    <t xml:space="preserve">Китай Коронка-нож угловой Tooth RH (Komatsu)</t>
  </si>
  <si>
    <t xml:space="preserve">4h, E27R, 312204052, 42N-812-1220 (WB93R-5)</t>
  </si>
  <si>
    <t xml:space="preserve">312204054 (TURBO)</t>
  </si>
  <si>
    <t xml:space="preserve">Китай Коронка TOOTH-CENTER  (Komatsu)</t>
  </si>
  <si>
    <t xml:space="preserve">2h, E27, 312204054, 42N-833-1390 (WB93R-5)</t>
  </si>
  <si>
    <t xml:space="preserve">70x85x100(Steel bushing)</t>
  </si>
  <si>
    <t xml:space="preserve">70x85x100, X124-702100, 66N4-04010) ()</t>
  </si>
  <si>
    <t xml:space="preserve">207-70-72460 грибок AP002/CKG074</t>
  </si>
  <si>
    <t xml:space="preserve">90x120(150)x98(106), 207-70-72460=207-70-72351+207-70-72360 (PC300-5/6)</t>
  </si>
  <si>
    <t xml:space="preserve">61EK-11101, 61EK-11102-AS</t>
  </si>
  <si>
    <t xml:space="preserve">70x510 2hole x 1side , 520mm, 61EK-11100 (R170W-3, R170W-7, R180LC-3/7, R160LC-3/7)</t>
  </si>
  <si>
    <t xml:space="preserve">C1523 // AGM-C-4519</t>
  </si>
  <si>
    <t xml:space="preserve"> Фильтр маслянный C-519/-604 [12]  \ 8-97019-468-0 ()</t>
  </si>
  <si>
    <t xml:space="preserve">MF1242 MIRFILTER</t>
  </si>
  <si>
    <t xml:space="preserve">FS1242, SFC1905, 32G62-00100, FS1242, 8976051180, 897051181, 8980818620, 600-319-3610, 600-319-3620, 11E1-70240, 11NA-71001, 600-311-3620, SFC5699, WIX33242, 11NA-71041, 600-311-3610 ()</t>
  </si>
  <si>
    <t xml:space="preserve">E131-0212, 31N4-01461-AS-FIBEGLASS, 31N4-01460-FIBERGLASS, H2725, HF35363, AGM-H-9002 ()</t>
  </si>
  <si>
    <t xml:space="preserve">ОФИС</t>
  </si>
  <si>
    <t xml:space="preserve">MB-P917 (31E3-0018)</t>
  </si>
  <si>
    <t xml:space="preserve">Китай Фильтр топливный [140] (Monbow)</t>
  </si>
  <si>
    <t xml:space="preserve">2471-1154, H2719, HF28836, 31E3-0018, 31MH-20320, FZE3120A006A, 1030-61460, 2471-1154, 2474-9041, 20Y-62-51691, 14532686, H7105, KBJ1619  ()</t>
  </si>
  <si>
    <t xml:space="preserve">31EE-02110 (KB-4302)</t>
  </si>
  <si>
    <t xml:space="preserve">31EE-02010, VOE14500233, KRJ3461, CASE 159702A1, 4437838, AF26675 ()</t>
  </si>
  <si>
    <t xml:space="preserve">Гертэк ООО</t>
  </si>
  <si>
    <t xml:space="preserve">Деловыми до Иваново</t>
  </si>
  <si>
    <t xml:space="preserve">ТРЕЙДЦЕНТР ООО</t>
  </si>
  <si>
    <t xml:space="preserve">08-8731MM</t>
  </si>
  <si>
    <t xml:space="preserve">206-70-55160A</t>
  </si>
  <si>
    <t xml:space="preserve">90x834,5, с фиксатором (PC200-8)</t>
  </si>
  <si>
    <t xml:space="preserve">2713-1219RC-2 (2713Y1219RC) (GN) DH290/320-5</t>
  </si>
  <si>
    <t xml:space="preserve">Китай Коронка J400 (Doosan(Daewoo))</t>
  </si>
  <si>
    <t xml:space="preserve">DH330-H SHARP (2713-1213), DH290/320-5, 713-00054A, K9005351  (Solar 280, 290, 300, DX300)</t>
  </si>
  <si>
    <t xml:space="preserve">СПЕЦТРАК ООО</t>
  </si>
  <si>
    <t xml:space="preserve">ТК ПЭК В Г. ЧИТА</t>
  </si>
  <si>
    <t xml:space="preserve">MB-K835</t>
  </si>
  <si>
    <t xml:space="preserve">Техногир ООО</t>
  </si>
  <si>
    <t xml:space="preserve">БАЙКАЛ СЕРВИС В ИРКУТСК</t>
  </si>
  <si>
    <t xml:space="preserve">08-8732MM</t>
  </si>
  <si>
    <t xml:space="preserve">приход коронки от 07.02.2016</t>
  </si>
  <si>
    <t xml:space="preserve">423-70-13144 LH (GN XS380BCL)</t>
  </si>
  <si>
    <t xml:space="preserve">Китай Коронка TOOTH(LH)-SIDE (Komatsu)</t>
  </si>
  <si>
    <t xml:space="preserve">XS380-LH (WA380, WA420, WA470)</t>
  </si>
  <si>
    <t xml:space="preserve">приход фильтра от 03.02.2016</t>
  </si>
  <si>
    <t xml:space="preserve">K2640 MIRFILTER</t>
  </si>
  <si>
    <t xml:space="preserve">Китай Фильтр воздушный  (MIRFILTER)</t>
  </si>
  <si>
    <t xml:space="preserve">260x400, A8641Set, KW2640, WA2640S, 612600110540, 860113256, 4110000589016, XCAF-00004, 4110000589016 ()</t>
  </si>
  <si>
    <t xml:space="preserve">приход фильтра от 08.02.2016</t>
  </si>
  <si>
    <t xml:space="preserve">MB-CX555/MB-CX554</t>
  </si>
  <si>
    <t xml:space="preserve">FC5504, FC5713, FF5580, 600-311-3750, CX554, FF5324, P550774, 32925762, 1R0751, 1R-0751, FF5321, FC56270, 11LB-70020, FF5488, 3959612, 600-319-3750, 306-9199, FC5516, MB-CX554, ST-CX313, WIX33626 ()</t>
  </si>
  <si>
    <t xml:space="preserve">MB-CX556/FS19732/P550848 Monbow-WAX</t>
  </si>
  <si>
    <t xml:space="preserve">SFC5711, P550848, 11LB-70030, 3973233, 4700945147, ST-CX219-Stall ()</t>
  </si>
  <si>
    <t xml:space="preserve">H5639</t>
  </si>
  <si>
    <t xml:space="preserve"> Фильтр гидравлический SF-H5639 [6] H200//OD180//ID110 GLASS FIBRE MEDIA ()</t>
  </si>
  <si>
    <t xml:space="preserve">208-60-71121/208-60-71122/208-60-71123, HF35374 ()</t>
  </si>
  <si>
    <t xml:space="preserve">00530 Fuel Element [75*75*24]</t>
  </si>
  <si>
    <t xml:space="preserve">SWK2000-5 ELEMENT, FS19615, 2000/5, SF7901, 019-1105040 ()</t>
  </si>
  <si>
    <t xml:space="preserve">08-8733MM</t>
  </si>
  <si>
    <t xml:space="preserve">208-939-3120-50mm KM400Z-50 (GN)</t>
  </si>
  <si>
    <t xml:space="preserve">09244-03036/426-847-1130</t>
  </si>
  <si>
    <t xml:space="preserve">Корея Палец-шайба 29,7x145 (Komatsu)</t>
  </si>
  <si>
    <t xml:space="preserve">198-78-21410(A2), KM-27, KM-32, E492 (09244-03036) (PC400, D475)</t>
  </si>
  <si>
    <t xml:space="preserve">СНГК ВОСТОК-ЗАПАД ООО</t>
  </si>
  <si>
    <t xml:space="preserve">ДЕЛОВЫМИ В ТЮМЕНЬ</t>
  </si>
  <si>
    <t xml:space="preserve">MB-JX604 (MB-LF9009)</t>
  </si>
  <si>
    <t xml:space="preserve">LF9009, 474-00023, 3401544, 11NA-70110, 6742-01-4540, 14503824, C5707, 6742-01-2430 ()</t>
  </si>
  <si>
    <t xml:space="preserve">MB-JX608 (LF3349)</t>
  </si>
  <si>
    <t xml:space="preserve">Китай Фильтр маслянный [48]  (Monbow)</t>
  </si>
  <si>
    <t xml:space="preserve">C5704, LF3349, LF16006, 6735-51-5141, 6735-51-5142, C5730, 11E1-70140, 11E1-70110, C5704, LF3349, LF3713, LF3552, LF3806, 3934430, C5610, 65.05510-5021B, 65.05510-5033 (DV15, DV11 NOVUS), 11E1-70120, 471-00093, 65.05510-5028, LF3934, WIX51607, 6736-51-5142, 400508-00082???, 400508-00081??? ()</t>
  </si>
  <si>
    <t xml:space="preserve">MB-CX507  последние. Отправить сколько есть 81!</t>
  </si>
  <si>
    <t xml:space="preserve">FC5608,FC5621,FF5076, 600-311-9121 ()</t>
  </si>
  <si>
    <t xml:space="preserve">MB-CX555/MB-CX554 с контейнера</t>
  </si>
  <si>
    <t xml:space="preserve">отправляем без документов</t>
  </si>
  <si>
    <t xml:space="preserve">08-8734MM</t>
  </si>
  <si>
    <t xml:space="preserve">713-00057 / 2713-1221 (GN)</t>
  </si>
  <si>
    <t xml:space="preserve">Китай Коронка HJ300 (Doosan(Daewoo))</t>
  </si>
  <si>
    <t xml:space="preserve">S140/S130 (0,25-0,65m3) (Solar 130, 140, 150, 155,)</t>
  </si>
  <si>
    <t xml:space="preserve">V51SYL (GN)</t>
  </si>
  <si>
    <t xml:space="preserve">Китай Коронка  (Hitachi)</t>
  </si>
  <si>
    <t xml:space="preserve">4350781, W482 (EX600-3, ZX600)</t>
  </si>
  <si>
    <t xml:space="preserve">2713-1222A-36 DH130(36) (GN)</t>
  </si>
  <si>
    <t xml:space="preserve">Китай Адаптер 36mm (Doosan(Daewoo))</t>
  </si>
  <si>
    <t xml:space="preserve">S140, K9005348 (S140LC-V)</t>
  </si>
  <si>
    <t xml:space="preserve">2713-1228 (DH130L) (GN)</t>
  </si>
  <si>
    <t xml:space="preserve">Корея Боковой нож ковша 4h d=25 (Doosan(Daewoo))</t>
  </si>
  <si>
    <t xml:space="preserve">S130 (Solar 130, 140, 150, 170)</t>
  </si>
  <si>
    <t xml:space="preserve">2713-1229 (DH130R) (GN)</t>
  </si>
  <si>
    <t xml:space="preserve">P45161502500 (GN)</t>
  </si>
  <si>
    <t xml:space="preserve">16x150x2500 ()</t>
  </si>
  <si>
    <t xml:space="preserve">M24X81(79) Track Bolt&amp;Nut Set (Dozer D155A)</t>
  </si>
  <si>
    <t xml:space="preserve">Китай Болт башмачный с гайкой M24x81, 178-32-11220 (Komatsu)</t>
  </si>
  <si>
    <t xml:space="preserve">175-32-11210+178-32-11220, 176-32-11210+178-32-11220 (D155, SD32)</t>
  </si>
  <si>
    <t xml:space="preserve">SH120 тип1 (300x89)</t>
  </si>
  <si>
    <t xml:space="preserve">Китай Опорный каток  (Sumitomo)</t>
  </si>
  <si>
    <t xml:space="preserve">89x299, SH125, KNA0533 (SH120 type1)</t>
  </si>
  <si>
    <t xml:space="preserve">PC40 D/F HRS/QL (БОРТА ПО ЦЕНТРУ)</t>
  </si>
  <si>
    <t xml:space="preserve">DF PC40, PC40-7 (PC40-7)</t>
  </si>
  <si>
    <t xml:space="preserve">8PK1485</t>
  </si>
  <si>
    <t xml:space="preserve">8PK1485 ()</t>
  </si>
  <si>
    <t xml:space="preserve">50x60x45-HD</t>
  </si>
  <si>
    <r>
      <rPr>
        <sz val="10"/>
        <rFont val="Arial"/>
        <family val="2"/>
        <charset val="204"/>
      </rPr>
      <t xml:space="preserve">50x60x45, [2110-1397A=50x60x47]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</si>
  <si>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50x65x60(Steel bushing)+Корея</t>
  </si>
  <si>
    <t xml:space="preserve">50x65x60 ()</t>
  </si>
  <si>
    <t xml:space="preserve">50x370 (YONGFENG)</t>
  </si>
  <si>
    <t xml:space="preserve">50x370 ()</t>
  </si>
  <si>
    <t xml:space="preserve">ДОБАВКА</t>
  </si>
  <si>
    <t xml:space="preserve">08-8735MM</t>
  </si>
  <si>
    <t xml:space="preserve">120x140x145-HD (110-00182)</t>
  </si>
  <si>
    <t xml:space="preserve">Китай Втулка ковша, стрелы, рукояти BUSHING (DOOSAN)</t>
  </si>
  <si>
    <t xml:space="preserve">120x140x145, 131004-00121 ()</t>
  </si>
  <si>
    <t xml:space="preserve">VAY 110X130X8(10) PIN DUST SEAL</t>
  </si>
  <si>
    <t xml:space="preserve">S700-110309, DLI 110X130X10 PIN DUST SEAL, 110x130x10, 2180-1106BD15, 4083972, 4251212 ()</t>
  </si>
  <si>
    <t xml:space="preserve">61QA-31310 (GN R380, R360-9)</t>
  </si>
  <si>
    <t xml:space="preserve">R360-7A, R360-9, R380-9, 61QA-31380, GETT GT-R380, R360-9 (R430-9, R360-7A, R380-9)</t>
  </si>
  <si>
    <t xml:space="preserve">ТЕХНОМИГ ООО</t>
  </si>
  <si>
    <t xml:space="preserve">MB-P953 (31Q6-20320)</t>
  </si>
  <si>
    <t xml:space="preserve">Китай Фильтр гидравлический [40]  (Monbow)</t>
  </si>
  <si>
    <t xml:space="preserve">31Q6-20340, 1290435, ZGAW-00013, K1055161, 31LM-40090, 31Q6-20320, HF35555 ()</t>
  </si>
  <si>
    <t xml:space="preserve">MB-JX658</t>
  </si>
  <si>
    <t xml:space="preserve">C1121, C1104, C101(vic), 51515WIX, ZUAC-00178, LF551A, C6601, C1914, W940, W940/10, W940/81, 12272453, B7369, WB202B, 12272453, MB-JX0810, 15600-41010, 15831-32430, C8803, C1803 (OD:91.5, Height:135, Thread:3/4"-16 )</t>
  </si>
  <si>
    <t xml:space="preserve">АНВИЛ ТЕХНО + ТехМашИнтер + ФИТЕКС + Трансстрой + Сибноватех + ГРАНД ВЛ + Алаид + АлтайСпецТехно + СПАРТ + Акваресурсстрой + БУМС + СНГК ВОСТОК-ЗАПАД в томск + Строительная компания </t>
  </si>
  <si>
    <t xml:space="preserve">08-8736MM</t>
  </si>
  <si>
    <t xml:space="preserve">195-78-21331, ETE-1945 (D275,D355)</t>
  </si>
  <si>
    <t xml:space="preserve">Adapter-35S (GN 3803-35/3807-35/TB00267) </t>
  </si>
  <si>
    <t xml:space="preserve">Китай Адаптер 37mm  (Hitachi)</t>
  </si>
  <si>
    <t xml:space="preserve">80x800/805 (YONGFENG)</t>
  </si>
  <si>
    <t xml:space="preserve">Китай Палец BUCKET PIN с Фиксатором ()</t>
  </si>
  <si>
    <t xml:space="preserve">80x800/805 с Фиксатором ()</t>
  </si>
  <si>
    <t xml:space="preserve">Caterpillar CatA ADJUSTER FITING</t>
  </si>
  <si>
    <t xml:space="preserve">Китай Тавотница. Клапан натяжителя гусеницы NIPPLE GREASE (Caterpillar)</t>
  </si>
  <si>
    <t xml:space="preserve">SD-1200 черный корпус Grease Gun 600CC</t>
  </si>
  <si>
    <t xml:space="preserve">Китай Шприц для смазки Grease Gun ()</t>
  </si>
  <si>
    <t xml:space="preserve">KB-2809 (519-00003, YIV-H05-001 VDL 24VDC, VDL24 (1.519-00001))</t>
  </si>
  <si>
    <t xml:space="preserve">Китай Соленоид COIL (Doosan(Daewoo))</t>
  </si>
  <si>
    <t xml:space="preserve">M13, H52mm , с проводком и фишкой, M13x52x48x40, VDL24 (1.519-00001) (DH220-5, S280-3)</t>
  </si>
  <si>
    <t xml:space="preserve">31E3-4529-A</t>
  </si>
  <si>
    <t xml:space="preserve"> Фильтр гидравлический ELEMENT (Hyundai)</t>
  </si>
  <si>
    <t xml:space="preserve">31LN-60170, 31E3-4528 = 31E3-4529 + держатель (R1300W-3, R170W-7, S6S)</t>
  </si>
  <si>
    <t xml:space="preserve">S700-090206/2180-1106BD6 (VAY 90X105X6 PIN DUST SEAL)</t>
  </si>
  <si>
    <t xml:space="preserve">S700-090206,Y000-090000, 130-09-12960, 4067901, 2445R220D6, VAY 90X105X6 PIN DUST SEAL, DLI 90X105X6 PIN DUST SEAL, Y020-090111, Y020-090100, DS5502006, 14503885, 14560206, 14504124 ()</t>
  </si>
  <si>
    <t xml:space="preserve">MB-KU810AB/KU1810AB</t>
  </si>
  <si>
    <t xml:space="preserve">A2709-S[A5539+A5538], 4286128+4286130, YN11P00029S003+YN11P00029S002, P821938+P821963, AF25414+AF25412, 16546-Z9018, 16546-Z9107, ST619AB ()</t>
  </si>
  <si>
    <t xml:space="preserve">MB-KU818AB/MB-K1818AB</t>
  </si>
  <si>
    <t xml:space="preserve">A5662-S[A1313+A1307], 600-182-2700+600-182-2710, 4163738+4146999, AF1934M+AF1935M ()</t>
  </si>
  <si>
    <t xml:space="preserve">MB-JX602</t>
  </si>
  <si>
    <t xml:space="preserve">Китай Фильтр маслянный [24]  (Monbow)</t>
  </si>
  <si>
    <t xml:space="preserve">4448336, 4622562, 4658521, 4484495, C2704, C2708, LF9008, C2705, P550596, 4696643, 4448336, 4622562, 4658521, AGM-C8105, 263G1-07011, LF16045, 4485262 ()</t>
  </si>
  <si>
    <t xml:space="preserve">MB-JX0818/MB-JX636</t>
  </si>
  <si>
    <t xml:space="preserve">C6204,C6101, LF4054, LF3687, JX0818, 3831236, 400504-00005, 400403-00045, 05710640, 1174421, VG61000070005, P553771, VOE3831236, W962, WIX51820, B236, 860111665, 630-1012120A, YJX-6317, XCAF-00003, 4110000054305, LF4017 ()</t>
  </si>
  <si>
    <t xml:space="preserve">MB-CX549+CAP (PL420/SF90P)</t>
  </si>
  <si>
    <t xml:space="preserve">Китай Фильтр топливный [12]  (Monbow)</t>
  </si>
  <si>
    <t xml:space="preserve">PL420+CAP, SFC7939, SF90P, 60033346, VG1540080311, P551026, FS19769, 60033346, 400403-00021, 61260081294, 612600081335, K1006529, 612630080088, 612600081294, 860113254, SF90P, XCAF-00444 ()</t>
  </si>
  <si>
    <t xml:space="preserve">MB-CX561 (FF5485)</t>
  </si>
  <si>
    <t xml:space="preserve">MB-CX592</t>
  </si>
  <si>
    <t xml:space="preserve">4616543, FC1801/FC1103/FC1501 ()</t>
  </si>
  <si>
    <t xml:space="preserve">Деловые линии до терминала г. Екатеринбурга</t>
  </si>
  <si>
    <t xml:space="preserve">08-8737MM</t>
  </si>
  <si>
    <t xml:space="preserve">61N8-11112/61Q8-40060</t>
  </si>
  <si>
    <t xml:space="preserve">90x620(610) 2hole x 1side, 61N8-11111, 61Q8-40060 (R2900LC-7, R300-9, R300-7A)</t>
  </si>
  <si>
    <t xml:space="preserve">ТЕХСЕРВИС-ХАБАРОВСК ООО</t>
  </si>
  <si>
    <t xml:space="preserve">берг</t>
  </si>
  <si>
    <t xml:space="preserve">D65E-12/D85ESS-2 (KH/QL) 14X-30-00160</t>
  </si>
  <si>
    <t xml:space="preserve">14X-30-00160, 14X-30-00115, 14X-30-00111, 14X-30-12115, 16Y-40-03000 (D65-12, D85ESS-2)</t>
  </si>
  <si>
    <t xml:space="preserve">ТехноРесурс ООО </t>
  </si>
  <si>
    <t xml:space="preserve">ДЕЛОВЫЕ ЛИНИИ В Барнаул</t>
  </si>
  <si>
    <t xml:space="preserve">MB-KU829AB/KU1829AB</t>
  </si>
  <si>
    <t xml:space="preserve">A5541M-S[A5541+A5540], AF25557+AF25558, 11FQ-20150+11FQ-20250, P828889+P829333, P604996+P604997, 11FQ-20110+11FQ-20210, A7623+A7624, ST40131AB, 4486014+4486002, 86555826+86555827, ST131AB, AGM-A7624-S[A7623+A5586], 848101189 + 848101190 ()</t>
  </si>
  <si>
    <t xml:space="preserve">MB-JX606/JX1603 (LF670)</t>
  </si>
  <si>
    <t xml:space="preserve">C5715, LF670, 471-00080, 471-00086, 51970WIX, C5701-2, ((65.05510-5022, 65.05510-5022A, 400508-00093, 65.05510-5022B, LF3715)), P551670, 65.05510-5026b, 65.05510-5026a, C7942 ()</t>
  </si>
  <si>
    <t xml:space="preserve">0734-309-401, ZGAQ-01266</t>
  </si>
  <si>
    <t xml:space="preserve">Корея Сальник SEAL (Hyundai/Samsung-Volvo)</t>
  </si>
  <si>
    <t xml:space="preserve">167.8x198x16, 0734-309-281, K9005095 (R200W-7, R170W-7, EW170)</t>
  </si>
  <si>
    <t xml:space="preserve">ML16015 MIRFILTER</t>
  </si>
  <si>
    <t xml:space="preserve">LF16015, WIX57037, C5713, C5735, W950/39, P550520, WIX92095E, EA504074043, 4897898 ()</t>
  </si>
  <si>
    <t xml:space="preserve">MB-P916</t>
  </si>
  <si>
    <t xml:space="preserve">Китай Фильтр гидравлический  (Monbow)</t>
  </si>
  <si>
    <t xml:space="preserve">H2703, 4370435, HF7954, 26557-42471, 4207841, HF7954, 4304881, HY9536 ()</t>
  </si>
  <si>
    <t xml:space="preserve">СДМС</t>
  </si>
  <si>
    <t xml:space="preserve">DKBI 50X62X7/10</t>
  </si>
  <si>
    <t xml:space="preserve">176-63-92240, 707-56-50740, 07016-00507, 0487103, 113-30-24240 ()</t>
  </si>
  <si>
    <t xml:space="preserve">IDI 50X63X10</t>
  </si>
  <si>
    <t xml:space="preserve">IDI - 707-51-50211, 707-51-50210 ()</t>
  </si>
  <si>
    <t xml:space="preserve">WR 100X94X12.5</t>
  </si>
  <si>
    <t xml:space="preserve">07156-01012 ()</t>
  </si>
  <si>
    <t xml:space="preserve">BRT 50X63X3</t>
  </si>
  <si>
    <t xml:space="preserve">Сингапур Подпорное кольцо BRONZE, NYLON ()</t>
  </si>
  <si>
    <t xml:space="preserve">BRT G50X55X1.25</t>
  </si>
  <si>
    <t xml:space="preserve">07146-02051, 101-61-16120 ()</t>
  </si>
  <si>
    <t xml:space="preserve">SPGW 100 (SPGWB)</t>
  </si>
  <si>
    <t xml:space="preserve">707-44-10180, 707-44-10080 ()</t>
  </si>
  <si>
    <t xml:space="preserve">ORING G50 (49,4x3,1)</t>
  </si>
  <si>
    <t xml:space="preserve">Сингапур О-кольцо (49,4x3,1) ()</t>
  </si>
  <si>
    <t xml:space="preserve">A811050 ()</t>
  </si>
  <si>
    <t xml:space="preserve">ORING G100 (99,4x3,1)</t>
  </si>
  <si>
    <t xml:space="preserve">Сингапур О-кольцо (99,4x3,1) ()</t>
  </si>
  <si>
    <t xml:space="preserve">07000-02100, A810100, A811100, XKAH-00134 ()</t>
  </si>
  <si>
    <t xml:space="preserve">АНВИЛ ТЕХНО ООО </t>
  </si>
  <si>
    <t xml:space="preserve">ДЕЛОВЫМИ ЛИНИЯМИ В АДЛЕР</t>
  </si>
  <si>
    <t xml:space="preserve">08-8738MM</t>
  </si>
  <si>
    <t xml:space="preserve">205-70-73270 APZ001</t>
  </si>
  <si>
    <r>
      <rPr>
        <sz val="10"/>
        <rFont val="Arial"/>
        <family val="2"/>
        <charset val="204"/>
      </rPr>
      <t xml:space="preserve">206-70-55270 (</t>
    </r>
    <r>
      <rPr>
        <b val="true"/>
        <sz val="11"/>
        <rFont val="Arial"/>
        <family val="2"/>
        <charset val="204"/>
      </rPr>
      <t xml:space="preserve">100x720 !!!</t>
    </r>
    <r>
      <rPr>
        <sz val="10"/>
        <rFont val="Arial"/>
        <family val="2"/>
        <charset val="204"/>
      </rPr>
      <t xml:space="preserve">) APZ005</t>
    </r>
  </si>
  <si>
    <t xml:space="preserve">100x720 с фиксатором ()</t>
  </si>
  <si>
    <t xml:space="preserve">СПАРТ ООО</t>
  </si>
  <si>
    <t xml:space="preserve">6I-6554-60/1U-1553-60 BEVEL ANGLE под скос </t>
  </si>
  <si>
    <t xml:space="preserve">Китай Адаптер J550 (Caterpillar)</t>
  </si>
  <si>
    <t xml:space="preserve">с прихода, ящик №9 VVO</t>
  </si>
  <si>
    <t xml:space="preserve">24.8x154 Палец - это 61E7-0105</t>
  </si>
  <si>
    <t xml:space="preserve">Китай Палец + Шайба 24.8X154, washer 24x38x8 (Hyundai)</t>
  </si>
  <si>
    <t xml:space="preserve"> (HJ460)</t>
  </si>
  <si>
    <t xml:space="preserve">81E5-2003 KH 58mm</t>
  </si>
  <si>
    <t xml:space="preserve">Китай Поддерж. Каток Upper Rooler (Hyundai)</t>
  </si>
  <si>
    <t xml:space="preserve">81E5-20031 (R290-7, R320-7)</t>
  </si>
  <si>
    <t xml:space="preserve">ТКС ГРУПП ООО </t>
  </si>
  <si>
    <t xml:space="preserve">ВЛАДРЕМСНАБ ООО ГК</t>
  </si>
  <si>
    <t xml:space="preserve">70x85x70(Steel bushing) = ОФИС</t>
  </si>
  <si>
    <t xml:space="preserve">70x85x70 ()</t>
  </si>
  <si>
    <t xml:space="preserve">80x95x80(Steel bushing 110-00152)</t>
  </si>
  <si>
    <r>
      <rPr>
        <sz val="10"/>
        <rFont val="Arial"/>
        <family val="2"/>
        <charset val="204"/>
      </rPr>
      <t xml:space="preserve">80x95x80, 110-00152, 2110-1228B, К1037852А, 2110-1317A, 110-00249, SA1172-00121, 21K-70-12161, 131004-00026A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</si>
  <si>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3090168 КОРЕЯ !!!!!!!!</t>
  </si>
  <si>
    <t xml:space="preserve">80x530 , 205-70-73270 (ZX270, ZX270-3, PC200-6)</t>
  </si>
  <si>
    <t xml:space="preserve">08-8739MM</t>
  </si>
  <si>
    <t xml:space="preserve">M24x90x1,5 Segment Bolt&amp;Nut</t>
  </si>
  <si>
    <t xml:space="preserve"> Болт сегментный M24x90x1,5 (Komatsu)</t>
  </si>
  <si>
    <t xml:space="preserve">195-27-12632, nut(01803-02430), 09203-12485 (D275A-5, D355)</t>
  </si>
  <si>
    <t xml:space="preserve">Segment Nut M24 (01803-02430)</t>
  </si>
  <si>
    <t xml:space="preserve"> Гайка M24 (Komatsu)</t>
  </si>
  <si>
    <t xml:space="preserve">01803-02430 (195-27-12641) (D155, D275A5, D355)</t>
  </si>
  <si>
    <t xml:space="preserve">D20/21 25T (RIM) Ремонтный венец(обод)</t>
  </si>
  <si>
    <t xml:space="preserve">25T (RIM) (D20/21, D20-3,5 , D21-3,5)</t>
  </si>
  <si>
    <t xml:space="preserve">3930234 24V</t>
  </si>
  <si>
    <t xml:space="preserve">45x330 (YONGFENG)</t>
  </si>
  <si>
    <t xml:space="preserve">45x330 ()</t>
  </si>
  <si>
    <t xml:space="preserve">90x280, без смазки ()</t>
  </si>
  <si>
    <t xml:space="preserve">80x140x2 (ID=82MM) (S392-080135)</t>
  </si>
  <si>
    <t xml:space="preserve">82x140x2, S392-080135, 2114-1059D118, 707-85006000, 2114-1059D100(160mm), 20Y-70-11370, 205-70-51530 ()</t>
  </si>
  <si>
    <t xml:space="preserve">90x150x1 (ID=92MM) (2114-1059D219)</t>
  </si>
  <si>
    <t xml:space="preserve">90x150x1, S391-090145, S391-090160, 2114-1059D219, 4450013, 20Y-70-11360, 206-70-45210, 207-70-24190, 207-70-73261, 207-70-73260, SA1173-01390=0,5mm, SA1173-01630=1,0mm, 1173-01390=0,5mm ()</t>
  </si>
  <si>
    <t xml:space="preserve">ORING G75 (74,4x3,1)</t>
  </si>
  <si>
    <t xml:space="preserve">Сингапур О-кольцо (74,4x3,1) ()</t>
  </si>
  <si>
    <t xml:space="preserve">07000-12075, 07000-02075, 07000-72075(Silicon), A811075, ZD12G07500 ()</t>
  </si>
  <si>
    <t xml:space="preserve">ДЕЛОВЫМИ ЛИНИЯМИ В БЛАГОВЕЩЕНСК</t>
  </si>
  <si>
    <t xml:space="preserve">08-8740MM</t>
  </si>
  <si>
    <t xml:space="preserve">70x85x74 (X114-702074, 61EN-12300)</t>
  </si>
  <si>
    <t xml:space="preserve">Корея Втулка ковша, стрелы, рукояти BUSHING (Hyundai)</t>
  </si>
  <si>
    <t xml:space="preserve">70x85x74, 203-70-56130-75mm ()</t>
  </si>
  <si>
    <t xml:space="preserve">ZTAM-00062</t>
  </si>
  <si>
    <t xml:space="preserve">Корея Сальник SEAL CFW  COMBI  (Hyundai)</t>
  </si>
  <si>
    <t xml:space="preserve">50x65x18 (SF8 ) (R140W-7)</t>
  </si>
  <si>
    <t xml:space="preserve">ZTAM-00064</t>
  </si>
  <si>
    <t xml:space="preserve">Корея Сальник SEAL CFW  (Hyundai)</t>
  </si>
  <si>
    <t xml:space="preserve">145x175x14.5/15.5 (R140W-7)</t>
  </si>
  <si>
    <t xml:space="preserve">АНВИЛ ТЕХНО + ОРИОН-ТЕХ + ТехАльянс + СК Технополис + АВТОСТРОЙГРУЗ + БЛН</t>
  </si>
  <si>
    <t xml:space="preserve">TBL-101 (24V) 21N6-20211 CAT A50</t>
  </si>
  <si>
    <t xml:space="preserve">Китай Лампа-фара  (Caterpillar)</t>
  </si>
  <si>
    <t xml:space="preserve">CAT A50 LAMP,  24V , H3 BULB ()</t>
  </si>
  <si>
    <t xml:space="preserve">61N6-11083 (61N6-11082)</t>
  </si>
  <si>
    <t xml:space="preserve">70x486(476), 61N6-11081 (R200W-7)</t>
  </si>
  <si>
    <t xml:space="preserve">61N6-11112-AS</t>
  </si>
  <si>
    <t xml:space="preserve">80x490, 61N6-11111 ()</t>
  </si>
  <si>
    <t xml:space="preserve">61E9-11101, (61E9-1110)</t>
  </si>
  <si>
    <t xml:space="preserve">80x590 1hole x 1side (R290, R290LC-3)</t>
  </si>
  <si>
    <t xml:space="preserve">MB-KU811AB/KU1811AB</t>
  </si>
  <si>
    <t xml:space="preserve">Китай Фильтр Воздушный [6]  (Monbow)</t>
  </si>
  <si>
    <t xml:space="preserve">A5668-S[A5666+A5667], 474-00039+474-00040, AF25667+AF26114, 11N6-27030+11N6-27040, 600-185-4100, 11N6-T000, 11N6-27040-ASK, 400401-00089, 600-185-4110 + 600-185-4120, 400401-00091 ()</t>
  </si>
  <si>
    <t xml:space="preserve">Крышка-колба CAP PL270/PL420 SD1226-1</t>
  </si>
  <si>
    <t xml:space="preserve">Китай Колба топливного фильтра  - без нагревательного элемента  ()</t>
  </si>
  <si>
    <t xml:space="preserve">Аноком ООО</t>
  </si>
  <si>
    <t xml:space="preserve">ТК ЭНЕРГИЯ В КОМСОМОЛЬСК</t>
  </si>
  <si>
    <t xml:space="preserve">08-8741MM</t>
  </si>
  <si>
    <t xml:space="preserve">6Y-3222 (GN)</t>
  </si>
  <si>
    <t xml:space="preserve">Китай Коронка J220  (Caterpillar)</t>
  </si>
  <si>
    <t xml:space="preserve"> (CAT 307)</t>
  </si>
  <si>
    <t xml:space="preserve">220-9091 (GN KR09) (K90)</t>
  </si>
  <si>
    <t xml:space="preserve">Китай Коронка Extra Duty (Caterpillar)</t>
  </si>
  <si>
    <t xml:space="preserve">K90 Serie = 87,4mm, 220-9099 (320D)</t>
  </si>
  <si>
    <t xml:space="preserve">MB-CX503/CXB1528 (FS1280)</t>
  </si>
  <si>
    <t xml:space="preserve">Китай Фильтр топливный [48]  (Monbow)</t>
  </si>
  <si>
    <t xml:space="preserve">FS1280,SFC5706, 11E1-70210, BF1280, 3930942, P551329, 6732-71-6120 ()</t>
  </si>
  <si>
    <t xml:space="preserve">Волков Максим Станиславович</t>
  </si>
  <si>
    <t xml:space="preserve">110x130x100-HD (4205109)</t>
  </si>
  <si>
    <t xml:space="preserve">110x130x100, 4205109 ()</t>
  </si>
  <si>
    <t xml:space="preserve">Ходовая Гидравлика ООО</t>
  </si>
  <si>
    <t xml:space="preserve">СДЭК В Нижний Новгород</t>
  </si>
  <si>
    <t xml:space="preserve">70x85x85(Steel bushing)</t>
  </si>
  <si>
    <t xml:space="preserve">70x85x85, 70x85x84, 61EK-11280, X124-702084, 21K-70-13150, 203-70-56121, 66N4-05020(88mm), 66N4-04020(84mm без центрального канала) ()</t>
  </si>
  <si>
    <t xml:space="preserve">70x85x92 (X114-702092) (Steel bushing)</t>
  </si>
  <si>
    <t xml:space="preserve">70x85x92, X124-702092 (R170W-7)</t>
  </si>
  <si>
    <t xml:space="preserve">всё с склада</t>
  </si>
  <si>
    <t xml:space="preserve">ТД ДАЛЬВОСТОКСНАБСБЫТ ООО</t>
  </si>
  <si>
    <t xml:space="preserve">V39SYL (GN VLV39SYL) </t>
  </si>
  <si>
    <t xml:space="preserve">4608711 True=4400253(SHV - type) Корея MADE 4400253=39SYL, (W869 , 122mm, 36R-1) (ZX200, ZX300)</t>
  </si>
  <si>
    <t xml:space="preserve">V39PN (GREY)</t>
  </si>
  <si>
    <t xml:space="preserve">Китай Замок-штифт коронки Pin tooth ()</t>
  </si>
  <si>
    <t xml:space="preserve">4087250, 4383465 ()</t>
  </si>
  <si>
    <t xml:space="preserve">Карьер ДВ ООО</t>
  </si>
  <si>
    <t xml:space="preserve">421-815-2110 (MIR PARTS)</t>
  </si>
  <si>
    <t xml:space="preserve">DBF 30x330x2070 , plow bolt 7/8 (WA470-3)</t>
  </si>
  <si>
    <t xml:space="preserve">421-815-1121 (MIR PARTS)</t>
  </si>
  <si>
    <t xml:space="preserve">DBF 30X330X547 , plow bolt 7/8 (WA470-3)</t>
  </si>
  <si>
    <t xml:space="preserve">424-815-A140 (1111) (MIR PARTS)</t>
  </si>
  <si>
    <t xml:space="preserve">DBF 35X330X1747 , plow bolt 7/8 (WA380-3)</t>
  </si>
  <si>
    <t xml:space="preserve">424-815-A130 (1131) (MIR PARTS)</t>
  </si>
  <si>
    <t xml:space="preserve">DBF 35X330X574 , plow bolt 7/8 (WA380-3)</t>
  </si>
  <si>
    <t xml:space="preserve">Plow bolt 7/8"X90 (175-71-11452, 175-71-11463)</t>
  </si>
  <si>
    <t xml:space="preserve">Китай Болт 7/8"x3"+1/2 (Komatsu)</t>
  </si>
  <si>
    <t xml:space="preserve">175-71-11452, 175-71-11463, 02010-21489, 1D4629, 6T1140, 7X0386, CR4520, 2J2548, (02090-11490 = PLOW BOLT 7/8"X3-3/4"), 09208-12290, 61L1-3027 (GETT), 02090-11485 (Углол D155)</t>
  </si>
  <si>
    <t xml:space="preserve">Nut 7/8" (175-71-11530, 2J3505)</t>
  </si>
  <si>
    <t xml:space="preserve">Китай Гайка 7/8" HEX (Komatsu)</t>
  </si>
  <si>
    <t xml:space="preserve">175-71-11530, 2J3505, 09218-12219, S208-221002, S208-221003, S206-22100В (Полотно и угол D155)</t>
  </si>
  <si>
    <t xml:space="preserve">отправить СДЭКом в СПб</t>
  </si>
  <si>
    <t xml:space="preserve">KB-2101 (Volvo EC)</t>
  </si>
  <si>
    <t xml:space="preserve">Китай Крышка топливного бака CAP-FUEL TANK (Volvo)</t>
  </si>
  <si>
    <t xml:space="preserve"> (EC Volvo)</t>
  </si>
  <si>
    <t xml:space="preserve">Floating seal 182MM [9W6671]</t>
  </si>
  <si>
    <t xml:space="preserve">Китай Даукон Seal -Floating (HITACHI)</t>
  </si>
  <si>
    <t xml:space="preserve">[R1820], 9W6671, 5M1176, 4092483 (760S179FS) (EX60 TrRed Gear)</t>
  </si>
  <si>
    <t xml:space="preserve">Volvo ADJUSTER FITING</t>
  </si>
  <si>
    <t xml:space="preserve">Китай Тавотница. Клапан натяжителя гусеницы NIPPLE GREASE (Volvo)</t>
  </si>
  <si>
    <t xml:space="preserve">IUH 70X83X10</t>
  </si>
  <si>
    <t xml:space="preserve">IUH - CU2791EO, 707-51-70030 ()</t>
  </si>
  <si>
    <t xml:space="preserve">HBY 70X85.5X6.3</t>
  </si>
  <si>
    <t xml:space="preserve">Y240-070011, hit-0271311, 707-51-70640 ()</t>
  </si>
  <si>
    <t xml:space="preserve">БЛН-Красноярск ООО</t>
  </si>
  <si>
    <t xml:space="preserve">08-8743MM</t>
  </si>
  <si>
    <t xml:space="preserve">110x135x120-HD</t>
  </si>
  <si>
    <t xml:space="preserve">110x135x120, (VOE 14507547/14570425/14522495) ()</t>
  </si>
  <si>
    <t xml:space="preserve">VOE 14548916</t>
  </si>
  <si>
    <t xml:space="preserve">Корея Палец PIN (Volvo)</t>
  </si>
  <si>
    <t xml:space="preserve">100x320(300) (EC460-EC700)</t>
  </si>
  <si>
    <t xml:space="preserve">S700-110209 / 14560211 / 14510109 (110x125x9/8)</t>
  </si>
  <si>
    <t xml:space="preserve">SEAL-DUST DKIY TYPE, DLI 110X125X9 PIN DUST SEAL, 4085479, Y020-110011, VAY 110X125X8 (14560211 VOE, VOE 14510109), 421-09-11320, DLI 110X125X8 PIN DUST SEAL, S700-110208, 4S00852, 4337631, 0420110 ()</t>
  </si>
  <si>
    <t xml:space="preserve">VAY 110X135X8 PIN DUST SEAL (VOE 14560213/14502916)</t>
  </si>
  <si>
    <t xml:space="preserve">Корея Уплотнение пальца-втулки PIN SEAL DUST (Volvo)</t>
  </si>
  <si>
    <t xml:space="preserve">SEAL DUST ()</t>
  </si>
  <si>
    <t xml:space="preserve">Сибноватех ООО</t>
  </si>
  <si>
    <t xml:space="preserve">ЖЕЛДОРЭКСПЕДИЦИЯ</t>
  </si>
  <si>
    <t xml:space="preserve">2713-1217 (GN)</t>
  </si>
  <si>
    <t xml:space="preserve">S220, K1000344, 713-00024, К1038006, K9005349 (Solar 170, 175, 180, 200, 210, 220, 225, 250)</t>
  </si>
  <si>
    <t xml:space="preserve">08-8745MM</t>
  </si>
  <si>
    <t xml:space="preserve">EX40/45/50/55 135pitch (104x80x46)</t>
  </si>
  <si>
    <t xml:space="preserve"> (135pitch)</t>
  </si>
  <si>
    <t xml:space="preserve">6Y-3222RC (GN 021S1RC) Скальная !!!</t>
  </si>
  <si>
    <t xml:space="preserve">40S (GN)</t>
  </si>
  <si>
    <t xml:space="preserve">40S, 4512365/4326644/4606712/4511626+Lock((4512366/4326646/4480031+4501625/4326642/4480012/4319920/4501620)), 206-70-54221, E454, (ETE-1968) (EX300/ZX330/ KATO HD750, E265/SK310)</t>
  </si>
  <si>
    <t xml:space="preserve">205-939-7120-32mm (GN 20032)</t>
  </si>
  <si>
    <t xml:space="preserve">PC200-32 (PC200-32)</t>
  </si>
  <si>
    <t xml:space="preserve">Китай Боковой нож ковша 3h-110x90x85 d=17 (Hyundai)</t>
  </si>
  <si>
    <t xml:space="preserve">LH, XD60BC-L, R500 ASE ()</t>
  </si>
  <si>
    <t xml:space="preserve">RH, XD60BC-R, R500 ASE ()</t>
  </si>
  <si>
    <t xml:space="preserve">PC40 без пружины</t>
  </si>
  <si>
    <t xml:space="preserve">Китай Цилиндр натяжения гусеницы T/CYLINDER ASSY (ADJUSTER KIT) (Komatsu)</t>
  </si>
  <si>
    <t xml:space="preserve">35x45x50(Steel bushing)</t>
  </si>
  <si>
    <t xml:space="preserve">35x45x50 ()</t>
  </si>
  <si>
    <t xml:space="preserve">45x55x50(Steel bushing)</t>
  </si>
  <si>
    <t xml:space="preserve">45x55x50, K1026050A, 110-00132, 2110-1398 ()</t>
  </si>
  <si>
    <t xml:space="preserve">55x65x45(Steel bushing)</t>
  </si>
  <si>
    <t xml:space="preserve">55x65x45 ()</t>
  </si>
  <si>
    <t xml:space="preserve">55x65x65(Steel bushing)</t>
  </si>
  <si>
    <t xml:space="preserve">55x65x65 ()</t>
  </si>
  <si>
    <t xml:space="preserve">61M7-40050</t>
  </si>
  <si>
    <t xml:space="preserve">45x248(238) 1hole x 1side ()</t>
  </si>
  <si>
    <t xml:space="preserve">61M7-40041</t>
  </si>
  <si>
    <t xml:space="preserve">45x294(284) 1hole x 1side ()</t>
  </si>
  <si>
    <t xml:space="preserve">35x65x1 (ID=37MM) SH1</t>
  </si>
  <si>
    <t xml:space="preserve">35x65x1 ()</t>
  </si>
  <si>
    <t xml:space="preserve">45x80x2 (ID=47MM) SH6</t>
  </si>
  <si>
    <t xml:space="preserve">45x80x2 ()</t>
  </si>
  <si>
    <t xml:space="preserve">60x102x1 (ID=62MM) SH11</t>
  </si>
  <si>
    <t xml:space="preserve">60x102x1, 203-70-24150, 202-70-11640 ()</t>
  </si>
  <si>
    <t xml:space="preserve">VAY 55X65X4 PIN DUST SEAL</t>
  </si>
  <si>
    <t xml:space="preserve">НОВАСОЛ + ГИДРОПРАЙД + Автострой 2543022378 + Автострой 2536229798</t>
  </si>
  <si>
    <t xml:space="preserve">08-8746MM</t>
  </si>
  <si>
    <t xml:space="preserve">COUPLING 160H ASSY COMPLETE </t>
  </si>
  <si>
    <t xml:space="preserve">Китай Муфта насоса  (Cat/Kobelco)</t>
  </si>
  <si>
    <t xml:space="preserve">2418R272F1, 11E9-15091+11E9-15101(4шт)+11E9-15111(4шт), 414-00040 (R290LC-7H, R2900-7, CAT330/SK220-1/R320LC-7, R360Lc-7, 360LC-7A, 360LC-9)</t>
  </si>
  <si>
    <t xml:space="preserve">MB-K816AB</t>
  </si>
  <si>
    <t xml:space="preserve">A5654-S[A5639+A5635], 2474-9053A+2474-9054A, 400504-00216, AF4838+AF4896, 600-181-6740 ()</t>
  </si>
  <si>
    <t xml:space="preserve">MB-JX601</t>
  </si>
  <si>
    <t xml:space="preserve">4371313, 4283860, 4470167, LF3542, C1306, 1-13240-042-1, C-511, C511Vic ()</t>
  </si>
  <si>
    <t xml:space="preserve">MB-C211</t>
  </si>
  <si>
    <t xml:space="preserve">EF1002, EF1801, F-241, 4715072, 87365565, 8981430410, 8980088401, 4642641, 8-98008-840-0, 8980088400, 16444-NY025, F241, F-336, ME301897, F336, P502422, AS3547, 263G1-07021, ME306305, 8981527380, EF27050, 4719921, P502377, 119-55301000 ()</t>
  </si>
  <si>
    <t xml:space="preserve">ЭНЕРГИЯ В Комсомольск </t>
  </si>
  <si>
    <t xml:space="preserve">08-8747MM</t>
  </si>
  <si>
    <t xml:space="preserve">85801376 (TURBO+AiLi) LH</t>
  </si>
  <si>
    <t xml:space="preserve">Китай Коронка-нож угловой Tooth LH (NHC)</t>
  </si>
  <si>
    <t xml:space="preserve">858014376, ETE-6417 (FB90/100, B110 (Side))</t>
  </si>
  <si>
    <t xml:space="preserve">85801377 (TURBO+AiLi) RH</t>
  </si>
  <si>
    <t xml:space="preserve">Китай Коронка-нож угловой Tooth RH (NHC)</t>
  </si>
  <si>
    <t xml:space="preserve">858014377, ETE-6416 (FB90/100, B110 (Side))</t>
  </si>
  <si>
    <t xml:space="preserve"> Деловыми до Иваново.</t>
  </si>
  <si>
    <t xml:space="preserve">Енисей-М ООО красноярск</t>
  </si>
  <si>
    <t xml:space="preserve">приедет машина ДПД !!</t>
  </si>
  <si>
    <t xml:space="preserve">Floating seal 340MM [170-27-00025]</t>
  </si>
  <si>
    <t xml:space="preserve">Китай Даукон Seal -Floating (KOMATSU/Hyundai)</t>
  </si>
  <si>
    <t xml:space="preserve">[R3400], XKAQ-00173, 170-27-00025, 170-27-00020, 423-33-00020 (760S337FS), 716687, SC3400, XKAH-00372(XKAH-00495), XKAH-00031, XKAQ-00803, 2180-6059, 170-27-00113, 170-27-00021, 170-27-00023, 4138544, 2180-7134, 207-27-00310, 421-33-00050, 228561 (D65, D155A-5, R290LC-7 TrRed Gear, PC300-7)</t>
  </si>
  <si>
    <t xml:space="preserve">Детали машин ООО</t>
  </si>
  <si>
    <t xml:space="preserve">ДЕЛОВЫМИ ЛИНИЯМИ В ИРКУТСК</t>
  </si>
  <si>
    <t xml:space="preserve">08-8748MM</t>
  </si>
  <si>
    <t xml:space="preserve">WA01899 24V (SD-F120IT 24V) 24Вольт</t>
  </si>
  <si>
    <t xml:space="preserve">60x75x60(Steel bushing)</t>
  </si>
  <si>
    <t xml:space="preserve">60x75x60 ()</t>
  </si>
  <si>
    <t xml:space="preserve">AGM-A-3370</t>
  </si>
  <si>
    <t xml:space="preserve">AGM-FC-1607/FC-607</t>
  </si>
  <si>
    <t xml:space="preserve">AGM-C-220</t>
  </si>
  <si>
    <t xml:space="preserve">ДУДКИН ИЛИ ДАЛАСИ</t>
  </si>
  <si>
    <t xml:space="preserve">S652-810002+колпачек  (45") </t>
  </si>
  <si>
    <t xml:space="preserve">45" d=10mm, 07020-00450, J75482 ()</t>
  </si>
  <si>
    <t xml:space="preserve">S653-810002+колпачек  (90") </t>
  </si>
  <si>
    <t xml:space="preserve">90" d=10mm, S6710152, 07020-00900, J75581-1 ()</t>
  </si>
  <si>
    <t xml:space="preserve">VAY 70X90X4 PIN DUST SEAL</t>
  </si>
  <si>
    <t xml:space="preserve">S700-090309 (DLI 90X110X8 PIN DUST SEAL)</t>
  </si>
  <si>
    <t xml:space="preserve">Сингапур Уплотнение пальца-втулки PIN SEAL DUST (SEAL-DUST DKIY TYPE) ()</t>
  </si>
  <si>
    <t xml:space="preserve">VOE14503886, DLI 90X110X10 PIN DUST SEAL, VOE14560207=90x110x8 ()</t>
  </si>
  <si>
    <t xml:space="preserve">DU BUSHING 45X30</t>
  </si>
  <si>
    <t xml:space="preserve">07177-04530 ()</t>
  </si>
  <si>
    <t xml:space="preserve">DU BUSHING 90x30</t>
  </si>
  <si>
    <t xml:space="preserve">07177-09030, 2438U999S4, 0325904 (SK220-1)</t>
  </si>
  <si>
    <t xml:space="preserve">DU BUSHING 130X35</t>
  </si>
  <si>
    <t xml:space="preserve">0450506, 0353004 ()</t>
  </si>
  <si>
    <t xml:space="preserve">HBY 85X100.5X6.3</t>
  </si>
  <si>
    <t xml:space="preserve">Y240-085013, 707-51-85630 ()</t>
  </si>
  <si>
    <t xml:space="preserve">HBY 100X115.5X6.3</t>
  </si>
  <si>
    <t xml:space="preserve">0836115 ,707-51-10640, Y240-100013, E5500320, 180-00269 ()</t>
  </si>
  <si>
    <t xml:space="preserve">HBY 125X140.5X6.3 </t>
  </si>
  <si>
    <t xml:space="preserve">DRING 60X6.3 Piston Seal (60x44.9x6.3)</t>
  </si>
  <si>
    <t xml:space="preserve">G/R 60X6.3 Piston Seal (60x44.9x6.3) ()</t>
  </si>
  <si>
    <t xml:space="preserve">DRING 63X4.2 Piston Seal (63x52.3x4.2)</t>
  </si>
  <si>
    <t xml:space="preserve">G/R 63X4.2 Piston Seal (63x52.3x4.2) ()</t>
  </si>
  <si>
    <t xml:space="preserve">DRING 80x6.3 Piston Seal (80x64.9x6.3)</t>
  </si>
  <si>
    <t xml:space="preserve">G/R 80x6.3 Piston Seal (80x64.9x6.3) (HIT-0380915)</t>
  </si>
  <si>
    <t xml:space="preserve">DRING 80x8.1 Piston Seal (80x59.5x8.1)</t>
  </si>
  <si>
    <t xml:space="preserve">G/R 80x8.1 Piston Seal (80x59.5x8.1) ()</t>
  </si>
  <si>
    <t xml:space="preserve">ПРОМТЕХНИКА ООО </t>
  </si>
  <si>
    <t xml:space="preserve">РАТЭК В ТОМСК</t>
  </si>
  <si>
    <t xml:space="preserve">08-8749MM</t>
  </si>
  <si>
    <t xml:space="preserve">30VIP (ETE-1961)</t>
  </si>
  <si>
    <t xml:space="preserve">30S, ETE-1961 (EX100/EX120/EX125/EX130/EX150/SK100/SK120, ZX160W, Kobelco SK100)</t>
  </si>
  <si>
    <t xml:space="preserve">30TVIP (ASE)двойная пика</t>
  </si>
  <si>
    <t xml:space="preserve">T30TVIP - остроконечный двойной (EX100/EX120/EX125/EX130/EX150/SK100/SK120, ZX160W, Kobelco SK100)</t>
  </si>
  <si>
    <t xml:space="preserve">V43PN (GREY)</t>
  </si>
  <si>
    <t xml:space="preserve">4422932 ()</t>
  </si>
  <si>
    <t xml:space="preserve">3088753 НАКЛЕИТЬ БИРКУ</t>
  </si>
  <si>
    <t xml:space="preserve">Корея Палец PIN BUCKET-ARM (Hitachi)</t>
  </si>
  <si>
    <t xml:space="preserve">90x (ZX230, ZX240-3)</t>
  </si>
  <si>
    <t xml:space="preserve">3088754 НАКЛЕИТЬ БИРКУ</t>
  </si>
  <si>
    <t xml:space="preserve">Корея Палец PIN BUCKET-CONTROL ROD (Hitachi)</t>
  </si>
  <si>
    <t xml:space="preserve">90x605, без смазки (ZX230, ZX240-3)</t>
  </si>
  <si>
    <t xml:space="preserve">MB-CX593 НОВЫЙ СКЛАД</t>
  </si>
  <si>
    <t xml:space="preserve">31Y1-20190 / 31Y1-20430</t>
  </si>
  <si>
    <t xml:space="preserve">Корея Ремкомплект гидроцилиндра Bucket, Boom (Hyundai)</t>
  </si>
  <si>
    <t xml:space="preserve">80, 115, 31Y1-20340/31Y1-20430 (wt Y171-019004 4pcs O-ring safety lock) (R170W-7)</t>
  </si>
  <si>
    <t xml:space="preserve">Влад-инженер ООО</t>
  </si>
  <si>
    <t xml:space="preserve">08-8750MM</t>
  </si>
  <si>
    <t xml:space="preserve">EX100/EX120-5/ZX120 44L HRS/QL</t>
  </si>
  <si>
    <t xml:space="preserve">Китай Цепь гусеничная CR4854/44 (Hitachi)</t>
  </si>
  <si>
    <t xml:space="preserve">44L x 171,45pitch x 16mm, 9178845, 9145315 (EX120-5, ZX120, EX100, EX135, SH120, SH125)</t>
  </si>
  <si>
    <t xml:space="preserve">CAT313/E110/E120/E312/HD450 (21/15/325) HRS 4I7472</t>
  </si>
  <si>
    <t xml:space="preserve">Китай Сегмент, Ведущее колесо SPROCKET (Caterpilar)</t>
  </si>
  <si>
    <t xml:space="preserve">21T, 15H, ID325, D=585 , 4I-7472, CR6358, 571600010, 571-600010 (E120/E312, CAT312, Takeuchi TB1140, HD450)</t>
  </si>
  <si>
    <t xml:space="preserve">PC200-7 (PC200-6) HRS</t>
  </si>
  <si>
    <t xml:space="preserve">20Y-30-00030, литой, 20Y-30-00321, 20Y-30-00320, 20Y-30-00322 (PC200-5/-6, PC200-7, PC228)</t>
  </si>
  <si>
    <t xml:space="preserve">E120B/312/313 HRS/QL</t>
  </si>
  <si>
    <t xml:space="preserve">Китай Ленивец IDLER (Caterpilar)</t>
  </si>
  <si>
    <t xml:space="preserve">4I7336, 6I6590 (CAT312/313)</t>
  </si>
  <si>
    <t xml:space="preserve">пакинг на промтехнику</t>
  </si>
  <si>
    <t xml:space="preserve">IDI 80X90X6</t>
  </si>
  <si>
    <t xml:space="preserve">IDI - FU0939-K2 (1ШТ IDI 80X90X9)</t>
  </si>
  <si>
    <t xml:space="preserve">KZT 115X107X6</t>
  </si>
  <si>
    <t xml:space="preserve">Сингапур Кольцо поршня защитное TEFLON, BRONZE ()</t>
  </si>
  <si>
    <t xml:space="preserve">WR 115X110X9.5</t>
  </si>
  <si>
    <t xml:space="preserve">BRT 80x90x3 </t>
  </si>
  <si>
    <t xml:space="preserve">Сингапур Подпорное кольцо BRONZE, TEFLON  ()</t>
  </si>
  <si>
    <t xml:space="preserve">BRT G70X75X1.25</t>
  </si>
  <si>
    <t xml:space="preserve">07001-02070, 707-35-52640, 707-35-52730, 707-35-52760, 707-35-52910 ()</t>
  </si>
  <si>
    <t xml:space="preserve">SPGW 115 (SPGWB)</t>
  </si>
  <si>
    <t xml:space="preserve">707-44-11280, 707-44-11250 ()</t>
  </si>
  <si>
    <t xml:space="preserve">ORING AS018 (18.77x1.78)</t>
  </si>
  <si>
    <t xml:space="preserve">Сингапур О-кольцо (18,77x1,78) ()</t>
  </si>
  <si>
    <t xml:space="preserve">4187308, S621-018001 (Giant Hitachi, Giant Корея)</t>
  </si>
  <si>
    <t xml:space="preserve">ORING G70 (69,4x3,1)</t>
  </si>
  <si>
    <t xml:space="preserve">Сингапур О-кольцо (69,4x3,1) ()</t>
  </si>
  <si>
    <t xml:space="preserve">07000-02070, 07000-72070(Silicon), S632-070001, 07000-32070(Viton), 07000-12070, 07000-32070 ()</t>
  </si>
  <si>
    <t xml:space="preserve">ORING P25 (24,8x3,5)</t>
  </si>
  <si>
    <t xml:space="preserve">Сингапур О-кольцо (24,8x3,5) ()</t>
  </si>
  <si>
    <t xml:space="preserve">0966689, 07000-13025, 07000-03025, 07000-73025(Silicon), A813025, 07000-630025, S631-025004 (Giant Hitachi/90/70, Hyundai Genuine, Giant Корея, Kobelko)</t>
  </si>
  <si>
    <t xml:space="preserve">ORING P105 (104,6x5,7)</t>
  </si>
  <si>
    <t xml:space="preserve">Сингапур О-кольцо (104,6x5,7) ()</t>
  </si>
  <si>
    <t xml:space="preserve">07000-15105 ()</t>
  </si>
  <si>
    <t xml:space="preserve">08-8751MM</t>
  </si>
  <si>
    <t xml:space="preserve">3036971 71x420 - под смазку</t>
  </si>
  <si>
    <t xml:space="preserve">71x420(h-380), 1hole, под смазку, WET (EX150,160, EX200-5)</t>
  </si>
  <si>
    <t xml:space="preserve">3084525 80x480 - под смазку</t>
  </si>
  <si>
    <t xml:space="preserve">80x480(460, h-440), 2hole, под смазку, WET (EX200-5)</t>
  </si>
  <si>
    <t xml:space="preserve">190x12mm with bolt</t>
  </si>
  <si>
    <t xml:space="preserve">166x190x12 ()</t>
  </si>
  <si>
    <t xml:space="preserve">61N4-11121/-11120</t>
  </si>
  <si>
    <t xml:space="preserve">Корея Палец PIN (Hyundai)</t>
  </si>
  <si>
    <t xml:space="preserve">70x412(400) - ухо, 61N4-11120 ()</t>
  </si>
  <si>
    <t xml:space="preserve">PC200-5/-6/PC200-7 HRS</t>
  </si>
  <si>
    <t xml:space="preserve">Китай Опорный каток  (Komatsu) ЛЮБЫЕ ДАТЬ</t>
  </si>
  <si>
    <t xml:space="preserve">20Y-30-00012/11/14/15/16, KM1428, 81EL-20020, 81EM-10020, 20Y-30-00016, 20Y-30-00014, KM1428, 20Y-30-08020 (PC220-7, PC200-5, PC200-7, R160-3, R180, R200-3, R200-3, R210-3, R250-3, R200-3, R210-3, R250-3)</t>
  </si>
  <si>
    <t xml:space="preserve">Floating seal 250MM [XKAH-00366, 4514259, XKAH-00341, XKAH-00342]</t>
  </si>
  <si>
    <t xml:space="preserve">Китай Даукон Seal -Floating (KOBELCO)</t>
  </si>
  <si>
    <t xml:space="preserve">R45P0018D21, 4214259 760S247FS0, 4514259, XKAH-00342(XKAH-00341), SC2500 (250mm) (SK130, EX200 TrRed Gear, PC128US)</t>
  </si>
  <si>
    <t xml:space="preserve">FM2375 == 88 INTTH 273.3x393.7x4.7</t>
  </si>
  <si>
    <t xml:space="preserve">UK Фрикционный диск  (Caterpillar)</t>
  </si>
  <si>
    <t xml:space="preserve">6Y7946, 6Y9373, FM2791 ()</t>
  </si>
  <si>
    <t xml:space="preserve">СИТЗ ООО Чебоксары</t>
  </si>
  <si>
    <t xml:space="preserve">08-8752MM</t>
  </si>
  <si>
    <t xml:space="preserve">Терра-Техно ООО</t>
  </si>
  <si>
    <t xml:space="preserve">БАГРАМ</t>
  </si>
  <si>
    <t xml:space="preserve">08-8753MM</t>
  </si>
  <si>
    <t xml:space="preserve">18S-RC (GN)</t>
  </si>
  <si>
    <t xml:space="preserve">18S-RC (Robex 550, EX40/50, PC50 (0,25m3), Solar 50, 55 (0,06-0,19m3), Zaxis ZX50 (0,25m3), PC30-7)</t>
  </si>
  <si>
    <t xml:space="preserve">AGM-C-5504</t>
  </si>
  <si>
    <t xml:space="preserve">LF4056 ()</t>
  </si>
  <si>
    <t xml:space="preserve">AGM-H-5620</t>
  </si>
  <si>
    <t xml:space="preserve">AGM-H-7982</t>
  </si>
  <si>
    <t xml:space="preserve">AGM-C-4516</t>
  </si>
  <si>
    <t xml:space="preserve">ML777 MIRFILTER</t>
  </si>
  <si>
    <t xml:space="preserve">MB-JX617/JX1617</t>
  </si>
  <si>
    <t xml:space="preserve">C5505, C1009, C5614 LF3328 LF3664, KS192-6N, XCAE-00494, 4296675, XJAF-02362, C-509, C509, C5602, WIX51444, WIX51798, 6136-51-5120, 6136-51-5121 ()</t>
  </si>
  <si>
    <t xml:space="preserve">MB-JX642</t>
  </si>
  <si>
    <t xml:space="preserve">C5703, LF3345, 11N4-70110, LF3805, WIX51602, 6732-51-5141, LF3915, 6732-51-5140 ()</t>
  </si>
  <si>
    <t xml:space="preserve">MB-P908</t>
  </si>
  <si>
    <t xml:space="preserve">H5607, HF6354, HF28979, 07063-01054, 14X-49-32750 ()</t>
  </si>
  <si>
    <t xml:space="preserve">MB-P936</t>
  </si>
  <si>
    <t xml:space="preserve">H5610, HF6102, HF6101, H5603, 07063-01100, 07063-51100, 203-60-61230, 154-15-65561, 175-60-27380 ()</t>
  </si>
  <si>
    <t xml:space="preserve">60x75x70(Steel bushing)</t>
  </si>
  <si>
    <r>
      <rPr>
        <sz val="10"/>
        <rFont val="Arial"/>
        <family val="2"/>
        <charset val="204"/>
      </rPr>
      <t xml:space="preserve">60x75x70 , 61M7-10010, 203-70-56150-(69mm), 04A256-0C1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</si>
  <si>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MB-PX627/MB-PX626</t>
  </si>
  <si>
    <t xml:space="preserve">HC5801,HF35018, 093-7521, KS207-4, 689-32902001, WP110, WP-110, 689-34401001, CS06040P10A, 3743805201, 0937521, P551348 ()</t>
  </si>
  <si>
    <t xml:space="preserve">DU BUSHING 100x50</t>
  </si>
  <si>
    <t xml:space="preserve">707-52-90750, 4510821/2438U394S12 (SK07N2)</t>
  </si>
  <si>
    <t xml:space="preserve">KZT 120X112X8</t>
  </si>
  <si>
    <t xml:space="preserve">KZT 125X117X8</t>
  </si>
  <si>
    <t xml:space="preserve">HIT-0223713 ()</t>
  </si>
  <si>
    <t xml:space="preserve">KZT 135X127X8</t>
  </si>
  <si>
    <t xml:space="preserve">HBY 45X60.5X6.3</t>
  </si>
  <si>
    <t xml:space="preserve">707-51-45620 ()</t>
  </si>
  <si>
    <t xml:space="preserve">HBY 115X130.5X6.3</t>
  </si>
  <si>
    <t xml:space="preserve">Y240-115012 ()</t>
  </si>
  <si>
    <t xml:space="preserve">WR 70X65X20</t>
  </si>
  <si>
    <t xml:space="preserve">07155-00720 ()</t>
  </si>
  <si>
    <t xml:space="preserve">WR 120X115X8</t>
  </si>
  <si>
    <t xml:space="preserve">WR 125x120x8 </t>
  </si>
  <si>
    <t xml:space="preserve">0926604-HITACHI ()</t>
  </si>
  <si>
    <t xml:space="preserve">WR 135x130x8</t>
  </si>
  <si>
    <t xml:space="preserve">BRT 80X95X3 </t>
  </si>
  <si>
    <t xml:space="preserve">BRT 85X100X3 </t>
  </si>
  <si>
    <t xml:space="preserve">Y180-085020 ()</t>
  </si>
  <si>
    <t xml:space="preserve">BRT 100x120X3</t>
  </si>
  <si>
    <t xml:space="preserve">81E7-01130 ()</t>
  </si>
  <si>
    <t xml:space="preserve">SPGW 70 (SPGWB)</t>
  </si>
  <si>
    <t xml:space="preserve">707-44-70180 ()</t>
  </si>
  <si>
    <t xml:space="preserve">SPGW 120 (SPGWB)</t>
  </si>
  <si>
    <t xml:space="preserve">707-44-12180, Y420-120000, 9562-11200 ()</t>
  </si>
  <si>
    <t xml:space="preserve">SPGW 125 (SPGWB)</t>
  </si>
  <si>
    <t xml:space="preserve">Y420-125000 ()</t>
  </si>
  <si>
    <t xml:space="preserve">DRING 120X8.1 Piston Seal (120x99.5x8.1) </t>
  </si>
  <si>
    <t xml:space="preserve">G/R 120X8.1 Piston Seal (120x99.5x8.1)  ()</t>
  </si>
  <si>
    <t xml:space="preserve">DRING 125x8.1 Piston Seal (125x104.5x8.1)</t>
  </si>
  <si>
    <t xml:space="preserve">G/R 125x8.1 Piston Seal (125x104.5x8.1) (HIT-0223706)</t>
  </si>
  <si>
    <t xml:space="preserve">DRING 135X8.1 Piston Seal (135x114.5x8.1) </t>
  </si>
  <si>
    <t xml:space="preserve">G/R 135X8.1 Piston Seal (135x114.5x8.1)  ()</t>
  </si>
  <si>
    <t xml:space="preserve">08-8754MM</t>
  </si>
  <si>
    <t xml:space="preserve">72A0005/ LG40C-1A (GN+Aili)</t>
  </si>
  <si>
    <t xml:space="preserve">Китай Коронка TEETH (LIUGONG)</t>
  </si>
  <si>
    <t xml:space="preserve"> (ZL50, ZL40)</t>
  </si>
  <si>
    <t xml:space="preserve">175-71-22282 (MIR PARTS)</t>
  </si>
  <si>
    <t xml:space="preserve">7-bolt , RH, 24Y-81-00002, SEF 35X330X546(457) (D155, SD32)</t>
  </si>
  <si>
    <t xml:space="preserve">175-71-22272 (MIR PARTS)</t>
  </si>
  <si>
    <t xml:space="preserve">7-bolt , LH, 24Y-81-00001, SEF 35X330X546(457) (D155, SD32)</t>
  </si>
  <si>
    <t xml:space="preserve">44.2x275mm Master Track pin c отверстием+фиксатор (R290-7/PC300-6/ZX330)</t>
  </si>
  <si>
    <t xml:space="preserve">Китай Мастер палец звена цепи Master Pin link-track ()</t>
  </si>
  <si>
    <t xml:space="preserve">Master pin, 3077929 (ZX330 (EX300-5), R290LC-7)</t>
  </si>
  <si>
    <t xml:space="preserve">PC60-6/-7 (21/12/265) HRS 154pitch</t>
  </si>
  <si>
    <t xml:space="preserve">Китай Сегмент, Ведущее колесо SPROCKET (Komatsu/Kobelco)</t>
  </si>
  <si>
    <t xml:space="preserve">21T, 12H, 154pitch, 21W-27-11110, ID265, OD520, 21W-27-11111, 2404N267 (PC60-6,7, PC75UU-1, PC75UU-2, SK60, SK75)</t>
  </si>
  <si>
    <t xml:space="preserve">9066508 (HRS EX100/EX120)</t>
  </si>
  <si>
    <r>
      <rPr>
        <sz val="10"/>
        <rFont val="Arial"/>
        <family val="2"/>
        <charset val="204"/>
      </rPr>
      <t xml:space="preserve">HT-49, S140, 9066508/9132600/9092522/9190194, 2270-1061 (EX120/100, EX100-1,2/EX120-1,EX135,EX100-2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5/EX120-2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5, S140)</t>
    </r>
  </si>
  <si>
    <t xml:space="preserve">KB-2104 (Kobelco SK)</t>
  </si>
  <si>
    <t xml:space="preserve">Китай Крышка топливного бака CAP-FUEL TANK (KOBELCO)</t>
  </si>
  <si>
    <t xml:space="preserve">50x65x73/86.3 CYF (YONGFENG)</t>
  </si>
  <si>
    <t xml:space="preserve">50x65x73/86.3 D/F bushing ()</t>
  </si>
  <si>
    <t xml:space="preserve">35x65x2 (ID=37MM) SH2</t>
  </si>
  <si>
    <t xml:space="preserve">35x65x2 ()</t>
  </si>
  <si>
    <t xml:space="preserve">VAY 50x65x6 PIN DUST SEAL</t>
  </si>
  <si>
    <t xml:space="preserve">1070-02260 ()</t>
  </si>
  <si>
    <t xml:space="preserve">Трансстроймеханизация + Дальневосточный технический комплекс + СПАРТ + НОВАСОЛ/Контур + Влад-инженер + Акваресурсстрой + СПЕЦГИДРАВЛИК + ИП Шкулова С. А.</t>
  </si>
  <si>
    <t xml:space="preserve">08-8755MM</t>
  </si>
  <si>
    <t xml:space="preserve">M27X93(90) Track Bolt&amp;Nut Set (Dozer D275/D355)</t>
  </si>
  <si>
    <t xml:space="preserve">Китай Болт башмачный с гайкой M27x93 ROUND NUT , M27x82 (TRACK BOLT AND NUT SET) (Komatsu)</t>
  </si>
  <si>
    <t xml:space="preserve">17M-32-41210+195-32-41220, 195-32-11210+195-32-11220 (D275/D355)</t>
  </si>
  <si>
    <t xml:space="preserve">Plow bolt 1"X95 (195-71-11452)</t>
  </si>
  <si>
    <t xml:space="preserve">Китай Болт 1"x96, 3+3/4" (Komatsu)</t>
  </si>
  <si>
    <t xml:space="preserve">195-71-11452, 195-71-11451, 8J2928, 1J-4948, U12698, 195-71-52280, 17A-71-12451, 198-72-21720, 4F4042(76mm), 4J9058, 4J9208, 7615509 (D355, D275, D9)</t>
  </si>
  <si>
    <t xml:space="preserve">Nut 1" (02290-11625)</t>
  </si>
  <si>
    <t xml:space="preserve">Китай Гайка 1"  (Komatsu)</t>
  </si>
  <si>
    <t xml:space="preserve">02290-11625, 2J3507, 17M-71-21530, 1B4333, U12697, 7401326 (D355, D275, D9)</t>
  </si>
  <si>
    <t xml:space="preserve">EX300-5 HRS</t>
  </si>
  <si>
    <t xml:space="preserve">9168173, 2270-9401A, 2270-9025, 2270-9401B (S280), 8E-4579, 9168173/9114682, K9001699, LH696C, CR5111, 9066690, 9114619 (EX300-5, ZX330, 944 (51link), S290-V, S280-III, S300-V, S280 (=S320), 235/235B/235C, EX300-2,3, EX300-1, EX300-5, ZX270, ZX330, ZX350, ZX370)</t>
  </si>
  <si>
    <t xml:space="preserve">контур взял ZX330-3 (HRS ZX330!!) </t>
  </si>
  <si>
    <t xml:space="preserve">VAY 110X125X4 PIN DUST SEAL</t>
  </si>
  <si>
    <t xml:space="preserve">07145-00110, 07145-10110 ()</t>
  </si>
  <si>
    <t xml:space="preserve">KZT 165X157X6</t>
  </si>
  <si>
    <t xml:space="preserve">WR 165X157X25</t>
  </si>
  <si>
    <t xml:space="preserve">EC460B, Bucket Cylinder ()</t>
  </si>
  <si>
    <t xml:space="preserve">SPGW 165 (SPGWB)</t>
  </si>
  <si>
    <t xml:space="preserve">MB-CX525 без крышки</t>
  </si>
  <si>
    <t xml:space="preserve">MB-CX540</t>
  </si>
  <si>
    <t xml:space="preserve">FC7104,FC7108, FF5507, 612630080087, 612630080011, 20430751, FF5740, BF9187, WBF220, VOE15126069, P550529, BF7814 ()</t>
  </si>
  <si>
    <t xml:space="preserve">4632689 (КНР) 2защелки [204x325]</t>
  </si>
  <si>
    <t xml:space="preserve">Китай Фильтр салона SALOON FILTER (Хитачи)</t>
  </si>
  <si>
    <t xml:space="preserve">AGM-AC-8101, CA27020, 4S00686, SKL46235 (ZX330)</t>
  </si>
  <si>
    <t xml:space="preserve">СПЕЦТЕХСНАБ ООО (ЕКБ)</t>
  </si>
  <si>
    <t xml:space="preserve">08-8756MM</t>
  </si>
  <si>
    <t xml:space="preserve">SK230/SK200-3 (21/26/410/M18) YN51D01002P1 QL</t>
  </si>
  <si>
    <t xml:space="preserve">Китай Сегмент, Ведущее колесо SPROCKET (Kobelco/Doosan)</t>
  </si>
  <si>
    <t xml:space="preserve">21T, 26H, ID410, D=655mm, HOLE=18mm, 108-00008A, 72209574, K1010542 (SK235, SK200-3, S255LC-V, SK230)</t>
  </si>
  <si>
    <t xml:space="preserve">R275-9/R260-9 (21/38/400!!) R260LC-9 </t>
  </si>
  <si>
    <t xml:space="preserve">Китай Сегмент, Ведущее колесо SPROCKET (Hyundai)</t>
  </si>
  <si>
    <t xml:space="preserve">21T, 38H, ID400, R260-9 (R260-9)</t>
  </si>
  <si>
    <t xml:space="preserve">SK230 HRS D=51mm</t>
  </si>
  <si>
    <t xml:space="preserve">Китай Поддерж. каток Upper Rooler (Kobelco)</t>
  </si>
  <si>
    <t xml:space="preserve">72203512, YN64D01022F1, YN64D01068F1/YN6401013F1  (E215B)</t>
  </si>
  <si>
    <t xml:space="preserve">Алаид ООО</t>
  </si>
  <si>
    <t xml:space="preserve">самовывоз</t>
  </si>
  <si>
    <t xml:space="preserve">MB-C202/C1202</t>
  </si>
  <si>
    <t xml:space="preserve">SF1912-30, 4P-7384, FS20201 (2020PM (C202), FS1206, FS20202, FS20203)</t>
  </si>
  <si>
    <t xml:space="preserve">MB-CX0708(CX7085)</t>
  </si>
  <si>
    <t xml:space="preserve">d75.1x100 x M16x1,5 ()</t>
  </si>
  <si>
    <t xml:space="preserve">08-8757MM</t>
  </si>
  <si>
    <t xml:space="preserve">2471-6050A KOREA</t>
  </si>
  <si>
    <t xml:space="preserve">Корея Фильтр кабины SALOON FILTER (Doosan(Daewoo))</t>
  </si>
  <si>
    <t xml:space="preserve"> (Solar серия)</t>
  </si>
  <si>
    <t xml:space="preserve">471-00119 (DOOSAN KOREA)</t>
  </si>
  <si>
    <t xml:space="preserve">Китай Фильтр салона SALOON FILTER (Doosan(Daewoo))</t>
  </si>
  <si>
    <t xml:space="preserve"> (DX Серия)</t>
  </si>
  <si>
    <t xml:space="preserve">ЭнергоЮнитс ООО</t>
  </si>
  <si>
    <t xml:space="preserve">обмен счет 488</t>
  </si>
  <si>
    <t xml:space="preserve">Владземстрой</t>
  </si>
  <si>
    <t xml:space="preserve">DKBI 90X104X8/11</t>
  </si>
  <si>
    <t xml:space="preserve">207-30-54160, 195-63-94170, 07016-00908, ()</t>
  </si>
  <si>
    <t xml:space="preserve">IDI 90X105X9</t>
  </si>
  <si>
    <t xml:space="preserve">IDI - 4414047 ()</t>
  </si>
  <si>
    <t xml:space="preserve">HBY 90X105.5X6.3</t>
  </si>
  <si>
    <t xml:space="preserve">Y240-090011, 707-51-90640 ()</t>
  </si>
  <si>
    <t xml:space="preserve">BRT 90x105x3 </t>
  </si>
  <si>
    <t xml:space="preserve">4168226 ()</t>
  </si>
  <si>
    <t xml:space="preserve">R60/R55/EX40 (40L) QL</t>
  </si>
  <si>
    <t xml:space="preserve">Корея Цепь гусеничная 81M6-51120  (Hyundai)</t>
  </si>
  <si>
    <t xml:space="preserve">40L x 135pitch x 12mm (R500)</t>
  </si>
  <si>
    <t xml:space="preserve">ДЕЛОВЫМИ ЛИНИЯМИ В ТЮМЕНЬ</t>
  </si>
  <si>
    <t xml:space="preserve">MB-LF16352</t>
  </si>
  <si>
    <t xml:space="preserve">LF16352 ()</t>
  </si>
  <si>
    <t xml:space="preserve">FF5706 (WAX) </t>
  </si>
  <si>
    <t xml:space="preserve">Китай Фильтр топливный  (WAX)</t>
  </si>
  <si>
    <t xml:space="preserve">FF5706 ()</t>
  </si>
  <si>
    <t xml:space="preserve">Ивком</t>
  </si>
  <si>
    <t xml:space="preserve">08-8758MM</t>
  </si>
  <si>
    <r>
      <rPr>
        <sz val="10"/>
        <rFont val="Arial"/>
        <family val="2"/>
        <charset val="204"/>
      </rPr>
      <t xml:space="preserve">COUPLING 110H ASSY COMPLETE  </t>
    </r>
    <r>
      <rPr>
        <b val="true"/>
        <sz val="10"/>
        <rFont val="Arial"/>
        <family val="2"/>
        <charset val="204"/>
      </rPr>
      <t xml:space="preserve">офис</t>
    </r>
  </si>
  <si>
    <t xml:space="preserve">4191663, 4216944+4216946+4216947, 11N7-10020+11N7-10040+11N7-10050 (EX220/EX270/EX300/EX300-1/EX300-2/EX300-3/EX300-5, ZX330)</t>
  </si>
  <si>
    <r>
      <rPr>
        <sz val="10"/>
        <rFont val="Arial"/>
        <family val="2"/>
        <charset val="204"/>
      </rPr>
      <t xml:space="preserve">Giant - KOMATSU = </t>
    </r>
    <r>
      <rPr>
        <b val="true"/>
        <sz val="10"/>
        <rFont val="Arial"/>
        <family val="2"/>
        <charset val="204"/>
      </rPr>
      <t xml:space="preserve">склад</t>
    </r>
  </si>
  <si>
    <t xml:space="preserve">ТММ + Партс-Ярд + Компания Квинта + ТКС ГРУПП + ТД ТехМашИнтер + Снаб-ДВ </t>
  </si>
  <si>
    <t xml:space="preserve">E181-2013 (81N6-14240)</t>
  </si>
  <si>
    <t xml:space="preserve">Корея Тавотница. Клапан натяжителя гусеницы NIPPLE GREASE (Hyundai)</t>
  </si>
  <si>
    <t xml:space="preserve">TB2 120x155x18 NBR</t>
  </si>
  <si>
    <t xml:space="preserve">Сингапур-Корея Сальник 120x155x18 (NOK)</t>
  </si>
  <si>
    <t xml:space="preserve">07012-10120 ()</t>
  </si>
  <si>
    <t xml:space="preserve">DU BUSHING 130x65</t>
  </si>
  <si>
    <t xml:space="preserve">707-52-91050 ()</t>
  </si>
  <si>
    <t xml:space="preserve">MB-CX514/CX1514</t>
  </si>
  <si>
    <t xml:space="preserve">Китай Фильтр топливный [60] (Monbow)</t>
  </si>
  <si>
    <t xml:space="preserve">FC5604,FC1801,FF5114, FC208, KS501C, 600-311-6220, FF5081 ()</t>
  </si>
  <si>
    <t xml:space="preserve">ПромЭлемент ООО</t>
  </si>
  <si>
    <t xml:space="preserve">ДЕЛОВЫЕ ЛИНИИ В НОВОКУЗНЕЦК</t>
  </si>
  <si>
    <t xml:space="preserve">08-8759MM</t>
  </si>
  <si>
    <t xml:space="preserve">65GPEZ (GN)</t>
  </si>
  <si>
    <t xml:space="preserve">Китай Адаптер 60MM (Volvo)</t>
  </si>
  <si>
    <t xml:space="preserve">62mm GAP, VOE 14526776, 14522964 ()</t>
  </si>
  <si>
    <t xml:space="preserve">80GPEZ-70 (GN)</t>
  </si>
  <si>
    <t xml:space="preserve">Китай Адаптер FOR BLADE 70-75MM (Volvo)</t>
  </si>
  <si>
    <t xml:space="preserve">76mm GAP, VOE 14526509 ()</t>
  </si>
  <si>
    <t xml:space="preserve">90x150x2 (ID=92MM) (2114-1059D234)</t>
  </si>
  <si>
    <t xml:space="preserve">90x150x2, 2114-1059D234, 207-70-24210, 207-70-73270, 207-70-73271 ()</t>
  </si>
  <si>
    <t xml:space="preserve">110x170x1 (ID=112MM) (2114-1059D71)</t>
  </si>
  <si>
    <t xml:space="preserve">Корея Шайба регулировочная SHIM (Doosan(Daewoo)/Volvo/Komatsu)</t>
  </si>
  <si>
    <t xml:space="preserve">112x169x1, 14549089 VOE, 110x170x1 (207-70-72370/207-70-72380), 2114-1058D40,117203260 (S340, S420-V, EC460-EC700, PC400-7)</t>
  </si>
  <si>
    <t xml:space="preserve">ДПД</t>
  </si>
  <si>
    <t xml:space="preserve">08-8760MM</t>
  </si>
  <si>
    <t xml:space="preserve">40PN</t>
  </si>
  <si>
    <t xml:space="preserve">40S, 4326646, ETE-2942(E463) (40PN), 4512366 ()</t>
  </si>
  <si>
    <t xml:space="preserve">3090418 CKGZ002</t>
  </si>
  <si>
    <t xml:space="preserve">100x640(630, h-580) 2hole x 1side (ZX330, ZX330-3)</t>
  </si>
  <si>
    <t xml:space="preserve">3090417 CKGZ001</t>
  </si>
  <si>
    <t xml:space="preserve">100x660(650, h-600) 2hole x 1side (ZX330, ZX330-3)</t>
  </si>
  <si>
    <t xml:space="preserve">4443885 (MIR) AL024 HDSL</t>
  </si>
  <si>
    <t xml:space="preserve">100x115x70 канал смещен от центра (ZX330, ZX330-3)</t>
  </si>
  <si>
    <t xml:space="preserve">Технокомплект ООО</t>
  </si>
  <si>
    <t xml:space="preserve">ТК ЭНЕРГИЯ В АБАКАН</t>
  </si>
  <si>
    <t xml:space="preserve">08-8761MM</t>
  </si>
  <si>
    <t xml:space="preserve">124 ТЕХЛИДЕР ООО</t>
  </si>
  <si>
    <t xml:space="preserve">ДЕЛОВЫЕ ЛИНИИ В КРАСНОЯРСК</t>
  </si>
  <si>
    <t xml:space="preserve">R305/SK350 (21/26/450) HRS/QL</t>
  </si>
  <si>
    <t xml:space="preserve">21T, 26H, ID450, 81N8-10012, 81N8-10013 (GETT R3000) (R290-7, R320-7, R2900LC-7)</t>
  </si>
  <si>
    <r>
      <rPr>
        <sz val="10"/>
        <rFont val="Arial"/>
        <family val="2"/>
        <charset val="204"/>
      </rPr>
      <t xml:space="preserve">R305/R290 HRS 81N8-11010 / </t>
    </r>
    <r>
      <rPr>
        <b val="true"/>
        <sz val="10"/>
        <rFont val="Arial"/>
        <family val="2"/>
        <charset val="204"/>
      </rPr>
      <t xml:space="preserve">DX300 HRS</t>
    </r>
  </si>
  <si>
    <t xml:space="preserve">Китай Опорный каток  (Hyundai)</t>
  </si>
  <si>
    <t xml:space="preserve">R305/R290, 81E5-2002, 81E9-2002, 81N8-11011, 81N8-11011GG // 270-00048/K1008896/K1012065/200104-00001A (R305, R290-9, R290-7, R320-7 // DX300/DX340, DX300LCA)</t>
  </si>
  <si>
    <t xml:space="preserve">Трансстроймеханизация ООО</t>
  </si>
  <si>
    <t xml:space="preserve">08-8762MM</t>
  </si>
  <si>
    <t xml:space="preserve">ТЕХНОПАРК ГРУПП ООО</t>
  </si>
  <si>
    <t xml:space="preserve">08-8763MM</t>
  </si>
  <si>
    <t xml:space="preserve">9N-4452 (GN)</t>
  </si>
  <si>
    <t xml:space="preserve">9N-4452 (GETT) (CAT 330, MX292W)</t>
  </si>
  <si>
    <t xml:space="preserve">8E-6464/6I-6464-50 (GN) 50MM BEVEL GAP</t>
  </si>
  <si>
    <t xml:space="preserve">Китай Адаптер J460, 8E6464/6I6464-50 (Caterpillar)</t>
  </si>
  <si>
    <t xml:space="preserve">J460 CAT (CAT988, 235, 330B, 330C)</t>
  </si>
  <si>
    <t xml:space="preserve">CU-CAT330 L</t>
  </si>
  <si>
    <t xml:space="preserve">Китай Боковой нож ковша  (Caterpillar)</t>
  </si>
  <si>
    <t xml:space="preserve">SIDE-CUT (CAT325B, 330, 330B)</t>
  </si>
  <si>
    <t xml:space="preserve">CU-CAT330 R</t>
  </si>
  <si>
    <t xml:space="preserve">чл</t>
  </si>
  <si>
    <t xml:space="preserve">61M8-51741</t>
  </si>
  <si>
    <t xml:space="preserve">50x285 ()</t>
  </si>
  <si>
    <t xml:space="preserve">РОТОР ПЛЮС ООО</t>
  </si>
  <si>
    <t xml:space="preserve">БАЙКАЛ-СЕРВИС В КРАСНОЯРСК</t>
  </si>
  <si>
    <t xml:space="preserve">роман роман &lt;roman1019922@mail.ru&gt;</t>
  </si>
  <si>
    <t xml:space="preserve">0750-110-156 </t>
  </si>
  <si>
    <t xml:space="preserve">Корея Сальник Seal, Wheel (Hyundai/Samsung-Volvo/Doosan(Daewoo))</t>
  </si>
  <si>
    <t xml:space="preserve">136.8x165x13/12, 0734-309-422, 0734-309-291, 6R5257, hit-0884501 (R130, 170, 180, R1300W-3, EW170)</t>
  </si>
  <si>
    <t xml:space="preserve">MB-CX521</t>
  </si>
  <si>
    <t xml:space="preserve">Китай Фильтр топливный [20] (Monbow)</t>
  </si>
  <si>
    <t xml:space="preserve">FF5319, 1R0749, 1R-0749, FC5509, P551311, FC5518, WIX33674 ()</t>
  </si>
  <si>
    <t xml:space="preserve">MB-JX611/JX1611</t>
  </si>
  <si>
    <t xml:space="preserve">LF3586, C1007, C309, JF691, ME074013, C6105, C223, WO505, KS141C, , WIX51674, ME130968, 119-52900200 ()</t>
  </si>
  <si>
    <t xml:space="preserve">ВЛАДРЕМСНАБ + Гидротехника + ПЛАНЕТА-АВТО + ТЕХНОМИГ </t>
  </si>
  <si>
    <t xml:space="preserve">08-8764MM</t>
  </si>
  <si>
    <t xml:space="preserve">SD1209 LED 33W 9V-32V 4300K</t>
  </si>
  <si>
    <t xml:space="preserve">Китай Лампа-фара диодная  (LED)</t>
  </si>
  <si>
    <t xml:space="preserve">11шт*3W=33W, SD-1209 ()</t>
  </si>
  <si>
    <t xml:space="preserve">V9406285784 / XJBN-00382 / KDRDE5K-20/40C07-109</t>
  </si>
  <si>
    <t xml:space="preserve">Корея Клапан EPPR SOLENOID VALVE (ALL)</t>
  </si>
  <si>
    <t xml:space="preserve">XJBN-00382, HDPR3S-40A-201, HDPR3S-40A1-201, KDRDE5K-20/40C07-109 (KAWASAKI TYPE)</t>
  </si>
  <si>
    <t xml:space="preserve">Дальсервис-К ООО</t>
  </si>
  <si>
    <t xml:space="preserve">M18X70X2,5 (01010-31865)</t>
  </si>
  <si>
    <t xml:space="preserve">Китай Болт M18X70X2.5 (Komatsu)</t>
  </si>
  <si>
    <t xml:space="preserve">01010-51865(65mm), 01010-81865, 01010-51865 (D65, SD16)</t>
  </si>
  <si>
    <t xml:space="preserve">8PK1720 (2106-1019D13, 65.96801-0130A)</t>
  </si>
  <si>
    <t xml:space="preserve">Корея Ремень V-Belt (Doosan(Daewoo))</t>
  </si>
  <si>
    <t xml:space="preserve">8PK1720, 6732-61-3871=1714mm (S340-S420)</t>
  </si>
  <si>
    <t xml:space="preserve">СТК СпецТехСтрой ООО</t>
  </si>
  <si>
    <t xml:space="preserve">ДЕЛОВЫЕ ЛИНИИ В УЛАН-УДЭ</t>
  </si>
  <si>
    <t xml:space="preserve">08-8765MM</t>
  </si>
  <si>
    <t xml:space="preserve">2713-1236RC (GN)</t>
  </si>
  <si>
    <t xml:space="preserve">Китай Коронка J550 (2705-1034+2114-1931) (Doosan(Daewoo))</t>
  </si>
  <si>
    <t xml:space="preserve">RC-TYPE, 713-00028, S500 ASE (Solar 400, 420, 450, 470, 500)</t>
  </si>
  <si>
    <r>
      <rPr>
        <b val="true"/>
        <sz val="10"/>
        <rFont val="Arial"/>
        <family val="2"/>
        <charset val="204"/>
      </rPr>
      <t xml:space="preserve">8E-6359 </t>
    </r>
    <r>
      <rPr>
        <sz val="10"/>
        <rFont val="Arial"/>
        <family val="2"/>
        <charset val="204"/>
      </rPr>
      <t xml:space="preserve">(17x35x8) широкая для CAT</t>
    </r>
  </si>
  <si>
    <t xml:space="preserve">ДЕЛОВЫМИ ЛИНИЯМИ В Г. ПЕРМЬ</t>
  </si>
  <si>
    <t xml:space="preserve">08-8766MM</t>
  </si>
  <si>
    <t xml:space="preserve">MB-CX529</t>
  </si>
  <si>
    <t xml:space="preserve">SFC7101-10, FS19783, VOE11110668, VOE11110474, FS19753 ()</t>
  </si>
  <si>
    <t xml:space="preserve">0501-311-229, ZGAQ-01274</t>
  </si>
  <si>
    <t xml:space="preserve">0750-112-094, ZGAQ-01288</t>
  </si>
  <si>
    <t xml:space="preserve">K9004072 ()</t>
  </si>
  <si>
    <t xml:space="preserve">0750-112-095, ZGAQ-01289</t>
  </si>
  <si>
    <t xml:space="preserve">KB-2503 (SK-8)</t>
  </si>
  <si>
    <t xml:space="preserve">Китай Замок зажигания SWITCH-START (Kobelco-8)</t>
  </si>
  <si>
    <t xml:space="preserve">NHC-E135 ()</t>
  </si>
  <si>
    <t xml:space="preserve">ПЭК В ИРКУТСК</t>
  </si>
  <si>
    <r>
      <rPr>
        <sz val="10"/>
        <rFont val="Arial"/>
        <family val="2"/>
        <charset val="204"/>
      </rPr>
      <t xml:space="preserve">DH220/DX225/R250-7 </t>
    </r>
    <r>
      <rPr>
        <b val="true"/>
        <sz val="10"/>
        <rFont val="Arial"/>
        <family val="2"/>
        <charset val="204"/>
      </rPr>
      <t xml:space="preserve">(21/30/402.5)</t>
    </r>
    <r>
      <rPr>
        <sz val="10"/>
        <rFont val="Arial"/>
        <family val="2"/>
        <charset val="204"/>
      </rPr>
      <t xml:space="preserve"> (QL/HRS DH220-5)</t>
    </r>
  </si>
  <si>
    <t xml:space="preserve">ZGAQ-02236 (0750-110-138)</t>
  </si>
  <si>
    <t xml:space="preserve">Корея Сальник SEAL (Hyundai)</t>
  </si>
  <si>
    <t xml:space="preserve">DSS 56X75X22.5, 0750-110-138, 0734-309-265,  2.180-00889, K9007270, ZGAQ-03222, 0734-309-763 (R1300W-3, R170W-7, R200W-7)</t>
  </si>
  <si>
    <t xml:space="preserve">Норд-Ост Ладер ООО</t>
  </si>
  <si>
    <t xml:space="preserve">ДЕЛОВЫМИ ЛИНИЯМИ В ЧЕЛЯБИНСК</t>
  </si>
  <si>
    <t xml:space="preserve">08-8767MM</t>
  </si>
  <si>
    <t xml:space="preserve">MB-KU802AB/KU1802AB</t>
  </si>
  <si>
    <t xml:space="preserve">Китай Фильтр воздушный [24]  (Monbow)</t>
  </si>
  <si>
    <t xml:space="preserve">A8602-S[A8505+A8599], 11M8-20110+11M8-20120, 3EB-02-34750+3EB-02-34790, ST700AB, 11FK-20080, AF25553, RS3988, 600-185-1310, K1022415 (A213939), 600-185-1300, 4290940, 134-8726, AF25436, 400401-00088, 474-00024, 400401-00086, 32143-12900+32143-11700, P822769, P822768, 6666333+6666334 ()</t>
  </si>
  <si>
    <t xml:space="preserve">MB-KU821AB</t>
  </si>
  <si>
    <t xml:space="preserve">Китай Фильтр воздушный [12]  (Monbow)</t>
  </si>
  <si>
    <t xml:space="preserve">A8506-S[A8506+A8565], AF25555, 11S7-40120, 6666375+6666376, 222425A1+222429A1, P827653+P829332, 11HA-20220, 32143-13000+32143-11800, P772579, 129935-12520, AF25588+AF25484 ()</t>
  </si>
  <si>
    <t xml:space="preserve">31E9-0126, HF28850, HC7901, 1042-00830, HF7955, VOE14524170, 145-24170, 14524170, HF6005, WIX51663, 4363399, 3ЕD-66-11331, 1042-00830, HC7940, BT260-10 (OD:93 (mm), Height:125 (mm),Thread size:1.1/8"-16)</t>
  </si>
  <si>
    <t xml:space="preserve">AGM-FC-1158 - 20штук</t>
  </si>
  <si>
    <t xml:space="preserve">AGM-C-1111 - 100штук</t>
  </si>
  <si>
    <t xml:space="preserve">AGM-C-2216 - 2штуки</t>
  </si>
  <si>
    <t xml:space="preserve">AGM-C-2217 - 2штуки</t>
  </si>
  <si>
    <t xml:space="preserve">6D102 620/50/90   FAN</t>
  </si>
  <si>
    <t xml:space="preserve">Китай Крыльчатка FAN-ENGINE ()</t>
  </si>
  <si>
    <t xml:space="preserve">600-625-7620 ()</t>
  </si>
  <si>
    <t xml:space="preserve">ORING P35 (34,8x3,5)</t>
  </si>
  <si>
    <t xml:space="preserve">Сингапур О-кольцо (34,8x3,5) ()</t>
  </si>
  <si>
    <t xml:space="preserve">4018880, 07000-13035, 07000-03035, 07000-23035(Viton),07000-53035 (Giant Komatsu/Hitachi, Hyundai Genuine)</t>
  </si>
  <si>
    <t xml:space="preserve">08-8768MM</t>
  </si>
  <si>
    <r>
      <rPr>
        <sz val="10"/>
        <rFont val="Arial"/>
        <family val="2"/>
        <charset val="204"/>
      </rPr>
      <t xml:space="preserve">80x95x104 = </t>
    </r>
    <r>
      <rPr>
        <b val="true"/>
        <sz val="10"/>
        <rFont val="Arial"/>
        <family val="2"/>
        <charset val="204"/>
      </rPr>
      <t xml:space="preserve">61Q6-04080</t>
    </r>
  </si>
  <si>
    <r>
      <rPr>
        <sz val="10"/>
        <rFont val="Arial"/>
        <family val="2"/>
        <charset val="204"/>
      </rPr>
      <t xml:space="preserve">80x95x120 = </t>
    </r>
    <r>
      <rPr>
        <b val="true"/>
        <sz val="10"/>
        <rFont val="Arial"/>
        <family val="2"/>
        <charset val="204"/>
      </rPr>
      <t xml:space="preserve">61Q6-05020</t>
    </r>
  </si>
  <si>
    <r>
      <rPr>
        <sz val="10"/>
        <rFont val="Arial"/>
        <family val="2"/>
        <charset val="204"/>
      </rPr>
      <t xml:space="preserve">90x105x100 = </t>
    </r>
    <r>
      <rPr>
        <b val="true"/>
        <sz val="10"/>
        <rFont val="Arial"/>
        <family val="2"/>
        <charset val="204"/>
      </rPr>
      <t xml:space="preserve">61Q6-04070</t>
    </r>
  </si>
  <si>
    <r>
      <rPr>
        <sz val="10"/>
        <rFont val="Arial"/>
        <family val="2"/>
        <charset val="204"/>
      </rPr>
      <t xml:space="preserve">90x105x110 = </t>
    </r>
    <r>
      <rPr>
        <b val="true"/>
        <sz val="10"/>
        <rFont val="Arial"/>
        <family val="2"/>
        <charset val="204"/>
      </rPr>
      <t xml:space="preserve">61Q6-04090</t>
    </r>
  </si>
  <si>
    <t xml:space="preserve">90x105x110, 61Q6-04090, 61EN-17110, 61EN-13370 (61QH-89150/61QH-04090)</t>
  </si>
  <si>
    <r>
      <rPr>
        <sz val="10"/>
        <rFont val="Arial"/>
        <family val="2"/>
        <charset val="204"/>
      </rPr>
      <t xml:space="preserve">100x115x112 = </t>
    </r>
    <r>
      <rPr>
        <b val="true"/>
        <sz val="10"/>
        <rFont val="Arial"/>
        <family val="2"/>
        <charset val="204"/>
      </rPr>
      <t xml:space="preserve">61QH-83410</t>
    </r>
  </si>
  <si>
    <t xml:space="preserve">100x115x112 ()</t>
  </si>
  <si>
    <r>
      <rPr>
        <sz val="10"/>
        <rFont val="Arial"/>
        <family val="2"/>
        <charset val="204"/>
      </rPr>
      <t xml:space="preserve">100x115x130 = </t>
    </r>
    <r>
      <rPr>
        <b val="true"/>
        <sz val="10"/>
        <rFont val="Arial"/>
        <family val="2"/>
        <charset val="204"/>
      </rPr>
      <t xml:space="preserve">61EN-13350</t>
    </r>
  </si>
  <si>
    <t xml:space="preserve">100x115x130, 61Q6-04100, 61EN-13350, 61EN-15100, 61EN-17130, 61Q6-05050 ()</t>
  </si>
  <si>
    <t xml:space="preserve">W11102/4 MIRFILTER</t>
  </si>
  <si>
    <t xml:space="preserve">LF3321, C7101, C5501, D17-002-02, LF667, 1R0739, C5510, C5509, LF667, D17-002-02B, JX1023, P554004, W11102/4 (WAX WO645), SC1117285, 1R1807, LF3379, C5511, W11102/36 ()</t>
  </si>
  <si>
    <t xml:space="preserve">MB-A3000-1105020 (CX0712A)</t>
  </si>
  <si>
    <t xml:space="preserve">Китай Фильтр топливный [40] (Monbow)</t>
  </si>
  <si>
    <t xml:space="preserve">SFC29020, CX0709, 1117050-29DB, FF5112 (d81.5, h160, M14x1,5)</t>
  </si>
  <si>
    <t xml:space="preserve">ДАБЛГРУП ООО</t>
  </si>
  <si>
    <t xml:space="preserve">08-8769MM</t>
  </si>
  <si>
    <t xml:space="preserve">80x95x77 CKG031 20Y-70-32351 (Steel bushing) </t>
  </si>
  <si>
    <t xml:space="preserve">80x95x77 (без отверстия), 20Y-70-32351 ()</t>
  </si>
  <si>
    <t xml:space="preserve">80x110x95/130 AP001 грибок (20Y-70-32410)</t>
  </si>
  <si>
    <t xml:space="preserve">80x110x95/130 // 80x110x88(96) грибок, 20Y-70-32321+20Y-70-32331/20Y-70-32410 (PC200-7)</t>
  </si>
  <si>
    <t xml:space="preserve">207-70-73210 (APZ002)</t>
  </si>
  <si>
    <t xml:space="preserve">90x585, flange=130 ()</t>
  </si>
  <si>
    <t xml:space="preserve">4443882 (MIR) CKG036</t>
  </si>
  <si>
    <t xml:space="preserve"> Втулка ковша, стрелы, рукояти BUSHING (Hitachi)</t>
  </si>
  <si>
    <t xml:space="preserve">80x95x65 канал смещен от центра, без внутренней нарезки (ZХ200, ZX200-3)</t>
  </si>
  <si>
    <t xml:space="preserve">4352398 (MIR) CKG076</t>
  </si>
  <si>
    <t xml:space="preserve">80x95x40 без канала (ZX200)</t>
  </si>
  <si>
    <t xml:space="preserve">MB-CX584 (FC1503)</t>
  </si>
  <si>
    <t xml:space="preserve">P552564, FF5108, 4178800, FC1503, FC510 ()</t>
  </si>
  <si>
    <t xml:space="preserve">MB-P904</t>
  </si>
  <si>
    <t xml:space="preserve">H7981, 4450003, 4448402, HF7691, 4443773,B222100000233, 53C0066, 4448160 ()</t>
  </si>
  <si>
    <t xml:space="preserve">ЧЛ</t>
  </si>
  <si>
    <t xml:space="preserve">SVY 12X24X2/7</t>
  </si>
  <si>
    <t xml:space="preserve">Сингапур Манжета гидравлическая RC Level (KOMATSU)</t>
  </si>
  <si>
    <t xml:space="preserve">702-16-51270, 702-16-71290, BR6778-E0 (PC100/200/300-7/-6, E320)</t>
  </si>
  <si>
    <t xml:space="preserve">ORING P20 (19,8x2,4)</t>
  </si>
  <si>
    <t xml:space="preserve">Сингапур О-кольцо (19,8x2,4) ()</t>
  </si>
  <si>
    <t xml:space="preserve">4506420, 07000-12020(Silicon), 07000-02020, VOE983509 (All mm, Kobelko)</t>
  </si>
  <si>
    <t xml:space="preserve">08-8770MM</t>
  </si>
  <si>
    <t xml:space="preserve">60x70x70 (Steel bushing)</t>
  </si>
  <si>
    <t xml:space="preserve">60x70x70 ()</t>
  </si>
  <si>
    <t xml:space="preserve">60x75x50 (Steel bushing)</t>
  </si>
  <si>
    <t xml:space="preserve">60x75x50 , 2110-1084, 20X-70-24150, 21W-70-41621, 21W-70-64270, 201-70-72220 (PC75UU-2, 4D95L)</t>
  </si>
  <si>
    <t xml:space="preserve">45x365 (YONGFENG)</t>
  </si>
  <si>
    <t xml:space="preserve">45x365 ()</t>
  </si>
  <si>
    <t xml:space="preserve">45x430 (YONGFENG)</t>
  </si>
  <si>
    <t xml:space="preserve">45x430 ()</t>
  </si>
  <si>
    <t xml:space="preserve">50x380 (YONGFENG)</t>
  </si>
  <si>
    <t xml:space="preserve">50x380 ()</t>
  </si>
  <si>
    <t xml:space="preserve">50x390 (YONGFENG)</t>
  </si>
  <si>
    <t xml:space="preserve">50x390 ()</t>
  </si>
  <si>
    <t xml:space="preserve">55x450 (YONGFENG)</t>
  </si>
  <si>
    <t xml:space="preserve">55x450 ()</t>
  </si>
  <si>
    <t xml:space="preserve">55x470 (YONGFENG)</t>
  </si>
  <si>
    <t xml:space="preserve">55x470 ()</t>
  </si>
  <si>
    <t xml:space="preserve">60x530 (YONGFENG)</t>
  </si>
  <si>
    <t xml:space="preserve">60x530 ()</t>
  </si>
  <si>
    <t xml:space="preserve">08-8771MM</t>
  </si>
  <si>
    <t xml:space="preserve">MB-CX563+CAP</t>
  </si>
  <si>
    <t xml:space="preserve">1R-0771, FS19995, 326-1643, 423-8524, SFC55250 ()</t>
  </si>
  <si>
    <t xml:space="preserve">AGM-A-5555S[A5555+A5556]</t>
  </si>
  <si>
    <t xml:space="preserve">AGM-A-8118S</t>
  </si>
  <si>
    <t xml:space="preserve">СпецТехДом ООО</t>
  </si>
  <si>
    <t xml:space="preserve">AF25667/AF26114 MIRFILTER MA811</t>
  </si>
  <si>
    <t xml:space="preserve">Китай Фильтр воздушный [6] (MIRFILTER)</t>
  </si>
  <si>
    <t xml:space="preserve">Альтернатива ООО</t>
  </si>
  <si>
    <t xml:space="preserve">ЭнергоЮнитс + НОВАСОЛ + СТАРК + Шин Константин Ходинович + арис Логистик</t>
  </si>
  <si>
    <t xml:space="preserve">08-8772MM</t>
  </si>
  <si>
    <t xml:space="preserve">263-54300110</t>
  </si>
  <si>
    <t xml:space="preserve">Сингапур Ремкомплект Caliper sealKit ()</t>
  </si>
  <si>
    <t xml:space="preserve">KR25H-V (KR25H-V)</t>
  </si>
  <si>
    <t xml:space="preserve">K3V63DT </t>
  </si>
  <si>
    <t xml:space="preserve">Сингапур Ремкомплект гидронасоса HYD MAIN PUMP ORING KIT (Kawasaki &gt; K3V Series)</t>
  </si>
  <si>
    <t xml:space="preserve">35mm (TCN 35x55x11 VITON AP2085 ) (KOBELCO 2437U191E100)</t>
  </si>
  <si>
    <t xml:space="preserve">CYL.Block Assy (RH) K3V63DT/K5V80DTP</t>
  </si>
  <si>
    <t xml:space="preserve">Корея Цилиндрический блок в сборе с распределительной шайбой CYL.Block Assy (RH) (K3V63DT, K5V80DTP)</t>
  </si>
  <si>
    <t xml:space="preserve">ID-pin=20 x OD109 11T Dshaft=32 , XJBN-00798 ()</t>
  </si>
  <si>
    <t xml:space="preserve">CYL.Block Assy (LH) K3V63DT/ K5V80DTP </t>
  </si>
  <si>
    <t xml:space="preserve">Корея Цилиндрический блок в сборе с распределительной шайбой CYL.Block Assy (LH) (K3V63DT, K5V80DTP)</t>
  </si>
  <si>
    <t xml:space="preserve">ID-pin=20 x OD109 11T Dshaft=32 , XJBN-00799 ()</t>
  </si>
  <si>
    <t xml:space="preserve">PN:15905 PISTON ASSY (9EA=1SET) H3V63/NV64/50 (HANDOK)</t>
  </si>
  <si>
    <t xml:space="preserve">Корея Поршеньки в сборе (комплект) PISTON ASSY (9EA=1SET) (H3V63/NV64/50)</t>
  </si>
  <si>
    <t xml:space="preserve">OD20  L=70 ()</t>
  </si>
  <si>
    <t xml:space="preserve">COIL SPRING  (9EA=1SET) K3V63DT, K5V80DTP </t>
  </si>
  <si>
    <t xml:space="preserve">Корея Пружина (комплект) COIL SPRING  (9EA=1SET) (K3V63DT, K5V80DTP)</t>
  </si>
  <si>
    <t xml:space="preserve">OD8 L=31, XJBN-00421 ()</t>
  </si>
  <si>
    <t xml:space="preserve">FL:29238752732/PN:08983 Support &amp; Swash Kit H3V63/H5V80 (HANDOK)</t>
  </si>
  <si>
    <t xml:space="preserve">Корея Плита упорная Support &amp; Swash Kit (K3V63DT, K5V80DTP)</t>
  </si>
  <si>
    <t xml:space="preserve">XJBN-00800+XJBN-00417 ()</t>
  </si>
  <si>
    <t xml:space="preserve">Ball Guide with SPACER K3V63DT, K5V80DTP </t>
  </si>
  <si>
    <t xml:space="preserve">Корея Втулка блока Ball Guide with SPACER (K3V63DT, K5V80DTP)</t>
  </si>
  <si>
    <t xml:space="preserve">IDxx x OD56 x H28 x 11T(32) ()</t>
  </si>
  <si>
    <t xml:space="preserve">Push Plate, PLATE SET K3V63DT </t>
  </si>
  <si>
    <t xml:space="preserve">Корея Шайба установочная Push Plate, PLATE SET (K3V63DT)</t>
  </si>
  <si>
    <t xml:space="preserve">ID-pin=21 x ID41 x OD108 H=8.5, XJBN-00423 ()</t>
  </si>
  <si>
    <t xml:space="preserve">PN:62945 SHOE PLATE (THRUST PLATE) H5V80DTP (HANDOK)</t>
  </si>
  <si>
    <t xml:space="preserve">Корея Шайба прижимная SHOE PLATE (THRUST PLATE) (K5V80DTP, K3V63DT)</t>
  </si>
  <si>
    <t xml:space="preserve">ID54 x OD110 H=7.5 , XJBN-00420 (R170W-7)</t>
  </si>
  <si>
    <t xml:space="preserve">ТехноСпектр ООО</t>
  </si>
  <si>
    <t xml:space="preserve">E262-5004 широкая проточка</t>
  </si>
  <si>
    <t xml:space="preserve">Китай Палец 19X118 (Hyundai)</t>
  </si>
  <si>
    <t xml:space="preserve">АЗИЯ МОТОРС ООО</t>
  </si>
  <si>
    <t xml:space="preserve">ДЕЛОВЫМИ ЛИНИЯМИ В КЕМЕРОВО</t>
  </si>
  <si>
    <t xml:space="preserve">08-8773MM</t>
  </si>
  <si>
    <t xml:space="preserve">MB-CX560</t>
  </si>
  <si>
    <t xml:space="preserve">FC1302, FC707, 15221-43170, FF5226, 23401-1131 ()</t>
  </si>
  <si>
    <t xml:space="preserve">H5620</t>
  </si>
  <si>
    <t xml:space="preserve">H5601</t>
  </si>
  <si>
    <t xml:space="preserve">Снаб-ДВ ООО</t>
  </si>
  <si>
    <t xml:space="preserve">СЕРВИС-КОНТРАКТ ООО 2816009643</t>
  </si>
  <si>
    <t xml:space="preserve">90x110x88(Steel bushing) (X112-903088)</t>
  </si>
  <si>
    <t xml:space="preserve">90x110x88 ()</t>
  </si>
  <si>
    <t xml:space="preserve">90x110x100(Steel bushing) (61LC-10090)</t>
  </si>
  <si>
    <t xml:space="preserve">90x110x100, VOE14550165 ()</t>
  </si>
  <si>
    <t xml:space="preserve">08-8774MM</t>
  </si>
  <si>
    <t xml:space="preserve">40VIP - остроконечный одинарный (EX300/ZX330/ KATO HD750, E265/SK310)</t>
  </si>
  <si>
    <t xml:space="preserve">60x75x80(Steel bushing)</t>
  </si>
  <si>
    <t xml:space="preserve">60x75x80 ()</t>
  </si>
  <si>
    <t xml:space="preserve">65x80x60 (Steel bushing)</t>
  </si>
  <si>
    <t xml:space="preserve">65x80x60, 707-76-65220, 201-70-71230-62mm, 1172-00960-55mm. 2110-1224А ()</t>
  </si>
  <si>
    <t xml:space="preserve">65x380(70) ARZ026</t>
  </si>
  <si>
    <t xml:space="preserve">Китай Палец PIN - DRY (Komatsu)</t>
  </si>
  <si>
    <t xml:space="preserve">65x380, flange=70, 2h, 1h=312 ()</t>
  </si>
  <si>
    <t xml:space="preserve">TCN 48X70X12 NBR</t>
  </si>
  <si>
    <t xml:space="preserve">Сингапур-Корея Сальник 48x70x12 (NOK)</t>
  </si>
  <si>
    <t xml:space="preserve">AP2791G, XKAY-00274, XKAY-01179 ()</t>
  </si>
  <si>
    <t xml:space="preserve">Акваресурсстрой</t>
  </si>
  <si>
    <t xml:space="preserve">7T-3402RC (ETE-1693)</t>
  </si>
  <si>
    <t xml:space="preserve">Испания Коронка J400 (Caterpillar)</t>
  </si>
  <si>
    <t xml:space="preserve">RC, 168-1409 (CAT 330)</t>
  </si>
  <si>
    <t xml:space="preserve">7T-3402RC 8E-4402RC (GETT)</t>
  </si>
  <si>
    <t xml:space="preserve">Корея Коронка J400 (Caterpillar)</t>
  </si>
  <si>
    <t xml:space="preserve">ГОРНАЯ ТЕХНИКА ПЛЮС ООО</t>
  </si>
  <si>
    <t xml:space="preserve">P45202002400 (GN)</t>
  </si>
  <si>
    <t xml:space="preserve">20x200x2400 ()</t>
  </si>
  <si>
    <t xml:space="preserve">08-8775MM</t>
  </si>
  <si>
    <t xml:space="preserve">WA3060/YA3060A+B (WAX) </t>
  </si>
  <si>
    <t xml:space="preserve">A5629SET, 4240294+4240295, 119-70601101, AF1921M+AF1922M ()</t>
  </si>
  <si>
    <t xml:space="preserve">ТЭС-ВЛАДИВОСТОК В Г. САНКТ-ПЕТЕРБУРГ</t>
  </si>
  <si>
    <t xml:space="preserve">70x85x67 CKG013 20Y-70-32371/205-70-73180 (Steel bushing) </t>
  </si>
  <si>
    <t xml:space="preserve">70x85x67, 205-70-73180, 66N4-05000(70x85x68), 20Y-70-32371, 20Y-70-32361(68mm) ()</t>
  </si>
  <si>
    <t xml:space="preserve">Терминал ООО «ТЭС-Владивосток». Адрес: г. Владивосток, ул. Фадеева 49 В строение 3 (склад №48); Телефоны: (423) 2390-600, (423) 200-59-90 .</t>
  </si>
  <si>
    <t xml:space="preserve">61N8-31320 (GN R280-40, XD280-40)</t>
  </si>
  <si>
    <t xml:space="preserve">61N8-31320-40 для 61N8-31310 (R290-7, R320LC-7)</t>
  </si>
  <si>
    <t xml:space="preserve">GA-R3700, 61NA-31310 (R360-7)</t>
  </si>
  <si>
    <t xml:space="preserve">08-8776MM</t>
  </si>
  <si>
    <t xml:space="preserve">205-70-74180 (GN KM200BC-LH) LH</t>
  </si>
  <si>
    <t xml:space="preserve">KM200BCLH (PC200, PC228)</t>
  </si>
  <si>
    <t xml:space="preserve">205-70-74190 (GN KM200BC-RH) RH</t>
  </si>
  <si>
    <t xml:space="preserve">KM200BCRH (PC200, PC228)</t>
  </si>
  <si>
    <t xml:space="preserve">2021232/DY280L/DH280BC-L (GN)</t>
  </si>
  <si>
    <t xml:space="preserve">Китай Боковой нож ковша 6h d=24 (Hitachi/Doosan(Daewoo))</t>
  </si>
  <si>
    <t xml:space="preserve">4286933, 2021232, 2713-6034A, 101514-00006, (GETT) (S300-V) (EX300, S300, S290, DX300, ZX330)</t>
  </si>
  <si>
    <t xml:space="preserve">2021233/DY280R/DH280BC-R (GN)</t>
  </si>
  <si>
    <t xml:space="preserve">4286934, 2021233, 2713-6035A, 101514-00007, (GETT) (S300-V) (EX300, S300, S290, DX300, ZX330)</t>
  </si>
  <si>
    <t xml:space="preserve">M24X75(M24X78) Track Bolt&amp;Nut Set</t>
  </si>
  <si>
    <t xml:space="preserve">Китай Болт башмачный с гайкой M24x75x1,5 (Hyundai)</t>
  </si>
  <si>
    <t xml:space="preserve">Bolt(81EH-20021/22, 208-32-51210, 175-32-11210), Nut(81EH-20031, 178-32-11220), 4328034, 4328035, 120106-00176+120106-00040 (R360/R450/R500)</t>
  </si>
  <si>
    <t xml:space="preserve">S107-200502</t>
  </si>
  <si>
    <t xml:space="preserve">Корея Болт под шестигранник  (Hyundai)</t>
  </si>
  <si>
    <t xml:space="preserve">Bolt-Socket (M20x)</t>
  </si>
  <si>
    <t xml:space="preserve">11Y-30-00010 D31/D37EX-21 QL</t>
  </si>
  <si>
    <t xml:space="preserve">Корея Ленивец IDLER (Komatsu)</t>
  </si>
  <si>
    <t xml:space="preserve">KM840, 113-30-00102 (113-30-00142/113-30-00140) (D31-17,18, D37EX-21)</t>
  </si>
  <si>
    <t xml:space="preserve">D31 S/F 113-30-00130/111-30-00274/111-30-00272 HRS</t>
  </si>
  <si>
    <t xml:space="preserve">8PK1600 (6732-81-3330)</t>
  </si>
  <si>
    <t xml:space="preserve">Китай Ремень V-Belt (Komatsu)</t>
  </si>
  <si>
    <t xml:space="preserve">6732-81-3330 ()</t>
  </si>
  <si>
    <t xml:space="preserve">TBL-115 (24V, IRON CASING)</t>
  </si>
  <si>
    <t xml:space="preserve">Китай Лампа-фара  (Komatsu)</t>
  </si>
  <si>
    <t xml:space="preserve">KOMATSU 203-06-56140 LAMP,  24V , IRON CASING , SEALED BEAM ()</t>
  </si>
  <si>
    <t xml:space="preserve">35x45x40(Steel bushing)</t>
  </si>
  <si>
    <t xml:space="preserve">35x45x40, 2110-1287A ()</t>
  </si>
  <si>
    <t xml:space="preserve">80x100x80 (Steel bushing)</t>
  </si>
  <si>
    <t xml:space="preserve">80x100x80 ()</t>
  </si>
  <si>
    <t xml:space="preserve">90x105x130 (61EN-12120)</t>
  </si>
  <si>
    <t xml:space="preserve">Корея Втулка ковша, стрелы, рукояти BUSHING-STEEL (Hyundai)</t>
  </si>
  <si>
    <t xml:space="preserve">90x105x130 (R200W-7)</t>
  </si>
  <si>
    <t xml:space="preserve">55x280 [55/60x280] ARZ027</t>
  </si>
  <si>
    <t xml:space="preserve">55x280, flange=60 ()</t>
  </si>
  <si>
    <t xml:space="preserve">55x100x1 (ID=57MM) SH9</t>
  </si>
  <si>
    <t xml:space="preserve">55x100x1 ()</t>
  </si>
  <si>
    <t xml:space="preserve">55x100x2 (ID=57MM) SH10</t>
  </si>
  <si>
    <t xml:space="preserve">55x100x2 ()</t>
  </si>
  <si>
    <t xml:space="preserve">198-63-94170, Y110-110011 ()</t>
  </si>
  <si>
    <t xml:space="preserve">LBH 40X48X5/6.5 DUST SEAL</t>
  </si>
  <si>
    <t xml:space="preserve">Сингапур Пыльник штока гидроцилиндра DUST SEAL, RUBBER/POLYURETAN ()</t>
  </si>
  <si>
    <t xml:space="preserve">0750-112-028 ()</t>
  </si>
  <si>
    <t xml:space="preserve">IDI 40X55X9</t>
  </si>
  <si>
    <t xml:space="preserve">IDI - 707-51-40020 ()</t>
  </si>
  <si>
    <t xml:space="preserve">IDI 70X80X6</t>
  </si>
  <si>
    <t xml:space="preserve">IDI (1ШТ IDI 70X80X9)</t>
  </si>
  <si>
    <t xml:space="preserve">IDI 110X125X10</t>
  </si>
  <si>
    <t xml:space="preserve">OSI 60X70X6</t>
  </si>
  <si>
    <t xml:space="preserve">Сингапур Манжета поршневая гидравлическая   ()</t>
  </si>
  <si>
    <t xml:space="preserve">OSI ()</t>
  </si>
  <si>
    <t xml:space="preserve">VAY 80X100X6 PIN DUST SEAL</t>
  </si>
  <si>
    <t xml:space="preserve">S700-080306, 4082172, DLI 80X100X6 PIN DUST SEAL ()</t>
  </si>
  <si>
    <t xml:space="preserve">HBY 110X125.5X6.3</t>
  </si>
  <si>
    <t xml:space="preserve">Y240-110013, 707-51-11630 ()</t>
  </si>
  <si>
    <t xml:space="preserve">BRT 60X70X1.5</t>
  </si>
  <si>
    <t xml:space="preserve">BRT 110x125x3</t>
  </si>
  <si>
    <t xml:space="preserve">Y180-110020 ()</t>
  </si>
  <si>
    <t xml:space="preserve">MB-C207</t>
  </si>
  <si>
    <t xml:space="preserve">Китай Фильтр топливный [50]  (Monbow)</t>
  </si>
  <si>
    <t xml:space="preserve">F1004, YM41650-502320 ()</t>
  </si>
  <si>
    <t xml:space="preserve">MB-C209</t>
  </si>
  <si>
    <t xml:space="preserve">EF2702, 4711160/4719920, 8981354620, 4679981, 1-87811-549-0, 187811549, RC981 = 202/193x94, AS3517, 8-98074-288-0, 8980742880, (FE0019), P502424 ()</t>
  </si>
  <si>
    <t xml:space="preserve">СКАВА ООО 6678069177</t>
  </si>
  <si>
    <t xml:space="preserve">ТК БАЙКАЛ СЕРВИС В ЕКАТЕРИНБУРГ</t>
  </si>
  <si>
    <t xml:space="preserve">08-8716MM</t>
  </si>
  <si>
    <t xml:space="preserve">1-13650018-0 897253-0281  YF-ISU007</t>
  </si>
  <si>
    <t xml:space="preserve">Китай Водяной насос Water pump  (Isuzu)</t>
  </si>
  <si>
    <t xml:space="preserve"> (6BG1T, ZX120, ZX200)</t>
  </si>
  <si>
    <t xml:space="preserve">8-98022822-1 YF-ISU009</t>
  </si>
  <si>
    <t xml:space="preserve"> (4HK1, ZX200-3)</t>
  </si>
  <si>
    <t xml:space="preserve">6741-61-1530 YF-CUM004</t>
  </si>
  <si>
    <t xml:space="preserve">Китай Водяной насос Water pump  (Komatsu)</t>
  </si>
  <si>
    <t xml:space="preserve">6743-61-1530, 6743-61-1531, 3804927, 4934058 , 3286293, 3966841, 400-880-9119, KIT 4089647, 3940052, 3806180, 3802081 (6D114, PC300-7, D61PX, 6D114/PC360-7)</t>
  </si>
  <si>
    <t xml:space="preserve">65.06500-6402B YF-DAW002</t>
  </si>
  <si>
    <t xml:space="preserve">Китай Водяной насос Water pump  (Doosan)</t>
  </si>
  <si>
    <t xml:space="preserve"> (DB58TIS/DH225-7)</t>
  </si>
  <si>
    <t xml:space="preserve">65.06500-6142D YF-DAW005</t>
  </si>
  <si>
    <t xml:space="preserve"> (DH420-7/DH370-7)</t>
  </si>
  <si>
    <t xml:space="preserve">2538-6015 (ZHF-2148) (DAEWOO)</t>
  </si>
  <si>
    <t xml:space="preserve">Китай Мотор отопителя MOTOR, BLOWER, 24V (Doosan(Daewoo))</t>
  </si>
  <si>
    <t xml:space="preserve">2538-6015(K1040112) ()</t>
  </si>
  <si>
    <t xml:space="preserve">ZHF-2154 (HITACHI) 4658943</t>
  </si>
  <si>
    <t xml:space="preserve">Китай Мотор отопителя MOTOR, BLOWER, 24V (HITACHI)</t>
  </si>
  <si>
    <t xml:space="preserve">Hit-4658943/4464276/4370266/26756-77591 (ZX200-3)</t>
  </si>
  <si>
    <t xml:space="preserve">НЕ НАШЛИ - ДОЛГ</t>
  </si>
  <si>
    <t xml:space="preserve">274-00009KT T/A KIT</t>
  </si>
  <si>
    <t xml:space="preserve">Корея Ремкомплект гидроцилиндра TRACK ADJUSTER SEAL KIT (Doosan)</t>
  </si>
  <si>
    <t xml:space="preserve">OD105 (DX340LC)</t>
  </si>
  <si>
    <t xml:space="preserve">R450-7 T/A KIT</t>
  </si>
  <si>
    <t xml:space="preserve">Сингапур Ремкомплект натяжителя гусеницы TRACK ADJUSTER SEAL KIT (Hyundai)</t>
  </si>
  <si>
    <t xml:space="preserve">ND116340-3860 (ZHF-2157B !!!)  (KOMATSU)</t>
  </si>
  <si>
    <t xml:space="preserve">Китай Мотор отопителя MOTOR, BLOWER, 24V (Komatsu)</t>
  </si>
  <si>
    <t xml:space="preserve">с иркутска !!!</t>
  </si>
  <si>
    <t xml:space="preserve">2274-6014AKT (401107-00911) T/A KIT</t>
  </si>
  <si>
    <t xml:space="preserve">Корея Ремкомплект натяжителя гусеницы TRACK ADJUSTER SEAL KIT (Doosan(Daewoo))</t>
  </si>
  <si>
    <t xml:space="preserve"> (S420LC-V)</t>
  </si>
  <si>
    <t xml:space="preserve">115750-1300 1-15750130-0 </t>
  </si>
  <si>
    <t xml:space="preserve">Китай Насос топливный ручной подкачки FEED PUMP ()</t>
  </si>
  <si>
    <t xml:space="preserve">ZX330 ZX350H ZX370MTH ZX350K AA6HK1 (ТННД)</t>
  </si>
  <si>
    <t xml:space="preserve">2440-9294KT (401107-00337)</t>
  </si>
  <si>
    <t xml:space="preserve">Корея Ремкомплект гидроцилиндра Bucket (Doosan(Daewoo))</t>
  </si>
  <si>
    <t xml:space="preserve">110, 160 (S400-5, S420-5)</t>
  </si>
  <si>
    <t xml:space="preserve">274-00004BKT T/A KIT</t>
  </si>
  <si>
    <t xml:space="preserve">OD90 (S225LC-V, S255LC-V)</t>
  </si>
  <si>
    <t xml:space="preserve">6754-71-7200 PC240-8/PC200-8 Feed Fuel Pump</t>
  </si>
  <si>
    <t xml:space="preserve">Китай Насос топливный ручной подкачки FUEL PUMP (Komatsu)</t>
  </si>
  <si>
    <t xml:space="preserve">3932224 (3936316) FEED PUMP MFP003</t>
  </si>
  <si>
    <t xml:space="preserve">Китай Насос топливный ручной подкачки FEED PUMP  ()</t>
  </si>
  <si>
    <t xml:space="preserve">110H-Assy + Gear 15T-Spline (ID44/50mm)</t>
  </si>
  <si>
    <t xml:space="preserve">4646894-A+Gear, 15T-Spline (ID44/50mm) ()</t>
  </si>
  <si>
    <t xml:space="preserve">M18X90X2.5 (S017-180902)</t>
  </si>
  <si>
    <t xml:space="preserve">Китай Болт катка M18X90X2.5 (Hyundai)</t>
  </si>
  <si>
    <t xml:space="preserve">BOLT (M18x90x2.5), 20Y-27-11340, 01011-31885 (R160/r180/R210-3)</t>
  </si>
  <si>
    <t xml:space="preserve">61M7-10050</t>
  </si>
  <si>
    <t xml:space="preserve">61M8-53201</t>
  </si>
  <si>
    <t xml:space="preserve">45x290(280) под маслёнку, 61M8-53200 ()</t>
  </si>
  <si>
    <t xml:space="preserve">60x550/555 (YONGFENG)</t>
  </si>
  <si>
    <t xml:space="preserve">60x550/555 с Фиксатором ()</t>
  </si>
  <si>
    <t xml:space="preserve">Контур ООО №2</t>
  </si>
  <si>
    <t xml:space="preserve">08-8775M</t>
  </si>
  <si>
    <t xml:space="preserve">209-70-44241 (K85RC-2) ЖЕЛТЫЕ</t>
  </si>
  <si>
    <t xml:space="preserve">Китай Коронка Tooth point (K-MAX)</t>
  </si>
  <si>
    <t xml:space="preserve">K85RC, RC-TYPE (PC750)</t>
  </si>
  <si>
    <t xml:space="preserve">Автострой 2543022378 + МЕРКУРИЙ + ДВ-ГлобалЛогистик Групп + Алькан-ДВ + СДМ-Сервис Сургут + ИнтенсивСтрой + ПРИМКАРЬЕР  + ДАЛЬСЕРВИС</t>
  </si>
  <si>
    <t xml:space="preserve">COUPLING 110H PVC ONLY </t>
  </si>
  <si>
    <t xml:space="preserve">Сингапур/Тайвань Пластиковая вставка муфты насоса  (Hitachi)</t>
  </si>
  <si>
    <t xml:space="preserve">4216944, 11N7-10020, 4655134 (ZX330, EX300-5, EX300-3, EX300-2)</t>
  </si>
  <si>
    <t xml:space="preserve">DKB 150X170X10/14</t>
  </si>
  <si>
    <t xml:space="preserve">IDI 150X170X12</t>
  </si>
  <si>
    <t xml:space="preserve">ORING P215 (214,5x8,4)</t>
  </si>
  <si>
    <t xml:space="preserve">Сингапур О-кольцо (214,5x8,4) ()</t>
  </si>
  <si>
    <t xml:space="preserve">WA888 (WAX)</t>
  </si>
  <si>
    <t xml:space="preserve">ТКС ГРУПП ООО (новая с 2015года)</t>
  </si>
  <si>
    <t xml:space="preserve">ПЭК</t>
  </si>
  <si>
    <t xml:space="preserve">53103208HD (GN) RH</t>
  </si>
  <si>
    <t xml:space="preserve">Китай Коронка-нож угловой Tooth LH (JCB)</t>
  </si>
  <si>
    <t xml:space="preserve">332/C4390 (JCB 3CX, 4CX)</t>
  </si>
  <si>
    <t xml:space="preserve">53103209HD (GN) LH</t>
  </si>
  <si>
    <t xml:space="preserve">Китай Коронка-нож угловой Tooth RH (JCB)</t>
  </si>
  <si>
    <t xml:space="preserve">332/C4389 (JCB 3CX, 4CX)</t>
  </si>
  <si>
    <t xml:space="preserve">8E-6208, 1U-4208 + 8E-6209(4T-0001) </t>
  </si>
  <si>
    <t xml:space="preserve">Китай Палец+шайба 12x56 (Caterpillar)</t>
  </si>
  <si>
    <t xml:space="preserve">GN-CAT307 (J200)</t>
  </si>
  <si>
    <t xml:space="preserve">ПАКИНГ R450-7 T/A</t>
  </si>
  <si>
    <t xml:space="preserve">СКАВА</t>
  </si>
  <si>
    <t xml:space="preserve">08-8777MM</t>
  </si>
  <si>
    <t xml:space="preserve">DKBI 100X114X8/11</t>
  </si>
  <si>
    <t xml:space="preserve">FD4046F0, 81E7-01140, 176-63-56170,707-56-10651, 208-30-54150, E6020320, 115-00077 (KR25H-3L H-type Jack, AR4046GO)</t>
  </si>
  <si>
    <t xml:space="preserve">ODI 100x120x12 </t>
  </si>
  <si>
    <t xml:space="preserve">Сингапур Манжета поршневая гидравлическая  ODI PISTON SEAL ()</t>
  </si>
  <si>
    <t xml:space="preserve">FU1089FO, 81E7-01120 ()</t>
  </si>
  <si>
    <t xml:space="preserve">24.8x154 Палец + Шайба</t>
  </si>
  <si>
    <t xml:space="preserve">61N4-11100 / 61N4-11101</t>
  </si>
  <si>
    <t xml:space="preserve">70x380(370) 2hole x 1side (R140LC-7)</t>
  </si>
  <si>
    <t xml:space="preserve">БСК-ГРУПП ООО</t>
  </si>
  <si>
    <t xml:space="preserve">Деловыми линиями в г. Иркутск</t>
  </si>
  <si>
    <t xml:space="preserve">EX400/MX352/R375 HRS</t>
  </si>
  <si>
    <t xml:space="preserve">LH90H (MX352), 2270-9404A, 1081-01800/1081-04411/1081-02570, 81E7-0015, 4386648/9072631/ 9129347/9114275, 14532330, 9115234, 4633629, 81E7-00631, 81E7-00632, K1001452, 200104-00038, 200104-00007 (S400-III, -V, S500-V, SE350,EC360,SE450, R360, R420, R450, EX400-1,3,5, EC360, EC460)</t>
  </si>
  <si>
    <t xml:space="preserve">08-8778MM</t>
  </si>
  <si>
    <t xml:space="preserve">VAY 60X75X4 PIN DUST SEAL</t>
  </si>
  <si>
    <t xml:space="preserve">07145-00060, 4037723, 2445R138D3, 20W-70-41440, DLI 60X75X4 PIN DUST SEAL ()</t>
  </si>
  <si>
    <t xml:space="preserve">VAY 65X80X4 PIN DUST SEAL</t>
  </si>
  <si>
    <t xml:space="preserve">07145-00065, 2445R138D4 ()</t>
  </si>
  <si>
    <t xml:space="preserve">MB-PX672</t>
  </si>
  <si>
    <t xml:space="preserve">HC7906, P550148 ()</t>
  </si>
  <si>
    <t xml:space="preserve">АЛЬФА МОТОРС ООО</t>
  </si>
  <si>
    <t xml:space="preserve">самовывоз через курьера</t>
  </si>
  <si>
    <t xml:space="preserve">11NB-00050 11лопастей</t>
  </si>
  <si>
    <t xml:space="preserve">Корея Крыльчатка FAN-ENGINE (Hyundai)</t>
  </si>
  <si>
    <t xml:space="preserve">11EA Option, High Cooler (R450LC-7)</t>
  </si>
  <si>
    <t xml:space="preserve">ГТ-Сервис ООО</t>
  </si>
  <si>
    <t xml:space="preserve">08-8779MM</t>
  </si>
  <si>
    <t xml:space="preserve">6206-61-1100/02/04</t>
  </si>
  <si>
    <t xml:space="preserve">6206-61-1103, 6206-61-1104, 6206-61-1102 (4D95, PC75)</t>
  </si>
  <si>
    <t xml:space="preserve">707-99-36200</t>
  </si>
  <si>
    <t xml:space="preserve">р/к</t>
  </si>
  <si>
    <t xml:space="preserve">08-8780MM</t>
  </si>
  <si>
    <t xml:space="preserve">53103205 (GN R31-03205)</t>
  </si>
  <si>
    <t xml:space="preserve">Китай Коронка TOOTH-CENTER  (JCB)</t>
  </si>
  <si>
    <t xml:space="preserve">по центрам 45мм, толщина посадки 22мм , 333/D8455, 531-03205, 332/C4388 (JCB 3CX, 4CX)</t>
  </si>
  <si>
    <t xml:space="preserve">110x125x97 (14515349 VOE)</t>
  </si>
  <si>
    <t xml:space="preserve">Китай Втулка ковша, стрелы, рукояти BUSHING (Volvo)</t>
  </si>
  <si>
    <t xml:space="preserve">110x125x97, 207-70-72341, 110x125x95 (EC460-EC700)</t>
  </si>
  <si>
    <t xml:space="preserve">MB-C204</t>
  </si>
  <si>
    <t xml:space="preserve">SF1911, WG9725550002, FS20102 (2010PM (C204))</t>
  </si>
  <si>
    <t xml:space="preserve">ДЕЛОВЫЕ В ТОМСК</t>
  </si>
  <si>
    <t xml:space="preserve">90x105x90(Steel bushing)</t>
  </si>
  <si>
    <r>
      <rPr>
        <sz val="10"/>
        <rFont val="Arial"/>
        <family val="2"/>
        <charset val="204"/>
      </rPr>
      <t xml:space="preserve">90x105x90, 110-00141, 110-00170, 2110-1376A, 110-00206, 110-00248, 131004-00001B, 207-70-73250, 207-70-33160 (PC300-7,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</si>
  <si>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207-63-76170 90x105x96 канал по центру</t>
  </si>
  <si>
    <t xml:space="preserve">90x105x96 канал по центру (PC300-7)</t>
  </si>
  <si>
    <t xml:space="preserve">152x12mm with bolt</t>
  </si>
  <si>
    <t xml:space="preserve">128x152x12 (205-70-73280(147*123*12))</t>
  </si>
  <si>
    <t xml:space="preserve">Кондратьев Владимир Александрович + МСК ДВ + СТРОЙПРОГРЕСС + РЕШКЕ РУС</t>
  </si>
  <si>
    <t xml:space="preserve">08-8781MM</t>
  </si>
  <si>
    <t xml:space="preserve">D375, KM84 (D375)</t>
  </si>
  <si>
    <t xml:space="preserve">KB-2115(ZAX)</t>
  </si>
  <si>
    <t xml:space="preserve">Китай Крышка топливного бака CAP-FUEL TANK (Zaxis)</t>
  </si>
  <si>
    <t xml:space="preserve">Hitachi EX KB-2108 ()</t>
  </si>
  <si>
    <t xml:space="preserve">VAY 70X85X4 PIN DUST SEAL (07145-00070)</t>
  </si>
  <si>
    <t xml:space="preserve">07145-00070, 2445R138D6 ()</t>
  </si>
  <si>
    <t xml:space="preserve">VAY 100x125x8 (VOE 14560210)</t>
  </si>
  <si>
    <t xml:space="preserve">VAY 120X140X8 PIN DUST SEAL (VOE 14504128/14560214)</t>
  </si>
  <si>
    <t xml:space="preserve">4086127, DLI 120X140X8 PIN DUST SEAL, (VOE 14504128/14560214 ()</t>
  </si>
  <si>
    <t xml:space="preserve">VAY 140X155X8 PIN DUST SEAL (9561-14010)</t>
  </si>
  <si>
    <t xml:space="preserve">425-09-11110, DLI 140X155X8 PIN DUST SEAL ()</t>
  </si>
  <si>
    <t xml:space="preserve">КОМПАНИЯ "ГРАНДЭКС" ООО</t>
  </si>
  <si>
    <t xml:space="preserve">курьер СПСР - самовывоз</t>
  </si>
  <si>
    <t xml:space="preserve">SK100/SK120 (21/15/325) 2404N416 HRS</t>
  </si>
  <si>
    <t xml:space="preserve">Китай Сегмент, Ведущее колесо SPROCKET (Kobelco)</t>
  </si>
  <si>
    <t xml:space="preserve">21T, 15H, ID325, 2404N271/2404N254 (SK100, SK120)</t>
  </si>
  <si>
    <t xml:space="preserve">СДЭКом В Санкт-Петербург</t>
  </si>
  <si>
    <t xml:space="preserve">Floating seal 318MM [XKAQ-00219]</t>
  </si>
  <si>
    <t xml:space="preserve">Китай Даукон Seal -Floating (Hyundai)</t>
  </si>
  <si>
    <t xml:space="preserve">[R3180], SC3180, WY315FS (318*343*351.6*37 ) 9C5321, 5M7294, 7117-30120, 14601683, 14528713, 76.90H-28, GNL 3621, 166-8815 (EC210BLC, R210LC-7)</t>
  </si>
  <si>
    <t xml:space="preserve">61Q6-01700GG</t>
  </si>
  <si>
    <t xml:space="preserve">90x255(235) ()</t>
  </si>
  <si>
    <t xml:space="preserve">Санкт-Петербург, пр. Ю. Гагарина, д. 2, корп. 3 (ТЦ «Благодатный») (ст. м. Электросила, Парк Победы).
</t>
  </si>
  <si>
    <t xml:space="preserve">тел: +7 (981 ) 713-62-09</t>
  </si>
  <si>
    <t xml:space="preserve">АЛТАН В БЛАГОВЕЩЕНСК</t>
  </si>
  <si>
    <t xml:space="preserve">M20X55X2.5 (81N8-19510, 81E1-19530, 81E1-19650, 81E1-19660)</t>
  </si>
  <si>
    <t xml:space="preserve">Китай Болт ведущего колеса M20x55x2.5  (Hyundai)</t>
  </si>
  <si>
    <t xml:space="preserve">Bolt Sprocket, 207-27-51311, J932055, (M20X55), 01010-32055, 207-27-51310 (R290/R305-7)</t>
  </si>
  <si>
    <t xml:space="preserve">08-8784MM</t>
  </si>
  <si>
    <t xml:space="preserve">DH220/DX225/R250-7 (21/30/402.5) (QL/HRS DH220-5)</t>
  </si>
  <si>
    <t xml:space="preserve">Шин Константин Ходинович</t>
  </si>
  <si>
    <t xml:space="preserve">30S</t>
  </si>
  <si>
    <t xml:space="preserve">208-939-3120-55mm KM400Z-55 (GN)</t>
  </si>
  <si>
    <t xml:space="preserve">Китай Адаптер 55mm (Komatsu)</t>
  </si>
  <si>
    <t xml:space="preserve">55MM, 208-934-7120 (PC400, PC450)</t>
  </si>
  <si>
    <t xml:space="preserve">ТРЕЙД-ГРУПП ООО</t>
  </si>
  <si>
    <t xml:space="preserve">Деловыми до терминала г.  Екатеринбург </t>
  </si>
  <si>
    <t xml:space="preserve">08-8785MM</t>
  </si>
  <si>
    <t xml:space="preserve">90x105x110 CKG059 (Steel bushing)</t>
  </si>
  <si>
    <t xml:space="preserve">МИНИЭКС ТРЕЙДИНГ ООО</t>
  </si>
  <si>
    <t xml:space="preserve">08-8786MM</t>
  </si>
  <si>
    <t xml:space="preserve">1U-3252RC (GN) Скальная !!!</t>
  </si>
  <si>
    <t xml:space="preserve"> (CAT 313)</t>
  </si>
  <si>
    <t xml:space="preserve">SH60 S/F HRS/QL 80x240 БОРТА ПО КРАЯМ</t>
  </si>
  <si>
    <t xml:space="preserve">SF 80x240x270, M14, SH60, SH75X-2 (SH60, SH75X-2)</t>
  </si>
  <si>
    <t xml:space="preserve">Компания ИмпортТехПродукция ООО</t>
  </si>
  <si>
    <t xml:space="preserve">80x95x55 грибок (20Y-70-34221)</t>
  </si>
  <si>
    <t xml:space="preserve">80x95()x45(55) грибок ()</t>
  </si>
  <si>
    <t xml:space="preserve">80x110x45(68) грибок (20Y-70-34211 грибок)</t>
  </si>
  <si>
    <t xml:space="preserve">80x110x45(68) грибок ()</t>
  </si>
  <si>
    <t xml:space="preserve">08-8787MM</t>
  </si>
  <si>
    <t xml:space="preserve">Китай Коронка рыхлителя RIPPER TOOTH (Caterpillar)</t>
  </si>
  <si>
    <t xml:space="preserve">6Y0359, 9J8910/6Y0359, D284FU (D6, D7)</t>
  </si>
  <si>
    <t xml:space="preserve">220-9089/220-9081 (GN) (K80) </t>
  </si>
  <si>
    <t xml:space="preserve">Китай Коронка General Duty (Caterpillar)</t>
  </si>
  <si>
    <t xml:space="preserve">K80 Serie = 80mm ()</t>
  </si>
  <si>
    <t xml:space="preserve">19.5x101mm Track pin (PC30/PC25/SK20/SK30)</t>
  </si>
  <si>
    <t xml:space="preserve">p/n PC30-7/PC30/PC25/PC20/SK20 (PC20/PC25/PC30/SK20)</t>
  </si>
  <si>
    <t xml:space="preserve">p/n 135 (135pitch)</t>
  </si>
  <si>
    <t xml:space="preserve">30x40x50-CYF</t>
  </si>
  <si>
    <t xml:space="preserve">30x40x50 ()</t>
  </si>
  <si>
    <t xml:space="preserve">50x65x50(Steel bushing)</t>
  </si>
  <si>
    <t xml:space="preserve">50x65x50 , 21W-70-41361 ()</t>
  </si>
  <si>
    <t xml:space="preserve">DKBI 60X74X8/11</t>
  </si>
  <si>
    <t xml:space="preserve">144-30-14340, 141-63-93270, 0444715 ()</t>
  </si>
  <si>
    <t xml:space="preserve">IDI 60X73X10</t>
  </si>
  <si>
    <t xml:space="preserve">IDI - 707-51-60211, 707-51-60030=(IUH 60X73X10 + BRT 60X73X3 BRONZE) ()</t>
  </si>
  <si>
    <t xml:space="preserve">VAY 30X40X4 PIN DUST SEAL</t>
  </si>
  <si>
    <t xml:space="preserve">07145-00030 ()</t>
  </si>
  <si>
    <t xml:space="preserve">VAY 50X65X4 PIN DUST SEAL</t>
  </si>
  <si>
    <t xml:space="preserve">130-09-12931, 2445R138D1 ()</t>
  </si>
  <si>
    <t xml:space="preserve">DLI 60X75X8 PIN DUST SEAL</t>
  </si>
  <si>
    <t xml:space="preserve">203-70-33210, VAY 60X75X8 PIN DUST SEAL ()</t>
  </si>
  <si>
    <t xml:space="preserve">MB-K817AB</t>
  </si>
  <si>
    <t xml:space="preserve">AS1024-S[AS1024+A6009], AF804M+AF434KM, E211-T000 = E211-2104 + E211-2103, AS1024-SET, 11EN-22070+11EN-22080, 9912-40700+9912-40800, 6131-82-7011 ()</t>
  </si>
  <si>
    <t xml:space="preserve">СЕРВИС-КОНТРАКТ + Автострой ООО 2536229798 + Анкувер + НЕФТЯНАЯ КОМПАНИЯ РИД + ЦЕНТРСТРОЙ + Босантур Два</t>
  </si>
  <si>
    <t xml:space="preserve">08-8788MM</t>
  </si>
  <si>
    <t xml:space="preserve">1U-3352SYL (ETE-2035EX)</t>
  </si>
  <si>
    <t xml:space="preserve">Испания Коронка J350 (Caterpillar)</t>
  </si>
  <si>
    <t xml:space="preserve">1U-3352SYL (CAT 320)</t>
  </si>
  <si>
    <t xml:space="preserve">Вилка PC200-7  QL</t>
  </si>
  <si>
    <t xml:space="preserve">Китай Вилка натяжителя YOKE (Komatsu)</t>
  </si>
  <si>
    <t xml:space="preserve">20Y-30-32110 (PC200-7 )</t>
  </si>
  <si>
    <t xml:space="preserve">61E3-1108, 61E3-11081</t>
  </si>
  <si>
    <t xml:space="preserve">Корея Палец PIN-ATTACH (Hyundai)</t>
  </si>
  <si>
    <t xml:space="preserve">65x430(410) 1hole x 2side (1300W-3, R130LC, R130W-3, R130W, R120W, R130LC-3 MS180 Mitsubishi)</t>
  </si>
  <si>
    <t xml:space="preserve">EDH04/27V-HD, XKAL-00050</t>
  </si>
  <si>
    <t xml:space="preserve">Корея Соленоид COIL (Hyundai)</t>
  </si>
  <si>
    <t xml:space="preserve">M13 27V DC 21W (R290LC-7/R300LC-7/R305LC-7/H)</t>
  </si>
  <si>
    <t xml:space="preserve">MB-KU806AB</t>
  </si>
  <si>
    <t xml:space="preserve">A2707-Set, 4283861+4287060, A2707-S[A2706+A2705] ()</t>
  </si>
  <si>
    <t xml:space="preserve">A5102-S[A5102+A5103], 4459548+4459549, 263G6-73191+263G2-37051, AF25756+AF25523, A8652Set, 11Q8-20310+11Q8-20320, 4654966+4459548, AF25347+AF25523, HF5012+HF5092, ST629AB ()</t>
  </si>
  <si>
    <t xml:space="preserve">MB-JX615</t>
  </si>
  <si>
    <t xml:space="preserve">WO310, C52080, C1701, C805, W814/80, C5204, C1605, AGM-C4805, WIX51344, YM129150-35160, 119005-35151, LF3536 ()</t>
  </si>
  <si>
    <t xml:space="preserve">08-8789MM</t>
  </si>
  <si>
    <t xml:space="preserve">MB-PT914 (MB-P914)</t>
  </si>
  <si>
    <t xml:space="preserve">H5646, H5629, 207-60-71180, 207-60-71181, HF35360, 20Y-60-31121, 207-60-71182, P550787, HF35360 ()</t>
  </si>
  <si>
    <t xml:space="preserve">MB-JX85100C</t>
  </si>
  <si>
    <t xml:space="preserve">JX85100C, C7988, JX0810Y (OD:91.5, Height:125, Thread:M24x2)</t>
  </si>
  <si>
    <t xml:space="preserve">40x320 (YONGFENG)</t>
  </si>
  <si>
    <t xml:space="preserve">40x320 ()</t>
  </si>
  <si>
    <t xml:space="preserve">40x330 (YONGFENG)</t>
  </si>
  <si>
    <t xml:space="preserve">40x330 (h-270) ()</t>
  </si>
  <si>
    <t xml:space="preserve">IDI 50X65X9</t>
  </si>
  <si>
    <t xml:space="preserve">IDI - 707-51-50020 ()</t>
  </si>
  <si>
    <t xml:space="preserve">SKY-25</t>
  </si>
  <si>
    <t xml:space="preserve">Сингапур Манжета симметричная гидравлическая RNY - CUO276KO ()</t>
  </si>
  <si>
    <t xml:space="preserve">25x33x5 ()</t>
  </si>
  <si>
    <t xml:space="preserve">HBY 105X120.5X6.3 </t>
  </si>
  <si>
    <t xml:space="preserve">Y240-105013 ()</t>
  </si>
  <si>
    <t xml:space="preserve">сдэк</t>
  </si>
  <si>
    <t xml:space="preserve">08-8790MM</t>
  </si>
  <si>
    <t xml:space="preserve">Трансфер Эксперт Сервис ООО</t>
  </si>
  <si>
    <t xml:space="preserve">ДЕЛОВЫЕ ЛИНИИ В ИРКУТСК</t>
  </si>
  <si>
    <t xml:space="preserve">M30X96 Track Bolt&amp;Nut Set (Dozer D375)</t>
  </si>
  <si>
    <t xml:space="preserve">Китай Болт башмачный с гайкой M30x96 (Komatsu)</t>
  </si>
  <si>
    <t xml:space="preserve">195-32-61210+195-32-61220 (D375)</t>
  </si>
  <si>
    <t xml:space="preserve">АС-СЕРВИС ООО</t>
  </si>
  <si>
    <t xml:space="preserve">ТК ПЭК в Кемерово</t>
  </si>
  <si>
    <t xml:space="preserve">08-8791MM</t>
  </si>
  <si>
    <t xml:space="preserve">9W-8452RC(1U-3452RC) (GN) Желтая!!</t>
  </si>
  <si>
    <t xml:space="preserve">RC. 9W8452RC (CAT 330, MX292W)</t>
  </si>
  <si>
    <t xml:space="preserve">V61PN (GREY)</t>
  </si>
  <si>
    <t xml:space="preserve">7T-3404, 6I-6404 BEVEL GAP 50ММ (GN)</t>
  </si>
  <si>
    <t xml:space="preserve">Китай Адаптер J400 (Caterpillar)</t>
  </si>
  <si>
    <t xml:space="preserve">J400 CAT, 6I6404, 7T3404 ()</t>
  </si>
  <si>
    <t xml:space="preserve">67NA-31180 (GN 200C4550-50)</t>
  </si>
  <si>
    <t xml:space="preserve">Китай Межзубьевая защита LIP SHROUD, LIP PROTECTOR (Hyundai)</t>
  </si>
  <si>
    <t xml:space="preserve">50mm, t=15, l=95/125-130 (R375-7)</t>
  </si>
  <si>
    <t xml:space="preserve">ZX200 (21/18/420) QL 1033091</t>
  </si>
  <si>
    <t xml:space="preserve">Китай Сегмент, Ведущее колесо SPROCKET (Hitachi)</t>
  </si>
  <si>
    <t xml:space="preserve">21T, 18H, ID420 (ZX200-3, ZX210-3)</t>
  </si>
  <si>
    <t xml:space="preserve">ZX240 (21/20/431)1032489 QL</t>
  </si>
  <si>
    <t xml:space="preserve">21T, 20H, ID431 (ZX240-3, ZX250H-3)</t>
  </si>
  <si>
    <t xml:space="preserve">4HK1 FAN</t>
  </si>
  <si>
    <t xml:space="preserve">Floating seal 239MM [4114753]</t>
  </si>
  <si>
    <t xml:space="preserve">[R2390], R45P0018D30, 141-27-00010 (760S236FS), 4114753, 4634693 (ZX240-3, ZX200)</t>
  </si>
  <si>
    <t xml:space="preserve">MB-KU813AB</t>
  </si>
  <si>
    <t xml:space="preserve">Китай Фильтр воздушный [4]  (Monbow)</t>
  </si>
  <si>
    <t xml:space="preserve">A8579-S(A8579+A8580), 600-185-6100, 474-00037 + 474-00038, 600-185-6110-SET, 11Q8-20120+11Q8-20130, 400401-00093 + 400401-00094,  AF25454+AF25468,  Р777868+Р777869 (RS3871+RS3870), 4466268 + 4466269, K9002734, ST1340AB, 142-1340 + 142-1403 ()</t>
  </si>
  <si>
    <t xml:space="preserve">MB-CX516/CX1516</t>
  </si>
  <si>
    <t xml:space="preserve">FF185, FC5501, FC5507,FC5602, FC5606, D63-800-202, P557440, VA3436204100, XJAF-02430, 34362-04100, D638-002-02, 612600081333(2фильтра+корпус), FF5320, SX811, STALL-CX874, 1R0750, 1R-0750, AGM-FC2703, WIX33352, 1W8633, 4192631, 600-311-8283, 600-311-8391, 4S00247, KS596-2, ST20815, CX0814C ()</t>
  </si>
  <si>
    <t xml:space="preserve">MB-PT912</t>
  </si>
  <si>
    <t xml:space="preserve">2474-9016A, H89030, H-89030 ()</t>
  </si>
  <si>
    <t xml:space="preserve">AGM-FC-2701</t>
  </si>
  <si>
    <t xml:space="preserve">AGM-A-1161</t>
  </si>
  <si>
    <t xml:space="preserve">AGM-A-1176</t>
  </si>
  <si>
    <t xml:space="preserve">AGM-H-5661S</t>
  </si>
  <si>
    <t xml:space="preserve">AGM-H-5635</t>
  </si>
  <si>
    <t xml:space="preserve">AGM-A-5549S[A5549+A5550]</t>
  </si>
  <si>
    <t xml:space="preserve">COUPLING 110H ASSY COMPLETE </t>
  </si>
  <si>
    <t xml:space="preserve">HITACHI-4S00727</t>
  </si>
  <si>
    <t xml:space="preserve">Тайвань Ремкомплект распределителя SEAL KIT MCV (Hitachi-Zaxis)</t>
  </si>
  <si>
    <t xml:space="preserve"> (NBR/ZAX200-3)</t>
  </si>
  <si>
    <t xml:space="preserve">HITACHI-4S00763</t>
  </si>
  <si>
    <t xml:space="preserve"> (NBR/ZAX240-3)</t>
  </si>
  <si>
    <t xml:space="preserve">ZX240-3, ZX250-3 T/A KIT</t>
  </si>
  <si>
    <t xml:space="preserve">Сингапур Ремкомплект натяжителя гусеницы TRACK ADJUSTER SEAL KIT (Zaxis)</t>
  </si>
  <si>
    <t xml:space="preserve">474-00009 (K1022654)</t>
  </si>
  <si>
    <t xml:space="preserve">Doosan(Daewoo) Фильтр гидравлический HYDRAULIC FILTER (Doosan(Daewoo))</t>
  </si>
  <si>
    <t xml:space="preserve">471-00061(в сборе с корпусом) ()</t>
  </si>
  <si>
    <t xml:space="preserve">САМОВЫВОЗ В ПОНЕДЕЛЬНИК 27.02</t>
  </si>
  <si>
    <t xml:space="preserve">08-8792MM</t>
  </si>
  <si>
    <t xml:space="preserve">24x141mm Track pin</t>
  </si>
  <si>
    <t xml:space="preserve">p/n PC60-3, PC60-5, 135KF (PC60-3,-5)</t>
  </si>
  <si>
    <t xml:space="preserve">PC60-5/-3/D20 135pitch (99x72x43)</t>
  </si>
  <si>
    <t xml:space="preserve">p/n 135KF(135A) (135pitch)</t>
  </si>
  <si>
    <t xml:space="preserve">PC60-3,5/D20 39L HRS/QL</t>
  </si>
  <si>
    <t xml:space="preserve">Китай Цепь гусеничная  (Mitsubishi)</t>
  </si>
  <si>
    <t xml:space="preserve">39L x 135pitch x 12mm (PC60-3,5 (D20-7))</t>
  </si>
  <si>
    <t xml:space="preserve">СК Технополис ООО</t>
  </si>
  <si>
    <t xml:space="preserve">08-8793MM</t>
  </si>
  <si>
    <t xml:space="preserve">PC200-5 (20mm) 81EM-28030, 20Y-32-11111, 2030005</t>
  </si>
  <si>
    <t xml:space="preserve">Китай Башмак 219x160.4x124.4x62xØ20.45x10x36xM20x190pitch (Hyundai/Hitachi/Komatsu)</t>
  </si>
  <si>
    <t xml:space="preserve">(600mm) 20mm, 2050647 (R210, R250LC-7,PC220-3/5/6/7,ZX210-3,ZX225,ZX230-3,ZX240,ZX250,EX200-2/3,EX220LC-2/3,PC200-3/5/6/7/8, R260LC-9)</t>
  </si>
  <si>
    <t xml:space="preserve">PC200-5 PC200 DH220 20mm (1900-105) 190pitch 20mm</t>
  </si>
  <si>
    <t xml:space="preserve">p/n 1900-105, KM782 (190pitch*20mm)</t>
  </si>
  <si>
    <t xml:space="preserve">Технодром + Трансфер Эксперт Сервис + Гидравлик-Сервис </t>
  </si>
  <si>
    <t xml:space="preserve">Испания Коронка рыхлителя RIPPER TOOTH (Komatsu)</t>
  </si>
  <si>
    <t xml:space="preserve">ETE-1945, 195-78-21331, (Y409ZR00N9506), KM74, KM74L (D275,D355)</t>
  </si>
  <si>
    <t xml:space="preserve">100x170x2 (ID=102MM) (2114-1059D73)</t>
  </si>
  <si>
    <t xml:space="preserve">102x169x2, S392-100165, 207-70-11350, 207-70-72380, 207-70-71260 (S340, S420-V)</t>
  </si>
  <si>
    <t xml:space="preserve">110x170x2 (ID=112MM) (2114-1059D70)</t>
  </si>
  <si>
    <t xml:space="preserve">112x169x2, 2114-1058D41 (S340, S420-V, EC460-EC700, PC400-7)</t>
  </si>
  <si>
    <t xml:space="preserve">08-8794MM</t>
  </si>
  <si>
    <t xml:space="preserve">6Y-3224-29 ADAPTER</t>
  </si>
  <si>
    <t xml:space="preserve">Китай Адаптер J220, (6Y3224-29) (Caterpillar)</t>
  </si>
  <si>
    <t xml:space="preserve">6Y-3224-17 (CAT307)</t>
  </si>
  <si>
    <t xml:space="preserve">EX30 (21/9/204) QL</t>
  </si>
  <si>
    <t xml:space="preserve">21T, 9H, ID204 (EX30, IHI38)</t>
  </si>
  <si>
    <t xml:space="preserve">DB2 122x152x21</t>
  </si>
  <si>
    <t xml:space="preserve">Сингапур-Корея Сальник 122x152x21 (NOK)</t>
  </si>
  <si>
    <t xml:space="preserve">(2 пружины) BW4680E (PC60/EX60)</t>
  </si>
  <si>
    <t xml:space="preserve">ТММ + Контур + СТР + ОРИОН-СТРОЙ </t>
  </si>
  <si>
    <t xml:space="preserve">08-8795MM</t>
  </si>
  <si>
    <t xml:space="preserve">FORGE (D155, D8, D8C, D8L, D8H, D8K, D8N, D9H, D9N, D9R, SD32)</t>
  </si>
  <si>
    <t xml:space="preserve">FM3361 == 38 INTTH 158.0X95.2X2.7</t>
  </si>
  <si>
    <t xml:space="preserve">UK Фрикционный диск PAPER (Kato/Kawasaki/Furukawa/Nissan/Toyota)</t>
  </si>
  <si>
    <t xml:space="preserve">KR45H, KR25H-III 313-21019100, KR300 ()</t>
  </si>
  <si>
    <t xml:space="preserve">TCN 55x78x12 VITON (XJBN-01585)</t>
  </si>
  <si>
    <t xml:space="preserve">Сингапур-Корея Сальник 55x78x12 (NOK)</t>
  </si>
  <si>
    <t xml:space="preserve">AP3055-F, 4179833-Hitachi, 4396696 ()</t>
  </si>
  <si>
    <r>
      <rPr>
        <sz val="10"/>
        <rFont val="Arial"/>
        <family val="2"/>
        <charset val="204"/>
      </rPr>
      <t xml:space="preserve">3864274 24V </t>
    </r>
    <r>
      <rPr>
        <b val="true"/>
        <sz val="10"/>
        <rFont val="Arial"/>
        <family val="2"/>
        <charset val="204"/>
      </rPr>
      <t xml:space="preserve">офис</t>
    </r>
  </si>
  <si>
    <t xml:space="preserve">СТРОЙТЕХИНВЕСТ ООО</t>
  </si>
  <si>
    <t xml:space="preserve">ТК ЭНЕРГИЯ В Г. СВОБОДНЫЙ (АМУРКА)</t>
  </si>
  <si>
    <t xml:space="preserve">MB-CX574 (MB-CX1574)  без крышки</t>
  </si>
  <si>
    <t xml:space="preserve">ЯРСПЕЦИНЖИНЕРИНГ ООО</t>
  </si>
  <si>
    <t xml:space="preserve">ДЕЛОВЫМИ ЛИНИЯМИ В ЯРОСЛАВЛЬ</t>
  </si>
  <si>
    <t xml:space="preserve">FM4647 == 34 INTTH 100.0X68.2X1.6</t>
  </si>
  <si>
    <t xml:space="preserve">UK Фрикционный диск BRONZE (Hyundai/Samsung-Volvo)</t>
  </si>
  <si>
    <t xml:space="preserve">4645-251-021 Transfer Box, ZGAQ-00986 ( )</t>
  </si>
  <si>
    <t xml:space="preserve">ВСЁ С ОФИСА</t>
  </si>
  <si>
    <t xml:space="preserve">ЖЕЛДОРЭКСПЕДИЦИЯ в ЕКБ</t>
  </si>
  <si>
    <t xml:space="preserve">08-8796MM</t>
  </si>
  <si>
    <t xml:space="preserve">S700-070206 (VAY 70X85X6/5 PIN DUST SEAL)</t>
  </si>
  <si>
    <t xml:space="preserve">VAY 70X85X6, DLI 70X85X6 PIN DUST SEAL, Y000-070200, Y020-070011, DLI 70X85X5 PIN DUST SEAL, 130-09-12911, 2445R220D3, VOE14560204 ()</t>
  </si>
  <si>
    <t xml:space="preserve">СТРОЙАЛЬЯНС ООО</t>
  </si>
  <si>
    <t xml:space="preserve">MB-KU808AB</t>
  </si>
  <si>
    <t xml:space="preserve">A8577-S[A8577+A8578], 600-185-3100, C21630/2, AF25964, HAMM 2051200, P781039, YAP8217 (WAX) , AF25492+AF25491, 901054FGWilson ()</t>
  </si>
  <si>
    <t xml:space="preserve">6154-61-1102</t>
  </si>
  <si>
    <t xml:space="preserve">6154-61-1100, 6154-61-1101, 6151-62-1101, 6151-62-1102, 6151-62-1104 (SA6D125E-3, WA470-3)</t>
  </si>
  <si>
    <t xml:space="preserve">65.06500-6138C</t>
  </si>
  <si>
    <t xml:space="preserve"> (DH300-5)</t>
  </si>
  <si>
    <t xml:space="preserve">ИП Тимочук С.М.</t>
  </si>
  <si>
    <t xml:space="preserve">08-8797MM</t>
  </si>
  <si>
    <t xml:space="preserve">135392, XKAH-00996</t>
  </si>
  <si>
    <t xml:space="preserve">Корея  GEAR,PLANETARY NO.2 (Hyundai/Doosan(Daewoo))</t>
  </si>
  <si>
    <t xml:space="preserve"> (R360LC-7/R370-7A/R380)</t>
  </si>
  <si>
    <t xml:space="preserve">141946, XKAH-00998</t>
  </si>
  <si>
    <t xml:space="preserve">Корея  PIN NO.2 (Hyundai/Doosan(Daewoo))</t>
  </si>
  <si>
    <t xml:space="preserve">132985, XKAH-00994</t>
  </si>
  <si>
    <t xml:space="preserve">Корея  Sun Gear No.3 (Hyundai/Doosan(Daewoo))</t>
  </si>
  <si>
    <t xml:space="preserve">132981, XKAH-00999</t>
  </si>
  <si>
    <t xml:space="preserve">Корея  Pin No.3 (Hyundai/Doosan(Daewoo))</t>
  </si>
  <si>
    <t xml:space="preserve">134636, XKAH-01002</t>
  </si>
  <si>
    <t xml:space="preserve">Корея  Side Plate F (Hyundai/Doosan(Daewoo))</t>
  </si>
  <si>
    <t xml:space="preserve">132982, XKAH-01007</t>
  </si>
  <si>
    <t xml:space="preserve">Корея  Bushing-Floating (Hyundai/Doosan(Daewoo))</t>
  </si>
  <si>
    <t xml:space="preserve">236073, XKAH-01005</t>
  </si>
  <si>
    <t xml:space="preserve">Корея  Cage-Needle (Hyundai/Doosan(Daewoo))</t>
  </si>
  <si>
    <t xml:space="preserve">132980, XKAH-00997</t>
  </si>
  <si>
    <t xml:space="preserve">Корея  Planetary Gear No.3 (Hyundai/Doosan(Daewoo))</t>
  </si>
  <si>
    <t xml:space="preserve">YTA755S (WAX) YA-755(2474-9057/2474-9051)</t>
  </si>
  <si>
    <t xml:space="preserve">MB-K814, A89050-S(A89050+A89060),  2474-9051K, P902311+P902312, AF26439+AF27869, 2474-9057+2474-9051, 480x275x170 + 440x160x135 , 3243500630, 2474-9051+2474-9057, A89050-SET, Shinko-SA-7615, 32435-00620+32435-00630, 65.08304-6005 ()</t>
  </si>
  <si>
    <t xml:space="preserve">отправить ДЛ в Красноярск</t>
  </si>
  <si>
    <t xml:space="preserve">08-8798MM</t>
  </si>
  <si>
    <t xml:space="preserve">ПЭК В Г. ИРКУТСК</t>
  </si>
  <si>
    <t xml:space="preserve">XKAY-02191</t>
  </si>
  <si>
    <t xml:space="preserve">с морского груза крышка клапанная </t>
  </si>
  <si>
    <t xml:space="preserve">90x105x135 (X114-902135, 61Q6-05040)(Steel bushing)</t>
  </si>
  <si>
    <t xml:space="preserve">90x105x135, 61Q6-05040 ()</t>
  </si>
  <si>
    <t xml:space="preserve">100x115x120(Steel bushing)</t>
  </si>
  <si>
    <t xml:space="preserve">100x115x120, 110-00174, 2110-1377A, 131004-00112, 110-00247, 110-00151, 131004-00015В, 110-00151, 14880985 VOE, 61EN-17120, 61EN-13390, 61EN-17120, 61EN-13390 ()</t>
  </si>
  <si>
    <t xml:space="preserve">ИП ВОЛКОВ М.С.</t>
  </si>
  <si>
    <t xml:space="preserve">АЛТАН В ХАБАРОВСК</t>
  </si>
  <si>
    <t xml:space="preserve">D20/21 25T ASSY SPLINE HRS</t>
  </si>
  <si>
    <t xml:space="preserve">25T ASSY SPLINE , 201-27-11530 (D20/21, D20-3,5 , D21-3,5)</t>
  </si>
  <si>
    <t xml:space="preserve">ДЕЛОВЫЕ ЛИНИИ В БАРНАУЛ</t>
  </si>
  <si>
    <t xml:space="preserve">2713-1218 DH220(41) (GN)</t>
  </si>
  <si>
    <t xml:space="preserve">Китай Адаптер 41mm (Doosan(Daewoo))</t>
  </si>
  <si>
    <t xml:space="preserve">S220LC-V (S230), K9005350 (S210W-V, S220-V)</t>
  </si>
  <si>
    <t xml:space="preserve">08-8799MM</t>
  </si>
  <si>
    <t xml:space="preserve">38x218mm Track pin (PC200-5/R210)</t>
  </si>
  <si>
    <t xml:space="preserve">p/n PC200-5, p/n 1900-105, 38x220mm Track pin, 4314671, 81N6-26140 (PC200-5,-6,-7, EX200-5, ZX200)</t>
  </si>
  <si>
    <t xml:space="preserve">EX200-3/PC200-3 EX200-2/ZX200-6 (18mm) 190pitch</t>
  </si>
  <si>
    <t xml:space="preserve"> (190pitch*18mm)</t>
  </si>
  <si>
    <t xml:space="preserve">BD2G S/F 58845-10011  (QL)</t>
  </si>
  <si>
    <t xml:space="preserve">Китай Опорный каток  (Mitsubishi)</t>
  </si>
  <si>
    <t xml:space="preserve">S/F (BD2F/BD2G)</t>
  </si>
  <si>
    <t xml:space="preserve">2123-1730A</t>
  </si>
  <si>
    <t xml:space="preserve">Корея Палец PIN (Doosan)</t>
  </si>
  <si>
    <t xml:space="preserve">45x280(270) ()</t>
  </si>
  <si>
    <t xml:space="preserve">65x120x2 (ID=67MM) </t>
  </si>
  <si>
    <t xml:space="preserve">Корея Шайба регулировочная SHIM (Hyundai)</t>
  </si>
  <si>
    <t xml:space="preserve">65X120X2, S392-065120, 203-70-44430, 2114-1059d89, 65X110X2, S392-065110 ()</t>
  </si>
  <si>
    <t xml:space="preserve">DM 180x210x22</t>
  </si>
  <si>
    <t xml:space="preserve">Сингапур-Корея Сальник 180x210x22 (NOK)</t>
  </si>
  <si>
    <t xml:space="preserve">AW9205, 6128-21-4230 ()</t>
  </si>
  <si>
    <t xml:space="preserve">AF25578M (A88140)</t>
  </si>
  <si>
    <t xml:space="preserve">AF25578, 602046335 ()</t>
  </si>
  <si>
    <t xml:space="preserve">08-8800MM</t>
  </si>
  <si>
    <t xml:space="preserve">4063712 24V</t>
  </si>
  <si>
    <t xml:space="preserve">4063712, 6743-81-9141, 6742-01-2310, 6743-81-9140, 6742-81-9140 ()</t>
  </si>
  <si>
    <t xml:space="preserve">KB-2107 (Komatsu PC200)</t>
  </si>
  <si>
    <t xml:space="preserve">Китай Крышка топливного бака CAP-FUEL TANK (KOMATSU)</t>
  </si>
  <si>
    <t xml:space="preserve">KB-2107, 20Y-04-11160 (PC200-2/-3/5)</t>
  </si>
  <si>
    <t xml:space="preserve">Floating seal 240MM [20Y-27-00110]</t>
  </si>
  <si>
    <t xml:space="preserve">Китай Даукон Seal -Floating (KOMATSU)</t>
  </si>
  <si>
    <t xml:space="preserve">[R2400], 20Y-27-00110 (PC200-8)</t>
  </si>
  <si>
    <t xml:space="preserve">Floating seal 366MM [4350347] [R3660]</t>
  </si>
  <si>
    <t xml:space="preserve">Корея Даукон Seal -Floating (Hitachi/Caterpillar)</t>
  </si>
  <si>
    <t xml:space="preserve">366mm, 9G-5323, R3660, R45P0018D28, 4D-4521, 132-6141, 4344155[RV], 76.90H-60A2 (ZX450, 330BL)</t>
  </si>
  <si>
    <t xml:space="preserve">ООО ЕТС</t>
  </si>
  <si>
    <t xml:space="preserve">АЛТАН - ОПЛАТА ОТПРАВИТЕЛЬ</t>
  </si>
  <si>
    <t xml:space="preserve">8PK1290 (65.96801-0124A)</t>
  </si>
  <si>
    <t xml:space="preserve">8PK1290 (S225LC-V)</t>
  </si>
  <si>
    <t xml:space="preserve">ТКС ГРУПП ООО</t>
  </si>
  <si>
    <t xml:space="preserve">ПРОМТЕХНИКА </t>
  </si>
  <si>
    <t xml:space="preserve">ДЕЛОВЫМИ В ТОМСК</t>
  </si>
  <si>
    <t xml:space="preserve">08-8801MM</t>
  </si>
  <si>
    <t xml:space="preserve">6743-81-8040</t>
  </si>
  <si>
    <t xml:space="preserve">Китай Турбина Turbocharger (Komatsu)</t>
  </si>
  <si>
    <t xml:space="preserve">6743-81-8040 / 4090015 / 4038421 (РС300-7)</t>
  </si>
  <si>
    <t xml:space="preserve">37300-93C00</t>
  </si>
  <si>
    <t xml:space="preserve">Корея Генератор ALTERNATOR 24V (Hyundai)</t>
  </si>
  <si>
    <t xml:space="preserve">XKBH-02223, DH-1800 (R290LC-7 (D6AZ/D6AC))</t>
  </si>
  <si>
    <t xml:space="preserve">31N5-20080</t>
  </si>
  <si>
    <t xml:space="preserve">01.0917.0600 (ZTAZ-00073)</t>
  </si>
  <si>
    <t xml:space="preserve">переключатель</t>
  </si>
  <si>
    <t xml:space="preserve">Гидротехника ООО Владивосток</t>
  </si>
  <si>
    <t xml:space="preserve">C11100 + CF100 Air Filter</t>
  </si>
  <si>
    <t xml:space="preserve">Китай Фильтр воздушный  ()</t>
  </si>
  <si>
    <t xml:space="preserve">СК Технополис + Мастерстрой + ЭДЕЛЬВЕЙС + МОСОБЛСПЕЦСТРОЙМЕХАНИЗАЦИЯ + Финогенов Вадим Семенович + ТСК + ИП Шкулова  + Карьер ДВ + Мастерстрой </t>
  </si>
  <si>
    <t xml:space="preserve">30x158mm Track pin</t>
  </si>
  <si>
    <t xml:space="preserve">тоже - PC100/120 (тоже - PC100/120)</t>
  </si>
  <si>
    <t xml:space="preserve">85x100x85(419-70-11890)</t>
  </si>
  <si>
    <t xml:space="preserve">85x100x85 ()</t>
  </si>
  <si>
    <t xml:space="preserve">423-70-11210</t>
  </si>
  <si>
    <t xml:space="preserve">Китай О-Кольцо O-Ring (Komatsu)</t>
  </si>
  <si>
    <t xml:space="preserve">14515051/14589129</t>
  </si>
  <si>
    <t xml:space="preserve">Корея Ремкомплект гидроцилиндра BOOM CYL.KIT (Volvo)</t>
  </si>
  <si>
    <t xml:space="preserve">80, 120 (EC210B)</t>
  </si>
  <si>
    <t xml:space="preserve">VAY 85X100X8 PIN DUST SEAL</t>
  </si>
  <si>
    <t xml:space="preserve">424-09-12320, 205-70-92180, DLI 85X100X8 PIN DUST SEAL ()</t>
  </si>
  <si>
    <t xml:space="preserve">VAY 95X110X4 PIN DUST SEAL</t>
  </si>
  <si>
    <t xml:space="preserve">07145-00095, 2445R138D12 ()</t>
  </si>
  <si>
    <t xml:space="preserve">Дальпромсервис ООО</t>
  </si>
  <si>
    <t xml:space="preserve">г. Находка</t>
  </si>
  <si>
    <t xml:space="preserve">08-8802MM</t>
  </si>
  <si>
    <t xml:space="preserve">P45202002500 (GN)</t>
  </si>
  <si>
    <t xml:space="preserve">20x200x2500 ()</t>
  </si>
  <si>
    <t xml:space="preserve">СпецСервис ООО Комсомольск </t>
  </si>
  <si>
    <t xml:space="preserve">ТК Энергия</t>
  </si>
  <si>
    <t xml:space="preserve">MB-P924</t>
  </si>
  <si>
    <t xml:space="preserve">H7919 ()</t>
  </si>
  <si>
    <t xml:space="preserve">AGM-C-4512</t>
  </si>
  <si>
    <t xml:space="preserve">от дудкина</t>
  </si>
  <si>
    <t xml:space="preserve">добавка</t>
  </si>
  <si>
    <t xml:space="preserve">Габель Семён Сергеевич</t>
  </si>
  <si>
    <t xml:space="preserve">08-8803MM</t>
  </si>
  <si>
    <t xml:space="preserve">PC300-5 207-30-00161 HRS</t>
  </si>
  <si>
    <t xml:space="preserve">KM1927, 207-30-00160 (PC300-3,5,6,7)</t>
  </si>
  <si>
    <t xml:space="preserve">PC300-5/-6/-7 HRS 207-30-00510/207-30-00150</t>
  </si>
  <si>
    <t xml:space="preserve">22mm,  207-30-00511 (PC300-5, PC300-6, PC300-7)</t>
  </si>
  <si>
    <t xml:space="preserve">ДЕТАЛИ МАШИН ООО </t>
  </si>
  <si>
    <t xml:space="preserve">5896-V39 ADAPTER (V39-Z)(GN)</t>
  </si>
  <si>
    <t xml:space="preserve">Китай Адаптер 55mm (черные-50mm-иркутск) (Hitachi)</t>
  </si>
  <si>
    <t xml:space="preserve">5896-V39(55) (EC290B )</t>
  </si>
  <si>
    <t xml:space="preserve">WA01589S (SD-F120IT 12V) 12Вольт</t>
  </si>
  <si>
    <t xml:space="preserve">12В, SD1205-12V ()</t>
  </si>
  <si>
    <t xml:space="preserve">HBY 170X185.5X6.3 == ОФИС</t>
  </si>
  <si>
    <t xml:space="preserve">MB-P927</t>
  </si>
  <si>
    <t xml:space="preserve">H7914, 689-38210012, 689-38210023, HF6305 ()</t>
  </si>
  <si>
    <t xml:space="preserve">EX55 (9125623/9106672/4357785) (HRS/FJM)</t>
  </si>
  <si>
    <t xml:space="preserve">9125623, 4405892, 9106672 (EX55, EX55UR-3, EX40-1/EX45-1/EX55UR)</t>
  </si>
  <si>
    <t xml:space="preserve">Сибтехком ООО</t>
  </si>
  <si>
    <t xml:space="preserve">ДЕЛОВЫМИ В ЕКАТЕРИНБУРГ</t>
  </si>
  <si>
    <t xml:space="preserve">08-8805MM</t>
  </si>
  <si>
    <t xml:space="preserve">08-8806MM</t>
  </si>
  <si>
    <t xml:space="preserve">P45201501800 (GN)</t>
  </si>
  <si>
    <t xml:space="preserve">20x150x1800 ()</t>
  </si>
  <si>
    <t xml:space="preserve">ИП + ТММ + пакинг тмм + Партнер</t>
  </si>
  <si>
    <t xml:space="preserve">08-8807MM</t>
  </si>
  <si>
    <t xml:space="preserve">30x40x60-CYF</t>
  </si>
  <si>
    <t xml:space="preserve">30x40x60 ()</t>
  </si>
  <si>
    <t xml:space="preserve">61M8-01731</t>
  </si>
  <si>
    <t xml:space="preserve">50x140(125),  c флажком ()</t>
  </si>
  <si>
    <t xml:space="preserve">61M8-51731</t>
  </si>
  <si>
    <t xml:space="preserve">50x145 ()</t>
  </si>
  <si>
    <t xml:space="preserve">707-99-11050</t>
  </si>
  <si>
    <t xml:space="preserve">Сингапур Ремкомплект гидроцилиндра pin pulley (Komatsu)</t>
  </si>
  <si>
    <t xml:space="preserve"> (D275A-5D)</t>
  </si>
  <si>
    <t xml:space="preserve">707-98-11070</t>
  </si>
  <si>
    <t xml:space="preserve">Сингапур Ремкомплект гидроцилиндра  (Komatsu)</t>
  </si>
  <si>
    <t xml:space="preserve">DKBI 45X57X7/10</t>
  </si>
  <si>
    <t xml:space="preserve">112-63-15370 (LW250-3/-5 X-Type/H-Type Slide , Kom-PC60)</t>
  </si>
  <si>
    <t xml:space="preserve">IDI 30X40X7</t>
  </si>
  <si>
    <t xml:space="preserve">IDI - 707-51-30210 ()</t>
  </si>
  <si>
    <t xml:space="preserve">IDI 45X55X7</t>
  </si>
  <si>
    <t xml:space="preserve">IDI - FU0568-F1, 707-51-45210, 707-51-45730, 707-51-45030=IUH 45x55x7+BRT 45x55x3 (LW250-3/-5 X-Type/H-Type Slide)</t>
  </si>
  <si>
    <t xml:space="preserve">IDI 90X105X10</t>
  </si>
  <si>
    <t xml:space="preserve">IDI - 707-51-90211 ()</t>
  </si>
  <si>
    <t xml:space="preserve">IDI 110X130X13 (IDI 110X130X12 + BRT 1.25)</t>
  </si>
  <si>
    <t xml:space="preserve">IDI - 707-51-11110 (LW250, LW250-3, LW250M-2, LW250-5 1990 Outrigger Jack)</t>
  </si>
  <si>
    <t xml:space="preserve">WR 60X55X15</t>
  </si>
  <si>
    <t xml:space="preserve">07155-00615 ()</t>
  </si>
  <si>
    <t xml:space="preserve">WR 130x118x20</t>
  </si>
  <si>
    <t xml:space="preserve">707-39-13020 ()</t>
  </si>
  <si>
    <t xml:space="preserve">WR 180X172X22.5</t>
  </si>
  <si>
    <t xml:space="preserve">07156-01822 ()</t>
  </si>
  <si>
    <t xml:space="preserve">BRT G65X70X1.25</t>
  </si>
  <si>
    <t xml:space="preserve">07001-02065, 07146-02066, 07146-02065 ()</t>
  </si>
  <si>
    <t xml:space="preserve">BRT G145X150X1.25</t>
  </si>
  <si>
    <t xml:space="preserve">07001-02145, 07146-02146 ()</t>
  </si>
  <si>
    <t xml:space="preserve">BRT G170x180x1.9</t>
  </si>
  <si>
    <t xml:space="preserve">07001-05170, 07146-05172 ()</t>
  </si>
  <si>
    <t xml:space="preserve">SPGW 130 (SPGWB)</t>
  </si>
  <si>
    <t xml:space="preserve">707-44-13080, 707-44-13180 ()</t>
  </si>
  <si>
    <t xml:space="preserve">SPGW 180 (SPGWB)</t>
  </si>
  <si>
    <t xml:space="preserve">707-44-18180 ()</t>
  </si>
  <si>
    <t xml:space="preserve">ORING G65 (64,4x3,1)</t>
  </si>
  <si>
    <t xml:space="preserve">Сингапур О-кольцо (64,4x3,1) ()</t>
  </si>
  <si>
    <t xml:space="preserve">07000-12065, 07000-02065, S632-065004, S8010650 ()</t>
  </si>
  <si>
    <t xml:space="preserve">ORING G145 (144,4x3,1)</t>
  </si>
  <si>
    <t xml:space="preserve">Сингапур О-кольцо (144,4x3,1) ()</t>
  </si>
  <si>
    <t xml:space="preserve">07000-12145, 910-029-14500, 07000-02145, XJBN-00096, S632-145004 ()</t>
  </si>
  <si>
    <t xml:space="preserve">приедет курьер</t>
  </si>
  <si>
    <t xml:space="preserve">08-8808MM</t>
  </si>
  <si>
    <t xml:space="preserve">IDI 80X95X9</t>
  </si>
  <si>
    <t xml:space="preserve">IDI - FU0942-F4 ()</t>
  </si>
  <si>
    <t xml:space="preserve">KZT 120X112X6</t>
  </si>
  <si>
    <t xml:space="preserve">Y440-120000 ()</t>
  </si>
  <si>
    <t xml:space="preserve">WR 120x115x9.5 </t>
  </si>
  <si>
    <t xml:space="preserve">Y310-120203 ()</t>
  </si>
  <si>
    <t xml:space="preserve">BRT G115X120X1.25</t>
  </si>
  <si>
    <t xml:space="preserve">07001-02115, 07146-02116, 707-35-52860, 707-35-91211 ()</t>
  </si>
  <si>
    <t xml:space="preserve">KOP 120 (OK 120) </t>
  </si>
  <si>
    <t xml:space="preserve"> (Volvo / DOOSAN)</t>
  </si>
  <si>
    <t xml:space="preserve">ORING G115 (114,4x3,1)</t>
  </si>
  <si>
    <t xml:space="preserve">Сингапур О-кольцо (114,4x3,1) ()</t>
  </si>
  <si>
    <t xml:space="preserve">07000-12115, 07000-02115 ()</t>
  </si>
  <si>
    <t xml:space="preserve">ORING G120 (119,4x3,1)</t>
  </si>
  <si>
    <t xml:space="preserve">Сингапур О-кольцо (119,4x3,1) ()</t>
  </si>
  <si>
    <t xml:space="preserve">07000-02120(Adr), S632-120004, 07000-52120 ()</t>
  </si>
  <si>
    <t xml:space="preserve">А-ТЕХНИКС + ВостСтройТех + ХРУСТАЛЬНАЯ + СпецТехСервис ЮСХЛ + Трансстрой Партизанск + ИНДЕКС-Т + СТК СпецТехСтрой + ТД ТехМашИнтер</t>
  </si>
  <si>
    <t xml:space="preserve">08-8809MM</t>
  </si>
  <si>
    <t xml:space="preserve">R305/R290 HRS 81N8-11010 / DX300/DX340 HRS</t>
  </si>
  <si>
    <t xml:space="preserve">Китай Опорный каток  (Hyundai/Doosan)</t>
  </si>
  <si>
    <t xml:space="preserve">TBL-108 (24V)</t>
  </si>
  <si>
    <t xml:space="preserve">Китай Лампа-фара  ()</t>
  </si>
  <si>
    <t xml:space="preserve">DB2 200x230x16 (AW5054) 14508911</t>
  </si>
  <si>
    <t xml:space="preserve">Сингапур-Корея Сальник 200X230X16 (NOK)</t>
  </si>
  <si>
    <t xml:space="preserve">AW5054, VOE14508911 ()</t>
  </si>
  <si>
    <t xml:space="preserve">BQ4252-EO</t>
  </si>
  <si>
    <t xml:space="preserve">Сингапур Сальник  (Tadano)</t>
  </si>
  <si>
    <t xml:space="preserve">140x171.5x22, 363-806-75451 ()</t>
  </si>
  <si>
    <t xml:space="preserve">K1029257 (400504-00217)</t>
  </si>
  <si>
    <t xml:space="preserve">Doosan(Daewoo) Фильтр сапуна BREATHER FILTER (Doosan(Daewoo))</t>
  </si>
  <si>
    <t xml:space="preserve">SBL88036 ()</t>
  </si>
  <si>
    <t xml:space="preserve">MB-PT942 / AGM-H-9001</t>
  </si>
  <si>
    <t xml:space="preserve">E131-0214,31E9-10190, H2801, 31E5-4026=E131-0214+Plug ()</t>
  </si>
  <si>
    <t xml:space="preserve">K1002210 (DOOSAN) (КНР)</t>
  </si>
  <si>
    <t xml:space="preserve">Снабжение-Восток ООО</t>
  </si>
  <si>
    <t xml:space="preserve">08-8810MM</t>
  </si>
  <si>
    <t xml:space="preserve">80x524, f=110, 3090168 (ZX270, ZX270-3, PC200-6)</t>
  </si>
  <si>
    <t xml:space="preserve">152x12mm/150x10 with bolt</t>
  </si>
  <si>
    <t xml:space="preserve">Строительная компания ООО</t>
  </si>
  <si>
    <t xml:space="preserve">08-8811MM</t>
  </si>
  <si>
    <t xml:space="preserve">MB-K827A</t>
  </si>
  <si>
    <t xml:space="preserve">AS7989 ()</t>
  </si>
  <si>
    <t xml:space="preserve">MB-JX643</t>
  </si>
  <si>
    <t xml:space="preserve">C5604, 51206WIX, LF3415 ()</t>
  </si>
  <si>
    <t xml:space="preserve">MB-CX562</t>
  </si>
  <si>
    <t xml:space="preserve">FS1216, FS1006, FS1216, 600-311-3110, 600-319-3111, BF1262, 11EQ-70010, SFC5707, WIX33645, FF5693, SFC5601 ()</t>
  </si>
  <si>
    <t xml:space="preserve">Планета-Авто ООО</t>
  </si>
  <si>
    <t xml:space="preserve">ТК Энергия в город Находка</t>
  </si>
  <si>
    <t xml:space="preserve">08-8812MM</t>
  </si>
  <si>
    <t xml:space="preserve">400504-00241</t>
  </si>
  <si>
    <t xml:space="preserve">БАЙКАЛ СЕРВИС</t>
  </si>
  <si>
    <t xml:space="preserve">08-8813MM</t>
  </si>
  <si>
    <t xml:space="preserve">220-9109/220-9101 (GN) (K100)</t>
  </si>
  <si>
    <t xml:space="preserve">K100, 220-9101  (336DL)</t>
  </si>
  <si>
    <t xml:space="preserve">144-70-11261 (MIR PARTS)</t>
  </si>
  <si>
    <t xml:space="preserve">5-bolt , 16Y-81-00003/14X-71-11340/144-70-11261, SEF 30X244X362(298), 14Y-71-11340 (D65, SD16)</t>
  </si>
  <si>
    <t xml:space="preserve">144-70-11251 (MIR PARTS)</t>
  </si>
  <si>
    <t xml:space="preserve">5-bolt , 16Y-81-00002/14X-71-11330/144-70-11251/140-70-11170, SEF 30X244X362(298), 14Y-71-11330 (D65, SD16)</t>
  </si>
  <si>
    <t xml:space="preserve">MB-PT913</t>
  </si>
  <si>
    <t xml:space="preserve">2471-9401A, F2701, H27320, 4237660, 400408-00048 ()</t>
  </si>
  <si>
    <t xml:space="preserve">AGM-A-1126</t>
  </si>
  <si>
    <t xml:space="preserve">AGM-FC-2226</t>
  </si>
  <si>
    <t xml:space="preserve">00B104-0</t>
  </si>
  <si>
    <t xml:space="preserve">BUSHING</t>
  </si>
  <si>
    <t xml:space="preserve">С МОРСКОГО ГРУЗА ЯЩИК №1</t>
  </si>
  <si>
    <t xml:space="preserve">00B102-0</t>
  </si>
  <si>
    <t xml:space="preserve">00B102-1</t>
  </si>
  <si>
    <t xml:space="preserve">110-00181</t>
  </si>
  <si>
    <t xml:space="preserve">2110-1375</t>
  </si>
  <si>
    <t xml:space="preserve">110-00204</t>
  </si>
  <si>
    <t xml:space="preserve">2123-2060A</t>
  </si>
  <si>
    <t xml:space="preserve">PIN</t>
  </si>
  <si>
    <t xml:space="preserve">2123-2378A</t>
  </si>
  <si>
    <t xml:space="preserve">офис БОЛЬШОЙ ЯЩИК</t>
  </si>
  <si>
    <t xml:space="preserve">ИНГАШСТРОЙ ООО</t>
  </si>
  <si>
    <t xml:space="preserve">ДЕЛОВЫМИ ЛИНИЯМИ В Г. КАНСК</t>
  </si>
  <si>
    <t xml:space="preserve">08-8814MM</t>
  </si>
  <si>
    <t xml:space="preserve">Floating seal 265MM [YN15V00037S029]</t>
  </si>
  <si>
    <t xml:space="preserve">[R2650], 4110369 (760S262FS), XKAH-00916, 4179741, YN15V00037S029, M8046032, 1.180-00512, VOE14528720, XKAH-01077/XKAH-00916/SC2656 (265.5mm) (float + kit= (inside AP2507-H)) (E215B New-Holland, EX135(M8046032), EC240BLC)</t>
  </si>
  <si>
    <t xml:space="preserve">АС-СЕРВИС</t>
  </si>
  <si>
    <t xml:space="preserve">ПЭК В КЕМЕРОВО</t>
  </si>
  <si>
    <t xml:space="preserve">EX300-5/ZX330  - НЕ ПУТАТЬ С 330-3</t>
  </si>
  <si>
    <t xml:space="preserve">Китай Цилиндр натяжения гусеницы с пружиной в сборе T/CYLINDER ASSY (ADJUSTER KIT) (Hitachi)</t>
  </si>
  <si>
    <t xml:space="preserve">9159015(w/o Holder), 9069754/9097317 (EX300-5/ZX330, EX300-3)</t>
  </si>
  <si>
    <t xml:space="preserve">Ишина Наталья Викторовна</t>
  </si>
  <si>
    <t xml:space="preserve">ДЕЛОВЫМИ ЛИНИЯМИ В Г. ИРКУТСК</t>
  </si>
  <si>
    <t xml:space="preserve">08-8815MM</t>
  </si>
  <si>
    <t xml:space="preserve">MB-P923</t>
  </si>
  <si>
    <t xml:space="preserve">H2704, 4227353, 4159319, 4132686, 2474-9003B, HF7921, 2474-9008 ()</t>
  </si>
  <si>
    <t xml:space="preserve">08-8816MM</t>
  </si>
  <si>
    <t xml:space="preserve">P45202003000 (GN)</t>
  </si>
  <si>
    <t xml:space="preserve">20x200x3000 ()</t>
  </si>
  <si>
    <t xml:space="preserve">MB-KU819AB</t>
  </si>
  <si>
    <t xml:space="preserve">A8672-Set, A8671+A8670, A5675SET, AF25957+AF25618, CF1141/2+C19460/2, P780522+P780523 ()</t>
  </si>
  <si>
    <t xml:space="preserve">Контур + Строительная компания + Примспецтехмаш + ЭЛЕФАНТ + ИНТРАК + АГУСТ ПЛЮС + ХРУСТАЛЬНАЯ</t>
  </si>
  <si>
    <t xml:space="preserve">08-8817MM</t>
  </si>
  <si>
    <t xml:space="preserve">195-78-21580 (GN) HD !</t>
  </si>
  <si>
    <t xml:space="preserve">Китай Протектор стойки  (Komatsu)</t>
  </si>
  <si>
    <t xml:space="preserve">195-78-21580 HD-удлиненная (D155, D275A5/D355)</t>
  </si>
  <si>
    <t xml:space="preserve">4381855 (MIR) CKG078</t>
  </si>
  <si>
    <t xml:space="preserve">110x125x45 без канала (ZX330, ZX330-3)</t>
  </si>
  <si>
    <t xml:space="preserve">4443884 (MIR) CKG079</t>
  </si>
  <si>
    <t xml:space="preserve">110x125x70 канал смещен от центра (ZX330, ZX330-3)</t>
  </si>
  <si>
    <t xml:space="preserve">MB-FS19922+CAP</t>
  </si>
  <si>
    <t xml:space="preserve"> (OD:117, Height:193, Thread:1"-14)</t>
  </si>
  <si>
    <t xml:space="preserve">08-8818MM</t>
  </si>
  <si>
    <t xml:space="preserve">M12x50 E602B</t>
  </si>
  <si>
    <t xml:space="preserve">Италия Болт BOLT 12X50 (BOLT FOR FORK TEETH) ()</t>
  </si>
  <si>
    <t xml:space="preserve">BOLT 12X50 (BOLT FOR FORK TEETH) ()</t>
  </si>
  <si>
    <t xml:space="preserve">Nut M12 E600N-E602N.1</t>
  </si>
  <si>
    <t xml:space="preserve">Италия Гайка NUT M12 ()</t>
  </si>
  <si>
    <t xml:space="preserve">NUT M12 ()</t>
  </si>
  <si>
    <t xml:space="preserve">22.5x120mm Track pin (PC40-7)</t>
  </si>
  <si>
    <t xml:space="preserve">p/n PC40 (135) (PC40-7)</t>
  </si>
  <si>
    <t xml:space="preserve">курьера с ТК Энергия на Ращепкина Д. В. г. Южно-Сахалинск Мой тел 89147592048. </t>
  </si>
  <si>
    <t xml:space="preserve">08-8819MM</t>
  </si>
  <si>
    <t xml:space="preserve">DKB 180X205X12/17</t>
  </si>
  <si>
    <t xml:space="preserve"> (KR25H-3L H-type Derrick, RK250, RK250-2 Derrick)</t>
  </si>
  <si>
    <t xml:space="preserve">IDI 180X205X16</t>
  </si>
  <si>
    <t xml:space="preserve">IDI - FU1491-F0 (KR25H-3L H-Type, Derrick Cylinder, RK250, RK250-2 Derrick)</t>
  </si>
  <si>
    <t xml:space="preserve">СПК-АВТОСЕРВИС ООО</t>
  </si>
  <si>
    <t xml:space="preserve">MASTER BOLT (M27X1.5X140) 195-32-41431</t>
  </si>
  <si>
    <t xml:space="preserve">Сингапур Болт гусеницы M27X1.5X140 (Komatsu)</t>
  </si>
  <si>
    <t xml:space="preserve">195-32-41431 (D275)</t>
  </si>
  <si>
    <t xml:space="preserve">ДТМ СЕРВИС ООО</t>
  </si>
  <si>
    <t xml:space="preserve">Алтаном в Хабаровск</t>
  </si>
  <si>
    <t xml:space="preserve">141-78-11254 (D65, SD16)</t>
  </si>
  <si>
    <t xml:space="preserve">08-8820MM</t>
  </si>
  <si>
    <t xml:space="preserve">63QB-40060</t>
  </si>
  <si>
    <t xml:space="preserve">100x610 (R480-9/R520-9)</t>
  </si>
  <si>
    <t xml:space="preserve">61NB-40072 (61NB-40070)</t>
  </si>
  <si>
    <t xml:space="preserve">100x685(670) 2hole x 1side ()</t>
  </si>
  <si>
    <t xml:space="preserve">61NB-40052 (61NB-40050)</t>
  </si>
  <si>
    <t xml:space="preserve">100x725, 61NB-40051, 63QB-40050 ()</t>
  </si>
  <si>
    <t xml:space="preserve">63NB-40130-AS</t>
  </si>
  <si>
    <t xml:space="preserve">120x725 (R500)</t>
  </si>
  <si>
    <t xml:space="preserve">УралИнтерТрак ООО</t>
  </si>
  <si>
    <t xml:space="preserve">MB-J306</t>
  </si>
  <si>
    <t xml:space="preserve">322-3155, CAT E304B ()</t>
  </si>
  <si>
    <t xml:space="preserve">контур</t>
  </si>
  <si>
    <t xml:space="preserve">AP3055-F, 4179833-Hitachi, 4396696, 708-1F-12281 ()</t>
  </si>
  <si>
    <t xml:space="preserve">08-8821MM</t>
  </si>
  <si>
    <r>
      <rPr>
        <sz val="10"/>
        <rFont val="Arial"/>
        <family val="2"/>
        <charset val="204"/>
      </rPr>
      <t xml:space="preserve">SH60 D/F QL 80x240 </t>
    </r>
    <r>
      <rPr>
        <b val="true"/>
        <sz val="10"/>
        <rFont val="Arial"/>
        <family val="2"/>
        <charset val="204"/>
      </rPr>
      <t xml:space="preserve">БОРТ В ЦЕНТРЕ !</t>
    </r>
  </si>
  <si>
    <t xml:space="preserve">DF 80x240x270, M14, SH60, SH75X-2 (SH60, SH75X-2)</t>
  </si>
  <si>
    <t xml:space="preserve">MB-K807AB</t>
  </si>
  <si>
    <t xml:space="preserve">A5663-S[A5627+A6008], 600-181-6050, AF4567+AF490M, R800103+ P119374 ()</t>
  </si>
  <si>
    <t xml:space="preserve">4448400, ZX200 (4465493)</t>
  </si>
  <si>
    <t xml:space="preserve">80, 115 (ZX200, ZX210)</t>
  </si>
  <si>
    <t xml:space="preserve">4464986 55 / 85</t>
  </si>
  <si>
    <t xml:space="preserve">55, 85 (ZX75-3)</t>
  </si>
  <si>
    <t xml:space="preserve">08-8822MM</t>
  </si>
  <si>
    <t xml:space="preserve">ЕХ120-5 9160680 HRS/TAB</t>
  </si>
  <si>
    <t xml:space="preserve">EX120/ZX120, EX120-5, 9092400 (EX100-2, EX135, EX120, EX100-5)</t>
  </si>
  <si>
    <t xml:space="preserve">VAY 55x70x4 PIN DUST SEAL</t>
  </si>
  <si>
    <t xml:space="preserve">2445R138D2 ()</t>
  </si>
  <si>
    <t xml:space="preserve">ORING G105 (104,4x3,1)</t>
  </si>
  <si>
    <t xml:space="preserve">Сингапур О-кольцо (104,4x3,1) ()</t>
  </si>
  <si>
    <t xml:space="preserve">07000-12105, 910-029-10500, 07000-02105, XJBN-00041, 07000-52105 ()</t>
  </si>
  <si>
    <t xml:space="preserve">124 ТЕХЛИДЕР +  ВЛАДТЕХСТРОЙ-М + ОРИОН-ТЕХ + ВЛАДТЕХНИКА + ТД ТехМашИнтер + Тихоокеанская строительна + Трансстроймеханизация </t>
  </si>
  <si>
    <t xml:space="preserve">08-8823MM</t>
  </si>
  <si>
    <t xml:space="preserve">47x252(250)mm Track pin</t>
  </si>
  <si>
    <t xml:space="preserve">p/n 216 : R450-7/R500-7 (MX452) EX400-5/EX450-5, 81EH-20150 (R450-7/R500-7 (MX452) EX400-5/EX450-5)</t>
  </si>
  <si>
    <t xml:space="preserve">PC400-5/R450-7/R500-7 (MX452) EX400-5/EX450-5 216pitch 24mm</t>
  </si>
  <si>
    <t xml:space="preserve">p/n 216 , R450-7/R500-7 (MX452) EX400-5/EX450-5 / PC400-6/-7, 154.32.11127L (216pitch*24mm)</t>
  </si>
  <si>
    <t xml:space="preserve">12L3-0120 (13X1090, 11NB-90051)</t>
  </si>
  <si>
    <t xml:space="preserve">Китай Ремень V-Belt  (Hyundai)</t>
  </si>
  <si>
    <t xml:space="preserve">A44, 6440, 13x1090Li ()</t>
  </si>
  <si>
    <t xml:space="preserve">1172-05270</t>
  </si>
  <si>
    <t xml:space="preserve">Корея Палец PIN - DRY (Volvo)</t>
  </si>
  <si>
    <t xml:space="preserve">65x480(470, h-420, 18mm) ()</t>
  </si>
  <si>
    <t xml:space="preserve">26330-4X000, XKBH-00281</t>
  </si>
  <si>
    <t xml:space="preserve"> Фильтр маслянный Oil Filter (Hyundai)</t>
  </si>
  <si>
    <t xml:space="preserve">26300-42040/OK551-14-302 ()</t>
  </si>
  <si>
    <t xml:space="preserve">АЛЫК ООО НИО</t>
  </si>
  <si>
    <t xml:space="preserve">08-8824MM</t>
  </si>
  <si>
    <t xml:space="preserve">1000FG</t>
  </si>
  <si>
    <t xml:space="preserve">Китай Фильтр топливный в сборе (сепаратор)  (WAX)</t>
  </si>
  <si>
    <t xml:space="preserve"> (2020PM (C202))</t>
  </si>
  <si>
    <t xml:space="preserve">СТРОЙ СЕТЬ + Э-Т </t>
  </si>
  <si>
    <t xml:space="preserve">08-8825MM</t>
  </si>
  <si>
    <t xml:space="preserve">129002-42004</t>
  </si>
  <si>
    <t xml:space="preserve">Китай Водяной насос Water pump  (Yanmar)</t>
  </si>
  <si>
    <t xml:space="preserve"> (4TNV84, 4TNE88)</t>
  </si>
  <si>
    <t xml:space="preserve">ГИДРОПРАЙД ООО</t>
  </si>
  <si>
    <t xml:space="preserve">Кондратьев Владимир Александрович</t>
  </si>
  <si>
    <t xml:space="preserve">R450/R500/DH500/S500 (23/24/460) QL</t>
  </si>
  <si>
    <t xml:space="preserve">Китай Сегмент, Ведущее колесо SPROCKET (Hyundai/Doosan(Daewoo))</t>
  </si>
  <si>
    <t xml:space="preserve">23T, 24H, ID460, 84E7-00662, 84E7-00663BG, R4500/R5000, [DH500/S500/S500-5, 23T, 24H, ID460, 108-00019, S500(S450-3)], P215.9XΦ800.23 (R450-7, S470, 500LC-V)</t>
  </si>
  <si>
    <t xml:space="preserve">100x115x130 4бирки 61EN-15100</t>
  </si>
  <si>
    <t xml:space="preserve">100x115x130 8бирок 61EN-17130</t>
  </si>
  <si>
    <t xml:space="preserve">61NB-40060, 61NB-40061</t>
  </si>
  <si>
    <t xml:space="preserve">100x620(605) 2hole x 1side ()</t>
  </si>
  <si>
    <t xml:space="preserve">61NB-00032</t>
  </si>
  <si>
    <t xml:space="preserve">120x660 c флажком (R500)</t>
  </si>
  <si>
    <t xml:space="preserve">100x130/178x78 (61NB-31110) грибок</t>
  </si>
  <si>
    <t xml:space="preserve">100x130/178x78 ()</t>
  </si>
  <si>
    <t xml:space="preserve">ТК Трансинтек в г. Южно Сахалинкс</t>
  </si>
  <si>
    <t xml:space="preserve">08-8826MM</t>
  </si>
  <si>
    <r>
      <rPr>
        <sz val="10"/>
        <rFont val="Arial"/>
        <family val="2"/>
        <charset val="204"/>
      </rPr>
      <t xml:space="preserve">2014503-L (GN</t>
    </r>
    <r>
      <rPr>
        <b val="true"/>
        <sz val="10"/>
        <rFont val="Arial"/>
        <family val="2"/>
        <charset val="204"/>
      </rPr>
      <t xml:space="preserve"> DX225</t>
    </r>
    <r>
      <rPr>
        <sz val="10"/>
        <rFont val="Arial"/>
        <family val="2"/>
        <charset val="204"/>
      </rPr>
      <t xml:space="preserve">) LH</t>
    </r>
  </si>
  <si>
    <r>
      <rPr>
        <sz val="10"/>
        <rFont val="Arial"/>
        <family val="2"/>
        <charset val="204"/>
      </rPr>
      <t xml:space="preserve">2014504-R (GN </t>
    </r>
    <r>
      <rPr>
        <b val="true"/>
        <sz val="10"/>
        <rFont val="Arial"/>
        <family val="2"/>
        <charset val="204"/>
      </rPr>
      <t xml:space="preserve">DX225</t>
    </r>
    <r>
      <rPr>
        <sz val="10"/>
        <rFont val="Arial"/>
        <family val="2"/>
        <charset val="204"/>
      </rPr>
      <t xml:space="preserve">) RH</t>
    </r>
  </si>
  <si>
    <t xml:space="preserve">EX60-2/-3</t>
  </si>
  <si>
    <t xml:space="preserve"> (EX60-2/-3, EX75UR, EX75UR-3(STD))</t>
  </si>
  <si>
    <t xml:space="preserve">EX60-2/EX60-3 (9097575)  QL</t>
  </si>
  <si>
    <t xml:space="preserve">Китай Ленивец IDLER (Hitachi)</t>
  </si>
  <si>
    <t xml:space="preserve">9097575 (EX60-2,3, EX75UR-3)</t>
  </si>
  <si>
    <t xml:space="preserve">EX60-1 (9108841) QL 4-BOLT BRACKET </t>
  </si>
  <si>
    <t xml:space="preserve">EX75UR/EX60-1  (EX60-1,2, EX75UR)</t>
  </si>
  <si>
    <t xml:space="preserve">2123-2112C</t>
  </si>
  <si>
    <t xml:space="preserve">Корея Палец PIN - WET (DOOSAN)</t>
  </si>
  <si>
    <t xml:space="preserve">35x230(220), под маслёнку 1hole x 1side ()</t>
  </si>
  <si>
    <t xml:space="preserve">ПРИМТРАНСЕРВИС + НОВАСОЛ + Горно-строительная ПИК </t>
  </si>
  <si>
    <t xml:space="preserve">08-8827MM</t>
  </si>
  <si>
    <t xml:space="preserve">KB-2114 (Caterpillar 320BC-Cat)</t>
  </si>
  <si>
    <t xml:space="preserve">Китай Крышка топливного бака CAP-FUEL TANK (Caterpillar)</t>
  </si>
  <si>
    <t xml:space="preserve">7X7700 ()</t>
  </si>
  <si>
    <t xml:space="preserve">08-8829MM</t>
  </si>
  <si>
    <t xml:space="preserve">MB-JX616</t>
  </si>
  <si>
    <t xml:space="preserve">C5606, LF760, C1822, 600-211-5242, WIX51609, 600-211-5241 ()</t>
  </si>
  <si>
    <t xml:space="preserve">ШанТракСибирь ООО</t>
  </si>
  <si>
    <t xml:space="preserve">ДЛ В ИРКУТСК</t>
  </si>
  <si>
    <t xml:space="preserve">35RPG (ETE-2953)</t>
  </si>
  <si>
    <t xml:space="preserve">Испания Замок-штифт коронки Pin tooth (Esco)</t>
  </si>
  <si>
    <t xml:space="preserve">ETE-2953 ()</t>
  </si>
  <si>
    <t xml:space="preserve">612600119273, 13023273 (K2139)</t>
  </si>
  <si>
    <t xml:space="preserve">KW2139, KW2140 ()</t>
  </si>
  <si>
    <t xml:space="preserve">ГАЛФ ВОСТОК ООО</t>
  </si>
  <si>
    <t xml:space="preserve">00530/5081.12503-0080SF7901H Fuel Element [75*75*53]</t>
  </si>
  <si>
    <t xml:space="preserve">AGM-SF-7901H, Separ-2000/5H, SF68010, PU89, Separ 00530/50 ()</t>
  </si>
  <si>
    <t xml:space="preserve">08-8830MM</t>
  </si>
  <si>
    <t xml:space="preserve">17M-71-21930HD50 (MIR PARTS)</t>
  </si>
  <si>
    <t xml:space="preserve">7h LH , HD50 (D275A-5, D155A-5)</t>
  </si>
  <si>
    <t xml:space="preserve">17M-71-21940HD50 (MIR PARTS)</t>
  </si>
  <si>
    <t xml:space="preserve">7h RH . HD50 (D275A-5, D155A-5)</t>
  </si>
  <si>
    <t xml:space="preserve">195-71-11654 (TURBO)</t>
  </si>
  <si>
    <t xml:space="preserve">7h-330x32x1064 - 6" - 1 (D355, D275A-5)</t>
  </si>
  <si>
    <t xml:space="preserve">17M-71-21550 (MIR PARTS)</t>
  </si>
  <si>
    <t xml:space="preserve">7h-330x32x1088 - 6" - 1, DBF 30X330X1085 (D275A-5)</t>
  </si>
  <si>
    <t xml:space="preserve">ОТДАЛИ С ОФИСА</t>
  </si>
  <si>
    <t xml:space="preserve">08-8831MM</t>
  </si>
  <si>
    <t xml:space="preserve">80x95x90-HD</t>
  </si>
  <si>
    <t xml:space="preserve">80x95x90, К1037849А, 110-00064, K1000733, 205-70-67150, 131004-00023A(HDSL) ()</t>
  </si>
  <si>
    <t xml:space="preserve">Корея Палец PIN (Doosan(Daewoo))</t>
  </si>
  <si>
    <t xml:space="preserve">АЛЬФА-СПК-ДЖИТЕЙЧ ООО ГК</t>
  </si>
  <si>
    <t xml:space="preserve">ТК ФРАХТ В БЛАГОВЕЩЕНСК
Владивосток (склад): г. Владивосток, ул. Днепровская 29, строение 22
Телефон:+7-964-434-3374, (4232) 65-33-74</t>
  </si>
  <si>
    <t xml:space="preserve">08-8832MM</t>
  </si>
  <si>
    <t xml:space="preserve">Техногир</t>
  </si>
  <si>
    <t xml:space="preserve">AGM-AC-8101</t>
  </si>
  <si>
    <t xml:space="preserve">0734-319-557 (0734-319-718)</t>
  </si>
  <si>
    <t xml:space="preserve">Корея Сальник SEAL (Doosan(Daewoo))</t>
  </si>
  <si>
    <t xml:space="preserve">80x110x12/16 R3081(81x110x12/10) (S130-III)</t>
  </si>
  <si>
    <t xml:space="preserve">KB-3702 24V</t>
  </si>
  <si>
    <t xml:space="preserve">Китай Реле массы 24в RELAY ()</t>
  </si>
  <si>
    <t xml:space="preserve">21E5-0003 ()</t>
  </si>
  <si>
    <t xml:space="preserve">08-8833MM</t>
  </si>
  <si>
    <t xml:space="preserve">P45161503000 (GN)</t>
  </si>
  <si>
    <t xml:space="preserve">16x150x3000 ()</t>
  </si>
  <si>
    <t xml:space="preserve">30x154mm EX60-3 Track pin</t>
  </si>
  <si>
    <t xml:space="preserve">EX60-3 (EX60-3)</t>
  </si>
  <si>
    <t xml:space="preserve">EX60-3 154pitch (90X90X55)</t>
  </si>
  <si>
    <t xml:space="preserve"> (154pitch)</t>
  </si>
  <si>
    <t xml:space="preserve">102-8151 (E200B/C320) HRS</t>
  </si>
  <si>
    <t xml:space="preserve">248-7143 (CAT320)</t>
  </si>
  <si>
    <t xml:space="preserve">KX151 (MIR)</t>
  </si>
  <si>
    <t xml:space="preserve">Корея Опорный каток Bottom roller (Kubota)</t>
  </si>
  <si>
    <t xml:space="preserve">KH040(!) (KX151)</t>
  </si>
  <si>
    <t xml:space="preserve">8PK1550 (6732-81-3450)</t>
  </si>
  <si>
    <t xml:space="preserve">6732-81-3450 ()</t>
  </si>
  <si>
    <t xml:space="preserve">50x60x75(Steel bushing)</t>
  </si>
  <si>
    <t xml:space="preserve">50x60x75, 1172-30061, VOE14510771 ()</t>
  </si>
  <si>
    <t xml:space="preserve">100x120x109 (61LB-10090)</t>
  </si>
  <si>
    <t xml:space="preserve">100x120x109 (HL)</t>
  </si>
  <si>
    <t xml:space="preserve">40x300 (YONGFENG)</t>
  </si>
  <si>
    <t xml:space="preserve">40x300, 2123-2119A ()</t>
  </si>
  <si>
    <t xml:space="preserve">65x520 без смазки</t>
  </si>
  <si>
    <t xml:space="preserve">65x520 без смазки ()</t>
  </si>
  <si>
    <t xml:space="preserve">RUBBER COUPLING 022AS (4-bolt)</t>
  </si>
  <si>
    <t xml:space="preserve">Сингапур-Корея Муфта насоса D153*d76 ()</t>
  </si>
  <si>
    <t xml:space="preserve">VAY 90X105X8 PIN DUST SEAL</t>
  </si>
  <si>
    <t xml:space="preserve">205-70-62182, 207-70-72120, DLI 90x105x8 PIN DUST SEAL, 205-70-62180 ()</t>
  </si>
  <si>
    <t xml:space="preserve">08-8834MM</t>
  </si>
  <si>
    <t xml:space="preserve">714-07-28712 OEM</t>
  </si>
  <si>
    <t xml:space="preserve">Китай Фильтр гидравлический HYDRAULIC FILTER (Komatsu/Hitachi)</t>
  </si>
  <si>
    <t xml:space="preserve">714-07-28713, SPH94048/1,26557-82051, SH60128, 31115-7001 (WA, LX, ZW)</t>
  </si>
  <si>
    <t xml:space="preserve">ФОРВАРД + КРАНСЕРВИС ПЛЮС + Босантур Два </t>
  </si>
  <si>
    <t xml:space="preserve">08-8835MM</t>
  </si>
  <si>
    <t xml:space="preserve">FM4271 == 45 INTTH 125.5X93.3X2.1</t>
  </si>
  <si>
    <t xml:space="preserve">UK Фрикционный диск PAPER (Kobelco)</t>
  </si>
  <si>
    <t xml:space="preserve">2453U297S11, VB0616-30074-0 (RK250 Winch Motor)</t>
  </si>
  <si>
    <t xml:space="preserve">FM4274MP == 61 EXTTH 131.2X99.0X1.8</t>
  </si>
  <si>
    <t xml:space="preserve">UK Стальной диск STEEL (Kobelco)</t>
  </si>
  <si>
    <t xml:space="preserve">2453U297S10, VB0616-30073-0 (RK250 Winch Motor)</t>
  </si>
  <si>
    <t xml:space="preserve">YN01V00151R300</t>
  </si>
  <si>
    <t xml:space="preserve">85, 120 (NHC E215, SK200-8)</t>
  </si>
  <si>
    <t xml:space="preserve">OHM 120 (120x98x14)</t>
  </si>
  <si>
    <t xml:space="preserve">MB-KU801AB</t>
  </si>
  <si>
    <t xml:space="preserve">Китай Фильтр воздушный [20]  (Monbow)</t>
  </si>
  <si>
    <t xml:space="preserve">A5570-S[A8513+A5569], 11MH-20090/11MH-20100, AF25551, 4417516, P821575, 46438E ()</t>
  </si>
  <si>
    <t xml:space="preserve">ДВ Энергосервис</t>
  </si>
  <si>
    <t xml:space="preserve">08-8836MM</t>
  </si>
  <si>
    <t xml:space="preserve">26330-4X000, XKBH-00281  офиса</t>
  </si>
  <si>
    <t xml:space="preserve">Лимборская Марина Владимировна</t>
  </si>
  <si>
    <t xml:space="preserve">MB-CX0710B (M16x1.5)</t>
  </si>
  <si>
    <t xml:space="preserve">Китай Фильтр топливный [50] (Monbow)</t>
  </si>
  <si>
    <t xml:space="preserve">231-1105020 (OD:81.5, Height:137, Thread:M16x1.5)</t>
  </si>
  <si>
    <t xml:space="preserve">АЛТАН БЛАГОВЕЩЕНСК</t>
  </si>
  <si>
    <t xml:space="preserve">08-8837MM</t>
  </si>
  <si>
    <t xml:space="preserve">MB-JX649</t>
  </si>
  <si>
    <t xml:space="preserve">C1316, 15607-2190, LF16226, YN30T01001P1, VHS156072190, C605, AGM-C1605, LF16110, BD7325, P502364 ()</t>
  </si>
  <si>
    <t xml:space="preserve">ДАЛЬСТРОЙКОМПЛЕКТ ООО</t>
  </si>
  <si>
    <t xml:space="preserve">08-8838MM</t>
  </si>
  <si>
    <t xml:space="preserve">D20 SF 201-30-00050 HRS/QL </t>
  </si>
  <si>
    <t xml:space="preserve">Китай Опорный каток S/F  (Komatsu)</t>
  </si>
  <si>
    <t xml:space="preserve">KM909, 101-30-00042 (PC60-1(steel), D20-5(FLANGE) S/F, PC60-2)</t>
  </si>
  <si>
    <t xml:space="preserve">БАСЕН + Трансстрой + ГИДРОПРАЙД + ПАКИНГ РК</t>
  </si>
  <si>
    <t xml:space="preserve">DLLA140P1144</t>
  </si>
  <si>
    <t xml:space="preserve"> Распылитель NOZZLE (Komatsu)</t>
  </si>
  <si>
    <t xml:space="preserve">6743-11-3120, 0433171734 ()</t>
  </si>
  <si>
    <t xml:space="preserve">Y171-024004</t>
  </si>
  <si>
    <t xml:space="preserve">Корея О-Кольцо O-Ring (Hyundai)</t>
  </si>
  <si>
    <t xml:space="preserve">AS219 (32.92x3.53) (R290LC-7)</t>
  </si>
  <si>
    <t xml:space="preserve">Regulator K3V112DT-9C32-G</t>
  </si>
  <si>
    <t xml:space="preserve">Корея Регулятор Regulator (K3V112DT)</t>
  </si>
  <si>
    <t xml:space="preserve">"9C32-G" (R210LC-7/R250LC-7)</t>
  </si>
  <si>
    <t xml:space="preserve">Regulator K5V140DTP-9C12-S</t>
  </si>
  <si>
    <t xml:space="preserve">Корея Регулятор Regulator (K5V140DT)</t>
  </si>
  <si>
    <t xml:space="preserve">"9C12-S" ()</t>
  </si>
  <si>
    <t xml:space="preserve">DKBI 70X84X8/11</t>
  </si>
  <si>
    <t xml:space="preserve">707-56-70540, 206-30-55150, 144-63-95170, 07016-20708, 17M-50-24360, hit-0666806 ()</t>
  </si>
  <si>
    <t xml:space="preserve">DKBI 75X89X8/11</t>
  </si>
  <si>
    <t xml:space="preserve">AR3596G-O, 144-63-94170, 0667504, Y110-075011 ()</t>
  </si>
  <si>
    <t xml:space="preserve">DKBI 105X121X9/12</t>
  </si>
  <si>
    <t xml:space="preserve">IDI 55X70X9</t>
  </si>
  <si>
    <t xml:space="preserve">IDI 70X83X10</t>
  </si>
  <si>
    <t xml:space="preserve">IDI - 707-51-70211 ()</t>
  </si>
  <si>
    <t xml:space="preserve">IDI 75X88X10</t>
  </si>
  <si>
    <t xml:space="preserve">IDI - FU2227-F0 ()</t>
  </si>
  <si>
    <t xml:space="preserve">IDI 105X120X9</t>
  </si>
  <si>
    <t xml:space="preserve">IDI - 23S-75-53390(JPB 68-2071 inside 23S-75-53661) ()</t>
  </si>
  <si>
    <t xml:space="preserve">IDI 110X125X9</t>
  </si>
  <si>
    <t xml:space="preserve">IDI - Y220-110013, Y220-110011 ()</t>
  </si>
  <si>
    <t xml:space="preserve">KZT 130X122X8</t>
  </si>
  <si>
    <t xml:space="preserve">Корея Кольцо поршня защитное TEFLON, BRONZE ()</t>
  </si>
  <si>
    <t xml:space="preserve">HIT-0254309 ()</t>
  </si>
  <si>
    <t xml:space="preserve">KZT 150X142X6</t>
  </si>
  <si>
    <t xml:space="preserve">Y440-150000, Y440-150002 ()</t>
  </si>
  <si>
    <t xml:space="preserve">KZT 160X152X8</t>
  </si>
  <si>
    <t xml:space="preserve">Y440-160102 ()</t>
  </si>
  <si>
    <t xml:space="preserve">N4W 120X114X3</t>
  </si>
  <si>
    <t xml:space="preserve">Сингапур Кольцо поршня защитное Green color ()</t>
  </si>
  <si>
    <t xml:space="preserve">N4W 130X124X3</t>
  </si>
  <si>
    <t xml:space="preserve">Корея Кольцо поршня защитное Green color ()</t>
  </si>
  <si>
    <t xml:space="preserve">HIT-0409911 ()</t>
  </si>
  <si>
    <t xml:space="preserve">HBY 55X70.5X6.3</t>
  </si>
  <si>
    <t xml:space="preserve">HBY 65X80.6X6.3</t>
  </si>
  <si>
    <t xml:space="preserve">Y240-065011 ()</t>
  </si>
  <si>
    <t xml:space="preserve">HBY 75X90.5X6.3</t>
  </si>
  <si>
    <t xml:space="preserve">Hit-0789908 ()</t>
  </si>
  <si>
    <t xml:space="preserve">WR 80X75X9.5</t>
  </si>
  <si>
    <t xml:space="preserve">07156-00810 ()</t>
  </si>
  <si>
    <t xml:space="preserve">WR 85x79x15</t>
  </si>
  <si>
    <t xml:space="preserve">HIT-0453511 ()</t>
  </si>
  <si>
    <t xml:space="preserve">WR 105X96X12.5</t>
  </si>
  <si>
    <t xml:space="preserve">707-39-10510, 707-39-10520 ()</t>
  </si>
  <si>
    <t xml:space="preserve">WR 115X106X15</t>
  </si>
  <si>
    <t xml:space="preserve">707-39-11510 ()</t>
  </si>
  <si>
    <t xml:space="preserve">WR 130x125x8</t>
  </si>
  <si>
    <t xml:space="preserve">HIT-0409912 ()</t>
  </si>
  <si>
    <t xml:space="preserve">WR 150X145X15</t>
  </si>
  <si>
    <t xml:space="preserve">Y310-150100 ()</t>
  </si>
  <si>
    <t xml:space="preserve">BRT 55x70x3</t>
  </si>
  <si>
    <t xml:space="preserve">BRT 70X83X3 </t>
  </si>
  <si>
    <t xml:space="preserve">BRT 75X88X3</t>
  </si>
  <si>
    <t xml:space="preserve">BRT 105x120X3</t>
  </si>
  <si>
    <t xml:space="preserve">Корея Подпорное кольцо BRONZE, TEFLON  ()</t>
  </si>
  <si>
    <t xml:space="preserve">BRT G75X80X1.25</t>
  </si>
  <si>
    <t xml:space="preserve">07001-02075, 07146-02076, 707-35-52740, 0652702 ()</t>
  </si>
  <si>
    <t xml:space="preserve">BRT G80X85X1.25</t>
  </si>
  <si>
    <t xml:space="preserve">07001-02080, 707-35-52750, 707-35-52770, 707-35-52920, 0653302 ()</t>
  </si>
  <si>
    <t xml:space="preserve">BRT G125X130X1.25</t>
  </si>
  <si>
    <t xml:space="preserve">Корея Подпорное кольцо TEFLON  ()</t>
  </si>
  <si>
    <t xml:space="preserve">07001-02125, 07146-02126, 707-35-91311, 111-63-81230, 0409906 ()</t>
  </si>
  <si>
    <t xml:space="preserve">BRT P70X80X2</t>
  </si>
  <si>
    <t xml:space="preserve">07001-05070, 707-35-90360 ()</t>
  </si>
  <si>
    <t xml:space="preserve">BRT P85X95X2(1.9)</t>
  </si>
  <si>
    <t xml:space="preserve">07001-05085, 707-35-90960, 707-35-90970 ()</t>
  </si>
  <si>
    <t xml:space="preserve">BRT P100X110X2</t>
  </si>
  <si>
    <t xml:space="preserve">07001-05100, 707-35-90030, 707-35-91120, 9566-11000 ()</t>
  </si>
  <si>
    <t xml:space="preserve">BRT P105x115x2(1.9)</t>
  </si>
  <si>
    <t xml:space="preserve">07001-05105, 707-35-91150 ()</t>
  </si>
  <si>
    <t xml:space="preserve">BRT P140X150X2</t>
  </si>
  <si>
    <t xml:space="preserve">07001-05140, 707-35-91660 ()</t>
  </si>
  <si>
    <t xml:space="preserve">SPGW 80 (SPGWB)</t>
  </si>
  <si>
    <t xml:space="preserve">707-44-80180, 707-44-80080 ()</t>
  </si>
  <si>
    <t xml:space="preserve">SPGW 105 (SPGWB)</t>
  </si>
  <si>
    <t xml:space="preserve">707-44-10280 ()</t>
  </si>
  <si>
    <t xml:space="preserve">SPGW 150 (SPGWB)</t>
  </si>
  <si>
    <t xml:space="preserve">707-44-15190, 707-44-15180, 707-44-14150 ()</t>
  </si>
  <si>
    <t xml:space="preserve">DRING 85x6.3 Piston Seal (85x69.9x6.3) </t>
  </si>
  <si>
    <t xml:space="preserve">G/R 85x6.3 Piston Seal (85x69.9x6.3)  (HIT-0453510)</t>
  </si>
  <si>
    <t xml:space="preserve">DRING 130X8.1 Piston Seal (130x109.5x8.1) </t>
  </si>
  <si>
    <t xml:space="preserve">G/R 130X8.1 Piston Seal (130x109.5x8.1)  (HIT-0254305)</t>
  </si>
  <si>
    <t xml:space="preserve">ORING G80 (79,4x3,1)</t>
  </si>
  <si>
    <t xml:space="preserve">Сингапур О-кольцо (79,4x3,1) ()</t>
  </si>
  <si>
    <t xml:space="preserve">А810080, 07000-72080(Silicon), 07000-02080, 07000-12080 ()</t>
  </si>
  <si>
    <t xml:space="preserve">ORING G85 (84,4x3,1)</t>
  </si>
  <si>
    <t xml:space="preserve">Сингапур О-кольцо (84,4x3,1) ()</t>
  </si>
  <si>
    <t xml:space="preserve">S632-085001, 07000-12085, 07000-72085(Silicon), 07000-02085, A811085, A810085 ()</t>
  </si>
  <si>
    <t xml:space="preserve">ORING G125 (124,4x3,1)</t>
  </si>
  <si>
    <t xml:space="preserve">Сингапур О-кольцо (124,4x3,1) ()</t>
  </si>
  <si>
    <t xml:space="preserve">07000-72125(Silicon), A810125, 07000-12125, 07000-02125, A811125 ()</t>
  </si>
  <si>
    <t xml:space="preserve">ORING P34 (33,8x3,5)</t>
  </si>
  <si>
    <t xml:space="preserve">Сингапур О-кольцо (33,8x3,5) ()</t>
  </si>
  <si>
    <t xml:space="preserve">0984614, 07000-03034 (Giant Hitachi/90/70, Hyundai Genuine, Giant Корея, Kobelko)</t>
  </si>
  <si>
    <t xml:space="preserve">ORING P70 (69,6x5,7)</t>
  </si>
  <si>
    <t xml:space="preserve">Сингапур О-кольцо (69,6x5,7) ()</t>
  </si>
  <si>
    <t xml:space="preserve">4092712, 07000-15070, 150-30-13480 ()</t>
  </si>
  <si>
    <t xml:space="preserve">ORING P85 (84,6x5,7)</t>
  </si>
  <si>
    <t xml:space="preserve">Сингапур О-кольцо (84,6x5,7) ()</t>
  </si>
  <si>
    <t xml:space="preserve">07000-15085, S631-085001 ()</t>
  </si>
  <si>
    <t xml:space="preserve">ORING P140 (139,6x5,7)</t>
  </si>
  <si>
    <t xml:space="preserve">Сингапур О-кольцо (139,6x5,7) ()</t>
  </si>
  <si>
    <t xml:space="preserve">07000-45140 ()</t>
  </si>
  <si>
    <t xml:space="preserve">БАГРАМ В ЮЖНО-САХАЛИНСК</t>
  </si>
  <si>
    <t xml:space="preserve">08-8839MM</t>
  </si>
  <si>
    <t xml:space="preserve">80x95x85 (61Q6-04010/61QH-89130)(Steel bushing)</t>
  </si>
  <si>
    <t xml:space="preserve">80X95X85, SA1172-00230, 31YC-11115, VOE14512699, VOE14517943 ()</t>
  </si>
  <si>
    <t xml:space="preserve">08-8840MM</t>
  </si>
  <si>
    <t xml:space="preserve">Испания Коронка Tooth point (Komatsu)</t>
  </si>
  <si>
    <t xml:space="preserve">ETE-1948N, 206-70-48610, 4380343, KM-20, PC300XL (PC300)</t>
  </si>
  <si>
    <t xml:space="preserve">205-939-7140-42mm (GN PC200-42)</t>
  </si>
  <si>
    <t xml:space="preserve">Китай Адаптер 42mm (Komatsu)</t>
  </si>
  <si>
    <t xml:space="preserve">205-939-7120-42 (GN) PC200(42) (PC200-42)</t>
  </si>
  <si>
    <t xml:space="preserve">IHI30Z (FL)</t>
  </si>
  <si>
    <t xml:space="preserve">Корея Опорный каток Bottom roller (IHI)</t>
  </si>
  <si>
    <t xml:space="preserve"> (IHI30Z)</t>
  </si>
  <si>
    <t xml:space="preserve">KZT 110X102X6</t>
  </si>
  <si>
    <t xml:space="preserve">САХТРАНС ООО</t>
  </si>
  <si>
    <t xml:space="preserve">E320/CAT320/SK200-6 49L (HRS, KH)</t>
  </si>
  <si>
    <t xml:space="preserve">Китай Цепь гусеничная TRACK LINK (M20) (Caterpilar)</t>
  </si>
  <si>
    <t xml:space="preserve">49L x 190pitch x 20mm (CAT320, JCB 200, SK200)</t>
  </si>
  <si>
    <t xml:space="preserve">14X-71-11310 (MIR PARTS)</t>
  </si>
  <si>
    <t xml:space="preserve">9h-203x19x1383 - 6" - 3/4, 14X-71-11310, 144-920-1120, 16Y-80-00019, 16Y-81-00004, DBF 19X203X1381 (D65, SD16)</t>
  </si>
  <si>
    <t xml:space="preserve">08-8841MM</t>
  </si>
  <si>
    <t xml:space="preserve">болт не башмачный</t>
  </si>
  <si>
    <t xml:space="preserve">80x110x85/162 грибок SH200 (YONGFENG) </t>
  </si>
  <si>
    <t xml:space="preserve">80x110x85/162 грибок ()</t>
  </si>
  <si>
    <t xml:space="preserve">66NB-31310 (GN)</t>
  </si>
  <si>
    <t xml:space="preserve">Китай Коронка 66NB-31340+66NB-31350 (Hyundai)</t>
  </si>
  <si>
    <t xml:space="preserve">R450-7A, R500-7A, 61QB-31310, (GETT GT-R500-7/R470) (R450-7A, R500-7A, R480-9, R520LC-9)</t>
  </si>
  <si>
    <t xml:space="preserve">ДЕЛОВЫЕ ЛИНИИ В ТОМСК</t>
  </si>
  <si>
    <t xml:space="preserve">MB-K405A одинарный</t>
  </si>
  <si>
    <t xml:space="preserve">Китай Фильтр воздушный  (Monbow)</t>
  </si>
  <si>
    <t xml:space="preserve">K2036, В7617-1109101, 200x360 ()</t>
  </si>
  <si>
    <t xml:space="preserve">SAKURA TC5501</t>
  </si>
  <si>
    <t xml:space="preserve">ЗАБРАТЬ НА НОВОМ СКЛАДЕ ДАЛАСИ</t>
  </si>
  <si>
    <t xml:space="preserve">плюс коробка с фильтра с офиса</t>
  </si>
  <si>
    <t xml:space="preserve">по двум счетам</t>
  </si>
  <si>
    <t xml:space="preserve">08-8842MM</t>
  </si>
  <si>
    <t xml:space="preserve">8J-7525 ADAPTER</t>
  </si>
  <si>
    <t xml:space="preserve">Китай Адаптер J200 (Caterpillar)</t>
  </si>
  <si>
    <t xml:space="preserve">119-3204, 8J-7525 (416, 426, 428, 436)</t>
  </si>
  <si>
    <t xml:space="preserve">PC40-7 135pitch (94x64x46)</t>
  </si>
  <si>
    <t xml:space="preserve">PC40/PC45/PC50UU HRS/QL ВАЛ 30mm</t>
  </si>
  <si>
    <t xml:space="preserve">Китай Поддерж. Каток Upper Rooler (Komatsu)</t>
  </si>
  <si>
    <t xml:space="preserve"> (PC40/PC45/PC50UU)</t>
  </si>
  <si>
    <t xml:space="preserve">VOE 11039846</t>
  </si>
  <si>
    <t xml:space="preserve">Корея Лампа-фара WORK LAMP (Volvo)</t>
  </si>
  <si>
    <t xml:space="preserve">малая (All model)</t>
  </si>
  <si>
    <t xml:space="preserve">08-8843MM</t>
  </si>
  <si>
    <t xml:space="preserve">O1310</t>
  </si>
  <si>
    <t xml:space="preserve">AGM-A-1618</t>
  </si>
  <si>
    <t xml:space="preserve">AGM-A-1620</t>
  </si>
  <si>
    <t xml:space="preserve">AGM-A-3371</t>
  </si>
  <si>
    <t xml:space="preserve">AGM-O-2265</t>
  </si>
  <si>
    <t xml:space="preserve">AGM-A-5622S[A5623+A5624]</t>
  </si>
  <si>
    <t xml:space="preserve">ВЛАДРЕМСНАБ ООО ГК + БУМС + НОВАСОЛ + ЭЛЕФАНТ + ФОРВАРД + СРЗ</t>
  </si>
  <si>
    <t xml:space="preserve">EX200-2 (18mm*600mm)</t>
  </si>
  <si>
    <t xml:space="preserve">Китай Башмак HITACHI-2022495 (Hitachi)</t>
  </si>
  <si>
    <t xml:space="preserve">(600mm) 18mm (EX200-2,3,5, EX200-5, ZX200)</t>
  </si>
  <si>
    <t xml:space="preserve">ORING AS014 (12.42x1.78)</t>
  </si>
  <si>
    <t xml:space="preserve">Сингапур О-кольцо (12,42x1,78) ()</t>
  </si>
  <si>
    <t xml:space="preserve">4138938, S621-014001 (Giant Hitachi, Giant Корея)</t>
  </si>
  <si>
    <t xml:space="preserve">ORING P14 (13,8x2,4)</t>
  </si>
  <si>
    <t xml:space="preserve">Сингапур О-кольцо (13,8x2,4) ()</t>
  </si>
  <si>
    <t xml:space="preserve">4509180, 07000-02014, 07000-72014(Silicon), S631-014004 (All mm (except Giant Komatsu), Giant Корея, Kobelko)</t>
  </si>
  <si>
    <t xml:space="preserve">ORING P18 (17,8x2,4)</t>
  </si>
  <si>
    <t xml:space="preserve">Сингапур О-кольцо (17,8x2,4) ()</t>
  </si>
  <si>
    <t xml:space="preserve">4506418, 07000-72018(Silicon), 07000-02018, S631-018004, S631-018001 (All mm (except Giant Komatsu), Giant Корея, Kobelko)</t>
  </si>
  <si>
    <t xml:space="preserve">ORING P22 (21,8x2,4)</t>
  </si>
  <si>
    <t xml:space="preserve">Сингапур О-кольцо (21,8x2,4) ()</t>
  </si>
  <si>
    <t xml:space="preserve">4509181, 07000-12022, 0792003, 0976602, 4S00734 (Giant Komatsu/Hitachi, Hyundai Genuine, Giant Корея, Kobelko)</t>
  </si>
  <si>
    <t xml:space="preserve">ORING P24 (23,8x3,5)</t>
  </si>
  <si>
    <t xml:space="preserve">Сингапур О-кольцо (23,8x3,5) ()</t>
  </si>
  <si>
    <t xml:space="preserve">4506424, S631-024004, 07000-13024 (Giant Hitachi, Hyundai Genuine, Kobelko)</t>
  </si>
  <si>
    <t xml:space="preserve">ORING P26 (25,8x3,5)</t>
  </si>
  <si>
    <t xml:space="preserve">Сингапур О-кольцо (25,8x3,5) ()</t>
  </si>
  <si>
    <t xml:space="preserve">4509182, 07000-13026, 0976601, 4S00730 (All mm, Giant Корея, Kobelko)</t>
  </si>
  <si>
    <t xml:space="preserve">MB-K823A</t>
  </si>
  <si>
    <t xml:space="preserve">РТК ООО</t>
  </si>
  <si>
    <t xml:space="preserve">08-8844MM</t>
  </si>
  <si>
    <t xml:space="preserve">209-70-74140 -80mm (TURBO)</t>
  </si>
  <si>
    <t xml:space="preserve">Китай Адаптер 80mm (Komatsu)</t>
  </si>
  <si>
    <t xml:space="preserve"> (PC750)</t>
  </si>
  <si>
    <t xml:space="preserve">Енисей-М ООО Красноярск</t>
  </si>
  <si>
    <t xml:space="preserve">17x1260Li </t>
  </si>
  <si>
    <t xml:space="preserve">AV17x1308, RECMF8505, 17x1260Li (R170W-7)</t>
  </si>
  <si>
    <t xml:space="preserve">Примспецтехмаш ООО</t>
  </si>
  <si>
    <t xml:space="preserve">самовывоз по гарантийному письму</t>
  </si>
  <si>
    <t xml:space="preserve">81N8-13010 (R290/R305 HRS)</t>
  </si>
  <si>
    <t xml:space="preserve">R305/R290, 81N8-13011 (R290-7, R320-7, R300-9, R330LC-9S, R3000-7)</t>
  </si>
  <si>
    <t xml:space="preserve">ТРАНС СЕРВИС ООО</t>
  </si>
  <si>
    <t xml:space="preserve">ПОМЕНЯЛИ НА 3/4</t>
  </si>
  <si>
    <t xml:space="preserve">Plow bolt 7/8"X76 (175-71-11454)</t>
  </si>
  <si>
    <t xml:space="preserve">175-71-11454, 02010-21476, 5J2409 (Полотно D155)</t>
  </si>
  <si>
    <t xml:space="preserve">ФЕДЕРАЛСТРОЙ ООО</t>
  </si>
  <si>
    <t xml:space="preserve">9N-4552 (GN)</t>
  </si>
  <si>
    <t xml:space="preserve">C23LR - HD, 9N-4552 (GETT) (CAT 345)</t>
  </si>
  <si>
    <t xml:space="preserve">08-8845MM</t>
  </si>
  <si>
    <t xml:space="preserve">EX200-2/3/5/-6 9134243 HRS/QL</t>
  </si>
  <si>
    <t xml:space="preserve">EX200-3/5, 9184516, 9114681, HT-50, 9132602 (EX200-3/5, ZX160-3, ZX200, EX200-2,3,5, EX210, ZX230, ZX240, ZX240-3, ZX200-3)</t>
  </si>
  <si>
    <t xml:space="preserve">ZTAM-00775, 001-21-1393, ZTAM-00434</t>
  </si>
  <si>
    <t xml:space="preserve">110x140x14/19 R2953 ()</t>
  </si>
  <si>
    <t xml:space="preserve">55x70x50 (Steel bushing)</t>
  </si>
  <si>
    <t xml:space="preserve">55x70x50 ()</t>
  </si>
  <si>
    <t xml:space="preserve">70x85x80(Steel bushing)</t>
  </si>
  <si>
    <t xml:space="preserve">70x85x80, 70x85x79, 31YC-11050,2110-1367s ()</t>
  </si>
  <si>
    <t xml:space="preserve">1172-05260</t>
  </si>
  <si>
    <t xml:space="preserve">65x360(350, h-320, 16mm) ()</t>
  </si>
  <si>
    <t xml:space="preserve">70x800/805 (YONGFENG)</t>
  </si>
  <si>
    <t xml:space="preserve">70x800/805 с Фиксатором ()</t>
  </si>
  <si>
    <t xml:space="preserve">65x120x1 (ID=67MM) </t>
  </si>
  <si>
    <t xml:space="preserve">65X120X1, S391-065120, 202-70-48460,2114-1058d12, 65X110X1, 202-70-48460, 21Y-70-14710, S391-065110 ()</t>
  </si>
  <si>
    <t xml:space="preserve">70x130x2 (ID=72MM) (S392-070135,-070120)</t>
  </si>
  <si>
    <t xml:space="preserve">72x128x2, S392-070135, S392-070140, 20Y-70-11330, 2114-1059D129(140mm), 20Y-70-31480 ()</t>
  </si>
  <si>
    <t xml:space="preserve">IDI 55X75X12</t>
  </si>
  <si>
    <t xml:space="preserve">IDI - FU0708-F0, 4070039 ()</t>
  </si>
  <si>
    <t xml:space="preserve">BRT P80X90X2</t>
  </si>
  <si>
    <t xml:space="preserve">07001-05080, 707-35-90940 ()</t>
  </si>
  <si>
    <t xml:space="preserve">ORING P80 (79,6x5,7)</t>
  </si>
  <si>
    <t xml:space="preserve">Сингапур О-кольцо (79,6x5,7) ()</t>
  </si>
  <si>
    <t xml:space="preserve">07000-15080 ()</t>
  </si>
  <si>
    <t xml:space="preserve">СДЭК В БАРНАУЛ</t>
  </si>
  <si>
    <t xml:space="preserve">08-8846MM</t>
  </si>
  <si>
    <t xml:space="preserve">Floating seal R3560 XKAH-01012, 132988 [R3560]</t>
  </si>
  <si>
    <t xml:space="preserve">SC3560 (356mm)  (356x390), XKAH-01451, XKAH-01026 (inside XKAH-01012), 180-00345 (R360LC-7 TrRed Gear)</t>
  </si>
  <si>
    <t xml:space="preserve">ZGAQ-01363 OEM ОФИС</t>
  </si>
  <si>
    <t xml:space="preserve">55x70x12 2coil, 0734-319-222 ()</t>
  </si>
  <si>
    <t xml:space="preserve">0750-112-095, ZGAQ-01289 ОФИС</t>
  </si>
  <si>
    <r>
      <rPr>
        <sz val="10"/>
        <rFont val="Arial"/>
        <family val="2"/>
        <charset val="204"/>
      </rPr>
      <t xml:space="preserve">MB-K831AB </t>
    </r>
    <r>
      <rPr>
        <b val="true"/>
        <sz val="10"/>
        <rFont val="Arial"/>
        <family val="2"/>
        <charset val="204"/>
      </rPr>
      <t xml:space="preserve">СКЛАД !!</t>
    </r>
  </si>
  <si>
    <t xml:space="preserve">СТИЛЬ ООО</t>
  </si>
  <si>
    <t xml:space="preserve">ЗАЛОГ</t>
  </si>
  <si>
    <t xml:space="preserve">3932530 24V</t>
  </si>
  <si>
    <t xml:space="preserve">3932529 (c площадкой), 3932530, 3939701, 3931590, 6733-81-9110, 6733-81-90130, SA-4891-24 ()</t>
  </si>
  <si>
    <t xml:space="preserve">ДЕЛОВЫМИ ЛИНИЯМИ В ИВАНОВО</t>
  </si>
  <si>
    <t xml:space="preserve">Floating seal 275MM [05/903811]</t>
  </si>
  <si>
    <t xml:space="preserve">Китай Даукон Seal -Floating (JCB)</t>
  </si>
  <si>
    <t xml:space="preserve">[R2750] (JC220, JC200)</t>
  </si>
  <si>
    <t xml:space="preserve">НПО Порт ЗАО + НОВАСОЛ + ГИДРОПРАЙД  + МЕГАПОЛИС </t>
  </si>
  <si>
    <r>
      <rPr>
        <sz val="10"/>
        <rFont val="Arial"/>
        <family val="2"/>
        <charset val="204"/>
      </rPr>
      <t xml:space="preserve">Сингапур Ремкомплект гидронасоса HYD MAIN PUMP ORING KIT (Hitachi </t>
    </r>
    <r>
      <rPr>
        <sz val="10"/>
        <rFont val="Microsoft YaHei"/>
        <family val="2"/>
        <charset val="204"/>
      </rPr>
      <t xml:space="preserve">＆ </t>
    </r>
    <r>
      <rPr>
        <sz val="10"/>
        <rFont val="Arial"/>
        <family val="2"/>
        <charset val="204"/>
      </rPr>
      <t xml:space="preserve">John Deere &gt; Main Pump)</t>
    </r>
  </si>
  <si>
    <t xml:space="preserve">60mm (HITACHI 9075752, 4467592)</t>
  </si>
  <si>
    <t xml:space="preserve">К-Д ООО</t>
  </si>
  <si>
    <t xml:space="preserve">08-8847MM</t>
  </si>
  <si>
    <t xml:space="preserve">Вилка DH300  QL</t>
  </si>
  <si>
    <t xml:space="preserve">Китай Вилка натяжителя YOKE (Doosan(Daewoo))</t>
  </si>
  <si>
    <t xml:space="preserve">SER 12X16X2.9/3.6</t>
  </si>
  <si>
    <t xml:space="preserve">702-16-52190, RSY12=RSY-12(12X16X2.9) (PC100/200/300-7/-6, E320)</t>
  </si>
  <si>
    <t xml:space="preserve">ДВУЭС</t>
  </si>
  <si>
    <t xml:space="preserve">СЕРВИС-КОНТРАКТ ООО </t>
  </si>
  <si>
    <t xml:space="preserve">08-8848MM</t>
  </si>
  <si>
    <t xml:space="preserve">713-00032RC (GN 2713Y0032RC) DH360</t>
  </si>
  <si>
    <t xml:space="preserve">Китай Коронка DJ460 (705-00006+114-00246) (Doosan(Daewoo))</t>
  </si>
  <si>
    <t xml:space="preserve">RC-TYPE, S370 (S360-5), K1005018, 713-00034 (Solar 330, 340)</t>
  </si>
  <si>
    <t xml:space="preserve">705-00006+114-00246 (DY360) </t>
  </si>
  <si>
    <t xml:space="preserve">Китай Палец + Шайба 23x125+22x37x5 (Hyundai)</t>
  </si>
  <si>
    <t xml:space="preserve">DY360, 713-00032 (DJ460)</t>
  </si>
  <si>
    <t xml:space="preserve">DH280 HRS 2270-6126</t>
  </si>
  <si>
    <t xml:space="preserve">Китай Поддерж. каток Upper Rooler (Doosan(Daewoo))</t>
  </si>
  <si>
    <t xml:space="preserve">2270-1030, 200105-00020 (S290-V, S280-III, S300-V, S280 (=S320))</t>
  </si>
  <si>
    <t xml:space="preserve">31Y1-03561 офис</t>
  </si>
  <si>
    <t xml:space="preserve">75, 105 (R1300LC, R1300W-3 new type)</t>
  </si>
  <si>
    <t xml:space="preserve">31Y1-03861 офис пакинг или взять -18210</t>
  </si>
  <si>
    <t xml:space="preserve">70, 100, 31Y1-03860 (R1300LC, R1300W-3 new type)</t>
  </si>
  <si>
    <t xml:space="preserve">08-8849MM</t>
  </si>
  <si>
    <t xml:space="preserve">1.110-00023</t>
  </si>
  <si>
    <t xml:space="preserve">Корея Втулка BUSHING (Doosan(Daewoo))</t>
  </si>
  <si>
    <t xml:space="preserve">ZGAQ-02235 (0730-260-621) ()</t>
  </si>
  <si>
    <t xml:space="preserve">100x115x130(Steel bushing)</t>
  </si>
  <si>
    <t xml:space="preserve">ОТПРАВКА БАЙКАЛ СЕРВИС В ИРКУТСК</t>
  </si>
  <si>
    <t xml:space="preserve">08-8850MM</t>
  </si>
  <si>
    <t xml:space="preserve">отправили 7шт</t>
  </si>
  <si>
    <t xml:space="preserve">31N4-15012 K3V63DTP</t>
  </si>
  <si>
    <t xml:space="preserve">Корея Гидростанция/Гидронасос MAIN PUMP (Hyundai)</t>
  </si>
  <si>
    <t xml:space="preserve">H3V63DTP, K3V63DTP-1JGR-9C05, K3V63DTP-1JHK-9SOS-1L (R140W-7)</t>
  </si>
  <si>
    <t xml:space="preserve">MB-PT964 (4648651)</t>
  </si>
  <si>
    <t xml:space="preserve">Китай Фильтр гидравлический [24] (Monbow)</t>
  </si>
  <si>
    <t xml:space="preserve">SP8050, H27360, 4648651, RP9178, ST78050 ()</t>
  </si>
  <si>
    <t xml:space="preserve">AGM-AC-8101 ДУДКИН</t>
  </si>
  <si>
    <t xml:space="preserve">Фильтр салона SALOON FILTER (Хитачи)</t>
  </si>
  <si>
    <t xml:space="preserve">AGM-A-1170 ДУДКИН</t>
  </si>
  <si>
    <t xml:space="preserve">Фильтр </t>
  </si>
  <si>
    <t xml:space="preserve">31y1-03561</t>
  </si>
  <si>
    <t xml:space="preserve">IDI 75X85X6</t>
  </si>
  <si>
    <t xml:space="preserve">IDI - Y200-075011 ()</t>
  </si>
  <si>
    <t xml:space="preserve">KZT 105X97X6</t>
  </si>
  <si>
    <t xml:space="preserve">HIT-0310510 ()</t>
  </si>
  <si>
    <t xml:space="preserve">WR 105X100X9.5</t>
  </si>
  <si>
    <t xml:space="preserve">BRT 75X85X3 </t>
  </si>
  <si>
    <t xml:space="preserve">BRT P95X105X2</t>
  </si>
  <si>
    <t xml:space="preserve">07001-05095 ()</t>
  </si>
  <si>
    <t xml:space="preserve">ORING P95 (94,6x5,7)</t>
  </si>
  <si>
    <t xml:space="preserve">Сингапур О-кольцо (94,6x5,7) ()</t>
  </si>
  <si>
    <t xml:space="preserve">СДМ-Сервис ООО (Сургут)</t>
  </si>
  <si>
    <t xml:space="preserve">ждем информацию чем отправлять</t>
  </si>
  <si>
    <t xml:space="preserve">08-8851MM</t>
  </si>
  <si>
    <t xml:space="preserve">СДЭК В САНКТ-ПЕТЕРБУРГ</t>
  </si>
  <si>
    <t xml:space="preserve">70x85x75(Steel bushing)</t>
  </si>
  <si>
    <t xml:space="preserve">70x85x75, 203-70-56130-75mm, X114-702074, 61EN-12300 ()</t>
  </si>
  <si>
    <t xml:space="preserve">70x380(PC120)HKDZ 202-70-61210</t>
  </si>
  <si>
    <t xml:space="preserve">70x370(350) - с флажком ()</t>
  </si>
  <si>
    <t xml:space="preserve">VAY 65X80X8 PIN DUST SEAL</t>
  </si>
  <si>
    <t xml:space="preserve">130-09-12790, 417-09-11110 , DLI 65X80X8 PIN DUST SEAL, '203-70-44230, 417-09-11120 ()</t>
  </si>
  <si>
    <t xml:space="preserve">Терра Техно</t>
  </si>
  <si>
    <t xml:space="preserve">08-8852MM</t>
  </si>
  <si>
    <r>
      <rPr>
        <sz val="10"/>
        <rFont val="Arial"/>
        <family val="2"/>
        <charset val="204"/>
      </rPr>
      <t xml:space="preserve">2014503-L (GN </t>
    </r>
    <r>
      <rPr>
        <b val="true"/>
        <sz val="10"/>
        <rFont val="Arial"/>
        <family val="2"/>
        <charset val="204"/>
      </rPr>
      <t xml:space="preserve">DX</t>
    </r>
    <r>
      <rPr>
        <sz val="10"/>
        <rFont val="Arial"/>
        <family val="2"/>
        <charset val="204"/>
      </rPr>
      <t xml:space="preserve">225) LH</t>
    </r>
  </si>
  <si>
    <r>
      <rPr>
        <sz val="10"/>
        <rFont val="Arial"/>
        <family val="2"/>
        <charset val="204"/>
      </rPr>
      <t xml:space="preserve">2014504-R (GN </t>
    </r>
    <r>
      <rPr>
        <b val="true"/>
        <sz val="10"/>
        <rFont val="Arial"/>
        <family val="2"/>
        <charset val="204"/>
      </rPr>
      <t xml:space="preserve">DX</t>
    </r>
    <r>
      <rPr>
        <sz val="10"/>
        <rFont val="Arial"/>
        <family val="2"/>
        <charset val="204"/>
      </rPr>
      <t xml:space="preserve">225) RH</t>
    </r>
  </si>
  <si>
    <t xml:space="preserve">E320/320B (21/16/456) 8E-9805 QL/KH/HRS</t>
  </si>
  <si>
    <t xml:space="preserve">21T, 16H, CR5602, 8E9805 (CAT320)</t>
  </si>
  <si>
    <t xml:space="preserve">08-8853MM</t>
  </si>
  <si>
    <t xml:space="preserve">EX200-2-3/5 (21/16/420) QL (EX200-3/5)</t>
  </si>
  <si>
    <t xml:space="preserve">21T, 16H, ID420, 1020990, 71402489, FT3059, 1018740, 1021239 (ZX200, EX200-2, EX200-3)</t>
  </si>
  <si>
    <t xml:space="preserve">Универсал - Сервис ООО</t>
  </si>
  <si>
    <t xml:space="preserve">Строительная компания + ТММ </t>
  </si>
  <si>
    <t xml:space="preserve">707-98-15800</t>
  </si>
  <si>
    <t xml:space="preserve">X-Type Ремкомплект гидроцилиндра Outrigger Slide (Komatsu)</t>
  </si>
  <si>
    <t xml:space="preserve">45, 65 (LW250-3, LW250M-2)</t>
  </si>
  <si>
    <t xml:space="preserve">ORING P180 (179,5x8,4)</t>
  </si>
  <si>
    <t xml:space="preserve">Сингапур О-кольцо (179,5x8,4) ()</t>
  </si>
  <si>
    <t xml:space="preserve">ПРОМТЕХНИКА ООО</t>
  </si>
  <si>
    <t xml:space="preserve">ТК РАТЭК В Г. ТОМСК</t>
  </si>
  <si>
    <t xml:space="preserve">K5V80DT(P)</t>
  </si>
  <si>
    <t xml:space="preserve">Корея Ремкомплект гидронасоса HYD MAIN PUMP ORING KIT (Kawasaki &gt; K5V Series)</t>
  </si>
  <si>
    <t xml:space="preserve">40mm (TCN 40x62x11 VITON AP2388), XJBN-01106 ()</t>
  </si>
  <si>
    <t xml:space="preserve">AGM-C-4519</t>
  </si>
  <si>
    <t xml:space="preserve">AGAMA фильтр масл. C-519 [ 8-97019-468-0 ] ()</t>
  </si>
  <si>
    <t xml:space="preserve">FC5604,FC1801,FF5114, FC208, KS501C, 600-311-6220, FF5081, WK81186. WK811/86 ()</t>
  </si>
  <si>
    <t xml:space="preserve">Гурков Максим Васильевич + БАСЕН + Карьер ДВ + Кондратьев Владимир Александрович+ АКТИОН </t>
  </si>
  <si>
    <t xml:space="preserve">08-8854MM</t>
  </si>
  <si>
    <t xml:space="preserve">[R3400], XKAQ-00173, 170-27-00025, 170-27-00020, 423-33-00020 (760S337FS), 716687, SC3400, XKAH-00372(XKAH-00495), XKAH-00031, XKAQ-00803, 2180-6059, 170-27-00113, 170-27-00021, 170-27-00023, 4138544, 2180-7134, 207-27-00310, 421-33-00050, 228561, 195-27-00022(-50C) (D65, D155A-5, R290LC-7 TrRed Gear, PC300-7)</t>
  </si>
  <si>
    <t xml:space="preserve">175-13-23500</t>
  </si>
  <si>
    <t xml:space="preserve">Китай Насос шестеренчатый GEAR PUMP (Komatsu)</t>
  </si>
  <si>
    <t xml:space="preserve">16Y-11-40000 ()</t>
  </si>
  <si>
    <t xml:space="preserve">ДС Надеждинское ООО</t>
  </si>
  <si>
    <t xml:space="preserve">08-8855MM</t>
  </si>
  <si>
    <t xml:space="preserve">110x125x137-HD</t>
  </si>
  <si>
    <t xml:space="preserve">110x125x137, 14515335 VOE, 110x125x140 (207-70-61610) ()</t>
  </si>
  <si>
    <t xml:space="preserve">СПЕЦГИДРАВЛИК ООО ПКФ</t>
  </si>
  <si>
    <t xml:space="preserve">СДЭК В ИРКУТСК</t>
  </si>
  <si>
    <t xml:space="preserve">08-8857MM</t>
  </si>
  <si>
    <t xml:space="preserve">M20X55X2.5 (S017-200552) </t>
  </si>
  <si>
    <t xml:space="preserve">Корея Болт M20x55x2.5  (Hyundai)</t>
  </si>
  <si>
    <t xml:space="preserve">S017-200552, 01010-82050 (61E3-3033/4)</t>
  </si>
  <si>
    <t xml:space="preserve">R60/EX40/45/50/55 (38L)  HRS/QL</t>
  </si>
  <si>
    <t xml:space="preserve">Китай Цепь гусеничная 9132311 (Hitachi)</t>
  </si>
  <si>
    <t xml:space="preserve">38L x 135pitch x 12mm (EX40/45, EX55UR, EX50U)</t>
  </si>
  <si>
    <t xml:space="preserve">KB-2113(PC60/50)</t>
  </si>
  <si>
    <t xml:space="preserve">70x85x70(Steel bushing)</t>
  </si>
  <si>
    <t xml:space="preserve">45x350 (YONGFENG)</t>
  </si>
  <si>
    <t xml:space="preserve">45x350(340)/285/312, 2hole-16mm ()</t>
  </si>
  <si>
    <t xml:space="preserve">TB2 115x145x14 NBR</t>
  </si>
  <si>
    <t xml:space="preserve">Сингапур-Корея Сальник 115x145x14 (NOK)</t>
  </si>
  <si>
    <t xml:space="preserve">AD4282 (PC200-7/PC210-7)</t>
  </si>
  <si>
    <t xml:space="preserve">IDI 50X60X6</t>
  </si>
  <si>
    <t xml:space="preserve">HBY 50X65.5X6.3</t>
  </si>
  <si>
    <t xml:space="preserve">Сумотори-Иркутск ООО</t>
  </si>
  <si>
    <t xml:space="preserve">?</t>
  </si>
  <si>
    <t xml:space="preserve">08-8858MM</t>
  </si>
  <si>
    <t xml:space="preserve">ВОСТОК ТРЕЙД ООО</t>
  </si>
  <si>
    <t xml:space="preserve">67N6-36150-39 (GN)</t>
  </si>
  <si>
    <t xml:space="preserve">39mm, t=15, l=95/125-130 (R210-7)</t>
  </si>
  <si>
    <t xml:space="preserve">ОРИОН-СТРОЙ ООО</t>
  </si>
  <si>
    <t xml:space="preserve">SD32/D155 (48.7X291)</t>
  </si>
  <si>
    <t xml:space="preserve">48.7X291 (SD32, D155)</t>
  </si>
  <si>
    <t xml:space="preserve">SD32/D155</t>
  </si>
  <si>
    <t xml:space="preserve"> (SD32, D155)</t>
  </si>
  <si>
    <t xml:space="preserve">СТТ ООО 2636804040</t>
  </si>
  <si>
    <t xml:space="preserve">08-8859MM</t>
  </si>
  <si>
    <t xml:space="preserve">31Y1-09990 / 31Y1-20000</t>
  </si>
  <si>
    <t xml:space="preserve">95, 140, 31Y1-20000 (R250LC-7, R250LC-3)</t>
  </si>
  <si>
    <t xml:space="preserve">31Y1-10160</t>
  </si>
  <si>
    <t xml:space="preserve">90, 135 (R250LC-7)</t>
  </si>
  <si>
    <t xml:space="preserve">31N6-40950</t>
  </si>
  <si>
    <t xml:space="preserve">Корея Ремкомплект коллектора Seal kit Centre Turning joint (Hyundai/Samsung-Volvo)</t>
  </si>
  <si>
    <t xml:space="preserve">6шт-SPN 100X110X5 BLACK CENTRE JOINT SEAL (R290LC-7, R3000LC-7A)</t>
  </si>
  <si>
    <t xml:space="preserve">KZT 140X132X6</t>
  </si>
  <si>
    <t xml:space="preserve">Y440-140000 ()</t>
  </si>
  <si>
    <t xml:space="preserve">WR 140X133X20</t>
  </si>
  <si>
    <t xml:space="preserve">07156-01420, Y310-140000 ()</t>
  </si>
  <si>
    <t xml:space="preserve">BRT P130X140X2</t>
  </si>
  <si>
    <t xml:space="preserve">07001-05130, 707-35-91420, 707-35-91430, 07001-15130 ()</t>
  </si>
  <si>
    <t xml:space="preserve">SPGW 140 (SPGWB)</t>
  </si>
  <si>
    <t xml:space="preserve">707-44-14180, 707-44-14080 ()</t>
  </si>
  <si>
    <t xml:space="preserve">ORING P130 (129,6x5,7)</t>
  </si>
  <si>
    <t xml:space="preserve">Сингапур О-кольцо (129,6x5,7) ()</t>
  </si>
  <si>
    <t xml:space="preserve">07000-55130, S631-130004, 9511-12130, 07000-15130 ()</t>
  </si>
  <si>
    <t xml:space="preserve">BD2G/E70B 38L HRS/QL</t>
  </si>
  <si>
    <t xml:space="preserve">Китай Цепь гусеничная MT24/38 (Mitsubishi)</t>
  </si>
  <si>
    <t xml:space="preserve">38L x 135pitch x 13mm, 58846-18021 (BD2G, DX40, BD2F)</t>
  </si>
  <si>
    <t xml:space="preserve">СПЕЦЗИП ООО</t>
  </si>
  <si>
    <t xml:space="preserve">08-8860MM</t>
  </si>
  <si>
    <t xml:space="preserve">MB-JX629</t>
  </si>
  <si>
    <t xml:space="preserve">LF691A, C5502, C5516, 1R0716, 1R-0716, 1R1808, 1R-1808, P554005, LF691, C5502-1, P551808, WIX51972, C5507, LFP4005 ()</t>
  </si>
  <si>
    <t xml:space="preserve">MB-JX651</t>
  </si>
  <si>
    <t xml:space="preserve">C1110, LF16011, C111, AGM-C-1111 ()</t>
  </si>
  <si>
    <t xml:space="preserve">MB-CX504 (FF5052)</t>
  </si>
  <si>
    <t xml:space="preserve">FC7903, FC5723, FF5052, FF5074, 11E1-70010, 11E1-70020, FC5704,FC7903,FC7101,FC6203, FC5704-1, FF5052,FF42000, 6732-71-6111, 3931063, XCAE-00243, P553004, CX7085, 6732-71-6112 ()</t>
  </si>
  <si>
    <t xml:space="preserve">MB-P919 (MB-PT919)</t>
  </si>
  <si>
    <t xml:space="preserve">H2724, 4656608, 4656605, 4656602, YA00016054, 4656609 ()</t>
  </si>
  <si>
    <t xml:space="preserve">AGM-A-1003</t>
  </si>
  <si>
    <t xml:space="preserve">AGM-A-1190</t>
  </si>
  <si>
    <t xml:space="preserve">AGM-A-5629S[A5629+A5630]</t>
  </si>
  <si>
    <t xml:space="preserve">AGM-C-1110</t>
  </si>
  <si>
    <t xml:space="preserve">AGM-C-1116</t>
  </si>
  <si>
    <t xml:space="preserve">AGM-SFC-5302-10</t>
  </si>
  <si>
    <t xml:space="preserve">AGM-H-7981</t>
  </si>
  <si>
    <t xml:space="preserve">08-8861MM</t>
  </si>
  <si>
    <t xml:space="preserve">в тюмень</t>
  </si>
  <si>
    <t xml:space="preserve">Контур ООО </t>
  </si>
  <si>
    <t xml:space="preserve">M16X65/70x1.5 Track Bolt&amp;Nut Set</t>
  </si>
  <si>
    <t xml:space="preserve">ДМК ООО</t>
  </si>
  <si>
    <t xml:space="preserve">08-8862MM</t>
  </si>
  <si>
    <t xml:space="preserve">KW1524 MIRFILTER</t>
  </si>
  <si>
    <t xml:space="preserve">NL21-14EI+NL21-14GI/NL2114EI+NL2114GI, 4938598 ()</t>
  </si>
  <si>
    <t xml:space="preserve">MB-CX524+CAP-крышка</t>
  </si>
  <si>
    <t xml:space="preserve">1R-0770, FS19820, 326-1644, 423-8525, BF1399, P550626, WIX33787, SFC55170, 1R0770, AGM-SFC-5517, LFF6770 ()</t>
  </si>
  <si>
    <t xml:space="preserve">MB-P938</t>
  </si>
  <si>
    <t xml:space="preserve">H5609, 07063-01142 ()</t>
  </si>
  <si>
    <t xml:space="preserve">Пневмомаш ООО + МАТУРИН ООО</t>
  </si>
  <si>
    <t xml:space="preserve">08-8863MM</t>
  </si>
  <si>
    <t xml:space="preserve">МАТУРИН ООО</t>
  </si>
  <si>
    <t xml:space="preserve">195-30-00336/195-30-00114/195-30-00115/195-30-00116/195-30-00117/195-30-00118/195-30-00331/195-30-00332  (GETT)</t>
  </si>
  <si>
    <t xml:space="preserve">Корея Опорный каток S/F  (Komatsu)</t>
  </si>
  <si>
    <t xml:space="preserve">KM926 (D355A-3(S))</t>
  </si>
  <si>
    <t xml:space="preserve">Спец СУ АО</t>
  </si>
  <si>
    <t xml:space="preserve">Кудряшову Егору Викторовичу 
Т. 8902-070-46-99</t>
  </si>
  <si>
    <t xml:space="preserve">ТК ЭНЕРГИЯ В НАХОДКУ</t>
  </si>
  <si>
    <t xml:space="preserve">K2442 MIRFILTER</t>
  </si>
  <si>
    <t xml:space="preserve">240x420, A8638 ()</t>
  </si>
  <si>
    <t xml:space="preserve">БЕЗ ДОКУМЕНТОВ</t>
  </si>
  <si>
    <t xml:space="preserve"> ТК ЭНЕРГИЯ 
ООО «СпецТехИмпорт»
675000, Амурская область, г. Благовещенск, ул. Шимановского, д. 170
ИНН 2801199085, КПП 280101001, ОГРН 1142801007656, ОКВЭД 51.65
ТЕЛЕФОН  +7-922-11-888-66</t>
  </si>
  <si>
    <t xml:space="preserve">08-8864MM</t>
  </si>
  <si>
    <t xml:space="preserve">6D125 850/50/90   FAN</t>
  </si>
  <si>
    <t xml:space="preserve"> Крыльчатка FAN-ENGINE ()</t>
  </si>
  <si>
    <t xml:space="preserve">600-633-7850 ()</t>
  </si>
  <si>
    <t xml:space="preserve">ОТ ЧАСТНОГО ЛИЦА И БЕЗ
ДОКУМЕНТОВ!!!!!</t>
  </si>
  <si>
    <t xml:space="preserve">08-8865MM</t>
  </si>
  <si>
    <t xml:space="preserve">MB-K404A (K2337)</t>
  </si>
  <si>
    <t xml:space="preserve">K2337, AF26531 (Shantui Roller SR16P, Sany SR250)</t>
  </si>
  <si>
    <t xml:space="preserve">DKBI 40X52X7/10</t>
  </si>
  <si>
    <t xml:space="preserve">196-63-75190, 198-63-75190, 07016-00407, 07016-10407, 103-30-24240 ()</t>
  </si>
  <si>
    <t xml:space="preserve">IDI 40X50X7</t>
  </si>
  <si>
    <t xml:space="preserve">IDI - FU2002-F0, 707-51-40210 ()</t>
  </si>
  <si>
    <t xml:space="preserve">ТРЕЙДГРУПП ООО</t>
  </si>
  <si>
    <t xml:space="preserve">ДЕЛОВЫЕ ЛИНИИ  В ЕКАТЕРИНБУРГ</t>
  </si>
  <si>
    <t xml:space="preserve">08-8866MM</t>
  </si>
  <si>
    <t xml:space="preserve">SK200-8 (21/26/402/M16) YN51D01003P1 QL</t>
  </si>
  <si>
    <t xml:space="preserve">21T, 26H, ID402, D=645mm, HOLE=16mm, (947-50201000 (26H) HD820-III) (SK250-8/SK200-8/NH215, HD820-III)</t>
  </si>
  <si>
    <t xml:space="preserve">FM3575 == 35 INTTH 179.0X103.0X3.5</t>
  </si>
  <si>
    <t xml:space="preserve">UK Фрикционный диск PAPER (Hyundai/Samsung-Volvo/Doosan(Daewoo))</t>
  </si>
  <si>
    <t xml:space="preserve">0750-140-028, 0501-314-381 (R170W-7)</t>
  </si>
  <si>
    <t xml:space="preserve">0734-317-169, 0734-317-249</t>
  </si>
  <si>
    <t xml:space="preserve">Корея Сальник U-RING ZF VINA167-1 (Hyundai/Doosan(Daewoo))</t>
  </si>
  <si>
    <t xml:space="preserve">NA167  167x159.6x4, 1.180-00371, 2.180-01061, ZGAQ-02922 (NA167  167x159.6x4)</t>
  </si>
  <si>
    <t xml:space="preserve">0501-314-506</t>
  </si>
  <si>
    <t xml:space="preserve">ZGAQ-02923 ()</t>
  </si>
  <si>
    <t xml:space="preserve">0501-314-461</t>
  </si>
  <si>
    <t xml:space="preserve">ORING AS241 (98.02X3.53)</t>
  </si>
  <si>
    <t xml:space="preserve">Сингапур О-кольцо (98,02X3,53) ()</t>
  </si>
  <si>
    <t xml:space="preserve">0634-313-188 ()</t>
  </si>
  <si>
    <t xml:space="preserve">МАГНИТ ООО</t>
  </si>
  <si>
    <t xml:space="preserve">08-8867MM</t>
  </si>
  <si>
    <t xml:space="preserve">203-30-42260 Dozer Komatsu</t>
  </si>
  <si>
    <t xml:space="preserve">203-30-42260 ()</t>
  </si>
  <si>
    <t xml:space="preserve">ODI 47x80x16 </t>
  </si>
  <si>
    <t xml:space="preserve">Корея Манжета поршневая гидравлическая  ODI PISTON SEAL ()</t>
  </si>
  <si>
    <t xml:space="preserve">150-30-13442 (D65E-12 Направляющее колесо)</t>
  </si>
  <si>
    <t xml:space="preserve">WR 80X75X20</t>
  </si>
  <si>
    <t xml:space="preserve">07155-00820, 150-30-13430, 07155-11820 ()</t>
  </si>
  <si>
    <t xml:space="preserve">ORING P90 (89,6x5,7)</t>
  </si>
  <si>
    <t xml:space="preserve">Сингапур О-кольцо (89,6x5,7) ()</t>
  </si>
  <si>
    <t xml:space="preserve">07000-55090, S631-090004, 07000-15090 ()</t>
  </si>
  <si>
    <t xml:space="preserve">СтройМашТорг ООО</t>
  </si>
  <si>
    <t xml:space="preserve">Сингапур Ремкомплект гидроцилиндра BUCKET (Hitachi)</t>
  </si>
  <si>
    <t xml:space="preserve">95, 145 (ZX330 (New))</t>
  </si>
  <si>
    <t xml:space="preserve">DKBI 115X131X9/12</t>
  </si>
  <si>
    <t xml:space="preserve">Y110-115011 ()</t>
  </si>
  <si>
    <t xml:space="preserve">IDI 115X130X9</t>
  </si>
  <si>
    <t xml:space="preserve">IDI - 916-840-13000 ()</t>
  </si>
  <si>
    <t xml:space="preserve">IDI 115X135X12</t>
  </si>
  <si>
    <t xml:space="preserve">KZT 170X162X9.5</t>
  </si>
  <si>
    <t xml:space="preserve">Hit-0259307 ()</t>
  </si>
  <si>
    <t xml:space="preserve">N4W 170X164X3</t>
  </si>
  <si>
    <t xml:space="preserve">WR 170X164X9.5</t>
  </si>
  <si>
    <t xml:space="preserve">Hitachi-0972106 ()</t>
  </si>
  <si>
    <t xml:space="preserve">BRT 115x130x3 </t>
  </si>
  <si>
    <t xml:space="preserve">BRT 115X135X3 </t>
  </si>
  <si>
    <t xml:space="preserve">BRT P160x170x2</t>
  </si>
  <si>
    <t xml:space="preserve">S642-161003 ()</t>
  </si>
  <si>
    <t xml:space="preserve">SPGW 170 (SPGWB)</t>
  </si>
  <si>
    <t xml:space="preserve">Y420-170000 ()</t>
  </si>
  <si>
    <t xml:space="preserve">DRING 170x8.1 Piston Seal (170x149.5x8.1)</t>
  </si>
  <si>
    <t xml:space="preserve">G/R 170x8.1 Piston Seal (170x149.5x8.1) ()</t>
  </si>
  <si>
    <t xml:space="preserve">ORING G160 (159,6x5,7)</t>
  </si>
  <si>
    <t xml:space="preserve">Сингапур О-кольцо (159,6x5,7) ()</t>
  </si>
  <si>
    <t xml:space="preserve">S632-160004 ()</t>
  </si>
  <si>
    <t xml:space="preserve">ORING P36 (35,7x3,5)</t>
  </si>
  <si>
    <t xml:space="preserve">Сингапур О-кольцо (35,7x3,5) ()</t>
  </si>
  <si>
    <t xml:space="preserve">07000-13036 (Giant Komatsu/90/70)</t>
  </si>
  <si>
    <t xml:space="preserve">счет 1248</t>
  </si>
  <si>
    <t xml:space="preserve">08-8868MM</t>
  </si>
  <si>
    <t xml:space="preserve">DU BUSHING 80x40</t>
  </si>
  <si>
    <t xml:space="preserve">07177-08040, 4501895, S732-080040, S731-080040, SA9612-08040, 707-52-90550, 9611-08040 ()</t>
  </si>
  <si>
    <t xml:space="preserve">DU BUSHING 90x40</t>
  </si>
  <si>
    <t xml:space="preserve">07177-09040, 4034636/0237406, 4272961, S732-090040 (EX220-1/EX220-2/EX220-3/EX220-5)</t>
  </si>
  <si>
    <t xml:space="preserve">8PK1750 (3289930)</t>
  </si>
  <si>
    <t xml:space="preserve">8PK1750, 4892335 (R290LC-7)</t>
  </si>
  <si>
    <t xml:space="preserve">пони экспресс</t>
  </si>
  <si>
    <t xml:space="preserve">6741-61-1530</t>
  </si>
  <si>
    <t xml:space="preserve">8PK1155 (4642643/8973628150)</t>
  </si>
  <si>
    <t xml:space="preserve">Китай Ремень V-Belt (HITACHI)</t>
  </si>
  <si>
    <t xml:space="preserve">8PK1155, 8РК1160=612600061295 (FAN ZX200-3, ZX240-3)</t>
  </si>
  <si>
    <t xml:space="preserve">XF-F0602 (PC360-7)</t>
  </si>
  <si>
    <t xml:space="preserve">3957434, 3976831, 6743-61-4120 ()</t>
  </si>
  <si>
    <t xml:space="preserve">08-8869MM</t>
  </si>
  <si>
    <t xml:space="preserve">R250-9 QL ! 110x318</t>
  </si>
  <si>
    <t xml:space="preserve">R229 (R160LC-9, R180LC-9, R210LC-9)</t>
  </si>
  <si>
    <t xml:space="preserve">K1038517</t>
  </si>
  <si>
    <t xml:space="preserve">65x435(430, h-405/375), 2hole ()</t>
  </si>
  <si>
    <t xml:space="preserve">АВТОСТРОЙГРУЗ ООО</t>
  </si>
  <si>
    <t xml:space="preserve">80x95x90(Steel bushing)</t>
  </si>
  <si>
    <t xml:space="preserve">80x95x90, К1037849А, 110-00064, K1000733, 205-70-67150 ()</t>
  </si>
  <si>
    <t xml:space="preserve">ДСТС ООО</t>
  </si>
  <si>
    <t xml:space="preserve">ЗВЕНО ПРОВЕРИТЬ ПО ПАЛЬЦУ 47ММ + ПОСАДКА БАШМАКА НА ЗВЕНО 184.0x146.0x76.20 Ø24.5</t>
  </si>
  <si>
    <t xml:space="preserve">Анютин Сергей Витальевич</t>
  </si>
  <si>
    <t xml:space="preserve">ДЕЛОВЫЕ ЛИНИИ в г. БРАТСК</t>
  </si>
  <si>
    <t xml:space="preserve">08-8870MM</t>
  </si>
  <si>
    <t xml:space="preserve">дудкин</t>
  </si>
  <si>
    <t xml:space="preserve">1102547 (Volvo 140) (GN)</t>
  </si>
  <si>
    <t xml:space="preserve">EW140, 1102547VOE (EW140)</t>
  </si>
  <si>
    <t xml:space="preserve">M14x38x2.0 (201-27-61230)</t>
  </si>
  <si>
    <t xml:space="preserve">Китай Болт ведущего колеса M14x38x2.0 (Komatsu)</t>
  </si>
  <si>
    <t xml:space="preserve">Bolt Sprocket  (PC75/EX75)</t>
  </si>
  <si>
    <t xml:space="preserve">M16x40x2.0 (S0521451)</t>
  </si>
  <si>
    <t xml:space="preserve">Корея Болт катка M16x40x2.0 (Doosan(Daewoo))</t>
  </si>
  <si>
    <t xml:space="preserve">Bolt for Roller, S0521456, S0521466, S0521453, 931640 ()</t>
  </si>
  <si>
    <t xml:space="preserve">PC60-6/PC75 (450mm) (3-Grouser)</t>
  </si>
  <si>
    <t xml:space="preserve">Китай Башмак 73x89x57 14.5 154pitch (Komatsu/Hitachi/Kobelco)</t>
  </si>
  <si>
    <t xml:space="preserve">(450mm) (R80-7, PC60-6/PC75, ZX70)</t>
  </si>
  <si>
    <t xml:space="preserve">PC20 (23/9/190) QL</t>
  </si>
  <si>
    <t xml:space="preserve">Китай Сегмент, Ведущее колесо SEGMENT GROUP (Komatsu)</t>
  </si>
  <si>
    <t xml:space="preserve">23T, 9H, ID190, MU3001, 20N-27-41510 (PC20, PC10-7, PC27-8)</t>
  </si>
  <si>
    <t xml:space="preserve">VIO75 HRS D=35mm с пазом(1шт)</t>
  </si>
  <si>
    <t xml:space="preserve">Китай Поддерж. каток Upper Rooler (Yanmar)</t>
  </si>
  <si>
    <t xml:space="preserve">TBL-116 (24V, PLASTIC CASING)</t>
  </si>
  <si>
    <t xml:space="preserve">KOMATSU 203-06-56140 LAMP,  24V , PLASTIC CASING , SEALED BEAM ()</t>
  </si>
  <si>
    <t xml:space="preserve">3932224, 3936316, 6743-71-7130 (4BT/6BT ТННД)</t>
  </si>
  <si>
    <t xml:space="preserve">RUBBER COUPLING 004AS (3-bolt)</t>
  </si>
  <si>
    <t xml:space="preserve">Сингапур-Корея Муфта насоса D104*d53 ()</t>
  </si>
  <si>
    <t xml:space="preserve"> (LIFT TRUCK)</t>
  </si>
  <si>
    <t xml:space="preserve">TCN 40x60x12 VITON</t>
  </si>
  <si>
    <t xml:space="preserve">Сингапур-Корея Сальник 40x60x12 (NOK)</t>
  </si>
  <si>
    <t xml:space="preserve">AP2379-F ()</t>
  </si>
  <si>
    <t xml:space="preserve">TCN 40x62x11 VITON</t>
  </si>
  <si>
    <t xml:space="preserve">Сингапур-Корея Сальник 40x62x11 (NOK)</t>
  </si>
  <si>
    <t xml:space="preserve">AP2388-E, XJBN-00962, PTCV40V, 706-7E-11280 (MX8W-2 Kawasaki Pump, include 8048-00350)</t>
  </si>
  <si>
    <t xml:space="preserve">08-8871MM</t>
  </si>
  <si>
    <t xml:space="preserve">PC30/EX30 (21/9/190) QL</t>
  </si>
  <si>
    <t xml:space="preserve">Китай Сегмент, Ведущее колесо SPROCKET (Hitachi/Komatsu)</t>
  </si>
  <si>
    <t xml:space="preserve">21T, 9H, ID190 (EX30, PC30)</t>
  </si>
  <si>
    <t xml:space="preserve">EX35 (21/9/210) QL EX30B</t>
  </si>
  <si>
    <t xml:space="preserve">21T, 9H, ID210 (EX35)</t>
  </si>
  <si>
    <t xml:space="preserve">MB-JX620</t>
  </si>
  <si>
    <t xml:space="preserve">LF3546, 4285642, LF3995, KS350-5, C1506, C1521, C510, 1132401612 ()</t>
  </si>
  <si>
    <t xml:space="preserve">MB-CX513</t>
  </si>
  <si>
    <t xml:space="preserve">FC52040, Volvo:14520542,  FOTON:129907-55800, YANMAR:129907-55801, XJAU-01070, 123907-55800, FC5201, Р550643, 4658695 ()</t>
  </si>
  <si>
    <t xml:space="preserve">СПК-АВТОСЕРВИС + Влад-инженер</t>
  </si>
  <si>
    <t xml:space="preserve">08-8872MM</t>
  </si>
  <si>
    <t xml:space="preserve">MASTER BOLT (M27X2.0X145) 195-32-23140</t>
  </si>
  <si>
    <t xml:space="preserve">Сингапур Болт гусеницы M27X2.0X145 (Komatsu)</t>
  </si>
  <si>
    <t xml:space="preserve">195-32-23140 (D355)</t>
  </si>
  <si>
    <t xml:space="preserve">61M5-30220</t>
  </si>
  <si>
    <t xml:space="preserve">45x256(246) 1hole x 1side ()</t>
  </si>
  <si>
    <t xml:space="preserve">СДМС ООО </t>
  </si>
  <si>
    <t xml:space="preserve">ДЕЛОВЫМИ ЛИНИЯМИ В Г. УФА</t>
  </si>
  <si>
    <t xml:space="preserve">08-8873MM</t>
  </si>
  <si>
    <t xml:space="preserve">63NB-40081</t>
  </si>
  <si>
    <t xml:space="preserve">110x615 </t>
  </si>
  <si>
    <t xml:space="preserve">63NB-40140-AS</t>
  </si>
  <si>
    <t xml:space="preserve">120x685 </t>
  </si>
  <si>
    <t xml:space="preserve">ООО СПАРТА</t>
  </si>
  <si>
    <t xml:space="preserve">ТК РАТЭК ДО Г. МОСКВА</t>
  </si>
  <si>
    <t xml:space="preserve">08-8874MM</t>
  </si>
  <si>
    <t xml:space="preserve">PC200-7 </t>
  </si>
  <si>
    <t xml:space="preserve">Китай Цилиндр натяжения гусеницы с пружиной в сборе T/CYLINDER ASSY (ADJUSTER KIT) (Komatsu)</t>
  </si>
  <si>
    <t xml:space="preserve">E320D/CAT320DL</t>
  </si>
  <si>
    <t xml:space="preserve">Китай Цилиндр натяжения гусеницы с пружиной в сборе T/CYLINDER ASSY (ADJUSTER KIT) (Caterpilar)</t>
  </si>
  <si>
    <t xml:space="preserve">2394387, 2394388 (239-4389) (CAT320DL)</t>
  </si>
  <si>
    <t xml:space="preserve">ГРУЗ ОТПРАВИТЬ НА ПАЛЛЕТЕ !!</t>
  </si>
  <si>
    <t xml:space="preserve">Енисей-М ООО</t>
  </si>
  <si>
    <t xml:space="preserve">08-8875MM</t>
  </si>
  <si>
    <t xml:space="preserve">ИТС ООО</t>
  </si>
  <si>
    <t xml:space="preserve">08-8876MM</t>
  </si>
  <si>
    <r>
      <rPr>
        <sz val="10"/>
        <rFont val="Arial"/>
        <family val="2"/>
        <charset val="204"/>
      </rPr>
      <t xml:space="preserve">Floating seal R3000B </t>
    </r>
    <r>
      <rPr>
        <b val="true"/>
        <sz val="10"/>
        <rFont val="Arial"/>
        <family val="2"/>
        <charset val="204"/>
      </rPr>
      <t xml:space="preserve">[114-1497]</t>
    </r>
  </si>
  <si>
    <t xml:space="preserve">Китай Даукон Seal -Floating (Caterpillar)</t>
  </si>
  <si>
    <t xml:space="preserve">[R3000B], 114-1497, 093-1425 (CAT320D)</t>
  </si>
  <si>
    <t xml:space="preserve">A5573-S[A5535+A5534]</t>
  </si>
  <si>
    <t xml:space="preserve"> Фильтр воздушный SF-A5573-S H330[330]//OD272[186]//ID183[131], AGM-A5573-S[A5535+A5534] ()</t>
  </si>
  <si>
    <t xml:space="preserve">Китай Фильтр гидравлический [140] (Monbow)</t>
  </si>
  <si>
    <t xml:space="preserve">31N4-40951</t>
  </si>
  <si>
    <t xml:space="preserve">9шт-SPN 100X110X5 BLACK CENTRE JOINT SEAL ()</t>
  </si>
  <si>
    <t xml:space="preserve">K9001529 (ZGAQ-02912)</t>
  </si>
  <si>
    <t xml:space="preserve">Корея Сальник SEAL (Hyundai/Doosan(Daewoo))</t>
  </si>
  <si>
    <t xml:space="preserve">150.15x178x13/16, 0734-309-423 , 1306879 (R150W-9)</t>
  </si>
  <si>
    <t xml:space="preserve">пакинг 31y1-20190 3pcs + 31y1-15235 2pcs</t>
  </si>
  <si>
    <t xml:space="preserve">IDI 100X115X9</t>
  </si>
  <si>
    <t xml:space="preserve">IDI - FU1082-K2 (KR25H-3L H-type Jack)</t>
  </si>
  <si>
    <t xml:space="preserve">BRT 100X115X3</t>
  </si>
  <si>
    <t xml:space="preserve">ORING AS219 (32.92x3.53)</t>
  </si>
  <si>
    <t xml:space="preserve">Сингапур О-кольцо (32,92x3,53) (Pwq-Red)</t>
  </si>
  <si>
    <t xml:space="preserve">Y171-024004, 02892-13032, Y171-024001 (Giant Komatsu/Кореяn/90/70 inch, Kobelko)</t>
  </si>
  <si>
    <t xml:space="preserve">ФОРТУНА ООО (г. Иркутск)</t>
  </si>
  <si>
    <t xml:space="preserve">08-8877MM</t>
  </si>
  <si>
    <t xml:space="preserve">MB-K804AB/MB-KU804AB</t>
  </si>
  <si>
    <t xml:space="preserve">A8604Set, P536457, AF25589+AF25624, 1318822+1318821, A8604-S[A8508+A8507], 131-8822+131-8821 ()</t>
  </si>
  <si>
    <t xml:space="preserve">СДМС ООО</t>
  </si>
  <si>
    <t xml:space="preserve">71x86x71(Steel bushing)</t>
  </si>
  <si>
    <t xml:space="preserve">71x86x71, 2110-1318A/K1037850A, 110-00179, 131004-00024A(HDSL),00t152-0, K1000734 ()</t>
  </si>
  <si>
    <t xml:space="preserve">K1038993</t>
  </si>
  <si>
    <t xml:space="preserve">90x630, K1000204, 120501-01079 (DX300LCA)</t>
  </si>
  <si>
    <t xml:space="preserve">ТК ПЭК - АВИА ПЕРЕВОЗКА</t>
  </si>
  <si>
    <t xml:space="preserve">08-8878MM</t>
  </si>
  <si>
    <t xml:space="preserve">08-8879MM</t>
  </si>
  <si>
    <t xml:space="preserve">70x85x100, X124-702100, 66N4-04010 ()</t>
  </si>
  <si>
    <t xml:space="preserve">90x105x130 (61EN-12120) корея</t>
  </si>
  <si>
    <t xml:space="preserve">ИП Пиков Сергей Леонидович</t>
  </si>
  <si>
    <t xml:space="preserve">08-8880MM</t>
  </si>
  <si>
    <t xml:space="preserve">MB-K830AB</t>
  </si>
  <si>
    <t xml:space="preserve">A6117-S[A2210+A6008] ()</t>
  </si>
  <si>
    <t xml:space="preserve">MB-K839AB</t>
  </si>
  <si>
    <t xml:space="preserve">Китай Фильтр Воздушный [6] (Monbow)</t>
  </si>
  <si>
    <t xml:space="preserve">A5653-Set, 4237663+4337639 / 4085788, YA716S (WAX) , 6125-81-7032, 600-181-4212+600-181-4300, A5653-S[A6113+A5408], 6711-84-7050, ST616AB ()</t>
  </si>
  <si>
    <t xml:space="preserve">MB-K840-SET</t>
  </si>
  <si>
    <t xml:space="preserve">C20500+CF500 (SET), P778994+P780036, AF26395+AF26396 ()</t>
  </si>
  <si>
    <t xml:space="preserve">MB-CX518</t>
  </si>
  <si>
    <t xml:space="preserve">600-311-4510,600-319-3410,FS19946,SFC5611, 600-319-3440, 600-319-4540, 600-319-3400, 600-311-3240, 600-319-4510, P553200, SFC56020 ()</t>
  </si>
  <si>
    <t xml:space="preserve">MB-CX544</t>
  </si>
  <si>
    <t xml:space="preserve">Китай Фильтр топливный [24]  (Monbow)</t>
  </si>
  <si>
    <t xml:space="preserve">SFC5709, FS1000, 4377880, 11NB-70010, WIX33406, 3329289 ()</t>
  </si>
  <si>
    <t xml:space="preserve">FC5504, FC5713, FF5580, 600-311-3750, CX554, FF5324, P550774, 32925762, 1R0751, 1R-0751, FF5321, FC56270, 11LB-70020, FF5488, 3959612, 600-319-3750, 306-9199, FC5516, MB-CX554, ST-CX313, WIX33626, 3973232 ()</t>
  </si>
  <si>
    <t xml:space="preserve">MB-FS1003</t>
  </si>
  <si>
    <t xml:space="preserve">FS1003, d91,5x210 x 1"-14, Евро3, P551103, P551003 ()</t>
  </si>
  <si>
    <t xml:space="preserve">2277448/2277449 WAX</t>
  </si>
  <si>
    <t xml:space="preserve">227-7449, 227-7448(293-4053), P785965+P608766, SL82009, CAT434E ()</t>
  </si>
  <si>
    <t xml:space="preserve">1R0762 (WAX WF6161) </t>
  </si>
  <si>
    <t xml:space="preserve">FC5517, FF5624 ()</t>
  </si>
  <si>
    <t xml:space="preserve">08-8881MM</t>
  </si>
  <si>
    <t xml:space="preserve">PC60/5 HRS/QL (БОРТА ПО КРАЮ)</t>
  </si>
  <si>
    <t xml:space="preserve">PC60/5 O/F , 201-30-00062, 201-30-00061, (21W-30-00050 PC60-7 (O/F), 201-30-00210 PC60-7 (O/F) (БОРТА ПО КРАЮ)) (PC60-5,6(steel), PC75UU)</t>
  </si>
  <si>
    <t xml:space="preserve">2123-2117B</t>
  </si>
  <si>
    <t xml:space="preserve">Корея Палец PIN (DOOSAN)</t>
  </si>
  <si>
    <t xml:space="preserve">35x230(220) 1hole x 1side ()</t>
  </si>
  <si>
    <t xml:space="preserve">61EK-11080 (61EK-11081)</t>
  </si>
  <si>
    <t xml:space="preserve">70x445(430) 2hole x 1side (R160LC-3, R160LC-7, R180LC-7, R170W-7, R170W-3)</t>
  </si>
  <si>
    <t xml:space="preserve">MB-K822A</t>
  </si>
  <si>
    <t xml:space="preserve">AS2205, P182050, AF435KM, YM129436-12900, YA-8106A (WAX) , 121120-12901, p181050, A5501JS ()</t>
  </si>
  <si>
    <t xml:space="preserve">ИП Солодов Игорь Васильевич</t>
  </si>
  <si>
    <t xml:space="preserve">08-8882MM</t>
  </si>
  <si>
    <t xml:space="preserve">LBH 90X100X6/8 DUST SEAL</t>
  </si>
  <si>
    <t xml:space="preserve">IUH 120X140X10</t>
  </si>
  <si>
    <t xml:space="preserve">IUH - CU1222EO ()</t>
  </si>
  <si>
    <t xml:space="preserve">07000-12145, 910-029-14500, 07000-02145, XJBN-00096, S632-145004, A810145, 03310-01450  ()</t>
  </si>
  <si>
    <t xml:space="preserve">ORING P50 (49,7x3,5)</t>
  </si>
  <si>
    <t xml:space="preserve">Сингапур О-кольцо (49,7x3,5) ()</t>
  </si>
  <si>
    <t xml:space="preserve">07000-13050, 0171809 (Giant Komatsu)</t>
  </si>
  <si>
    <t xml:space="preserve">КАТ-КОМ + РОС ЭНЕРГО + Авенир-М + ТЕХНОТРАК</t>
  </si>
  <si>
    <t xml:space="preserve">ZTAM-00115, D001.404360</t>
  </si>
  <si>
    <t xml:space="preserve">45x55x7 (R140W-7)</t>
  </si>
  <si>
    <t xml:space="preserve">1-87810976-0 (WAX WF421) </t>
  </si>
  <si>
    <t xml:space="preserve">F1503, F-507, F507 ()</t>
  </si>
  <si>
    <t xml:space="preserve">08-8883MM</t>
  </si>
  <si>
    <t xml:space="preserve">A5613Set, 26802-37021+26802-37011, 4S00484+4177212, 20801-03401+20801-03411, YA881A+B (WAX), 6128-81-7093, 600-181-4501, 6127-81-7412, 6127-81-7142+6128-181-7320, 6128-81-7040 ()</t>
  </si>
  <si>
    <t xml:space="preserve">ТК АЛТАН В ХАБАРОВСК</t>
  </si>
  <si>
    <t xml:space="preserve">ИП Шкулова С. А.</t>
  </si>
  <si>
    <t xml:space="preserve">AF25756/AF25523 MIRFILTER MA812</t>
  </si>
  <si>
    <t xml:space="preserve">Китай Фильтр воздушный [4] (MIRFILTER)</t>
  </si>
  <si>
    <t xml:space="preserve">MB-LF16015 Monbow + WAX</t>
  </si>
  <si>
    <t xml:space="preserve">WIX57037, C5713, C5735, W950/39, P550520, WIX92095E, EA504074043, 4897898 ()</t>
  </si>
  <si>
    <t xml:space="preserve">ДЕЛОВЫМИ ЛИНИЯМИ В ТОМСК</t>
  </si>
  <si>
    <t xml:space="preserve">4650433 == ОФИС</t>
  </si>
  <si>
    <t xml:space="preserve">90, 130, 4S00716, YA00006592 (ZX240-3, ZX250-3)</t>
  </si>
  <si>
    <t xml:space="preserve">FC5715</t>
  </si>
  <si>
    <t xml:space="preserve">ДАЛАСИ С НОВОГО СКЛАДА</t>
  </si>
  <si>
    <t xml:space="preserve">26312-83C10, C2811, XKBH-01965 ()</t>
  </si>
  <si>
    <t xml:space="preserve">08-8884MM</t>
  </si>
  <si>
    <t xml:space="preserve">2713-1219/K9005351 (GN) </t>
  </si>
  <si>
    <t xml:space="preserve">S300 Китай, 713-00054A, K9005351 GT-S300-5, S300 ASE, 713-00026, K1039299A (Solar 280, 290, 300, DX300)</t>
  </si>
  <si>
    <t xml:space="preserve">D41-6 (25/13/150) QL последние</t>
  </si>
  <si>
    <t xml:space="preserve">25T, 13H, ID150, 124-27-51155 (D41P-6, D41E-6)</t>
  </si>
  <si>
    <t xml:space="preserve">PC100/120 HRS 203-30-00140 последние</t>
  </si>
  <si>
    <t xml:space="preserve">08-8885MM</t>
  </si>
  <si>
    <t xml:space="preserve">Китай Боковой нож ковша 3h- (Komatsu)</t>
  </si>
  <si>
    <t xml:space="preserve">LH (PC55)</t>
  </si>
  <si>
    <t xml:space="preserve">RH (PC55)</t>
  </si>
  <si>
    <t xml:space="preserve">EX200-5 (9134245) (ZX200) HRS</t>
  </si>
  <si>
    <t xml:space="preserve">9231273, 9089636, 9062406, 9235824, 9178333, 71401347 (ZX200, EX200-2, EX210, EX200-5)</t>
  </si>
  <si>
    <t xml:space="preserve">70x85x92, X124-702092, VOE14544974 (R170W-7)</t>
  </si>
  <si>
    <t xml:space="preserve">70x85x100 (61QH-89120) - без центрального канала</t>
  </si>
  <si>
    <t xml:space="preserve">70x85x100-без центрального канала, 61HQ-89120 (R200W-7)</t>
  </si>
  <si>
    <t xml:space="preserve">АВТОТРЕЙД ТД ЕКБ  + Универсал-Сервис(Раздольное)+ Владкристалл + СПАРТ + Трансстроймеханизация + ТРАК АЗИЯ АВТО + Карьер ДВ + ГРАНД ВЛ + СПЕЦЗАВОД № 1 МУПВ + АКВАТЕХНОЛОГИИ + ФИТЕКС + ОРИОН-СТРОЙ + ГИДРОПРАЙД </t>
  </si>
  <si>
    <t xml:space="preserve">9N-4252 (GN)</t>
  </si>
  <si>
    <t xml:space="preserve">HD (CAT 110. 312. 315)</t>
  </si>
  <si>
    <t xml:space="preserve">M24x81x1,5 Segment Bolt&amp;Nut</t>
  </si>
  <si>
    <t xml:space="preserve">Китай Болт сегментный M24x80x1,5 (Komatsu)</t>
  </si>
  <si>
    <t xml:space="preserve">178-27-11150, nut(01803-02430) ([30] D155)</t>
  </si>
  <si>
    <t xml:space="preserve">6212-61-1204 </t>
  </si>
  <si>
    <t xml:space="preserve">6212-61-1203 (SA6D140, D275A-5)</t>
  </si>
  <si>
    <t xml:space="preserve">70x90x95(Steel bushing)</t>
  </si>
  <si>
    <t xml:space="preserve">70x90x95 ()</t>
  </si>
  <si>
    <t xml:space="preserve">COUPLING 140H PVC ONLY </t>
  </si>
  <si>
    <t xml:space="preserve">Сингапур-Корея Пластиковая вставка муфты насоса  ()</t>
  </si>
  <si>
    <t xml:space="preserve">11E9-1503 (R290LC-3 до #0715)</t>
  </si>
  <si>
    <t xml:space="preserve">ДЛ в Чебоксары</t>
  </si>
  <si>
    <t xml:space="preserve">08-8887MM</t>
  </si>
  <si>
    <t xml:space="preserve">Владасфальт ООО</t>
  </si>
  <si>
    <t xml:space="preserve">29170039941 XCMG50/LG953 (Aili)</t>
  </si>
  <si>
    <t xml:space="preserve">Китай  teeth 2-bolt hole ()</t>
  </si>
  <si>
    <t xml:space="preserve">2отверстия, по центрам 80мм, толщина посадки 32-34мм, скошенный угол, диаметр отверстия 24мм (XCMG 50/LG 953 teeth 2holes)</t>
  </si>
  <si>
    <t xml:space="preserve">08-8888MM</t>
  </si>
  <si>
    <t xml:space="preserve">XKCF-00646, XKCF-00001 СТАРАЯ КОРЕЯ</t>
  </si>
  <si>
    <t xml:space="preserve"> Фильтр гидравлический TRANSMISSION OIL FILTER (Hyundai)</t>
  </si>
  <si>
    <t xml:space="preserve"> (20DF-7/25DF-7/30DF-7)</t>
  </si>
  <si>
    <t xml:space="preserve">MB-CX558</t>
  </si>
  <si>
    <t xml:space="preserve">FS1040, 3101872, 86034027 ()</t>
  </si>
  <si>
    <t xml:space="preserve">AGM-A-4413F</t>
  </si>
  <si>
    <t xml:space="preserve">ДУДКИН, СПИСАНО 17.03</t>
  </si>
  <si>
    <t xml:space="preserve">AGM-C-3306</t>
  </si>
  <si>
    <t xml:space="preserve">AGM-C-4409</t>
  </si>
  <si>
    <t xml:space="preserve">AGM-FC-3317</t>
  </si>
  <si>
    <t xml:space="preserve">AGM-A-5658S</t>
  </si>
  <si>
    <t xml:space="preserve">AGM-HC-6801</t>
  </si>
  <si>
    <t xml:space="preserve">ГЛОБАЛ ЭКСПОРТ ЭДЖЕНСИ ООО</t>
  </si>
  <si>
    <t xml:space="preserve">В ЕКАТЕРИНБУРГ</t>
  </si>
  <si>
    <t xml:space="preserve">11Q6-90240 KOREA</t>
  </si>
  <si>
    <t xml:space="preserve">моющейся (9 серия)</t>
  </si>
  <si>
    <t xml:space="preserve">С МОРСКОГО ГРУЗА , ЯЩИК №3</t>
  </si>
  <si>
    <t xml:space="preserve">Washer 1" (01643-22460)</t>
  </si>
  <si>
    <t xml:space="preserve">Корея Шайба 1" (Komatsu)</t>
  </si>
  <si>
    <t xml:space="preserve">01643-22460, PLAIN (D355, D275, D9)</t>
  </si>
  <si>
    <t xml:space="preserve">161-00168D2=DS7004002=81N5-50061</t>
  </si>
  <si>
    <t xml:space="preserve">БОЛЬШОЕ РЕЗИНОВОЕ КОЛЬЦО ДЛЯ КОЛЕСА. С МОРСКОГО ЯЩИК №3</t>
  </si>
  <si>
    <t xml:space="preserve">AGM-AC-8101 у нас на складе есть они</t>
  </si>
  <si>
    <t xml:space="preserve">ПЭК в ИРКУТСК</t>
  </si>
  <si>
    <t xml:space="preserve">08-8889MM</t>
  </si>
  <si>
    <t xml:space="preserve">61N8-11260 грибок</t>
  </si>
  <si>
    <t xml:space="preserve">ВТУЛКА</t>
  </si>
  <si>
    <t xml:space="preserve">С МОРСКОГО ГРУЗА №3</t>
  </si>
  <si>
    <t xml:space="preserve">61Q6-04070 (90x105x100, 61EN-13380)</t>
  </si>
  <si>
    <t xml:space="preserve">С МОРСКОГО ГРУЗА №1</t>
  </si>
  <si>
    <t xml:space="preserve">61Q6-04130 = 100x115x115 </t>
  </si>
  <si>
    <t xml:space="preserve">71N6-02710</t>
  </si>
  <si>
    <t xml:space="preserve">СТЕКЛО</t>
  </si>
  <si>
    <t xml:space="preserve">С МОРСКОГО ГРУЗА №2</t>
  </si>
  <si>
    <t xml:space="preserve">71Q7-03230</t>
  </si>
  <si>
    <t xml:space="preserve">71Q7-03240</t>
  </si>
  <si>
    <t xml:space="preserve">39Q8-41120</t>
  </si>
  <si>
    <t xml:space="preserve">САЛЬНИК</t>
  </si>
  <si>
    <t xml:space="preserve">ДЛЯ СТЕКОЛ ЗАКАЗАТЬ ОБРЕШЕТКУ !!!</t>
  </si>
  <si>
    <t xml:space="preserve">08-8890MM</t>
  </si>
  <si>
    <t xml:space="preserve">90x105x53 K1037848A</t>
  </si>
  <si>
    <t xml:space="preserve">Корея Втулка ковша, стрелы, рукояти BUSHING ()</t>
  </si>
  <si>
    <t xml:space="preserve">90x105x53 без наружней проточки ()</t>
  </si>
  <si>
    <t xml:space="preserve">90x105x115(Steel bushing)</t>
  </si>
  <si>
    <t xml:space="preserve">90x105x115, 31YC-11160, 61QH-73220 ()</t>
  </si>
  <si>
    <t xml:space="preserve">VAY 100X115X4 PIN DUST SEAL</t>
  </si>
  <si>
    <t xml:space="preserve">07145-00100, 2445R138D9,07145-10100 ()</t>
  </si>
  <si>
    <t xml:space="preserve">Региональный склад казань</t>
  </si>
  <si>
    <t xml:space="preserve">0734-317-105, 0734-317-180, ZGAQ-01287</t>
  </si>
  <si>
    <t xml:space="preserve">Корея Сальник U-RING ZF R3754 (Hyundai)</t>
  </si>
  <si>
    <t xml:space="preserve">NA200-20 200x192.6x4, 1.180-00374, 8U2373 (NA200-20 200x192.6x4)</t>
  </si>
  <si>
    <t xml:space="preserve">08-8891MM</t>
  </si>
  <si>
    <t xml:space="preserve">с китайского контейнера</t>
  </si>
  <si>
    <t xml:space="preserve">Floating seal 380MM [17M-27-00102, 17M-27-00121]</t>
  </si>
  <si>
    <t xml:space="preserve">[R3800], SC3790, 208-27-00140, 17M-27-00102, 17M-27-00121, 208-27-00210 (287-33-00010) (PC400-7, D275A-5)</t>
  </si>
  <si>
    <t xml:space="preserve">Натяжитель ремня</t>
  </si>
  <si>
    <t xml:space="preserve">АСЕРВИС ООО</t>
  </si>
  <si>
    <t xml:space="preserve">08-8892MM</t>
  </si>
  <si>
    <t xml:space="preserve">склад</t>
  </si>
  <si>
    <t xml:space="preserve">120x135x108 (61Q6-97920) последние 4шт</t>
  </si>
  <si>
    <t xml:space="preserve">120x135x108 ()</t>
  </si>
  <si>
    <t xml:space="preserve">с морского</t>
  </si>
  <si>
    <t xml:space="preserve">61QB-97010</t>
  </si>
  <si>
    <t xml:space="preserve">с морского, надо замерить</t>
  </si>
  <si>
    <t xml:space="preserve">61QH-96610</t>
  </si>
  <si>
    <t xml:space="preserve">61Q6-97610</t>
  </si>
  <si>
    <t xml:space="preserve">BUSH-PIN</t>
  </si>
  <si>
    <t xml:space="preserve">61Q6-97910</t>
  </si>
  <si>
    <t xml:space="preserve">61QB-00010</t>
  </si>
  <si>
    <t xml:space="preserve">63QB-00031</t>
  </si>
  <si>
    <t xml:space="preserve">61Q6-01860</t>
  </si>
  <si>
    <t xml:space="preserve">PIN ASSY</t>
  </si>
  <si>
    <t xml:space="preserve">61Q6-02010GG</t>
  </si>
  <si>
    <t xml:space="preserve">PIN WA</t>
  </si>
  <si>
    <t xml:space="preserve">61Q6-02020</t>
  </si>
  <si>
    <t xml:space="preserve">63NB-00071</t>
  </si>
  <si>
    <t xml:space="preserve">VAY 125X145X10 (2180-1106BD19)</t>
  </si>
  <si>
    <t xml:space="preserve">Корея Уплотнение пальца-втулки PIN SEAL DUST (Doosan(Daewoo) DX)</t>
  </si>
  <si>
    <t xml:space="preserve">Y020-125111 ()</t>
  </si>
  <si>
    <t xml:space="preserve">Y020-120000 </t>
  </si>
  <si>
    <t xml:space="preserve">SEAL-DUST,DLI,KPU</t>
  </si>
  <si>
    <t xml:space="preserve">S993-125210</t>
  </si>
  <si>
    <t xml:space="preserve">SHIM</t>
  </si>
  <si>
    <t xml:space="preserve">S993-125240</t>
  </si>
  <si>
    <t xml:space="preserve">S991-120200</t>
  </si>
  <si>
    <t xml:space="preserve">SHIM-POLYMER</t>
  </si>
  <si>
    <t xml:space="preserve">S993-100170</t>
  </si>
  <si>
    <t xml:space="preserve">S993-120200</t>
  </si>
  <si>
    <t xml:space="preserve">S993-120220</t>
  </si>
  <si>
    <r>
      <rPr>
        <b val="true"/>
        <sz val="11"/>
        <rFont val="Arial"/>
        <family val="2"/>
        <charset val="204"/>
      </rPr>
      <t xml:space="preserve">SK200-8 (21/26/402/M16) </t>
    </r>
    <r>
      <rPr>
        <sz val="10"/>
        <rFont val="Arial"/>
        <family val="2"/>
        <charset val="204"/>
      </rPr>
      <t xml:space="preserve">YN51D01003P1 QL</t>
    </r>
  </si>
  <si>
    <t xml:space="preserve">С КОНТЕЙНЕРА !</t>
  </si>
  <si>
    <t xml:space="preserve">EX30 4340535 IF БОРТ ПО ЦЕНТРУ</t>
  </si>
  <si>
    <t xml:space="preserve">Китай Опорный каток Bottom roller (Kobelco)</t>
  </si>
  <si>
    <r>
      <rPr>
        <sz val="10"/>
        <rFont val="Arial"/>
        <family val="2"/>
        <charset val="204"/>
      </rPr>
      <t xml:space="preserve">SK20/SK30 (MIR), PX64D00009F1, 4340535/9106668 [VA760200],  [[ PC30MR-2 (MIR)=4719574 [VA400300], 20S-30-31501, 21U-30-31301, 21U-30-R1301, 9237937]] (SK20/SK30, 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3, PC30MR-2)</t>
    </r>
  </si>
  <si>
    <t xml:space="preserve">QL С КОНТЕЙНЕРА !</t>
  </si>
  <si>
    <t xml:space="preserve">08-8893MM</t>
  </si>
  <si>
    <t xml:space="preserve">Корея Боковой нож ковша 3h-80x60 d=13 (Doosan(Daewoo)/Komatsu)</t>
  </si>
  <si>
    <t xml:space="preserve">101514-00020 (Solar 30, PC38)</t>
  </si>
  <si>
    <t xml:space="preserve">101514-00021 (Solar 30, PC38)</t>
  </si>
  <si>
    <t xml:space="preserve">110x130x110 (2110-1375)</t>
  </si>
  <si>
    <t xml:space="preserve">Корея Втулка ковша, стрелы, рукояти BUSHING (Doosan(Daewoo))</t>
  </si>
  <si>
    <t xml:space="preserve">110x130x110 ()</t>
  </si>
  <si>
    <t xml:space="preserve">120x135x110 (61EN-12260) (Steel bushing)</t>
  </si>
  <si>
    <t xml:space="preserve">Китай Втулка ковша, стрелы, рукояти BUSHING-STEEL (Hyundai)</t>
  </si>
  <si>
    <t xml:space="preserve">120x135x110 ()</t>
  </si>
  <si>
    <t xml:space="preserve">Корея Втулка ковша, стрелы, рукояти BUSHING CONTROL ROD - ARM (Hitachi)</t>
  </si>
  <si>
    <t xml:space="preserve">100x115x60 без канала под маслёнку (ZX)</t>
  </si>
  <si>
    <t xml:space="preserve">Корея Втулка ковша, стрелы, рукояти BUSHING (Hitachi)</t>
  </si>
  <si>
    <t xml:space="preserve">120x140x110 без канала (EX450,EX450-3,ZX450)</t>
  </si>
  <si>
    <t xml:space="preserve">195x11.5mm with bolt</t>
  </si>
  <si>
    <t xml:space="preserve">172x195x11.5 ()</t>
  </si>
  <si>
    <t xml:space="preserve">SKY-45</t>
  </si>
  <si>
    <t xml:space="preserve">Сингапур Манжета симметричная гидравлическая USH ()</t>
  </si>
  <si>
    <t xml:space="preserve">45x55x6 ()</t>
  </si>
  <si>
    <t xml:space="preserve">VAY 120X135X8 PIN DUST SEAL (S700-120209)</t>
  </si>
  <si>
    <t xml:space="preserve">421-09-11350, S700-120209, DLI 120x135x8 PIN DUST SEAL, Y020-120111, Y020-120000 ()</t>
  </si>
  <si>
    <t xml:space="preserve">KOMATSU-Piston Ring - 185</t>
  </si>
  <si>
    <t xml:space="preserve">Тайвань Стальное кольцо поршня  ()</t>
  </si>
  <si>
    <t xml:space="preserve">707-44-18920 ()</t>
  </si>
  <si>
    <t xml:space="preserve">MB-K826A</t>
  </si>
  <si>
    <t xml:space="preserve">A7939 not set!, SL8437 ()</t>
  </si>
  <si>
    <t xml:space="preserve">MB-PX646</t>
  </si>
  <si>
    <t xml:space="preserve">HC1014, 689-357030932, 689-35703032, MB-JX646, 689-35703021, 689-35703033, C7902 ()</t>
  </si>
  <si>
    <t xml:space="preserve">08-8894MM</t>
  </si>
  <si>
    <t xml:space="preserve">RC-3, SYL-type, 9W8452RC-SYL, E356PR (CAT 330, MX292W)</t>
  </si>
  <si>
    <t xml:space="preserve">K5V140DT/DTP</t>
  </si>
  <si>
    <t xml:space="preserve">40mm (TCN 40x62x11 VITON (XJBN-00962)) ()</t>
  </si>
  <si>
    <t xml:space="preserve">29203250316 Support &amp; Swash Kit K5V140DTP </t>
  </si>
  <si>
    <t xml:space="preserve">ИВКОМ ООО</t>
  </si>
  <si>
    <t xml:space="preserve">HITACHI-4S00689</t>
  </si>
  <si>
    <t xml:space="preserve"> (NBR/ZAX200)</t>
  </si>
  <si>
    <t xml:space="preserve">Карьер ДВ + ЯВ-Строй + АКТИОН + Универсал-Сервис + БАСЕН + АЛЬФАСТРОЙ </t>
  </si>
  <si>
    <t xml:space="preserve">08-8895MM</t>
  </si>
  <si>
    <t xml:space="preserve">0630-501-029</t>
  </si>
  <si>
    <t xml:space="preserve">Корея  RING-RETAINING (Hyundai)</t>
  </si>
  <si>
    <t xml:space="preserve">0501-309-954</t>
  </si>
  <si>
    <t xml:space="preserve">Корея  RING-ANGLE (Hyundai)</t>
  </si>
  <si>
    <t xml:space="preserve">120501-01062 (2123-2187)</t>
  </si>
  <si>
    <t xml:space="preserve">80x245(225), с флажком, короткий ()</t>
  </si>
  <si>
    <t xml:space="preserve">DU BUSHING 110x45</t>
  </si>
  <si>
    <t xml:space="preserve">KR Втулка гидроцилиндра  ()</t>
  </si>
  <si>
    <t xml:space="preserve">S732-110045 ()</t>
  </si>
  <si>
    <t xml:space="preserve">MB-KU412A</t>
  </si>
  <si>
    <t xml:space="preserve">KU2237, C23610, 93241E WIX, 256-7902, 2567902, AF26397 ()</t>
  </si>
  <si>
    <t xml:space="preserve">ГИДРОКОМПЛЕКТ ООО</t>
  </si>
  <si>
    <t xml:space="preserve">ДЛ до терминала г. Новокузнецк</t>
  </si>
  <si>
    <t xml:space="preserve">08-8896MM</t>
  </si>
  <si>
    <t xml:space="preserve">авенир-м</t>
  </si>
  <si>
    <t xml:space="preserve">2123-2352A (120501-01090, K1039629)</t>
  </si>
  <si>
    <t xml:space="preserve">100x610(600), 120501-01090, K1039629 ()</t>
  </si>
  <si>
    <t xml:space="preserve">Альпа</t>
  </si>
  <si>
    <t xml:space="preserve">р/к 4448399</t>
  </si>
  <si>
    <t xml:space="preserve">08-8897MM</t>
  </si>
  <si>
    <t xml:space="preserve">IDI 95X110X9</t>
  </si>
  <si>
    <t xml:space="preserve">IDI - CU1051KO ()</t>
  </si>
  <si>
    <t xml:space="preserve">N4W 135X129X3</t>
  </si>
  <si>
    <t xml:space="preserve">BRT 95X110X3 </t>
  </si>
  <si>
    <t xml:space="preserve">Китай Подпорное кольцо BRONZE, NYLON ()</t>
  </si>
  <si>
    <t xml:space="preserve">BRT G130X135X1.25</t>
  </si>
  <si>
    <t xml:space="preserve">07001-02130, 07146-02130 ()</t>
  </si>
  <si>
    <t xml:space="preserve">ORING G130 (129,4x3,1)</t>
  </si>
  <si>
    <t xml:space="preserve">ИП Каганова </t>
  </si>
  <si>
    <t xml:space="preserve">ДЛ в Улан-Удэ</t>
  </si>
  <si>
    <t xml:space="preserve">EX40/45 (400mm)</t>
  </si>
  <si>
    <t xml:space="preserve">Китай Башмак 104*80*46 M12 (Hitachi)</t>
  </si>
  <si>
    <t xml:space="preserve">(400mm) Double Grouser (EX40/45, EX55UR, EX50U)</t>
  </si>
  <si>
    <t xml:space="preserve">F5214 J-FF5475</t>
  </si>
  <si>
    <t xml:space="preserve"> Фильтр топливный SF-F5214 ()</t>
  </si>
  <si>
    <t xml:space="preserve">СТС Сургут</t>
  </si>
  <si>
    <t xml:space="preserve">SK200/CAT320 YN60D00020P1</t>
  </si>
  <si>
    <t xml:space="preserve">Корея Башмак 219x155.6x119.6x69xØ21x10x36xM20x190pitch , 2424N241D3 (Kobelco)</t>
  </si>
  <si>
    <t xml:space="preserve">(600mm) YN62D00007F1 (SK200, CAT320)</t>
  </si>
  <si>
    <t xml:space="preserve">E200/E320/SK200 190pitch (155.6x119.6x69) 20mm</t>
  </si>
  <si>
    <t xml:space="preserve">HD820, HD820-III (190pitch)</t>
  </si>
  <si>
    <t xml:space="preserve">ROI 115X125X5 BLUE CENTRE JOINT SEAL</t>
  </si>
  <si>
    <t xml:space="preserve">ROI 125X135X4.9</t>
  </si>
  <si>
    <t xml:space="preserve">ORING P115 (114,6x5,7)</t>
  </si>
  <si>
    <t xml:space="preserve">Сингапур О-кольцо (114,6x5,7) ()</t>
  </si>
  <si>
    <t xml:space="preserve">S631-115004, 07000-15115 ()</t>
  </si>
  <si>
    <t xml:space="preserve">ПРОМТЕХНИКА ООО (Орион)</t>
  </si>
  <si>
    <t xml:space="preserve">08-8898MM</t>
  </si>
  <si>
    <t xml:space="preserve">FC5605</t>
  </si>
  <si>
    <t xml:space="preserve">100-GUMZ8 (37x104mm)</t>
  </si>
  <si>
    <t xml:space="preserve">Корея Крестовина U-JOINT (Doosan(Daewoo)/Hyundai)</t>
  </si>
  <si>
    <t xml:space="preserve">GUMZ-8, 100-KIA-00, XKCP-00030 (S130W-III, R170W-7, R140W-7)</t>
  </si>
  <si>
    <t xml:space="preserve">707-99-57200</t>
  </si>
  <si>
    <t xml:space="preserve">Сингапур Ремкомплект гидроцилиндра Arm (Komatsu)</t>
  </si>
  <si>
    <t xml:space="preserve">95, 135 (PC200-5, PC200LC-5, PC200-6, PC200LC-6, PC400-5, PC400LC-5)</t>
  </si>
  <si>
    <t xml:space="preserve">707-99-15730</t>
  </si>
  <si>
    <t xml:space="preserve">Сингапур Ремкомплект гидроцилиндра WB93S-5 BUCKET KIT (Komatsu)</t>
  </si>
  <si>
    <t xml:space="preserve"> (WB93S-5)</t>
  </si>
  <si>
    <t xml:space="preserve">D65EX-12 T/A KIT</t>
  </si>
  <si>
    <t xml:space="preserve">OD80 (D65EX-12)</t>
  </si>
  <si>
    <t xml:space="preserve">Магазин + примавтодор</t>
  </si>
  <si>
    <t xml:space="preserve">08-8899MM</t>
  </si>
  <si>
    <t xml:space="preserve">8PK1460 (3911562, 6732-61-4170)</t>
  </si>
  <si>
    <t xml:space="preserve">8PK1460, 6732-61-4170 (PC220-7)</t>
  </si>
  <si>
    <t xml:space="preserve">OUY 45x30x12 PISTON SEAL</t>
  </si>
  <si>
    <t xml:space="preserve">Сумотори-Иркутск + ТКС ГРУПП + ДТМ СЕРВИС + СК Технополис + Финогенов Вадим Семенович + Трансстроймеханизация + Фортуна + ТРАНССИБ + 124 ТЕХЛИДЕР + МАГНИТ + АНВИЛ ТЕХНО ООО (Трейдмаш ЮГ</t>
  </si>
  <si>
    <t xml:space="preserve">08-8900MM</t>
  </si>
  <si>
    <t xml:space="preserve">M18X85X2.5 (4331851, 20Y-30-11340, 01011-31885)</t>
  </si>
  <si>
    <t xml:space="preserve">Китай Болт M18X85X2.5 (Hitachi)</t>
  </si>
  <si>
    <t xml:space="preserve">BOLT (M18X85X2,5), 20Y-30-11340/01011-31885 ()</t>
  </si>
  <si>
    <t xml:space="preserve">8PK1755 (3911581, K080690)</t>
  </si>
  <si>
    <t xml:space="preserve">8PK1755 ()</t>
  </si>
  <si>
    <t xml:space="preserve">112x169x1, 14549089 VOE, 110x170x1 (207-70-72370/207-70-72380), 2114-1058D40,117203260, 207-70-51310=1,5mm (S340, S420-V, EC460-EC700, PC400-7)</t>
  </si>
  <si>
    <t xml:space="preserve">Сингапур Ремкомплект гидроцилиндра Bucket (Caterpillar)</t>
  </si>
  <si>
    <t xml:space="preserve">110, 160, 225-4625 (E330D/DL)</t>
  </si>
  <si>
    <t xml:space="preserve">MB-CX531</t>
  </si>
  <si>
    <t xml:space="preserve">31945-84040 ()</t>
  </si>
  <si>
    <t xml:space="preserve">08-8901MM</t>
  </si>
  <si>
    <t xml:space="preserve">ПРИМКАРЬЕР ООО ПО</t>
  </si>
  <si>
    <t xml:space="preserve">08-8902MM</t>
  </si>
  <si>
    <t xml:space="preserve">ПРИМАВТОЦЕНТР ООО</t>
  </si>
  <si>
    <t xml:space="preserve">3G-8354-42 (KT320Z-3 GN) скошенный BEVEL GAP</t>
  </si>
  <si>
    <t xml:space="preserve">Китай Адаптер J350, KT320Z-3 (Caterpillar)</t>
  </si>
  <si>
    <t xml:space="preserve">J350, 42mm, 618354 (CAT320)</t>
  </si>
  <si>
    <t xml:space="preserve">ДЕЛОВЫМИ ЛИНИЯМИ В г. ИВАНОВО</t>
  </si>
  <si>
    <t xml:space="preserve">08-8903MM</t>
  </si>
  <si>
    <t xml:space="preserve">8-98022822-1</t>
  </si>
  <si>
    <t xml:space="preserve">6754-61-1100</t>
  </si>
  <si>
    <t xml:space="preserve"> (6D107, PC200-8)</t>
  </si>
  <si>
    <t xml:space="preserve">4132A018 SHORT</t>
  </si>
  <si>
    <t xml:space="preserve">Китай Насос топливный  FUEL PUMP (PERKINS)</t>
  </si>
  <si>
    <t xml:space="preserve">170x10mm</t>
  </si>
  <si>
    <t xml:space="preserve">170x150x10, 61L1-20281 ()</t>
  </si>
  <si>
    <t xml:space="preserve">RUBBER COUPLING 080A </t>
  </si>
  <si>
    <t xml:space="preserve">Китай Муфта насоса  (JCB)</t>
  </si>
  <si>
    <t xml:space="preserve"> (JS200, JS220)</t>
  </si>
  <si>
    <t xml:space="preserve">RUBBER COUPLING SH200 14T</t>
  </si>
  <si>
    <t xml:space="preserve">Китай Муфта насоса в сборе  (Sumitomo)</t>
  </si>
  <si>
    <t xml:space="preserve">4-отв, 165x25d, 14T-D40 (205x40), TFC-80 (SH200)</t>
  </si>
  <si>
    <t xml:space="preserve">S700-100208 (VAY 100X115X8/7 , 14560209/14502915 VOE, 208-70-73530, 4074008)</t>
  </si>
  <si>
    <t xml:space="preserve">ФИЛТЭКС ООО</t>
  </si>
  <si>
    <t xml:space="preserve">08-8904MM</t>
  </si>
  <si>
    <t xml:space="preserve">АТК МАГИСТРАЛЬ ООО</t>
  </si>
  <si>
    <t xml:space="preserve">АЛТАН до Благовещенск</t>
  </si>
  <si>
    <t xml:space="preserve">KB-2133(ZAX-5)</t>
  </si>
  <si>
    <t xml:space="preserve">Китай Крышка топливного бака CAP-FUEL TANK (Zaxis-5)</t>
  </si>
  <si>
    <t xml:space="preserve">Piston Assy (9EA=1SET) K3V140DT </t>
  </si>
  <si>
    <t xml:space="preserve">Корея Поршеньки в сборе (комплект) Piston Assy (9EA=1SET) (K3V140DT)</t>
  </si>
  <si>
    <t xml:space="preserve">Ball Guide with SPACER K3V140DT PN:2924610-0031</t>
  </si>
  <si>
    <t xml:space="preserve">Корея Втулка блока Ball Guide with SPACER (K3V140DT)</t>
  </si>
  <si>
    <t xml:space="preserve">Shoe Plate, PLATE SHOE K3V140DT </t>
  </si>
  <si>
    <t xml:space="preserve">Корея Шайба прижимная Shoe Plate, PLATE SHOE (K3V140DT)</t>
  </si>
  <si>
    <t xml:space="preserve">H3V180DT PN:18838 ()</t>
  </si>
  <si>
    <t xml:space="preserve">Push Plate, PLATE SET K3V140DT </t>
  </si>
  <si>
    <t xml:space="preserve">Корея Шайба установочная Push Plate, PLATE SET (K3V140DT)</t>
  </si>
  <si>
    <t xml:space="preserve">H3V180DT PN:18272 ()</t>
  </si>
  <si>
    <t xml:space="preserve">COIL SPRING  (9EA=1SET) K3V140DT </t>
  </si>
  <si>
    <t xml:space="preserve">Корея Пружина (комплект) COIL SPRING  (9EA=1SET) (K3V140DT)</t>
  </si>
  <si>
    <t xml:space="preserve">СЧЕТ 1236 + СЧЕТ1445</t>
  </si>
  <si>
    <t xml:space="preserve">КИОТЭК ООО</t>
  </si>
  <si>
    <t xml:space="preserve">ТК БЕРГ В ХАБАРОВСК</t>
  </si>
  <si>
    <t xml:space="preserve">R360LC-7 81E7-00521 (R5000) 57.1mm</t>
  </si>
  <si>
    <t xml:space="preserve">81E7-00522 (R360-7, R350, R360-3, R420, R450, R450-3, R450-7)</t>
  </si>
  <si>
    <t xml:space="preserve">ГК "ВладРемСнаб" </t>
  </si>
  <si>
    <t xml:space="preserve">08-8906MM</t>
  </si>
  <si>
    <t xml:space="preserve">08-8907MM</t>
  </si>
  <si>
    <t xml:space="preserve">PC100-5 PC120 (42L KM1262) HRS</t>
  </si>
  <si>
    <t xml:space="preserve">Китай Цепь гусеничная KM1262 (Komatsu)</t>
  </si>
  <si>
    <t xml:space="preserve">42L x 175pitch x 16mm, 202-32-00101S, 203-32-00101, 202-32-00101 LINK(42L)16.3mm (PC120-5) (PC100-5/PC120, PC128)</t>
  </si>
  <si>
    <t xml:space="preserve">50x60x65(Steel bushing 61M5-50020)</t>
  </si>
  <si>
    <r>
      <rPr>
        <sz val="10"/>
        <rFont val="Arial"/>
        <family val="2"/>
        <charset val="204"/>
      </rPr>
      <t xml:space="preserve">50x60x65 , 61M7-10010, 61M5-50020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</si>
  <si>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55x68x40 (1032-00240)</t>
  </si>
  <si>
    <t xml:space="preserve">55x68x40 ()</t>
  </si>
  <si>
    <t xml:space="preserve">65x80x65 (Steel bushing)</t>
  </si>
  <si>
    <t xml:space="preserve">Китай Втулка ковша, стрелы, рукояти BUSHING (Hyundai, Hitachi)</t>
  </si>
  <si>
    <t xml:space="preserve">65x80x65,2110-1330a,131004-00021a, 110-00243, 31YC-11010 ()</t>
  </si>
  <si>
    <t xml:space="preserve">VAY 55X68X4 PIN DUST SEAL</t>
  </si>
  <si>
    <t xml:space="preserve">07145-00055 ()</t>
  </si>
  <si>
    <t xml:space="preserve">S700-065206  (VAY 65X80X6 PIN DUST SEAL (DKIY TYPE)</t>
  </si>
  <si>
    <t xml:space="preserve">4065687, 2180-1106BD3, Y020-065111 ()</t>
  </si>
  <si>
    <t xml:space="preserve">08-8908MM</t>
  </si>
  <si>
    <t xml:space="preserve">110x125x137 (14515335 VOE)</t>
  </si>
  <si>
    <t xml:space="preserve">Корея Втулка ковша, стрелы, рукояти BUSHING (Volvo)</t>
  </si>
  <si>
    <t xml:space="preserve">110x125x137 (EC460-EC700)</t>
  </si>
  <si>
    <t xml:space="preserve">110x130x132 (110-00173) Сталь</t>
  </si>
  <si>
    <t xml:space="preserve">110x130x132 ()</t>
  </si>
  <si>
    <t xml:space="preserve">110x130x160 (110-00172) Сталь</t>
  </si>
  <si>
    <t xml:space="preserve">110x130x160 ()</t>
  </si>
  <si>
    <t xml:space="preserve">207-70-61210</t>
  </si>
  <si>
    <t xml:space="preserve">Китай Палец BUCKET PIN (PC300-5/6) (Komatsu)</t>
  </si>
  <si>
    <t xml:space="preserve">90x245(225) c флажком (PC300-5/6)</t>
  </si>
  <si>
    <t xml:space="preserve">ИП Корбут Роман Владимирович</t>
  </si>
  <si>
    <t xml:space="preserve">SK120 44L (HRS/QL)</t>
  </si>
  <si>
    <t xml:space="preserve">Китай Цепь гусеничная CR4854/44 (Kobelco)</t>
  </si>
  <si>
    <t xml:space="preserve">44L x 171,45pitch x 16mm (SK120-3,5/MX132)</t>
  </si>
  <si>
    <t xml:space="preserve">AGM-H-9001</t>
  </si>
  <si>
    <t xml:space="preserve">08-8909MM</t>
  </si>
  <si>
    <t xml:space="preserve">25VIP (ETE-141VIP)</t>
  </si>
  <si>
    <t xml:space="preserve">25VIP, ETE-141VIP - остроконечный одинарный (SK60, SK75, Solar 70, 75, Sumitomo SH60, PC60, PC75UU, PC90)</t>
  </si>
  <si>
    <t xml:space="preserve">36.9x216mm Track pin (E200B/SK200)</t>
  </si>
  <si>
    <t xml:space="preserve">Китай Палец звена цепи Pin link-track (Kobelco/Caterpillar)</t>
  </si>
  <si>
    <t xml:space="preserve">CAT320/SK200/E200B, YN62D01017P1 (CAT320/SK200/E200B)</t>
  </si>
  <si>
    <t xml:space="preserve">55x70x60 (Steel bushing)</t>
  </si>
  <si>
    <t xml:space="preserve">55x70x60 ()</t>
  </si>
  <si>
    <t xml:space="preserve">70x85x50 (175-63-12540)</t>
  </si>
  <si>
    <t xml:space="preserve">70x85x50 ()</t>
  </si>
  <si>
    <t xml:space="preserve">80x95x40(Steel bushing)</t>
  </si>
  <si>
    <t xml:space="preserve">80x95x40 ()</t>
  </si>
  <si>
    <t xml:space="preserve">RUBBER COUPLING 025AS (3-bolt)</t>
  </si>
  <si>
    <t xml:space="preserve">Китай Муфта насоса D185*d102 (Hitachi)</t>
  </si>
  <si>
    <t xml:space="preserve">08-8910MM</t>
  </si>
  <si>
    <t xml:space="preserve">PC40/EX55 (19/9/230/ H35 ) QL</t>
  </si>
  <si>
    <t xml:space="preserve">19T, 9H, ID230, h=35мм, D=425мм  (HRS40-55), 20T-27-77110, 20T-27-77111 (PC40-7, EX55)</t>
  </si>
  <si>
    <t xml:space="preserve">MB-K836</t>
  </si>
  <si>
    <t xml:space="preserve">AS5620SET, 11S1-20111+11S1-20121, 600-181-7400, AF4743K+AF4744, 600-181-7300+600-181-7360 ()</t>
  </si>
  <si>
    <t xml:space="preserve">MB-P907</t>
  </si>
  <si>
    <t xml:space="preserve">Hitachi-4402914, H27340 ()</t>
  </si>
  <si>
    <t xml:space="preserve">ТЕХНОСФЕРА ООО 7839423754</t>
  </si>
  <si>
    <t xml:space="preserve">ДЛ в СПБ</t>
  </si>
  <si>
    <t xml:space="preserve">17x1260Li (05910-22050, XJAF-00739)</t>
  </si>
  <si>
    <t xml:space="preserve">СЕРВЕСТ + СТР + АЗИЯ-ТРАК + ОРИОН-ТЕХ + ГИДРОПРАЙД + СПАРТ </t>
  </si>
  <si>
    <t xml:space="preserve">08-8911MM</t>
  </si>
  <si>
    <t xml:space="preserve">V29SYL (GN)</t>
  </si>
  <si>
    <t xml:space="preserve">993/99637 ()</t>
  </si>
  <si>
    <t xml:space="preserve">V29PN</t>
  </si>
  <si>
    <t xml:space="preserve">60x102x2 (ID=62MM) SH12</t>
  </si>
  <si>
    <t xml:space="preserve">60x102x2 ()</t>
  </si>
  <si>
    <t xml:space="preserve">RUBBER COUPLING 028AS (4-bolt)</t>
  </si>
  <si>
    <t xml:space="preserve">Китай Муфта насоса D178*d93 (Hitachi)</t>
  </si>
  <si>
    <t xml:space="preserve">4239375 (EX100-2/EX100-3/EX100-5)</t>
  </si>
  <si>
    <t xml:space="preserve">DLI 50x65x5 PIN DUST SEAL</t>
  </si>
  <si>
    <t xml:space="preserve">9047243, 2445R220D5 ()</t>
  </si>
  <si>
    <t xml:space="preserve">Авто строй ДВ ООО</t>
  </si>
  <si>
    <t xml:space="preserve">АК СТРОЙ СЕРВИС ООО</t>
  </si>
  <si>
    <t xml:space="preserve">S-BALL,125 618841002</t>
  </si>
  <si>
    <t xml:space="preserve">Корея Шар промывочный SPONGLE BALL (Hanwoo)</t>
  </si>
  <si>
    <t xml:space="preserve">125A ()</t>
  </si>
  <si>
    <t xml:space="preserve">Гурков Максим Васильевич</t>
  </si>
  <si>
    <t xml:space="preserve">ТехноСпектр ООО </t>
  </si>
  <si>
    <t xml:space="preserve">ФОРВАРД ООО</t>
  </si>
  <si>
    <t xml:space="preserve">08-8912MM</t>
  </si>
  <si>
    <t xml:space="preserve">PC60/7-D HRS/QL (БОРТА ПО ЦЕНТРУ)</t>
  </si>
  <si>
    <t xml:space="preserve">PC60-7 (20T-30-00050) QL</t>
  </si>
  <si>
    <t xml:space="preserve">ивком + чл арсеньев</t>
  </si>
  <si>
    <t xml:space="preserve">6144-61-1500</t>
  </si>
  <si>
    <t xml:space="preserve"> (4D94-2)</t>
  </si>
  <si>
    <t xml:space="preserve">115, 170 (ZX450-3, ZX470-3, ZX500-3, ZX520-3)</t>
  </si>
  <si>
    <t xml:space="preserve">СПЕЦТЕХ-ДВ ООО</t>
  </si>
  <si>
    <t xml:space="preserve">ТК Алтан на Комсомольск-на-Амуре</t>
  </si>
  <si>
    <t xml:space="preserve">66NB-31340+66NB-31350 </t>
  </si>
  <si>
    <t xml:space="preserve">Китай Палец + Шайба 28x165, washer 26x45x8 (Hyundai)</t>
  </si>
  <si>
    <t xml:space="preserve">66NB-tooth, R500LC-7A (HJ550)</t>
  </si>
  <si>
    <t xml:space="preserve">08-8913MM</t>
  </si>
  <si>
    <t xml:space="preserve">AGM-H-5618</t>
  </si>
  <si>
    <t xml:space="preserve">IDI 50X70X12</t>
  </si>
  <si>
    <t xml:space="preserve">IDI - 4135545 ()</t>
  </si>
  <si>
    <t xml:space="preserve">ТК ЭНЕРГИЯ В Г. ХАБАРОВСК</t>
  </si>
  <si>
    <t xml:space="preserve">08-8914MM</t>
  </si>
  <si>
    <t xml:space="preserve">катки QL с китайского последнего контейнера с ходовкой</t>
  </si>
  <si>
    <t xml:space="preserve">60x70x70, LG843.11-002 ()</t>
  </si>
  <si>
    <t xml:space="preserve">Пиков Сергей Леонидович</t>
  </si>
  <si>
    <t xml:space="preserve">ТК Энергия в Комсомольск</t>
  </si>
  <si>
    <t xml:space="preserve">08-8915MM</t>
  </si>
  <si>
    <t xml:space="preserve">MB-DX150</t>
  </si>
  <si>
    <t xml:space="preserve">DX150, d81,5x118 x M16x1,5 ()</t>
  </si>
  <si>
    <t xml:space="preserve">СДЭК В КАЗАНЬ</t>
  </si>
  <si>
    <t xml:space="preserve">Floating seal 278MM/280MM [YN53D00008S023]</t>
  </si>
  <si>
    <t xml:space="preserve">[R2780/R2800], YN53D00008S023 ()</t>
  </si>
  <si>
    <t xml:space="preserve">08-8916MM</t>
  </si>
  <si>
    <t xml:space="preserve">71x86x50(Steel bushing) 4409122</t>
  </si>
  <si>
    <t xml:space="preserve">71x86x50 канал по центру (ZХ200, ZX200-3)</t>
  </si>
  <si>
    <t xml:space="preserve">91ER-20051</t>
  </si>
  <si>
    <t xml:space="preserve">Корея Ремкомплект джойстика управления SEAL KIT RCV LEVER (Hyundai)</t>
  </si>
  <si>
    <t xml:space="preserve">91ER-20051 ()</t>
  </si>
  <si>
    <t xml:space="preserve">IDI 35X50X9</t>
  </si>
  <si>
    <t xml:space="preserve">IDI 60X75X9</t>
  </si>
  <si>
    <t xml:space="preserve">BRT 60X75X3 </t>
  </si>
  <si>
    <t xml:space="preserve">ORING P65 (64,6x5,7)</t>
  </si>
  <si>
    <t xml:space="preserve">Сингапур О-кольцо (64,6x5,7) ()</t>
  </si>
  <si>
    <t xml:space="preserve">07000-05065 ()</t>
  </si>
  <si>
    <t xml:space="preserve">MF0712B/CX0712B MIRFILTER</t>
  </si>
  <si>
    <t xml:space="preserve">Китай Фильтр топливный  (MIRFILTER)</t>
  </si>
  <si>
    <t xml:space="preserve">FC5716+20mm, FF5135, CX0710, VG14080739A, VG14080740A, FC5708-3, WK842/2+20мм, FS1251, D00-034-01, XCAE-00246, ST-CX8135, DX200A, B7604-1105200, 6105QA-1105200A, 13022658,  13020488, 400403-00056, CX0710, SFC5708, 7200002385, B7604-1105240, A3000-1105030 (CX0712B), FC5715, 31922-26910 ()</t>
  </si>
  <si>
    <t xml:space="preserve">23401-1150 (WAX WF405) </t>
  </si>
  <si>
    <t xml:space="preserve">F1304, F-606, F606 ()</t>
  </si>
  <si>
    <t xml:space="preserve">08-8917MM</t>
  </si>
  <si>
    <t xml:space="preserve">ТММ ООО</t>
  </si>
  <si>
    <t xml:space="preserve">РАТЭК в г. Тюмень</t>
  </si>
  <si>
    <t xml:space="preserve">MB-JX1011 (150-1012000C !!)</t>
  </si>
  <si>
    <t xml:space="preserve">150-1012000C (OD:107, Height:150, Thread:1"-12)</t>
  </si>
  <si>
    <t xml:space="preserve">66NB-31320-70 !! (GN GAP 70MM)</t>
  </si>
  <si>
    <t xml:space="preserve">Корея Адаптер 70mm (Hyundai)</t>
  </si>
  <si>
    <t xml:space="preserve">GA-R470 (70MM) (R470-7)</t>
  </si>
  <si>
    <t xml:space="preserve">Альтернатива + СТРОЙНЕМТЕХ КОМПЛЕКТ-М + ДМК + СДМ-Сервис ООО (Сургут)+ТД ТехМашИнтер + ИВКОМ + ППК + Сергеев Сергей Васильевич + ЭнергоЮнитс + СТРОЙ СЕТЬ </t>
  </si>
  <si>
    <t xml:space="preserve">E70B HRS SF</t>
  </si>
  <si>
    <t xml:space="preserve">Китай Опорный каток  (Caterpillar)</t>
  </si>
  <si>
    <t xml:space="preserve">127-3806, 6I6524 (E70B/E307/E308)</t>
  </si>
  <si>
    <t xml:space="preserve">3389613 (6736-71-5781)</t>
  </si>
  <si>
    <t xml:space="preserve">Китай Насос топливный FEED PUMP ()</t>
  </si>
  <si>
    <t xml:space="preserve">3936318, 3936320 (PC300-7,  6D114, 6CT)</t>
  </si>
  <si>
    <t xml:space="preserve">Китай Даукон Seal -Floating (Hitachi/Caterpillar)</t>
  </si>
  <si>
    <t xml:space="preserve">TCN 50x72x12 VITON (XKAY-00521)</t>
  </si>
  <si>
    <t xml:space="preserve">Сингапур-Корея Сальник 50x72x12 (NOK)</t>
  </si>
  <si>
    <t xml:space="preserve">AP2864-I, 0722-142, 8230-00920, 2441U983S121, XKAY-00521, LQ15V00020S050, 20S050 (EX60 (Travel Motor), MX8W-2 (Travel Motor))</t>
  </si>
  <si>
    <t xml:space="preserve">VAY 70X85X8 PIN DUST SEAL (21K-70-12180, 20Y-70-23220)</t>
  </si>
  <si>
    <t xml:space="preserve">21K-70-12180, 20Y-70-23220, DLI 70X85X8 PIN DUST SEAL ()</t>
  </si>
  <si>
    <t xml:space="preserve">Автострой ООО 2536229798</t>
  </si>
  <si>
    <t xml:space="preserve">08-8918MM</t>
  </si>
  <si>
    <t xml:space="preserve">SGP1-36L z=13</t>
  </si>
  <si>
    <t xml:space="preserve">Китай Насос шестеренчатый GEAR PUMP ()</t>
  </si>
  <si>
    <t xml:space="preserve">Z=13, Unic, 36 см3/об (Unic)</t>
  </si>
  <si>
    <t xml:space="preserve">АКТИОН ООО</t>
  </si>
  <si>
    <t xml:space="preserve">Стройавто ООО</t>
  </si>
  <si>
    <t xml:space="preserve">PC120-6  С КОНТЕЙНЕРА КИТАЙ</t>
  </si>
  <si>
    <t xml:space="preserve">ТЕХНОСЕРВИС ООО</t>
  </si>
  <si>
    <t xml:space="preserve">Контур + НОВАСОЛ </t>
  </si>
  <si>
    <t xml:space="preserve">ТРАНЗИТ 27 В Ю.САХАЛИНСК</t>
  </si>
  <si>
    <t xml:space="preserve">08-8919MM</t>
  </si>
  <si>
    <t xml:space="preserve">транспортная компания Азимут (Тупик Шевченко) от сегодня после 17 – 17:30 начинает грузить вагон
Тел. 8-904-629-1001</t>
  </si>
  <si>
    <t xml:space="preserve">08-8920MM</t>
  </si>
  <si>
    <t xml:space="preserve">207-70-33141 (90x562) APZ008</t>
  </si>
  <si>
    <t xml:space="preserve">90x562(550) , 207-70-33140 (PC300-5/6)</t>
  </si>
  <si>
    <t xml:space="preserve">КОРБУТ</t>
  </si>
  <si>
    <t xml:space="preserve">08-8921MM</t>
  </si>
  <si>
    <r>
      <rPr>
        <sz val="10"/>
        <rFont val="Arial"/>
        <family val="2"/>
        <charset val="204"/>
      </rPr>
      <t xml:space="preserve">EX100/EX120 (171,0-M16-</t>
    </r>
    <r>
      <rPr>
        <b val="true"/>
        <sz val="10"/>
        <rFont val="Arial"/>
        <family val="2"/>
        <charset val="204"/>
      </rPr>
      <t xml:space="preserve">600mm !!!</t>
    </r>
    <r>
      <rPr>
        <sz val="10"/>
        <rFont val="Arial"/>
        <family val="2"/>
        <charset val="204"/>
      </rPr>
      <t xml:space="preserve">)</t>
    </r>
  </si>
  <si>
    <t xml:space="preserve">(600mm) (EX100/EX120/SK120)</t>
  </si>
  <si>
    <t xml:space="preserve">KZT 125X117X6</t>
  </si>
  <si>
    <t xml:space="preserve">Y440-125000 ()</t>
  </si>
  <si>
    <t xml:space="preserve">BRT P125X135X2</t>
  </si>
  <si>
    <t xml:space="preserve">07001-05125, 707-35-91370 ()</t>
  </si>
  <si>
    <t xml:space="preserve">4T5503, TOOTH-F2 (D9, D10, D11)</t>
  </si>
  <si>
    <t xml:space="preserve">ZGAQ-01363 OEM</t>
  </si>
  <si>
    <t xml:space="preserve">0750-110-134, ZGAQ-01214</t>
  </si>
  <si>
    <t xml:space="preserve">DRWX7 46X65X5/8.5/16 ()</t>
  </si>
  <si>
    <t xml:space="preserve">ПЭКОМ В КРАСНОЯРСК</t>
  </si>
  <si>
    <t xml:space="preserve">Floating seal 278MM/280MM [YN53D00008S023] - убрать бирку !!!</t>
  </si>
  <si>
    <t xml:space="preserve">39Q6-42120</t>
  </si>
  <si>
    <t xml:space="preserve">ПОДШИПНИК С ОФИСА</t>
  </si>
  <si>
    <t xml:space="preserve">Финогенов Вадим Семенович + ПРОМТЕХНИКА + ПОГРУЗЧИК + ЮВЭНК-Омск + СПАРТ + Трансстроймеханизация + НОВАСОЛ + ФОРВАРД + Гидротехника + К-Д + Гидроэлектромонтаж + ПЕРЕГРУЗ + ТЕХСЕРВИС-ХАБАРОВСК + Мех-автострой</t>
  </si>
  <si>
    <t xml:space="preserve">08-8924MM</t>
  </si>
  <si>
    <t xml:space="preserve">3G-8354/6I8354-42 (KT320Z-3 GN) прямой VERTICAL GAP</t>
  </si>
  <si>
    <t xml:space="preserve">J350, 42mm (CAT320)</t>
  </si>
  <si>
    <t xml:space="preserve">PC200-5/CAT320/SK200/E200B Metall Track washer </t>
  </si>
  <si>
    <t xml:space="preserve">D65/SD16 S/F 14X-30-00084/14X-30-00081 (141-30-36132)</t>
  </si>
  <si>
    <t xml:space="preserve">KM2101, 16Y-40-09000 (D65-12(S) SD15P-S/F, SD16 S/F)</t>
  </si>
  <si>
    <t xml:space="preserve">E320/E200B QL 163-4143/117-5045</t>
  </si>
  <si>
    <t xml:space="preserve">Китай Опорный каток  (Caterpilar)</t>
  </si>
  <si>
    <t xml:space="preserve">CR5572, CR5109, 6Y-1056 (C320, 315/315B/317/318B/320/320B/320C/320/E200B)</t>
  </si>
  <si>
    <t xml:space="preserve">363-801-05382 Boot Rubber</t>
  </si>
  <si>
    <t xml:space="preserve">Сингапур Пыльник Boot rubber ()</t>
  </si>
  <si>
    <t xml:space="preserve">363-801-05381, YE01D01001P1(SK100) (TR250M-4)</t>
  </si>
  <si>
    <t xml:space="preserve">8PK1420 (3911588)</t>
  </si>
  <si>
    <t xml:space="preserve">8PK1420, 3911588, 3911577, 6732-61-4461(L=1422.4), 6732-61-4460(L=1422.4) ()</t>
  </si>
  <si>
    <t xml:space="preserve">4143-298-009-KT (2HL100)</t>
  </si>
  <si>
    <t xml:space="preserve">Корея Ремкомплект КПП TRANSMISSION  KIT   ()</t>
  </si>
  <si>
    <t xml:space="preserve">состав::0634-303-229 / ZGAQ-00928 /  2.180-00442 = 1 ; 0634-303-278 / ZGAQ-01367 = 1 ; 0634-306-522 / ZGAQ-01898 = 1 ; 0634-307-179 / ZGAQ-00932 = 1 ; 0634-304-275 / ZGAQ-01877 = 1 ; 0734-319-433 / ZGAQ-00944 = 1 ; 0634-306-295 / ZGAQ-00943 = 2 ; 0634-313-592 / ZGAQ-00937 = 1 ; 0501-312-497 / ZGAQ-00936 = 1 ; 0750-113-043 / ZGAQ-00935  /0734-401-228 = 2 ; 0634-313-164 = 2 ; 0634-304-484 = 2 ; 0634-313-603 / ZGAQ-00949 = 1 ; 0634-304-287 / ZGAQ-00680 = 1 ; 0634-303-233 / ZGAQ-00237 = 2 ; 0501-208-171 / ZGAQ-00951 // 0501-312-500 = 1 ; 0634-313-591 / ZGAQ-00952 = 1 ; 0634-303-280 = 2 ; 0634-306-522 = 2 ; 0634-801-057 / ZGAQ-00959 = 1 ; 0634-316-015 = 1 ; 0634-306-010 = 4 ; 0501-312-498 / ZGAQ-00975 = 1 ; 0501-208-170 / ZGAQ-00990 /0501-312-499 = 1 ; 0634-306-198 = 1 ; 0634-306-299 = 1 ; 0634-304-243 = 1 ; ZGAQ-01087 / 0734-319-387 (0734-319-718) = 2 ; 0634-313-092 = 2 ()</t>
  </si>
  <si>
    <t xml:space="preserve">3939019 24V</t>
  </si>
  <si>
    <t xml:space="preserve">3932545 (без площадки) ()</t>
  </si>
  <si>
    <t xml:space="preserve">Doosan DH 2420-1242A</t>
  </si>
  <si>
    <t xml:space="preserve">Китай Тавотница. Клапан натяжителя гусеницы NIPPLE GREASE (Doosan(Daewoo))</t>
  </si>
  <si>
    <t xml:space="preserve">2420-1242 ()</t>
  </si>
  <si>
    <t xml:space="preserve">707-98-45220 (PC200-5)</t>
  </si>
  <si>
    <t xml:space="preserve">80, 115, 707-99-45220 (PC200-5, PC200LC-5, PC210-6)</t>
  </si>
  <si>
    <t xml:space="preserve">707-99-47790</t>
  </si>
  <si>
    <t xml:space="preserve">Сингапур Ремкомплект гидроцилиндра Boom (Komatsu)</t>
  </si>
  <si>
    <t xml:space="preserve">90, 130 (PC220-7)</t>
  </si>
  <si>
    <t xml:space="preserve">DKB 25X37X6/9</t>
  </si>
  <si>
    <t xml:space="preserve">707-56-25510 ()</t>
  </si>
  <si>
    <t xml:space="preserve">DKBI 85X99X8/11</t>
  </si>
  <si>
    <t xml:space="preserve">AR3828-F, 81E1-3304, Y110-085011 ()</t>
  </si>
  <si>
    <t xml:space="preserve">LBH 70X80X6/8 DUST SEAL</t>
  </si>
  <si>
    <t xml:space="preserve">LBH 95X105X6/8 DUST SEAL</t>
  </si>
  <si>
    <t xml:space="preserve">Сингапур Пыльник штока гидроцилиндра DUST SEAL, RUBBER ()</t>
  </si>
  <si>
    <t xml:space="preserve">LBHK 25x37x5.8/7.8 = SCK 25x37x5.8/7.7 WIPER</t>
  </si>
  <si>
    <t xml:space="preserve">LBHK 30x42x5.8/7.8 = SCK 30x42x5.8/7.7 WIPER</t>
  </si>
  <si>
    <t xml:space="preserve">LBHK 40x52x6.8/8.8 = SCK 40x52x6.8/8.7 WIPER SEAL</t>
  </si>
  <si>
    <t xml:space="preserve">LBHK 50X62X6.8/8.8 = SCK 50x62x6.8/8.7 WIPER SEAL</t>
  </si>
  <si>
    <t xml:space="preserve">LBHK 60x74x7.7/10 = SCK 60x74x7.7/10 WIPER SEAL</t>
  </si>
  <si>
    <t xml:space="preserve">LBHK 70x84x7.7/10 = SCK 70x84x7.7/10 WIPER SEAL</t>
  </si>
  <si>
    <t xml:space="preserve">LBHK 80x94x7.7/10 = SCK 80x94x7.7/10 WIPER SEAL</t>
  </si>
  <si>
    <t xml:space="preserve">LBHK 100x114x7.7/10 DUST SEAL RUBBER BLACK</t>
  </si>
  <si>
    <t xml:space="preserve">CL0553CO ()</t>
  </si>
  <si>
    <t xml:space="preserve">LBHK 110x126x8.7/11.4</t>
  </si>
  <si>
    <t xml:space="preserve">ODI 85x105x12</t>
  </si>
  <si>
    <t xml:space="preserve">81E1-3104 ()</t>
  </si>
  <si>
    <t xml:space="preserve">VAY(DLI) 65x75x4(5) PIN DUST SEAL</t>
  </si>
  <si>
    <t xml:space="preserve">VAY 65X75X4 PIN DUST SEAL ()</t>
  </si>
  <si>
    <t xml:space="preserve">BRT 85X105X3 </t>
  </si>
  <si>
    <t xml:space="preserve">Корея Подпорное кольцо BRONZE, NYLON, TEFLON  ()</t>
  </si>
  <si>
    <t xml:space="preserve">81E1-3204 ()</t>
  </si>
  <si>
    <t xml:space="preserve">SPGW 60 (SPGWB)</t>
  </si>
  <si>
    <t xml:space="preserve">SPGW 85 (SPGWB)</t>
  </si>
  <si>
    <t xml:space="preserve">707-44-85180 ()</t>
  </si>
  <si>
    <t xml:space="preserve">DRING 70X6.3 Piston Seal (70x54.9x6.3)</t>
  </si>
  <si>
    <t xml:space="preserve">G/R 70X6.3 Piston Seal (70x54.9x6.3) ()</t>
  </si>
  <si>
    <t xml:space="preserve">DRING 100x6.3 Piston Seal (100x84.9x6.3)</t>
  </si>
  <si>
    <t xml:space="preserve">G/R 100x6.3 Piston Seal (100x84.9x6.3) ()</t>
  </si>
  <si>
    <t xml:space="preserve">DRING 100x8.1 Piston Seal (100x79.5x8.1)</t>
  </si>
  <si>
    <t xml:space="preserve">G/R 100x8.1 Piston Seal (100x79.5x8.1) ()</t>
  </si>
  <si>
    <t xml:space="preserve">DRING 115x6.3 Piston Seal (115x99.9x6.3)</t>
  </si>
  <si>
    <t xml:space="preserve">G/R 115x6.3 Piston Seal (115x99.9x6.3) ()</t>
  </si>
  <si>
    <t xml:space="preserve">DRING 115x8.1 Piston Seal (115x94.5x8.1)</t>
  </si>
  <si>
    <t xml:space="preserve">G/R 115x8.1 Piston Seal (115x94.5x8.1) (hit-0225614)</t>
  </si>
  <si>
    <t xml:space="preserve">OHM 60 (60x42x12.1)</t>
  </si>
  <si>
    <t xml:space="preserve">HIT-4179303 ()</t>
  </si>
  <si>
    <t xml:space="preserve">OUY 60X35X15.5 PISTON SEAL</t>
  </si>
  <si>
    <t xml:space="preserve">09370-00060 ()</t>
  </si>
  <si>
    <t xml:space="preserve">OUY 70X45X15.5 PISTON SEAL</t>
  </si>
  <si>
    <t xml:space="preserve">09370-00070 ()</t>
  </si>
  <si>
    <t xml:space="preserve">ORING G55 (54,4x3,1)</t>
  </si>
  <si>
    <t xml:space="preserve">Сингапур О-кольцо (54,4x3,1) ()</t>
  </si>
  <si>
    <t xml:space="preserve">07000-12055, 07000-02055, 07000-72055(Silicon), A811055 ()</t>
  </si>
  <si>
    <t xml:space="preserve">ORING P40 (39,7x3,5)</t>
  </si>
  <si>
    <t xml:space="preserve">Корея О-кольцо (39,7x3,5) ()</t>
  </si>
  <si>
    <t xml:space="preserve">07000-13040, 07000-73040(Silicon) (Giant Komatsu/90/70)</t>
  </si>
  <si>
    <t xml:space="preserve">MB-CX553</t>
  </si>
  <si>
    <t xml:space="preserve">FC1002, 183-8187, FC318, P550049 ()</t>
  </si>
  <si>
    <t xml:space="preserve">MB-P903</t>
  </si>
  <si>
    <t xml:space="preserve">H7942, HF35195, 126-2081 179-9806, P550577 ()</t>
  </si>
  <si>
    <t xml:space="preserve">MB-P921</t>
  </si>
  <si>
    <t xml:space="preserve">H1015, 689-37310012, P502184, J86-30012, 689-38213011, 689-37310024 ()</t>
  </si>
  <si>
    <t xml:space="preserve">08-8925MM</t>
  </si>
  <si>
    <t xml:space="preserve">FM5149 == 0-0 71x122.5x3.0</t>
  </si>
  <si>
    <t xml:space="preserve">Китай Фрикционный диск PAPER (Tadano/Kato)</t>
  </si>
  <si>
    <t xml:space="preserve">360-704-41000, 360-70441000, 360-70445010, 360-704-45010 (Tadano КМУ , манипуляторы)</t>
  </si>
  <si>
    <t xml:space="preserve">ZGAQ-01001(4143-215-002/4143-251-002)</t>
  </si>
  <si>
    <t xml:space="preserve">Корея Фрикционный диск DISC-i/CLUTCH (Hyundai/Doosan(Daewoo))</t>
  </si>
  <si>
    <t xml:space="preserve">45 INTTH 132.5x186.0x3.0, 1.222-00030 (R200W-7, R140W-7, DX140W)</t>
  </si>
  <si>
    <t xml:space="preserve">FM7038MP-2.9 (ZGAQ-01374) ==  64 EXTTH 140x196.4x2.9</t>
  </si>
  <si>
    <t xml:space="preserve">UK Стальной диск DISC-O CLUTCH (Hyundai/Doosan(Daewoo))</t>
  </si>
  <si>
    <t xml:space="preserve">ZGAQ-01374(4143-315-025/4143-351-025) , 1.222-00042, 4143-351-011 (R200W-7, R140W-7, DX140W)</t>
  </si>
  <si>
    <t xml:space="preserve">0750-110-045, 0734-319-310</t>
  </si>
  <si>
    <t xml:space="preserve">Корея Сальник SEAL SHAFT (Hyundai)</t>
  </si>
  <si>
    <t xml:space="preserve">DC 60x90x10, 0734-309-135 (R1300W-3)</t>
  </si>
  <si>
    <t xml:space="preserve">21N4-10441</t>
  </si>
  <si>
    <t xml:space="preserve">Корея Выключатель массы SWITCH-MASTER (Hyundai)</t>
  </si>
  <si>
    <t xml:space="preserve">WR 200X192X22.5</t>
  </si>
  <si>
    <t xml:space="preserve">07156-02022, XKCD-00218 ()</t>
  </si>
  <si>
    <t xml:space="preserve">WR 200X194X19.5</t>
  </si>
  <si>
    <t xml:space="preserve">HIT-0977906 ()</t>
  </si>
  <si>
    <t xml:space="preserve">СК СНЕГОВАЯ ПАДЬ ООО</t>
  </si>
  <si>
    <t xml:space="preserve">08-8926MM</t>
  </si>
  <si>
    <r>
      <rPr>
        <sz val="10"/>
        <rFont val="Arial"/>
        <family val="2"/>
        <charset val="204"/>
      </rPr>
      <t xml:space="preserve">2538-6015 (</t>
    </r>
    <r>
      <rPr>
        <b val="true"/>
        <sz val="10"/>
        <rFont val="Arial"/>
        <family val="2"/>
        <charset val="204"/>
      </rPr>
      <t xml:space="preserve">ZHF-2148 !!!</t>
    </r>
    <r>
      <rPr>
        <sz val="10"/>
        <rFont val="Arial"/>
        <family val="2"/>
        <charset val="204"/>
      </rPr>
      <t xml:space="preserve">) (DAEWOO)</t>
    </r>
  </si>
  <si>
    <t xml:space="preserve">ЕНИСЕЙ-М</t>
  </si>
  <si>
    <t xml:space="preserve">САМОВЫВОЗ ДПД</t>
  </si>
  <si>
    <t xml:space="preserve">ПРИММЕТАЛЛСНАБ ООО</t>
  </si>
  <si>
    <t xml:space="preserve">08-8927MM</t>
  </si>
  <si>
    <t xml:space="preserve">81QB-10011 - с морского корейского груза</t>
  </si>
  <si>
    <t xml:space="preserve">Корея Сегмент, Ведущее колесо SPROCKET (Hyundai)</t>
  </si>
  <si>
    <t xml:space="preserve">23T, 30H, ID~545 , M20 (R430-9, R520-9)</t>
  </si>
  <si>
    <t xml:space="preserve">TCN 100x125x13 VITON (XKAQ-00032)</t>
  </si>
  <si>
    <t xml:space="preserve">Корея Сальник 100x125x13 (NOK)</t>
  </si>
  <si>
    <t xml:space="preserve">AP4063 ()</t>
  </si>
  <si>
    <t xml:space="preserve">ОТПРАВКА ДЕЛОВЫМИ ЛИНИЯМИ В ИРКУТСК</t>
  </si>
  <si>
    <t xml:space="preserve">08-8928MM</t>
  </si>
  <si>
    <t xml:space="preserve">61NB-31320-50/52MM (GN)</t>
  </si>
  <si>
    <t xml:space="preserve">Китай Адаптер 52mm (Hyundai)</t>
  </si>
  <si>
    <t xml:space="preserve">61NB-31310, 61NB-31320 (GETT R4500) (R450-7)</t>
  </si>
  <si>
    <t xml:space="preserve">SGP1-32L z=10</t>
  </si>
  <si>
    <t xml:space="preserve">Z=10, Tadano, 32 см3/об (Tadano Z300)</t>
  </si>
  <si>
    <t xml:space="preserve">AGM-HC-1014</t>
  </si>
  <si>
    <t xml:space="preserve">AGM-FC-214</t>
  </si>
  <si>
    <t xml:space="preserve">AGM-C-2222</t>
  </si>
  <si>
    <t xml:space="preserve">RUBBER COUPLING 016AS  (3-bolt)</t>
  </si>
  <si>
    <t xml:space="preserve">Китай Муфта насоса D155*d76 (Komatsu)</t>
  </si>
  <si>
    <t xml:space="preserve">Hitachi-4325230 (PC40-5)</t>
  </si>
  <si>
    <t xml:space="preserve">LBH 25x33x4.5/6 DUST SEAL</t>
  </si>
  <si>
    <t xml:space="preserve">LBH 50X58X5/6.5 DUST SEAL (LBI)</t>
  </si>
  <si>
    <t xml:space="preserve">ZGAQ-01328 (LBNW05001)</t>
  </si>
  <si>
    <t xml:space="preserve">LBH 55X63X5/6.5 DUST SEAL</t>
  </si>
  <si>
    <t xml:space="preserve">LBH 60X68X5/6.5 DUST SEAL</t>
  </si>
  <si>
    <t xml:space="preserve">LBH 80X90X6/8 DUST SEAL</t>
  </si>
  <si>
    <t xml:space="preserve">SPGW 145 (SPGWB)</t>
  </si>
  <si>
    <t xml:space="preserve">DRING 60x4.2 Piston Seal (60x49.3x4.2)</t>
  </si>
  <si>
    <t xml:space="preserve">G/R 60x4.2 Piston Seal (60x49.3x4.2) ()</t>
  </si>
  <si>
    <t xml:space="preserve">DRING 140x8.1 Piston Seal (140x119.5x8.1)</t>
  </si>
  <si>
    <t xml:space="preserve">G/R 140x8.1 Piston Seal (140x119.5x8.1) ()</t>
  </si>
  <si>
    <t xml:space="preserve">DRING 150x8.1 Piston Seal (150x129.5x8.1)</t>
  </si>
  <si>
    <t xml:space="preserve">G/R 150x8.1 Piston Seal (150x129.5x8.1) ()</t>
  </si>
  <si>
    <t xml:space="preserve">DRING 180x8.1 Piston Seal (180x159.5x8.1)</t>
  </si>
  <si>
    <t xml:space="preserve">G/R 180x8.1 Piston Seal (180x159.5x8.1) ()</t>
  </si>
  <si>
    <t xml:space="preserve">08-8929MM</t>
  </si>
  <si>
    <t xml:space="preserve">PC20-3 (FJM) 3-ОТВЕРСТИЯ</t>
  </si>
  <si>
    <t xml:space="preserve">10E-30-00051 (PC20-3)</t>
  </si>
  <si>
    <t xml:space="preserve">PC30 S/F HRS/QL (БОРТА ПО КРАЮ)</t>
  </si>
  <si>
    <t xml:space="preserve">PC30 D/F HRS/QL (БОРТА ПО ЦЕНТРУ)</t>
  </si>
  <si>
    <t xml:space="preserve">90/100x680 ARZ018</t>
  </si>
  <si>
    <t xml:space="preserve">90/100x680 ()</t>
  </si>
  <si>
    <t xml:space="preserve">КОНТУР + НОВАСОЛ</t>
  </si>
  <si>
    <t xml:space="preserve">08-8930MM</t>
  </si>
  <si>
    <t xml:space="preserve">СТР находка Самовывоз 28.03.2017</t>
  </si>
  <si>
    <t xml:space="preserve">08-8931MM</t>
  </si>
  <si>
    <t xml:space="preserve">PL270 MIRFILTER</t>
  </si>
  <si>
    <t xml:space="preserve">SFC7903, PL270, DOOSAN:400403-00022 K1006520  K1006530, PL270x, FS19907, BigFilter GB-6118, R90RDRCR01 ()</t>
  </si>
  <si>
    <t xml:space="preserve">MB-K803A</t>
  </si>
  <si>
    <t xml:space="preserve">A1029/A5677 ()</t>
  </si>
  <si>
    <t xml:space="preserve">MB-K820AB</t>
  </si>
  <si>
    <t xml:space="preserve">A8635SET(A8633+A8634), AF25268+AF25269, KW2136, K2136, В7617-1109101 ()</t>
  </si>
  <si>
    <t xml:space="preserve">MB-K838(K2342AB)</t>
  </si>
  <si>
    <t xml:space="preserve">K2342, AF25271/AF25270, A8638 ()</t>
  </si>
  <si>
    <t xml:space="preserve">MB-K2448</t>
  </si>
  <si>
    <t xml:space="preserve">240x480, set ()</t>
  </si>
  <si>
    <t xml:space="preserve">MB-JX644</t>
  </si>
  <si>
    <t xml:space="preserve">Китай Фильтр маслянный [32] (Monbow)</t>
  </si>
  <si>
    <t xml:space="preserve">C1006, C305, ME014838, 26320-41402, ks218-2, LF3524, P550242 ()</t>
  </si>
  <si>
    <t xml:space="preserve">MB-C203</t>
  </si>
  <si>
    <t xml:space="preserve">SF1913-30, FS20403, 2040PM, FF1234, TP3005, FS20403, LFF2040N, CS3558, 86797, 14622355, 33797, 3797, PF7889-30, FS745R, P552044 (2040PM (C203))</t>
  </si>
  <si>
    <t xml:space="preserve">MB-CX537</t>
  </si>
  <si>
    <t xml:space="preserve">FC6202, VOE11711074 , P554620 ()</t>
  </si>
  <si>
    <t xml:space="preserve">MB-P957</t>
  </si>
  <si>
    <t xml:space="preserve">KUBOTA KX50 162X104X52 ()</t>
  </si>
  <si>
    <t xml:space="preserve">329/25423 (EF5102)</t>
  </si>
  <si>
    <t xml:space="preserve">Китай Фильтр топливный  ()</t>
  </si>
  <si>
    <t xml:space="preserve">ZUAC-00250, 26560201, F28/91502, 1R1804, 1R-1804, AGM-F-5102E ()</t>
  </si>
  <si>
    <t xml:space="preserve">офис 2коробки</t>
  </si>
  <si>
    <t xml:space="preserve">MB-WB202</t>
  </si>
  <si>
    <t xml:space="preserve">d91,5x125 x M20x1,5, JX0810B, 1012015AB01-0000 ()</t>
  </si>
  <si>
    <t xml:space="preserve">1-13240205-0 (WAX WO188) </t>
  </si>
  <si>
    <t xml:space="preserve">O1522, O-581 ()</t>
  </si>
  <si>
    <t xml:space="preserve">MB-P922</t>
  </si>
  <si>
    <t xml:space="preserve">31EE-01060, 220+4x120x78, (31MH-01310, HFP9102BX) (for KOREA)</t>
  </si>
  <si>
    <t xml:space="preserve">MB-P932</t>
  </si>
  <si>
    <t xml:space="preserve">H4101, YN52V01016R100, H7923x2, HY90340 (YN52V01013P1), (YN52V01008R100 H8523), YN52V01011P1 ()</t>
  </si>
  <si>
    <t xml:space="preserve">MB-P937</t>
  </si>
  <si>
    <t xml:space="preserve">31E3-4527 ()</t>
  </si>
  <si>
    <t xml:space="preserve">MB-P956</t>
  </si>
  <si>
    <t xml:space="preserve">KUBOTA A55/60  OD104XH187 ()</t>
  </si>
  <si>
    <t xml:space="preserve">KB-2603 (11EM-52320) BF7629</t>
  </si>
  <si>
    <t xml:space="preserve">11EM-52320, 31920-66101 FILTER , 471-00082A, 31920-66200, 31920-45101, 31920-45100 ()</t>
  </si>
  <si>
    <t xml:space="preserve">на офис</t>
  </si>
  <si>
    <t xml:space="preserve">08-8933MM</t>
  </si>
  <si>
    <t xml:space="preserve">MB-P928</t>
  </si>
  <si>
    <t xml:space="preserve">OD:74 (mm) x ID:32/31 (mm) x Height:172+4 (mm) (Breaker hydraulic)</t>
  </si>
  <si>
    <t xml:space="preserve">MB-PT911</t>
  </si>
  <si>
    <t xml:space="preserve">H2706, 4210224, PT9352, HF28925, 4385915, 4425419,  TH110133, 17216273700, P502244, 172162-73700 ()</t>
  </si>
  <si>
    <t xml:space="preserve">с последнего контейнера</t>
  </si>
  <si>
    <t xml:space="preserve">MF0712A/CX0712A MIRFILTER</t>
  </si>
  <si>
    <t xml:space="preserve">SFC29020, CX0709, 1117050-29DB, FF5112, A3000-1105020 (CX0712A) ()</t>
  </si>
  <si>
    <t xml:space="preserve">MF0710B/CX0710B MIRFILTER</t>
  </si>
  <si>
    <t xml:space="preserve">231-1105020, CX0710B (M16x1.5) ()</t>
  </si>
  <si>
    <t xml:space="preserve">MH-175-49-11580(H5606) MIRFILTER</t>
  </si>
  <si>
    <t xml:space="preserve">Китай Фильтр гидравлический [12] (MIRFILTER)</t>
  </si>
  <si>
    <t xml:space="preserve">H5606, H5620, 16Y-75-23200, HF6072, AS166H, P551158, 175-49-11580, 34C1216 ()</t>
  </si>
  <si>
    <t xml:space="preserve">6I2501+6I2502(A5549SET) MIRFILTER</t>
  </si>
  <si>
    <t xml:space="preserve">A5549SET, A5571SET, YAP8311AB WAX, 6I-2501 + 6I-2502 ()</t>
  </si>
  <si>
    <t xml:space="preserve">6I2503+6I2504(A5558SET) MIRFILTER</t>
  </si>
  <si>
    <t xml:space="preserve">A5558M-S[A5558+A5559], 600-185-5100, 6I2503+6I2504, P532504, YA00007394+YA00007606, FA5137 (A0395SET), E285B, FZ1F180K004A + FZ1F180K004A, P81-2632+P81-1213, 600-185-5110+600-185-5120, ST659AB, AF25129+AF25130, 119-72100100, ME442326, ME442325, 6I-2503 + 6I-2504, YA8145S WAX ()</t>
  </si>
  <si>
    <t xml:space="preserve">08-8934MM</t>
  </si>
  <si>
    <t xml:space="preserve">80x95x100(Steel bushing)</t>
  </si>
  <si>
    <t xml:space="preserve">80x95x100, 61EN-13360, (61EN-17100 - NO OIL), 31YC-11141, 61Q6-04000(без отверстия под смазку), X114-802100, 61EN-13360, X124-802100 ()</t>
  </si>
  <si>
    <t xml:space="preserve">110x130x110-HD ==&gt; отправили 110*130*100</t>
  </si>
  <si>
    <t xml:space="preserve">Китай Втулка ковша, стрелы, рукояти BUSHING (Doosan(Daewoo))</t>
  </si>
  <si>
    <t xml:space="preserve">110x130x110, 2110-1375, 110-00183 ()</t>
  </si>
  <si>
    <t xml:space="preserve">120x140x125-HD (K1000740) HDSL</t>
  </si>
  <si>
    <t xml:space="preserve">120x140x125 (DX520)</t>
  </si>
  <si>
    <t xml:space="preserve">XF-F0602 (PC360-7) 3976831</t>
  </si>
  <si>
    <t xml:space="preserve">08-8935MM</t>
  </si>
  <si>
    <t xml:space="preserve">1U-3202 (GN)</t>
  </si>
  <si>
    <t xml:space="preserve">Китай Коронка J200 (12x56) (Caterpillar)</t>
  </si>
  <si>
    <t xml:space="preserve"> (CAT 302, 305)</t>
  </si>
  <si>
    <t xml:space="preserve">61M8-53101</t>
  </si>
  <si>
    <t xml:space="preserve">45x290(280) под маслёнку, 61M8-53100 ()</t>
  </si>
  <si>
    <t xml:space="preserve">СТР + Финогенов Вадим Семенович + РИТЭК + Авенир-М + ПОГРУЗЧИК + Примавтодор(мостостроительный)</t>
  </si>
  <si>
    <t xml:space="preserve">08-8936MM</t>
  </si>
  <si>
    <t xml:space="preserve">5857A-V51Z ADAPTER (GN)</t>
  </si>
  <si>
    <t xml:space="preserve">Китай Адаптер 60mm (Hitachi)</t>
  </si>
  <si>
    <t xml:space="preserve">5871AV51(60MM), 4350767 ()</t>
  </si>
  <si>
    <t xml:space="preserve">M20X90X2.5 (S0570661, S0570666, S017-20090A)</t>
  </si>
  <si>
    <t xml:space="preserve">Китай Болт катка M20x90x2.5 (Doosan(Daewoo))</t>
  </si>
  <si>
    <t xml:space="preserve">Bolt for Roller (R250/R210-7)</t>
  </si>
  <si>
    <t xml:space="preserve">2502-9009 (300901-00034)</t>
  </si>
  <si>
    <t xml:space="preserve">Корея Генератор ALTERNATOR 25V, 60A (Doosan(Daewoo))</t>
  </si>
  <si>
    <t xml:space="preserve"> (Solar)</t>
  </si>
  <si>
    <t xml:space="preserve">08-8937MM</t>
  </si>
  <si>
    <t xml:space="preserve">Алькан-ДВ ООО</t>
  </si>
  <si>
    <t xml:space="preserve">08-8938MM</t>
  </si>
  <si>
    <t xml:space="preserve">55x68x54 (Steel bushing)</t>
  </si>
  <si>
    <t xml:space="preserve">55x68x55, 31YC-12030 ()</t>
  </si>
  <si>
    <t xml:space="preserve">70x85x85 (X124-702084)</t>
  </si>
  <si>
    <t xml:space="preserve">70x85x85, 70x85x84, 61EK-11280, X124-702084, 21K-70-13150, 203-70-56121, 66N4-05020(88mm), 66N4-04020(84mm без центрального канала) (R170W-7)</t>
  </si>
  <si>
    <t xml:space="preserve">80x95x95(Steel bushing)</t>
  </si>
  <si>
    <t xml:space="preserve">80x95x95, 2110-1360A, 31YC-11245, 31YC-11240, 131004-00025A, 61Q6-05000(96mm), 62E1-13400, K1000735 (K1000737 ???)</t>
  </si>
  <si>
    <t xml:space="preserve">90x105x100 (X124-902100, 61Q6-04070, 61QH-96310)</t>
  </si>
  <si>
    <t xml:space="preserve">90x105x100, 61EN-13380, 61Q6-04070, 61Q6-97410, 61QH-96310 (R2900LC-7)</t>
  </si>
  <si>
    <r>
      <rPr>
        <sz val="10"/>
        <rFont val="Arial"/>
        <family val="2"/>
        <charset val="204"/>
      </rPr>
      <t xml:space="preserve">100x115x100, X124-102100, 14508393 VOE, 208-70-13141, 208-70-73510, 707-76-10140, 2110-1378A, 14517236, 61Q6-04120, VOE 14880988, VOE14671537=100x115x98, SA9651-20100, SA1173-00331, 31YC-11401, 61EN-12320, 61Q6-97610=100x115x98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</si>
  <si>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100x115x110(Steel bushing)</t>
  </si>
  <si>
    <t xml:space="preserve">100x115x110, 110-00203 ()</t>
  </si>
  <si>
    <t xml:space="preserve">ДМК</t>
  </si>
  <si>
    <t xml:space="preserve">08-8939MM</t>
  </si>
  <si>
    <t xml:space="preserve">C25710 Air Filter</t>
  </si>
  <si>
    <t xml:space="preserve">C25710/3, AF25767 ()</t>
  </si>
  <si>
    <t xml:space="preserve">08-8941MM</t>
  </si>
  <si>
    <r>
      <rPr>
        <sz val="10"/>
        <rFont val="Arial"/>
        <family val="2"/>
        <charset val="204"/>
      </rPr>
      <t xml:space="preserve">MB-P908 == </t>
    </r>
    <r>
      <rPr>
        <b val="true"/>
        <sz val="10"/>
        <rFont val="Arial"/>
        <family val="2"/>
        <charset val="204"/>
      </rPr>
      <t xml:space="preserve">49штук склад + 11штук офис</t>
    </r>
  </si>
  <si>
    <t xml:space="preserve">O1516 / O-4570</t>
  </si>
  <si>
    <t xml:space="preserve"> Фильтр маслянный O-570/577 [18] \ 1-13240-173-0 ()</t>
  </si>
  <si>
    <t xml:space="preserve">FC1803/FC226</t>
  </si>
  <si>
    <t xml:space="preserve"> Фильтр топливный FC-226 [25]  \ 16403-05E01 ()</t>
  </si>
  <si>
    <t xml:space="preserve">08-8942MM</t>
  </si>
  <si>
    <t xml:space="preserve">20T-30-00060</t>
  </si>
  <si>
    <t xml:space="preserve">Сингапур Поддерж. Каток Upper Rooler (Komatsu)</t>
  </si>
  <si>
    <t xml:space="preserve">RUBBER TYPE (PC40-7, PC25-1/PC75-2,3(rubber))</t>
  </si>
  <si>
    <t xml:space="preserve">ZGAQ-01087 (0734-319-718)</t>
  </si>
  <si>
    <t xml:space="preserve">80x110x11/15 , 0734-319-718, K9001656 ()</t>
  </si>
  <si>
    <t xml:space="preserve">45x290(280) 61M8-53100 ()</t>
  </si>
  <si>
    <t xml:space="preserve">08-8943MM</t>
  </si>
  <si>
    <t xml:space="preserve">AGM-C-1111</t>
  </si>
  <si>
    <t xml:space="preserve">AGM-C4805</t>
  </si>
  <si>
    <t xml:space="preserve">C216</t>
  </si>
  <si>
    <t xml:space="preserve">C217</t>
  </si>
  <si>
    <t xml:space="preserve">F5207-Sak (P502166)</t>
  </si>
  <si>
    <t xml:space="preserve">AGM-F-1699</t>
  </si>
  <si>
    <t xml:space="preserve">СПЕЦТЕХСНАБ ООО (ЕКБ) + ИП Родикова Анна Владимировна + ФИТЕКС + СТРОЙДОРСЕРВИС </t>
  </si>
  <si>
    <t xml:space="preserve">08-8944MM</t>
  </si>
  <si>
    <t xml:space="preserve">J550 CAT, 6I6554-60/1U1553-60 (CAT345)</t>
  </si>
  <si>
    <t xml:space="preserve">EX200-3/5(EX200-2) HRS</t>
  </si>
  <si>
    <t xml:space="preserve">9143400, 9066393, SI738 (EX200-2,3,5, EX200-5)</t>
  </si>
  <si>
    <t xml:space="preserve">K9006412 (401107-00965) T/A KIT</t>
  </si>
  <si>
    <t xml:space="preserve"> (DX300LCA)</t>
  </si>
  <si>
    <t xml:space="preserve">MB-JX635</t>
  </si>
  <si>
    <t xml:space="preserve">LF3321, C7101, C5501, D17-002-02, LF667, 1R0739, C5510, C5509, LF667, D17-002-02B, JX1023, P554004, W11102/4 (WAX WO645), SC1117285, 1R1807, LF3379, C5511, P553191 ()</t>
  </si>
  <si>
    <t xml:space="preserve">MB-PX631</t>
  </si>
  <si>
    <t xml:space="preserve">HC9901, 5I-8670, 5I8670, P573481, HF35519 ()</t>
  </si>
  <si>
    <t xml:space="preserve">БайкалСтройКомплект ООО</t>
  </si>
  <si>
    <t xml:space="preserve">R944 (GN)</t>
  </si>
  <si>
    <t xml:space="preserve">Китай Коронка Z20 ()</t>
  </si>
  <si>
    <t xml:space="preserve">3001319/R944 (R944)</t>
  </si>
  <si>
    <t xml:space="preserve">R944PIN+LK (GN)</t>
  </si>
  <si>
    <t xml:space="preserve">Китай Палец Z20 ()</t>
  </si>
  <si>
    <t xml:space="preserve">R944PIN (R944)</t>
  </si>
  <si>
    <t xml:space="preserve">Маг</t>
  </si>
  <si>
    <t xml:space="preserve">08-8945MM</t>
  </si>
  <si>
    <t xml:space="preserve">ТК ЭНЕРГИЯ В СУРГУТ</t>
  </si>
  <si>
    <t xml:space="preserve">ДЕЛОВЫМИ ЛИНИЯМИ В УЛАН-УДЭ</t>
  </si>
  <si>
    <t xml:space="preserve">08-8946MM</t>
  </si>
  <si>
    <t xml:space="preserve">Китай Болт ведущего колеса M16x45x2.0 (Hyundai)</t>
  </si>
  <si>
    <t xml:space="preserve">M18X47X2.5/M18X50X2.5 (20Y-27-11561)</t>
  </si>
  <si>
    <t xml:space="preserve">Китай Болт M18X47X2.5 (Komatsu)</t>
  </si>
  <si>
    <t xml:space="preserve">BOLT (M18x2.5x45), 01011-31845, ZS13C18055, S0567461, S0567466 (PC200-5,-6,-7, SK200-6)</t>
  </si>
  <si>
    <t xml:space="preserve">Новасол + контур</t>
  </si>
  <si>
    <t xml:space="preserve">08-8947MM</t>
  </si>
  <si>
    <t xml:space="preserve">под скос  6I-6554-60/1U-1553-60 BEVEL ANGLE </t>
  </si>
  <si>
    <t xml:space="preserve">08-8948MM</t>
  </si>
  <si>
    <t xml:space="preserve">M20X65X2.5 (81E1-19670, 84E7-00602, J932060)</t>
  </si>
  <si>
    <t xml:space="preserve">Корея Болт ведущего колеса M20x65x2.5 (Hyundai)</t>
  </si>
  <si>
    <t xml:space="preserve">Bolt Sprocket, S0570166, S017-20065 (R450-7/R500-7/7A)</t>
  </si>
  <si>
    <t xml:space="preserve">47x270mm Master Track pin c отверстием</t>
  </si>
  <si>
    <t xml:space="preserve">p/n 216 : R450-7/R500-7 (MX452) EX400-5/EX450-5, 81EH-20160 (R450-7/R500-7 (MX452) EX400-5/EX450-5)</t>
  </si>
  <si>
    <t xml:space="preserve">PC400-5/R450-7/R500-7 (M24!!) (MX452) EX400-5/EX450-5 216pitch 24mm</t>
  </si>
  <si>
    <t xml:space="preserve">08-8949MM</t>
  </si>
  <si>
    <t xml:space="preserve">AGM-O-3359B</t>
  </si>
  <si>
    <t xml:space="preserve">Компания Союз ООО</t>
  </si>
  <si>
    <t xml:space="preserve">08-8950MM</t>
  </si>
  <si>
    <t xml:space="preserve">2015428/S321J1L (GN)</t>
  </si>
  <si>
    <t xml:space="preserve">Китай Боковой нож ковша 4h-100x75 d=20 (Hitachi)</t>
  </si>
  <si>
    <t xml:space="preserve">EX120L, 4646805, 61E3-3033 (GETT) (R1400) LH (R110/R120/R130/R140/R160/R170/R180, EX100, EX120, EX135)</t>
  </si>
  <si>
    <t xml:space="preserve">2015429/S321J1R (GN)</t>
  </si>
  <si>
    <t xml:space="preserve">EX120R, 4646806, 61E3-3034 (GETT) (R1400) RH (R110/R120/R130/R140/R160/R170/R180, EX100, EX120, EX135)</t>
  </si>
  <si>
    <t xml:space="preserve">50x310 [50/55x310] 20X-70-24260 ARZ037</t>
  </si>
  <si>
    <t xml:space="preserve">50x310(300) 2hole x 1side ()</t>
  </si>
  <si>
    <t xml:space="preserve">ДВУЭС + ТРАК АЗИЯ АВТО + ТАУРУС </t>
  </si>
  <si>
    <t xml:space="preserve">08-8951MM</t>
  </si>
  <si>
    <r>
      <rPr>
        <sz val="10"/>
        <rFont val="Arial"/>
        <family val="2"/>
        <charset val="204"/>
      </rPr>
      <t xml:space="preserve">M22X65X2.5 (S017-220652) </t>
    </r>
    <r>
      <rPr>
        <b val="true"/>
        <sz val="10"/>
        <rFont val="Arial"/>
        <family val="2"/>
        <charset val="204"/>
      </rPr>
      <t xml:space="preserve">офис</t>
    </r>
  </si>
  <si>
    <t xml:space="preserve">Корея Болт M22x65x2.5 (Hyundai)</t>
  </si>
  <si>
    <t xml:space="preserve">S017-220652, J932265, 01010-82265 (63E1-3533/4)</t>
  </si>
  <si>
    <t xml:space="preserve">E55/E305.5/MM45/MM57</t>
  </si>
  <si>
    <t xml:space="preserve">MM45B 1998Y, MM57B, MM40 тоже, 340-8957 (E55/305.5)</t>
  </si>
  <si>
    <t xml:space="preserve">E55/305.5/MM57 D=28.5mm с пазом</t>
  </si>
  <si>
    <t xml:space="preserve">Китай Поддерж. каток Upper Rooler (Caterpillar/Mitsubishi)</t>
  </si>
  <si>
    <t xml:space="preserve">172-1764 (E305)</t>
  </si>
  <si>
    <t xml:space="preserve">08-8952MM</t>
  </si>
  <si>
    <t xml:space="preserve">PC20/PC30-7 101.6pitch + Башмак 300мм</t>
  </si>
  <si>
    <t xml:space="preserve">Китай Звено цепи с башмаком 300мм Link-Track (RH+LH)+SHOE ()</t>
  </si>
  <si>
    <t xml:space="preserve">СДЭК + р/к</t>
  </si>
  <si>
    <t xml:space="preserve">08-8953MM</t>
  </si>
  <si>
    <t xml:space="preserve">0501-311-228, ZGAQ-01273</t>
  </si>
  <si>
    <t xml:space="preserve">1.115-00375 ()</t>
  </si>
  <si>
    <t xml:space="preserve">08-8954MM</t>
  </si>
  <si>
    <t xml:space="preserve">80x90x90(Steel bushing)</t>
  </si>
  <si>
    <t xml:space="preserve">80x90x90 ()</t>
  </si>
  <si>
    <t xml:space="preserve">90/80*460 ARZ033</t>
  </si>
  <si>
    <t xml:space="preserve">Китай Палец </t>
  </si>
  <si>
    <t xml:space="preserve">80x460(450), 120501-00130 ()</t>
  </si>
  <si>
    <t xml:space="preserve">C5105</t>
  </si>
  <si>
    <t xml:space="preserve">Даласи</t>
  </si>
  <si>
    <t xml:space="preserve">IDI 55X65X6</t>
  </si>
  <si>
    <t xml:space="preserve">IDI - 9563-10550, 14880756 ()</t>
  </si>
  <si>
    <t xml:space="preserve">HC2701</t>
  </si>
  <si>
    <t xml:space="preserve"> Фильтр гидравлический SF-HC2701[12] H214//OD93//IDM24x1.5 TRANSMISSION ()</t>
  </si>
  <si>
    <t xml:space="preserve">0750-131-061, 0750-131-060, HC2701, 474-00021, HF6317, ZGAQ-02400, K1029612, 0501-323-154, 263G2-57011 , HC76130, WIX51290 ()</t>
  </si>
  <si>
    <t xml:space="preserve">F5207</t>
  </si>
  <si>
    <t xml:space="preserve"> Фильтр топливный SF-F5207 [50] H85//OD35//ID13 ()</t>
  </si>
  <si>
    <t xml:space="preserve">FF5125 ()</t>
  </si>
  <si>
    <t xml:space="preserve">F5210</t>
  </si>
  <si>
    <t xml:space="preserve"> Фильтр топливный SF-F5210 [50] H89//OD50//ID20/0 ()</t>
  </si>
  <si>
    <t xml:space="preserve">FF5127 ()</t>
  </si>
  <si>
    <t xml:space="preserve">08-8955MM</t>
  </si>
  <si>
    <t xml:space="preserve">713-00033A DH360(56) (GN 27130033-56)</t>
  </si>
  <si>
    <t xml:space="preserve">Китай Адаптер 56mm (Doosan(Daewoo))</t>
  </si>
  <si>
    <t xml:space="preserve">S340LC-V, 27130033-56 (S340LC-V, 713-00032)</t>
  </si>
  <si>
    <t xml:space="preserve">ТК ЭНЕРГИЯ Комсомольск</t>
  </si>
  <si>
    <t xml:space="preserve">АВТОДОРАГРО ООО</t>
  </si>
  <si>
    <t xml:space="preserve">ПЭК на Краснодар</t>
  </si>
  <si>
    <t xml:space="preserve">SK200 HRS/QL 24100N5946F2 D=46/47mm</t>
  </si>
  <si>
    <t xml:space="preserve">24100N5946F2, YN64D00014F1 (SK200, SK210-6, SK235)</t>
  </si>
  <si>
    <t xml:space="preserve">DU BUSHING 95x30</t>
  </si>
  <si>
    <t xml:space="preserve">07177-09530, 0309204/YN01V00003S105, 4432450 (SK200-5/EX200-1/EX200-2/EX200-3/EX200-5)</t>
  </si>
  <si>
    <t xml:space="preserve">08-8956MM</t>
  </si>
  <si>
    <t xml:space="preserve">08-8957MM</t>
  </si>
  <si>
    <t xml:space="preserve">12F-70-31261 (MIR PARTS)</t>
  </si>
  <si>
    <t xml:space="preserve">6h-160x16x914 - 5/8" (D41P-6/D31-17)</t>
  </si>
  <si>
    <t xml:space="preserve">ZGAQ-02892 (0734-309-430)</t>
  </si>
  <si>
    <t xml:space="preserve">Корея Сальник SEAL CFW COMBI RWDR (Hyundai)</t>
  </si>
  <si>
    <t xml:space="preserve">46X65X21 , 0734-309-430, 1306877 ()</t>
  </si>
  <si>
    <t xml:space="preserve">АВИАПЭК В НИЖНИЙ НОВГОРОД</t>
  </si>
  <si>
    <t xml:space="preserve">08-8958MM</t>
  </si>
  <si>
    <t xml:space="preserve">OOO "СДМС"</t>
  </si>
  <si>
    <t xml:space="preserve">Деловыми линиями в Подольск</t>
  </si>
  <si>
    <t xml:space="preserve">PC60-7 (I/F), 201-30-00292, 201-30-00290, 201-30-292 (БОРТА ПО ЦЕНТРУ), 201-30-00291 (PC75UU-3, PC60-7 (PC75UU-1, PC75UU-2))</t>
  </si>
  <si>
    <t xml:space="preserve"> (PC60-6, PC60-7, PC75UU-2/3)</t>
  </si>
  <si>
    <t xml:space="preserve">ОТПРАВКА ДЕЛОВЫМИ ЛИНИЯМИ В ТОМСК</t>
  </si>
  <si>
    <t xml:space="preserve">08-8959MM</t>
  </si>
  <si>
    <t xml:space="preserve">сегмнтный болт+гайка !!!  Шляпка полукругом сделана</t>
  </si>
  <si>
    <t xml:space="preserve">4485613, 9207059</t>
  </si>
  <si>
    <t xml:space="preserve">105, 140 (ZX230)</t>
  </si>
  <si>
    <t xml:space="preserve">пони курьер</t>
  </si>
  <si>
    <t xml:space="preserve">08-8960MM</t>
  </si>
  <si>
    <t xml:space="preserve">привезти с склада</t>
  </si>
  <si>
    <t xml:space="preserve">8PK1230 (6743-61-3710)</t>
  </si>
  <si>
    <t xml:space="preserve">6743-61-3710, 6743-61-3740(L=1217), 4063883(L=1217) ()</t>
  </si>
  <si>
    <t xml:space="preserve">ФИТЕКС + Трансстроймеханизация + НЕФТЯНАЯ КОМПАНИЯ РИД + Владивостокский морск порт + СУМ БАСКО</t>
  </si>
  <si>
    <t xml:space="preserve">08-8961MM</t>
  </si>
  <si>
    <t xml:space="preserve">202-70-12121 (GN PC120BC-L)</t>
  </si>
  <si>
    <t xml:space="preserve">Китай Боковой нож ковша 4h-M20 (Komatsu)</t>
  </si>
  <si>
    <t xml:space="preserve">PC120BC-L (PC120)</t>
  </si>
  <si>
    <t xml:space="preserve">202-70-12131 (GN PC120BC-R)</t>
  </si>
  <si>
    <t xml:space="preserve">PC120BC-R (PC120)</t>
  </si>
  <si>
    <t xml:space="preserve">EX70 9153288 D=30mm</t>
  </si>
  <si>
    <t xml:space="preserve">Китай Поддерж. каток Upper Rooler (Hitachi)</t>
  </si>
  <si>
    <t xml:space="preserve">EX60-5, ZX70-5G (EX60-5, ZX70-5G)</t>
  </si>
  <si>
    <t xml:space="preserve">SH60-FL/QL</t>
  </si>
  <si>
    <t xml:space="preserve">Китай Поддерж. каток Upper Rooler (Sumitomo)</t>
  </si>
  <si>
    <t xml:space="preserve"> (SH60)</t>
  </si>
  <si>
    <t xml:space="preserve">08-8962MM</t>
  </si>
  <si>
    <t xml:space="preserve">70x500 (YONGFENG)</t>
  </si>
  <si>
    <t xml:space="preserve">70x500 ()</t>
  </si>
  <si>
    <t xml:space="preserve">08-8963MM</t>
  </si>
  <si>
    <t xml:space="preserve">Китай Фильтр гидравлический [50] (MIRFILTER)</t>
  </si>
  <si>
    <t xml:space="preserve">Мастер Трейд ООО</t>
  </si>
  <si>
    <t xml:space="preserve">ТК ЭНЕРГИЯ</t>
  </si>
  <si>
    <t xml:space="preserve">08-8964MM</t>
  </si>
  <si>
    <t xml:space="preserve">71x86x84(Steel bushing)</t>
  </si>
  <si>
    <t xml:space="preserve">71x86x84 (03U769-1CI), 2110-1328a,110-00105, ()</t>
  </si>
  <si>
    <r>
      <rPr>
        <sz val="10"/>
        <rFont val="Arial"/>
        <family val="2"/>
        <charset val="204"/>
      </rPr>
      <t xml:space="preserve">65x520 </t>
    </r>
    <r>
      <rPr>
        <b val="true"/>
        <sz val="10"/>
        <rFont val="Arial"/>
        <family val="2"/>
        <charset val="204"/>
      </rPr>
      <t xml:space="preserve">смазываемый !!!!!!</t>
    </r>
  </si>
  <si>
    <t xml:space="preserve">65x520 смазываемый ()</t>
  </si>
  <si>
    <t xml:space="preserve">SH60 D/F QL 80x240 БОРТ В ЦЕНТРЕ !</t>
  </si>
  <si>
    <t xml:space="preserve">08-8965MM</t>
  </si>
  <si>
    <t xml:space="preserve">M16x50 (S018-160502)</t>
  </si>
  <si>
    <t xml:space="preserve">Корея Болт M16x50x2.0 (Hyundai)</t>
  </si>
  <si>
    <t xml:space="preserve">R290LC-7 ()</t>
  </si>
  <si>
    <t xml:space="preserve">D31 D/F 113-30-00282, 111-30-00140 HRS</t>
  </si>
  <si>
    <t xml:space="preserve">IDI 85X100X10</t>
  </si>
  <si>
    <t xml:space="preserve">VAY 80X95X10 PIN DUST SEAL</t>
  </si>
  <si>
    <t xml:space="preserve">205-70-62150 ()</t>
  </si>
  <si>
    <t xml:space="preserve">ОРИОН-СТРОЙ + НОВАСОЛ + Габель Семён Сергеевич + Карьер ДВ + НЕФТЯНАЯ КОМПАНИЯ РИД + БАСЕН + Босантур Два + Авенир-М + Гидротехника + ВОСТОКТРЕЙД + СК ОНИКС </t>
  </si>
  <si>
    <t xml:space="preserve">08-8966MM</t>
  </si>
  <si>
    <t xml:space="preserve">61N4-31200-32 (GN R1400)</t>
  </si>
  <si>
    <t xml:space="preserve">Китай Адаптер 32mm (Hyundai)</t>
  </si>
  <si>
    <t xml:space="preserve">61N4-31210 (R1400-7, R140W-7)</t>
  </si>
  <si>
    <t xml:space="preserve">8E-0468+8E-8469 (KT330)  25x133</t>
  </si>
  <si>
    <t xml:space="preserve">ИП Луковатый МА</t>
  </si>
  <si>
    <t xml:space="preserve">08-9136MM</t>
  </si>
  <si>
    <t xml:space="preserve">85801109 (TURBO)</t>
  </si>
  <si>
    <t xml:space="preserve">Китай Коронка TOOTH-CENTER  (NHC)</t>
  </si>
  <si>
    <t xml:space="preserve">по центрам 75мм, толщина посадки 22мм (FB90/100, B110 (Central))</t>
  </si>
  <si>
    <t xml:space="preserve">85801376 (TURBO) LH</t>
  </si>
  <si>
    <t xml:space="preserve"> (FB90/100, B110 (Side))</t>
  </si>
  <si>
    <t xml:space="preserve">85801377 (TURBO) RH</t>
  </si>
  <si>
    <t xml:space="preserve">08-9505MM</t>
  </si>
  <si>
    <t xml:space="preserve">175-78-31230 (D85) (GN, TURBO)</t>
  </si>
  <si>
    <t xml:space="preserve">LK200RC, 19570RE, RC - TYPE (KM-15RC), KM-14HD,  (PC200)</t>
  </si>
  <si>
    <t xml:space="preserve">25S (SK60, SK75, Solar 70, 75, Sumitomo SH60, PC60, PC75UU, PC90)</t>
  </si>
  <si>
    <t xml:space="preserve">35S, 4427919 (EX220/200-2/200-5/ ZX200, KATO HD400, Kobelco SK200, Sumitomo 210)</t>
  </si>
  <si>
    <t xml:space="preserve">8E-6258+8E-6259 (KT312) (GN)</t>
  </si>
  <si>
    <t xml:space="preserve">Китай Палец+шайба 14x80 (Caterpillar)</t>
  </si>
  <si>
    <t xml:space="preserve">E161-3035+61E5-11150 (GN)</t>
  </si>
  <si>
    <t xml:space="preserve">Китай Палец + Шайба 19X103 (W18x32x8) (Hyundai)</t>
  </si>
  <si>
    <t xml:space="preserve"> (HJ350 61N6-, 61Q6-, 2713-1217)</t>
  </si>
  <si>
    <t xml:space="preserve">E262-5004+61E5-11150 (GN)</t>
  </si>
  <si>
    <t xml:space="preserve">Китай Палец + Шайба 19X118 (W18x32x8) (Hyundai)</t>
  </si>
  <si>
    <t xml:space="preserve">MX-3 LH (1070-23190) ASE</t>
  </si>
  <si>
    <t xml:space="preserve">Корея Боковой нож ковша 3h-70x64 d=16/36 (Samsung-Volvo)</t>
  </si>
  <si>
    <t xml:space="preserve"> (MX3)</t>
  </si>
  <si>
    <t xml:space="preserve">MX-3 RH (1070-23180) ASE</t>
  </si>
  <si>
    <t xml:space="preserve">2713-1206A, S35J ASE</t>
  </si>
  <si>
    <t xml:space="preserve">Корея Боковой нож ковша 3h-80x58 d=14 (Doosan(Daewoo)/Komatsu)</t>
  </si>
  <si>
    <t xml:space="preserve"> (Solar 30, PC38)</t>
  </si>
  <si>
    <t xml:space="preserve">2713-1207A, S35J ASE</t>
  </si>
  <si>
    <t xml:space="preserve">ZX70H/EX70BC-R (GN)</t>
  </si>
  <si>
    <t xml:space="preserve">Китай Боковой нож ковша 3h- (Hitachi)</t>
  </si>
  <si>
    <t xml:space="preserve"> (ZX70)</t>
  </si>
  <si>
    <t xml:space="preserve">ZX70H/EX70BC-L (GN)</t>
  </si>
  <si>
    <t xml:space="preserve">12F-70-31261 (GN)</t>
  </si>
  <si>
    <t xml:space="preserve">Китай Полотно CUTTING EDGE 3/4" (Komatsu)</t>
  </si>
  <si>
    <t xml:space="preserve">S/C Bolt M24X80X2,5 (J932780, S0574761)</t>
  </si>
  <si>
    <t xml:space="preserve">Корея Болт M24x80x3,0 36Key (Hitachi, Doosan(Daewoo))</t>
  </si>
  <si>
    <t xml:space="preserve">J932780, S0574761 (Side Cutter)</t>
  </si>
  <si>
    <t xml:space="preserve">S/C Nut M24 (J951027, S4013333)</t>
  </si>
  <si>
    <t xml:space="preserve">Корея Гайка M24 HEX 36Key (Hitachi, Doosan(Daewoo))</t>
  </si>
  <si>
    <t xml:space="preserve">J951027, S4013333 (Side Cutter)</t>
  </si>
  <si>
    <t xml:space="preserve">81E1-19670, 84E7-00602, J932060</t>
  </si>
  <si>
    <t xml:space="preserve">Корея Болт ведущего колеса M20x65x2,5 30key (Hyundai)</t>
  </si>
  <si>
    <t xml:space="preserve">Bolt Sprocket, S0570166 (R450-7/R500-7/7A)</t>
  </si>
  <si>
    <t xml:space="preserve">S017-221152</t>
  </si>
  <si>
    <t xml:space="preserve">Корея Болт катка M22x115x2,5 (Hyundai)</t>
  </si>
  <si>
    <t xml:space="preserve">Bolt for Roller ()</t>
  </si>
  <si>
    <t xml:space="preserve">SK60 (HRS)</t>
  </si>
  <si>
    <t xml:space="preserve">SK60 (SK60)</t>
  </si>
  <si>
    <t xml:space="preserve">E55/E305.5/MM45 (HRS, TAB)</t>
  </si>
  <si>
    <t xml:space="preserve">MM45B 1998Y, MM57B, MM40 тоже (E55/305.5)</t>
  </si>
  <si>
    <t xml:space="preserve">PC40/PC45/PC50UU (HRS)</t>
  </si>
  <si>
    <t xml:space="preserve">6736-61-1202 (6735-61-1500, 3913432, C4935793)</t>
  </si>
  <si>
    <t xml:space="preserve">6735-61-1101, 6731-62-1100, 6735-61-1501, 6735-61-1502, 6736-61-1202, 3802358, 3802357, 3802970, 3802004, 3286278, 3283603 (4BT/6BT)</t>
  </si>
  <si>
    <t xml:space="preserve">08086-20000 ()</t>
  </si>
  <si>
    <t xml:space="preserve">KB-2502 ()</t>
  </si>
  <si>
    <t xml:space="preserve">WA01899 24V (Type 18S-T) (SD1205-24V)</t>
  </si>
  <si>
    <t xml:space="preserve">24В ()</t>
  </si>
  <si>
    <t xml:space="preserve">WA01589S (SD1205-12V)</t>
  </si>
  <si>
    <t xml:space="preserve">12В ()</t>
  </si>
  <si>
    <t xml:space="preserve">8-890009397 ELECTRONIC PUMP 24V</t>
  </si>
  <si>
    <t xml:space="preserve">24V, 4645227, 898009-3970 (8-890009397,  4HK1 ISUZU, 8980093971)</t>
  </si>
  <si>
    <t xml:space="preserve">41015896177 FUEL PUMP 12V </t>
  </si>
  <si>
    <t xml:space="preserve">12V (YANMAR 4TNV94, 4D84)</t>
  </si>
  <si>
    <t xml:space="preserve">YANMAR FUEL PUMP 24V </t>
  </si>
  <si>
    <t xml:space="preserve">24V (YANMAR 4TNV94, 4D84)</t>
  </si>
  <si>
    <t xml:space="preserve">3932224 (3936316) FEED PUMP</t>
  </si>
  <si>
    <t xml:space="preserve">3932224, 3936316 (4BT/6BT ТННД)</t>
  </si>
  <si>
    <t xml:space="preserve">Hyundai R (31N4-02120, E131-1038) (R215-7/9)</t>
  </si>
  <si>
    <t xml:space="preserve">KB-2126(JCB2)</t>
  </si>
  <si>
    <t xml:space="preserve">Китай Крышка топливного бака CAP-FUEL TANK (JCB)</t>
  </si>
  <si>
    <t xml:space="preserve">Floating seal 150MM</t>
  </si>
  <si>
    <t xml:space="preserve">Сингапур Даукон Seal -Floating (KOBELCO)</t>
  </si>
  <si>
    <t xml:space="preserve">R45P0018D16 (760S147FS), 4004376 ()</t>
  </si>
  <si>
    <t xml:space="preserve">Floating seal 192MM</t>
  </si>
  <si>
    <t xml:space="preserve">R45P0018D29, 21T-30-00140, 4082361 (760S189FS) (EX55 TrRed Gear)</t>
  </si>
  <si>
    <t xml:space="preserve">35x45x35 (707-76-35370)</t>
  </si>
  <si>
    <t xml:space="preserve">35x45x35 ()</t>
  </si>
  <si>
    <t xml:space="preserve">35x45x40 (2110-1287A)</t>
  </si>
  <si>
    <t xml:space="preserve">Корея Втулка ковша, стрелы, рукояти BUSHING (DOOSAN)</t>
  </si>
  <si>
    <t xml:space="preserve">35x45x40 ()</t>
  </si>
  <si>
    <t xml:space="preserve">35x45x45 (2110-1312)</t>
  </si>
  <si>
    <t xml:space="preserve">35x45x45 ()</t>
  </si>
  <si>
    <t xml:space="preserve">40x50x50 (2110-1289, 2110-1313A)</t>
  </si>
  <si>
    <t xml:space="preserve">40x50x50 ()</t>
  </si>
  <si>
    <t xml:space="preserve">45x55x40</t>
  </si>
  <si>
    <t xml:space="preserve">45x55x50(2110-1398)</t>
  </si>
  <si>
    <t xml:space="preserve">45x55x50, K1026050A, 110-00132 ()</t>
  </si>
  <si>
    <t xml:space="preserve">50x60x65(61M5-50020)</t>
  </si>
  <si>
    <t xml:space="preserve">Корея Втулка ковша, стрелы, рукояти BUSHING (HYUNDAI)</t>
  </si>
  <si>
    <t xml:space="preserve">50x60x65 , 61M7-10010 ()</t>
  </si>
  <si>
    <t xml:space="preserve">65x80x50 (203-70-56140)</t>
  </si>
  <si>
    <t xml:space="preserve">Корея Втулка ковша, стрелы, рукояти BUSHING (Hitachi, Komatsu)</t>
  </si>
  <si>
    <t xml:space="preserve">65x80x60 (2110-1224А)</t>
  </si>
  <si>
    <t xml:space="preserve">65x80x60 ()</t>
  </si>
  <si>
    <t xml:space="preserve">2123-2113B</t>
  </si>
  <si>
    <t xml:space="preserve">40x248 1hole x 1side ()</t>
  </si>
  <si>
    <t xml:space="preserve">61MH-02501</t>
  </si>
  <si>
    <t xml:space="preserve">40x255(245). 2отверстия выхода смазки ()</t>
  </si>
  <si>
    <t xml:space="preserve">61M5-30211</t>
  </si>
  <si>
    <t xml:space="preserve">45x300(290) 1hole x 1side ()</t>
  </si>
  <si>
    <t xml:space="preserve">50x350 (YONGFENG-FJM)</t>
  </si>
  <si>
    <t xml:space="preserve">50x350 ()</t>
  </si>
  <si>
    <t xml:space="preserve">201-70-71610</t>
  </si>
  <si>
    <t xml:space="preserve">60x278(265) с флажком ()</t>
  </si>
  <si>
    <t xml:space="preserve">201-70-71270</t>
  </si>
  <si>
    <t xml:space="preserve">60x340(325) с флажком ()</t>
  </si>
  <si>
    <t xml:space="preserve">S60-355(MSP-4)</t>
  </si>
  <si>
    <t xml:space="preserve">Корея Палец PIN (MSP-4)</t>
  </si>
  <si>
    <t xml:space="preserve">60x397(377) ()</t>
  </si>
  <si>
    <t xml:space="preserve">35x65x1 SH1</t>
  </si>
  <si>
    <t xml:space="preserve">Корея Шайба регулировочная SHIM (size)</t>
  </si>
  <si>
    <t xml:space="preserve">35x65x2 SH2</t>
  </si>
  <si>
    <t xml:space="preserve">40x72x1 SH3</t>
  </si>
  <si>
    <t xml:space="preserve">40x72x2 SH4</t>
  </si>
  <si>
    <t xml:space="preserve">45x80x1 SH5</t>
  </si>
  <si>
    <t xml:space="preserve">45x80x1, 2114-1059D160, 2114-1059D161 ()</t>
  </si>
  <si>
    <t xml:space="preserve">45x80x2 SH6</t>
  </si>
  <si>
    <t xml:space="preserve">50x90x1 SH7</t>
  </si>
  <si>
    <t xml:space="preserve">50x90x2 SH8</t>
  </si>
  <si>
    <t xml:space="preserve">S651-810002 (180")</t>
  </si>
  <si>
    <t xml:space="preserve">180" d=10mm, S6710041, 9481-10003, 07020-00000 ()</t>
  </si>
  <si>
    <t xml:space="preserve">S652-810002 (45")</t>
  </si>
  <si>
    <t xml:space="preserve">45" d=10mm, 07020-00450 ()</t>
  </si>
  <si>
    <t xml:space="preserve">S653-810002 (90")</t>
  </si>
  <si>
    <t xml:space="preserve">90" d=10mm, S6710152, 07020-00900 ()</t>
  </si>
  <si>
    <t xml:space="preserve">07959-2001 Komatsu</t>
  </si>
  <si>
    <t xml:space="preserve">Caterpillar CatA</t>
  </si>
  <si>
    <t xml:space="preserve">4255055 Hitachi</t>
  </si>
  <si>
    <t xml:space="preserve">LB-R1016 (All model EX-ZX)</t>
  </si>
  <si>
    <t xml:space="preserve">SD-1200 Grease Gun 600CC</t>
  </si>
  <si>
    <t xml:space="preserve">SD-Transparent Grease Gun</t>
  </si>
  <si>
    <t xml:space="preserve">SD-1224/SD-1219</t>
  </si>
  <si>
    <t xml:space="preserve">SGP1-32L</t>
  </si>
  <si>
    <t xml:space="preserve">Корея Насос шестеренчатый GEAR PUMP ()</t>
  </si>
  <si>
    <t xml:space="preserve">SGP1-36L</t>
  </si>
  <si>
    <t xml:space="preserve">RUBBER COUPLING 050AS</t>
  </si>
  <si>
    <t xml:space="preserve">Сингапур-Корея Муфта насоса  (Hitachi/Cat)</t>
  </si>
  <si>
    <t xml:space="preserve">`4091497, Е1602010500, CFA50 (EX120-1, E110B)</t>
  </si>
  <si>
    <t xml:space="preserve">07145-00040, 2445R138D5, (Y010-040050), S700-040104 ()</t>
  </si>
  <si>
    <t xml:space="preserve">07145-00045, 4037721, Y010-045055, S700-045106, 2180-1106BD11 ()</t>
  </si>
  <si>
    <t xml:space="preserve">SAK-C1812/C1812-2</t>
  </si>
  <si>
    <t xml:space="preserve"> Фильтр маслянный C-226/-215/-221[25] \ 15208-20N02 ()</t>
  </si>
  <si>
    <t xml:space="preserve">SAK-C1016/C1002</t>
  </si>
  <si>
    <t xml:space="preserve"> Фильтр маслянный C-307 [50]  \ MD097003 ()</t>
  </si>
  <si>
    <t xml:space="preserve">SAK-C1717</t>
  </si>
  <si>
    <t xml:space="preserve"> Фильтр маслянный C-409 [25]  \ TFY0-14-302 ()</t>
  </si>
  <si>
    <t xml:space="preserve">SAK-C1515/C1534/C1519</t>
  </si>
  <si>
    <t xml:space="preserve"> Фильтр маслянный C-518 [6]  \ 8-97096777-0 ()</t>
  </si>
  <si>
    <t xml:space="preserve">SAK-O1808</t>
  </si>
  <si>
    <t xml:space="preserve"> Фильтр маслянный O-259A [25] 15274-99325 ()</t>
  </si>
  <si>
    <t xml:space="preserve">AGM-O-359 SAK-O1012/O1019-1</t>
  </si>
  <si>
    <t xml:space="preserve"> Фильтр маслянный O-359 [16] ME064356 ()</t>
  </si>
  <si>
    <t xml:space="preserve">AGM-O-359 ()</t>
  </si>
  <si>
    <t xml:space="preserve">SAK-O1301</t>
  </si>
  <si>
    <t xml:space="preserve"> Фильтр маслянный O-605/611[50] 1-87810-075 ()</t>
  </si>
  <si>
    <t xml:space="preserve">SAK-F1503</t>
  </si>
  <si>
    <t xml:space="preserve"> Фильтр топливный F-507 [50]  \ 1-8781-020-7 ()</t>
  </si>
  <si>
    <t xml:space="preserve">SAK-F1303</t>
  </si>
  <si>
    <t xml:space="preserve"> Фильтр топливный F-604/-505 [50]  \ 23401-1030 ()</t>
  </si>
  <si>
    <t xml:space="preserve">SAK-EF1301</t>
  </si>
  <si>
    <t xml:space="preserve"> Фильтр топливный F-610 [25] \ 23401-1690 ()</t>
  </si>
  <si>
    <t xml:space="preserve">SAK-EF1306/EF1305-1</t>
  </si>
  <si>
    <t xml:space="preserve"> Фильтр топливный F-611/EF1305-1/F1501JS[50] \ 23401-1681 ()</t>
  </si>
  <si>
    <t xml:space="preserve">SAK-FC1001</t>
  </si>
  <si>
    <t xml:space="preserve"> Фильтр топливный FC-321 [25]  \ MB220900 ()</t>
  </si>
  <si>
    <t xml:space="preserve">FC321, 31973-44001, K1019408 (A273813) ()</t>
  </si>
  <si>
    <t xml:space="preserve">SAK-FC1503</t>
  </si>
  <si>
    <t xml:space="preserve"> Фильтр топливный FC-510 [25]  \ 13240-052-0 ()</t>
  </si>
  <si>
    <t xml:space="preserve">SAK-F5201 J-FF5199</t>
  </si>
  <si>
    <t xml:space="preserve"> Фильтр топливный SF-F5201 ()</t>
  </si>
  <si>
    <t xml:space="preserve">SAK-F5207</t>
  </si>
  <si>
    <t xml:space="preserve">SAK-F5210</t>
  </si>
  <si>
    <t xml:space="preserve">SAK-F7909/-2</t>
  </si>
  <si>
    <t xml:space="preserve"> Фильтр топливный SF-F7909 [200]_H87//OD29//ID13/0 ()</t>
  </si>
  <si>
    <t xml:space="preserve">A5663-S[A5627+A6008] ()</t>
  </si>
  <si>
    <t xml:space="preserve">AS2205 ()</t>
  </si>
  <si>
    <t xml:space="preserve">AS1014, AS5620 ()</t>
  </si>
  <si>
    <t xml:space="preserve">MB-K825A</t>
  </si>
  <si>
    <t xml:space="preserve">AS5644 ()</t>
  </si>
  <si>
    <t xml:space="preserve">A1841-S[A1013+A5631] ()</t>
  </si>
  <si>
    <t xml:space="preserve">A5613Set, 26802-37021+26802-37011 ()</t>
  </si>
  <si>
    <t xml:space="preserve">A5570-S[A8513+A5569], 11MH-20090/11MH-20100, AF25551 ()</t>
  </si>
  <si>
    <t xml:space="preserve">MB-KU802AB</t>
  </si>
  <si>
    <t xml:space="preserve">A8602-S[A8505+A8599], 11M8-20110+11M8-20120, 3EB-02-34750, ST700AB ()</t>
  </si>
  <si>
    <t xml:space="preserve">A2707-Set ()</t>
  </si>
  <si>
    <t xml:space="preserve">A5558M-S[A5558+A5559], 600-185-5100, 6I2503+6I2504, P532504, YA00007394+YA00007606 ()</t>
  </si>
  <si>
    <t xml:space="preserve">MB-KU810AB</t>
  </si>
  <si>
    <t xml:space="preserve">A2709-S[A5539+A5538], 4286128+4286130, YN11P00029S003+YN11P00029S002, P821938+P821963, AF25414+AF25412, 16546-Z9018, 16546-Z9107 ()</t>
  </si>
  <si>
    <t xml:space="preserve">MB-KU811AB</t>
  </si>
  <si>
    <t xml:space="preserve">A5668-S[A5666+A5667], 474-00039+474-00040, AF25667+AF26114, 11N6-27030+11N6-27040, 600-185-4100, 11N6-T000 ()</t>
  </si>
  <si>
    <t xml:space="preserve">A5102-S[A5102+A5103], 4459548+4459549, 263G6-73191+263G2-37051, AF25756+AF25523 ()</t>
  </si>
  <si>
    <t xml:space="preserve">MB-KU818AB (MB-K818AB)</t>
  </si>
  <si>
    <t xml:space="preserve">A5662-S[A1313+A1307] ()</t>
  </si>
  <si>
    <t xml:space="preserve">A8506-S[A8506+A8565], AF25555 ()</t>
  </si>
  <si>
    <t xml:space="preserve">MB-KU829AB</t>
  </si>
  <si>
    <t xml:space="preserve">A5541M-S[A5541+A5540], AF25557+AF25558, 11FQ-20150+11FQ-20250, P828889+P829333 ()</t>
  </si>
  <si>
    <t xml:space="preserve">MB-K2440-SET</t>
  </si>
  <si>
    <t xml:space="preserve">240x400, 612600114993, RS5758+RS5759 ()</t>
  </si>
  <si>
    <t xml:space="preserve">MB-J301</t>
  </si>
  <si>
    <t xml:space="preserve">O1006, O358, 26316-93000 ()</t>
  </si>
  <si>
    <t xml:space="preserve">4448336, 4622562, 4658521, 4484495, C2704, C2708, LF9008, C2705, P550596, 4696643 ()</t>
  </si>
  <si>
    <t xml:space="preserve">MB-JX605, MB-JX638</t>
  </si>
  <si>
    <t xml:space="preserve">LF3000, C5707, P553000 ()</t>
  </si>
  <si>
    <t xml:space="preserve">MB-JX606</t>
  </si>
  <si>
    <t xml:space="preserve">C5715, LF670, 471-00080, 471-00086, 51970WIX ()</t>
  </si>
  <si>
    <t xml:space="preserve">MB-JX607</t>
  </si>
  <si>
    <t xml:space="preserve">LF777, C5702-1/C5702-3 ()</t>
  </si>
  <si>
    <t xml:space="preserve">MB-JX608</t>
  </si>
  <si>
    <t xml:space="preserve">C5704, LF3349, LF16006, 6735-51-5141, 6735-51-5142, C5730, 11E1-70140, 11E1-70110, C5704,C5703, LF3349,LF3713, LF3552, LF3806, 3934430, C5610, 65.05510-5021B, 65.05510-5033 (DV15, DV11 NOVUS), 11E1-70120, 471-00093 ()</t>
  </si>
  <si>
    <t xml:space="preserve">C5606, LF760, C1822 ()</t>
  </si>
  <si>
    <t xml:space="preserve">MB-JX617</t>
  </si>
  <si>
    <t xml:space="preserve">C5505, C1009, C5614 LF3328 LF3664, KS192-6N ()</t>
  </si>
  <si>
    <t xml:space="preserve">MB-JX634</t>
  </si>
  <si>
    <t xml:space="preserve">C5717, LF3654 ()</t>
  </si>
  <si>
    <t xml:space="preserve">C7101, C5501, LF3321, D17-002-02, LF667, 1R0739 ()</t>
  </si>
  <si>
    <t xml:space="preserve">MB-JX636</t>
  </si>
  <si>
    <t xml:space="preserve">C6204,C6101, LF4054, LF3687, JX0818, 3831236, 400504-00005, 400403-00045, 05710640, 1174421, VG61000070005 ()</t>
  </si>
  <si>
    <t xml:space="preserve">C5703, LF3345, 11N4-70110 ()</t>
  </si>
  <si>
    <t xml:space="preserve">C5604 ()</t>
  </si>
  <si>
    <t xml:space="preserve">C1110, LF16011 ()</t>
  </si>
  <si>
    <t xml:space="preserve">MB-JX662</t>
  </si>
  <si>
    <t xml:space="preserve">LF3970, C5708, K1047673, P550428, С5733, 11N8-70110, 3937736, P550428 ()</t>
  </si>
  <si>
    <t xml:space="preserve">MB-CX502, MB-CX512</t>
  </si>
  <si>
    <t xml:space="preserve">FS1212,SFC5705,65.12503-5011D, 400504-00075, 400504-00218, 65.12503-5016A, 65.12503-5016B ()</t>
  </si>
  <si>
    <t xml:space="preserve">MB-CX503</t>
  </si>
  <si>
    <t xml:space="preserve">FS1280,SFC5706, 11E1-70210, BF1280, 3930942 ()</t>
  </si>
  <si>
    <t xml:space="preserve">MB-CX504</t>
  </si>
  <si>
    <t xml:space="preserve">FC7903, FC5723, FF5052, FF5074, 11E1-70010, 11E1-70020, FC5704,FC7903,FC7101,FC6203, FC5704-1, FF5052,FF42000, 6732-71-6111, 3931063 ()</t>
  </si>
  <si>
    <t xml:space="preserve">FF105, P550105, 600-311-8321,KS590-2 ()</t>
  </si>
  <si>
    <t xml:space="preserve">MB-CX510</t>
  </si>
  <si>
    <t xml:space="preserve">FC1005, FF5367, ME056670, 4616544, 31945-72001, KS569C, P550391, WJF9502, FC322, 4S00483, ME131989, 4326739, 4S00100, ME056280, WAX WF586 ()</t>
  </si>
  <si>
    <t xml:space="preserve">MB-CX514</t>
  </si>
  <si>
    <t xml:space="preserve">FC5604,FC1801,FF5114, FC208 ()</t>
  </si>
  <si>
    <t xml:space="preserve">MB-CX516</t>
  </si>
  <si>
    <t xml:space="preserve">FF185, FC5501, FC5507,FC5602, FC5606, D63-800-202, P557440, VA3436204100, XJAF-02430, 34362-04100, D638-002-02, 612600081333(2фильтра+корпус), FF5320 ()</t>
  </si>
  <si>
    <t xml:space="preserve">600-311-4510,600-319-3410,FS19946,SFC5611, 600-319-3440, 600-319-4540, 600-319-3400 ()</t>
  </si>
  <si>
    <t xml:space="preserve">MB-CX523</t>
  </si>
  <si>
    <t xml:space="preserve">FC5517, FF5624 , 1R-0762 ()</t>
  </si>
  <si>
    <t xml:space="preserve">MB-CX525</t>
  </si>
  <si>
    <t xml:space="preserve">SFC5504, FS19591, 133-5673, FS19934, R120P, FS19754 ()</t>
  </si>
  <si>
    <t xml:space="preserve">MB-CX526</t>
  </si>
  <si>
    <t xml:space="preserve">FS1242,SFC1905, 32G62-00100, FS1242, 8976051180, 897051181, 8980818620 ()</t>
  </si>
  <si>
    <t xml:space="preserve">FC7104,FC7108, FF5507 ()</t>
  </si>
  <si>
    <t xml:space="preserve">MB-CX549</t>
  </si>
  <si>
    <t xml:space="preserve">PL420 with CAP!, SFC7939, SF90P, 60033346, VG1540080311, P551026, FS19769, 60033346, 400403-00021, 61260081294 ()</t>
  </si>
  <si>
    <t xml:space="preserve">MB-CX550</t>
  </si>
  <si>
    <t xml:space="preserve">FC5703, FF202, 600-311-7152 ()</t>
  </si>
  <si>
    <t xml:space="preserve">Китай Фильтр топливный CX555           Height 170         Thread Size:7/8″-14) (Monbow)</t>
  </si>
  <si>
    <t xml:space="preserve">FC5504, FC5713, FF5580, 600-311-3750, CX554, FF5324, P550774, 32925762, 1R0751, 1R-0751, FF5321, FC56270 ()</t>
  </si>
  <si>
    <t xml:space="preserve">FF5485,FC5710, FF5421, 65.12503-5026, 400504-00078, 6754-71-6140, 422504-00078, 400403-00126, 11LC-70010, 11LG-70010, FF5612 ()</t>
  </si>
  <si>
    <t xml:space="preserve">MB-CX563</t>
  </si>
  <si>
    <t xml:space="preserve">1R-0771, FS19995, 326-1643 ()</t>
  </si>
  <si>
    <t xml:space="preserve">MB-CX574 (MB-CX1574) </t>
  </si>
  <si>
    <t xml:space="preserve">11LB-20310, SFC7912-30, FS19532, SC1393640, 2914807100, 11LB-50310  ()</t>
  </si>
  <si>
    <t xml:space="preserve">MB-CX580</t>
  </si>
  <si>
    <t xml:space="preserve">FC7920, FF5327 ()</t>
  </si>
  <si>
    <t xml:space="preserve">H7981, 4450003, 4448402, HF7691, 4443773 ()</t>
  </si>
  <si>
    <t xml:space="preserve">H2709, 4287634, 4333469, HF28910, 4654745, HF35365, 07063-01383, 208-60-61150 ()</t>
  </si>
  <si>
    <t xml:space="preserve">31E9-1019 ()</t>
  </si>
  <si>
    <t xml:space="preserve">H5607, HF6354, HF28979, 07063-01054 ()</t>
  </si>
  <si>
    <t xml:space="preserve">H2703, 4370435, HF7954, 26557-42471, 4207841, HF7954 ()</t>
  </si>
  <si>
    <t xml:space="preserve">31EE-01060 , H5202 ()</t>
  </si>
  <si>
    <t xml:space="preserve">MB-P934</t>
  </si>
  <si>
    <t xml:space="preserve">H5622 ()</t>
  </si>
  <si>
    <t xml:space="preserve">H5202 ()</t>
  </si>
  <si>
    <t xml:space="preserve">Китай Фильтр Гидравлический [12]  (Monbow)</t>
  </si>
  <si>
    <t xml:space="preserve">H5610, HF6102, HF6101, H5603, 07063-01100, 07063-51100, 203-60-61230 ()</t>
  </si>
  <si>
    <t xml:space="preserve">MB-P948</t>
  </si>
  <si>
    <t xml:space="preserve">H5606, H5620, 16Y-75-23200, HF6072, AS166H, P551158, 175-49-11580 ()</t>
  </si>
  <si>
    <t xml:space="preserve">MB-P959</t>
  </si>
  <si>
    <t xml:space="preserve">H5613 ()</t>
  </si>
  <si>
    <t xml:space="preserve">H2706, 4210224, PT9352, HF28925, 4385915, 4425419,  TH110133, 17216273700, P502244 ()</t>
  </si>
  <si>
    <t xml:space="preserve">H5646, H5629, 207-60-71180, 207-60-71181, HF35360 ()</t>
  </si>
  <si>
    <t xml:space="preserve">MB-PT942</t>
  </si>
  <si>
    <t xml:space="preserve">E131-0214,31E9-10190, H2801 ()</t>
  </si>
  <si>
    <t xml:space="preserve">MB-PT945</t>
  </si>
  <si>
    <t xml:space="preserve">H5635, 22B-60-11160 ()</t>
  </si>
  <si>
    <t xml:space="preserve">MB-PX627</t>
  </si>
  <si>
    <t xml:space="preserve">HC5801,HF35018, 093-7521, KS207-4 ()</t>
  </si>
  <si>
    <t xml:space="preserve">MB-PX646, MB-JX646</t>
  </si>
  <si>
    <t xml:space="preserve">HC1014, 689-357030932, 689-35703032 (689-34401001)</t>
  </si>
  <si>
    <t xml:space="preserve">HC2702, HC5602, 4205684, 209-60-76210, 34E7-04170, VOE14524171, HF7935 ()</t>
  </si>
  <si>
    <t xml:space="preserve">31N8-01360, HC7901 ()</t>
  </si>
  <si>
    <t xml:space="preserve">F1503, F-507 ()</t>
  </si>
  <si>
    <t xml:space="preserve">1-13240217-0 (WAX WO137) </t>
  </si>
  <si>
    <t xml:space="preserve">O1308, O1529, O-579,O-609,O-568 ()</t>
  </si>
  <si>
    <t xml:space="preserve">129150-35151 (WAX WO312)</t>
  </si>
  <si>
    <t xml:space="preserve">Китай Фильтр Маслянный [50] (WAX)</t>
  </si>
  <si>
    <t xml:space="preserve">C1002/C1016, C-307, YM129150-35152, C307 ()</t>
  </si>
  <si>
    <t xml:space="preserve">AF25745 (WAX)</t>
  </si>
  <si>
    <t xml:space="preserve">A8612 ()</t>
  </si>
  <si>
    <t xml:space="preserve">AF1658K (WAX)</t>
  </si>
  <si>
    <t xml:space="preserve">AS5412 W/O FAN ()</t>
  </si>
  <si>
    <t xml:space="preserve">WA815 (WAX) </t>
  </si>
  <si>
    <t xml:space="preserve">A6014SET (A578) ()</t>
  </si>
  <si>
    <t xml:space="preserve">Плюс русские фонари</t>
  </si>
  <si>
    <t xml:space="preserve">08-9526MM</t>
  </si>
  <si>
    <t xml:space="preserve">205-70-19570 (19570) (GN)</t>
  </si>
  <si>
    <t xml:space="preserve">154-70-11314 (GN)</t>
  </si>
  <si>
    <t xml:space="preserve">Китай Полотно CUTTING EDGE (3/4") (Komatsu)</t>
  </si>
  <si>
    <t xml:space="preserve">M12X40 Track Bolt&amp;Nut Set</t>
  </si>
  <si>
    <t xml:space="preserve">по 1 коробке, кол-во потом скажите</t>
  </si>
  <si>
    <t xml:space="preserve">M16X49 Track Bolt&amp;Nut Set</t>
  </si>
  <si>
    <r>
      <rPr>
        <sz val="10"/>
        <rFont val="Arial"/>
        <family val="2"/>
        <charset val="204"/>
      </rPr>
      <t xml:space="preserve">SK60 (HRS, GH) --- </t>
    </r>
    <r>
      <rPr>
        <b val="true"/>
        <sz val="10"/>
        <rFont val="Arial"/>
        <family val="2"/>
        <charset val="204"/>
      </rPr>
      <t xml:space="preserve">вчера пришли</t>
    </r>
  </si>
  <si>
    <t xml:space="preserve">Китай Поддерж. Каток  (Kobelco)</t>
  </si>
  <si>
    <t xml:space="preserve">SK60, d=35mm (SK60)</t>
  </si>
  <si>
    <t xml:space="preserve">08-9700MM</t>
  </si>
  <si>
    <t xml:space="preserve">144-70-11131 (GN)</t>
  </si>
  <si>
    <t xml:space="preserve">11h-203x19x1660 - 6" - 3/4, 14Y-71-11210 (D65 new blade)</t>
  </si>
  <si>
    <t xml:space="preserve">PC50(PC40) (19T, 9H, 14mm bolt) (HRS) 20T-27-71110</t>
  </si>
  <si>
    <t xml:space="preserve">PC50(PC40) (19T, 9H)  (PC50UU-2 #-16961)</t>
  </si>
  <si>
    <t xml:space="preserve">PC50(PC40) (19T, 12H) (HRS) 22M-27-11110</t>
  </si>
  <si>
    <t xml:space="preserve">19T, 12H, M14, ID=230мм, D=420мм, 22M-27-11110 (PC50UU-2 #16961-)</t>
  </si>
  <si>
    <t xml:space="preserve">TBL-110 (24V, IRON CASING)</t>
  </si>
  <si>
    <t xml:space="preserve">KOMATSU 08128-32400 LAMP,  24V, IRON CASING , SEALED BEAM ()</t>
  </si>
  <si>
    <t xml:space="preserve">50x350 (YONGFENG-CYJ)</t>
  </si>
  <si>
    <t xml:space="preserve">AS7988/AS7989 ()</t>
  </si>
  <si>
    <t xml:space="preserve">ИП Ворожба</t>
  </si>
  <si>
    <t xml:space="preserve">08-9782MM</t>
  </si>
  <si>
    <t xml:space="preserve">S130 (R140-7)</t>
  </si>
  <si>
    <t xml:space="preserve">S220, K1000344, 713-00024, К1038006, K9005349 (Solar 170, 175, 180, 200, 210, 220, 225, 250, 400, 470, 500)</t>
  </si>
  <si>
    <t xml:space="preserve">MB-K814AB</t>
  </si>
  <si>
    <t xml:space="preserve">A89050-S(A89050+A89060),  2474-9051K, P902311+P902312, AF26439+AF27869, 2474-9057+2474-9051 ()</t>
  </si>
  <si>
    <t xml:space="preserve">A7939 not set! ()</t>
  </si>
  <si>
    <t xml:space="preserve">A1840-Set ()</t>
  </si>
  <si>
    <t xml:space="preserve">11N8-T000 ()</t>
  </si>
  <si>
    <t xml:space="preserve">11NB-T000, A8526S, 14L1-01570+14L1-01560 ()</t>
  </si>
  <si>
    <t xml:space="preserve">A8579-S(A8579+A8580), 600-185-6100, 474-00037 + 474-00038, 600-185-6110-SET, 11Q8-20120+11Q8-20130, 400401-00093 + 400401-00094,  AF25454+AF25468,  Р777868+Р777869 (RS3871+RS3870), 4466268 + 4466269 ()</t>
  </si>
  <si>
    <t xml:space="preserve">MB-KU815AB (MB-K815AB)</t>
  </si>
  <si>
    <t xml:space="preserve">MB-K2640</t>
  </si>
  <si>
    <t xml:space="preserve">260x400, A8641Set, KW2640 ()</t>
  </si>
  <si>
    <t xml:space="preserve">MB-K404A</t>
  </si>
  <si>
    <t xml:space="preserve">MB-K405A</t>
  </si>
  <si>
    <t xml:space="preserve">K2036 ()</t>
  </si>
  <si>
    <t xml:space="preserve">MB-K406A</t>
  </si>
  <si>
    <t xml:space="preserve">K2020 ()</t>
  </si>
  <si>
    <t xml:space="preserve">MB-K407A</t>
  </si>
  <si>
    <t xml:space="preserve">K2018 ()</t>
  </si>
  <si>
    <t xml:space="preserve">MB-K408A</t>
  </si>
  <si>
    <t xml:space="preserve">K1634, 160x340 ()</t>
  </si>
  <si>
    <t xml:space="preserve">MB-K409A</t>
  </si>
  <si>
    <t xml:space="preserve">K1530, 150x305 ()</t>
  </si>
  <si>
    <t xml:space="preserve">KU2237, C23610 ()</t>
  </si>
  <si>
    <t xml:space="preserve">MB-KU414A</t>
  </si>
  <si>
    <t xml:space="preserve">KU1634, C16400 ()</t>
  </si>
  <si>
    <t xml:space="preserve">4448336, 4622562, 4658521, 4484495, C2704, C2708, LF9008, C2705, P550596, 4696643, 4448336, 4622562, 4658521, C8105(AGM) ()</t>
  </si>
  <si>
    <t xml:space="preserve">MB-JX624</t>
  </si>
  <si>
    <t xml:space="preserve">LF9018, C5710 (600-311-3410), 600-211-1340 ()</t>
  </si>
  <si>
    <t xml:space="preserve">LF691A, C5502, C5516, 1R0716, 1R-0716, 1R1808, 1R-1808, P554005, LF691, 1R1808, C5502-1, 1R-1808, P551808 ()</t>
  </si>
  <si>
    <t xml:space="preserve">PL420 with CAP!, SFC7939, SF90P, 60033346, VG1540080311, P551026, FS19769, 60033346, 400403-00021, 61260081294, 612600081335 ()</t>
  </si>
  <si>
    <t xml:space="preserve">FF5485,FC5710, FF5421, 65.12503-5026, 400504-00078, 6754-71-6140, 422504-00078, 400403-00126, 11LC-70010, 11LG-70010, FF5612, 4897833, 95041E, 612600081334, CX0815, FF5622, 6754-71-6130, 6754-79-6140 ()</t>
  </si>
  <si>
    <t xml:space="preserve">40x50x45 (20S-70-81290)</t>
  </si>
  <si>
    <t xml:space="preserve">40x50x45 ()</t>
  </si>
  <si>
    <t xml:space="preserve">60x75x70(Steel bushing) 04A256-0C1</t>
  </si>
  <si>
    <t xml:space="preserve">AS5412</t>
  </si>
  <si>
    <t xml:space="preserve">AS8801</t>
  </si>
  <si>
    <t xml:space="preserve">08-9806MM</t>
  </si>
  <si>
    <t xml:space="preserve">30S-T (ETE-142T)</t>
  </si>
  <si>
    <t xml:space="preserve">30T, ETE-142T (EX100/EX120/EX125/EX130/EX150/SK100/SK120, ZX160W, Kobelco SK100)</t>
  </si>
  <si>
    <t xml:space="preserve">28130-7C000(7M000)</t>
  </si>
  <si>
    <t xml:space="preserve"> Фильтр воздушный  Filter (MOBIS) (Hyundai)</t>
  </si>
  <si>
    <t xml:space="preserve">420(435)x320x190 , 28130-7D900, 28130-7D901 (HD270 - Truck)</t>
  </si>
  <si>
    <t xml:space="preserve">MF5052 (MIRFILTER)</t>
  </si>
  <si>
    <t xml:space="preserve">Китай Фильтр топливный ][12] (MIRFILTER)</t>
  </si>
  <si>
    <t xml:space="preserve">FF5052, FF5074, 6732-71-6112, 6732-71-6110, 6732-71-6111, WK723, CX7085 ()</t>
  </si>
  <si>
    <t xml:space="preserve">4206089, 4429726, LF3478, P551381, KS192-7, C1305 ()</t>
  </si>
  <si>
    <t xml:space="preserve">C5704, LF3349, LF16006, 6735-51-5141, 6735-51-5142, C5730, 11E1-70140, 11E1-70110, C5704, LF3349, LF3713, LF3552, LF3806, 3934430, C5610, 65.05510-5021B, 65.05510-5033 (DV15, DV11 NOVUS), 11E1-70120, 471-00093 ()</t>
  </si>
  <si>
    <t xml:space="preserve">MB-JX619</t>
  </si>
  <si>
    <t xml:space="preserve">C1523, C2702, C5812, LF3642 ()</t>
  </si>
  <si>
    <t xml:space="preserve">MB-JX0818</t>
  </si>
  <si>
    <t xml:space="preserve">C6204,C6101, LF4054, LF3687, JX0818, 3831236, 400504-00005, 400403-00045, 05710640, 1174421 ()</t>
  </si>
  <si>
    <t xml:space="preserve">MB-CX501 (FC2701)</t>
  </si>
  <si>
    <t xml:space="preserve">FF5108, 4206080, 4616545, 4S00215, FC2701, P552564 ()</t>
  </si>
  <si>
    <t xml:space="preserve">08-9807MM</t>
  </si>
  <si>
    <t xml:space="preserve"> (R140-7)</t>
  </si>
  <si>
    <t xml:space="preserve">40S, 4512365/4326644/4606712/4511626+Lock((4512366/4326646/4480031+4501625/4326642/4480012/4319920/4501620)), 206-70-54221 (EX300/ZX330/ KATO HD750, E265/SK310)</t>
  </si>
  <si>
    <t xml:space="preserve">MX40W-PIN</t>
  </si>
  <si>
    <t xml:space="preserve">Корея Палец 19x80 (Samsung-Volvo)</t>
  </si>
  <si>
    <t xml:space="preserve">PIN TOOTH MX40W (MX40W)</t>
  </si>
  <si>
    <t xml:space="preserve">66N4-30350+61E5-11150 (GN)</t>
  </si>
  <si>
    <t xml:space="preserve">Китай Палец + Шайба 19X89 (Hyundai)</t>
  </si>
  <si>
    <t xml:space="preserve">66N4-30350+66N4-11150 (HJ300)</t>
  </si>
  <si>
    <t xml:space="preserve">61E5-11150, S411-180002</t>
  </si>
  <si>
    <t xml:space="preserve">Корея Шайба 18x32x5 (Hyundai)</t>
  </si>
  <si>
    <r>
      <rPr>
        <sz val="10"/>
        <rFont val="Arial"/>
        <family val="2"/>
        <charset val="204"/>
      </rPr>
      <t xml:space="preserve">50x60x65 , 61M7-10010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</si>
  <si>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AS2205, P182050, AF435KM, YM129436-12900 ()</t>
  </si>
  <si>
    <t xml:space="preserve">C5703, LF3345, 11N4-70110, LF3805 ()</t>
  </si>
  <si>
    <t xml:space="preserve">08-9848MM</t>
  </si>
  <si>
    <t xml:space="preserve">45x350 (YONGFENG-CYJ)</t>
  </si>
  <si>
    <t xml:space="preserve">60x102x1 SH11</t>
  </si>
  <si>
    <t xml:space="preserve">60x102x1, 203-70-24150 ()</t>
  </si>
  <si>
    <t xml:space="preserve">65x120x1</t>
  </si>
  <si>
    <t xml:space="preserve">65X120X1, S391-065120 ()</t>
  </si>
  <si>
    <t xml:space="preserve">65x120x2</t>
  </si>
  <si>
    <t xml:space="preserve">65X120X2, S392-065120 ()</t>
  </si>
  <si>
    <t xml:space="preserve">08-9873MM</t>
  </si>
  <si>
    <t xml:space="preserve">61N6-31320-35 (GN) (R220Z-35, XD210-34)</t>
  </si>
  <si>
    <t xml:space="preserve">6K9880 (TAB)</t>
  </si>
  <si>
    <t xml:space="preserve">Китай Поддерж. Каток  (Caterpillar)</t>
  </si>
  <si>
    <t xml:space="preserve">6K9880/3K7982/6K9879, CR2880 (D4H/D4C/D4D/D4E)</t>
  </si>
  <si>
    <t xml:space="preserve">196-63-75190, 198-63-75190, 07016-00407, 07016-10407, 103-30-24240 (Kom-PC60)</t>
  </si>
  <si>
    <t xml:space="preserve">IDI 45X60X9</t>
  </si>
  <si>
    <t xml:space="preserve">ODI 48X63X9</t>
  </si>
  <si>
    <t xml:space="preserve">ODI 60X75X10</t>
  </si>
  <si>
    <t xml:space="preserve">07145-00045, 4037721, Y010-045055, S700-045106, 2180-1106BD11, 4347251, 4279531,  4117955, 4117955-M, 4473087, 0478912 ()</t>
  </si>
  <si>
    <t xml:space="preserve">A5570-S[A8513+A5569], 11MH-20090/11MH-20100, AF25551, 4417516 ()</t>
  </si>
  <si>
    <t xml:space="preserve">MB-JX650 (MB-JX637)</t>
  </si>
  <si>
    <t xml:space="preserve">LF3325, C5701-1, C5603, 51970WIX ()</t>
  </si>
  <si>
    <t xml:space="preserve">08-9892MM</t>
  </si>
  <si>
    <t xml:space="preserve">08-9929MM</t>
  </si>
  <si>
    <t xml:space="preserve">PC40(PC30-7) (HRS) (БОРТА ПО ЦЕНТРУ)</t>
  </si>
  <si>
    <t xml:space="preserve">45x55x45(HDSL)</t>
  </si>
  <si>
    <r>
      <rPr>
        <sz val="10"/>
        <rFont val="Arial"/>
        <family val="2"/>
        <charset val="204"/>
      </rPr>
      <t xml:space="preserve">45x55x45 , 61M5-00610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</si>
  <si>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45x55x50(HDSL)</t>
  </si>
  <si>
    <r>
      <rPr>
        <sz val="10"/>
        <rFont val="Arial"/>
        <family val="2"/>
        <charset val="204"/>
      </rPr>
      <t xml:space="preserve">45x55x50, K1026050A, 110-00132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</si>
  <si>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50x60x45(HDSL)</t>
  </si>
  <si>
    <r>
      <rPr>
        <sz val="10"/>
        <rFont val="Arial"/>
        <family val="2"/>
        <charset val="204"/>
      </rPr>
      <t xml:space="preserve">50x60x45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</si>
  <si>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55x70x40</t>
  </si>
  <si>
    <t xml:space="preserve">55x70x40 ()</t>
  </si>
  <si>
    <t xml:space="preserve">55x70x50</t>
  </si>
  <si>
    <t xml:space="preserve">55x70x60</t>
  </si>
  <si>
    <t xml:space="preserve">61N1-40071</t>
  </si>
  <si>
    <t xml:space="preserve">55x300(290) ()</t>
  </si>
  <si>
    <t xml:space="preserve">61N1-40062</t>
  </si>
  <si>
    <t xml:space="preserve">55x360(350) ()</t>
  </si>
  <si>
    <t xml:space="preserve">HC5801,HF35018, 093-7521, KS207-4, 689-32902001 ()</t>
  </si>
  <si>
    <t xml:space="preserve">FC608</t>
  </si>
  <si>
    <t xml:space="preserve">F7909</t>
  </si>
  <si>
    <t xml:space="preserve">F1303</t>
  </si>
  <si>
    <t xml:space="preserve">08-9963MM</t>
  </si>
  <si>
    <t xml:space="preserve">1U-3209 (TURBO)</t>
  </si>
  <si>
    <t xml:space="preserve">Penetration, TOOTH-F1 (CAT 302, 305)</t>
  </si>
  <si>
    <t xml:space="preserve">1U-3302 (GN)</t>
  </si>
  <si>
    <t xml:space="preserve">E161-3027 (ASE)(MX8 R210)</t>
  </si>
  <si>
    <t xml:space="preserve">Корея Коронка HJ350 (Hyundai)</t>
  </si>
  <si>
    <t xml:space="preserve">R200, R210 ASE, 1070-61310, E161-3027, 8240-00360 R200 (R210-7)</t>
  </si>
  <si>
    <t xml:space="preserve">по центрам 45мм, толщина посадки 22мм , 333/D8455 (JCB 3CX, 4CX)</t>
  </si>
  <si>
    <t xml:space="preserve"> (JCB 3CX, 4CX)</t>
  </si>
  <si>
    <t xml:space="preserve">Корея Палец 19x113(106) (Caterpillar)</t>
  </si>
  <si>
    <t xml:space="preserve">114-0358, 61L6-00810 (J350)</t>
  </si>
  <si>
    <t xml:space="preserve">8E-6359(3G-9549)</t>
  </si>
  <si>
    <t xml:space="preserve">Корея Шайба W18x35x8 (Caterpillar)</t>
  </si>
  <si>
    <t xml:space="preserve">114-0359, 61L6-00820 ()</t>
  </si>
  <si>
    <t xml:space="preserve">H5504</t>
  </si>
  <si>
    <t xml:space="preserve">ЗАБИРАЛ РАНЕЕ</t>
  </si>
  <si>
    <t xml:space="preserve">08-6003MM</t>
  </si>
  <si>
    <t xml:space="preserve">EX30-FL (4340535/9106668) OF</t>
  </si>
  <si>
    <t xml:space="preserve">Сингапур Опорный каток Bottom roller (Hitachi)</t>
  </si>
  <si>
    <r>
      <rPr>
        <sz val="10"/>
        <rFont val="Arial"/>
        <family val="2"/>
        <charset val="204"/>
      </rPr>
      <t xml:space="preserve">PX64D00009F1, 4340535/9106668 (EX25-1,2/EX30-1,2,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3)</t>
    </r>
  </si>
  <si>
    <t xml:space="preserve">PC20-3 (FJM)</t>
  </si>
  <si>
    <t xml:space="preserve">8PK1420, 3911588, 3911577 ()</t>
  </si>
  <si>
    <t xml:space="preserve">8PK1435 </t>
  </si>
  <si>
    <t xml:space="preserve">8PK1435, 3929330, 14515562 (MX175WS), 3229330, 3290062 (R1300W-3, R210LC-7, R200W-7)</t>
  </si>
  <si>
    <t xml:space="preserve">8PK1700 (3289135, 3911567)</t>
  </si>
  <si>
    <t xml:space="preserve">8PK1700, 65.96801-0126A, 3289135, 3911567, 2106-1019D12 (R140W-7, S420LC-V, S340-S420)</t>
  </si>
  <si>
    <t xml:space="preserve">8PK1720 (S340-S420)</t>
  </si>
  <si>
    <t xml:space="preserve">8PK1725 (3289179)</t>
  </si>
  <si>
    <t xml:space="preserve">8PK1725 ()</t>
  </si>
  <si>
    <t xml:space="preserve">8PK1760 (3289941)</t>
  </si>
  <si>
    <t xml:space="preserve">8PK1762,5 ()</t>
  </si>
  <si>
    <t xml:space="preserve">8PK2060 </t>
  </si>
  <si>
    <t xml:space="preserve">8PK2060, 3972382 (R360LC-7A)</t>
  </si>
  <si>
    <t xml:space="preserve">40x300 (YONGFENG-CYJ)</t>
  </si>
  <si>
    <t xml:space="preserve">40x300 ()</t>
  </si>
  <si>
    <t xml:space="preserve">40x330 (YONGFENG-CYJ)</t>
  </si>
  <si>
    <t xml:space="preserve">40x330 ()</t>
  </si>
  <si>
    <t xml:space="preserve">45x430 (YONGFENG-CYJ)</t>
  </si>
  <si>
    <t xml:space="preserve">KB-2804, EDH06/27V-H (R200/210-5)</t>
  </si>
  <si>
    <t xml:space="preserve">Китай Соленоид COIL (Hyundai)</t>
  </si>
  <si>
    <t xml:space="preserve">27V DC 21W M14 , с проводком и фишкой (R200/210-5)</t>
  </si>
  <si>
    <t xml:space="preserve">KB-2803 (R210/200-5)</t>
  </si>
  <si>
    <t xml:space="preserve">M16 , с проводком и фишкой (R210/200-5)</t>
  </si>
  <si>
    <t xml:space="preserve">M14 , с проводком и фишкой, M14x52x48x40 (DH220-5, S280-3)</t>
  </si>
  <si>
    <t xml:space="preserve">KB-2806(R215-7)</t>
  </si>
  <si>
    <t xml:space="preserve">M13 , фишка без проводка (R215-7)</t>
  </si>
  <si>
    <t xml:space="preserve">VAY 70X85X4 PIN DUST SEAL</t>
  </si>
  <si>
    <t xml:space="preserve">08-6054MM</t>
  </si>
  <si>
    <t xml:space="preserve">PC60-7 (I/F), 201-30-00292, 201-30-00290 (PC60/7-D)</t>
  </si>
  <si>
    <t xml:space="preserve">40x350 (YONGFENG-CYJ)</t>
  </si>
  <si>
    <t xml:space="preserve">FC1003,FF5089, 33394WIX, 31950-93000, 34362-00101, XJAF-00489, 31950-93001, WIX33397, ME035393 ()</t>
  </si>
  <si>
    <t xml:space="preserve">O1308, O1529, O-579,O-609,O-568, SFO1560, 1-13240-116-0 ()</t>
  </si>
  <si>
    <t xml:space="preserve">08-6208MM</t>
  </si>
  <si>
    <t xml:space="preserve">40S, 4326646, ETE-2942(E463) (40PN) ()</t>
  </si>
  <si>
    <t xml:space="preserve">35x45x50 (YONGFENG-CYJ)</t>
  </si>
  <si>
    <t xml:space="preserve">S651-810002 (180") SD-1220</t>
  </si>
  <si>
    <t xml:space="preserve">S652-810002 (45") SD-1220-1</t>
  </si>
  <si>
    <t xml:space="preserve">S653-810002 (90") SD-1220-2</t>
  </si>
  <si>
    <t xml:space="preserve">MB-8600CC  Grease Gun 600CC (под тубу)</t>
  </si>
  <si>
    <t xml:space="preserve">серый - под тубу ()</t>
  </si>
  <si>
    <t xml:space="preserve">A5541M-S[A5541+A5540], AF25557+AF25558, 11FQ-20150+11FQ-20250, P828889+P829333, P604996+P604997, 11FQ-20110+11FQ-20210, A7623+A7624 ()</t>
  </si>
  <si>
    <t xml:space="preserve">C5505, C1009, C5614 LF3328 LF3664, KS192-6N, XCAE-00494, 4296675, XJAF-02362 ()</t>
  </si>
  <si>
    <t xml:space="preserve">LF3970, C5708, K1047673, P550428, С5733, 11N8-70110, 3937736, P550428, WIX57182 ()</t>
  </si>
  <si>
    <t xml:space="preserve">SFC5504, FS19591, 133-5673, FS19934, R120P, FS19754, J-FF5235, SFC1813-10, SFC1814, SFC5504-10, AGM-SFC5504-10 ()</t>
  </si>
  <si>
    <t xml:space="preserve">PL420 with CAP!, SFC7939, SF90P, 60033346, VG1540080311, P551026, FS19769, 60033346, 400403-00021, 61260081294, 612600081335, K1006529, 612630080088, 612600081294 ()</t>
  </si>
  <si>
    <t xml:space="preserve">H5610, HF6102, HF6101, H5603, 07063-01100, 07063-51100, 203-60-61230, 154-15-65561 ()</t>
  </si>
  <si>
    <t xml:space="preserve">08-6224MM</t>
  </si>
  <si>
    <t xml:space="preserve">45x365 (YONGFENG-CYJ)</t>
  </si>
  <si>
    <t xml:space="preserve">08-6248MM</t>
  </si>
  <si>
    <t xml:space="preserve">Корея Палец PINCONTROL ROD - ARM (Hitachi)</t>
  </si>
  <si>
    <t xml:space="preserve">71x420(415) (ZХ200, ZX200-3)</t>
  </si>
  <si>
    <t xml:space="preserve">C307</t>
  </si>
  <si>
    <t xml:space="preserve">C1002/C1016, C-307, YM129150-35152, C307, W811/80, LF3462, LF3403 ()</t>
  </si>
  <si>
    <t xml:space="preserve">08-6257MM</t>
  </si>
  <si>
    <t xml:space="preserve">08-6301MM</t>
  </si>
  <si>
    <t xml:space="preserve">ML811/80 119005 -35151 (MIRFILTER)</t>
  </si>
  <si>
    <t xml:space="preserve">Китай Фильтр масляный  (MIRFILTER)</t>
  </si>
  <si>
    <t xml:space="preserve">A8602-S[A8505+A8599], 11M8-20110+11M8-20120, 3EB-02-34750, ST700AB, 11FK-20080, AF25553, RS3988, 600-185-1310, K1022415 (A213939), 600-185-1300, 4290940, 134-8726, AF25436 ()</t>
  </si>
  <si>
    <t xml:space="preserve">H2727, H7911, HY95307, 474-00055, HF35357, HY35307, K9005928, HF6319, 4287061, 4292789, 4325820, 07063-01210, 2474-9404 ()</t>
  </si>
  <si>
    <t xml:space="preserve">Китай Фильтр Гидравлический  (Monbow)</t>
  </si>
  <si>
    <t xml:space="preserve">HC9901, 5I-8670, 5I8670 ()</t>
  </si>
  <si>
    <t xml:space="preserve">08-6306MM</t>
  </si>
  <si>
    <t xml:space="preserve">D31/D37EX-21 (41Lx154x400mm Single Grouser)</t>
  </si>
  <si>
    <t xml:space="preserve">Китай Гусеница в сборе TRACK GROUP (Komatsu)</t>
  </si>
  <si>
    <t xml:space="preserve">41LX154X400MM, 11Y-32-01330 (D37EX-21, D31EX-21)</t>
  </si>
  <si>
    <t xml:space="preserve">D31-17 (25/16/225) (QL)</t>
  </si>
  <si>
    <t xml:space="preserve">25T (RIM) (D31-17,18)</t>
  </si>
  <si>
    <t xml:space="preserve">08-6332MM</t>
  </si>
  <si>
    <t xml:space="preserve">K2640 (MIRFILTER)</t>
  </si>
  <si>
    <t xml:space="preserve">260x400, A8641Set, KW2640, WA2640S, 612600110540 ()</t>
  </si>
  <si>
    <t xml:space="preserve">08-6347MM</t>
  </si>
  <si>
    <t xml:space="preserve">00530 Fuel Element</t>
  </si>
  <si>
    <t xml:space="preserve">SWK2000-5 ELEMENT, FS19615, 2000/5, SF7901 ()</t>
  </si>
  <si>
    <t xml:space="preserve">SF7922/01030 Fuel Element</t>
  </si>
  <si>
    <t xml:space="preserve">08-6457MM</t>
  </si>
  <si>
    <t xml:space="preserve">61N4-31210 (R1400-7)</t>
  </si>
  <si>
    <t xml:space="preserve">35x45x40 (YONGFENG-CYJ)</t>
  </si>
  <si>
    <t xml:space="preserve">40x280 (YONGFENG-CYJ)</t>
  </si>
  <si>
    <t xml:space="preserve">40x320 (YONGFENG-CYJ)</t>
  </si>
  <si>
    <t xml:space="preserve">07145-00045, 4037721, Y010-045055, S700-045106, 2180-1106BD11, 4347251, 4279531,  4117955, 4117955-M, 4473087, 0478912, S700-045104 ()</t>
  </si>
  <si>
    <t xml:space="preserve">08-6478MM</t>
  </si>
  <si>
    <t xml:space="preserve">S/C Bolt M20X55X2,5 (S017-200552)</t>
  </si>
  <si>
    <t xml:space="preserve">Корея Болт M20x55 30Key (Hyundai)</t>
  </si>
  <si>
    <t xml:space="preserve">S017-200552 (61E3-3033/4)</t>
  </si>
  <si>
    <t xml:space="preserve">S/C Nut M20 (S205-201002)</t>
  </si>
  <si>
    <t xml:space="preserve">Корея Гайка M20 HEX 30Key (Hyundai)</t>
  </si>
  <si>
    <t xml:space="preserve">S205-201002, S205-20100B, S4013133 (61E3-3033/4)</t>
  </si>
  <si>
    <t xml:space="preserve">MB-8600CC  Grease Gun 600CC</t>
  </si>
  <si>
    <t xml:space="preserve">176-63-92240, 707-56-50740, 07016-00507 ()</t>
  </si>
  <si>
    <t xml:space="preserve">BRT 50x60x3</t>
  </si>
  <si>
    <t xml:space="preserve">C5704, LF3349, LF16006, 6735-51-5141, 6735-51-5142, C5730, 11E1-70140, 11E1-70110, C5704, LF3349, LF3713, LF3552, LF3806, 3934430, C5610, 65.05510-5021B, 65.05510-5033 (DV15, DV11 NOVUS), 11E1-70120, 471-00093, 65.05510-5028, LF3934, WIX51607, 6736-51-5142, 400508-00082??? ()</t>
  </si>
  <si>
    <t xml:space="preserve">MB-JX641</t>
  </si>
  <si>
    <t xml:space="preserve">LF9001, C5710/C5724, FO5168, 11NB-70110, 3101869, P550949 ()</t>
  </si>
  <si>
    <t xml:space="preserve">C5703, LF3345, 11N4-70110, LF3805, WIX51602 ()</t>
  </si>
  <si>
    <t xml:space="preserve">MB-JX653</t>
  </si>
  <si>
    <t xml:space="preserve">26312-83C10, C2811 ()</t>
  </si>
  <si>
    <t xml:space="preserve">C1121, C1104, C101(vic), 51515WIX ()</t>
  </si>
  <si>
    <t xml:space="preserve">d91,5x125 x M20x1,5, JX0810B ()</t>
  </si>
  <si>
    <t xml:space="preserve">MB-D17-002-02</t>
  </si>
  <si>
    <t xml:space="preserve">MB-C202</t>
  </si>
  <si>
    <t xml:space="preserve">SF1912-30, 4P-7384 (2020PM (C202), FS1206, FS20202, FS20203)</t>
  </si>
  <si>
    <t xml:space="preserve">SF1913-30, FS20403, 2040PM (2040PM (C203))</t>
  </si>
  <si>
    <t xml:space="preserve">SF1911 (2010PM (C204))</t>
  </si>
  <si>
    <t xml:space="preserve">EF2702, 4711160/4719920, 8981354620, 4679981, 1-87811-549-0, 187811549, RC981 = 202/193x94, AS3517, 8-98074-288-0, 8980742880, (FE0019) ()</t>
  </si>
  <si>
    <t xml:space="preserve">EF1002, EF1801, F-241, 4715072, 87365565, 8981430410, 8980088401, 4642641, 8-98008-840-0, 8980088400, 16444-NY025, F241, F-336, ME301897, F336, P502422, AS3547, 263G1-07021, ME306305 ()</t>
  </si>
  <si>
    <t xml:space="preserve">08-6507MM</t>
  </si>
  <si>
    <t xml:space="preserve">114-0359, 61L6-00820 (J350)</t>
  </si>
  <si>
    <t xml:space="preserve">KB-2511 (JCB)</t>
  </si>
  <si>
    <t xml:space="preserve">Китай Замок зажигания SWITCH-START (JCB)</t>
  </si>
  <si>
    <t xml:space="preserve">701/80184 (JCB)</t>
  </si>
  <si>
    <t xml:space="preserve">55x100x1 SH9</t>
  </si>
  <si>
    <t xml:space="preserve">55x100x2 SH10</t>
  </si>
  <si>
    <t xml:space="preserve">60x102x2 SH12</t>
  </si>
  <si>
    <t xml:space="preserve">70x130x1 (S391-070135,-070120)</t>
  </si>
  <si>
    <t xml:space="preserve">70x130x2 (S392-070135,-070120)</t>
  </si>
  <si>
    <t xml:space="preserve">08-6516MM</t>
  </si>
  <si>
    <t xml:space="preserve">201-70-74171R (PC60) (GN, TURBO)</t>
  </si>
  <si>
    <t xml:space="preserve">Китай Боковой нож ковша 3h-M22 (Komatsu)</t>
  </si>
  <si>
    <t xml:space="preserve">RH (PC60)</t>
  </si>
  <si>
    <t xml:space="preserve">201-70-74181L (PC60) (GN, TURBO)</t>
  </si>
  <si>
    <t xml:space="preserve">LH (PC60)</t>
  </si>
  <si>
    <t xml:space="preserve">1171-00171 (GN)</t>
  </si>
  <si>
    <t xml:space="preserve">Китай Боковой нож ковша 3h- (VOLVO)</t>
  </si>
  <si>
    <t xml:space="preserve"> (MX172W, MX175W)</t>
  </si>
  <si>
    <t xml:space="preserve">1171-00181 (GN)</t>
  </si>
  <si>
    <t xml:space="preserve">LH, XD60BC-L ()</t>
  </si>
  <si>
    <t xml:space="preserve">RH, XD60BC-R ()</t>
  </si>
  <si>
    <t xml:space="preserve">PC30-7 Pitch size 101.6 + Башмак 300мм</t>
  </si>
  <si>
    <t xml:space="preserve">PC40/PC45/PC50UU (HRS/QL)</t>
  </si>
  <si>
    <t xml:space="preserve">Китай Поддерж. каток  (Komatsu)</t>
  </si>
  <si>
    <t xml:space="preserve">D20-7 103-30-00131(KH)</t>
  </si>
  <si>
    <t xml:space="preserve">Китай Поддерж. Каток площадка (Komatsu)</t>
  </si>
  <si>
    <t xml:space="preserve"> (D20-6.7)</t>
  </si>
  <si>
    <t xml:space="preserve">Китай Поддерж. каток  (Sumitomo)</t>
  </si>
  <si>
    <t xml:space="preserve">SK20/SK30 (MIR) (EX30 4340535) IF (FL)</t>
  </si>
  <si>
    <r>
      <rPr>
        <sz val="10"/>
        <rFont val="Arial"/>
        <family val="2"/>
        <charset val="204"/>
      </rPr>
      <t xml:space="preserve">PX64D00009F1, 4340535/9106668 [VA760200] (SK20/SK30, 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3)</t>
    </r>
  </si>
  <si>
    <t xml:space="preserve">PC40 (HRS) (БОРТА ПО КРАЮ)</t>
  </si>
  <si>
    <t xml:space="preserve">SF PC40, PC40-7 (PC40-7)</t>
  </si>
  <si>
    <t xml:space="preserve">PC40 D/F (HRS/QL) (БОРТА ПО ЦЕНТРУ)</t>
  </si>
  <si>
    <t xml:space="preserve">MS30(S) (FJM)</t>
  </si>
  <si>
    <t xml:space="preserve">Китай Опорный каток Bottom roller (Mitsubishi)</t>
  </si>
  <si>
    <t xml:space="preserve"> (MS30)</t>
  </si>
  <si>
    <t xml:space="preserve">08-6544MM</t>
  </si>
  <si>
    <t xml:space="preserve">E320/SK200 Pitch size 190</t>
  </si>
  <si>
    <t xml:space="preserve"> (190pitch)</t>
  </si>
  <si>
    <t xml:space="preserve">VAY 60X70X6 PIN DUST SEAL</t>
  </si>
  <si>
    <t xml:space="preserve">JCB ()</t>
  </si>
  <si>
    <t xml:space="preserve">F5201 J-FF5199</t>
  </si>
  <si>
    <t xml:space="preserve">A5541M-S[A5541+A5540], AF25557+AF25558, 11FQ-20150+11FQ-20250, P828889+P829333, P604996+P604997, 11FQ-20110+11FQ-20210, A7623+A7624, ST40131AB, 4486014+4486002 ()</t>
  </si>
  <si>
    <t xml:space="preserve">H2727, H7911, HY95307, 474-00055, HF35357, HY35307, K9005928, HF6319, 4287061, 4292789, 4325820, 07063-01210, 2474-9404, 7063-01210, 205-60-51430 ()</t>
  </si>
  <si>
    <t xml:space="preserve">E131-0212, 31N4-01461-AS-FIBEGLASS, 31N4-01460, H2725, HF35363 ()</t>
  </si>
  <si>
    <t xml:space="preserve">08-6614MM</t>
  </si>
  <si>
    <t xml:space="preserve">A616</t>
  </si>
  <si>
    <t xml:space="preserve">F5202</t>
  </si>
  <si>
    <t xml:space="preserve">08-7195MM</t>
  </si>
  <si>
    <t xml:space="preserve">SK60-5 (HRS) 95x200</t>
  </si>
  <si>
    <t xml:space="preserve">65x80x65 (31YC-11010)</t>
  </si>
  <si>
    <t xml:space="preserve">Корея Втулка ковша, стрелы, рукояти BUSHING (HYUNDAI, Hitachi)</t>
  </si>
  <si>
    <t xml:space="preserve">65x80x65,2110-1330a,131004-00021a ()</t>
  </si>
  <si>
    <t xml:space="preserve">75x90x95 (X122-752095)</t>
  </si>
  <si>
    <t xml:space="preserve">75x90x95 (R170W-7)</t>
  </si>
  <si>
    <t xml:space="preserve">55x495 (YONGFENG)</t>
  </si>
  <si>
    <t xml:space="preserve">55x495 ()</t>
  </si>
  <si>
    <t xml:space="preserve">VAY 70X85X6 PIN DUST SEAL, DLI 70X85X6 PIN DUST SEAL, Y000-070200, Y020-070011, DLI 70X85X5 PIN DUST SEAL, 130-09-12911, 2445R220D3 ()</t>
  </si>
  <si>
    <t xml:space="preserve">VAY 75X90X4 PIN DUST SEAL</t>
  </si>
  <si>
    <t xml:space="preserve">07145-00075, S700-075205, S770-075205 ()</t>
  </si>
  <si>
    <t xml:space="preserve">4371313, 4283860, 4470167, LF3542, C1306, 1-13240-042-1 ()</t>
  </si>
  <si>
    <t xml:space="preserve">LF3586, C1007, C309, JF691, ME074013, C6105, C223, WO505, KS141C, , WIX51674, ME130968 ()</t>
  </si>
  <si>
    <t xml:space="preserve">C307, C1016, LF3657, LF3462 ()</t>
  </si>
  <si>
    <t xml:space="preserve">MB-JX635 (MB-D17-002-02)</t>
  </si>
  <si>
    <t xml:space="preserve">MB-JX637 </t>
  </si>
  <si>
    <t xml:space="preserve">MB-JX650</t>
  </si>
  <si>
    <t xml:space="preserve">LF3325, C5701-1, C5603, 51970WIX, 600-211-1230, LF747,600-211-1231 ()</t>
  </si>
  <si>
    <t xml:space="preserve">MB-JX0814</t>
  </si>
  <si>
    <t xml:space="preserve">d91,5x170 x M24x2 ()</t>
  </si>
  <si>
    <t xml:space="preserve">MB-JX1008L</t>
  </si>
  <si>
    <t xml:space="preserve">d107x107 x M22x1,5 ()</t>
  </si>
  <si>
    <t xml:space="preserve">MB-JX85100</t>
  </si>
  <si>
    <t xml:space="preserve">FC52040, VOLVO:14520542,  FOTON:129907-55800, YANMAR:129907-55801, XJAU-01070, 123907-55800, FC5201, Р550643 ()</t>
  </si>
  <si>
    <t xml:space="preserve">600-311-4510,600-319-3410,FS19946,SFC5611, 600-319-3440, 600-319-4540, 600-319-3400, 600-311-3240, 600-319-4510, P553200 ()</t>
  </si>
  <si>
    <t xml:space="preserve">FC7104,FC7108, FF5507, 612630080087, 612630080011, 20430751, FF5740, BF9187, WBF220, VOE15126069 ()</t>
  </si>
  <si>
    <t xml:space="preserve">MB-R90P+CAP (CX574+CAP)</t>
  </si>
  <si>
    <t xml:space="preserve">08-7253MM</t>
  </si>
  <si>
    <t xml:space="preserve">65x80x70 (61E3-1124)(Steel bushing)</t>
  </si>
  <si>
    <t xml:space="preserve">65x80x70, 65x80x69, 2110-1366A/K1004106/110-00245/131004-00022, 1172-00970 ()</t>
  </si>
  <si>
    <t xml:space="preserve">80x95x67 206-70-71381 (Steel bushing) </t>
  </si>
  <si>
    <t xml:space="preserve">08-7268MM</t>
  </si>
  <si>
    <t xml:space="preserve">EX30 (21T, 9H ID204) (QL)</t>
  </si>
  <si>
    <t xml:space="preserve">21T, 9H, ID204mm (EX30)</t>
  </si>
  <si>
    <t xml:space="preserve">45x55x45 , 61M5-00610 ()</t>
  </si>
  <si>
    <t xml:space="preserve">A1841-S[A1013+A5631], A-273/361+A-569/271\A1841-S\ 16546-96070, 4288963+4288964, 600-181-1600, 600-181-1680+600-181-1580 ()</t>
  </si>
  <si>
    <t xml:space="preserve">FC1005, FF5367, ME056670, 4616544, 31945-72001, KS569C, P550391, WJF9502, FC322, 4S00483, ME131989, 4326739, 4S00100, ME056280, WAX WF586, 3525, 31945-72000, 31945-72001, BF7993, 4407157, 4335136 ()</t>
  </si>
  <si>
    <t xml:space="preserve">FF185, FC5501, FC5507,FC5602, FC5606, D63-800-202, P557440, VA3436204100, XJAF-02430, 34362-04100, D638-002-02, 612600081333(2фильтра+корпус), FF5320, SX811, STALL-CX874, 1R0750, 1R-0750, AGM-FC2703, WIX33352, 1W8633, 4192631, 600-311-8283, 600-311-8391 ()</t>
  </si>
  <si>
    <t xml:space="preserve">MB-CX519</t>
  </si>
  <si>
    <t xml:space="preserve">FF5320, 1R-0750, 1R0750 ()</t>
  </si>
  <si>
    <t xml:space="preserve">MB-CX520</t>
  </si>
  <si>
    <t xml:space="preserve">FF5321, 1R-0751, 1R0751 ()</t>
  </si>
  <si>
    <t xml:space="preserve">MB-CX530</t>
  </si>
  <si>
    <t xml:space="preserve">YM119000-55600, шире чем MB-CX560/FC1302/FC707, YM119000-55602 ()</t>
  </si>
  <si>
    <t xml:space="preserve">MB-CX532</t>
  </si>
  <si>
    <t xml:space="preserve">31945-84000 ()</t>
  </si>
  <si>
    <t xml:space="preserve">FC7102, FF5272, 20805349, FF5702 ()</t>
  </si>
  <si>
    <t xml:space="preserve">MB-CX541</t>
  </si>
  <si>
    <t xml:space="preserve">SFC7103-30, FS19735, R260P, 20514654 ()</t>
  </si>
  <si>
    <t xml:space="preserve">SFC5709, FS1000, 4377880, 11NB-70010, WIX33406 ()</t>
  </si>
  <si>
    <t xml:space="preserve">MB-CX545</t>
  </si>
  <si>
    <t xml:space="preserve">SFC7924, FS1235, 87036044, 33192WIX, FS19581, P551039, BF1257 ()</t>
  </si>
  <si>
    <t xml:space="preserve">FC1302, FC707, 15221-43170, FF5226 ()</t>
  </si>
  <si>
    <t xml:space="preserve">MB-CX578</t>
  </si>
  <si>
    <t xml:space="preserve">JCB 32/925869. WK813/9, 361-9554 (4CX, JCB210  JCB230  JCB240)</t>
  </si>
  <si>
    <t xml:space="preserve">MB-CX579</t>
  </si>
  <si>
    <t xml:space="preserve">JCB 32/925994, FS19993, P551425 (JCB210  JCB230  JCB240)</t>
  </si>
  <si>
    <t xml:space="preserve">08-7282MM</t>
  </si>
  <si>
    <t xml:space="preserve">PC100-5/PC120-5/-3 (21T 15H) HRS</t>
  </si>
  <si>
    <t xml:space="preserve">21T, 15H, KM1925, 203-27-51310, 203-27-61310 (PC100-5/PC120-5/-3 (21T 15H ))</t>
  </si>
  <si>
    <t xml:space="preserve">08-7335MM</t>
  </si>
  <si>
    <t xml:space="preserve">SH125 (21T, 15H, ID324)</t>
  </si>
  <si>
    <t xml:space="preserve">Китай Сегмент, Ведущее колесо SPROCKET (Sumitomo)</t>
  </si>
  <si>
    <t xml:space="preserve">21T, 15H, ID324, OD649 (SH125)</t>
  </si>
  <si>
    <t xml:space="preserve">40x310 (YONGFENG)</t>
  </si>
  <si>
    <t xml:space="preserve">40x310 ()</t>
  </si>
  <si>
    <t xml:space="preserve">45x390 (YONGFENG)</t>
  </si>
  <si>
    <t xml:space="preserve">45x390 ()</t>
  </si>
  <si>
    <t xml:space="preserve">08-7366MM</t>
  </si>
  <si>
    <t xml:space="preserve">EX55-FL/QL</t>
  </si>
  <si>
    <t xml:space="preserve">Китай Поддерж. Каток  (Hitachi)</t>
  </si>
  <si>
    <t xml:space="preserve">EX55, 20T-30-00150, 9239529 (EX55, PC40R-8,PC35R-8,PC30R-8)</t>
  </si>
  <si>
    <t xml:space="preserve">A5541M-S[A5541+A5540], AF25557+AF25558, 11FQ-20150+11FQ-20250, P828889+P829333, P604996+P604997, 11FQ-20110+11FQ-20210, A7623+A7624, ST40131AB, 4486014+4486002, 86555826+86555827 ()</t>
  </si>
  <si>
    <t xml:space="preserve">A521</t>
  </si>
  <si>
    <t xml:space="preserve">A5663</t>
  </si>
  <si>
    <t xml:space="preserve">20/04/2016+18/04/2016+28/04/2016</t>
  </si>
  <si>
    <t xml:space="preserve">08-7441MM</t>
  </si>
  <si>
    <t xml:space="preserve">MX40 1070-05031 (ASE)</t>
  </si>
  <si>
    <t xml:space="preserve">Корея Коронка Tooth point (Samsung-Volvo)</t>
  </si>
  <si>
    <t xml:space="preserve">TOOTH MX40W (MX40W)</t>
  </si>
  <si>
    <t xml:space="preserve">30S, 963228, 134-85003000 (EX100/EX120/EX125/EX130/EX150/SK100/SK120, ZX160W, Kobelco SK100)</t>
  </si>
  <si>
    <t xml:space="preserve">MX3 LH (1070-23190) ASE</t>
  </si>
  <si>
    <t xml:space="preserve">MX3 RH (1070-23180) ASE</t>
  </si>
  <si>
    <t xml:space="preserve">PC20 (23/9/190) (QL)</t>
  </si>
  <si>
    <t xml:space="preserve">A89050-S(A89050+A89060),  2474-9051K, P902311+P902312, AF26439+AF27869, 2474-9057+2474-9051, 480x275x170 + 440x160x135 , 3243500630, 2474-9051+2474-9057, A89050-SET, Shinko-SA-7615, 32435-00620+32435-00630, 65.08304-6005 ()</t>
  </si>
  <si>
    <t xml:space="preserve">A8577-S[A8577+A8578], 600-185-3100, C21630/2, AF25964, HAMM 2051200, P781039, YAP8217 (WAX)  ()</t>
  </si>
  <si>
    <t xml:space="preserve">MB-CX548</t>
  </si>
  <si>
    <t xml:space="preserve">23390-E0020, 65.12503-5033A, D638002802A, K1006405, 23390-E0050 ()</t>
  </si>
  <si>
    <t xml:space="preserve">MB-FS19737+CAP (R120)</t>
  </si>
  <si>
    <t xml:space="preserve">A0004771302, FS19737, VOE11110683, FS19914, P551026, WK1080/7x, BF1391-O, 4771302, 10101998, SFC5302, FS19920, 263J2-27001, WIX 533778, (R90-MER-01, SFC5301)  ()</t>
  </si>
  <si>
    <t xml:space="preserve">FF5485,FC5710, FF5421, 65.12503-5026, 400504-00078, 6754-71-6140, 422504-00078, 400403-00126, 11LC-70010, 11LG-70010, FF5612, 4897833, 95041E, 612600081334, CX0815, FF5622, 6754-71-6130, 6754-79-6140, FC5725. WIX95041E, BF7957, 6754-79-6130, 4897897, P550880, FC5613, 4700945624, 860113253, P550881, FC56251, VF234, XCAF-00001 ()</t>
  </si>
  <si>
    <t xml:space="preserve">MB-CX1011A</t>
  </si>
  <si>
    <t xml:space="preserve">150-1105020A, C85AB-85AB302,  D00-305-03 (OD:107 Height:150 Thread:1"-14)</t>
  </si>
  <si>
    <t xml:space="preserve">31E9-0126, HF28850, HC7901, 1042-00830, HF7955, VOE14524170, 145-24170, 14524170, HF6005, WIX51663, 4363399, 3ЕD-66-11331, 1042-00830 (OD:93 (mm), Height:125 (mm),Thread size:1.1/8"-16)</t>
  </si>
  <si>
    <t xml:space="preserve">119005-35150 (WAX WO310) </t>
  </si>
  <si>
    <t xml:space="preserve">Китай Фильтр маслянный [50] (WAX)</t>
  </si>
  <si>
    <t xml:space="preserve">C52080, C1701, C805, W814/80, C5204, C1605, AGM-C4805, WIX51344, YM129150-35160 ()</t>
  </si>
  <si>
    <t xml:space="preserve">PC30-7/PC20/25 (23/9/210) HRS/QL/KH</t>
  </si>
  <si>
    <t xml:space="preserve">23T, 9H, ID210, M13, OD385, 20S-27-33111, 20S-27-33110, 20N-27-71115 (PC25-1, PC30)</t>
  </si>
  <si>
    <t xml:space="preserve">08-7470MM</t>
  </si>
  <si>
    <t xml:space="preserve">EX60-1 (9108841) QL</t>
  </si>
  <si>
    <t xml:space="preserve"> Фильтр гидравлический SF-H5504 [20] H234//OD101//ID59 ()</t>
  </si>
  <si>
    <t xml:space="preserve">HF35010, 132-8875, HF6097, 1R0719, PT8403 ()</t>
  </si>
  <si>
    <t xml:space="preserve">C6204,C6101, LF4054, LF3687, JX0818, 3831236, 400504-00005, 400403-00045, 05710640, 1174421, VG61000070005, P553771, VOE3831236, W962, WIX51820, B236, 860111665, 630-1012120A, YJX-6317, XCAF-00003 ()</t>
  </si>
  <si>
    <t xml:space="preserve">08-7519MM</t>
  </si>
  <si>
    <t xml:space="preserve">PC20/SK20 (43Lx101x300) </t>
  </si>
  <si>
    <t xml:space="preserve">43L X 300mm (WELDED SHOE), 20S-32-00320 MU3026/43/300 (43Lx300) (PC30/PC25/PC20/SK20)</t>
  </si>
  <si>
    <t xml:space="preserve">HC7909</t>
  </si>
  <si>
    <t xml:space="preserve"> Фильтр гидравлический SF-HC7909[6] H270//OD123//ID1 1/2"x1 ()</t>
  </si>
  <si>
    <t xml:space="preserve">за 24мая</t>
  </si>
  <si>
    <t xml:space="preserve">08-7601MM</t>
  </si>
  <si>
    <t xml:space="preserve">BRT 40X50X3</t>
  </si>
  <si>
    <t xml:space="preserve">Сингапур Подпорное кольцо BRONZE/NYLON ()</t>
  </si>
  <si>
    <t xml:space="preserve">o-621</t>
  </si>
  <si>
    <t xml:space="preserve">AS2205, P182050, AF435KM, YM129436-12900, YA-8106A (WAX) , 121120-12901, p181050 ()</t>
  </si>
  <si>
    <t xml:space="preserve">A8602-S[A8505+A8599], 11M8-20110+11M8-20120, 3EB-02-34750+3EB-02-34790, ST700AB, 11FK-20080, AF25553, RS3988, 600-185-1310, K1022415 (A213939), 600-185-1300, 4290940, 134-8726, AF25436, 400401-00088, 474-00024, 400401-00086 ()</t>
  </si>
  <si>
    <t xml:space="preserve">A5668-S[A5666+A5667], 474-00039+474-00040, AF25667+AF26114, 11N6-27030+11N6-27040, 600-185-4100, 11N6-T000, 11N6-27040-ASK, 400401-00089, 600-185-4110 + 600-185-4120 ()</t>
  </si>
  <si>
    <t xml:space="preserve">за 31 мая</t>
  </si>
  <si>
    <t xml:space="preserve">08-7602MM</t>
  </si>
  <si>
    <t xml:space="preserve">65x80x80 (YONGFENG)</t>
  </si>
  <si>
    <t xml:space="preserve">65x80x80, 1172-00980, 66N4-04000 ()</t>
  </si>
  <si>
    <t xml:space="preserve">55x280(60)</t>
  </si>
  <si>
    <t xml:space="preserve">60x420 (YONGFENG)</t>
  </si>
  <si>
    <t xml:space="preserve">60x420(h-370), 2hole, WET ()</t>
  </si>
  <si>
    <t xml:space="preserve">65x330(h-290), 1hole (H15/18/22)</t>
  </si>
  <si>
    <t xml:space="preserve">65x380(70)</t>
  </si>
  <si>
    <t xml:space="preserve">65x380, flange=70 ()</t>
  </si>
  <si>
    <t xml:space="preserve">08-7667MM</t>
  </si>
  <si>
    <t xml:space="preserve">12F-70-31281 (GN)</t>
  </si>
  <si>
    <t xml:space="preserve">8h-160x16x1219,2 - 5/8" (D41P-6/D31-17)</t>
  </si>
  <si>
    <t xml:space="preserve">180" d=10mm, S6710041+160-00020=CAP, 9481-10003, 07020-00000 ()</t>
  </si>
  <si>
    <t xml:space="preserve">FF5052, FF5074, 6732-71-6112, 6732-71-6110, 6732-71-6111, WK723, CX7085, 53C0052, 11E1-70010, XCAE-00243, ST-CX811 ()</t>
  </si>
  <si>
    <t xml:space="preserve">08-7731MM</t>
  </si>
  <si>
    <t xml:space="preserve">Китай Фильтр масляный ][12] (MIRFILTER)</t>
  </si>
  <si>
    <t xml:space="preserve">C1002/C1016, C-307, YM129150-35152, C307, W811/80, LF3462, LF3403, WO312, C52070, 129150-35153 ()</t>
  </si>
  <si>
    <t xml:space="preserve">ML9001 (MIRFILTER)</t>
  </si>
  <si>
    <t xml:space="preserve">Китай Фильтр масляный ][6] (MIRFILTER)</t>
  </si>
  <si>
    <t xml:space="preserve">MB-K804AB</t>
  </si>
  <si>
    <t xml:space="preserve">A8604Set, P536457, AF25589+AF25624, 1318822+1318821 ()</t>
  </si>
  <si>
    <t xml:space="preserve">A8602-S[A8505+A8599], 11M8-20110+11M8-20120, 3EB-02-34750+3EB-02-34790, ST700AB, 11FK-20080, AF25553, RS3988, 600-185-1310, K1022415 (A213939), 600-185-1300, 4290940, 134-8726, AF25436, 400401-00088, 474-00024, 400401-00086, 32143-12900+32143-11700, P822769 ()</t>
  </si>
  <si>
    <t xml:space="preserve">C1316, 15607-2190, LF16226, YN30T01001P1, VHS156072190, C605, AGM-C1605 ()</t>
  </si>
  <si>
    <t xml:space="preserve">MB-JX656</t>
  </si>
  <si>
    <t xml:space="preserve">LF701, C5101 ()</t>
  </si>
  <si>
    <t xml:space="preserve">C1121, C1104, C101(vic), 51515WIX, ZUAC-00178, LF551A, C6601, C1914, W940, W940/10, W940/81, 12272453, B7369, WB202B, 12272453, MB-JX0810, 15600-41010, 15831-32430, C8803 (OD:91.5, Height:135, Thread:3/4"-16 )</t>
  </si>
  <si>
    <t xml:space="preserve">MB-P915</t>
  </si>
  <si>
    <t xml:space="preserve">21W-60-41121 (PC60-7),H56540 ()</t>
  </si>
  <si>
    <t xml:space="preserve">MB-P925</t>
  </si>
  <si>
    <t xml:space="preserve">Китай Фильтр гидравлический [20]  (Monbow)</t>
  </si>
  <si>
    <t xml:space="preserve">H2705 ()</t>
  </si>
  <si>
    <t xml:space="preserve">MB-P929</t>
  </si>
  <si>
    <t xml:space="preserve">D54X162 ()</t>
  </si>
  <si>
    <t xml:space="preserve">08-7999MM</t>
  </si>
  <si>
    <t xml:space="preserve">08-8039MM</t>
  </si>
  <si>
    <t xml:space="preserve">PC60-3/-5 (23/12/265) HRS 135pitch</t>
  </si>
  <si>
    <t xml:space="preserve">23T, 12H, 135pitch, ID265, 201-27-41110 (PC60-3/-5 (23T 12H))</t>
  </si>
  <si>
    <t xml:space="preserve">E307-D HRS DF</t>
  </si>
  <si>
    <t xml:space="preserve"> (E70B-D/E307-D/E308-D)</t>
  </si>
  <si>
    <t xml:space="preserve">08-8049MM</t>
  </si>
  <si>
    <t xml:space="preserve">PC60-6/PC75 (450mm) (Triple Grouser)</t>
  </si>
  <si>
    <t xml:space="preserve">1600</t>
  </si>
  <si>
    <t xml:space="preserve">1500</t>
  </si>
  <si>
    <t xml:space="preserve">6700</t>
  </si>
  <si>
    <t xml:space="preserve">5800</t>
  </si>
</sst>
</file>

<file path=xl/styles.xml><?xml version="1.0" encoding="utf-8"?>
<styleSheet xmlns="http://schemas.openxmlformats.org/spreadsheetml/2006/main">
  <numFmts count="43">
    <numFmt numFmtId="164" formatCode="General"/>
    <numFmt numFmtId="165" formatCode="\₩#,##0.00;&quot;₩₩₩₩₩₩₩₩₩-&quot;#,##0.00"/>
    <numFmt numFmtId="166" formatCode="_-* #,##0_-;\-* #,##0_-;_-* \-_-;_-@_-"/>
    <numFmt numFmtId="167" formatCode="_ * #,##0_ ;_ * \-#,##0_ ;_ * \-_ ;_ @_ "/>
    <numFmt numFmtId="168" formatCode="0.0"/>
    <numFmt numFmtId="169" formatCode="_ * #,##0.00_ ;_ * \-#,##0.00_ ;_ * \-??_ ;_ @_ "/>
    <numFmt numFmtId="170" formatCode="#,##0.00&quot;р.&quot;;\-#,##0.00&quot;р.&quot;"/>
    <numFmt numFmtId="171" formatCode="_(\$* #,##0.00_);_(\$* \(#,##0.00\);_(\$* \-??_);_(@_)"/>
    <numFmt numFmtId="172" formatCode="\₩#,##0;&quot;₩₩₩₩₩₩₩₩-&quot;#,##0"/>
    <numFmt numFmtId="173" formatCode="\₩#,##0.00;&quot;₩₩₩₩₩₩₩₩-&quot;#,##0.00"/>
    <numFmt numFmtId="174" formatCode="_ * #,##0_ ;_ * &quot;\\\-&quot;#,##0_ ;_ * \-_ ;_ @_ "/>
    <numFmt numFmtId="175" formatCode="_ * #,##0.00_ ;_ * &quot;\\\-&quot;#,##0.00_ ;_ * \-??_ ;_ @_ "/>
    <numFmt numFmtId="176" formatCode="\(#0.0\)"/>
    <numFmt numFmtId="177" formatCode="0.00%"/>
    <numFmt numFmtId="178" formatCode="_ \\* #,##0_ ;_ \\* &quot;\\\-&quot;#,##0_ ;_ \\* \-_ ;_ @_ "/>
    <numFmt numFmtId="179" formatCode="_ \\* #,##0.00_ ;_ \\* &quot;\\\-&quot;#,##0.00_ ;_ \\* \-??_ ;_ @_ "/>
    <numFmt numFmtId="180" formatCode="_ \\* #,##0_ ;_ \\* &quot;\\\\\\\-&quot;#,##0_ ;_ \\* \-_ ;_ @_ "/>
    <numFmt numFmtId="181" formatCode="_ \\* #,##0.00_ ;_ \\* &quot;\\\\\\\-&quot;#,##0.00_ ;_ \\* \-??_ ;_ @_ "/>
    <numFmt numFmtId="182" formatCode="#,##0&quot;р.&quot;"/>
    <numFmt numFmtId="183" formatCode="0.00&quot;kg&quot;"/>
    <numFmt numFmtId="184" formatCode="#,##0.00&quot;р.&quot;"/>
    <numFmt numFmtId="185" formatCode="0.00"/>
    <numFmt numFmtId="186" formatCode="0%"/>
    <numFmt numFmtId="187" formatCode="0"/>
    <numFmt numFmtId="188" formatCode="[$$-409]#,##0.0"/>
    <numFmt numFmtId="189" formatCode="[$$-409]#,##0.00"/>
    <numFmt numFmtId="190" formatCode="0&quot;kg&quot;"/>
    <numFmt numFmtId="191" formatCode="0_ ;[RED]\-0\ "/>
    <numFmt numFmtId="192" formatCode="[$$-409]#,##0.0000"/>
    <numFmt numFmtId="193" formatCode="#,##0"/>
    <numFmt numFmtId="194" formatCode="[$€-2]\ #,##0.0"/>
    <numFmt numFmtId="195" formatCode="DD/MMM"/>
    <numFmt numFmtId="196" formatCode="DD/MM;@"/>
    <numFmt numFmtId="197" formatCode="@"/>
    <numFmt numFmtId="198" formatCode="[$$-409]#,##0"/>
    <numFmt numFmtId="199" formatCode="D\ MMM\ YY"/>
    <numFmt numFmtId="200" formatCode="##0.00&quot;кг&quot;"/>
    <numFmt numFmtId="201" formatCode="#\ ##0.00\р"/>
    <numFmt numFmtId="202" formatCode="#\ ##0.0\р"/>
    <numFmt numFmtId="203" formatCode="DD/MM/YY\ HH:MM"/>
    <numFmt numFmtId="204" formatCode="DD/MM/YYYY"/>
    <numFmt numFmtId="205" formatCode="0.00E+00"/>
    <numFmt numFmtId="206" formatCode="[$$-C09]#,##0.000"/>
  </numFmts>
  <fonts count="91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Calibri"/>
      <family val="2"/>
      <charset val="204"/>
    </font>
    <font>
      <sz val="11"/>
      <color rgb="FF000000"/>
      <name val="맑은 고딕"/>
      <family val="3"/>
      <charset val="129"/>
    </font>
    <font>
      <sz val="11"/>
      <color rgb="FFFFFFFF"/>
      <name val="Calibri"/>
      <family val="2"/>
      <charset val="204"/>
    </font>
    <font>
      <sz val="11"/>
      <color rgb="FFFFFFFF"/>
      <name val="맑은 고딕"/>
      <family val="3"/>
      <charset val="129"/>
    </font>
    <font>
      <sz val="10"/>
      <name val="Arial Cyr"/>
      <family val="2"/>
      <charset val="204"/>
    </font>
    <font>
      <b val="true"/>
      <sz val="10"/>
      <name val="Arial"/>
      <family val="2"/>
      <charset val="204"/>
    </font>
    <font>
      <sz val="11"/>
      <name val="μ¸¿o"/>
      <family val="3"/>
      <charset val="129"/>
    </font>
    <font>
      <sz val="8"/>
      <name val="Arial"/>
      <family val="2"/>
      <charset val="204"/>
    </font>
    <font>
      <b val="true"/>
      <sz val="12"/>
      <name val="Arial"/>
      <family val="2"/>
      <charset val="204"/>
    </font>
    <font>
      <b val="true"/>
      <sz val="11"/>
      <name val="Arial"/>
      <family val="2"/>
      <charset val="204"/>
    </font>
    <font>
      <sz val="12"/>
      <name val="바탕체"/>
      <family val="1"/>
      <charset val="129"/>
    </font>
    <font>
      <sz val="11"/>
      <color rgb="FF000000"/>
      <name val="Tahoma"/>
      <family val="2"/>
      <charset val="204"/>
    </font>
    <font>
      <sz val="12"/>
      <name val="Arial CE"/>
      <family val="2"/>
      <charset val="238"/>
    </font>
    <font>
      <sz val="10"/>
      <color rgb="FF000000"/>
      <name val="Arial"/>
      <family val="2"/>
      <charset val="204"/>
    </font>
    <font>
      <sz val="11"/>
      <color rgb="FF333399"/>
      <name val="Calibri"/>
      <family val="2"/>
      <charset val="204"/>
    </font>
    <font>
      <b val="true"/>
      <sz val="11"/>
      <color rgb="FF333333"/>
      <name val="Calibri"/>
      <family val="2"/>
      <charset val="204"/>
    </font>
    <font>
      <b val="true"/>
      <sz val="11"/>
      <color rgb="FFFF9900"/>
      <name val="Calibri"/>
      <family val="2"/>
      <charset val="204"/>
    </font>
    <font>
      <b val="true"/>
      <sz val="15"/>
      <color rgb="FF003366"/>
      <name val="Calibri"/>
      <family val="2"/>
      <charset val="204"/>
    </font>
    <font>
      <b val="true"/>
      <sz val="13"/>
      <color rgb="FF003366"/>
      <name val="Calibri"/>
      <family val="2"/>
      <charset val="204"/>
    </font>
    <font>
      <b val="true"/>
      <sz val="11"/>
      <color rgb="FF003366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8"/>
      <color rgb="FF003366"/>
      <name val="Cambria"/>
      <family val="2"/>
      <charset val="204"/>
    </font>
    <font>
      <sz val="11"/>
      <color rgb="FF993300"/>
      <name val="Calibri"/>
      <family val="2"/>
      <charset val="204"/>
    </font>
    <font>
      <sz val="10"/>
      <name val="Arial Cyr"/>
      <family val="0"/>
      <charset val="134"/>
    </font>
    <font>
      <sz val="11"/>
      <color rgb="FF800080"/>
      <name val="Calibri"/>
      <family val="2"/>
      <charset val="204"/>
    </font>
    <font>
      <i val="true"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1"/>
      <color rgb="FF000000"/>
      <name val="Tahoma"/>
      <family val="2"/>
      <charset val="134"/>
    </font>
    <font>
      <sz val="12"/>
      <name val="新細明體"/>
      <family val="1"/>
      <charset val="136"/>
    </font>
    <font>
      <sz val="11"/>
      <color rgb="FFFF0000"/>
      <name val="맑은 고딕"/>
      <family val="3"/>
      <charset val="129"/>
    </font>
    <font>
      <b val="true"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sz val="12"/>
      <name val="뼻뮝"/>
      <family val="1"/>
      <charset val="129"/>
    </font>
    <font>
      <i val="true"/>
      <sz val="11"/>
      <color rgb="FF808080"/>
      <name val="맑은 고딕"/>
      <family val="3"/>
      <charset val="129"/>
    </font>
    <font>
      <b val="true"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 val="true"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 val="true"/>
      <sz val="18"/>
      <color rgb="FF003366"/>
      <name val="맑은 고딕"/>
      <family val="3"/>
      <charset val="129"/>
    </font>
    <font>
      <b val="true"/>
      <sz val="15"/>
      <color rgb="FF003366"/>
      <name val="맑은 고딕"/>
      <family val="3"/>
      <charset val="129"/>
    </font>
    <font>
      <b val="true"/>
      <sz val="13"/>
      <color rgb="FF003366"/>
      <name val="맑은 고딕"/>
      <family val="3"/>
      <charset val="129"/>
    </font>
    <font>
      <b val="true"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 val="true"/>
      <sz val="11"/>
      <color rgb="FF333333"/>
      <name val="맑은 고딕"/>
      <family val="3"/>
      <charset val="129"/>
    </font>
    <font>
      <sz val="11"/>
      <name val="돋움"/>
      <family val="3"/>
      <charset val="129"/>
    </font>
    <font>
      <sz val="10"/>
      <name val="Arial Cyr"/>
      <family val="0"/>
      <charset val="204"/>
    </font>
    <font>
      <sz val="10"/>
      <color rgb="FF000000"/>
      <name val="Arial Cyr"/>
      <family val="0"/>
      <charset val="204"/>
    </font>
    <font>
      <b val="true"/>
      <sz val="10"/>
      <color rgb="FF008000"/>
      <name val="Arial Cyr"/>
      <family val="0"/>
      <charset val="204"/>
    </font>
    <font>
      <b val="true"/>
      <sz val="10"/>
      <name val="Arial Cyr"/>
      <family val="0"/>
      <charset val="204"/>
    </font>
    <font>
      <b val="true"/>
      <sz val="10"/>
      <color rgb="FF3366FF"/>
      <name val="Arial"/>
      <family val="2"/>
      <charset val="204"/>
    </font>
    <font>
      <sz val="10"/>
      <color rgb="FF008000"/>
      <name val="Arial"/>
      <family val="2"/>
      <charset val="204"/>
    </font>
    <font>
      <b val="true"/>
      <sz val="10"/>
      <color rgb="FF008000"/>
      <name val="Arial"/>
      <family val="2"/>
      <charset val="204"/>
    </font>
    <font>
      <sz val="10"/>
      <color rgb="FF00FF00"/>
      <name val="Arial"/>
      <family val="2"/>
      <charset val="204"/>
    </font>
    <font>
      <sz val="10"/>
      <color rgb="FFC0C0C0"/>
      <name val="Arial"/>
      <family val="2"/>
      <charset val="204"/>
    </font>
    <font>
      <sz val="10"/>
      <color rgb="FFFF0000"/>
      <name val="Arial"/>
      <family val="2"/>
      <charset val="204"/>
    </font>
    <font>
      <b val="true"/>
      <sz val="10"/>
      <color rgb="FFFF0000"/>
      <name val="Arial"/>
      <family val="2"/>
      <charset val="204"/>
    </font>
    <font>
      <sz val="10"/>
      <color rgb="FFFF0000"/>
      <name val="Arial Cyr"/>
      <family val="0"/>
      <charset val="204"/>
    </font>
    <font>
      <b val="true"/>
      <sz val="10"/>
      <color rgb="FFFF0000"/>
      <name val="Arial Cyr"/>
      <family val="0"/>
      <charset val="204"/>
    </font>
    <font>
      <sz val="10"/>
      <color rgb="FFFFFFFF"/>
      <name val="Arial"/>
      <family val="2"/>
      <charset val="204"/>
    </font>
    <font>
      <b val="true"/>
      <sz val="10"/>
      <color rgb="FF003300"/>
      <name val="Arial"/>
      <family val="2"/>
      <charset val="204"/>
    </font>
    <font>
      <sz val="10"/>
      <color rgb="FF0000FF"/>
      <name val="Arial"/>
      <family val="2"/>
      <charset val="204"/>
    </font>
    <font>
      <b val="true"/>
      <sz val="10"/>
      <color rgb="FFC0C0C0"/>
      <name val="Arial"/>
      <family val="2"/>
      <charset val="204"/>
    </font>
    <font>
      <b val="true"/>
      <sz val="10"/>
      <color rgb="FF000000"/>
      <name val="Arial"/>
      <family val="2"/>
      <charset val="204"/>
    </font>
    <font>
      <b val="true"/>
      <sz val="10"/>
      <color rgb="FF800000"/>
      <name val="Arial"/>
      <family val="2"/>
      <charset val="204"/>
    </font>
    <font>
      <b val="true"/>
      <sz val="10"/>
      <color rgb="FF0000FF"/>
      <name val="Arial"/>
      <family val="2"/>
      <charset val="204"/>
    </font>
    <font>
      <sz val="10"/>
      <color rgb="FF800000"/>
      <name val="Arial"/>
      <family val="2"/>
      <charset val="204"/>
    </font>
    <font>
      <b val="true"/>
      <sz val="8"/>
      <color rgb="FF000000"/>
      <name val="Tahoma"/>
      <family val="2"/>
      <charset val="204"/>
    </font>
    <font>
      <sz val="8"/>
      <color rgb="FF000000"/>
      <name val="Tahoma"/>
      <family val="2"/>
      <charset val="204"/>
    </font>
    <font>
      <sz val="8"/>
      <color rgb="FF000000"/>
      <name val="Tahoma"/>
      <family val="0"/>
      <charset val="204"/>
    </font>
    <font>
      <b val="true"/>
      <i val="true"/>
      <sz val="10"/>
      <color rgb="FF0000FF"/>
      <name val="Arial Cyr"/>
      <family val="0"/>
      <charset val="204"/>
    </font>
    <font>
      <b val="true"/>
      <sz val="10"/>
      <color rgb="FF0000FF"/>
      <name val="Arial Cyr"/>
      <family val="0"/>
      <charset val="204"/>
    </font>
    <font>
      <sz val="10"/>
      <color rgb="FF008000"/>
      <name val="Arial Cyr"/>
      <family val="0"/>
      <charset val="204"/>
    </font>
    <font>
      <sz val="9"/>
      <color rgb="FF000000"/>
      <name val="Tahoma"/>
      <family val="0"/>
      <charset val="1"/>
    </font>
    <font>
      <b val="true"/>
      <i val="true"/>
      <sz val="9"/>
      <color rgb="FF0000FF"/>
      <name val="Arial"/>
      <family val="2"/>
      <charset val="204"/>
    </font>
    <font>
      <b val="true"/>
      <sz val="9"/>
      <color rgb="FF0000FF"/>
      <name val="Arial"/>
      <family val="2"/>
      <charset val="204"/>
    </font>
    <font>
      <b val="true"/>
      <sz val="9"/>
      <name val="Arial"/>
      <family val="2"/>
      <charset val="204"/>
    </font>
    <font>
      <sz val="9"/>
      <color rgb="FF008000"/>
      <name val="Arial"/>
      <family val="2"/>
      <charset val="204"/>
    </font>
    <font>
      <sz val="9"/>
      <name val="Arial"/>
      <family val="2"/>
      <charset val="204"/>
    </font>
    <font>
      <b val="true"/>
      <sz val="9"/>
      <color rgb="FF008000"/>
      <name val="Arial"/>
      <family val="2"/>
      <charset val="204"/>
    </font>
    <font>
      <sz val="10"/>
      <name val="Microsoft YaHei"/>
      <family val="2"/>
      <charset val="204"/>
    </font>
    <font>
      <b val="true"/>
      <i val="true"/>
      <sz val="10"/>
      <color rgb="FF0000FF"/>
      <name val="Arial"/>
      <family val="2"/>
      <charset val="204"/>
    </font>
    <font>
      <sz val="11"/>
      <name val="Arial"/>
      <family val="2"/>
      <charset val="204"/>
    </font>
    <font>
      <b val="true"/>
      <sz val="14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CCCCFF"/>
      </patternFill>
    </fill>
    <fill>
      <patternFill patternType="solid">
        <fgColor rgb="FF969696"/>
        <bgColor rgb="FF80808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9999FF"/>
        <bgColor rgb="FFCC99FF"/>
      </patternFill>
    </fill>
    <fill>
      <patternFill patternType="solid">
        <fgColor rgb="FFFFFF00"/>
        <bgColor rgb="FFFFFF00"/>
      </patternFill>
    </fill>
    <fill>
      <patternFill patternType="solid">
        <fgColor rgb="FF008080"/>
        <bgColor rgb="FF008080"/>
      </patternFill>
    </fill>
    <fill>
      <patternFill patternType="solid">
        <fgColor rgb="FF808080"/>
        <bgColor rgb="FF969696"/>
      </patternFill>
    </fill>
    <fill>
      <patternFill patternType="solid">
        <fgColor rgb="FF00FFFF"/>
        <bgColor rgb="FF00FFFF"/>
      </patternFill>
    </fill>
    <fill>
      <patternFill patternType="solid">
        <fgColor rgb="FF00CCFF"/>
        <bgColor rgb="FF33CCCC"/>
      </patternFill>
    </fill>
    <fill>
      <patternFill patternType="solid">
        <fgColor rgb="FF666699"/>
        <bgColor rgb="FF808080"/>
      </patternFill>
    </fill>
    <fill>
      <patternFill patternType="solid">
        <fgColor rgb="FFFF00FF"/>
        <bgColor rgb="FFFF00FF"/>
      </patternFill>
    </fill>
  </fills>
  <borders count="40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dashed"/>
      <right style="dashed"/>
      <top style="dashed"/>
      <bottom style="dashed"/>
      <diagonal/>
    </border>
    <border diagonalUp="false" diagonalDown="false">
      <left/>
      <right/>
      <top style="thin"/>
      <bottom style="thin"/>
      <diagonal/>
    </border>
  </borders>
  <cellStyleXfs count="16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8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5" borderId="0" applyFont="true" applyBorder="false" applyAlignment="true" applyProtection="false">
      <alignment horizontal="general" vertical="bottom" textRotation="0" wrapText="false" indent="0" shrinkToFit="false"/>
    </xf>
    <xf numFmtId="164" fontId="5" fillId="6" borderId="0" applyFont="true" applyBorder="false" applyAlignment="true" applyProtection="false">
      <alignment horizontal="general" vertical="bottom" textRotation="0" wrapText="false" indent="0" shrinkToFit="false"/>
    </xf>
    <xf numFmtId="164" fontId="5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5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11" borderId="0" applyFont="true" applyBorder="false" applyAlignment="true" applyProtection="false">
      <alignment horizontal="general" vertical="bottom" textRotation="0" wrapText="false" indent="0" shrinkToFit="false"/>
    </xf>
    <xf numFmtId="164" fontId="6" fillId="12" borderId="0" applyFont="true" applyBorder="false" applyAlignment="true" applyProtection="false">
      <alignment horizontal="general" vertical="bottom" textRotation="0" wrapText="false" indent="0" shrinkToFit="false"/>
    </xf>
    <xf numFmtId="164" fontId="6" fillId="9" borderId="0" applyFont="true" applyBorder="false" applyAlignment="true" applyProtection="false">
      <alignment horizontal="general" vertical="bottom" textRotation="0" wrapText="false" indent="0" shrinkToFit="false"/>
    </xf>
    <xf numFmtId="164" fontId="6" fillId="10" borderId="0" applyFont="true" applyBorder="false" applyAlignment="true" applyProtection="false">
      <alignment horizontal="general" vertical="bottom" textRotation="0" wrapText="false" indent="0" shrinkToFit="false"/>
    </xf>
    <xf numFmtId="164" fontId="6" fillId="13" borderId="0" applyFont="true" applyBorder="false" applyAlignment="true" applyProtection="false">
      <alignment horizontal="general" vertical="bottom" textRotation="0" wrapText="false" indent="0" shrinkToFit="false"/>
    </xf>
    <xf numFmtId="164" fontId="6" fillId="14" borderId="0" applyFont="true" applyBorder="false" applyAlignment="true" applyProtection="false">
      <alignment horizontal="general" vertical="bottom" textRotation="0" wrapText="false" indent="0" shrinkToFit="false"/>
    </xf>
    <xf numFmtId="164" fontId="6" fillId="15" borderId="0" applyFont="true" applyBorder="false" applyAlignment="true" applyProtection="false">
      <alignment horizontal="general" vertical="bottom" textRotation="0" wrapText="false" indent="0" shrinkToFit="false"/>
    </xf>
    <xf numFmtId="164" fontId="7" fillId="12" borderId="0" applyFont="true" applyBorder="false" applyAlignment="true" applyProtection="false">
      <alignment horizontal="general" vertical="bottom" textRotation="0" wrapText="false" indent="0" shrinkToFit="false"/>
    </xf>
    <xf numFmtId="164" fontId="7" fillId="9" borderId="0" applyFont="true" applyBorder="false" applyAlignment="true" applyProtection="false">
      <alignment horizontal="general" vertical="bottom" textRotation="0" wrapText="false" indent="0" shrinkToFit="false"/>
    </xf>
    <xf numFmtId="164" fontId="7" fillId="10" borderId="0" applyFont="true" applyBorder="false" applyAlignment="true" applyProtection="false">
      <alignment horizontal="general" vertical="bottom" textRotation="0" wrapText="false" indent="0" shrinkToFit="false"/>
    </xf>
    <xf numFmtId="164" fontId="7" fillId="13" borderId="0" applyFont="true" applyBorder="false" applyAlignment="true" applyProtection="false">
      <alignment horizontal="general" vertical="bottom" textRotation="0" wrapText="false" indent="0" shrinkToFit="false"/>
    </xf>
    <xf numFmtId="164" fontId="7" fillId="14" borderId="0" applyFont="true" applyBorder="false" applyAlignment="true" applyProtection="false">
      <alignment horizontal="general" vertical="bottom" textRotation="0" wrapText="false" indent="0" shrinkToFit="false"/>
    </xf>
    <xf numFmtId="164" fontId="7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16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1" fillId="16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7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applyFont="true" applyBorder="false" applyAlignment="true" applyProtection="false">
      <alignment horizontal="general" vertical="bottom" textRotation="0" wrapText="false" indent="0" shrinkToFit="false"/>
    </xf>
    <xf numFmtId="179" fontId="0" fillId="0" borderId="0" applyFont="true" applyBorder="false" applyAlignment="true" applyProtection="false">
      <alignment horizontal="general" vertical="bottom" textRotation="0" wrapText="false" indent="0" shrinkToFit="false"/>
    </xf>
    <xf numFmtId="180" fontId="0" fillId="0" borderId="0" applyFont="true" applyBorder="false" applyAlignment="true" applyProtection="false">
      <alignment horizontal="general" vertical="bottom" textRotation="0" wrapText="false" indent="0" shrinkToFit="false"/>
    </xf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17" borderId="0" applyFont="true" applyBorder="false" applyAlignment="true" applyProtection="false">
      <alignment horizontal="general" vertical="bottom" textRotation="0" wrapText="false" indent="0" shrinkToFit="false"/>
    </xf>
    <xf numFmtId="164" fontId="6" fillId="18" borderId="0" applyFont="true" applyBorder="false" applyAlignment="true" applyProtection="false">
      <alignment horizontal="general" vertical="bottom" textRotation="0" wrapText="false" indent="0" shrinkToFit="false"/>
    </xf>
    <xf numFmtId="164" fontId="6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13" borderId="0" applyFont="true" applyBorder="false" applyAlignment="true" applyProtection="false">
      <alignment horizontal="general" vertical="bottom" textRotation="0" wrapText="false" indent="0" shrinkToFit="false"/>
    </xf>
    <xf numFmtId="164" fontId="6" fillId="14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0" applyFont="true" applyBorder="false" applyAlignment="true" applyProtection="false">
      <alignment horizontal="general" vertical="bottom" textRotation="0" wrapText="false" indent="0" shrinkToFit="false"/>
    </xf>
    <xf numFmtId="164" fontId="18" fillId="7" borderId="2" applyFont="true" applyBorder="true" applyAlignment="true" applyProtection="false">
      <alignment horizontal="general" vertical="bottom" textRotation="0" wrapText="false" indent="0" shrinkToFit="false"/>
    </xf>
    <xf numFmtId="164" fontId="19" fillId="21" borderId="3" applyFont="true" applyBorder="true" applyAlignment="true" applyProtection="false">
      <alignment horizontal="general" vertical="bottom" textRotation="0" wrapText="false" indent="0" shrinkToFit="false"/>
    </xf>
    <xf numFmtId="164" fontId="20" fillId="21" borderId="2" applyFont="true" applyBorder="true" applyAlignment="true" applyProtection="false">
      <alignment horizontal="general" vertical="bottom" textRotation="0" wrapText="false" indent="0" shrinkToFit="false"/>
    </xf>
    <xf numFmtId="164" fontId="21" fillId="0" borderId="4" applyFont="true" applyBorder="true" applyAlignment="true" applyProtection="false">
      <alignment horizontal="general" vertical="bottom" textRotation="0" wrapText="false" indent="0" shrinkToFit="false"/>
    </xf>
    <xf numFmtId="164" fontId="22" fillId="0" borderId="5" applyFont="true" applyBorder="true" applyAlignment="true" applyProtection="false">
      <alignment horizontal="general" vertical="bottom" textRotation="0" wrapText="false" indent="0" shrinkToFit="false"/>
    </xf>
    <xf numFmtId="164" fontId="23" fillId="0" borderId="6" applyFont="true" applyBorder="true" applyAlignment="true" applyProtection="false">
      <alignment horizontal="general" vertical="bottom" textRotation="0" wrapText="false" indent="0" shrinkToFit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24" fillId="0" borderId="7" applyFont="true" applyBorder="true" applyAlignment="true" applyProtection="false">
      <alignment horizontal="general" vertical="bottom" textRotation="0" wrapText="false" indent="0" shrinkToFit="false"/>
    </xf>
    <xf numFmtId="164" fontId="25" fillId="22" borderId="8" applyFont="true" applyBorder="true" applyAlignment="true" applyProtection="false">
      <alignment horizontal="general" vertical="bottom" textRotation="0" wrapText="false" indent="0" shrinkToFit="false"/>
    </xf>
    <xf numFmtId="164" fontId="26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23" borderId="0" applyFont="true" applyBorder="false" applyAlignment="true" applyProtection="false">
      <alignment horizontal="general" vertical="bottom" textRotation="0" wrapText="false" indent="0" shrinkToFit="false"/>
    </xf>
    <xf numFmtId="164" fontId="28" fillId="0" border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3" borderId="0" applyFont="true" applyBorder="false" applyAlignment="true" applyProtection="false">
      <alignment horizontal="general" vertical="bottom" textRotation="0" wrapText="false" indent="0" shrinkToFit="false"/>
    </xf>
    <xf numFmtId="164" fontId="3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31" fillId="0" borderId="10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0" borderId="0" applyFont="true" applyBorder="false" applyAlignment="true" applyProtection="false">
      <alignment horizontal="general" vertical="bottom" textRotation="0" wrapText="false" indent="0" shrinkToFit="false"/>
    </xf>
    <xf numFmtId="164" fontId="33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7" borderId="0" applyFont="true" applyBorder="false" applyAlignment="true" applyProtection="false">
      <alignment horizontal="general" vertical="bottom" textRotation="0" wrapText="false" indent="0" shrinkToFit="false"/>
    </xf>
    <xf numFmtId="164" fontId="7" fillId="18" borderId="0" applyFont="true" applyBorder="false" applyAlignment="true" applyProtection="false">
      <alignment horizontal="general" vertical="bottom" textRotation="0" wrapText="false" indent="0" shrinkToFit="false"/>
    </xf>
    <xf numFmtId="164" fontId="7" fillId="19" borderId="0" applyFont="true" applyBorder="false" applyAlignment="true" applyProtection="false">
      <alignment horizontal="general" vertical="bottom" textRotation="0" wrapText="false" indent="0" shrinkToFit="false"/>
    </xf>
    <xf numFmtId="164" fontId="7" fillId="13" borderId="0" applyFont="true" applyBorder="false" applyAlignment="true" applyProtection="false">
      <alignment horizontal="general" vertical="bottom" textRotation="0" wrapText="false" indent="0" shrinkToFit="false"/>
    </xf>
    <xf numFmtId="164" fontId="7" fillId="14" borderId="0" applyFont="true" applyBorder="false" applyAlignment="true" applyProtection="false">
      <alignment horizontal="general" vertical="bottom" textRotation="0" wrapText="false" indent="0" shrinkToFit="false"/>
    </xf>
    <xf numFmtId="164" fontId="7" fillId="20" borderId="0" applyFont="true" applyBorder="false" applyAlignment="true" applyProtection="false">
      <alignment horizontal="general" vertical="bottom" textRotation="0" wrapText="false" indent="0" shrinkToFit="false"/>
    </xf>
    <xf numFmtId="164" fontId="36" fillId="0" borderId="0" applyFont="true" applyBorder="false" applyAlignment="true" applyProtection="false">
      <alignment horizontal="general" vertical="bottom" textRotation="0" wrapText="false" indent="0" shrinkToFit="false"/>
    </xf>
    <xf numFmtId="164" fontId="37" fillId="21" borderId="2" applyFont="true" applyBorder="true" applyAlignment="true" applyProtection="false">
      <alignment horizontal="general" vertical="bottom" textRotation="0" wrapText="false" indent="0" shrinkToFit="false"/>
    </xf>
    <xf numFmtId="164" fontId="38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39" fillId="23" borderId="0" applyFont="true" applyBorder="false" applyAlignment="true" applyProtection="false">
      <alignment horizontal="general" vertical="bottom" textRotation="0" wrapText="false" indent="0" shrinkToFit="false"/>
    </xf>
    <xf numFmtId="164" fontId="4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1" fillId="0" borderId="0" applyFont="true" applyBorder="false" applyAlignment="true" applyProtection="false">
      <alignment horizontal="general" vertical="bottom" textRotation="0" wrapText="false" indent="0" shrinkToFit="false"/>
    </xf>
    <xf numFmtId="164" fontId="42" fillId="22" borderId="8" applyFont="true" applyBorder="tru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3" fillId="0" borderId="10" applyFont="true" applyBorder="true" applyAlignment="true" applyProtection="false">
      <alignment horizontal="general" vertical="bottom" textRotation="0" wrapText="false" indent="0" shrinkToFit="false"/>
    </xf>
    <xf numFmtId="164" fontId="44" fillId="0" borderId="7" applyFont="true" applyBorder="true" applyAlignment="true" applyProtection="false">
      <alignment horizontal="general" vertical="bottom" textRotation="0" wrapText="false" indent="0" shrinkToFit="false"/>
    </xf>
    <xf numFmtId="164" fontId="45" fillId="7" borderId="2" applyFont="true" applyBorder="true" applyAlignment="true" applyProtection="false">
      <alignment horizontal="general" vertical="bottom" textRotation="0" wrapText="false" indent="0" shrinkToFit="false"/>
    </xf>
    <xf numFmtId="164" fontId="46" fillId="0" borderId="0" applyFont="true" applyBorder="false" applyAlignment="true" applyProtection="false">
      <alignment horizontal="general" vertical="bottom" textRotation="0" wrapText="false" indent="0" shrinkToFit="false"/>
    </xf>
    <xf numFmtId="164" fontId="47" fillId="0" borderId="4" applyFont="true" applyBorder="true" applyAlignment="true" applyProtection="false">
      <alignment horizontal="general" vertical="bottom" textRotation="0" wrapText="false" indent="0" shrinkToFit="false"/>
    </xf>
    <xf numFmtId="164" fontId="48" fillId="0" borderId="5" applyFont="true" applyBorder="true" applyAlignment="true" applyProtection="false">
      <alignment horizontal="general" vertical="bottom" textRotation="0" wrapText="false" indent="0" shrinkToFit="false"/>
    </xf>
    <xf numFmtId="164" fontId="49" fillId="0" borderId="6" applyFont="true" applyBorder="true" applyAlignment="true" applyProtection="false">
      <alignment horizontal="general" vertical="bottom" textRotation="0" wrapText="false" indent="0" shrinkToFit="false"/>
    </xf>
    <xf numFmtId="164" fontId="49" fillId="0" borderId="0" applyFont="true" applyBorder="false" applyAlignment="true" applyProtection="false">
      <alignment horizontal="general" vertical="bottom" textRotation="0" wrapText="false" indent="0" shrinkToFit="false"/>
    </xf>
    <xf numFmtId="164" fontId="50" fillId="4" borderId="0" applyFont="true" applyBorder="false" applyAlignment="true" applyProtection="false">
      <alignment horizontal="general" vertical="bottom" textRotation="0" wrapText="false" indent="0" shrinkToFit="false"/>
    </xf>
    <xf numFmtId="164" fontId="51" fillId="21" borderId="3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4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2" fontId="53" fillId="25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5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6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7" fontId="57" fillId="2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3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2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8" fontId="9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9" fontId="5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0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0" fillId="21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1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2" fontId="0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3" fontId="17" fillId="1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3" fontId="17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0" fillId="27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1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2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4" fontId="9" fillId="0" borderId="1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89" fontId="6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3" fontId="6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0" fillId="21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0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6" fontId="9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9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1" fontId="6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2" fontId="9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3" fontId="17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0" fillId="2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5" fontId="5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6" fillId="28" borderId="15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9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6" fontId="9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63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1" fontId="9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63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0" fillId="15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0" fillId="2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6" fontId="69" fillId="2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0" fillId="2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63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0" fillId="4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7" fontId="70" fillId="4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2" fontId="9" fillId="25" borderId="15" xfId="0" applyFont="true" applyBorder="true" applyAlignment="true" applyProtection="false">
      <alignment horizontal="center" vertical="bottom" textRotation="180" wrapText="true" indent="0" shrinkToFit="false"/>
      <protection locked="true" hidden="false"/>
    </xf>
    <xf numFmtId="197" fontId="70" fillId="4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70" fillId="4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9" fillId="29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70" fillId="29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8" fontId="70" fillId="6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4" fontId="70" fillId="21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5" fontId="9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9" fillId="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4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9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9" fillId="21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5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4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87" fontId="9" fillId="2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4" fontId="17" fillId="5" borderId="17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3" fontId="70" fillId="15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3" fontId="70" fillId="0" borderId="18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7" fillId="27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0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5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26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26" borderId="18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7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29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9" fillId="7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1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9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8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8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1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6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15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2" fontId="17" fillId="5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9" fillId="21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7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25" borderId="15" xfId="8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21" borderId="18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3" fontId="0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9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9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21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9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2" fontId="0" fillId="2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3" fontId="17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1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11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0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70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17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1" fillId="2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8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9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70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7" fontId="9" fillId="0" borderId="2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6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9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71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17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5" borderId="11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71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7" fontId="0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2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2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22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0" fillId="0" borderId="23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8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4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2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9" fillId="0" borderId="25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26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0" fillId="0" borderId="1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8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7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9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2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2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0" fillId="0" borderId="1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7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9" fontId="5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7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8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0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7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5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5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5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5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5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53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3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3" fontId="7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97" fontId="6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3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9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9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4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9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1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5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5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5" fontId="5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8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8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8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9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1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2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83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7" fontId="6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0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1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6" fontId="8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8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2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9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2" fontId="5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0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3" fillId="3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9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9" fontId="6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6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9" fontId="9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9" fontId="9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84" fontId="53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99" fontId="9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6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6" fillId="0" borderId="38" xfId="11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8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5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3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1" fontId="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202" fontId="8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2" fillId="0" borderId="2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15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-15-1976" xfId="20"/>
    <cellStyle name="20% - Акцент1" xfId="21"/>
    <cellStyle name="20% - Акцент2" xfId="22"/>
    <cellStyle name="20% - Акцент3" xfId="23"/>
    <cellStyle name="20% - Акцент4" xfId="24"/>
    <cellStyle name="20% - Акцент5" xfId="25"/>
    <cellStyle name="20% - Акцент6" xfId="26"/>
    <cellStyle name="20% - 강조색1" xfId="27"/>
    <cellStyle name="20% - 강조색2" xfId="28"/>
    <cellStyle name="20% - 강조색3" xfId="29"/>
    <cellStyle name="20% - 강조색4" xfId="30"/>
    <cellStyle name="20% - 강조색5" xfId="31"/>
    <cellStyle name="20% - 강조색6" xfId="32"/>
    <cellStyle name="40% - Акцент1" xfId="33"/>
    <cellStyle name="40% - Акцент2" xfId="34"/>
    <cellStyle name="40% - Акцент3" xfId="35"/>
    <cellStyle name="40% - Акцент4" xfId="36"/>
    <cellStyle name="40% - Акцент5" xfId="37"/>
    <cellStyle name="40% - Акцент6" xfId="38"/>
    <cellStyle name="40% - 강조색1" xfId="39"/>
    <cellStyle name="40% - 강조색2" xfId="40"/>
    <cellStyle name="40% - 강조색3" xfId="41"/>
    <cellStyle name="40% - 강조색4" xfId="42"/>
    <cellStyle name="40% - 강조색5" xfId="43"/>
    <cellStyle name="40% - 강조색6" xfId="44"/>
    <cellStyle name="60% - Акцент1" xfId="45"/>
    <cellStyle name="60% - Акцент2" xfId="46"/>
    <cellStyle name="60% - Акцент3" xfId="47"/>
    <cellStyle name="60% - Акцент4" xfId="48"/>
    <cellStyle name="60% - Акцент5" xfId="49"/>
    <cellStyle name="60% - Акцент6" xfId="50"/>
    <cellStyle name="60% - 강조색1" xfId="51"/>
    <cellStyle name="60% - 강조색2" xfId="52"/>
    <cellStyle name="60% - 강조색3" xfId="53"/>
    <cellStyle name="60% - 강조색4" xfId="54"/>
    <cellStyle name="60% - 강조색5" xfId="55"/>
    <cellStyle name="60% - 강조색6" xfId="56"/>
    <cellStyle name="?? 2 2" xfId="57"/>
    <cellStyle name="?? 3" xfId="58"/>
    <cellStyle name="_09INV1-NOV~DEC2002" xfId="59"/>
    <cellStyle name="_09INV1-NOV~ONWARDS" xfId="60"/>
    <cellStyle name="_11INV1-MAR~ONWARDS" xfId="61"/>
    <cellStyle name="_16INV1-JAN 04 ONWARDS" xfId="62"/>
    <cellStyle name="_A212 vvo" xfId="63"/>
    <cellStyle name="_A212 vvo oct" xfId="64"/>
    <cellStyle name="_A60212 S216 filter HDF" xfId="65"/>
    <cellStyle name="_a60818 brake filter" xfId="66"/>
    <cellStyle name="_DEALER_bearing" xfId="67"/>
    <cellStyle name="_STK VVO" xfId="68"/>
    <cellStyle name="_Stock SV" xfId="69"/>
    <cellStyle name="_Z_FILT Local_Ivan" xfId="70"/>
    <cellStyle name="AeE­ [0]_¸AAa¸AAa¿ø°¡ " xfId="71"/>
    <cellStyle name="AeE­_¸AAa¸AAa¿ø°¡ " xfId="72"/>
    <cellStyle name="AÞ¸¶ [0]_¸AAa¸AAa¿ø°¡ " xfId="73"/>
    <cellStyle name="AÞ¸¶_¸AAa¸AAa¿ø°¡ " xfId="74"/>
    <cellStyle name="category" xfId="75"/>
    <cellStyle name="Comma [0]_ SG&amp;A Bridge " xfId="76"/>
    <cellStyle name="Comma_ SG&amp;A Bridge " xfId="77"/>
    <cellStyle name="Currency" xfId="78"/>
    <cellStyle name="Currency 3 24" xfId="79"/>
    <cellStyle name="Currency [0]_ SG&amp;A Bridge " xfId="80"/>
    <cellStyle name="Currency_ SG&amp;A Bridge " xfId="81"/>
    <cellStyle name="C￥AØ_¸AAa¸AAa¿ø°¡ " xfId="82"/>
    <cellStyle name="Dziesiętny [0]_EPL  -   PODSTAWOWY " xfId="83"/>
    <cellStyle name="Dziesiętny_EPL  -   PODSTAWOWY " xfId="84"/>
    <cellStyle name="Grey" xfId="85"/>
    <cellStyle name="HEADER" xfId="86"/>
    <cellStyle name="Input [yellow]" xfId="87"/>
    <cellStyle name="Model" xfId="88"/>
    <cellStyle name="normal" xfId="89"/>
    <cellStyle name="Normal - Style1" xfId="90"/>
    <cellStyle name="Normal 5" xfId="91"/>
    <cellStyle name="Normal_ SG&amp;A Bridge " xfId="92"/>
    <cellStyle name="Normalny_EPL  -   PODSTAWOWY " xfId="93"/>
    <cellStyle name="Percent [2]" xfId="94"/>
    <cellStyle name="Style 1" xfId="95"/>
    <cellStyle name="subhead" xfId="96"/>
    <cellStyle name="Walutowy [0]_EPL  -   PODSTAWOWY " xfId="97"/>
    <cellStyle name="Walutowy_EPL  -   PODSTAWOWY " xfId="98"/>
    <cellStyle name="ĹëČ­ [0]_˝ÂŔÎľ÷ĂĽ" xfId="99"/>
    <cellStyle name="ĹëČ­_˝ÂŔÎľ÷ĂĽ" xfId="100"/>
    <cellStyle name="Акцент1" xfId="101"/>
    <cellStyle name="Акцент2" xfId="102"/>
    <cellStyle name="Акцент3" xfId="103"/>
    <cellStyle name="Акцент4" xfId="104"/>
    <cellStyle name="Акцент5" xfId="105"/>
    <cellStyle name="Акцент6" xfId="106"/>
    <cellStyle name="Ввод " xfId="107"/>
    <cellStyle name="Вывод" xfId="108"/>
    <cellStyle name="Вычисление" xfId="109"/>
    <cellStyle name="Заголовок 1" xfId="110"/>
    <cellStyle name="Заголовок 2" xfId="111"/>
    <cellStyle name="Заголовок 3" xfId="112"/>
    <cellStyle name="Заголовок 4" xfId="113"/>
    <cellStyle name="Итог" xfId="114"/>
    <cellStyle name="Контрольная ячейка" xfId="115"/>
    <cellStyle name="Название" xfId="116"/>
    <cellStyle name="Нейтральный" xfId="117"/>
    <cellStyle name="Обычный 2" xfId="118"/>
    <cellStyle name="Обычный_Ведение счетов, отгрузок13-3-" xfId="119"/>
    <cellStyle name="Обычный_ирк - перенести в ут" xfId="120"/>
    <cellStyle name="Плохой" xfId="121"/>
    <cellStyle name="Пояснение" xfId="122"/>
    <cellStyle name="Примечание" xfId="123"/>
    <cellStyle name="Связанная ячейка" xfId="124"/>
    <cellStyle name="Стиль 1" xfId="125"/>
    <cellStyle name="Стиль 1 3" xfId="126"/>
    <cellStyle name="Текст предупреждения" xfId="127"/>
    <cellStyle name="Хороший" xfId="128"/>
    <cellStyle name="常规 2" xfId="129"/>
    <cellStyle name="常规 4" xfId="130"/>
    <cellStyle name="常规 5" xfId="131"/>
    <cellStyle name="常规_PAK" xfId="132"/>
    <cellStyle name="강조색1" xfId="133"/>
    <cellStyle name="강조색2" xfId="134"/>
    <cellStyle name="강조색3" xfId="135"/>
    <cellStyle name="강조색4" xfId="136"/>
    <cellStyle name="강조색5" xfId="137"/>
    <cellStyle name="강조색6" xfId="138"/>
    <cellStyle name="경고문" xfId="139"/>
    <cellStyle name="계산" xfId="140"/>
    <cellStyle name="나쁨" xfId="141"/>
    <cellStyle name="메모" xfId="142"/>
    <cellStyle name="보통" xfId="143"/>
    <cellStyle name="뷭?_BOOKSHIP" xfId="144"/>
    <cellStyle name="설명 텍스트" xfId="145"/>
    <cellStyle name="셀 확인" xfId="146"/>
    <cellStyle name="쉼표 [0] 2" xfId="147"/>
    <cellStyle name="쉼표 [0] 2 2" xfId="148"/>
    <cellStyle name="쉼표 [0] 2 3" xfId="149"/>
    <cellStyle name="쉼표 [0] 3" xfId="150"/>
    <cellStyle name="스타일 1" xfId="151"/>
    <cellStyle name="연결된 셀" xfId="152"/>
    <cellStyle name="요약" xfId="153"/>
    <cellStyle name="입력" xfId="154"/>
    <cellStyle name="제목" xfId="155"/>
    <cellStyle name="제목 1" xfId="156"/>
    <cellStyle name="제목 2" xfId="157"/>
    <cellStyle name="제목 3" xfId="158"/>
    <cellStyle name="제목 4" xfId="159"/>
    <cellStyle name="좋음" xfId="160"/>
    <cellStyle name="출력" xfId="161"/>
    <cellStyle name="콤마 [0]_ 비목별 월별기술 " xfId="162"/>
    <cellStyle name="콤마_ 비목별 월별기술 " xfId="163"/>
    <cellStyle name="표준 2" xfId="164"/>
    <cellStyle name="표준 2 2" xfId="165"/>
    <cellStyle name="표준 3" xfId="166"/>
    <cellStyle name="표준 4" xfId="167"/>
    <cellStyle name="표준_Book1" xfId="16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externalLink" Target="externalLinks/externalLink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Relationship Id="rId5" Type="http://schemas.openxmlformats.org/officeDocument/2006/relationships/image" Target="../media/image77.png"/><Relationship Id="rId6" Type="http://schemas.openxmlformats.org/officeDocument/2006/relationships/image" Target="../media/image78.png"/><Relationship Id="rId7" Type="http://schemas.openxmlformats.org/officeDocument/2006/relationships/image" Target="../media/image79.png"/><Relationship Id="rId8" Type="http://schemas.openxmlformats.org/officeDocument/2006/relationships/image" Target="../media/image80.png"/><Relationship Id="rId9" Type="http://schemas.openxmlformats.org/officeDocument/2006/relationships/image" Target="../media/image81.png"/><Relationship Id="rId10" Type="http://schemas.openxmlformats.org/officeDocument/2006/relationships/image" Target="../media/image82.png"/><Relationship Id="rId11" Type="http://schemas.openxmlformats.org/officeDocument/2006/relationships/image" Target="../media/image83.png"/><Relationship Id="rId12" Type="http://schemas.openxmlformats.org/officeDocument/2006/relationships/image" Target="../media/image84.png"/><Relationship Id="rId13" Type="http://schemas.openxmlformats.org/officeDocument/2006/relationships/image" Target="../media/image85.png"/><Relationship Id="rId14" Type="http://schemas.openxmlformats.org/officeDocument/2006/relationships/image" Target="../media/image86.png"/><Relationship Id="rId15" Type="http://schemas.openxmlformats.org/officeDocument/2006/relationships/image" Target="../media/image87.png"/><Relationship Id="rId16" Type="http://schemas.openxmlformats.org/officeDocument/2006/relationships/image" Target="../media/image88.png"/><Relationship Id="rId17" Type="http://schemas.openxmlformats.org/officeDocument/2006/relationships/image" Target="../media/image89.png"/><Relationship Id="rId18" Type="http://schemas.openxmlformats.org/officeDocument/2006/relationships/image" Target="../media/image90.png"/><Relationship Id="rId19" Type="http://schemas.openxmlformats.org/officeDocument/2006/relationships/image" Target="../media/image91.png"/><Relationship Id="rId20" Type="http://schemas.openxmlformats.org/officeDocument/2006/relationships/image" Target="../media/image92.png"/><Relationship Id="rId21" Type="http://schemas.openxmlformats.org/officeDocument/2006/relationships/image" Target="../media/image93.png"/><Relationship Id="rId22" Type="http://schemas.openxmlformats.org/officeDocument/2006/relationships/image" Target="../media/image9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645480</xdr:colOff>
      <xdr:row>5380</xdr:row>
      <xdr:rowOff>19800</xdr:rowOff>
    </xdr:from>
    <xdr:to>
      <xdr:col>1</xdr:col>
      <xdr:colOff>1653480</xdr:colOff>
      <xdr:row>5383</xdr:row>
      <xdr:rowOff>66600</xdr:rowOff>
    </xdr:to>
    <xdr:pic>
      <xdr:nvPicPr>
        <xdr:cNvPr id="0" name="Picture 1883" descr=""/>
        <xdr:cNvPicPr/>
      </xdr:nvPicPr>
      <xdr:blipFill>
        <a:blip r:embed="rId1"/>
        <a:stretch/>
      </xdr:blipFill>
      <xdr:spPr>
        <a:xfrm>
          <a:off x="1137960" y="871719120"/>
          <a:ext cx="1008000" cy="53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754560</xdr:colOff>
      <xdr:row>5360</xdr:row>
      <xdr:rowOff>8640</xdr:rowOff>
    </xdr:from>
    <xdr:to>
      <xdr:col>1</xdr:col>
      <xdr:colOff>1683720</xdr:colOff>
      <xdr:row>5363</xdr:row>
      <xdr:rowOff>57240</xdr:rowOff>
    </xdr:to>
    <xdr:pic>
      <xdr:nvPicPr>
        <xdr:cNvPr id="1" name="Picture 2228" descr=""/>
        <xdr:cNvPicPr/>
      </xdr:nvPicPr>
      <xdr:blipFill>
        <a:blip r:embed="rId2"/>
        <a:stretch/>
      </xdr:blipFill>
      <xdr:spPr>
        <a:xfrm>
          <a:off x="1247040" y="868469400"/>
          <a:ext cx="929160" cy="53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5373</xdr:row>
      <xdr:rowOff>9000</xdr:rowOff>
    </xdr:from>
    <xdr:to>
      <xdr:col>1</xdr:col>
      <xdr:colOff>1653480</xdr:colOff>
      <xdr:row>5376</xdr:row>
      <xdr:rowOff>66600</xdr:rowOff>
    </xdr:to>
    <xdr:pic>
      <xdr:nvPicPr>
        <xdr:cNvPr id="2" name="Picture 2229" descr=""/>
        <xdr:cNvPicPr/>
      </xdr:nvPicPr>
      <xdr:blipFill>
        <a:blip r:embed="rId3"/>
        <a:stretch/>
      </xdr:blipFill>
      <xdr:spPr>
        <a:xfrm>
          <a:off x="1277280" y="870574680"/>
          <a:ext cx="868680" cy="54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5380</xdr:row>
      <xdr:rowOff>9000</xdr:rowOff>
    </xdr:from>
    <xdr:to>
      <xdr:col>5</xdr:col>
      <xdr:colOff>885600</xdr:colOff>
      <xdr:row>5383</xdr:row>
      <xdr:rowOff>66600</xdr:rowOff>
    </xdr:to>
    <xdr:pic>
      <xdr:nvPicPr>
        <xdr:cNvPr id="3" name="Picture 2231" descr=""/>
        <xdr:cNvPicPr/>
      </xdr:nvPicPr>
      <xdr:blipFill>
        <a:blip r:embed="rId4"/>
        <a:stretch/>
      </xdr:blipFill>
      <xdr:spPr>
        <a:xfrm>
          <a:off x="4266360" y="871708320"/>
          <a:ext cx="885600" cy="54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766800</xdr:colOff>
      <xdr:row>5441</xdr:row>
      <xdr:rowOff>20520</xdr:rowOff>
    </xdr:from>
    <xdr:to>
      <xdr:col>1</xdr:col>
      <xdr:colOff>1653480</xdr:colOff>
      <xdr:row>5444</xdr:row>
      <xdr:rowOff>76680</xdr:rowOff>
    </xdr:to>
    <xdr:pic>
      <xdr:nvPicPr>
        <xdr:cNvPr id="4" name="Picture 2233" descr=""/>
        <xdr:cNvPicPr/>
      </xdr:nvPicPr>
      <xdr:blipFill>
        <a:blip r:embed="rId5"/>
        <a:stretch/>
      </xdr:blipFill>
      <xdr:spPr>
        <a:xfrm>
          <a:off x="1259280" y="881597160"/>
          <a:ext cx="886680" cy="54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5441</xdr:row>
      <xdr:rowOff>37800</xdr:rowOff>
    </xdr:from>
    <xdr:to>
      <xdr:col>6</xdr:col>
      <xdr:colOff>20520</xdr:colOff>
      <xdr:row>5444</xdr:row>
      <xdr:rowOff>76680</xdr:rowOff>
    </xdr:to>
    <xdr:pic>
      <xdr:nvPicPr>
        <xdr:cNvPr id="5" name="Picture 2234" descr=""/>
        <xdr:cNvPicPr/>
      </xdr:nvPicPr>
      <xdr:blipFill>
        <a:blip r:embed="rId6"/>
        <a:stretch/>
      </xdr:blipFill>
      <xdr:spPr>
        <a:xfrm>
          <a:off x="4266360" y="881614440"/>
          <a:ext cx="915840" cy="52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5494</xdr:row>
      <xdr:rowOff>19080</xdr:rowOff>
    </xdr:from>
    <xdr:to>
      <xdr:col>5</xdr:col>
      <xdr:colOff>895680</xdr:colOff>
      <xdr:row>5497</xdr:row>
      <xdr:rowOff>47880</xdr:rowOff>
    </xdr:to>
    <xdr:pic>
      <xdr:nvPicPr>
        <xdr:cNvPr id="6" name="Picture 2237" descr=""/>
        <xdr:cNvPicPr/>
      </xdr:nvPicPr>
      <xdr:blipFill>
        <a:blip r:embed="rId7"/>
        <a:stretch/>
      </xdr:blipFill>
      <xdr:spPr>
        <a:xfrm>
          <a:off x="4266360" y="890177760"/>
          <a:ext cx="895680" cy="5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5494</xdr:row>
      <xdr:rowOff>19080</xdr:rowOff>
    </xdr:from>
    <xdr:to>
      <xdr:col>1</xdr:col>
      <xdr:colOff>1653480</xdr:colOff>
      <xdr:row>5497</xdr:row>
      <xdr:rowOff>47880</xdr:rowOff>
    </xdr:to>
    <xdr:pic>
      <xdr:nvPicPr>
        <xdr:cNvPr id="7" name="Picture 2238" descr=""/>
        <xdr:cNvPicPr/>
      </xdr:nvPicPr>
      <xdr:blipFill>
        <a:blip r:embed="rId8"/>
        <a:stretch/>
      </xdr:blipFill>
      <xdr:spPr>
        <a:xfrm>
          <a:off x="1298520" y="890177760"/>
          <a:ext cx="847440" cy="5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5612</xdr:row>
      <xdr:rowOff>10440</xdr:rowOff>
    </xdr:from>
    <xdr:to>
      <xdr:col>1</xdr:col>
      <xdr:colOff>1683720</xdr:colOff>
      <xdr:row>5615</xdr:row>
      <xdr:rowOff>37800</xdr:rowOff>
    </xdr:to>
    <xdr:pic>
      <xdr:nvPicPr>
        <xdr:cNvPr id="8" name="Picture 2241" descr=""/>
        <xdr:cNvPicPr/>
      </xdr:nvPicPr>
      <xdr:blipFill>
        <a:blip r:embed="rId9"/>
        <a:stretch/>
      </xdr:blipFill>
      <xdr:spPr>
        <a:xfrm>
          <a:off x="1298520" y="909276120"/>
          <a:ext cx="8776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5634</xdr:row>
      <xdr:rowOff>9360</xdr:rowOff>
    </xdr:from>
    <xdr:to>
      <xdr:col>1</xdr:col>
      <xdr:colOff>1653480</xdr:colOff>
      <xdr:row>5636</xdr:row>
      <xdr:rowOff>142920</xdr:rowOff>
    </xdr:to>
    <xdr:pic>
      <xdr:nvPicPr>
        <xdr:cNvPr id="9" name="Picture 2242" descr=""/>
        <xdr:cNvPicPr/>
      </xdr:nvPicPr>
      <xdr:blipFill>
        <a:blip r:embed="rId10"/>
        <a:stretch/>
      </xdr:blipFill>
      <xdr:spPr>
        <a:xfrm>
          <a:off x="1277280" y="912837600"/>
          <a:ext cx="86868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5670</xdr:row>
      <xdr:rowOff>19440</xdr:rowOff>
    </xdr:from>
    <xdr:to>
      <xdr:col>1</xdr:col>
      <xdr:colOff>1653480</xdr:colOff>
      <xdr:row>5672</xdr:row>
      <xdr:rowOff>162000</xdr:rowOff>
    </xdr:to>
    <xdr:pic>
      <xdr:nvPicPr>
        <xdr:cNvPr id="10" name="Picture 2243" descr=""/>
        <xdr:cNvPicPr/>
      </xdr:nvPicPr>
      <xdr:blipFill>
        <a:blip r:embed="rId11"/>
        <a:stretch/>
      </xdr:blipFill>
      <xdr:spPr>
        <a:xfrm>
          <a:off x="1277280" y="918676800"/>
          <a:ext cx="868680" cy="46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5727</xdr:row>
      <xdr:rowOff>18720</xdr:rowOff>
    </xdr:from>
    <xdr:to>
      <xdr:col>1</xdr:col>
      <xdr:colOff>1683720</xdr:colOff>
      <xdr:row>5730</xdr:row>
      <xdr:rowOff>47520</xdr:rowOff>
    </xdr:to>
    <xdr:pic>
      <xdr:nvPicPr>
        <xdr:cNvPr id="11" name="Picture 2245" descr=""/>
        <xdr:cNvPicPr/>
      </xdr:nvPicPr>
      <xdr:blipFill>
        <a:blip r:embed="rId12"/>
        <a:stretch/>
      </xdr:blipFill>
      <xdr:spPr>
        <a:xfrm>
          <a:off x="1298520" y="927906120"/>
          <a:ext cx="877680" cy="5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797040</xdr:colOff>
      <xdr:row>5751</xdr:row>
      <xdr:rowOff>8640</xdr:rowOff>
    </xdr:from>
    <xdr:to>
      <xdr:col>1</xdr:col>
      <xdr:colOff>1683720</xdr:colOff>
      <xdr:row>5754</xdr:row>
      <xdr:rowOff>57240</xdr:rowOff>
    </xdr:to>
    <xdr:pic>
      <xdr:nvPicPr>
        <xdr:cNvPr id="12" name="Picture 2291" descr=""/>
        <xdr:cNvPicPr/>
      </xdr:nvPicPr>
      <xdr:blipFill>
        <a:blip r:embed="rId13"/>
        <a:stretch/>
      </xdr:blipFill>
      <xdr:spPr>
        <a:xfrm>
          <a:off x="1289520" y="931782240"/>
          <a:ext cx="886680" cy="53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5751</xdr:row>
      <xdr:rowOff>19440</xdr:rowOff>
    </xdr:from>
    <xdr:to>
      <xdr:col>6</xdr:col>
      <xdr:colOff>20520</xdr:colOff>
      <xdr:row>5754</xdr:row>
      <xdr:rowOff>57240</xdr:rowOff>
    </xdr:to>
    <xdr:pic>
      <xdr:nvPicPr>
        <xdr:cNvPr id="13" name="Picture 2292" descr=""/>
        <xdr:cNvPicPr/>
      </xdr:nvPicPr>
      <xdr:blipFill>
        <a:blip r:embed="rId14"/>
        <a:stretch/>
      </xdr:blipFill>
      <xdr:spPr>
        <a:xfrm>
          <a:off x="4266360" y="931793040"/>
          <a:ext cx="915840" cy="52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90720</xdr:colOff>
      <xdr:row>5794</xdr:row>
      <xdr:rowOff>48960</xdr:rowOff>
    </xdr:from>
    <xdr:to>
      <xdr:col>10</xdr:col>
      <xdr:colOff>141120</xdr:colOff>
      <xdr:row>5798</xdr:row>
      <xdr:rowOff>85680</xdr:rowOff>
    </xdr:to>
    <xdr:pic>
      <xdr:nvPicPr>
        <xdr:cNvPr id="14" name="Picture 2293" descr=""/>
        <xdr:cNvPicPr/>
      </xdr:nvPicPr>
      <xdr:blipFill>
        <a:blip r:embed="rId15"/>
        <a:stretch/>
      </xdr:blipFill>
      <xdr:spPr>
        <a:xfrm>
          <a:off x="5936400" y="938785320"/>
          <a:ext cx="70452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5794</xdr:row>
      <xdr:rowOff>8640</xdr:rowOff>
    </xdr:from>
    <xdr:to>
      <xdr:col>10</xdr:col>
      <xdr:colOff>271800</xdr:colOff>
      <xdr:row>5798</xdr:row>
      <xdr:rowOff>95040</xdr:rowOff>
    </xdr:to>
    <xdr:pic>
      <xdr:nvPicPr>
        <xdr:cNvPr id="15" name="Picture 2294" descr=""/>
        <xdr:cNvPicPr/>
      </xdr:nvPicPr>
      <xdr:blipFill>
        <a:blip r:embed="rId16"/>
        <a:stretch/>
      </xdr:blipFill>
      <xdr:spPr>
        <a:xfrm>
          <a:off x="5845680" y="938745000"/>
          <a:ext cx="925920" cy="734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815040</xdr:colOff>
      <xdr:row>6035</xdr:row>
      <xdr:rowOff>10080</xdr:rowOff>
    </xdr:from>
    <xdr:to>
      <xdr:col>1</xdr:col>
      <xdr:colOff>1653480</xdr:colOff>
      <xdr:row>6038</xdr:row>
      <xdr:rowOff>123840</xdr:rowOff>
    </xdr:to>
    <xdr:pic>
      <xdr:nvPicPr>
        <xdr:cNvPr id="16" name="Picture 2295" descr=""/>
        <xdr:cNvPicPr/>
      </xdr:nvPicPr>
      <xdr:blipFill>
        <a:blip r:embed="rId17"/>
        <a:stretch/>
      </xdr:blipFill>
      <xdr:spPr>
        <a:xfrm>
          <a:off x="1307520" y="977770080"/>
          <a:ext cx="83844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766800</xdr:colOff>
      <xdr:row>6191</xdr:row>
      <xdr:rowOff>10080</xdr:rowOff>
    </xdr:from>
    <xdr:to>
      <xdr:col>1</xdr:col>
      <xdr:colOff>1653480</xdr:colOff>
      <xdr:row>6194</xdr:row>
      <xdr:rowOff>133560</xdr:rowOff>
    </xdr:to>
    <xdr:pic>
      <xdr:nvPicPr>
        <xdr:cNvPr id="17" name="Picture 2296" descr=""/>
        <xdr:cNvPicPr/>
      </xdr:nvPicPr>
      <xdr:blipFill>
        <a:blip r:embed="rId18"/>
        <a:stretch/>
      </xdr:blipFill>
      <xdr:spPr>
        <a:xfrm>
          <a:off x="1259280" y="1003030560"/>
          <a:ext cx="886680" cy="60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754560</xdr:colOff>
      <xdr:row>6199</xdr:row>
      <xdr:rowOff>20160</xdr:rowOff>
    </xdr:from>
    <xdr:to>
      <xdr:col>1</xdr:col>
      <xdr:colOff>1653480</xdr:colOff>
      <xdr:row>6202</xdr:row>
      <xdr:rowOff>142920</xdr:rowOff>
    </xdr:to>
    <xdr:pic>
      <xdr:nvPicPr>
        <xdr:cNvPr id="18" name="Picture 2297" descr=""/>
        <xdr:cNvPicPr/>
      </xdr:nvPicPr>
      <xdr:blipFill>
        <a:blip r:embed="rId19"/>
        <a:stretch/>
      </xdr:blipFill>
      <xdr:spPr>
        <a:xfrm>
          <a:off x="1247040" y="1004335920"/>
          <a:ext cx="898920" cy="60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815040</xdr:colOff>
      <xdr:row>6132</xdr:row>
      <xdr:rowOff>19440</xdr:rowOff>
    </xdr:from>
    <xdr:to>
      <xdr:col>1</xdr:col>
      <xdr:colOff>1683720</xdr:colOff>
      <xdr:row>6135</xdr:row>
      <xdr:rowOff>56880</xdr:rowOff>
    </xdr:to>
    <xdr:pic>
      <xdr:nvPicPr>
        <xdr:cNvPr id="19" name="Picture 2298" descr=""/>
        <xdr:cNvPicPr/>
      </xdr:nvPicPr>
      <xdr:blipFill>
        <a:blip r:embed="rId20"/>
        <a:stretch/>
      </xdr:blipFill>
      <xdr:spPr>
        <a:xfrm>
          <a:off x="1307520" y="993486240"/>
          <a:ext cx="868680" cy="52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6173</xdr:row>
      <xdr:rowOff>46800</xdr:rowOff>
    </xdr:from>
    <xdr:to>
      <xdr:col>1</xdr:col>
      <xdr:colOff>1683720</xdr:colOff>
      <xdr:row>6176</xdr:row>
      <xdr:rowOff>95040</xdr:rowOff>
    </xdr:to>
    <xdr:pic>
      <xdr:nvPicPr>
        <xdr:cNvPr id="20" name="Picture 2299" descr=""/>
        <xdr:cNvPicPr/>
      </xdr:nvPicPr>
      <xdr:blipFill>
        <a:blip r:embed="rId21"/>
        <a:stretch/>
      </xdr:blipFill>
      <xdr:spPr>
        <a:xfrm>
          <a:off x="1277280" y="1000152720"/>
          <a:ext cx="898920" cy="53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845640</xdr:colOff>
      <xdr:row>6551</xdr:row>
      <xdr:rowOff>18360</xdr:rowOff>
    </xdr:from>
    <xdr:to>
      <xdr:col>1</xdr:col>
      <xdr:colOff>1653480</xdr:colOff>
      <xdr:row>6554</xdr:row>
      <xdr:rowOff>37800</xdr:rowOff>
    </xdr:to>
    <xdr:pic>
      <xdr:nvPicPr>
        <xdr:cNvPr id="21" name="Picture 2300" descr=""/>
        <xdr:cNvPicPr/>
      </xdr:nvPicPr>
      <xdr:blipFill>
        <a:blip r:embed="rId22"/>
        <a:stretch/>
      </xdr:blipFill>
      <xdr:spPr>
        <a:xfrm>
          <a:off x="1338120" y="1061331840"/>
          <a:ext cx="807840" cy="505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504</xdr:row>
      <xdr:rowOff>56880</xdr:rowOff>
    </xdr:from>
    <xdr:to>
      <xdr:col>3</xdr:col>
      <xdr:colOff>201600</xdr:colOff>
      <xdr:row>515</xdr:row>
      <xdr:rowOff>19080</xdr:rowOff>
    </xdr:to>
    <xdr:pic>
      <xdr:nvPicPr>
        <xdr:cNvPr id="22" name="Picture 1" descr=""/>
        <xdr:cNvPicPr/>
      </xdr:nvPicPr>
      <xdr:blipFill>
        <a:blip r:embed="rId1"/>
        <a:stretch/>
      </xdr:blipFill>
      <xdr:spPr>
        <a:xfrm>
          <a:off x="0" y="82981440"/>
          <a:ext cx="2133000" cy="174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499</xdr:row>
      <xdr:rowOff>142920</xdr:rowOff>
    </xdr:from>
    <xdr:to>
      <xdr:col>3</xdr:col>
      <xdr:colOff>241920</xdr:colOff>
      <xdr:row>507</xdr:row>
      <xdr:rowOff>47160</xdr:rowOff>
    </xdr:to>
    <xdr:pic>
      <xdr:nvPicPr>
        <xdr:cNvPr id="23" name="Picture 1" descr=""/>
        <xdr:cNvPicPr/>
      </xdr:nvPicPr>
      <xdr:blipFill>
        <a:blip r:embed="rId2"/>
        <a:stretch/>
      </xdr:blipFill>
      <xdr:spPr>
        <a:xfrm>
          <a:off x="0" y="82257840"/>
          <a:ext cx="2173320" cy="1199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Fbi/vitara%20(d)/main%20files%20new/octeber/mycop/sales_fm03stk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/>
      <sheetData sheetId="1"/>
      <sheetData sheetId="2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3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4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5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selection pane="topLeft" activeCell="A1" activeCellId="1" sqref="A161:N161 A1"/>
    </sheetView>
  </sheetViews>
  <sheetFormatPr defaultRowHeight="12.8" zeroHeight="false" outlineLevelRow="0" outlineLevelCol="0"/>
  <cols>
    <col collapsed="false" customWidth="true" hidden="false" outlineLevel="0" max="1" min="1" style="1" width="5.84"/>
    <col collapsed="false" customWidth="true" hidden="false" outlineLevel="0" max="2" min="2" style="1" width="52.51"/>
    <col collapsed="false" customWidth="true" hidden="false" outlineLevel="0" max="3" min="3" style="1" width="40.09"/>
    <col collapsed="false" customWidth="true" hidden="false" outlineLevel="0" max="4" min="4" style="1" width="32.53"/>
    <col collapsed="false" customWidth="true" hidden="false" outlineLevel="0" max="5" min="5" style="1" width="4.41"/>
    <col collapsed="false" customWidth="true" hidden="false" outlineLevel="0" max="6" min="6" style="1" width="10.84"/>
    <col collapsed="false" customWidth="true" hidden="true" outlineLevel="0" max="7" min="7" style="1" width="10.98"/>
    <col collapsed="false" customWidth="true" hidden="true" outlineLevel="0" max="8" min="8" style="1" width="12.98"/>
    <col collapsed="false" customWidth="true" hidden="false" outlineLevel="0" max="9" min="9" style="1" width="9.85"/>
    <col collapsed="false" customWidth="true" hidden="false" outlineLevel="0" max="10" min="10" style="1" width="10.84"/>
    <col collapsed="false" customWidth="true" hidden="false" outlineLevel="0" max="11" min="11" style="1" width="14.96"/>
    <col collapsed="false" customWidth="true" hidden="false" outlineLevel="0" max="12" min="12" style="1" width="9.27"/>
    <col collapsed="false" customWidth="true" hidden="false" outlineLevel="0" max="13" min="13" style="1" width="20.54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6.13"/>
    <col collapsed="false" customWidth="true" hidden="false" outlineLevel="0" max="18" min="18" style="1" width="9.85"/>
    <col collapsed="false" customWidth="true" hidden="false" outlineLevel="0" max="19" min="19" style="1" width="8.13"/>
    <col collapsed="false" customWidth="true" hidden="false" outlineLevel="0" max="32" min="20" style="1" width="9.13"/>
    <col collapsed="false" customWidth="true" hidden="true" outlineLevel="0" max="33" min="33" style="1" width="9.05"/>
    <col collapsed="false" customWidth="true" hidden="false" outlineLevel="0" max="257" min="34" style="1" width="9.13"/>
    <col collapsed="false" customWidth="true" hidden="false" outlineLevel="0" max="1025" min="258" style="0" width="9.13"/>
  </cols>
  <sheetData/>
  <printOptions headings="false" gridLines="false" gridLinesSet="true" horizontalCentered="false" verticalCentered="false"/>
  <pageMargins left="0.379861111111111" right="0.190277777777778" top="0.540277777777778" bottom="1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A1048576"/>
  <sheetViews>
    <sheetView showFormulas="false" showGridLines="true" showRowColHeaders="true" showZeros="true" rightToLeft="false" tabSelected="false" showOutlineSymbols="true" defaultGridColor="false" view="normal" topLeftCell="A1" colorId="62" zoomScale="85" zoomScaleNormal="85" zoomScalePageLayoutView="100" workbookViewId="0">
      <pane xSplit="35" ySplit="4" topLeftCell="AJ5" activePane="bottomRight" state="frozen"/>
      <selection pane="topLeft" activeCell="A1" activeCellId="0" sqref="A1"/>
      <selection pane="topRight" activeCell="AJ1" activeCellId="0" sqref="AJ1"/>
      <selection pane="bottomLeft" activeCell="A5" activeCellId="0" sqref="A5"/>
      <selection pane="bottomRight" activeCell="AJ45" activeCellId="1" sqref="A161:N161 AJ45"/>
    </sheetView>
  </sheetViews>
  <sheetFormatPr defaultRowHeight="12.75" zeroHeight="false" outlineLevelRow="0" outlineLevelCol="1"/>
  <cols>
    <col collapsed="false" customWidth="true" hidden="false" outlineLevel="0" max="1" min="1" style="2" width="6.98"/>
    <col collapsed="false" customWidth="true" hidden="false" outlineLevel="0" max="2" min="2" style="1" width="43.93"/>
    <col collapsed="false" customWidth="true" hidden="false" outlineLevel="0" max="3" min="3" style="3" width="9.55"/>
    <col collapsed="false" customWidth="true" hidden="true" outlineLevel="1" max="4" min="4" style="1" width="25.25"/>
    <col collapsed="false" customWidth="true" hidden="true" outlineLevel="1" max="5" min="5" style="1" width="14.4"/>
    <col collapsed="false" customWidth="true" hidden="false" outlineLevel="0" max="6" min="6" style="1" width="12.69"/>
    <col collapsed="false" customWidth="true" hidden="false" outlineLevel="0" max="7" min="7" style="1" width="9.69"/>
    <col collapsed="false" customWidth="true" hidden="true" outlineLevel="1" max="8" min="8" style="1" width="15.54"/>
    <col collapsed="false" customWidth="true" hidden="true" outlineLevel="1" max="9" min="9" style="4" width="10.27"/>
    <col collapsed="false" customWidth="true" hidden="false" outlineLevel="0" max="10" min="10" style="5" width="9.27"/>
    <col collapsed="false" customWidth="true" hidden="false" outlineLevel="0" max="11" min="11" style="5" width="6.13"/>
    <col collapsed="false" customWidth="false" hidden="false" outlineLevel="0" max="12" min="12" style="5" width="11.56"/>
    <col collapsed="false" customWidth="true" hidden="false" outlineLevel="0" max="13" min="13" style="1" width="10.27"/>
    <col collapsed="false" customWidth="true" hidden="false" outlineLevel="0" max="14" min="14" style="1" width="9.69"/>
    <col collapsed="false" customWidth="true" hidden="false" outlineLevel="0" max="15" min="15" style="6" width="11.84"/>
    <col collapsed="false" customWidth="true" hidden="false" outlineLevel="0" max="16" min="16" style="7" width="9.13"/>
    <col collapsed="false" customWidth="true" hidden="false" outlineLevel="1" max="17" min="17" style="1" width="10.69"/>
    <col collapsed="false" customWidth="true" hidden="false" outlineLevel="1" max="18" min="18" style="8" width="8.27"/>
    <col collapsed="false" customWidth="true" hidden="false" outlineLevel="1" max="19" min="19" style="9" width="8.84"/>
    <col collapsed="false" customWidth="true" hidden="false" outlineLevel="0" max="20" min="20" style="10" width="7.84"/>
    <col collapsed="false" customWidth="true" hidden="true" outlineLevel="1" max="29" min="21" style="11" width="6.41"/>
    <col collapsed="false" customWidth="true" hidden="true" outlineLevel="1" max="30" min="30" style="11" width="6.69"/>
    <col collapsed="false" customWidth="true" hidden="false" outlineLevel="0" max="31" min="31" style="12" width="7.68"/>
    <col collapsed="false" customWidth="true" hidden="true" outlineLevel="0" max="32" min="32" style="1" width="10.84"/>
    <col collapsed="false" customWidth="true" hidden="false" outlineLevel="0" max="33" min="33" style="13" width="8.84"/>
    <col collapsed="false" customWidth="true" hidden="true" outlineLevel="0" max="34" min="34" style="1" width="7.68"/>
    <col collapsed="false" customWidth="true" hidden="false" outlineLevel="0" max="35" min="35" style="1" width="6.69"/>
    <col collapsed="false" customWidth="true" hidden="false" outlineLevel="0" max="36" min="36" style="1" width="1.28"/>
    <col collapsed="false" customWidth="true" hidden="false" outlineLevel="0" max="38" min="37" style="1" width="3.84"/>
    <col collapsed="false" customWidth="true" hidden="false" outlineLevel="0" max="40" min="39" style="1" width="4.7"/>
    <col collapsed="false" customWidth="true" hidden="false" outlineLevel="0" max="41" min="41" style="1" width="3.84"/>
    <col collapsed="false" customWidth="true" hidden="false" outlineLevel="0" max="42" min="42" style="1" width="4.7"/>
    <col collapsed="false" customWidth="true" hidden="false" outlineLevel="0" max="44" min="43" style="1" width="3.84"/>
    <col collapsed="false" customWidth="true" hidden="false" outlineLevel="0" max="45" min="45" style="1" width="4.7"/>
    <col collapsed="false" customWidth="true" hidden="false" outlineLevel="0" max="49" min="46" style="1" width="3.84"/>
    <col collapsed="false" customWidth="true" hidden="false" outlineLevel="0" max="50" min="50" style="1" width="4.7"/>
    <col collapsed="false" customWidth="true" hidden="false" outlineLevel="0" max="51" min="51" style="1" width="5.13"/>
    <col collapsed="false" customWidth="true" hidden="false" outlineLevel="0" max="57" min="52" style="1" width="3.84"/>
    <col collapsed="false" customWidth="true" hidden="false" outlineLevel="0" max="58" min="58" style="1" width="4.7"/>
    <col collapsed="false" customWidth="true" hidden="false" outlineLevel="0" max="59" min="59" style="1" width="5.7"/>
    <col collapsed="false" customWidth="true" hidden="false" outlineLevel="0" max="62" min="60" style="1" width="3.84"/>
    <col collapsed="false" customWidth="true" hidden="false" outlineLevel="0" max="69" min="63" style="1" width="4.7"/>
    <col collapsed="false" customWidth="true" hidden="false" outlineLevel="0" max="70" min="70" style="1" width="3.84"/>
    <col collapsed="false" customWidth="true" hidden="false" outlineLevel="0" max="72" min="71" style="1" width="4.7"/>
    <col collapsed="false" customWidth="true" hidden="false" outlineLevel="0" max="73" min="73" style="1" width="3.84"/>
    <col collapsed="false" customWidth="true" hidden="false" outlineLevel="0" max="75" min="74" style="1" width="4.7"/>
    <col collapsed="false" customWidth="true" hidden="false" outlineLevel="0" max="76" min="76" style="1" width="3.84"/>
    <col collapsed="false" customWidth="true" hidden="false" outlineLevel="0" max="78" min="77" style="1" width="4.7"/>
    <col collapsed="false" customWidth="true" hidden="false" outlineLevel="0" max="80" min="79" style="1" width="3.84"/>
    <col collapsed="false" customWidth="true" hidden="false" outlineLevel="0" max="81" min="81" style="1" width="4.7"/>
    <col collapsed="false" customWidth="true" hidden="false" outlineLevel="0" max="82" min="82" style="1" width="3.84"/>
    <col collapsed="false" customWidth="true" hidden="false" outlineLevel="0" max="83" min="83" style="1" width="4.7"/>
    <col collapsed="false" customWidth="true" hidden="false" outlineLevel="0" max="85" min="84" style="1" width="3.84"/>
    <col collapsed="false" customWidth="true" hidden="false" outlineLevel="0" max="89" min="86" style="1" width="4.7"/>
    <col collapsed="false" customWidth="true" hidden="false" outlineLevel="0" max="96" min="90" style="1" width="3.84"/>
    <col collapsed="false" customWidth="true" hidden="false" outlineLevel="0" max="98" min="97" style="1" width="4.7"/>
    <col collapsed="false" customWidth="true" hidden="false" outlineLevel="0" max="100" min="99" style="1" width="3.84"/>
    <col collapsed="false" customWidth="true" hidden="false" outlineLevel="0" max="101" min="101" style="1" width="4.7"/>
    <col collapsed="false" customWidth="true" hidden="false" outlineLevel="0" max="103" min="102" style="1" width="3.84"/>
    <col collapsed="false" customWidth="true" hidden="false" outlineLevel="0" max="104" min="104" style="1" width="4.7"/>
    <col collapsed="false" customWidth="true" hidden="false" outlineLevel="0" max="106" min="105" style="1" width="3.84"/>
    <col collapsed="false" customWidth="true" hidden="false" outlineLevel="0" max="108" min="107" style="14" width="3.84"/>
    <col collapsed="false" customWidth="true" hidden="false" outlineLevel="0" max="109" min="109" style="14" width="4.7"/>
    <col collapsed="false" customWidth="true" hidden="false" outlineLevel="0" max="111" min="110" style="14" width="3.84"/>
    <col collapsed="false" customWidth="true" hidden="false" outlineLevel="0" max="112" min="112" style="14" width="4.7"/>
    <col collapsed="false" customWidth="true" hidden="false" outlineLevel="0" max="114" min="113" style="14" width="3.84"/>
    <col collapsed="false" customWidth="true" hidden="false" outlineLevel="0" max="115" min="115" style="14" width="4.7"/>
    <col collapsed="false" customWidth="true" hidden="false" outlineLevel="0" max="118" min="116" style="14" width="3.84"/>
    <col collapsed="false" customWidth="true" hidden="false" outlineLevel="0" max="120" min="119" style="14" width="4.7"/>
    <col collapsed="false" customWidth="true" hidden="false" outlineLevel="0" max="121" min="121" style="14" width="3.84"/>
    <col collapsed="false" customWidth="true" hidden="false" outlineLevel="0" max="124" min="122" style="14" width="4.7"/>
    <col collapsed="false" customWidth="true" hidden="false" outlineLevel="0" max="125" min="125" style="14" width="3.84"/>
    <col collapsed="false" customWidth="true" hidden="false" outlineLevel="0" max="126" min="126" style="14" width="4.7"/>
    <col collapsed="false" customWidth="true" hidden="false" outlineLevel="0" max="128" min="127" style="14" width="3.84"/>
    <col collapsed="false" customWidth="true" hidden="false" outlineLevel="0" max="130" min="129" style="14" width="4.7"/>
    <col collapsed="false" customWidth="true" hidden="false" outlineLevel="0" max="131" min="131" style="14" width="3.84"/>
    <col collapsed="false" customWidth="true" hidden="false" outlineLevel="0" max="135" min="132" style="14" width="4.7"/>
    <col collapsed="false" customWidth="true" hidden="false" outlineLevel="0" max="136" min="136" style="14" width="3.84"/>
    <col collapsed="false" customWidth="true" hidden="false" outlineLevel="0" max="139" min="137" style="14" width="4.7"/>
    <col collapsed="false" customWidth="true" hidden="false" outlineLevel="0" max="140" min="140" style="14" width="3.84"/>
    <col collapsed="false" customWidth="true" hidden="false" outlineLevel="0" max="141" min="141" style="14" width="4.7"/>
    <col collapsed="false" customWidth="true" hidden="false" outlineLevel="0" max="143" min="142" style="14" width="3.84"/>
    <col collapsed="false" customWidth="true" hidden="false" outlineLevel="0" max="144" min="144" style="14" width="4.7"/>
    <col collapsed="false" customWidth="true" hidden="false" outlineLevel="0" max="145" min="145" style="14" width="3.84"/>
    <col collapsed="false" customWidth="true" hidden="false" outlineLevel="0" max="148" min="146" style="14" width="4.7"/>
    <col collapsed="false" customWidth="true" hidden="false" outlineLevel="0" max="149" min="149" style="14" width="3.84"/>
    <col collapsed="false" customWidth="true" hidden="false" outlineLevel="0" max="150" min="150" style="14" width="4.7"/>
    <col collapsed="false" customWidth="true" hidden="false" outlineLevel="0" max="151" min="151" style="14" width="3.84"/>
    <col collapsed="false" customWidth="true" hidden="false" outlineLevel="0" max="153" min="152" style="14" width="4.7"/>
    <col collapsed="false" customWidth="true" hidden="false" outlineLevel="0" max="155" min="154" style="14" width="3.84"/>
    <col collapsed="false" customWidth="true" hidden="false" outlineLevel="0" max="158" min="156" style="14" width="4.7"/>
    <col collapsed="false" customWidth="true" hidden="false" outlineLevel="0" max="159" min="159" style="15" width="7.13"/>
    <col collapsed="false" customWidth="true" hidden="false" outlineLevel="0" max="160" min="160" style="16" width="5.7"/>
    <col collapsed="false" customWidth="true" hidden="false" outlineLevel="0" max="161" min="161" style="17" width="6.84"/>
    <col collapsed="false" customWidth="true" hidden="false" outlineLevel="0" max="162" min="162" style="1" width="0.86"/>
    <col collapsed="false" customWidth="true" hidden="false" outlineLevel="0" max="163" min="163" style="1" width="7.27"/>
    <col collapsed="false" customWidth="true" hidden="false" outlineLevel="0" max="164" min="164" style="1" width="1.28"/>
    <col collapsed="false" customWidth="true" hidden="false" outlineLevel="0" max="165" min="165" style="11" width="5.28"/>
    <col collapsed="false" customWidth="true" hidden="false" outlineLevel="0" max="168" min="166" style="11" width="6.41"/>
    <col collapsed="false" customWidth="true" hidden="false" outlineLevel="0" max="169" min="169" style="11" width="6.69"/>
    <col collapsed="false" customWidth="true" hidden="false" outlineLevel="0" max="188" min="170" style="11" width="6.41"/>
    <col collapsed="false" customWidth="true" hidden="false" outlineLevel="0" max="189" min="189" style="11" width="5.55"/>
    <col collapsed="false" customWidth="true" hidden="false" outlineLevel="0" max="190" min="190" style="11" width="6.41"/>
    <col collapsed="false" customWidth="true" hidden="false" outlineLevel="0" max="191" min="191" style="11" width="5.97"/>
    <col collapsed="false" customWidth="true" hidden="false" outlineLevel="0" max="192" min="192" style="11" width="4.7"/>
    <col collapsed="false" customWidth="true" hidden="false" outlineLevel="0" max="193" min="193" style="11" width="5.7"/>
    <col collapsed="false" customWidth="true" hidden="false" outlineLevel="0" max="207" min="194" style="11" width="6.41"/>
    <col collapsed="false" customWidth="true" hidden="false" outlineLevel="0" max="208" min="208" style="11" width="6.27"/>
    <col collapsed="false" customWidth="true" hidden="false" outlineLevel="0" max="215" min="209" style="11" width="6.41"/>
    <col collapsed="false" customWidth="true" hidden="false" outlineLevel="0" max="216" min="216" style="11" width="6.27"/>
    <col collapsed="false" customWidth="true" hidden="false" outlineLevel="0" max="217" min="217" style="11" width="7.13"/>
    <col collapsed="false" customWidth="true" hidden="false" outlineLevel="0" max="219" min="218" style="11" width="6.41"/>
    <col collapsed="false" customWidth="true" hidden="false" outlineLevel="0" max="220" min="220" style="11" width="7.27"/>
    <col collapsed="false" customWidth="true" hidden="false" outlineLevel="0" max="222" min="221" style="11" width="6.41"/>
    <col collapsed="false" customWidth="true" hidden="false" outlineLevel="0" max="223" min="223" style="11" width="6.98"/>
    <col collapsed="false" customWidth="true" hidden="false" outlineLevel="0" max="224" min="224" style="11" width="6.41"/>
    <col collapsed="false" customWidth="true" hidden="false" outlineLevel="0" max="227" min="225" style="11" width="6.13"/>
    <col collapsed="false" customWidth="true" hidden="false" outlineLevel="0" max="228" min="228" style="11" width="6.41"/>
    <col collapsed="false" customWidth="true" hidden="false" outlineLevel="0" max="229" min="229" style="11" width="6.84"/>
    <col collapsed="false" customWidth="true" hidden="false" outlineLevel="0" max="230" min="230" style="11" width="6.41"/>
    <col collapsed="false" customWidth="true" hidden="false" outlineLevel="0" max="231" min="231" style="11" width="6.98"/>
    <col collapsed="false" customWidth="true" hidden="false" outlineLevel="0" max="232" min="232" style="11" width="2.84"/>
    <col collapsed="false" customWidth="true" hidden="false" outlineLevel="0" max="233" min="233" style="1" width="5.7"/>
    <col collapsed="false" customWidth="true" hidden="false" outlineLevel="0" max="234" min="234" style="9" width="9.55"/>
    <col collapsed="false" customWidth="true" hidden="false" outlineLevel="0" max="1025" min="235" style="0" width="9.05"/>
  </cols>
  <sheetData>
    <row r="1" s="23" customFormat="true" ht="12.75" hidden="false" customHeight="true" outlineLevel="0" collapsed="false">
      <c r="A1" s="18" t="n">
        <v>68</v>
      </c>
      <c r="B1" s="19" t="s">
        <v>0</v>
      </c>
      <c r="C1" s="18" t="n">
        <v>65</v>
      </c>
      <c r="D1" s="20" t="s">
        <v>1</v>
      </c>
      <c r="E1" s="21"/>
      <c r="F1" s="20"/>
      <c r="G1" s="22"/>
      <c r="I1" s="24"/>
      <c r="J1" s="25"/>
      <c r="K1" s="26"/>
      <c r="L1" s="27"/>
      <c r="N1" s="28"/>
      <c r="O1" s="29"/>
      <c r="P1" s="30"/>
      <c r="Q1" s="20" t="s">
        <v>2</v>
      </c>
      <c r="T1" s="30"/>
      <c r="U1" s="31"/>
      <c r="V1" s="31"/>
      <c r="W1" s="31"/>
      <c r="X1" s="31" t="n">
        <v>937</v>
      </c>
      <c r="Y1" s="31"/>
      <c r="Z1" s="31"/>
      <c r="AA1" s="31"/>
      <c r="AB1" s="31"/>
      <c r="AC1" s="31"/>
      <c r="AD1" s="31"/>
      <c r="AE1" s="12"/>
      <c r="AF1" s="32"/>
      <c r="AG1" s="33"/>
      <c r="AH1" s="34"/>
      <c r="AI1" s="35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7"/>
      <c r="FD1" s="38"/>
      <c r="FE1" s="38"/>
      <c r="FF1" s="39"/>
      <c r="FG1" s="40"/>
      <c r="FH1" s="39"/>
      <c r="FI1" s="41"/>
      <c r="FJ1" s="31"/>
      <c r="FK1" s="31" t="n">
        <v>3309</v>
      </c>
      <c r="FL1" s="31" t="n">
        <v>1001</v>
      </c>
      <c r="FM1" s="31" t="n">
        <v>6097</v>
      </c>
      <c r="FN1" s="31" t="n">
        <v>2588</v>
      </c>
      <c r="FO1" s="31" t="n">
        <v>7382</v>
      </c>
      <c r="FP1" s="31" t="n">
        <v>5561</v>
      </c>
      <c r="FQ1" s="31" t="n">
        <v>1927</v>
      </c>
      <c r="FR1" s="31"/>
      <c r="FS1" s="31"/>
      <c r="FT1" s="31" t="n">
        <v>17257</v>
      </c>
      <c r="FU1" s="31" t="n">
        <v>623</v>
      </c>
      <c r="FV1" s="31" t="n">
        <v>2680</v>
      </c>
      <c r="FW1" s="31" t="n">
        <v>5681</v>
      </c>
      <c r="FX1" s="31" t="n">
        <v>4555</v>
      </c>
      <c r="FY1" s="31" t="n">
        <v>13423</v>
      </c>
      <c r="FZ1" s="31" t="n">
        <v>4612</v>
      </c>
      <c r="GA1" s="31"/>
      <c r="GB1" s="31" t="n">
        <v>1021</v>
      </c>
      <c r="GC1" s="31" t="n">
        <v>8846</v>
      </c>
      <c r="GD1" s="31" t="n">
        <v>15592</v>
      </c>
      <c r="GE1" s="31" t="n">
        <v>2610</v>
      </c>
      <c r="GF1" s="31" t="n">
        <v>10222</v>
      </c>
      <c r="GG1" s="42" t="n">
        <v>1270</v>
      </c>
      <c r="GH1" s="31" t="n">
        <v>15865</v>
      </c>
      <c r="GI1" s="42" t="n">
        <v>3763</v>
      </c>
      <c r="GJ1" s="31"/>
      <c r="GK1" s="31"/>
      <c r="GL1" s="31" t="n">
        <v>17176</v>
      </c>
      <c r="GM1" s="31" t="n">
        <v>7258</v>
      </c>
      <c r="GN1" s="31" t="n">
        <v>4890</v>
      </c>
      <c r="GO1" s="31" t="n">
        <v>1256</v>
      </c>
      <c r="GP1" s="31" t="n">
        <v>2070</v>
      </c>
      <c r="GQ1" s="31" t="n">
        <v>3088</v>
      </c>
      <c r="GR1" s="31" t="n">
        <v>1821</v>
      </c>
      <c r="GS1" s="31" t="n">
        <v>34491</v>
      </c>
      <c r="GT1" s="31" t="n">
        <v>1979</v>
      </c>
      <c r="GU1" s="31" t="n">
        <v>1980</v>
      </c>
      <c r="GV1" s="31" t="n">
        <v>593</v>
      </c>
      <c r="GW1" s="31" t="n">
        <v>20275</v>
      </c>
      <c r="GX1" s="31" t="n">
        <v>11266</v>
      </c>
      <c r="GY1" s="31" t="n">
        <v>497</v>
      </c>
      <c r="GZ1" s="31" t="n">
        <v>2155</v>
      </c>
      <c r="HA1" s="31" t="n">
        <v>742</v>
      </c>
      <c r="HB1" s="31" t="n">
        <v>5222</v>
      </c>
      <c r="HC1" s="31" t="n">
        <f aca="false">18150+7300</f>
        <v>25450</v>
      </c>
      <c r="HD1" s="31"/>
      <c r="HE1" s="31" t="n">
        <v>2219</v>
      </c>
      <c r="HF1" s="31" t="n">
        <v>890</v>
      </c>
      <c r="HG1" s="31" t="n">
        <v>431</v>
      </c>
      <c r="HH1" s="31" t="n">
        <v>8956</v>
      </c>
      <c r="HI1" s="31" t="n">
        <v>10415</v>
      </c>
      <c r="HJ1" s="31" t="n">
        <v>8353</v>
      </c>
      <c r="HK1" s="31" t="n">
        <v>528</v>
      </c>
      <c r="HL1" s="31" t="n">
        <v>20508</v>
      </c>
      <c r="HM1" s="31" t="n">
        <v>2114</v>
      </c>
      <c r="HN1" s="31" t="n">
        <v>16781</v>
      </c>
      <c r="HO1" s="31"/>
      <c r="HP1" s="31"/>
      <c r="HQ1" s="31"/>
      <c r="HR1" s="31"/>
      <c r="HS1" s="31" t="n">
        <v>1142</v>
      </c>
      <c r="HT1" s="31" t="n">
        <v>18710</v>
      </c>
      <c r="HU1" s="31" t="n">
        <v>5880</v>
      </c>
      <c r="HV1" s="31"/>
      <c r="HW1" s="31" t="n">
        <v>24086</v>
      </c>
      <c r="HX1" s="41"/>
      <c r="HY1" s="43"/>
      <c r="HZ1" s="44"/>
    </row>
    <row r="2" s="23" customFormat="true" ht="14.25" hidden="false" customHeight="true" outlineLevel="0" collapsed="false">
      <c r="A2" s="45" t="n">
        <v>60</v>
      </c>
      <c r="B2" s="19" t="s">
        <v>3</v>
      </c>
      <c r="C2" s="21"/>
      <c r="D2" s="21"/>
      <c r="E2" s="21"/>
      <c r="F2" s="46"/>
      <c r="G2" s="46"/>
      <c r="H2" s="46"/>
      <c r="I2" s="47" t="s">
        <v>4</v>
      </c>
      <c r="J2" s="48"/>
      <c r="K2" s="26" t="s">
        <v>5</v>
      </c>
      <c r="L2" s="49" t="str">
        <f aca="false">CONCATENATE("$ ",ROUND(SUM(IA5:IV44),0))</f>
        <v>$ 8700</v>
      </c>
      <c r="N2" s="50"/>
      <c r="O2" s="51"/>
      <c r="P2" s="30"/>
      <c r="Q2" s="52" t="n">
        <v>0.85</v>
      </c>
      <c r="R2" s="53" t="n">
        <v>0.1</v>
      </c>
      <c r="T2" s="54" t="s">
        <v>5</v>
      </c>
      <c r="U2" s="55" t="n">
        <v>0</v>
      </c>
      <c r="V2" s="55" t="n">
        <v>0</v>
      </c>
      <c r="W2" s="55" t="n">
        <v>0</v>
      </c>
      <c r="X2" s="55" t="n">
        <f aca="false">-115-13</f>
        <v>-128</v>
      </c>
      <c r="Y2" s="55" t="n">
        <v>0</v>
      </c>
      <c r="Z2" s="55" t="n">
        <v>0</v>
      </c>
      <c r="AA2" s="55" t="n">
        <v>0</v>
      </c>
      <c r="AB2" s="55" t="n">
        <v>0</v>
      </c>
      <c r="AC2" s="55" t="n">
        <v>0</v>
      </c>
      <c r="AD2" s="56" t="n">
        <v>0</v>
      </c>
      <c r="AE2" s="12"/>
      <c r="AF2" s="57"/>
      <c r="AG2" s="33"/>
      <c r="AH2" s="58"/>
      <c r="AI2" s="59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7"/>
      <c r="FD2" s="38"/>
      <c r="FE2" s="38"/>
      <c r="FF2" s="39"/>
      <c r="FG2" s="40"/>
      <c r="FH2" s="39"/>
      <c r="FI2" s="60"/>
      <c r="FJ2" s="55" t="n">
        <v>0</v>
      </c>
      <c r="FK2" s="55" t="n">
        <v>-300</v>
      </c>
      <c r="FL2" s="55" t="n">
        <v>-7</v>
      </c>
      <c r="FM2" s="55" t="n">
        <v>-75</v>
      </c>
      <c r="FN2" s="55" t="n">
        <f aca="false">-587+6+6+6</f>
        <v>-569</v>
      </c>
      <c r="FO2" s="55" t="n">
        <v>0</v>
      </c>
      <c r="FP2" s="55" t="n">
        <f aca="false">-45+8+10+4</f>
        <v>-23</v>
      </c>
      <c r="FQ2" s="55" t="n">
        <f aca="false">-211+6</f>
        <v>-205</v>
      </c>
      <c r="FR2" s="56" t="n">
        <v>0</v>
      </c>
      <c r="FS2" s="55"/>
      <c r="FT2" s="55" t="n">
        <v>-50</v>
      </c>
      <c r="FU2" s="55" t="n">
        <v>-351</v>
      </c>
      <c r="FV2" s="55" t="n">
        <v>0</v>
      </c>
      <c r="FW2" s="56" t="n">
        <v>-18</v>
      </c>
      <c r="FX2" s="56" t="n">
        <v>0</v>
      </c>
      <c r="FY2" s="55" t="n">
        <v>-1</v>
      </c>
      <c r="FZ2" s="56" t="n">
        <f aca="false">-53+4</f>
        <v>-49</v>
      </c>
      <c r="GA2" s="55"/>
      <c r="GB2" s="56" t="n">
        <v>0</v>
      </c>
      <c r="GC2" s="55" t="n">
        <v>0</v>
      </c>
      <c r="GD2" s="56" t="n">
        <v>0</v>
      </c>
      <c r="GE2" s="56" t="n">
        <f aca="false">-6-75-1+1</f>
        <v>-81</v>
      </c>
      <c r="GF2" s="56" t="n">
        <v>-126</v>
      </c>
      <c r="GG2" s="56" t="n">
        <v>-10</v>
      </c>
      <c r="GH2" s="56" t="n">
        <v>8000</v>
      </c>
      <c r="GI2" s="56" t="n">
        <v>0</v>
      </c>
      <c r="GJ2" s="55" t="n">
        <v>0</v>
      </c>
      <c r="GK2" s="55" t="n">
        <v>0</v>
      </c>
      <c r="GL2" s="56" t="n">
        <f aca="false">-6-101-45</f>
        <v>-152</v>
      </c>
      <c r="GM2" s="55" t="n">
        <v>0</v>
      </c>
      <c r="GN2" s="56" t="n">
        <v>0</v>
      </c>
      <c r="GO2" s="56" t="n">
        <f aca="false">-6-8-4-107-8-44</f>
        <v>-177</v>
      </c>
      <c r="GP2" s="56" t="n">
        <f aca="false">-2-8-41-2</f>
        <v>-53</v>
      </c>
      <c r="GQ2" s="56" t="n">
        <v>50</v>
      </c>
      <c r="GR2" s="56" t="n">
        <f aca="false">-137+29-12+2-4-10-18-1</f>
        <v>-151</v>
      </c>
      <c r="GS2" s="56" t="n">
        <v>-151</v>
      </c>
      <c r="GT2" s="56" t="n">
        <v>-15</v>
      </c>
      <c r="GU2" s="56" t="n">
        <f aca="false">GU1-GU3</f>
        <v>1980</v>
      </c>
      <c r="GV2" s="56" t="n">
        <v>-61</v>
      </c>
      <c r="GW2" s="56" t="n">
        <v>0</v>
      </c>
      <c r="GX2" s="56" t="n">
        <v>0</v>
      </c>
      <c r="GY2" s="56" t="n">
        <v>-126</v>
      </c>
      <c r="GZ2" s="56" t="n">
        <v>-27</v>
      </c>
      <c r="HA2" s="56" t="n">
        <v>-2</v>
      </c>
      <c r="HB2" s="56" t="n">
        <v>-21</v>
      </c>
      <c r="HC2" s="56" t="n">
        <v>-39</v>
      </c>
      <c r="HD2" s="56" t="n">
        <v>0</v>
      </c>
      <c r="HE2" s="56" t="n">
        <v>-15</v>
      </c>
      <c r="HF2" s="56" t="n">
        <v>0</v>
      </c>
      <c r="HG2" s="56" t="n">
        <v>-32</v>
      </c>
      <c r="HH2" s="56" t="n">
        <v>0</v>
      </c>
      <c r="HI2" s="56" t="n">
        <v>0</v>
      </c>
      <c r="HJ2" s="56" t="n">
        <v>-33</v>
      </c>
      <c r="HK2" s="56" t="n">
        <v>-5</v>
      </c>
      <c r="HL2" s="56" t="n">
        <v>15</v>
      </c>
      <c r="HM2" s="56" t="n">
        <v>0</v>
      </c>
      <c r="HN2" s="56" t="n">
        <v>-17</v>
      </c>
      <c r="HO2" s="56" t="n">
        <v>0</v>
      </c>
      <c r="HP2" s="56" t="n">
        <v>0</v>
      </c>
      <c r="HQ2" s="56" t="n">
        <v>0</v>
      </c>
      <c r="HR2" s="56" t="n">
        <v>0</v>
      </c>
      <c r="HS2" s="56" t="n">
        <v>0</v>
      </c>
      <c r="HT2" s="56" t="n">
        <v>-172</v>
      </c>
      <c r="HU2" s="56" t="n">
        <v>-450</v>
      </c>
      <c r="HV2" s="56" t="n">
        <v>0</v>
      </c>
      <c r="HW2" s="56" t="n">
        <v>-20</v>
      </c>
      <c r="HX2" s="60"/>
      <c r="HY2" s="61"/>
      <c r="HZ2" s="62"/>
    </row>
    <row r="3" s="23" customFormat="true" ht="12.75" hidden="false" customHeight="false" outlineLevel="0" collapsed="false">
      <c r="A3" s="63" t="n">
        <v>67</v>
      </c>
      <c r="C3" s="21"/>
      <c r="D3" s="21"/>
      <c r="E3" s="21"/>
      <c r="F3" s="64"/>
      <c r="G3" s="65"/>
      <c r="H3" s="65"/>
      <c r="I3" s="47" t="s">
        <v>6</v>
      </c>
      <c r="J3" s="66" t="n">
        <f aca="false">SUM(HZ5:IV44)/1000</f>
        <v>1752.5693028</v>
      </c>
      <c r="K3" s="64" t="str">
        <f aca="false">CONCATENATE(" VVO FOB $ ",ROUND(SUM(AF5:AF44),2))</f>
        <v>VVO FOB $ 19411,63</v>
      </c>
      <c r="N3" s="67" t="n">
        <f aca="true">TODAY()</f>
        <v>43455</v>
      </c>
      <c r="O3" s="68"/>
      <c r="P3" s="69"/>
      <c r="Q3" s="22"/>
      <c r="R3" s="70" t="s">
        <v>7</v>
      </c>
      <c r="S3" s="66"/>
      <c r="T3" s="71"/>
      <c r="U3" s="72" t="n">
        <f aca="false">SUM(U6:U44)</f>
        <v>0</v>
      </c>
      <c r="V3" s="72" t="n">
        <f aca="false">SUM(V6:V44)</f>
        <v>870</v>
      </c>
      <c r="W3" s="72" t="n">
        <f aca="false">SUM(W6:W44)</f>
        <v>0</v>
      </c>
      <c r="X3" s="72" t="n">
        <f aca="false">SUM(X6:X44)</f>
        <v>809</v>
      </c>
      <c r="Y3" s="72" t="n">
        <f aca="false">SUM(Y6:Y44)</f>
        <v>3164</v>
      </c>
      <c r="Z3" s="72" t="n">
        <f aca="false">SUM(Z6:Z44)</f>
        <v>0</v>
      </c>
      <c r="AA3" s="72" t="n">
        <f aca="false">SUM(AA6:AA44)</f>
        <v>0</v>
      </c>
      <c r="AB3" s="72" t="n">
        <f aca="false">SUM(AB6:AB44)</f>
        <v>0</v>
      </c>
      <c r="AC3" s="72" t="n">
        <f aca="false">SUM(AC6:AC44)</f>
        <v>0</v>
      </c>
      <c r="AD3" s="72" t="n">
        <f aca="false">SUM(AD6:AD44)</f>
        <v>16309</v>
      </c>
      <c r="AE3" s="72" t="n">
        <f aca="false">SUM(AE6:AE44)</f>
        <v>21805</v>
      </c>
      <c r="AF3" s="73"/>
      <c r="AG3" s="74" t="n">
        <f aca="false">SUM(AG6:AG44)</f>
        <v>1390</v>
      </c>
      <c r="AH3" s="75" t="n">
        <v>-242734</v>
      </c>
      <c r="AI3" s="76" t="n">
        <f aca="false">SUM(AI6:AI44)</f>
        <v>79</v>
      </c>
      <c r="AJ3" s="77"/>
      <c r="AK3" s="77" t="n">
        <f aca="false">SUM(AK5:AK207)</f>
        <v>0</v>
      </c>
      <c r="AL3" s="77" t="n">
        <f aca="false">SUM(AL5:AL207)</f>
        <v>0</v>
      </c>
      <c r="AM3" s="77" t="n">
        <f aca="false">SUM(AM5:AM207)</f>
        <v>0</v>
      </c>
      <c r="AN3" s="77" t="n">
        <f aca="false">SUM(AN5:AN206)</f>
        <v>0</v>
      </c>
      <c r="AO3" s="77" t="n">
        <f aca="false">SUM(AO5:AO44)</f>
        <v>0</v>
      </c>
      <c r="AP3" s="77" t="n">
        <f aca="false">SUM(AP5:AP44)</f>
        <v>0</v>
      </c>
      <c r="AQ3" s="77" t="n">
        <f aca="false">SUM(AQ5:AQ44)</f>
        <v>0</v>
      </c>
      <c r="AR3" s="77" t="n">
        <f aca="false">SUM(AR5:AR44)</f>
        <v>0</v>
      </c>
      <c r="AS3" s="77" t="n">
        <f aca="false">SUM(AS5:AS44)</f>
        <v>0</v>
      </c>
      <c r="AT3" s="77" t="n">
        <f aca="false">SUM(AT5:AT44)</f>
        <v>0</v>
      </c>
      <c r="AU3" s="77" t="n">
        <f aca="false">SUM(AU5:AU44)</f>
        <v>0</v>
      </c>
      <c r="AV3" s="77" t="n">
        <f aca="false">SUM(AV5:AV208)</f>
        <v>0</v>
      </c>
      <c r="AW3" s="77" t="n">
        <f aca="false">SUM(AW5:AW44)</f>
        <v>0</v>
      </c>
      <c r="AX3" s="77" t="n">
        <f aca="false">SUM(AX5:AX44)</f>
        <v>0</v>
      </c>
      <c r="AY3" s="77" t="n">
        <f aca="false">SUM(AY5:AY44)</f>
        <v>0</v>
      </c>
      <c r="AZ3" s="77" t="n">
        <f aca="false">SUM(AZ5:AZ44)</f>
        <v>0</v>
      </c>
      <c r="BA3" s="77" t="n">
        <f aca="false">SUM(BA5:BA44)</f>
        <v>0</v>
      </c>
      <c r="BB3" s="77" t="n">
        <f aca="false">SUM(BB5:BB210)</f>
        <v>0</v>
      </c>
      <c r="BC3" s="77" t="n">
        <f aca="false">SUM(BC5:BC209)</f>
        <v>0</v>
      </c>
      <c r="BD3" s="77" t="n">
        <f aca="false">SUM(BD5:BD44)</f>
        <v>0</v>
      </c>
      <c r="BE3" s="77" t="n">
        <f aca="false">SUM(BE5:BE44)</f>
        <v>0</v>
      </c>
      <c r="BF3" s="77" t="n">
        <f aca="false">SUM(BF5:BF44)</f>
        <v>0</v>
      </c>
      <c r="BG3" s="77" t="n">
        <f aca="false">SUM(BG5:BG44)</f>
        <v>0</v>
      </c>
      <c r="BH3" s="77" t="n">
        <f aca="false">SUM(BH5:BH44)</f>
        <v>0</v>
      </c>
      <c r="BI3" s="77" t="n">
        <f aca="false">SUM(BI5:BI212)</f>
        <v>0</v>
      </c>
      <c r="BJ3" s="77" t="n">
        <f aca="false">SUM(BJ5:BJ212)</f>
        <v>0</v>
      </c>
      <c r="BK3" s="77" t="n">
        <f aca="false">SUM(BK5:BK44)</f>
        <v>0</v>
      </c>
      <c r="BL3" s="77" t="n">
        <f aca="false">SUM(BL5:BL44)</f>
        <v>0</v>
      </c>
      <c r="BM3" s="77" t="n">
        <f aca="false">SUM(BM5:BM44)</f>
        <v>0</v>
      </c>
      <c r="BN3" s="77" t="n">
        <f aca="false">SUM(BN5:BN44)</f>
        <v>0</v>
      </c>
      <c r="BO3" s="77" t="n">
        <f aca="false">SUM(BO5:BO44)</f>
        <v>0</v>
      </c>
      <c r="BP3" s="77" t="n">
        <f aca="false">SUM(BP5:BP44)</f>
        <v>0</v>
      </c>
      <c r="BQ3" s="77" t="n">
        <f aca="false">SUM(BQ5:BQ44)</f>
        <v>0</v>
      </c>
      <c r="BR3" s="77" t="n">
        <f aca="false">SUM(BR5:BR44)</f>
        <v>5</v>
      </c>
      <c r="BS3" s="77" t="n">
        <f aca="false">SUM(BS5:BS44)</f>
        <v>0</v>
      </c>
      <c r="BT3" s="77" t="n">
        <f aca="false">SUM(BT5:BT44)</f>
        <v>0</v>
      </c>
      <c r="BU3" s="77" t="n">
        <f aca="false">SUM(BU5:BU215)</f>
        <v>0</v>
      </c>
      <c r="BV3" s="77" t="n">
        <f aca="false">SUM(BV5:BV44)</f>
        <v>0</v>
      </c>
      <c r="BW3" s="77" t="n">
        <f aca="false">SUM(BW5:BW44)</f>
        <v>0</v>
      </c>
      <c r="BX3" s="77" t="n">
        <f aca="false">SUM(BX5:BX44)</f>
        <v>0</v>
      </c>
      <c r="BY3" s="77" t="n">
        <f aca="false">SUM(BY5:BY44)</f>
        <v>0</v>
      </c>
      <c r="BZ3" s="77" t="n">
        <f aca="false">SUM(BZ5:BZ44)</f>
        <v>0</v>
      </c>
      <c r="CA3" s="77" t="n">
        <f aca="false">SUM(CA5:CA44)</f>
        <v>0</v>
      </c>
      <c r="CB3" s="77" t="n">
        <f aca="false">SUM(CB5:CB44)</f>
        <v>0</v>
      </c>
      <c r="CC3" s="77" t="n">
        <f aca="false">SUM(CC5:CC44)</f>
        <v>0</v>
      </c>
      <c r="CD3" s="77" t="n">
        <f aca="false">SUM(CD5:CD44)</f>
        <v>0</v>
      </c>
      <c r="CE3" s="77" t="n">
        <f aca="false">SUM(CE5:CE44)</f>
        <v>0</v>
      </c>
      <c r="CF3" s="77" t="n">
        <f aca="false">SUM(CF5:CF44)</f>
        <v>0</v>
      </c>
      <c r="CG3" s="77" t="n">
        <f aca="false">SUM(CG5:CG44)</f>
        <v>0</v>
      </c>
      <c r="CH3" s="77" t="n">
        <f aca="false">SUM(CH5:CH216)</f>
        <v>0</v>
      </c>
      <c r="CI3" s="77" t="n">
        <f aca="false">SUM(CI5:CI44)</f>
        <v>10</v>
      </c>
      <c r="CJ3" s="77" t="n">
        <f aca="false">SUM(CJ5:CJ44)</f>
        <v>0</v>
      </c>
      <c r="CK3" s="77" t="n">
        <f aca="false">SUM(CK5:CK44)</f>
        <v>13</v>
      </c>
      <c r="CL3" s="77" t="n">
        <f aca="false">SUM(CL5:CL44)</f>
        <v>0</v>
      </c>
      <c r="CM3" s="77" t="n">
        <f aca="false">SUM(CM5:CM44)</f>
        <v>0</v>
      </c>
      <c r="CN3" s="77" t="n">
        <f aca="false">SUM(CN5:CN44)</f>
        <v>0</v>
      </c>
      <c r="CO3" s="77" t="n">
        <f aca="false">SUM(CO5:CO217)</f>
        <v>0</v>
      </c>
      <c r="CP3" s="77" t="n">
        <f aca="false">SUM(CP5:CP44)</f>
        <v>0</v>
      </c>
      <c r="CQ3" s="77" t="n">
        <f aca="false">SUM(CQ5:CQ44)</f>
        <v>2</v>
      </c>
      <c r="CR3" s="77" t="n">
        <f aca="false">SUM(CR5:CR44)</f>
        <v>0</v>
      </c>
      <c r="CS3" s="77" t="n">
        <f aca="false">SUM(CS5:CS44)</f>
        <v>0</v>
      </c>
      <c r="CT3" s="77" t="n">
        <f aca="false">SUM(CT5:CT44)</f>
        <v>0</v>
      </c>
      <c r="CU3" s="77" t="n">
        <f aca="false">SUM(CU5:CU44)</f>
        <v>0</v>
      </c>
      <c r="CV3" s="77" t="n">
        <f aca="false">SUM(CV5:CV44)</f>
        <v>0</v>
      </c>
      <c r="CW3" s="77" t="n">
        <f aca="false">SUM(CW5:CW44)</f>
        <v>0</v>
      </c>
      <c r="CX3" s="77" t="n">
        <f aca="false">SUM(CX5:CX218)</f>
        <v>0</v>
      </c>
      <c r="CY3" s="77" t="n">
        <f aca="false">SUM(CY5:CY218)</f>
        <v>0</v>
      </c>
      <c r="CZ3" s="77" t="n">
        <f aca="false">SUM(CZ5:CZ222)</f>
        <v>1</v>
      </c>
      <c r="DA3" s="77" t="n">
        <f aca="false">SUM(DA5:DA44)</f>
        <v>0</v>
      </c>
      <c r="DB3" s="77" t="n">
        <f aca="false">SUM(DB5:DB44)</f>
        <v>0</v>
      </c>
      <c r="DC3" s="77" t="n">
        <f aca="false">SUM(DC5:DC44)</f>
        <v>0</v>
      </c>
      <c r="DD3" s="77" t="n">
        <f aca="false">SUM(DD5:DD44)</f>
        <v>0</v>
      </c>
      <c r="DE3" s="77" t="n">
        <f aca="false">SUM(DE5:DE44)</f>
        <v>0</v>
      </c>
      <c r="DF3" s="77" t="n">
        <f aca="false">SUM(DF5:DF44)</f>
        <v>0</v>
      </c>
      <c r="DG3" s="77" t="n">
        <f aca="false">SUM(DG5:DG44)</f>
        <v>0</v>
      </c>
      <c r="DH3" s="77" t="n">
        <f aca="false">SUM(DH5:DH44)</f>
        <v>0</v>
      </c>
      <c r="DI3" s="77" t="n">
        <f aca="false">SUM(DI5:DI44)</f>
        <v>0</v>
      </c>
      <c r="DJ3" s="77" t="n">
        <f aca="false">SUM(DJ5:DJ44)</f>
        <v>0</v>
      </c>
      <c r="DK3" s="77" t="n">
        <f aca="false">SUM(DK5:DK44)</f>
        <v>0</v>
      </c>
      <c r="DL3" s="77" t="n">
        <f aca="false">SUM(DL5:DL44)</f>
        <v>0</v>
      </c>
      <c r="DM3" s="77" t="n">
        <f aca="false">SUM(DM5:DM44)</f>
        <v>0</v>
      </c>
      <c r="DN3" s="77" t="n">
        <f aca="false">SUM(DN5:DN44)</f>
        <v>0</v>
      </c>
      <c r="DO3" s="77" t="n">
        <f aca="false">SUM(DO5:DO44)</f>
        <v>25</v>
      </c>
      <c r="DP3" s="77" t="n">
        <f aca="false">SUM(DP5:DP223)</f>
        <v>18</v>
      </c>
      <c r="DQ3" s="77" t="n">
        <f aca="false">SUM(DQ5:DQ44)</f>
        <v>0</v>
      </c>
      <c r="DR3" s="77" t="n">
        <f aca="false">SUM(DR5:DR44)</f>
        <v>0</v>
      </c>
      <c r="DS3" s="77" t="n">
        <f aca="false">SUM(DS5:DS44)</f>
        <v>0</v>
      </c>
      <c r="DT3" s="77" t="n">
        <f aca="false">SUM(DT5:DT44)</f>
        <v>0</v>
      </c>
      <c r="DU3" s="77" t="n">
        <f aca="false">SUM(DU5:DU44)</f>
        <v>0</v>
      </c>
      <c r="DV3" s="77" t="n">
        <f aca="false">SUM(DV5:DV44)</f>
        <v>0</v>
      </c>
      <c r="DW3" s="77" t="n">
        <f aca="false">SUM(DW5:DW44)</f>
        <v>0</v>
      </c>
      <c r="DX3" s="77" t="n">
        <f aca="false">SUM(DX5:DX44)</f>
        <v>0</v>
      </c>
      <c r="DY3" s="77" t="n">
        <f aca="false">SUM(DY5:DY221)</f>
        <v>0</v>
      </c>
      <c r="DZ3" s="77" t="n">
        <f aca="false">SUM(DZ5:DZ44)</f>
        <v>0</v>
      </c>
      <c r="EA3" s="77" t="n">
        <f aca="false">SUM(EA5:EA44)</f>
        <v>0</v>
      </c>
      <c r="EB3" s="77" t="n">
        <f aca="false">SUM(EB5:EB44)</f>
        <v>0</v>
      </c>
      <c r="EC3" s="77" t="n">
        <f aca="false">SUM(EC5:EC44)</f>
        <v>0</v>
      </c>
      <c r="ED3" s="77" t="n">
        <f aca="false">SUM(ED5:ED44)</f>
        <v>0</v>
      </c>
      <c r="EE3" s="77" t="n">
        <f aca="false">SUM(EE5:EE222)</f>
        <v>0</v>
      </c>
      <c r="EF3" s="77" t="n">
        <f aca="false">SUM(EF5:EF219)</f>
        <v>0</v>
      </c>
      <c r="EG3" s="77" t="n">
        <f aca="false">SUM(EG5:EG44)</f>
        <v>5</v>
      </c>
      <c r="EH3" s="77" t="n">
        <f aca="false">SUM(EH5:EH44)</f>
        <v>0</v>
      </c>
      <c r="EI3" s="77" t="n">
        <f aca="false">SUM(EI5:EI44)</f>
        <v>15</v>
      </c>
      <c r="EJ3" s="77" t="n">
        <f aca="false">SUM(EJ5:EJ44)</f>
        <v>0</v>
      </c>
      <c r="EK3" s="77" t="n">
        <f aca="false">SUM(EK5:EK44)</f>
        <v>5</v>
      </c>
      <c r="EL3" s="77" t="n">
        <f aca="false">SUM(EL5:EL44)</f>
        <v>0</v>
      </c>
      <c r="EM3" s="77" t="n">
        <f aca="false">SUM(EM5:EM44)</f>
        <v>0</v>
      </c>
      <c r="EN3" s="77" t="n">
        <f aca="false">SUM(EN5:EN220)</f>
        <v>0</v>
      </c>
      <c r="EO3" s="77" t="n">
        <f aca="false">SUM(EO5:EO44)</f>
        <v>0</v>
      </c>
      <c r="EP3" s="77" t="n">
        <f aca="false">SUM(EP5:EP44)</f>
        <v>0</v>
      </c>
      <c r="EQ3" s="77" t="n">
        <f aca="false">SUM(EQ5:EQ44)</f>
        <v>0</v>
      </c>
      <c r="ER3" s="77" t="n">
        <f aca="false">SUM(ER5:ER44)</f>
        <v>0</v>
      </c>
      <c r="ES3" s="77" t="n">
        <f aca="false">SUM(ES5:ES44)</f>
        <v>0</v>
      </c>
      <c r="ET3" s="77" t="n">
        <f aca="false">SUM(ET5:ET44)</f>
        <v>0</v>
      </c>
      <c r="EU3" s="77" t="n">
        <f aca="false">SUM(EU5:EU44)</f>
        <v>0</v>
      </c>
      <c r="EV3" s="77" t="n">
        <f aca="false">SUM(EV5:EV44)</f>
        <v>0</v>
      </c>
      <c r="EW3" s="77" t="n">
        <f aca="false">SUM(EW5:EW44)</f>
        <v>0</v>
      </c>
      <c r="EX3" s="77" t="n">
        <f aca="false">SUM(EX5:EX44)</f>
        <v>0</v>
      </c>
      <c r="EY3" s="77" t="n">
        <f aca="false">SUM(EY5:EY44)</f>
        <v>0</v>
      </c>
      <c r="EZ3" s="77" t="n">
        <f aca="false">SUM(EZ5:EZ44)</f>
        <v>0</v>
      </c>
      <c r="FA3" s="77" t="n">
        <f aca="false">SUM(FA5:FA44)</f>
        <v>0</v>
      </c>
      <c r="FB3" s="77" t="n">
        <f aca="false">SUM(FB5:FB44)</f>
        <v>0</v>
      </c>
      <c r="FC3" s="78" t="n">
        <f aca="false">SUM(FC5:FC360)</f>
        <v>0</v>
      </c>
      <c r="FD3" s="79" t="n">
        <f aca="false">SUM(FD5:FD44)</f>
        <v>0</v>
      </c>
      <c r="FE3" s="79" t="n">
        <f aca="false">SUM(FE5:FE44)</f>
        <v>-20</v>
      </c>
      <c r="FF3" s="80"/>
      <c r="FG3" s="81" t="n">
        <f aca="false">SUM(FG5:FG44)</f>
        <v>4879</v>
      </c>
      <c r="FH3" s="80"/>
      <c r="FI3" s="81" t="n">
        <f aca="false">SUM(FI5:FI44)</f>
        <v>0</v>
      </c>
      <c r="FJ3" s="72" t="n">
        <f aca="false">SUM(FJ6:FJ44)</f>
        <v>0</v>
      </c>
      <c r="FK3" s="72" t="n">
        <f aca="false">SUM(FK6:FK44)</f>
        <v>0</v>
      </c>
      <c r="FL3" s="72" t="n">
        <f aca="false">SUM(FL6:FL44)</f>
        <v>0</v>
      </c>
      <c r="FM3" s="72" t="n">
        <f aca="false">SUM(FM6:FM44)</f>
        <v>0</v>
      </c>
      <c r="FN3" s="72" t="n">
        <f aca="false">SUM(FN6:FN44)</f>
        <v>0</v>
      </c>
      <c r="FO3" s="72" t="n">
        <f aca="false">SUM(FO6:FO44)</f>
        <v>0</v>
      </c>
      <c r="FP3" s="72" t="n">
        <f aca="false">SUM(FP6:FP44)</f>
        <v>0</v>
      </c>
      <c r="FQ3" s="72" t="n">
        <f aca="false">SUM(FQ6:FQ44)</f>
        <v>0</v>
      </c>
      <c r="FR3" s="72" t="n">
        <f aca="false">SUM(FR6:FR44)</f>
        <v>380</v>
      </c>
      <c r="FS3" s="72" t="n">
        <f aca="false">SUM(FS6:FS44)</f>
        <v>0</v>
      </c>
      <c r="FT3" s="72" t="n">
        <f aca="false">SUM(FT6:FT44)</f>
        <v>0</v>
      </c>
      <c r="FU3" s="72" t="n">
        <f aca="false">SUM(FU6:FU44)</f>
        <v>0</v>
      </c>
      <c r="FV3" s="72" t="n">
        <f aca="false">SUM(FV6:FV44)</f>
        <v>0</v>
      </c>
      <c r="FW3" s="72" t="n">
        <f aca="false">SUM(FW6:FW44)</f>
        <v>0</v>
      </c>
      <c r="FX3" s="72" t="n">
        <f aca="false">SUM(FX6:FX44)</f>
        <v>1031</v>
      </c>
      <c r="FY3" s="72" t="n">
        <f aca="false">SUM(FY6:FY44)</f>
        <v>0</v>
      </c>
      <c r="FZ3" s="72" t="n">
        <f aca="false">SUM(FZ6:FZ44)</f>
        <v>0</v>
      </c>
      <c r="GA3" s="72" t="n">
        <f aca="false">SUM(GA6:GA44)</f>
        <v>0</v>
      </c>
      <c r="GB3" s="72" t="n">
        <f aca="false">SUM(GB6:GB44)</f>
        <v>0</v>
      </c>
      <c r="GC3" s="72" t="n">
        <f aca="false">SUM(GC6:GC44)</f>
        <v>0</v>
      </c>
      <c r="GD3" s="72" t="n">
        <f aca="false">SUM(GD6:GD44)</f>
        <v>0</v>
      </c>
      <c r="GE3" s="72" t="n">
        <f aca="false">SUM(GE6:GE44)</f>
        <v>0</v>
      </c>
      <c r="GF3" s="72" t="n">
        <f aca="false">SUM(GF6:GF44)</f>
        <v>0</v>
      </c>
      <c r="GG3" s="72" t="n">
        <f aca="false">SUM(GG6:GG44)</f>
        <v>0</v>
      </c>
      <c r="GH3" s="72" t="n">
        <f aca="false">SUM(GH6:GH44)</f>
        <v>298</v>
      </c>
      <c r="GI3" s="72" t="n">
        <f aca="false">SUM(GI6:GI44)</f>
        <v>0</v>
      </c>
      <c r="GJ3" s="72" t="n">
        <f aca="false">SUM(GJ6:GJ44)</f>
        <v>0</v>
      </c>
      <c r="GK3" s="72" t="n">
        <f aca="false">SUM(GK6:GK44)</f>
        <v>0</v>
      </c>
      <c r="GL3" s="72" t="n">
        <f aca="false">SUM(GL6:GL44)</f>
        <v>0</v>
      </c>
      <c r="GM3" s="72" t="n">
        <f aca="false">SUM(GM6:GM44)</f>
        <v>0</v>
      </c>
      <c r="GN3" s="72" t="n">
        <f aca="false">SUM(GN6:GN44)</f>
        <v>1113</v>
      </c>
      <c r="GO3" s="72" t="n">
        <f aca="false">SUM(GO6:GO44)</f>
        <v>0</v>
      </c>
      <c r="GP3" s="72" t="n">
        <f aca="false">SUM(GP6:GP44)</f>
        <v>0</v>
      </c>
      <c r="GQ3" s="72" t="n">
        <f aca="false">SUM(GQ6:GQ44)</f>
        <v>137</v>
      </c>
      <c r="GR3" s="72" t="n">
        <f aca="false">SUM(GR6:GR44)</f>
        <v>0</v>
      </c>
      <c r="GS3" s="72" t="n">
        <f aca="false">SUM(GS6:GS44)</f>
        <v>0</v>
      </c>
      <c r="GT3" s="72" t="n">
        <f aca="false">SUM(GT6:GT44)</f>
        <v>0</v>
      </c>
      <c r="GU3" s="72" t="n">
        <f aca="false">SUM(GU6:GU44)</f>
        <v>0</v>
      </c>
      <c r="GV3" s="72" t="n">
        <f aca="false">SUM(GV6:GV44)</f>
        <v>0</v>
      </c>
      <c r="GW3" s="72" t="n">
        <f aca="false">SUM(GW6:GW44)</f>
        <v>150</v>
      </c>
      <c r="GX3" s="72" t="n">
        <f aca="false">SUM(GX6:GX44)</f>
        <v>0</v>
      </c>
      <c r="GY3" s="72" t="n">
        <f aca="false">SUM(GY6:GY44)</f>
        <v>0</v>
      </c>
      <c r="GZ3" s="72" t="n">
        <f aca="false">SUM(GZ6:GZ44)</f>
        <v>0</v>
      </c>
      <c r="HA3" s="72" t="n">
        <f aca="false">SUM(HA6:HA44)</f>
        <v>0</v>
      </c>
      <c r="HB3" s="72" t="n">
        <f aca="false">SUM(HB6:HB44)</f>
        <v>0</v>
      </c>
      <c r="HC3" s="72" t="n">
        <f aca="false">SUM(HC6:HC44)</f>
        <v>0</v>
      </c>
      <c r="HD3" s="72" t="n">
        <f aca="false">SUM(HD6:HD44)</f>
        <v>0</v>
      </c>
      <c r="HE3" s="72" t="n">
        <f aca="false">SUM(HE6:HE44)</f>
        <v>0</v>
      </c>
      <c r="HF3" s="72" t="n">
        <f aca="false">SUM(HF6:HF44)</f>
        <v>0</v>
      </c>
      <c r="HG3" s="72" t="n">
        <f aca="false">SUM(HG6:HG44)</f>
        <v>0</v>
      </c>
      <c r="HH3" s="72" t="n">
        <f aca="false">SUM(HH6:HH44)</f>
        <v>0</v>
      </c>
      <c r="HI3" s="72" t="n">
        <f aca="false">SUM(HI6:HI44)</f>
        <v>0</v>
      </c>
      <c r="HJ3" s="72" t="n">
        <f aca="false">SUM(HJ6:HJ44)</f>
        <v>0</v>
      </c>
      <c r="HK3" s="72" t="n">
        <f aca="false">SUM(HK6:HK44)</f>
        <v>0</v>
      </c>
      <c r="HL3" s="72" t="n">
        <f aca="false">SUM(HL6:HL44)</f>
        <v>0</v>
      </c>
      <c r="HM3" s="72" t="n">
        <f aca="false">SUM(HM6:HM44)</f>
        <v>0</v>
      </c>
      <c r="HN3" s="72" t="n">
        <f aca="false">SUM(HN6:HN44)</f>
        <v>0</v>
      </c>
      <c r="HO3" s="72" t="n">
        <f aca="false">SUM(HO6:HO44)</f>
        <v>170</v>
      </c>
      <c r="HP3" s="72" t="n">
        <f aca="false">SUM(HP6:HP44)</f>
        <v>0</v>
      </c>
      <c r="HQ3" s="72" t="n">
        <f aca="false">SUM(HQ6:HQ44)</f>
        <v>0</v>
      </c>
      <c r="HR3" s="72" t="n">
        <f aca="false">SUM(HR6:HR44)</f>
        <v>900</v>
      </c>
      <c r="HS3" s="72" t="n">
        <f aca="false">SUM(HS6:HS44)</f>
        <v>0</v>
      </c>
      <c r="HT3" s="72" t="n">
        <f aca="false">SUM(HT6:HT44)</f>
        <v>0</v>
      </c>
      <c r="HU3" s="72" t="n">
        <f aca="false">SUM(HU6:HU44)</f>
        <v>0</v>
      </c>
      <c r="HV3" s="72" t="n">
        <f aca="false">SUM(HV6:HV44)</f>
        <v>700</v>
      </c>
      <c r="HW3" s="72" t="n">
        <f aca="false">SUM(HW6:HW44)</f>
        <v>0</v>
      </c>
      <c r="HX3" s="77" t="n">
        <f aca="false">SUM(HX5:HX44)</f>
        <v>0</v>
      </c>
      <c r="HY3" s="82"/>
      <c r="HZ3" s="83"/>
    </row>
    <row r="4" s="23" customFormat="true" ht="51.75" hidden="false" customHeight="true" outlineLevel="0" collapsed="false">
      <c r="A4" s="84" t="s">
        <v>8</v>
      </c>
      <c r="B4" s="85" t="s">
        <v>9</v>
      </c>
      <c r="C4" s="86" t="s">
        <v>10</v>
      </c>
      <c r="D4" s="87" t="s">
        <v>11</v>
      </c>
      <c r="E4" s="88" t="s">
        <v>12</v>
      </c>
      <c r="F4" s="88" t="s">
        <v>13</v>
      </c>
      <c r="G4" s="88" t="s">
        <v>14</v>
      </c>
      <c r="H4" s="88" t="s">
        <v>15</v>
      </c>
      <c r="I4" s="88" t="s">
        <v>16</v>
      </c>
      <c r="J4" s="88" t="s">
        <v>17</v>
      </c>
      <c r="K4" s="89" t="s">
        <v>18</v>
      </c>
      <c r="L4" s="90" t="s">
        <v>19</v>
      </c>
      <c r="M4" s="90"/>
      <c r="N4" s="91" t="s">
        <v>20</v>
      </c>
      <c r="O4" s="92" t="s">
        <v>21</v>
      </c>
      <c r="P4" s="93" t="s">
        <v>22</v>
      </c>
      <c r="Q4" s="94" t="s">
        <v>23</v>
      </c>
      <c r="R4" s="95"/>
      <c r="S4" s="96" t="s">
        <v>24</v>
      </c>
      <c r="T4" s="97" t="n">
        <f aca="false">SUM(T5:T44)</f>
        <v>870</v>
      </c>
      <c r="U4" s="98" t="s">
        <v>25</v>
      </c>
      <c r="V4" s="98" t="s">
        <v>26</v>
      </c>
      <c r="W4" s="98"/>
      <c r="X4" s="99" t="s">
        <v>27</v>
      </c>
      <c r="Y4" s="99" t="s">
        <v>28</v>
      </c>
      <c r="Z4" s="98"/>
      <c r="AA4" s="98"/>
      <c r="AB4" s="98"/>
      <c r="AC4" s="98"/>
      <c r="AD4" s="100" t="s">
        <v>29</v>
      </c>
      <c r="AE4" s="101" t="s">
        <v>30</v>
      </c>
      <c r="AF4" s="102" t="s">
        <v>31</v>
      </c>
      <c r="AG4" s="103" t="s">
        <v>32</v>
      </c>
      <c r="AH4" s="104" t="s">
        <v>33</v>
      </c>
      <c r="AI4" s="105" t="s">
        <v>34</v>
      </c>
      <c r="AJ4" s="106"/>
      <c r="AK4" s="106" t="s">
        <v>35</v>
      </c>
      <c r="AL4" s="106" t="s">
        <v>36</v>
      </c>
      <c r="AM4" s="106" t="s">
        <v>37</v>
      </c>
      <c r="AN4" s="106" t="s">
        <v>38</v>
      </c>
      <c r="AO4" s="106" t="s">
        <v>39</v>
      </c>
      <c r="AP4" s="106" t="s">
        <v>40</v>
      </c>
      <c r="AQ4" s="106" t="s">
        <v>41</v>
      </c>
      <c r="AR4" s="106" t="s">
        <v>42</v>
      </c>
      <c r="AS4" s="106" t="s">
        <v>43</v>
      </c>
      <c r="AT4" s="106" t="s">
        <v>44</v>
      </c>
      <c r="AU4" s="106" t="s">
        <v>45</v>
      </c>
      <c r="AV4" s="106" t="s">
        <v>46</v>
      </c>
      <c r="AW4" s="106" t="s">
        <v>47</v>
      </c>
      <c r="AX4" s="106" t="s">
        <v>48</v>
      </c>
      <c r="AY4" s="106" t="s">
        <v>49</v>
      </c>
      <c r="AZ4" s="106" t="s">
        <v>50</v>
      </c>
      <c r="BA4" s="106" t="s">
        <v>51</v>
      </c>
      <c r="BB4" s="106" t="s">
        <v>52</v>
      </c>
      <c r="BC4" s="106" t="s">
        <v>53</v>
      </c>
      <c r="BD4" s="106" t="s">
        <v>54</v>
      </c>
      <c r="BE4" s="106" t="s">
        <v>55</v>
      </c>
      <c r="BF4" s="106" t="s">
        <v>56</v>
      </c>
      <c r="BG4" s="106" t="s">
        <v>57</v>
      </c>
      <c r="BH4" s="106" t="s">
        <v>58</v>
      </c>
      <c r="BI4" s="106" t="s">
        <v>59</v>
      </c>
      <c r="BJ4" s="106" t="s">
        <v>60</v>
      </c>
      <c r="BK4" s="106" t="s">
        <v>61</v>
      </c>
      <c r="BL4" s="106" t="s">
        <v>62</v>
      </c>
      <c r="BM4" s="106" t="s">
        <v>63</v>
      </c>
      <c r="BN4" s="106" t="s">
        <v>64</v>
      </c>
      <c r="BO4" s="106" t="s">
        <v>65</v>
      </c>
      <c r="BP4" s="106" t="s">
        <v>66</v>
      </c>
      <c r="BQ4" s="106" t="s">
        <v>67</v>
      </c>
      <c r="BR4" s="106" t="s">
        <v>68</v>
      </c>
      <c r="BS4" s="106" t="s">
        <v>69</v>
      </c>
      <c r="BT4" s="106" t="s">
        <v>70</v>
      </c>
      <c r="BU4" s="106" t="s">
        <v>71</v>
      </c>
      <c r="BV4" s="106" t="s">
        <v>72</v>
      </c>
      <c r="BW4" s="106" t="s">
        <v>73</v>
      </c>
      <c r="BX4" s="106" t="s">
        <v>74</v>
      </c>
      <c r="BY4" s="106" t="s">
        <v>75</v>
      </c>
      <c r="BZ4" s="106" t="s">
        <v>76</v>
      </c>
      <c r="CA4" s="106" t="s">
        <v>77</v>
      </c>
      <c r="CB4" s="106" t="s">
        <v>78</v>
      </c>
      <c r="CC4" s="106" t="s">
        <v>79</v>
      </c>
      <c r="CD4" s="106" t="s">
        <v>80</v>
      </c>
      <c r="CE4" s="106" t="s">
        <v>81</v>
      </c>
      <c r="CF4" s="106" t="s">
        <v>82</v>
      </c>
      <c r="CG4" s="106" t="s">
        <v>83</v>
      </c>
      <c r="CH4" s="106" t="s">
        <v>84</v>
      </c>
      <c r="CI4" s="106" t="s">
        <v>85</v>
      </c>
      <c r="CJ4" s="106" t="s">
        <v>86</v>
      </c>
      <c r="CK4" s="106" t="s">
        <v>87</v>
      </c>
      <c r="CL4" s="106" t="s">
        <v>88</v>
      </c>
      <c r="CM4" s="106" t="s">
        <v>89</v>
      </c>
      <c r="CN4" s="106" t="s">
        <v>90</v>
      </c>
      <c r="CO4" s="106" t="s">
        <v>91</v>
      </c>
      <c r="CP4" s="106" t="s">
        <v>92</v>
      </c>
      <c r="CQ4" s="106" t="s">
        <v>93</v>
      </c>
      <c r="CR4" s="106" t="s">
        <v>94</v>
      </c>
      <c r="CS4" s="106" t="s">
        <v>95</v>
      </c>
      <c r="CT4" s="106" t="s">
        <v>96</v>
      </c>
      <c r="CU4" s="106" t="s">
        <v>97</v>
      </c>
      <c r="CV4" s="106" t="s">
        <v>98</v>
      </c>
      <c r="CW4" s="106" t="s">
        <v>99</v>
      </c>
      <c r="CX4" s="106" t="s">
        <v>100</v>
      </c>
      <c r="CY4" s="106" t="s">
        <v>101</v>
      </c>
      <c r="CZ4" s="106" t="s">
        <v>102</v>
      </c>
      <c r="DA4" s="106" t="s">
        <v>103</v>
      </c>
      <c r="DB4" s="106" t="s">
        <v>104</v>
      </c>
      <c r="DC4" s="106" t="s">
        <v>105</v>
      </c>
      <c r="DD4" s="106" t="s">
        <v>106</v>
      </c>
      <c r="DE4" s="106" t="s">
        <v>107</v>
      </c>
      <c r="DF4" s="106" t="s">
        <v>108</v>
      </c>
      <c r="DG4" s="106" t="s">
        <v>109</v>
      </c>
      <c r="DH4" s="106" t="s">
        <v>110</v>
      </c>
      <c r="DI4" s="106" t="s">
        <v>111</v>
      </c>
      <c r="DJ4" s="106" t="s">
        <v>112</v>
      </c>
      <c r="DK4" s="106" t="s">
        <v>113</v>
      </c>
      <c r="DL4" s="106" t="s">
        <v>114</v>
      </c>
      <c r="DM4" s="106" t="s">
        <v>115</v>
      </c>
      <c r="DN4" s="106" t="s">
        <v>116</v>
      </c>
      <c r="DO4" s="106" t="s">
        <v>117</v>
      </c>
      <c r="DP4" s="106" t="s">
        <v>118</v>
      </c>
      <c r="DQ4" s="106" t="s">
        <v>119</v>
      </c>
      <c r="DR4" s="106" t="s">
        <v>120</v>
      </c>
      <c r="DS4" s="106" t="s">
        <v>121</v>
      </c>
      <c r="DT4" s="106" t="s">
        <v>122</v>
      </c>
      <c r="DU4" s="106" t="s">
        <v>123</v>
      </c>
      <c r="DV4" s="106" t="s">
        <v>124</v>
      </c>
      <c r="DW4" s="106" t="s">
        <v>125</v>
      </c>
      <c r="DX4" s="106" t="s">
        <v>126</v>
      </c>
      <c r="DY4" s="106" t="s">
        <v>127</v>
      </c>
      <c r="DZ4" s="106" t="s">
        <v>128</v>
      </c>
      <c r="EA4" s="106" t="s">
        <v>129</v>
      </c>
      <c r="EB4" s="106" t="s">
        <v>130</v>
      </c>
      <c r="EC4" s="106" t="s">
        <v>131</v>
      </c>
      <c r="ED4" s="106" t="s">
        <v>132</v>
      </c>
      <c r="EE4" s="106" t="s">
        <v>133</v>
      </c>
      <c r="EF4" s="106" t="s">
        <v>134</v>
      </c>
      <c r="EG4" s="106" t="s">
        <v>135</v>
      </c>
      <c r="EH4" s="106" t="s">
        <v>136</v>
      </c>
      <c r="EI4" s="106" t="s">
        <v>137</v>
      </c>
      <c r="EJ4" s="106" t="s">
        <v>138</v>
      </c>
      <c r="EK4" s="106" t="s">
        <v>139</v>
      </c>
      <c r="EL4" s="106" t="s">
        <v>140</v>
      </c>
      <c r="EM4" s="106" t="s">
        <v>141</v>
      </c>
      <c r="EN4" s="106" t="s">
        <v>142</v>
      </c>
      <c r="EO4" s="106" t="s">
        <v>143</v>
      </c>
      <c r="EP4" s="106" t="s">
        <v>144</v>
      </c>
      <c r="EQ4" s="106" t="s">
        <v>145</v>
      </c>
      <c r="ER4" s="106" t="s">
        <v>146</v>
      </c>
      <c r="ES4" s="106" t="s">
        <v>147</v>
      </c>
      <c r="ET4" s="106" t="s">
        <v>148</v>
      </c>
      <c r="EU4" s="106" t="s">
        <v>149</v>
      </c>
      <c r="EV4" s="106" t="s">
        <v>150</v>
      </c>
      <c r="EW4" s="106" t="s">
        <v>151</v>
      </c>
      <c r="EX4" s="106" t="s">
        <v>152</v>
      </c>
      <c r="EY4" s="106" t="s">
        <v>153</v>
      </c>
      <c r="EZ4" s="106" t="s">
        <v>154</v>
      </c>
      <c r="FA4" s="106" t="s">
        <v>155</v>
      </c>
      <c r="FB4" s="106" t="s">
        <v>156</v>
      </c>
      <c r="FC4" s="107" t="s">
        <v>157</v>
      </c>
      <c r="FD4" s="108" t="s">
        <v>158</v>
      </c>
      <c r="FE4" s="109" t="s">
        <v>159</v>
      </c>
      <c r="FF4" s="110"/>
      <c r="FG4" s="111" t="s">
        <v>160</v>
      </c>
      <c r="FH4" s="110"/>
      <c r="FI4" s="100"/>
      <c r="FJ4" s="112" t="s">
        <v>161</v>
      </c>
      <c r="FK4" s="113" t="s">
        <v>26</v>
      </c>
      <c r="FL4" s="99" t="s">
        <v>162</v>
      </c>
      <c r="FM4" s="113" t="s">
        <v>163</v>
      </c>
      <c r="FN4" s="113" t="s">
        <v>164</v>
      </c>
      <c r="FO4" s="113" t="s">
        <v>165</v>
      </c>
      <c r="FP4" s="114" t="s">
        <v>166</v>
      </c>
      <c r="FQ4" s="114" t="s">
        <v>167</v>
      </c>
      <c r="FR4" s="114" t="s">
        <v>168</v>
      </c>
      <c r="FS4" s="114" t="s">
        <v>169</v>
      </c>
      <c r="FT4" s="115" t="s">
        <v>170</v>
      </c>
      <c r="FU4" s="115" t="s">
        <v>171</v>
      </c>
      <c r="FV4" s="115" t="s">
        <v>172</v>
      </c>
      <c r="FW4" s="115" t="s">
        <v>173</v>
      </c>
      <c r="FX4" s="115" t="s">
        <v>174</v>
      </c>
      <c r="FY4" s="115" t="s">
        <v>175</v>
      </c>
      <c r="FZ4" s="115" t="s">
        <v>176</v>
      </c>
      <c r="GA4" s="112" t="s">
        <v>177</v>
      </c>
      <c r="GB4" s="112" t="s">
        <v>178</v>
      </c>
      <c r="GC4" s="112" t="s">
        <v>179</v>
      </c>
      <c r="GD4" s="112" t="s">
        <v>180</v>
      </c>
      <c r="GE4" s="112" t="s">
        <v>181</v>
      </c>
      <c r="GF4" s="116" t="s">
        <v>182</v>
      </c>
      <c r="GG4" s="116" t="s">
        <v>183</v>
      </c>
      <c r="GH4" s="116" t="s">
        <v>184</v>
      </c>
      <c r="GI4" s="117" t="s">
        <v>185</v>
      </c>
      <c r="GJ4" s="114" t="s">
        <v>186</v>
      </c>
      <c r="GK4" s="114" t="s">
        <v>187</v>
      </c>
      <c r="GL4" s="114" t="s">
        <v>188</v>
      </c>
      <c r="GM4" s="118" t="s">
        <v>189</v>
      </c>
      <c r="GN4" s="118" t="s">
        <v>190</v>
      </c>
      <c r="GO4" s="98" t="s">
        <v>191</v>
      </c>
      <c r="GP4" s="116" t="s">
        <v>192</v>
      </c>
      <c r="GQ4" s="113" t="s">
        <v>193</v>
      </c>
      <c r="GR4" s="113" t="s">
        <v>194</v>
      </c>
      <c r="GS4" s="119" t="s">
        <v>195</v>
      </c>
      <c r="GT4" s="99" t="s">
        <v>196</v>
      </c>
      <c r="GU4" s="116" t="s">
        <v>197</v>
      </c>
      <c r="GV4" s="116" t="s">
        <v>198</v>
      </c>
      <c r="GW4" s="116" t="s">
        <v>199</v>
      </c>
      <c r="GX4" s="119" t="s">
        <v>200</v>
      </c>
      <c r="GY4" s="119" t="s">
        <v>201</v>
      </c>
      <c r="GZ4" s="119" t="s">
        <v>202</v>
      </c>
      <c r="HA4" s="113" t="s">
        <v>203</v>
      </c>
      <c r="HB4" s="119" t="s">
        <v>204</v>
      </c>
      <c r="HC4" s="113" t="s">
        <v>205</v>
      </c>
      <c r="HD4" s="99" t="s">
        <v>206</v>
      </c>
      <c r="HE4" s="98" t="s">
        <v>207</v>
      </c>
      <c r="HF4" s="99" t="s">
        <v>208</v>
      </c>
      <c r="HG4" s="116" t="s">
        <v>209</v>
      </c>
      <c r="HH4" s="99" t="s">
        <v>210</v>
      </c>
      <c r="HI4" s="99" t="s">
        <v>211</v>
      </c>
      <c r="HJ4" s="116" t="s">
        <v>212</v>
      </c>
      <c r="HK4" s="99" t="s">
        <v>213</v>
      </c>
      <c r="HL4" s="99" t="s">
        <v>214</v>
      </c>
      <c r="HM4" s="99" t="s">
        <v>215</v>
      </c>
      <c r="HN4" s="120" t="s">
        <v>216</v>
      </c>
      <c r="HO4" s="121" t="s">
        <v>217</v>
      </c>
      <c r="HP4" s="98" t="s">
        <v>218</v>
      </c>
      <c r="HQ4" s="98" t="s">
        <v>219</v>
      </c>
      <c r="HR4" s="122" t="s">
        <v>220</v>
      </c>
      <c r="HS4" s="99" t="s">
        <v>221</v>
      </c>
      <c r="HT4" s="99" t="s">
        <v>222</v>
      </c>
      <c r="HU4" s="113" t="s">
        <v>223</v>
      </c>
      <c r="HV4" s="121" t="s">
        <v>224</v>
      </c>
      <c r="HW4" s="113" t="s">
        <v>225</v>
      </c>
      <c r="HX4" s="100"/>
      <c r="HY4" s="123" t="s">
        <v>226</v>
      </c>
      <c r="HZ4" s="124"/>
      <c r="IA4" s="23" t="s">
        <v>227</v>
      </c>
    </row>
    <row r="5" s="23" customFormat="true" ht="12.75" hidden="false" customHeight="true" outlineLevel="0" collapsed="false">
      <c r="A5" s="125" t="s">
        <v>228</v>
      </c>
      <c r="B5" s="126" t="s">
        <v>229</v>
      </c>
      <c r="C5" s="127"/>
      <c r="D5" s="128"/>
      <c r="E5" s="129"/>
      <c r="F5" s="129"/>
      <c r="G5" s="129"/>
      <c r="H5" s="129"/>
      <c r="I5" s="130"/>
      <c r="J5" s="131"/>
      <c r="K5" s="131"/>
      <c r="L5" s="131"/>
      <c r="M5" s="132"/>
      <c r="N5" s="133"/>
      <c r="O5" s="134"/>
      <c r="P5" s="135"/>
      <c r="Q5" s="136"/>
      <c r="R5" s="137"/>
      <c r="S5" s="138"/>
      <c r="T5" s="135"/>
      <c r="U5" s="139"/>
      <c r="V5" s="139"/>
      <c r="W5" s="139"/>
      <c r="X5" s="139"/>
      <c r="Y5" s="139"/>
      <c r="Z5" s="139"/>
      <c r="AA5" s="139"/>
      <c r="AB5" s="139"/>
      <c r="AC5" s="139"/>
      <c r="AD5" s="135"/>
      <c r="AE5" s="135"/>
      <c r="AF5" s="140"/>
      <c r="AG5" s="138"/>
      <c r="AH5" s="141"/>
      <c r="AI5" s="142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7"/>
      <c r="FD5" s="108"/>
      <c r="FE5" s="143"/>
      <c r="FF5" s="144"/>
      <c r="FG5" s="81" t="n">
        <f aca="false">SUM(FH5:HX5)</f>
        <v>0</v>
      </c>
      <c r="FH5" s="144"/>
      <c r="FI5" s="145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5"/>
      <c r="FY5" s="139"/>
      <c r="FZ5" s="139"/>
      <c r="GA5" s="139"/>
      <c r="GB5" s="139"/>
      <c r="GC5" s="139"/>
      <c r="GD5" s="139"/>
      <c r="GE5" s="139"/>
      <c r="GF5" s="135"/>
      <c r="GG5" s="135"/>
      <c r="GH5" s="135"/>
      <c r="GI5" s="135"/>
      <c r="GJ5" s="139"/>
      <c r="GK5" s="139"/>
      <c r="GL5" s="139"/>
      <c r="GM5" s="139"/>
      <c r="GN5" s="135"/>
      <c r="GO5" s="139"/>
      <c r="GP5" s="135"/>
      <c r="GQ5" s="139"/>
      <c r="GR5" s="139"/>
      <c r="GS5" s="139"/>
      <c r="GT5" s="139"/>
      <c r="GU5" s="135"/>
      <c r="GV5" s="135"/>
      <c r="GW5" s="135"/>
      <c r="GX5" s="135"/>
      <c r="GY5" s="135"/>
      <c r="GZ5" s="139"/>
      <c r="HA5" s="135"/>
      <c r="HB5" s="146"/>
      <c r="HC5" s="135"/>
      <c r="HD5" s="135"/>
      <c r="HE5" s="135"/>
      <c r="HF5" s="135"/>
      <c r="HG5" s="135"/>
      <c r="HH5" s="139"/>
      <c r="HI5" s="139"/>
      <c r="HJ5" s="135"/>
      <c r="HK5" s="135"/>
      <c r="HL5" s="139"/>
      <c r="HM5" s="139"/>
      <c r="HN5" s="135"/>
      <c r="HO5" s="139"/>
      <c r="HP5" s="139"/>
      <c r="HQ5" s="139"/>
      <c r="HR5" s="139"/>
      <c r="HS5" s="139"/>
      <c r="HT5" s="139"/>
      <c r="HU5" s="135"/>
      <c r="HV5" s="139"/>
      <c r="HW5" s="139"/>
      <c r="HX5" s="145"/>
      <c r="HY5" s="147"/>
      <c r="HZ5" s="148" t="n">
        <f aca="false">S5*AG5</f>
        <v>0</v>
      </c>
      <c r="IA5" s="22" t="n">
        <f aca="false">Q5*T5</f>
        <v>0</v>
      </c>
    </row>
    <row r="6" s="23" customFormat="true" ht="12.75" hidden="false" customHeight="true" outlineLevel="0" collapsed="false">
      <c r="A6" s="2" t="n">
        <v>15001</v>
      </c>
      <c r="B6" s="149" t="s">
        <v>230</v>
      </c>
      <c r="C6" s="150"/>
      <c r="D6" s="149" t="s">
        <v>231</v>
      </c>
      <c r="E6" s="151" t="s">
        <v>232</v>
      </c>
      <c r="F6" s="23" t="s">
        <v>233</v>
      </c>
      <c r="G6" s="152" t="s">
        <v>234</v>
      </c>
      <c r="H6" s="149" t="s">
        <v>235</v>
      </c>
      <c r="I6" s="153" t="s">
        <v>236</v>
      </c>
      <c r="J6" s="154" t="n">
        <v>1540</v>
      </c>
      <c r="K6" s="155" t="s">
        <v>237</v>
      </c>
      <c r="L6" s="155"/>
      <c r="M6" s="156" t="s">
        <v>238</v>
      </c>
      <c r="N6" s="157"/>
      <c r="O6" s="158" t="n">
        <v>229600</v>
      </c>
      <c r="P6" s="159" t="n">
        <v>1.06</v>
      </c>
      <c r="Q6" s="160" t="n">
        <v>4737.43</v>
      </c>
      <c r="R6" s="161" t="n">
        <v>0.27</v>
      </c>
      <c r="S6" s="162" t="n">
        <f aca="false">Q6*(1+R6)*$A$1</f>
        <v>409124.4548</v>
      </c>
      <c r="T6" s="54" t="n">
        <f aca="false">SUM(U6:AD6)</f>
        <v>0</v>
      </c>
      <c r="U6" s="36"/>
      <c r="V6" s="36"/>
      <c r="W6" s="36"/>
      <c r="X6" s="36"/>
      <c r="Y6" s="36"/>
      <c r="Z6" s="36"/>
      <c r="AA6" s="36"/>
      <c r="AB6" s="36"/>
      <c r="AC6" s="36"/>
      <c r="AD6" s="36"/>
      <c r="AE6" s="12"/>
      <c r="AF6" s="163" t="n">
        <f aca="false">Q6*AG6</f>
        <v>4737.43</v>
      </c>
      <c r="AG6" s="164" t="n">
        <v>1</v>
      </c>
      <c r="AH6" s="165" t="n">
        <v>1</v>
      </c>
      <c r="AI6" s="59" t="n">
        <f aca="false">SUM(AJ6:FF6)</f>
        <v>0</v>
      </c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  <c r="EF6" s="106"/>
      <c r="EG6" s="106"/>
      <c r="EH6" s="106"/>
      <c r="EI6" s="106"/>
      <c r="EJ6" s="106"/>
      <c r="EK6" s="106"/>
      <c r="EL6" s="106"/>
      <c r="EM6" s="106"/>
      <c r="EN6" s="106"/>
      <c r="EO6" s="106"/>
      <c r="EP6" s="106"/>
      <c r="EQ6" s="106"/>
      <c r="ER6" s="106"/>
      <c r="ES6" s="106"/>
      <c r="ET6" s="106"/>
      <c r="EU6" s="106"/>
      <c r="EV6" s="106"/>
      <c r="EW6" s="106"/>
      <c r="EX6" s="106"/>
      <c r="EY6" s="106"/>
      <c r="EZ6" s="106"/>
      <c r="FA6" s="106"/>
      <c r="FB6" s="106"/>
      <c r="FC6" s="107"/>
      <c r="FD6" s="38"/>
      <c r="FE6" s="38"/>
      <c r="FF6" s="166"/>
      <c r="FG6" s="81" t="n">
        <f aca="false">SUM(FH6:HX6)</f>
        <v>0</v>
      </c>
      <c r="FH6" s="16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167"/>
      <c r="HZ6" s="148" t="n">
        <f aca="false">S6*AG6</f>
        <v>409124.4548</v>
      </c>
      <c r="IA6" s="22" t="n">
        <f aca="false">Q6*T6</f>
        <v>0</v>
      </c>
    </row>
    <row r="7" s="23" customFormat="true" ht="12.75" hidden="false" customHeight="true" outlineLevel="0" collapsed="false">
      <c r="A7" s="125" t="s">
        <v>239</v>
      </c>
      <c r="B7" s="126" t="s">
        <v>240</v>
      </c>
      <c r="C7" s="127"/>
      <c r="D7" s="128"/>
      <c r="E7" s="129"/>
      <c r="F7" s="129"/>
      <c r="G7" s="129"/>
      <c r="H7" s="129"/>
      <c r="I7" s="130"/>
      <c r="J7" s="131"/>
      <c r="K7" s="131"/>
      <c r="L7" s="131"/>
      <c r="M7" s="129" t="s">
        <v>241</v>
      </c>
      <c r="N7" s="168"/>
      <c r="O7" s="134"/>
      <c r="R7" s="139" t="n">
        <v>51</v>
      </c>
      <c r="S7" s="138"/>
      <c r="T7" s="54" t="n">
        <f aca="false">SUM(U7:AD7)</f>
        <v>0</v>
      </c>
      <c r="U7" s="36"/>
      <c r="V7" s="36"/>
      <c r="W7" s="36"/>
      <c r="X7" s="36"/>
      <c r="Y7" s="36"/>
      <c r="Z7" s="36"/>
      <c r="AA7" s="36"/>
      <c r="AB7" s="36"/>
      <c r="AC7" s="36"/>
      <c r="AD7" s="36"/>
      <c r="AE7" s="12"/>
      <c r="AF7" s="163" t="n">
        <f aca="false">Q7*AG7</f>
        <v>0</v>
      </c>
      <c r="AG7" s="138"/>
      <c r="AH7" s="141"/>
      <c r="AI7" s="169"/>
      <c r="AJ7" s="170"/>
      <c r="AK7" s="170"/>
      <c r="AL7" s="170"/>
      <c r="AM7" s="170"/>
      <c r="AN7" s="170"/>
      <c r="AO7" s="170"/>
      <c r="AP7" s="170"/>
      <c r="AQ7" s="170"/>
      <c r="AR7" s="170"/>
      <c r="AS7" s="170"/>
      <c r="AT7" s="170"/>
      <c r="AU7" s="170"/>
      <c r="AV7" s="170"/>
      <c r="AW7" s="170"/>
      <c r="AX7" s="170"/>
      <c r="AY7" s="170"/>
      <c r="AZ7" s="170"/>
      <c r="BA7" s="170"/>
      <c r="BB7" s="170"/>
      <c r="BC7" s="170"/>
      <c r="BD7" s="170"/>
      <c r="BE7" s="170"/>
      <c r="BF7" s="170"/>
      <c r="BG7" s="170"/>
      <c r="BH7" s="170"/>
      <c r="BI7" s="170"/>
      <c r="BJ7" s="170"/>
      <c r="BK7" s="170"/>
      <c r="BL7" s="170"/>
      <c r="BM7" s="170"/>
      <c r="BN7" s="170"/>
      <c r="BO7" s="170"/>
      <c r="BP7" s="170"/>
      <c r="BQ7" s="170"/>
      <c r="BR7" s="170"/>
      <c r="BS7" s="170"/>
      <c r="BT7" s="170"/>
      <c r="BU7" s="170"/>
      <c r="BV7" s="170"/>
      <c r="BW7" s="170"/>
      <c r="BX7" s="170"/>
      <c r="BY7" s="170"/>
      <c r="BZ7" s="170"/>
      <c r="CA7" s="170"/>
      <c r="CB7" s="170"/>
      <c r="CC7" s="170"/>
      <c r="CD7" s="170"/>
      <c r="CE7" s="170"/>
      <c r="CF7" s="170"/>
      <c r="CG7" s="170"/>
      <c r="CH7" s="170"/>
      <c r="CI7" s="170"/>
      <c r="CJ7" s="170"/>
      <c r="CK7" s="170"/>
      <c r="CL7" s="170"/>
      <c r="CM7" s="170"/>
      <c r="CN7" s="170"/>
      <c r="CO7" s="170"/>
      <c r="CP7" s="170"/>
      <c r="CQ7" s="170"/>
      <c r="CR7" s="170"/>
      <c r="CS7" s="170"/>
      <c r="CT7" s="170"/>
      <c r="CU7" s="170"/>
      <c r="CV7" s="170"/>
      <c r="CW7" s="170"/>
      <c r="CX7" s="170"/>
      <c r="CY7" s="170"/>
      <c r="CZ7" s="170"/>
      <c r="DA7" s="170"/>
      <c r="DB7" s="170"/>
      <c r="DC7" s="170"/>
      <c r="DD7" s="170"/>
      <c r="DE7" s="170"/>
      <c r="DF7" s="170"/>
      <c r="DG7" s="170"/>
      <c r="DH7" s="170"/>
      <c r="DI7" s="170"/>
      <c r="DJ7" s="170"/>
      <c r="DK7" s="170"/>
      <c r="DL7" s="170"/>
      <c r="DM7" s="170"/>
      <c r="DN7" s="170"/>
      <c r="DO7" s="170"/>
      <c r="DP7" s="170"/>
      <c r="DQ7" s="170"/>
      <c r="DR7" s="170"/>
      <c r="DS7" s="170"/>
      <c r="DT7" s="170"/>
      <c r="DU7" s="170"/>
      <c r="DV7" s="170"/>
      <c r="DW7" s="170"/>
      <c r="DX7" s="170"/>
      <c r="DY7" s="170"/>
      <c r="DZ7" s="170"/>
      <c r="EA7" s="170"/>
      <c r="EB7" s="170"/>
      <c r="EC7" s="170"/>
      <c r="ED7" s="170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1"/>
      <c r="FD7" s="38"/>
      <c r="FE7" s="38"/>
      <c r="FF7" s="144"/>
      <c r="FG7" s="81" t="n">
        <f aca="false">SUM(FH7:HX7)</f>
        <v>0</v>
      </c>
      <c r="FH7" s="144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147"/>
      <c r="HZ7" s="148" t="n">
        <f aca="false">S7*AG7</f>
        <v>0</v>
      </c>
      <c r="IA7" s="22" t="n">
        <f aca="false">Q7*T7</f>
        <v>0</v>
      </c>
    </row>
    <row r="8" s="23" customFormat="true" ht="12.75" hidden="false" customHeight="true" outlineLevel="0" collapsed="false">
      <c r="A8" s="172" t="n">
        <v>11015</v>
      </c>
      <c r="B8" s="173" t="s">
        <v>242</v>
      </c>
      <c r="C8" s="150" t="n">
        <v>2800</v>
      </c>
      <c r="E8" s="174" t="s">
        <v>243</v>
      </c>
      <c r="F8" s="23" t="s">
        <v>244</v>
      </c>
      <c r="G8" s="152"/>
      <c r="H8" s="149"/>
      <c r="I8" s="24" t="s">
        <v>236</v>
      </c>
      <c r="J8" s="25" t="n">
        <v>19</v>
      </c>
      <c r="K8" s="25" t="s">
        <v>236</v>
      </c>
      <c r="L8" s="25" t="s">
        <v>245</v>
      </c>
      <c r="N8" s="175"/>
      <c r="O8" s="176" t="n">
        <f aca="false">ROUND(P8*S8,-1)</f>
        <v>3710</v>
      </c>
      <c r="P8" s="159" t="n">
        <v>1.1</v>
      </c>
      <c r="Q8" s="177" t="n">
        <v>47.6</v>
      </c>
      <c r="R8" s="161" t="n">
        <v>0.39</v>
      </c>
      <c r="S8" s="162" t="n">
        <f aca="false">Q8*(1+R8)*$R$7</f>
        <v>3374.364</v>
      </c>
      <c r="T8" s="54" t="n">
        <f aca="false">SUM(U8:AD8)</f>
        <v>0</v>
      </c>
      <c r="U8" s="36"/>
      <c r="V8" s="36"/>
      <c r="W8" s="36"/>
      <c r="X8" s="36"/>
      <c r="Y8" s="36"/>
      <c r="Z8" s="36"/>
      <c r="AA8" s="36"/>
      <c r="AB8" s="36"/>
      <c r="AC8" s="36"/>
      <c r="AD8" s="36"/>
      <c r="AE8" s="12"/>
      <c r="AF8" s="163" t="n">
        <f aca="false">Q8*AG8</f>
        <v>333.2</v>
      </c>
      <c r="AG8" s="178" t="n">
        <f aca="false">AH8-AI8+FG8</f>
        <v>7</v>
      </c>
      <c r="AH8" s="165" t="n">
        <v>7</v>
      </c>
      <c r="AI8" s="59" t="n">
        <f aca="false">SUM(AJ8:FF8)</f>
        <v>0</v>
      </c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0"/>
      <c r="AU8" s="170"/>
      <c r="AV8" s="170"/>
      <c r="AW8" s="170"/>
      <c r="AX8" s="170"/>
      <c r="AY8" s="170"/>
      <c r="AZ8" s="170"/>
      <c r="BA8" s="170"/>
      <c r="BB8" s="170"/>
      <c r="BC8" s="170"/>
      <c r="BD8" s="170"/>
      <c r="BE8" s="170"/>
      <c r="BF8" s="170"/>
      <c r="BG8" s="170"/>
      <c r="BH8" s="170"/>
      <c r="BI8" s="170"/>
      <c r="BJ8" s="170"/>
      <c r="BK8" s="170"/>
      <c r="BL8" s="170"/>
      <c r="BM8" s="170"/>
      <c r="BN8" s="170"/>
      <c r="BO8" s="170"/>
      <c r="BP8" s="170"/>
      <c r="BQ8" s="170"/>
      <c r="BR8" s="170"/>
      <c r="BS8" s="170"/>
      <c r="BT8" s="170"/>
      <c r="BU8" s="170"/>
      <c r="BV8" s="170"/>
      <c r="BW8" s="170"/>
      <c r="BX8" s="170"/>
      <c r="BY8" s="170"/>
      <c r="BZ8" s="170"/>
      <c r="CA8" s="170"/>
      <c r="CB8" s="170"/>
      <c r="CC8" s="170"/>
      <c r="CD8" s="170"/>
      <c r="CE8" s="170"/>
      <c r="CF8" s="170"/>
      <c r="CG8" s="170"/>
      <c r="CH8" s="170"/>
      <c r="CI8" s="170"/>
      <c r="CJ8" s="170"/>
      <c r="CK8" s="170"/>
      <c r="CL8" s="170"/>
      <c r="CM8" s="170"/>
      <c r="CN8" s="170"/>
      <c r="CO8" s="170"/>
      <c r="CP8" s="170"/>
      <c r="CQ8" s="170"/>
      <c r="CR8" s="170"/>
      <c r="CS8" s="170"/>
      <c r="CT8" s="170"/>
      <c r="CU8" s="170"/>
      <c r="CV8" s="170"/>
      <c r="CW8" s="170"/>
      <c r="CX8" s="170"/>
      <c r="CY8" s="170"/>
      <c r="CZ8" s="170"/>
      <c r="DA8" s="170"/>
      <c r="DB8" s="170"/>
      <c r="DC8" s="170"/>
      <c r="DD8" s="170"/>
      <c r="DE8" s="170"/>
      <c r="DF8" s="170"/>
      <c r="DG8" s="170"/>
      <c r="DH8" s="170"/>
      <c r="DI8" s="170"/>
      <c r="DJ8" s="170"/>
      <c r="DK8" s="170"/>
      <c r="DL8" s="170"/>
      <c r="DM8" s="170"/>
      <c r="DN8" s="170"/>
      <c r="DO8" s="170"/>
      <c r="DP8" s="170"/>
      <c r="DQ8" s="170"/>
      <c r="DR8" s="170"/>
      <c r="DS8" s="170"/>
      <c r="DT8" s="170"/>
      <c r="DU8" s="170"/>
      <c r="DV8" s="170"/>
      <c r="DW8" s="170"/>
      <c r="DX8" s="170"/>
      <c r="DY8" s="170"/>
      <c r="DZ8" s="170"/>
      <c r="EA8" s="170"/>
      <c r="EB8" s="170"/>
      <c r="EC8" s="170"/>
      <c r="ED8" s="170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1"/>
      <c r="FD8" s="38"/>
      <c r="FE8" s="38"/>
      <c r="FF8" s="166"/>
      <c r="FG8" s="81" t="n">
        <f aca="false">SUM(FH8:HX8)</f>
        <v>0</v>
      </c>
      <c r="FH8" s="16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179"/>
      <c r="HZ8" s="148" t="n">
        <f aca="false">S8*AG8</f>
        <v>23620.548</v>
      </c>
      <c r="IA8" s="22" t="n">
        <f aca="false">Q8*T8</f>
        <v>0</v>
      </c>
    </row>
    <row r="9" s="23" customFormat="true" ht="12.75" hidden="false" customHeight="true" outlineLevel="0" collapsed="false">
      <c r="A9" s="172" t="n">
        <v>18015</v>
      </c>
      <c r="B9" s="173" t="s">
        <v>246</v>
      </c>
      <c r="C9" s="150" t="n">
        <v>3410</v>
      </c>
      <c r="E9" s="174" t="s">
        <v>247</v>
      </c>
      <c r="F9" s="23" t="s">
        <v>248</v>
      </c>
      <c r="G9" s="152"/>
      <c r="H9" s="149"/>
      <c r="I9" s="24" t="s">
        <v>236</v>
      </c>
      <c r="J9" s="25" t="n">
        <v>19</v>
      </c>
      <c r="K9" s="25" t="s">
        <v>236</v>
      </c>
      <c r="L9" s="25"/>
      <c r="N9" s="180"/>
      <c r="O9" s="176" t="n">
        <f aca="false">ROUND(P9*S9,-1)</f>
        <v>4730</v>
      </c>
      <c r="P9" s="159" t="n">
        <v>1.15</v>
      </c>
      <c r="Q9" s="177" t="n">
        <v>62.1</v>
      </c>
      <c r="R9" s="181" t="n">
        <v>0.3</v>
      </c>
      <c r="S9" s="162" t="n">
        <f aca="false">Q9*(1+R9)*$R$7</f>
        <v>4117.23</v>
      </c>
      <c r="T9" s="54" t="n">
        <f aca="false">SUM(U9:AD9)</f>
        <v>0</v>
      </c>
      <c r="U9" s="36"/>
      <c r="V9" s="36"/>
      <c r="W9" s="36"/>
      <c r="X9" s="36"/>
      <c r="Y9" s="36"/>
      <c r="Z9" s="36"/>
      <c r="AA9" s="36"/>
      <c r="AB9" s="36"/>
      <c r="AC9" s="36"/>
      <c r="AD9" s="36"/>
      <c r="AE9" s="12"/>
      <c r="AF9" s="163" t="n">
        <f aca="false">Q9*AG9</f>
        <v>621</v>
      </c>
      <c r="AG9" s="178" t="n">
        <f aca="false">AH9-AI9+FG9</f>
        <v>10</v>
      </c>
      <c r="AH9" s="165" t="n">
        <v>10</v>
      </c>
      <c r="AI9" s="59" t="n">
        <f aca="false">SUM(AJ9:FF9)</f>
        <v>0</v>
      </c>
      <c r="AJ9" s="170"/>
      <c r="AK9" s="170"/>
      <c r="AL9" s="170"/>
      <c r="AM9" s="170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0"/>
      <c r="BB9" s="170"/>
      <c r="BC9" s="170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0"/>
      <c r="BS9" s="170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0"/>
      <c r="CJ9" s="170"/>
      <c r="CK9" s="170"/>
      <c r="CL9" s="170"/>
      <c r="CM9" s="170"/>
      <c r="CN9" s="170"/>
      <c r="CO9" s="170"/>
      <c r="CP9" s="170"/>
      <c r="CQ9" s="170"/>
      <c r="CR9" s="170"/>
      <c r="CS9" s="170"/>
      <c r="CT9" s="170"/>
      <c r="CU9" s="170"/>
      <c r="CV9" s="170"/>
      <c r="CW9" s="170"/>
      <c r="CX9" s="170"/>
      <c r="CY9" s="170"/>
      <c r="CZ9" s="170"/>
      <c r="DA9" s="170"/>
      <c r="DB9" s="170"/>
      <c r="DC9" s="170"/>
      <c r="DD9" s="170"/>
      <c r="DE9" s="170"/>
      <c r="DF9" s="170"/>
      <c r="DG9" s="170"/>
      <c r="DH9" s="170"/>
      <c r="DI9" s="170"/>
      <c r="DJ9" s="170"/>
      <c r="DK9" s="170"/>
      <c r="DL9" s="170"/>
      <c r="DM9" s="170"/>
      <c r="DN9" s="170"/>
      <c r="DO9" s="170"/>
      <c r="DP9" s="170"/>
      <c r="DQ9" s="170"/>
      <c r="DR9" s="170"/>
      <c r="DS9" s="170"/>
      <c r="DT9" s="170"/>
      <c r="DU9" s="170"/>
      <c r="DV9" s="170"/>
      <c r="DW9" s="170"/>
      <c r="DX9" s="170"/>
      <c r="DY9" s="170"/>
      <c r="DZ9" s="170"/>
      <c r="EA9" s="170"/>
      <c r="EB9" s="170"/>
      <c r="EC9" s="170"/>
      <c r="ED9" s="170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1"/>
      <c r="FD9" s="38"/>
      <c r="FE9" s="38"/>
      <c r="FF9" s="166"/>
      <c r="FG9" s="81" t="n">
        <f aca="false">SUM(FH9:HX9)</f>
        <v>0</v>
      </c>
      <c r="FH9" s="16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179"/>
      <c r="HZ9" s="148" t="n">
        <f aca="false">S9*AG9</f>
        <v>41172.3</v>
      </c>
      <c r="IA9" s="22" t="n">
        <f aca="false">Q9*T9</f>
        <v>0</v>
      </c>
    </row>
    <row r="10" s="23" customFormat="true" ht="12.75" hidden="false" customHeight="true" outlineLevel="0" collapsed="false">
      <c r="A10" s="125" t="s">
        <v>249</v>
      </c>
      <c r="B10" s="126" t="s">
        <v>250</v>
      </c>
      <c r="C10" s="127"/>
      <c r="D10" s="128"/>
      <c r="E10" s="129"/>
      <c r="F10" s="129"/>
      <c r="G10" s="129"/>
      <c r="H10" s="182"/>
      <c r="I10" s="130"/>
      <c r="J10" s="131"/>
      <c r="K10" s="131"/>
      <c r="L10" s="131"/>
      <c r="M10" s="129"/>
      <c r="N10" s="168"/>
      <c r="O10" s="168"/>
      <c r="P10" s="135"/>
      <c r="Q10" s="136"/>
      <c r="R10" s="137"/>
      <c r="S10" s="138"/>
      <c r="T10" s="54" t="n">
        <f aca="false">SUM(U10:AD10)</f>
        <v>0</v>
      </c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2"/>
      <c r="AF10" s="163" t="n">
        <f aca="false">Q10*AG10</f>
        <v>0</v>
      </c>
      <c r="AG10" s="138"/>
      <c r="AH10" s="141"/>
      <c r="AI10" s="169"/>
      <c r="AJ10" s="170"/>
      <c r="AK10" s="170"/>
      <c r="AL10" s="170"/>
      <c r="AM10" s="170"/>
      <c r="AN10" s="170"/>
      <c r="AO10" s="170"/>
      <c r="AP10" s="170"/>
      <c r="AQ10" s="170"/>
      <c r="AR10" s="170"/>
      <c r="AS10" s="170"/>
      <c r="AT10" s="170"/>
      <c r="AU10" s="170"/>
      <c r="AV10" s="170"/>
      <c r="AW10" s="170"/>
      <c r="AX10" s="170"/>
      <c r="AY10" s="170"/>
      <c r="AZ10" s="170"/>
      <c r="BA10" s="170"/>
      <c r="BB10" s="170"/>
      <c r="BC10" s="170"/>
      <c r="BD10" s="170"/>
      <c r="BE10" s="170"/>
      <c r="BF10" s="170"/>
      <c r="BG10" s="170"/>
      <c r="BH10" s="170"/>
      <c r="BI10" s="170"/>
      <c r="BJ10" s="170"/>
      <c r="BK10" s="170"/>
      <c r="BL10" s="170"/>
      <c r="BM10" s="170"/>
      <c r="BN10" s="170"/>
      <c r="BO10" s="170"/>
      <c r="BP10" s="170"/>
      <c r="BQ10" s="170"/>
      <c r="BR10" s="170"/>
      <c r="BS10" s="170"/>
      <c r="BT10" s="170"/>
      <c r="BU10" s="170"/>
      <c r="BV10" s="170"/>
      <c r="BW10" s="170"/>
      <c r="BX10" s="170"/>
      <c r="BY10" s="170"/>
      <c r="BZ10" s="170"/>
      <c r="CA10" s="170"/>
      <c r="CB10" s="170"/>
      <c r="CC10" s="170"/>
      <c r="CD10" s="170"/>
      <c r="CE10" s="170"/>
      <c r="CF10" s="170"/>
      <c r="CG10" s="170"/>
      <c r="CH10" s="170"/>
      <c r="CI10" s="170"/>
      <c r="CJ10" s="170"/>
      <c r="CK10" s="170"/>
      <c r="CL10" s="170"/>
      <c r="CM10" s="170"/>
      <c r="CN10" s="170"/>
      <c r="CO10" s="170"/>
      <c r="CP10" s="170"/>
      <c r="CQ10" s="170"/>
      <c r="CR10" s="170"/>
      <c r="CS10" s="170"/>
      <c r="CT10" s="170"/>
      <c r="CU10" s="170"/>
      <c r="CV10" s="170"/>
      <c r="CW10" s="170"/>
      <c r="CX10" s="170"/>
      <c r="CY10" s="170"/>
      <c r="CZ10" s="170"/>
      <c r="DA10" s="170"/>
      <c r="DB10" s="170"/>
      <c r="DC10" s="170"/>
      <c r="DD10" s="170"/>
      <c r="DE10" s="170"/>
      <c r="DF10" s="170"/>
      <c r="DG10" s="170"/>
      <c r="DH10" s="170"/>
      <c r="DI10" s="170"/>
      <c r="DJ10" s="170"/>
      <c r="DK10" s="170"/>
      <c r="DL10" s="170"/>
      <c r="DM10" s="170"/>
      <c r="DN10" s="170"/>
      <c r="DO10" s="170"/>
      <c r="DP10" s="170"/>
      <c r="DQ10" s="170"/>
      <c r="DR10" s="170"/>
      <c r="DS10" s="170"/>
      <c r="DT10" s="170"/>
      <c r="DU10" s="170"/>
      <c r="DV10" s="170"/>
      <c r="DW10" s="170"/>
      <c r="DX10" s="170"/>
      <c r="DY10" s="170"/>
      <c r="DZ10" s="170"/>
      <c r="EA10" s="170"/>
      <c r="EB10" s="170"/>
      <c r="EC10" s="170"/>
      <c r="ED10" s="170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1"/>
      <c r="FD10" s="38"/>
      <c r="FE10" s="38"/>
      <c r="FF10" s="144"/>
      <c r="FG10" s="81" t="n">
        <f aca="false">SUM(FH10:HX10)</f>
        <v>0</v>
      </c>
      <c r="FH10" s="144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179"/>
      <c r="HZ10" s="148" t="n">
        <f aca="false">S10*AG10</f>
        <v>0</v>
      </c>
      <c r="IA10" s="22" t="n">
        <f aca="false">Q10*T10</f>
        <v>0</v>
      </c>
    </row>
    <row r="11" s="23" customFormat="true" ht="12.75" hidden="false" customHeight="true" outlineLevel="0" collapsed="false">
      <c r="A11" s="125" t="s">
        <v>251</v>
      </c>
      <c r="B11" s="126" t="s">
        <v>252</v>
      </c>
      <c r="C11" s="150"/>
      <c r="D11" s="128"/>
      <c r="E11" s="129"/>
      <c r="F11" s="129"/>
      <c r="G11" s="129"/>
      <c r="H11" s="129"/>
      <c r="I11" s="130"/>
      <c r="J11" s="131"/>
      <c r="K11" s="131"/>
      <c r="L11" s="131"/>
      <c r="M11" s="132"/>
      <c r="N11" s="133"/>
      <c r="O11" s="134"/>
      <c r="P11" s="135"/>
      <c r="Q11" s="136"/>
      <c r="R11" s="137"/>
      <c r="S11" s="138"/>
      <c r="T11" s="54" t="n">
        <f aca="false">SUM(U11:AD11)</f>
        <v>0</v>
      </c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2"/>
      <c r="AF11" s="163" t="n">
        <f aca="false">Q11*AG11</f>
        <v>0</v>
      </c>
      <c r="AG11" s="138"/>
      <c r="AH11" s="141"/>
      <c r="AI11" s="169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  <c r="EF11" s="106"/>
      <c r="EG11" s="106"/>
      <c r="EH11" s="106"/>
      <c r="EI11" s="106"/>
      <c r="EJ11" s="106"/>
      <c r="EK11" s="106"/>
      <c r="EL11" s="106"/>
      <c r="EM11" s="106"/>
      <c r="EN11" s="106"/>
      <c r="EO11" s="106"/>
      <c r="EP11" s="106"/>
      <c r="EQ11" s="106"/>
      <c r="ER11" s="106"/>
      <c r="ES11" s="106"/>
      <c r="ET11" s="106"/>
      <c r="EU11" s="106"/>
      <c r="EV11" s="106"/>
      <c r="EW11" s="106"/>
      <c r="EX11" s="106"/>
      <c r="EY11" s="106"/>
      <c r="EZ11" s="106"/>
      <c r="FA11" s="106"/>
      <c r="FB11" s="106"/>
      <c r="FC11" s="107"/>
      <c r="FD11" s="108"/>
      <c r="FE11" s="108"/>
      <c r="FF11" s="144"/>
      <c r="FG11" s="81" t="n">
        <f aca="false">SUM(FH11:HX11)</f>
        <v>0</v>
      </c>
      <c r="FH11" s="144"/>
      <c r="FI11" s="145"/>
      <c r="FJ11" s="145"/>
      <c r="FK11" s="145"/>
      <c r="FL11" s="145"/>
      <c r="FM11" s="145"/>
      <c r="FN11" s="145"/>
      <c r="FO11" s="145"/>
      <c r="FP11" s="145"/>
      <c r="FQ11" s="145"/>
      <c r="FR11" s="145"/>
      <c r="FS11" s="145"/>
      <c r="FT11" s="145"/>
      <c r="FU11" s="145"/>
      <c r="FV11" s="145"/>
      <c r="FW11" s="145"/>
      <c r="FX11" s="145"/>
      <c r="FY11" s="145"/>
      <c r="FZ11" s="145"/>
      <c r="GA11" s="145"/>
      <c r="GB11" s="145"/>
      <c r="GC11" s="145"/>
      <c r="GD11" s="145"/>
      <c r="GE11" s="145"/>
      <c r="GF11" s="145"/>
      <c r="GG11" s="145"/>
      <c r="GH11" s="145"/>
      <c r="GI11" s="145"/>
      <c r="GJ11" s="145"/>
      <c r="GK11" s="145"/>
      <c r="GL11" s="145"/>
      <c r="GM11" s="145"/>
      <c r="GN11" s="145"/>
      <c r="GO11" s="145"/>
      <c r="GP11" s="145"/>
      <c r="GQ11" s="145"/>
      <c r="GR11" s="145"/>
      <c r="GS11" s="145"/>
      <c r="GT11" s="145"/>
      <c r="GU11" s="145"/>
      <c r="GV11" s="145"/>
      <c r="GW11" s="145"/>
      <c r="GX11" s="145"/>
      <c r="GY11" s="145"/>
      <c r="GZ11" s="145"/>
      <c r="HA11" s="145"/>
      <c r="HB11" s="183"/>
      <c r="HC11" s="145"/>
      <c r="HD11" s="145"/>
      <c r="HE11" s="145"/>
      <c r="HF11" s="145"/>
      <c r="HG11" s="145"/>
      <c r="HH11" s="145"/>
      <c r="HI11" s="145"/>
      <c r="HJ11" s="145"/>
      <c r="HK11" s="145"/>
      <c r="HL11" s="145"/>
      <c r="HM11" s="145"/>
      <c r="HN11" s="145"/>
      <c r="HO11" s="145"/>
      <c r="HP11" s="145"/>
      <c r="HQ11" s="145"/>
      <c r="HR11" s="145"/>
      <c r="HS11" s="183"/>
      <c r="HT11" s="145"/>
      <c r="HU11" s="145"/>
      <c r="HV11" s="145"/>
      <c r="HW11" s="145"/>
      <c r="HX11" s="145"/>
      <c r="HY11" s="147"/>
      <c r="HZ11" s="148" t="n">
        <f aca="false">S11*AG11</f>
        <v>0</v>
      </c>
      <c r="IA11" s="22" t="n">
        <f aca="false">Q11*T11</f>
        <v>0</v>
      </c>
    </row>
    <row r="12" s="23" customFormat="true" ht="12.75" hidden="false" customHeight="true" outlineLevel="0" collapsed="false">
      <c r="A12" s="184" t="n">
        <v>21465</v>
      </c>
      <c r="B12" s="185" t="s">
        <v>253</v>
      </c>
      <c r="C12" s="150" t="n">
        <f aca="false">ROUND(N12*1.01,-2)</f>
        <v>1400</v>
      </c>
      <c r="D12" s="186" t="s">
        <v>254</v>
      </c>
      <c r="E12" s="151" t="s">
        <v>255</v>
      </c>
      <c r="F12" s="151" t="s">
        <v>256</v>
      </c>
      <c r="G12" s="187" t="s">
        <v>257</v>
      </c>
      <c r="H12" s="188" t="s">
        <v>258</v>
      </c>
      <c r="I12" s="189" t="s">
        <v>259</v>
      </c>
      <c r="J12" s="155" t="n">
        <v>12.5</v>
      </c>
      <c r="K12" s="155" t="s">
        <v>260</v>
      </c>
      <c r="L12" s="190" t="s">
        <v>261</v>
      </c>
      <c r="M12" s="173" t="s">
        <v>262</v>
      </c>
      <c r="N12" s="191" t="n">
        <f aca="false">ROUND(S12*1.5,-1)</f>
        <v>1380</v>
      </c>
      <c r="O12" s="158" t="n">
        <f aca="false">P12*S12</f>
        <v>1239.3</v>
      </c>
      <c r="P12" s="159" t="n">
        <v>1.35</v>
      </c>
      <c r="Q12" s="160" t="n">
        <v>10</v>
      </c>
      <c r="R12" s="161" t="n">
        <v>0.35</v>
      </c>
      <c r="S12" s="162" t="n">
        <f aca="false">Q12*(1+R12)*$A$1</f>
        <v>918</v>
      </c>
      <c r="T12" s="54" t="n">
        <f aca="false">SUM(U12:AD12)</f>
        <v>50</v>
      </c>
      <c r="U12" s="36"/>
      <c r="V12" s="36" t="n">
        <v>50</v>
      </c>
      <c r="W12" s="36"/>
      <c r="X12" s="36"/>
      <c r="Y12" s="36"/>
      <c r="Z12" s="36"/>
      <c r="AA12" s="36"/>
      <c r="AB12" s="36"/>
      <c r="AC12" s="36"/>
      <c r="AD12" s="36"/>
      <c r="AE12" s="12"/>
      <c r="AF12" s="163" t="n">
        <f aca="false">Q12*AG12</f>
        <v>10</v>
      </c>
      <c r="AG12" s="192" t="n">
        <f aca="false">AH12-AI12+FG12</f>
        <v>1</v>
      </c>
      <c r="AH12" s="165" t="n">
        <v>1</v>
      </c>
      <c r="AI12" s="59" t="n">
        <f aca="false">SUM(AJ12:FF12)</f>
        <v>0</v>
      </c>
      <c r="AJ12" s="170"/>
      <c r="AK12" s="170"/>
      <c r="AL12" s="170"/>
      <c r="AM12" s="170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0"/>
      <c r="BB12" s="170"/>
      <c r="BC12" s="170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0"/>
      <c r="BS12" s="170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0"/>
      <c r="CJ12" s="170"/>
      <c r="CK12" s="170"/>
      <c r="CL12" s="170"/>
      <c r="CM12" s="170"/>
      <c r="CN12" s="170"/>
      <c r="CO12" s="170"/>
      <c r="CP12" s="170"/>
      <c r="CQ12" s="170"/>
      <c r="CR12" s="170"/>
      <c r="CS12" s="170"/>
      <c r="CT12" s="170"/>
      <c r="CU12" s="170"/>
      <c r="CV12" s="170"/>
      <c r="CW12" s="170"/>
      <c r="CX12" s="170"/>
      <c r="CY12" s="170"/>
      <c r="CZ12" s="170"/>
      <c r="DA12" s="170"/>
      <c r="DB12" s="170"/>
      <c r="DC12" s="170"/>
      <c r="DD12" s="170"/>
      <c r="DE12" s="170"/>
      <c r="DF12" s="170"/>
      <c r="DG12" s="170"/>
      <c r="DH12" s="170"/>
      <c r="DI12" s="170"/>
      <c r="DJ12" s="170"/>
      <c r="DK12" s="170"/>
      <c r="DL12" s="170"/>
      <c r="DM12" s="170"/>
      <c r="DN12" s="170"/>
      <c r="DO12" s="170"/>
      <c r="DP12" s="170"/>
      <c r="DQ12" s="170"/>
      <c r="DR12" s="170"/>
      <c r="DS12" s="170"/>
      <c r="DT12" s="170"/>
      <c r="DU12" s="170"/>
      <c r="DV12" s="170"/>
      <c r="DW12" s="170"/>
      <c r="DX12" s="170"/>
      <c r="DY12" s="170"/>
      <c r="DZ12" s="170"/>
      <c r="EA12" s="170"/>
      <c r="EB12" s="170"/>
      <c r="EC12" s="170"/>
      <c r="ED12" s="170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1"/>
      <c r="FD12" s="38"/>
      <c r="FE12" s="38"/>
      <c r="FF12" s="166"/>
      <c r="FG12" s="81" t="n">
        <f aca="false">SUM(FH12:HX12)</f>
        <v>0</v>
      </c>
      <c r="FH12" s="16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167"/>
      <c r="HZ12" s="148" t="n">
        <f aca="false">S12*AG12</f>
        <v>918</v>
      </c>
      <c r="IA12" s="22" t="n">
        <f aca="false">Q12*T12</f>
        <v>500</v>
      </c>
    </row>
    <row r="13" s="23" customFormat="true" ht="12.75" hidden="false" customHeight="true" outlineLevel="0" collapsed="false">
      <c r="A13" s="184" t="n">
        <v>3465</v>
      </c>
      <c r="B13" s="185" t="s">
        <v>263</v>
      </c>
      <c r="C13" s="193" t="n">
        <f aca="false">ROUND(N13*1.01,-2)</f>
        <v>1300</v>
      </c>
      <c r="D13" s="186" t="s">
        <v>264</v>
      </c>
      <c r="E13" s="151" t="s">
        <v>255</v>
      </c>
      <c r="F13" s="151" t="s">
        <v>256</v>
      </c>
      <c r="G13" s="187" t="s">
        <v>257</v>
      </c>
      <c r="H13" s="188" t="s">
        <v>265</v>
      </c>
      <c r="I13" s="189" t="s">
        <v>259</v>
      </c>
      <c r="J13" s="155" t="n">
        <v>17</v>
      </c>
      <c r="K13" s="155" t="s">
        <v>260</v>
      </c>
      <c r="L13" s="190" t="s">
        <v>266</v>
      </c>
      <c r="M13" s="149"/>
      <c r="N13" s="191" t="n">
        <f aca="false">ROUND(S13*1.4,-1)</f>
        <v>1290</v>
      </c>
      <c r="O13" s="158" t="n">
        <f aca="false">P13*S13</f>
        <v>1193.4</v>
      </c>
      <c r="P13" s="159" t="n">
        <v>1.3</v>
      </c>
      <c r="Q13" s="160" t="n">
        <v>10</v>
      </c>
      <c r="R13" s="161" t="n">
        <v>0.35</v>
      </c>
      <c r="S13" s="162" t="n">
        <f aca="false">Q13*(1+R13)*$A$1</f>
        <v>918</v>
      </c>
      <c r="T13" s="54" t="n">
        <f aca="false">SUM(U13:AD13)</f>
        <v>0</v>
      </c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2"/>
      <c r="AF13" s="163" t="n">
        <f aca="false">Q13*AG13</f>
        <v>720</v>
      </c>
      <c r="AG13" s="192" t="n">
        <f aca="false">AH13-AI13+FG13</f>
        <v>72</v>
      </c>
      <c r="AH13" s="165" t="n">
        <v>-168</v>
      </c>
      <c r="AI13" s="59" t="n">
        <f aca="false">SUM(AJ13:FF13)</f>
        <v>-37</v>
      </c>
      <c r="AJ13" s="170"/>
      <c r="AK13" s="170"/>
      <c r="AL13" s="170"/>
      <c r="AM13" s="170"/>
      <c r="AN13" s="170"/>
      <c r="AO13" s="170"/>
      <c r="AP13" s="170"/>
      <c r="AQ13" s="170"/>
      <c r="AR13" s="170"/>
      <c r="AS13" s="170"/>
      <c r="AT13" s="170"/>
      <c r="AU13" s="170"/>
      <c r="AV13" s="170"/>
      <c r="AW13" s="170"/>
      <c r="AX13" s="170"/>
      <c r="AY13" s="170"/>
      <c r="AZ13" s="170"/>
      <c r="BA13" s="170"/>
      <c r="BB13" s="170"/>
      <c r="BC13" s="170"/>
      <c r="BD13" s="170"/>
      <c r="BE13" s="170"/>
      <c r="BF13" s="170"/>
      <c r="BG13" s="170"/>
      <c r="BH13" s="170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170"/>
      <c r="CF13" s="170"/>
      <c r="CG13" s="170"/>
      <c r="CH13" s="170"/>
      <c r="CI13" s="170"/>
      <c r="CJ13" s="170"/>
      <c r="CK13" s="170" t="n">
        <v>5</v>
      </c>
      <c r="CL13" s="170"/>
      <c r="CM13" s="170"/>
      <c r="CN13" s="170"/>
      <c r="CO13" s="170"/>
      <c r="CP13" s="170"/>
      <c r="CQ13" s="170" t="n">
        <v>2</v>
      </c>
      <c r="CR13" s="170"/>
      <c r="CS13" s="170"/>
      <c r="CT13" s="170"/>
      <c r="CU13" s="170"/>
      <c r="CV13" s="170"/>
      <c r="CW13" s="170"/>
      <c r="CX13" s="170"/>
      <c r="CY13" s="170"/>
      <c r="CZ13" s="170"/>
      <c r="DA13" s="170"/>
      <c r="DB13" s="170"/>
      <c r="DC13" s="170"/>
      <c r="DD13" s="170"/>
      <c r="DE13" s="170"/>
      <c r="DF13" s="170"/>
      <c r="DG13" s="170"/>
      <c r="DH13" s="170"/>
      <c r="DI13" s="170"/>
      <c r="DJ13" s="170"/>
      <c r="DK13" s="170"/>
      <c r="DL13" s="170"/>
      <c r="DM13" s="170"/>
      <c r="DN13" s="170"/>
      <c r="DO13" s="170"/>
      <c r="DP13" s="170"/>
      <c r="DQ13" s="170"/>
      <c r="DR13" s="170"/>
      <c r="DS13" s="170"/>
      <c r="DT13" s="170"/>
      <c r="DU13" s="170"/>
      <c r="DV13" s="170"/>
      <c r="DW13" s="170"/>
      <c r="DX13" s="170"/>
      <c r="DY13" s="170"/>
      <c r="DZ13" s="170"/>
      <c r="EA13" s="170"/>
      <c r="EB13" s="170"/>
      <c r="EC13" s="170"/>
      <c r="ED13" s="170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1"/>
      <c r="FD13" s="38" t="n">
        <v>-54</v>
      </c>
      <c r="FE13" s="38" t="n">
        <v>10</v>
      </c>
      <c r="FF13" s="166"/>
      <c r="FG13" s="81" t="n">
        <f aca="false">SUM(FH13:HX13)</f>
        <v>203</v>
      </c>
      <c r="FH13" s="16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 t="n">
        <v>103</v>
      </c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 t="n">
        <v>100</v>
      </c>
      <c r="HP13" s="36"/>
      <c r="HQ13" s="36"/>
      <c r="HR13" s="36"/>
      <c r="HS13" s="36"/>
      <c r="HT13" s="36"/>
      <c r="HU13" s="36"/>
      <c r="HV13" s="36"/>
      <c r="HW13" s="36"/>
      <c r="HX13" s="36"/>
      <c r="HY13" s="167"/>
      <c r="HZ13" s="148" t="n">
        <f aca="false">S13*AG13</f>
        <v>66096</v>
      </c>
      <c r="IA13" s="22" t="n">
        <f aca="false">Q13*T13</f>
        <v>0</v>
      </c>
    </row>
    <row r="14" s="23" customFormat="true" ht="12.75" hidden="false" customHeight="true" outlineLevel="0" collapsed="false">
      <c r="A14" s="184" t="n">
        <v>4465</v>
      </c>
      <c r="B14" s="194" t="s">
        <v>267</v>
      </c>
      <c r="C14" s="150" t="n">
        <f aca="false">ROUND(N14*1.01,-2)</f>
        <v>1300</v>
      </c>
      <c r="D14" s="186" t="s">
        <v>264</v>
      </c>
      <c r="E14" s="151" t="s">
        <v>255</v>
      </c>
      <c r="F14" s="151" t="s">
        <v>256</v>
      </c>
      <c r="G14" s="187" t="s">
        <v>257</v>
      </c>
      <c r="H14" s="188" t="s">
        <v>265</v>
      </c>
      <c r="I14" s="189" t="s">
        <v>236</v>
      </c>
      <c r="J14" s="155" t="n">
        <v>14</v>
      </c>
      <c r="K14" s="190" t="s">
        <v>268</v>
      </c>
      <c r="L14" s="155"/>
      <c r="M14" s="149"/>
      <c r="N14" s="191" t="n">
        <f aca="false">ROUND(S14*1.5,-1)</f>
        <v>1330</v>
      </c>
      <c r="O14" s="158" t="n">
        <f aca="false">P14*S14</f>
        <v>1060.8</v>
      </c>
      <c r="P14" s="159" t="n">
        <v>1.2</v>
      </c>
      <c r="Q14" s="160" t="n">
        <v>10</v>
      </c>
      <c r="R14" s="161" t="n">
        <v>0.3</v>
      </c>
      <c r="S14" s="162" t="n">
        <f aca="false">Q14*(1+R14)*$A$1</f>
        <v>884</v>
      </c>
      <c r="T14" s="54" t="n">
        <f aca="false">SUM(U14:AD14)</f>
        <v>0</v>
      </c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2"/>
      <c r="AF14" s="163" t="n">
        <f aca="false">Q14*AG14</f>
        <v>10</v>
      </c>
      <c r="AG14" s="192" t="n">
        <f aca="false">AH14-AI14+FG14</f>
        <v>1</v>
      </c>
      <c r="AH14" s="165" t="n">
        <v>1</v>
      </c>
      <c r="AI14" s="59" t="n">
        <f aca="false">SUM(AJ14:FF14)</f>
        <v>0</v>
      </c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170"/>
      <c r="CF14" s="170"/>
      <c r="CG14" s="170"/>
      <c r="CH14" s="170"/>
      <c r="CI14" s="170"/>
      <c r="CJ14" s="170"/>
      <c r="CK14" s="170"/>
      <c r="CL14" s="170"/>
      <c r="CM14" s="170"/>
      <c r="CN14" s="170"/>
      <c r="CO14" s="170"/>
      <c r="CP14" s="170"/>
      <c r="CQ14" s="170"/>
      <c r="CR14" s="170"/>
      <c r="CS14" s="170"/>
      <c r="CT14" s="170"/>
      <c r="CU14" s="170"/>
      <c r="CV14" s="170"/>
      <c r="CW14" s="170"/>
      <c r="CX14" s="170"/>
      <c r="CY14" s="170"/>
      <c r="CZ14" s="170"/>
      <c r="DA14" s="170"/>
      <c r="DB14" s="170"/>
      <c r="DC14" s="170"/>
      <c r="DD14" s="170"/>
      <c r="DE14" s="170"/>
      <c r="DF14" s="170"/>
      <c r="DG14" s="170"/>
      <c r="DH14" s="170"/>
      <c r="DI14" s="170"/>
      <c r="DJ14" s="170"/>
      <c r="DK14" s="170"/>
      <c r="DL14" s="170"/>
      <c r="DM14" s="170"/>
      <c r="DN14" s="170"/>
      <c r="DO14" s="170"/>
      <c r="DP14" s="170"/>
      <c r="DQ14" s="170"/>
      <c r="DR14" s="170"/>
      <c r="DS14" s="170"/>
      <c r="DT14" s="170"/>
      <c r="DU14" s="170"/>
      <c r="DV14" s="170"/>
      <c r="DW14" s="170"/>
      <c r="DX14" s="170"/>
      <c r="DY14" s="170"/>
      <c r="DZ14" s="170"/>
      <c r="EA14" s="170"/>
      <c r="EB14" s="170"/>
      <c r="EC14" s="170"/>
      <c r="ED14" s="170"/>
      <c r="EE14" s="170"/>
      <c r="EF14" s="170"/>
      <c r="EG14" s="170"/>
      <c r="EH14" s="170"/>
      <c r="EI14" s="170"/>
      <c r="EJ14" s="170"/>
      <c r="EK14" s="170"/>
      <c r="EL14" s="170"/>
      <c r="EM14" s="170"/>
      <c r="EN14" s="170"/>
      <c r="EO14" s="170"/>
      <c r="EP14" s="170"/>
      <c r="EQ14" s="170"/>
      <c r="ER14" s="170"/>
      <c r="ES14" s="170"/>
      <c r="ET14" s="170"/>
      <c r="EU14" s="170"/>
      <c r="EV14" s="170"/>
      <c r="EW14" s="170"/>
      <c r="EX14" s="170"/>
      <c r="EY14" s="170"/>
      <c r="EZ14" s="170"/>
      <c r="FA14" s="170"/>
      <c r="FB14" s="170"/>
      <c r="FC14" s="171"/>
      <c r="FD14" s="38"/>
      <c r="FE14" s="38"/>
      <c r="FF14" s="166"/>
      <c r="FG14" s="81" t="n">
        <f aca="false">SUM(FH14:HX14)</f>
        <v>0</v>
      </c>
      <c r="FH14" s="16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167"/>
      <c r="HZ14" s="148" t="n">
        <f aca="false">S14*AG14</f>
        <v>884</v>
      </c>
      <c r="IA14" s="22" t="n">
        <f aca="false">Q14*T14</f>
        <v>0</v>
      </c>
    </row>
    <row r="15" s="23" customFormat="true" ht="12.75" hidden="false" customHeight="true" outlineLevel="0" collapsed="false">
      <c r="A15" s="184" t="n">
        <v>13465</v>
      </c>
      <c r="B15" s="195" t="s">
        <v>269</v>
      </c>
      <c r="C15" s="150" t="n">
        <f aca="false">ROUND(N15*1.01,-2)</f>
        <v>1200</v>
      </c>
      <c r="D15" s="186" t="s">
        <v>270</v>
      </c>
      <c r="E15" s="151" t="s">
        <v>255</v>
      </c>
      <c r="F15" s="151" t="s">
        <v>256</v>
      </c>
      <c r="G15" s="187" t="s">
        <v>271</v>
      </c>
      <c r="H15" s="196" t="s">
        <v>272</v>
      </c>
      <c r="I15" s="189" t="s">
        <v>273</v>
      </c>
      <c r="J15" s="155" t="n">
        <v>17</v>
      </c>
      <c r="K15" s="155" t="s">
        <v>274</v>
      </c>
      <c r="L15" s="155"/>
      <c r="M15" s="149"/>
      <c r="N15" s="191" t="n">
        <f aca="false">ROUND(S15*1.4,-1)</f>
        <v>1180</v>
      </c>
      <c r="O15" s="158" t="n">
        <f aca="false">P15*S15</f>
        <v>966</v>
      </c>
      <c r="P15" s="159" t="n">
        <v>1.15</v>
      </c>
      <c r="Q15" s="160" t="n">
        <v>10</v>
      </c>
      <c r="R15" s="197" t="n">
        <v>0.4</v>
      </c>
      <c r="S15" s="198" t="n">
        <f aca="false">Q15*(1+R15)*$A$2</f>
        <v>840</v>
      </c>
      <c r="T15" s="54" t="n">
        <f aca="false">SUM(U15:AD15)</f>
        <v>0</v>
      </c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2"/>
      <c r="AF15" s="163" t="n">
        <f aca="false">Q15*AG15</f>
        <v>0</v>
      </c>
      <c r="AG15" s="192" t="n">
        <f aca="false">AH15-AI15+FG15</f>
        <v>0</v>
      </c>
      <c r="AH15" s="165" t="n">
        <v>13</v>
      </c>
      <c r="AI15" s="59" t="n">
        <f aca="false">SUM(AJ15:FF15)</f>
        <v>13</v>
      </c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170"/>
      <c r="CF15" s="170"/>
      <c r="CG15" s="170"/>
      <c r="CH15" s="170"/>
      <c r="CI15" s="170"/>
      <c r="CJ15" s="170"/>
      <c r="CK15" s="170"/>
      <c r="CL15" s="170"/>
      <c r="CM15" s="170"/>
      <c r="CN15" s="170"/>
      <c r="CO15" s="170"/>
      <c r="CP15" s="170"/>
      <c r="CQ15" s="170"/>
      <c r="CR15" s="170"/>
      <c r="CS15" s="170"/>
      <c r="CT15" s="170"/>
      <c r="CU15" s="170"/>
      <c r="CV15" s="170"/>
      <c r="CW15" s="170"/>
      <c r="CX15" s="170"/>
      <c r="CY15" s="170"/>
      <c r="CZ15" s="170"/>
      <c r="DA15" s="170"/>
      <c r="DB15" s="170"/>
      <c r="DC15" s="170"/>
      <c r="DD15" s="170"/>
      <c r="DE15" s="170"/>
      <c r="DF15" s="170"/>
      <c r="DG15" s="170"/>
      <c r="DH15" s="170"/>
      <c r="DI15" s="170"/>
      <c r="DJ15" s="170"/>
      <c r="DK15" s="170"/>
      <c r="DL15" s="170"/>
      <c r="DM15" s="170"/>
      <c r="DN15" s="170"/>
      <c r="DO15" s="170"/>
      <c r="DP15" s="170"/>
      <c r="DQ15" s="170"/>
      <c r="DR15" s="170"/>
      <c r="DS15" s="170"/>
      <c r="DT15" s="170"/>
      <c r="DU15" s="170"/>
      <c r="DV15" s="170"/>
      <c r="DW15" s="170"/>
      <c r="DX15" s="170"/>
      <c r="DY15" s="170"/>
      <c r="DZ15" s="170"/>
      <c r="EA15" s="170"/>
      <c r="EB15" s="170"/>
      <c r="EC15" s="170"/>
      <c r="ED15" s="170"/>
      <c r="EE15" s="170"/>
      <c r="EF15" s="170"/>
      <c r="EG15" s="170"/>
      <c r="EH15" s="170"/>
      <c r="EI15" s="170"/>
      <c r="EJ15" s="170"/>
      <c r="EK15" s="170"/>
      <c r="EL15" s="170"/>
      <c r="EM15" s="170"/>
      <c r="EN15" s="170"/>
      <c r="EO15" s="170"/>
      <c r="EP15" s="170"/>
      <c r="EQ15" s="170"/>
      <c r="ER15" s="170"/>
      <c r="ES15" s="170"/>
      <c r="ET15" s="170"/>
      <c r="EU15" s="170"/>
      <c r="EV15" s="170"/>
      <c r="EW15" s="170"/>
      <c r="EX15" s="170"/>
      <c r="EY15" s="170"/>
      <c r="EZ15" s="170"/>
      <c r="FA15" s="170"/>
      <c r="FB15" s="170"/>
      <c r="FC15" s="171"/>
      <c r="FD15" s="38"/>
      <c r="FE15" s="38" t="n">
        <v>13</v>
      </c>
      <c r="FF15" s="166"/>
      <c r="FG15" s="81" t="n">
        <f aca="false">SUM(FH15:HX15)</f>
        <v>0</v>
      </c>
      <c r="FH15" s="16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167"/>
      <c r="HZ15" s="148" t="n">
        <f aca="false">S15*AG15</f>
        <v>0</v>
      </c>
      <c r="IA15" s="22" t="n">
        <f aca="false">Q15*T15</f>
        <v>0</v>
      </c>
    </row>
    <row r="16" s="23" customFormat="true" ht="12.75" hidden="false" customHeight="true" outlineLevel="0" collapsed="false">
      <c r="A16" s="184" t="n">
        <v>22485</v>
      </c>
      <c r="B16" s="195" t="s">
        <v>275</v>
      </c>
      <c r="C16" s="193" t="n">
        <v>4300</v>
      </c>
      <c r="D16" s="186" t="s">
        <v>276</v>
      </c>
      <c r="E16" s="151" t="s">
        <v>255</v>
      </c>
      <c r="F16" s="151" t="s">
        <v>256</v>
      </c>
      <c r="G16" s="187" t="s">
        <v>257</v>
      </c>
      <c r="H16" s="196" t="s">
        <v>272</v>
      </c>
      <c r="I16" s="189" t="s">
        <v>259</v>
      </c>
      <c r="J16" s="155" t="n">
        <v>17</v>
      </c>
      <c r="K16" s="155" t="s">
        <v>277</v>
      </c>
      <c r="L16" s="190"/>
      <c r="M16" s="149"/>
      <c r="N16" s="191" t="n">
        <f aca="false">ROUND(S16*1.5,-1)</f>
        <v>1380</v>
      </c>
      <c r="O16" s="158" t="n">
        <v>3900</v>
      </c>
      <c r="P16" s="159" t="n">
        <v>1.4</v>
      </c>
      <c r="Q16" s="160" t="n">
        <v>10</v>
      </c>
      <c r="R16" s="161" t="n">
        <v>0.35</v>
      </c>
      <c r="S16" s="162" t="n">
        <f aca="false">Q16*(1+R16)*$A$1</f>
        <v>918</v>
      </c>
      <c r="T16" s="54" t="n">
        <f aca="false">SUM(U16:AD16)</f>
        <v>0</v>
      </c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2"/>
      <c r="AF16" s="163" t="n">
        <f aca="false">Q16*AG16</f>
        <v>0</v>
      </c>
      <c r="AG16" s="192" t="n">
        <f aca="false">AH16-AI16+FG16</f>
        <v>0</v>
      </c>
      <c r="AH16" s="165" t="n">
        <v>54</v>
      </c>
      <c r="AI16" s="59" t="n">
        <f aca="false">SUM(AJ16:FF16)</f>
        <v>54</v>
      </c>
      <c r="AJ16" s="170"/>
      <c r="AK16" s="170"/>
      <c r="AL16" s="170"/>
      <c r="AM16" s="170"/>
      <c r="AN16" s="170"/>
      <c r="AO16" s="170"/>
      <c r="AP16" s="170"/>
      <c r="AQ16" s="170"/>
      <c r="AR16" s="170"/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170"/>
      <c r="CF16" s="170"/>
      <c r="CG16" s="170"/>
      <c r="CH16" s="170"/>
      <c r="CI16" s="170"/>
      <c r="CJ16" s="170"/>
      <c r="CK16" s="170"/>
      <c r="CL16" s="170"/>
      <c r="CM16" s="170"/>
      <c r="CN16" s="170"/>
      <c r="CO16" s="170"/>
      <c r="CP16" s="170"/>
      <c r="CQ16" s="170"/>
      <c r="CR16" s="170"/>
      <c r="CS16" s="170"/>
      <c r="CT16" s="170"/>
      <c r="CU16" s="170"/>
      <c r="CV16" s="170"/>
      <c r="CW16" s="170"/>
      <c r="CX16" s="170"/>
      <c r="CY16" s="170"/>
      <c r="CZ16" s="170"/>
      <c r="DA16" s="170"/>
      <c r="DB16" s="170"/>
      <c r="DC16" s="170"/>
      <c r="DD16" s="170"/>
      <c r="DE16" s="170"/>
      <c r="DF16" s="170"/>
      <c r="DG16" s="170"/>
      <c r="DH16" s="170"/>
      <c r="DI16" s="170"/>
      <c r="DJ16" s="170"/>
      <c r="DK16" s="170"/>
      <c r="DL16" s="170"/>
      <c r="DM16" s="170"/>
      <c r="DN16" s="170"/>
      <c r="DO16" s="170"/>
      <c r="DP16" s="170"/>
      <c r="DQ16" s="170"/>
      <c r="DR16" s="170"/>
      <c r="DS16" s="170"/>
      <c r="DT16" s="170"/>
      <c r="DU16" s="170"/>
      <c r="DV16" s="170"/>
      <c r="DW16" s="170"/>
      <c r="DX16" s="170"/>
      <c r="DY16" s="170"/>
      <c r="DZ16" s="170"/>
      <c r="EA16" s="170"/>
      <c r="EB16" s="170"/>
      <c r="EC16" s="170"/>
      <c r="ED16" s="170"/>
      <c r="EE16" s="170"/>
      <c r="EF16" s="170"/>
      <c r="EG16" s="170"/>
      <c r="EH16" s="170"/>
      <c r="EI16" s="170"/>
      <c r="EJ16" s="170"/>
      <c r="EK16" s="170"/>
      <c r="EL16" s="170"/>
      <c r="EM16" s="170"/>
      <c r="EN16" s="170"/>
      <c r="EO16" s="170"/>
      <c r="EP16" s="170"/>
      <c r="EQ16" s="170"/>
      <c r="ER16" s="170"/>
      <c r="ES16" s="170"/>
      <c r="ET16" s="170"/>
      <c r="EU16" s="170"/>
      <c r="EV16" s="170"/>
      <c r="EW16" s="170"/>
      <c r="EX16" s="170"/>
      <c r="EY16" s="170"/>
      <c r="EZ16" s="170"/>
      <c r="FA16" s="170"/>
      <c r="FB16" s="170"/>
      <c r="FC16" s="171"/>
      <c r="FD16" s="38" t="n">
        <v>54</v>
      </c>
      <c r="FE16" s="38"/>
      <c r="FF16" s="166"/>
      <c r="FG16" s="81" t="n">
        <f aca="false">SUM(FH16:HX16)</f>
        <v>0</v>
      </c>
      <c r="FH16" s="16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167"/>
      <c r="HZ16" s="148" t="n">
        <f aca="false">S16*AG16</f>
        <v>0</v>
      </c>
      <c r="IA16" s="22" t="n">
        <f aca="false">Q16*T16</f>
        <v>0</v>
      </c>
    </row>
    <row r="17" s="23" customFormat="true" ht="12.75" hidden="false" customHeight="true" outlineLevel="0" collapsed="false">
      <c r="A17" s="184" t="n">
        <v>14465</v>
      </c>
      <c r="B17" s="199" t="s">
        <v>278</v>
      </c>
      <c r="C17" s="150" t="n">
        <f aca="false">ROUND(N17*1.01,-2)</f>
        <v>1400</v>
      </c>
      <c r="D17" s="188" t="s">
        <v>279</v>
      </c>
      <c r="E17" s="151" t="s">
        <v>255</v>
      </c>
      <c r="F17" s="151" t="s">
        <v>256</v>
      </c>
      <c r="G17" s="187" t="s">
        <v>271</v>
      </c>
      <c r="H17" s="188" t="s">
        <v>272</v>
      </c>
      <c r="I17" s="189" t="s">
        <v>259</v>
      </c>
      <c r="J17" s="155" t="n">
        <v>19</v>
      </c>
      <c r="K17" s="155" t="s">
        <v>259</v>
      </c>
      <c r="L17" s="155"/>
      <c r="M17" s="149"/>
      <c r="N17" s="191" t="n">
        <f aca="false">ROUND(S17*1.5,-1)</f>
        <v>1380</v>
      </c>
      <c r="O17" s="158" t="n">
        <f aca="false">P17*S17</f>
        <v>1285.2</v>
      </c>
      <c r="P17" s="159" t="n">
        <v>1.4</v>
      </c>
      <c r="Q17" s="160" t="n">
        <v>10</v>
      </c>
      <c r="R17" s="161" t="n">
        <v>0.35</v>
      </c>
      <c r="S17" s="162" t="n">
        <f aca="false">Q17*(1+R17)*$A$1</f>
        <v>918</v>
      </c>
      <c r="T17" s="54" t="n">
        <f aca="false">SUM(U17:AD17)</f>
        <v>0</v>
      </c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2"/>
      <c r="AF17" s="163" t="n">
        <f aca="false">Q17*AG17</f>
        <v>0</v>
      </c>
      <c r="AG17" s="192" t="n">
        <f aca="false">AH17-AI17+FG17</f>
        <v>0</v>
      </c>
      <c r="AH17" s="165" t="n">
        <v>0</v>
      </c>
      <c r="AI17" s="59" t="n">
        <f aca="false">SUM(AJ17:FF17)</f>
        <v>0</v>
      </c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170"/>
      <c r="CF17" s="170"/>
      <c r="CG17" s="170"/>
      <c r="CH17" s="170"/>
      <c r="CI17" s="170"/>
      <c r="CJ17" s="170"/>
      <c r="CK17" s="170"/>
      <c r="CL17" s="170"/>
      <c r="CM17" s="170"/>
      <c r="CN17" s="170"/>
      <c r="CO17" s="170"/>
      <c r="CP17" s="170"/>
      <c r="CQ17" s="170"/>
      <c r="CR17" s="170"/>
      <c r="CS17" s="170"/>
      <c r="CT17" s="170"/>
      <c r="CU17" s="170"/>
      <c r="CV17" s="170"/>
      <c r="CW17" s="170"/>
      <c r="CX17" s="170"/>
      <c r="CY17" s="170"/>
      <c r="CZ17" s="170"/>
      <c r="DA17" s="170"/>
      <c r="DB17" s="170"/>
      <c r="DC17" s="170"/>
      <c r="DD17" s="170"/>
      <c r="DE17" s="170"/>
      <c r="DF17" s="170"/>
      <c r="DG17" s="170"/>
      <c r="DH17" s="170"/>
      <c r="DI17" s="170"/>
      <c r="DJ17" s="170"/>
      <c r="DK17" s="170"/>
      <c r="DL17" s="170"/>
      <c r="DM17" s="170"/>
      <c r="DN17" s="170"/>
      <c r="DO17" s="170"/>
      <c r="DP17" s="170"/>
      <c r="DQ17" s="170"/>
      <c r="DR17" s="170"/>
      <c r="DS17" s="170"/>
      <c r="DT17" s="170"/>
      <c r="DU17" s="170"/>
      <c r="DV17" s="170"/>
      <c r="DW17" s="170"/>
      <c r="DX17" s="170"/>
      <c r="DY17" s="170"/>
      <c r="DZ17" s="170"/>
      <c r="EA17" s="170"/>
      <c r="EB17" s="170"/>
      <c r="EC17" s="170"/>
      <c r="ED17" s="170"/>
      <c r="EE17" s="170"/>
      <c r="EF17" s="170"/>
      <c r="EG17" s="170"/>
      <c r="EH17" s="170"/>
      <c r="EI17" s="170"/>
      <c r="EJ17" s="170"/>
      <c r="EK17" s="170"/>
      <c r="EL17" s="170"/>
      <c r="EM17" s="170"/>
      <c r="EN17" s="170"/>
      <c r="EO17" s="170"/>
      <c r="EP17" s="170"/>
      <c r="EQ17" s="170"/>
      <c r="ER17" s="170"/>
      <c r="ES17" s="170"/>
      <c r="ET17" s="170"/>
      <c r="EU17" s="170"/>
      <c r="EV17" s="170"/>
      <c r="EW17" s="170"/>
      <c r="EX17" s="170"/>
      <c r="EY17" s="170"/>
      <c r="EZ17" s="170"/>
      <c r="FA17" s="170"/>
      <c r="FB17" s="170"/>
      <c r="FC17" s="171"/>
      <c r="FD17" s="38"/>
      <c r="FE17" s="38"/>
      <c r="FF17" s="166"/>
      <c r="FG17" s="81" t="n">
        <f aca="false">SUM(FH17:HX17)</f>
        <v>0</v>
      </c>
      <c r="FH17" s="16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179"/>
      <c r="HZ17" s="148" t="n">
        <f aca="false">S17*AG17</f>
        <v>0</v>
      </c>
      <c r="IA17" s="22" t="n">
        <f aca="false">Q17*T17</f>
        <v>0</v>
      </c>
    </row>
    <row r="18" s="23" customFormat="true" ht="12.75" hidden="false" customHeight="true" outlineLevel="0" collapsed="false">
      <c r="A18" s="184" t="n">
        <v>5465</v>
      </c>
      <c r="B18" s="195" t="s">
        <v>280</v>
      </c>
      <c r="C18" s="150" t="n">
        <f aca="false">ROUND(N18*1.01,-2)</f>
        <v>1300</v>
      </c>
      <c r="D18" s="186" t="s">
        <v>281</v>
      </c>
      <c r="E18" s="151" t="s">
        <v>255</v>
      </c>
      <c r="F18" s="151" t="s">
        <v>256</v>
      </c>
      <c r="G18" s="187" t="s">
        <v>257</v>
      </c>
      <c r="H18" s="196" t="s">
        <v>282</v>
      </c>
      <c r="I18" s="189" t="s">
        <v>273</v>
      </c>
      <c r="J18" s="155" t="n">
        <v>18.3</v>
      </c>
      <c r="K18" s="155" t="s">
        <v>274</v>
      </c>
      <c r="L18" s="155"/>
      <c r="M18" s="149"/>
      <c r="N18" s="191" t="n">
        <f aca="false">ROUND(S18*1.5,-1)</f>
        <v>1260</v>
      </c>
      <c r="O18" s="158" t="n">
        <f aca="false">P18*S18</f>
        <v>1092</v>
      </c>
      <c r="P18" s="159" t="n">
        <v>1.3</v>
      </c>
      <c r="Q18" s="160" t="n">
        <v>10</v>
      </c>
      <c r="R18" s="197" t="n">
        <v>0.4</v>
      </c>
      <c r="S18" s="198" t="n">
        <f aca="false">Q18*(1+R18)*$A$2</f>
        <v>840</v>
      </c>
      <c r="T18" s="54" t="n">
        <f aca="false">SUM(U18:AD18)</f>
        <v>0</v>
      </c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2"/>
      <c r="AF18" s="163" t="n">
        <f aca="false">Q18*AG18</f>
        <v>0</v>
      </c>
      <c r="AG18" s="192" t="n">
        <f aca="false">AH18-AI18+FG18</f>
        <v>0</v>
      </c>
      <c r="AH18" s="165" t="n">
        <v>-7</v>
      </c>
      <c r="AI18" s="59" t="n">
        <f aca="false">SUM(AJ18:FF18)</f>
        <v>-7</v>
      </c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170"/>
      <c r="CF18" s="170"/>
      <c r="CG18" s="170"/>
      <c r="CH18" s="170"/>
      <c r="CI18" s="170"/>
      <c r="CJ18" s="170"/>
      <c r="CK18" s="170"/>
      <c r="CL18" s="170"/>
      <c r="CM18" s="170"/>
      <c r="CN18" s="170"/>
      <c r="CO18" s="170"/>
      <c r="CP18" s="170"/>
      <c r="CQ18" s="170"/>
      <c r="CR18" s="170"/>
      <c r="CS18" s="170"/>
      <c r="CT18" s="170"/>
      <c r="CU18" s="170"/>
      <c r="CV18" s="170"/>
      <c r="CW18" s="170"/>
      <c r="CX18" s="170"/>
      <c r="CY18" s="170"/>
      <c r="CZ18" s="170"/>
      <c r="DA18" s="170"/>
      <c r="DB18" s="170"/>
      <c r="DC18" s="170"/>
      <c r="DD18" s="170"/>
      <c r="DE18" s="170"/>
      <c r="DF18" s="170"/>
      <c r="DG18" s="170"/>
      <c r="DH18" s="170"/>
      <c r="DI18" s="170"/>
      <c r="DJ18" s="170"/>
      <c r="DK18" s="170"/>
      <c r="DL18" s="170"/>
      <c r="DM18" s="170"/>
      <c r="DN18" s="170"/>
      <c r="DO18" s="170"/>
      <c r="DP18" s="170"/>
      <c r="DQ18" s="170"/>
      <c r="DR18" s="170"/>
      <c r="DS18" s="170"/>
      <c r="DT18" s="170"/>
      <c r="DU18" s="170"/>
      <c r="DV18" s="170"/>
      <c r="DW18" s="170"/>
      <c r="DX18" s="170"/>
      <c r="DY18" s="170"/>
      <c r="DZ18" s="170"/>
      <c r="EA18" s="170"/>
      <c r="EB18" s="170"/>
      <c r="EC18" s="170"/>
      <c r="ED18" s="170"/>
      <c r="EE18" s="170"/>
      <c r="EF18" s="170"/>
      <c r="EG18" s="170"/>
      <c r="EH18" s="170"/>
      <c r="EI18" s="170"/>
      <c r="EJ18" s="170"/>
      <c r="EK18" s="170"/>
      <c r="EL18" s="170"/>
      <c r="EM18" s="170"/>
      <c r="EN18" s="170"/>
      <c r="EO18" s="170"/>
      <c r="EP18" s="170"/>
      <c r="EQ18" s="170"/>
      <c r="ER18" s="170"/>
      <c r="ES18" s="170"/>
      <c r="ET18" s="170"/>
      <c r="EU18" s="170"/>
      <c r="EV18" s="170"/>
      <c r="EW18" s="170"/>
      <c r="EX18" s="170"/>
      <c r="EY18" s="170"/>
      <c r="EZ18" s="170"/>
      <c r="FA18" s="170"/>
      <c r="FB18" s="170"/>
      <c r="FC18" s="171"/>
      <c r="FD18" s="38"/>
      <c r="FE18" s="38" t="n">
        <v>-7</v>
      </c>
      <c r="FF18" s="166"/>
      <c r="FG18" s="81" t="n">
        <f aca="false">SUM(FH18:HX18)</f>
        <v>0</v>
      </c>
      <c r="FH18" s="16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167"/>
      <c r="HZ18" s="148" t="n">
        <f aca="false">S18*AG18</f>
        <v>0</v>
      </c>
      <c r="IA18" s="22" t="n">
        <f aca="false">Q18*T18</f>
        <v>0</v>
      </c>
    </row>
    <row r="19" s="23" customFormat="true" ht="12.75" hidden="false" customHeight="true" outlineLevel="0" collapsed="false">
      <c r="A19" s="184" t="n">
        <v>7465</v>
      </c>
      <c r="B19" s="200" t="s">
        <v>283</v>
      </c>
      <c r="C19" s="150" t="n">
        <f aca="false">ROUND(N19*1.01,-2)</f>
        <v>1300</v>
      </c>
      <c r="D19" s="201" t="s">
        <v>284</v>
      </c>
      <c r="E19" s="151" t="s">
        <v>255</v>
      </c>
      <c r="F19" s="151" t="s">
        <v>256</v>
      </c>
      <c r="G19" s="187" t="s">
        <v>257</v>
      </c>
      <c r="H19" s="196" t="s">
        <v>282</v>
      </c>
      <c r="I19" s="189" t="s">
        <v>259</v>
      </c>
      <c r="J19" s="155" t="n">
        <v>18</v>
      </c>
      <c r="K19" s="155" t="s">
        <v>260</v>
      </c>
      <c r="L19" s="190" t="s">
        <v>266</v>
      </c>
      <c r="M19" s="149"/>
      <c r="N19" s="191" t="n">
        <f aca="false">ROUND(S19*1.5,-1)</f>
        <v>1330</v>
      </c>
      <c r="O19" s="158" t="n">
        <f aca="false">P19*S19</f>
        <v>1149.2</v>
      </c>
      <c r="P19" s="159" t="n">
        <v>1.3</v>
      </c>
      <c r="Q19" s="160" t="n">
        <v>10</v>
      </c>
      <c r="R19" s="161" t="n">
        <v>0.3</v>
      </c>
      <c r="S19" s="162" t="n">
        <f aca="false">Q19*(1+R19)*$A$1</f>
        <v>884</v>
      </c>
      <c r="T19" s="54" t="n">
        <f aca="false">SUM(U19:AD19)</f>
        <v>0</v>
      </c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2"/>
      <c r="AF19" s="163" t="n">
        <f aca="false">Q19*AG19</f>
        <v>1030</v>
      </c>
      <c r="AG19" s="192" t="n">
        <f aca="false">AH19-AI19+FG19</f>
        <v>103</v>
      </c>
      <c r="AH19" s="165" t="n">
        <v>-125</v>
      </c>
      <c r="AI19" s="59" t="n">
        <f aca="false">SUM(AJ19:FF19)</f>
        <v>-28</v>
      </c>
      <c r="AJ19" s="170"/>
      <c r="AK19" s="170"/>
      <c r="AL19" s="170"/>
      <c r="AM19" s="170"/>
      <c r="AN19" s="170"/>
      <c r="AO19" s="170"/>
      <c r="AP19" s="170"/>
      <c r="AQ19" s="170"/>
      <c r="AR19" s="170"/>
      <c r="AS19" s="170"/>
      <c r="AT19" s="170"/>
      <c r="AU19" s="170"/>
      <c r="AV19" s="170"/>
      <c r="AW19" s="170"/>
      <c r="AX19" s="170"/>
      <c r="AY19" s="170"/>
      <c r="AZ19" s="170"/>
      <c r="BA19" s="170"/>
      <c r="BB19" s="170"/>
      <c r="BC19" s="170"/>
      <c r="BD19" s="170"/>
      <c r="BE19" s="170"/>
      <c r="BF19" s="170"/>
      <c r="BG19" s="170"/>
      <c r="BH19" s="170"/>
      <c r="BI19" s="170"/>
      <c r="BJ19" s="170"/>
      <c r="BK19" s="170"/>
      <c r="BL19" s="170"/>
      <c r="BM19" s="170"/>
      <c r="BN19" s="170"/>
      <c r="BO19" s="170"/>
      <c r="BP19" s="170"/>
      <c r="BQ19" s="170"/>
      <c r="BR19" s="170"/>
      <c r="BS19" s="170"/>
      <c r="BT19" s="170"/>
      <c r="BU19" s="170"/>
      <c r="BV19" s="170"/>
      <c r="BW19" s="170"/>
      <c r="BX19" s="170"/>
      <c r="BY19" s="170"/>
      <c r="BZ19" s="170"/>
      <c r="CA19" s="170"/>
      <c r="CB19" s="170"/>
      <c r="CC19" s="170"/>
      <c r="CD19" s="170"/>
      <c r="CE19" s="170"/>
      <c r="CF19" s="170"/>
      <c r="CG19" s="170"/>
      <c r="CH19" s="170"/>
      <c r="CI19" s="170"/>
      <c r="CJ19" s="170"/>
      <c r="CK19" s="170" t="n">
        <v>3</v>
      </c>
      <c r="CL19" s="170"/>
      <c r="CM19" s="170"/>
      <c r="CN19" s="170"/>
      <c r="CO19" s="170"/>
      <c r="CP19" s="170"/>
      <c r="CQ19" s="170"/>
      <c r="CR19" s="170"/>
      <c r="CS19" s="170"/>
      <c r="CT19" s="170"/>
      <c r="CU19" s="170"/>
      <c r="CV19" s="170"/>
      <c r="CW19" s="170"/>
      <c r="CX19" s="170"/>
      <c r="CY19" s="170"/>
      <c r="CZ19" s="170"/>
      <c r="DA19" s="170"/>
      <c r="DB19" s="170"/>
      <c r="DC19" s="170"/>
      <c r="DD19" s="170"/>
      <c r="DE19" s="170"/>
      <c r="DF19" s="170"/>
      <c r="DG19" s="170"/>
      <c r="DH19" s="170"/>
      <c r="DI19" s="170"/>
      <c r="DJ19" s="170"/>
      <c r="DK19" s="170"/>
      <c r="DL19" s="170"/>
      <c r="DM19" s="170"/>
      <c r="DN19" s="170"/>
      <c r="DO19" s="170"/>
      <c r="DP19" s="170"/>
      <c r="DQ19" s="170"/>
      <c r="DR19" s="170"/>
      <c r="DS19" s="170"/>
      <c r="DT19" s="170"/>
      <c r="DU19" s="170"/>
      <c r="DV19" s="170"/>
      <c r="DW19" s="170"/>
      <c r="DX19" s="170"/>
      <c r="DY19" s="170"/>
      <c r="DZ19" s="170"/>
      <c r="EA19" s="170"/>
      <c r="EB19" s="170"/>
      <c r="EC19" s="170"/>
      <c r="ED19" s="170"/>
      <c r="EE19" s="170"/>
      <c r="EF19" s="170"/>
      <c r="EG19" s="170"/>
      <c r="EH19" s="170"/>
      <c r="EI19" s="170"/>
      <c r="EJ19" s="170"/>
      <c r="EK19" s="170"/>
      <c r="EL19" s="170"/>
      <c r="EM19" s="170"/>
      <c r="EN19" s="170"/>
      <c r="EO19" s="170"/>
      <c r="EP19" s="170"/>
      <c r="EQ19" s="170"/>
      <c r="ER19" s="170"/>
      <c r="ES19" s="170"/>
      <c r="ET19" s="170"/>
      <c r="EU19" s="170"/>
      <c r="EV19" s="170"/>
      <c r="EW19" s="170"/>
      <c r="EX19" s="170"/>
      <c r="EY19" s="170"/>
      <c r="EZ19" s="170"/>
      <c r="FA19" s="170"/>
      <c r="FB19" s="170"/>
      <c r="FC19" s="171"/>
      <c r="FD19" s="38"/>
      <c r="FE19" s="38" t="n">
        <v>-31</v>
      </c>
      <c r="FF19" s="166"/>
      <c r="FG19" s="81" t="n">
        <f aca="false">SUM(FH19:HX19)</f>
        <v>200</v>
      </c>
      <c r="FH19" s="16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 t="n">
        <v>200</v>
      </c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179"/>
      <c r="HZ19" s="148" t="n">
        <f aca="false">S19*AG19</f>
        <v>91052</v>
      </c>
      <c r="IA19" s="22" t="n">
        <f aca="false">Q19*T19</f>
        <v>0</v>
      </c>
    </row>
    <row r="20" s="23" customFormat="true" ht="12.75" hidden="false" customHeight="true" outlineLevel="0" collapsed="false">
      <c r="A20" s="184" t="n">
        <v>8465</v>
      </c>
      <c r="B20" s="195" t="s">
        <v>285</v>
      </c>
      <c r="C20" s="150" t="n">
        <f aca="false">ROUND(N20*1.01,-2)</f>
        <v>1400</v>
      </c>
      <c r="D20" s="186" t="s">
        <v>286</v>
      </c>
      <c r="E20" s="151" t="s">
        <v>255</v>
      </c>
      <c r="F20" s="151" t="s">
        <v>256</v>
      </c>
      <c r="G20" s="187" t="s">
        <v>257</v>
      </c>
      <c r="H20" s="196" t="s">
        <v>282</v>
      </c>
      <c r="I20" s="189" t="s">
        <v>259</v>
      </c>
      <c r="J20" s="155" t="n">
        <v>18</v>
      </c>
      <c r="K20" s="155" t="s">
        <v>260</v>
      </c>
      <c r="L20" s="190" t="s">
        <v>287</v>
      </c>
      <c r="M20" s="149"/>
      <c r="N20" s="191" t="n">
        <f aca="false">ROUND(S20*1.5,-1)</f>
        <v>1380</v>
      </c>
      <c r="O20" s="158" t="n">
        <f aca="false">P20*S20</f>
        <v>1193.4</v>
      </c>
      <c r="P20" s="159" t="n">
        <v>1.3</v>
      </c>
      <c r="Q20" s="160" t="n">
        <v>10</v>
      </c>
      <c r="R20" s="161" t="n">
        <v>0.35</v>
      </c>
      <c r="S20" s="162" t="n">
        <f aca="false">Q20*(1+R20)*$A$1</f>
        <v>918</v>
      </c>
      <c r="T20" s="54" t="n">
        <f aca="false">SUM(U20:AD20)</f>
        <v>0</v>
      </c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2"/>
      <c r="AF20" s="163" t="n">
        <f aca="false">Q20*AG20</f>
        <v>0</v>
      </c>
      <c r="AG20" s="192" t="n">
        <f aca="false">AH20-AI20+FG20</f>
        <v>0</v>
      </c>
      <c r="AH20" s="165" t="n">
        <v>-86</v>
      </c>
      <c r="AI20" s="59" t="n">
        <f aca="false">SUM(AJ20:FF20)</f>
        <v>14</v>
      </c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1"/>
      <c r="FD20" s="38"/>
      <c r="FE20" s="38" t="n">
        <v>14</v>
      </c>
      <c r="FF20" s="166"/>
      <c r="FG20" s="81" t="n">
        <f aca="false">SUM(FH20:HX20)</f>
        <v>100</v>
      </c>
      <c r="FH20" s="16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 t="n">
        <v>100</v>
      </c>
      <c r="HW20" s="36"/>
      <c r="HX20" s="36"/>
      <c r="HY20" s="179"/>
      <c r="HZ20" s="148" t="n">
        <f aca="false">S20*AG20</f>
        <v>0</v>
      </c>
      <c r="IA20" s="22" t="n">
        <f aca="false">Q20*T20</f>
        <v>0</v>
      </c>
    </row>
    <row r="21" s="23" customFormat="true" ht="12.75" hidden="false" customHeight="true" outlineLevel="0" collapsed="false">
      <c r="A21" s="172" t="n">
        <v>19465</v>
      </c>
      <c r="B21" s="202" t="s">
        <v>288</v>
      </c>
      <c r="C21" s="150" t="n">
        <f aca="false">ROUND(N21*1.01,-2)</f>
        <v>1100</v>
      </c>
      <c r="D21" s="203" t="s">
        <v>289</v>
      </c>
      <c r="E21" s="151" t="s">
        <v>255</v>
      </c>
      <c r="F21" s="151" t="s">
        <v>256</v>
      </c>
      <c r="G21" s="187" t="s">
        <v>257</v>
      </c>
      <c r="H21" s="188" t="s">
        <v>290</v>
      </c>
      <c r="I21" s="189" t="s">
        <v>273</v>
      </c>
      <c r="J21" s="155" t="n">
        <v>26.6</v>
      </c>
      <c r="K21" s="155" t="s">
        <v>274</v>
      </c>
      <c r="L21" s="204"/>
      <c r="N21" s="191" t="n">
        <f aca="false">ROUND(S21*1.3,-1)</f>
        <v>1090</v>
      </c>
      <c r="O21" s="158" t="n">
        <f aca="false">P21*S21</f>
        <v>966</v>
      </c>
      <c r="P21" s="159" t="n">
        <v>1.15</v>
      </c>
      <c r="Q21" s="160" t="n">
        <v>10</v>
      </c>
      <c r="R21" s="197" t="n">
        <v>0.4</v>
      </c>
      <c r="S21" s="198" t="n">
        <f aca="false">Q21*(1+R21)*$A$2</f>
        <v>840</v>
      </c>
      <c r="T21" s="54" t="n">
        <f aca="false">SUM(U21:AD21)</f>
        <v>0</v>
      </c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2"/>
      <c r="AF21" s="163" t="n">
        <f aca="false">Q21*AG21</f>
        <v>0</v>
      </c>
      <c r="AG21" s="192" t="n">
        <f aca="false">AH21-AI21+FG21</f>
        <v>0</v>
      </c>
      <c r="AH21" s="165" t="n">
        <v>0</v>
      </c>
      <c r="AI21" s="59" t="n">
        <f aca="false">SUM(AJ21:FF21)</f>
        <v>0</v>
      </c>
      <c r="AJ21" s="170"/>
      <c r="AK21" s="170"/>
      <c r="AL21" s="170"/>
      <c r="AM21" s="170"/>
      <c r="AN21" s="170"/>
      <c r="AO21" s="170"/>
      <c r="AP21" s="170"/>
      <c r="AQ21" s="170"/>
      <c r="AR21" s="170"/>
      <c r="AS21" s="170"/>
      <c r="AT21" s="170"/>
      <c r="AU21" s="170"/>
      <c r="AV21" s="170"/>
      <c r="AW21" s="170"/>
      <c r="AX21" s="170"/>
      <c r="AY21" s="170"/>
      <c r="AZ21" s="170"/>
      <c r="BA21" s="170"/>
      <c r="BB21" s="170"/>
      <c r="BC21" s="170"/>
      <c r="BD21" s="170"/>
      <c r="BE21" s="170"/>
      <c r="BF21" s="170"/>
      <c r="BG21" s="170"/>
      <c r="BH21" s="170"/>
      <c r="BI21" s="170"/>
      <c r="BJ21" s="170"/>
      <c r="BK21" s="170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/>
      <c r="CD21" s="170"/>
      <c r="CE21" s="170"/>
      <c r="CF21" s="170"/>
      <c r="CG21" s="170"/>
      <c r="CH21" s="170"/>
      <c r="CI21" s="170"/>
      <c r="CJ21" s="170"/>
      <c r="CK21" s="170"/>
      <c r="CL21" s="170"/>
      <c r="CM21" s="170"/>
      <c r="CN21" s="170"/>
      <c r="CO21" s="170"/>
      <c r="CP21" s="170"/>
      <c r="CQ21" s="170"/>
      <c r="CR21" s="170"/>
      <c r="CS21" s="170"/>
      <c r="CT21" s="170"/>
      <c r="CU21" s="170"/>
      <c r="CV21" s="170"/>
      <c r="CW21" s="170"/>
      <c r="CX21" s="170"/>
      <c r="CY21" s="170"/>
      <c r="CZ21" s="170"/>
      <c r="DA21" s="170"/>
      <c r="DB21" s="170"/>
      <c r="DC21" s="170"/>
      <c r="DD21" s="170"/>
      <c r="DE21" s="170"/>
      <c r="DF21" s="170"/>
      <c r="DG21" s="170"/>
      <c r="DH21" s="170"/>
      <c r="DI21" s="170"/>
      <c r="DJ21" s="170"/>
      <c r="DK21" s="170"/>
      <c r="DL21" s="170"/>
      <c r="DM21" s="170"/>
      <c r="DN21" s="170"/>
      <c r="DO21" s="170"/>
      <c r="DP21" s="170"/>
      <c r="DQ21" s="170"/>
      <c r="DR21" s="170"/>
      <c r="DS21" s="170"/>
      <c r="DT21" s="170"/>
      <c r="DU21" s="170"/>
      <c r="DV21" s="170"/>
      <c r="DW21" s="170"/>
      <c r="DX21" s="170"/>
      <c r="DY21" s="170"/>
      <c r="DZ21" s="170"/>
      <c r="EA21" s="170"/>
      <c r="EB21" s="170"/>
      <c r="EC21" s="170"/>
      <c r="ED21" s="170"/>
      <c r="EE21" s="170"/>
      <c r="EF21" s="170"/>
      <c r="EG21" s="170"/>
      <c r="EH21" s="170"/>
      <c r="EI21" s="170"/>
      <c r="EJ21" s="170"/>
      <c r="EK21" s="170"/>
      <c r="EL21" s="170"/>
      <c r="EM21" s="170"/>
      <c r="EN21" s="170"/>
      <c r="EO21" s="170"/>
      <c r="EP21" s="170"/>
      <c r="EQ21" s="170"/>
      <c r="ER21" s="170"/>
      <c r="ES21" s="170"/>
      <c r="ET21" s="170"/>
      <c r="EU21" s="170"/>
      <c r="EV21" s="170"/>
      <c r="EW21" s="170"/>
      <c r="EX21" s="170"/>
      <c r="EY21" s="170"/>
      <c r="EZ21" s="170"/>
      <c r="FA21" s="170"/>
      <c r="FB21" s="170"/>
      <c r="FC21" s="171"/>
      <c r="FD21" s="38"/>
      <c r="FE21" s="38"/>
      <c r="FF21" s="166"/>
      <c r="FG21" s="81" t="n">
        <f aca="false">SUM(FH21:HX21)</f>
        <v>0</v>
      </c>
      <c r="FH21" s="16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179"/>
      <c r="HZ21" s="148" t="n">
        <f aca="false">S21*AG21</f>
        <v>0</v>
      </c>
      <c r="IA21" s="22" t="n">
        <f aca="false">Q21*T21</f>
        <v>0</v>
      </c>
    </row>
    <row r="22" s="23" customFormat="true" ht="12.75" hidden="false" customHeight="true" outlineLevel="0" collapsed="false">
      <c r="A22" s="184" t="n">
        <v>10465</v>
      </c>
      <c r="B22" s="185" t="s">
        <v>291</v>
      </c>
      <c r="C22" s="150" t="n">
        <f aca="false">ROUND(N22*1.01,-2)</f>
        <v>1400</v>
      </c>
      <c r="D22" s="203" t="s">
        <v>289</v>
      </c>
      <c r="E22" s="151" t="s">
        <v>255</v>
      </c>
      <c r="F22" s="151" t="s">
        <v>256</v>
      </c>
      <c r="G22" s="187" t="s">
        <v>257</v>
      </c>
      <c r="H22" s="188" t="s">
        <v>290</v>
      </c>
      <c r="I22" s="189" t="s">
        <v>259</v>
      </c>
      <c r="J22" s="155" t="n">
        <v>26</v>
      </c>
      <c r="K22" s="155" t="s">
        <v>260</v>
      </c>
      <c r="L22" s="190" t="s">
        <v>292</v>
      </c>
      <c r="M22" s="149"/>
      <c r="N22" s="191" t="n">
        <f aca="false">ROUND(S22*1.5,-1)</f>
        <v>1380</v>
      </c>
      <c r="O22" s="158" t="n">
        <f aca="false">P22*S22</f>
        <v>1239.3</v>
      </c>
      <c r="P22" s="159" t="n">
        <v>1.35</v>
      </c>
      <c r="Q22" s="160" t="n">
        <v>10</v>
      </c>
      <c r="R22" s="161" t="n">
        <v>0.35</v>
      </c>
      <c r="S22" s="162" t="n">
        <f aca="false">Q22*(1+R22)*$A$1</f>
        <v>918</v>
      </c>
      <c r="T22" s="54" t="n">
        <f aca="false">SUM(U22:AD22)</f>
        <v>100</v>
      </c>
      <c r="U22" s="36"/>
      <c r="V22" s="36" t="n">
        <v>100</v>
      </c>
      <c r="W22" s="36"/>
      <c r="X22" s="36"/>
      <c r="Y22" s="36"/>
      <c r="Z22" s="36"/>
      <c r="AA22" s="36"/>
      <c r="AB22" s="36"/>
      <c r="AC22" s="36"/>
      <c r="AD22" s="36"/>
      <c r="AE22" s="12"/>
      <c r="AF22" s="163" t="n">
        <f aca="false">Q22*AG22</f>
        <v>0</v>
      </c>
      <c r="AG22" s="192" t="n">
        <f aca="false">AH22-AI22+FG22</f>
        <v>0</v>
      </c>
      <c r="AH22" s="165" t="n">
        <v>-42</v>
      </c>
      <c r="AI22" s="59" t="n">
        <f aca="false">SUM(AJ22:FF22)</f>
        <v>8</v>
      </c>
      <c r="AJ22" s="170"/>
      <c r="AK22" s="170"/>
      <c r="AL22" s="170"/>
      <c r="AM22" s="170"/>
      <c r="AN22" s="170"/>
      <c r="AO22" s="170"/>
      <c r="AP22" s="170"/>
      <c r="AQ22" s="170"/>
      <c r="AR22" s="170"/>
      <c r="AS22" s="170"/>
      <c r="AT22" s="170"/>
      <c r="AU22" s="170"/>
      <c r="AV22" s="170"/>
      <c r="AW22" s="170"/>
      <c r="AX22" s="170"/>
      <c r="AY22" s="170"/>
      <c r="AZ22" s="170"/>
      <c r="BA22" s="170"/>
      <c r="BB22" s="170"/>
      <c r="BC22" s="170"/>
      <c r="BD22" s="170"/>
      <c r="BE22" s="170"/>
      <c r="BF22" s="170"/>
      <c r="BG22" s="170"/>
      <c r="BH22" s="170"/>
      <c r="BI22" s="170"/>
      <c r="BJ22" s="170"/>
      <c r="BK22" s="170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/>
      <c r="CD22" s="170"/>
      <c r="CE22" s="170"/>
      <c r="CF22" s="170"/>
      <c r="CG22" s="170"/>
      <c r="CH22" s="170"/>
      <c r="CI22" s="170"/>
      <c r="CJ22" s="170"/>
      <c r="CK22" s="170"/>
      <c r="CL22" s="170"/>
      <c r="CM22" s="170"/>
      <c r="CN22" s="170"/>
      <c r="CO22" s="170"/>
      <c r="CP22" s="170"/>
      <c r="CQ22" s="170"/>
      <c r="CR22" s="170"/>
      <c r="CS22" s="170"/>
      <c r="CT22" s="170"/>
      <c r="CU22" s="170"/>
      <c r="CV22" s="170"/>
      <c r="CW22" s="170"/>
      <c r="CX22" s="170"/>
      <c r="CY22" s="170"/>
      <c r="CZ22" s="170"/>
      <c r="DA22" s="170"/>
      <c r="DB22" s="170"/>
      <c r="DC22" s="170"/>
      <c r="DD22" s="170"/>
      <c r="DE22" s="170"/>
      <c r="DF22" s="170"/>
      <c r="DG22" s="170"/>
      <c r="DH22" s="170"/>
      <c r="DI22" s="170"/>
      <c r="DJ22" s="170"/>
      <c r="DK22" s="170"/>
      <c r="DL22" s="170"/>
      <c r="DM22" s="170"/>
      <c r="DN22" s="170"/>
      <c r="DO22" s="170"/>
      <c r="DP22" s="170"/>
      <c r="DQ22" s="170"/>
      <c r="DR22" s="170"/>
      <c r="DS22" s="170"/>
      <c r="DT22" s="170"/>
      <c r="DU22" s="170"/>
      <c r="DV22" s="170"/>
      <c r="DW22" s="170"/>
      <c r="DX22" s="170"/>
      <c r="DY22" s="170"/>
      <c r="DZ22" s="170"/>
      <c r="EA22" s="170"/>
      <c r="EB22" s="170"/>
      <c r="EC22" s="170"/>
      <c r="ED22" s="170"/>
      <c r="EE22" s="170"/>
      <c r="EF22" s="170"/>
      <c r="EG22" s="170"/>
      <c r="EH22" s="170"/>
      <c r="EI22" s="170"/>
      <c r="EJ22" s="170"/>
      <c r="EK22" s="170"/>
      <c r="EL22" s="170"/>
      <c r="EM22" s="170"/>
      <c r="EN22" s="170"/>
      <c r="EO22" s="170"/>
      <c r="EP22" s="170"/>
      <c r="EQ22" s="170"/>
      <c r="ER22" s="170"/>
      <c r="ES22" s="170"/>
      <c r="ET22" s="170"/>
      <c r="EU22" s="170"/>
      <c r="EV22" s="170"/>
      <c r="EW22" s="170"/>
      <c r="EX22" s="170"/>
      <c r="EY22" s="170"/>
      <c r="EZ22" s="170"/>
      <c r="FA22" s="170"/>
      <c r="FB22" s="170"/>
      <c r="FC22" s="171"/>
      <c r="FD22" s="38"/>
      <c r="FE22" s="38" t="n">
        <v>8</v>
      </c>
      <c r="FF22" s="166"/>
      <c r="FG22" s="81" t="n">
        <f aca="false">SUM(FH22:HX22)</f>
        <v>50</v>
      </c>
      <c r="FH22" s="16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 t="n">
        <v>50</v>
      </c>
      <c r="HP22" s="36"/>
      <c r="HQ22" s="36"/>
      <c r="HR22" s="36"/>
      <c r="HS22" s="36"/>
      <c r="HT22" s="36"/>
      <c r="HU22" s="36"/>
      <c r="HV22" s="36"/>
      <c r="HW22" s="36"/>
      <c r="HX22" s="36"/>
      <c r="HY22" s="179"/>
      <c r="HZ22" s="148" t="n">
        <f aca="false">S22*AG22</f>
        <v>0</v>
      </c>
      <c r="IA22" s="22" t="n">
        <f aca="false">Q22*T22</f>
        <v>1000</v>
      </c>
    </row>
    <row r="23" s="23" customFormat="true" ht="12.75" hidden="false" customHeight="true" outlineLevel="0" collapsed="false">
      <c r="A23" s="184" t="n">
        <v>20465</v>
      </c>
      <c r="B23" s="185" t="s">
        <v>293</v>
      </c>
      <c r="C23" s="150" t="n">
        <f aca="false">ROUND(N23*1.01,-2)</f>
        <v>1500</v>
      </c>
      <c r="D23" s="186" t="s">
        <v>294</v>
      </c>
      <c r="E23" s="151" t="s">
        <v>255</v>
      </c>
      <c r="F23" s="151" t="s">
        <v>256</v>
      </c>
      <c r="G23" s="187" t="s">
        <v>271</v>
      </c>
      <c r="H23" s="188" t="s">
        <v>295</v>
      </c>
      <c r="I23" s="189" t="s">
        <v>259</v>
      </c>
      <c r="J23" s="155" t="n">
        <v>10.8</v>
      </c>
      <c r="K23" s="155" t="s">
        <v>260</v>
      </c>
      <c r="L23" s="155"/>
      <c r="M23" s="149"/>
      <c r="N23" s="191" t="n">
        <f aca="false">ROUND(S23*1.5,-1)</f>
        <v>1480</v>
      </c>
      <c r="O23" s="158" t="n">
        <f aca="false">P23*S23</f>
        <v>1281.8</v>
      </c>
      <c r="P23" s="159" t="n">
        <v>1.3</v>
      </c>
      <c r="Q23" s="160" t="n">
        <v>10</v>
      </c>
      <c r="R23" s="161" t="n">
        <v>0.45</v>
      </c>
      <c r="S23" s="162" t="n">
        <f aca="false">Q23*(1+R23)*$A$1</f>
        <v>986</v>
      </c>
      <c r="T23" s="54" t="n">
        <f aca="false">SUM(U23:AD23)</f>
        <v>0</v>
      </c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2"/>
      <c r="AF23" s="163" t="n">
        <f aca="false">Q23*AG23</f>
        <v>510</v>
      </c>
      <c r="AG23" s="192" t="n">
        <f aca="false">AH23-AI23+FG23</f>
        <v>51</v>
      </c>
      <c r="AH23" s="165" t="n">
        <v>2</v>
      </c>
      <c r="AI23" s="59" t="n">
        <f aca="false">SUM(AJ23:FF23)</f>
        <v>1</v>
      </c>
      <c r="AJ23" s="170"/>
      <c r="AK23" s="170"/>
      <c r="AL23" s="170"/>
      <c r="AM23" s="170"/>
      <c r="AN23" s="170"/>
      <c r="AO23" s="170"/>
      <c r="AP23" s="170"/>
      <c r="AQ23" s="170"/>
      <c r="AR23" s="170"/>
      <c r="AS23" s="170"/>
      <c r="AT23" s="170"/>
      <c r="AU23" s="170"/>
      <c r="AV23" s="170"/>
      <c r="AW23" s="170"/>
      <c r="AX23" s="170"/>
      <c r="AY23" s="170"/>
      <c r="AZ23" s="170"/>
      <c r="BA23" s="170"/>
      <c r="BB23" s="170"/>
      <c r="BC23" s="170"/>
      <c r="BD23" s="170"/>
      <c r="BE23" s="170"/>
      <c r="BF23" s="170"/>
      <c r="BG23" s="170"/>
      <c r="BH23" s="170"/>
      <c r="BI23" s="170"/>
      <c r="BJ23" s="170"/>
      <c r="BK23" s="170"/>
      <c r="BL23" s="170"/>
      <c r="BM23" s="170"/>
      <c r="BN23" s="170"/>
      <c r="BO23" s="170"/>
      <c r="BP23" s="170"/>
      <c r="BQ23" s="170"/>
      <c r="BR23" s="170"/>
      <c r="BS23" s="170"/>
      <c r="BT23" s="170"/>
      <c r="BU23" s="170"/>
      <c r="BV23" s="170"/>
      <c r="BW23" s="170"/>
      <c r="BX23" s="170"/>
      <c r="BY23" s="170"/>
      <c r="BZ23" s="170"/>
      <c r="CA23" s="170"/>
      <c r="CB23" s="170"/>
      <c r="CC23" s="170"/>
      <c r="CD23" s="170"/>
      <c r="CE23" s="170"/>
      <c r="CF23" s="170"/>
      <c r="CG23" s="170"/>
      <c r="CH23" s="170"/>
      <c r="CI23" s="170"/>
      <c r="CJ23" s="170"/>
      <c r="CK23" s="170"/>
      <c r="CL23" s="170"/>
      <c r="CM23" s="170"/>
      <c r="CN23" s="170"/>
      <c r="CO23" s="170"/>
      <c r="CP23" s="170"/>
      <c r="CQ23" s="170"/>
      <c r="CR23" s="170"/>
      <c r="CS23" s="170"/>
      <c r="CT23" s="170"/>
      <c r="CU23" s="170"/>
      <c r="CV23" s="170"/>
      <c r="CW23" s="170"/>
      <c r="CX23" s="170"/>
      <c r="CY23" s="170"/>
      <c r="CZ23" s="170"/>
      <c r="DA23" s="170"/>
      <c r="DB23" s="170"/>
      <c r="DC23" s="170"/>
      <c r="DD23" s="170"/>
      <c r="DE23" s="170"/>
      <c r="DF23" s="170"/>
      <c r="DG23" s="170"/>
      <c r="DH23" s="170"/>
      <c r="DI23" s="170"/>
      <c r="DJ23" s="170"/>
      <c r="DK23" s="170"/>
      <c r="DL23" s="170"/>
      <c r="DM23" s="170"/>
      <c r="DN23" s="170"/>
      <c r="DO23" s="170"/>
      <c r="DP23" s="170"/>
      <c r="DQ23" s="170"/>
      <c r="DR23" s="170"/>
      <c r="DS23" s="170"/>
      <c r="DT23" s="170"/>
      <c r="DU23" s="170"/>
      <c r="DV23" s="170"/>
      <c r="DW23" s="170"/>
      <c r="DX23" s="170"/>
      <c r="DY23" s="170"/>
      <c r="DZ23" s="170"/>
      <c r="EA23" s="170"/>
      <c r="EB23" s="170"/>
      <c r="EC23" s="170"/>
      <c r="ED23" s="170"/>
      <c r="EE23" s="170"/>
      <c r="EF23" s="170"/>
      <c r="EG23" s="170"/>
      <c r="EH23" s="170"/>
      <c r="EI23" s="170"/>
      <c r="EJ23" s="170"/>
      <c r="EK23" s="170"/>
      <c r="EL23" s="170"/>
      <c r="EM23" s="170"/>
      <c r="EN23" s="170"/>
      <c r="EO23" s="170"/>
      <c r="EP23" s="170"/>
      <c r="EQ23" s="170"/>
      <c r="ER23" s="170"/>
      <c r="ES23" s="170"/>
      <c r="ET23" s="170"/>
      <c r="EU23" s="170"/>
      <c r="EV23" s="170"/>
      <c r="EW23" s="170"/>
      <c r="EX23" s="170"/>
      <c r="EY23" s="170"/>
      <c r="EZ23" s="170"/>
      <c r="FA23" s="170"/>
      <c r="FB23" s="170"/>
      <c r="FC23" s="171"/>
      <c r="FD23" s="38"/>
      <c r="FE23" s="38" t="n">
        <v>1</v>
      </c>
      <c r="FF23" s="166"/>
      <c r="FG23" s="81" t="n">
        <f aca="false">SUM(FH23:HX23)</f>
        <v>50</v>
      </c>
      <c r="FH23" s="16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 t="n">
        <v>50</v>
      </c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179"/>
      <c r="HZ23" s="148" t="n">
        <f aca="false">S23*AG23</f>
        <v>50286</v>
      </c>
      <c r="IA23" s="22" t="n">
        <f aca="false">Q23*T23</f>
        <v>0</v>
      </c>
    </row>
    <row r="24" s="23" customFormat="true" ht="12.75" hidden="false" customHeight="true" outlineLevel="0" collapsed="false">
      <c r="A24" s="184" t="n">
        <v>16465</v>
      </c>
      <c r="B24" s="185" t="s">
        <v>296</v>
      </c>
      <c r="C24" s="150" t="n">
        <f aca="false">ROUND(N24*1.01,-2)</f>
        <v>1300</v>
      </c>
      <c r="D24" s="186" t="s">
        <v>297</v>
      </c>
      <c r="E24" s="151" t="s">
        <v>255</v>
      </c>
      <c r="F24" s="151" t="s">
        <v>256</v>
      </c>
      <c r="G24" s="187" t="s">
        <v>271</v>
      </c>
      <c r="H24" s="196" t="s">
        <v>298</v>
      </c>
      <c r="I24" s="189" t="s">
        <v>259</v>
      </c>
      <c r="J24" s="155" t="n">
        <v>28</v>
      </c>
      <c r="K24" s="155" t="s">
        <v>260</v>
      </c>
      <c r="L24" s="155"/>
      <c r="M24" s="149"/>
      <c r="N24" s="191" t="n">
        <f aca="false">ROUND(S24*1.4,-1)</f>
        <v>1290</v>
      </c>
      <c r="O24" s="158" t="n">
        <f aca="false">P24*S24</f>
        <v>1193.4</v>
      </c>
      <c r="P24" s="159" t="n">
        <v>1.3</v>
      </c>
      <c r="Q24" s="160" t="n">
        <v>10</v>
      </c>
      <c r="R24" s="161" t="n">
        <v>0.35</v>
      </c>
      <c r="S24" s="162" t="n">
        <f aca="false">Q24*(1+R24)*$A$1</f>
        <v>918</v>
      </c>
      <c r="T24" s="54" t="n">
        <f aca="false">SUM(U24:AD24)</f>
        <v>0</v>
      </c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2"/>
      <c r="AF24" s="163" t="n">
        <f aca="false">Q24*AG24</f>
        <v>390</v>
      </c>
      <c r="AG24" s="192" t="n">
        <f aca="false">AH24-AI24+FG24</f>
        <v>39</v>
      </c>
      <c r="AH24" s="165" t="n">
        <v>-10</v>
      </c>
      <c r="AI24" s="59" t="n">
        <f aca="false">SUM(AJ24:FF24)</f>
        <v>1</v>
      </c>
      <c r="AJ24" s="170"/>
      <c r="AK24" s="170"/>
      <c r="AL24" s="170"/>
      <c r="AM24" s="170"/>
      <c r="AN24" s="170"/>
      <c r="AO24" s="170"/>
      <c r="AP24" s="170"/>
      <c r="AQ24" s="170"/>
      <c r="AR24" s="170"/>
      <c r="AS24" s="170"/>
      <c r="AT24" s="170"/>
      <c r="AU24" s="170"/>
      <c r="AV24" s="170"/>
      <c r="AW24" s="170"/>
      <c r="AX24" s="170"/>
      <c r="AY24" s="170"/>
      <c r="AZ24" s="170"/>
      <c r="BA24" s="170"/>
      <c r="BB24" s="170"/>
      <c r="BC24" s="170"/>
      <c r="BD24" s="170"/>
      <c r="BE24" s="170"/>
      <c r="BF24" s="170"/>
      <c r="BG24" s="170"/>
      <c r="BH24" s="170"/>
      <c r="BI24" s="170"/>
      <c r="BJ24" s="170"/>
      <c r="BK24" s="170"/>
      <c r="BL24" s="170"/>
      <c r="BM24" s="170"/>
      <c r="BN24" s="170"/>
      <c r="BO24" s="170"/>
      <c r="BP24" s="170"/>
      <c r="BQ24" s="170"/>
      <c r="BR24" s="170"/>
      <c r="BS24" s="170"/>
      <c r="BT24" s="170"/>
      <c r="BU24" s="170"/>
      <c r="BV24" s="170"/>
      <c r="BW24" s="170"/>
      <c r="BX24" s="170"/>
      <c r="BY24" s="170"/>
      <c r="BZ24" s="170"/>
      <c r="CA24" s="170"/>
      <c r="CB24" s="170"/>
      <c r="CC24" s="170"/>
      <c r="CD24" s="170"/>
      <c r="CE24" s="170"/>
      <c r="CF24" s="170"/>
      <c r="CG24" s="170"/>
      <c r="CH24" s="170"/>
      <c r="CI24" s="170"/>
      <c r="CJ24" s="170"/>
      <c r="CK24" s="170"/>
      <c r="CL24" s="170"/>
      <c r="CM24" s="170"/>
      <c r="CN24" s="170"/>
      <c r="CO24" s="170"/>
      <c r="CP24" s="170"/>
      <c r="CQ24" s="170"/>
      <c r="CR24" s="170"/>
      <c r="CS24" s="170"/>
      <c r="CT24" s="170"/>
      <c r="CU24" s="170"/>
      <c r="CV24" s="170"/>
      <c r="CW24" s="170"/>
      <c r="CX24" s="170"/>
      <c r="CY24" s="170"/>
      <c r="CZ24" s="170"/>
      <c r="DA24" s="170"/>
      <c r="DB24" s="170"/>
      <c r="DC24" s="170"/>
      <c r="DD24" s="170"/>
      <c r="DE24" s="170"/>
      <c r="DF24" s="170"/>
      <c r="DG24" s="170"/>
      <c r="DH24" s="170"/>
      <c r="DI24" s="170"/>
      <c r="DJ24" s="170"/>
      <c r="DK24" s="170"/>
      <c r="DL24" s="170"/>
      <c r="DM24" s="170"/>
      <c r="DN24" s="170"/>
      <c r="DO24" s="170"/>
      <c r="DP24" s="170"/>
      <c r="DQ24" s="170"/>
      <c r="DR24" s="170"/>
      <c r="DS24" s="170"/>
      <c r="DT24" s="170"/>
      <c r="DU24" s="170"/>
      <c r="DV24" s="170"/>
      <c r="DW24" s="170"/>
      <c r="DX24" s="170"/>
      <c r="DY24" s="170"/>
      <c r="DZ24" s="170"/>
      <c r="EA24" s="170"/>
      <c r="EB24" s="170"/>
      <c r="EC24" s="170"/>
      <c r="ED24" s="170"/>
      <c r="EE24" s="170"/>
      <c r="EF24" s="170"/>
      <c r="EG24" s="170"/>
      <c r="EH24" s="170"/>
      <c r="EI24" s="170"/>
      <c r="EJ24" s="170"/>
      <c r="EK24" s="170"/>
      <c r="EL24" s="170"/>
      <c r="EM24" s="170"/>
      <c r="EN24" s="170"/>
      <c r="EO24" s="170"/>
      <c r="EP24" s="170"/>
      <c r="EQ24" s="170"/>
      <c r="ER24" s="170"/>
      <c r="ES24" s="170"/>
      <c r="ET24" s="170"/>
      <c r="EU24" s="170"/>
      <c r="EV24" s="170"/>
      <c r="EW24" s="170"/>
      <c r="EX24" s="170"/>
      <c r="EY24" s="170"/>
      <c r="EZ24" s="170"/>
      <c r="FA24" s="170"/>
      <c r="FB24" s="170"/>
      <c r="FC24" s="171"/>
      <c r="FD24" s="38"/>
      <c r="FE24" s="38" t="n">
        <v>1</v>
      </c>
      <c r="FF24" s="166"/>
      <c r="FG24" s="81" t="n">
        <f aca="false">SUM(FH24:HX24)</f>
        <v>50</v>
      </c>
      <c r="FH24" s="16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 t="n">
        <v>20</v>
      </c>
      <c r="FY24" s="36"/>
      <c r="FZ24" s="36"/>
      <c r="GA24" s="36"/>
      <c r="GB24" s="36"/>
      <c r="GC24" s="36"/>
      <c r="GD24" s="36"/>
      <c r="GE24" s="36"/>
      <c r="GF24" s="36"/>
      <c r="GG24" s="36"/>
      <c r="GH24" s="36" t="n">
        <v>30</v>
      </c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179"/>
      <c r="HZ24" s="148" t="n">
        <f aca="false">S24*AG24</f>
        <v>35802</v>
      </c>
      <c r="IA24" s="22" t="n">
        <f aca="false">Q24*T24</f>
        <v>0</v>
      </c>
    </row>
    <row r="25" s="23" customFormat="true" ht="12.75" hidden="false" customHeight="true" outlineLevel="0" collapsed="false">
      <c r="A25" s="184" t="n">
        <v>18465</v>
      </c>
      <c r="B25" s="185" t="s">
        <v>299</v>
      </c>
      <c r="C25" s="150" t="n">
        <f aca="false">ROUND(N25*1.01,-2)</f>
        <v>1300</v>
      </c>
      <c r="D25" s="186" t="s">
        <v>300</v>
      </c>
      <c r="E25" s="151" t="s">
        <v>255</v>
      </c>
      <c r="F25" s="151" t="s">
        <v>256</v>
      </c>
      <c r="G25" s="187" t="s">
        <v>271</v>
      </c>
      <c r="H25" s="196" t="s">
        <v>298</v>
      </c>
      <c r="I25" s="189" t="s">
        <v>259</v>
      </c>
      <c r="J25" s="155" t="n">
        <v>29.3</v>
      </c>
      <c r="K25" s="155" t="s">
        <v>260</v>
      </c>
      <c r="L25" s="190" t="s">
        <v>301</v>
      </c>
      <c r="M25" s="149"/>
      <c r="N25" s="191" t="n">
        <f aca="false">ROUND(S25*1.4,-1)</f>
        <v>1330</v>
      </c>
      <c r="O25" s="158" t="n">
        <f aca="false">P25*S25</f>
        <v>1237.6</v>
      </c>
      <c r="P25" s="159" t="n">
        <v>1.3</v>
      </c>
      <c r="Q25" s="160" t="n">
        <v>10</v>
      </c>
      <c r="R25" s="161" t="n">
        <v>0.4</v>
      </c>
      <c r="S25" s="162" t="n">
        <f aca="false">Q25*(1+R25)*$A$1</f>
        <v>952</v>
      </c>
      <c r="T25" s="54" t="n">
        <f aca="false">SUM(U25:AD25)</f>
        <v>0</v>
      </c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2"/>
      <c r="AF25" s="163" t="n">
        <f aca="false">Q25*AG25</f>
        <v>70</v>
      </c>
      <c r="AG25" s="192" t="n">
        <f aca="false">AH25-AI25+FG25</f>
        <v>7</v>
      </c>
      <c r="AH25" s="165" t="n">
        <v>-3</v>
      </c>
      <c r="AI25" s="59" t="n">
        <f aca="false">SUM(AJ25:FF25)</f>
        <v>10</v>
      </c>
      <c r="AJ25" s="170"/>
      <c r="AK25" s="170"/>
      <c r="AL25" s="170"/>
      <c r="AM25" s="170"/>
      <c r="AN25" s="170"/>
      <c r="AO25" s="170"/>
      <c r="AP25" s="170"/>
      <c r="AQ25" s="170"/>
      <c r="AR25" s="170"/>
      <c r="AS25" s="170"/>
      <c r="AT25" s="170"/>
      <c r="AU25" s="170"/>
      <c r="AV25" s="170"/>
      <c r="AW25" s="170"/>
      <c r="AX25" s="170"/>
      <c r="AY25" s="170"/>
      <c r="AZ25" s="170"/>
      <c r="BA25" s="170"/>
      <c r="BB25" s="170"/>
      <c r="BC25" s="170"/>
      <c r="BD25" s="170"/>
      <c r="BE25" s="170"/>
      <c r="BF25" s="170"/>
      <c r="BG25" s="170"/>
      <c r="BH25" s="170"/>
      <c r="BI25" s="170"/>
      <c r="BJ25" s="170"/>
      <c r="BK25" s="170"/>
      <c r="BL25" s="170"/>
      <c r="BM25" s="170"/>
      <c r="BN25" s="170"/>
      <c r="BO25" s="170"/>
      <c r="BP25" s="170"/>
      <c r="BQ25" s="170"/>
      <c r="BR25" s="170"/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/>
      <c r="CD25" s="170"/>
      <c r="CE25" s="170"/>
      <c r="CF25" s="170"/>
      <c r="CG25" s="170"/>
      <c r="CH25" s="170"/>
      <c r="CI25" s="170"/>
      <c r="CJ25" s="170"/>
      <c r="CK25" s="170"/>
      <c r="CL25" s="170"/>
      <c r="CM25" s="170"/>
      <c r="CN25" s="170"/>
      <c r="CO25" s="170"/>
      <c r="CP25" s="170"/>
      <c r="CQ25" s="170"/>
      <c r="CR25" s="170"/>
      <c r="CS25" s="170"/>
      <c r="CT25" s="170"/>
      <c r="CU25" s="170"/>
      <c r="CV25" s="170"/>
      <c r="CW25" s="170"/>
      <c r="CX25" s="170"/>
      <c r="CY25" s="170"/>
      <c r="CZ25" s="170"/>
      <c r="DA25" s="170"/>
      <c r="DB25" s="170"/>
      <c r="DC25" s="170"/>
      <c r="DD25" s="170"/>
      <c r="DE25" s="170"/>
      <c r="DF25" s="170"/>
      <c r="DG25" s="170"/>
      <c r="DH25" s="170"/>
      <c r="DI25" s="170"/>
      <c r="DJ25" s="170"/>
      <c r="DK25" s="170"/>
      <c r="DL25" s="170"/>
      <c r="DM25" s="170"/>
      <c r="DN25" s="170"/>
      <c r="DO25" s="170"/>
      <c r="DP25" s="170"/>
      <c r="DQ25" s="170"/>
      <c r="DR25" s="170"/>
      <c r="DS25" s="170"/>
      <c r="DT25" s="170"/>
      <c r="DU25" s="170"/>
      <c r="DV25" s="170"/>
      <c r="DW25" s="170"/>
      <c r="DX25" s="170"/>
      <c r="DY25" s="170"/>
      <c r="DZ25" s="170"/>
      <c r="EA25" s="170"/>
      <c r="EB25" s="170"/>
      <c r="EC25" s="170"/>
      <c r="ED25" s="170"/>
      <c r="EE25" s="170"/>
      <c r="EF25" s="170"/>
      <c r="EG25" s="170"/>
      <c r="EH25" s="170"/>
      <c r="EI25" s="170"/>
      <c r="EJ25" s="170"/>
      <c r="EK25" s="170"/>
      <c r="EL25" s="170"/>
      <c r="EM25" s="170"/>
      <c r="EN25" s="170"/>
      <c r="EO25" s="170"/>
      <c r="EP25" s="170"/>
      <c r="EQ25" s="170"/>
      <c r="ER25" s="170"/>
      <c r="ES25" s="170"/>
      <c r="ET25" s="170"/>
      <c r="EU25" s="170"/>
      <c r="EV25" s="170"/>
      <c r="EW25" s="170"/>
      <c r="EX25" s="170"/>
      <c r="EY25" s="170"/>
      <c r="EZ25" s="170"/>
      <c r="FA25" s="170"/>
      <c r="FB25" s="170"/>
      <c r="FC25" s="171"/>
      <c r="FD25" s="38"/>
      <c r="FE25" s="38" t="n">
        <v>10</v>
      </c>
      <c r="FF25" s="166"/>
      <c r="FG25" s="81" t="n">
        <f aca="false">SUM(FH25:HX25)</f>
        <v>20</v>
      </c>
      <c r="FH25" s="16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 t="n">
        <v>20</v>
      </c>
      <c r="HP25" s="36"/>
      <c r="HQ25" s="36"/>
      <c r="HR25" s="36"/>
      <c r="HS25" s="36"/>
      <c r="HT25" s="36"/>
      <c r="HU25" s="36"/>
      <c r="HV25" s="36"/>
      <c r="HW25" s="36"/>
      <c r="HX25" s="36"/>
      <c r="HY25" s="179"/>
      <c r="HZ25" s="148" t="n">
        <f aca="false">S25*AG25</f>
        <v>6664</v>
      </c>
      <c r="IA25" s="22" t="n">
        <f aca="false">Q25*T25</f>
        <v>0</v>
      </c>
    </row>
    <row r="26" s="23" customFormat="true" ht="12.75" hidden="false" customHeight="true" outlineLevel="0" collapsed="false">
      <c r="A26" s="125" t="s">
        <v>302</v>
      </c>
      <c r="B26" s="126" t="s">
        <v>303</v>
      </c>
      <c r="C26" s="150"/>
      <c r="D26" s="128"/>
      <c r="E26" s="129"/>
      <c r="F26" s="129"/>
      <c r="G26" s="129"/>
      <c r="H26" s="129"/>
      <c r="I26" s="130"/>
      <c r="J26" s="131"/>
      <c r="K26" s="131"/>
      <c r="L26" s="131"/>
      <c r="M26" s="132"/>
      <c r="N26" s="133"/>
      <c r="O26" s="134"/>
      <c r="P26" s="135"/>
      <c r="Q26" s="160" t="n">
        <v>10</v>
      </c>
      <c r="R26" s="137"/>
      <c r="S26" s="138"/>
      <c r="T26" s="54" t="n">
        <f aca="false">SUM(U26:AD26)</f>
        <v>0</v>
      </c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2"/>
      <c r="AF26" s="163" t="n">
        <f aca="false">Q26*AG26</f>
        <v>0</v>
      </c>
      <c r="AG26" s="138"/>
      <c r="AH26" s="141"/>
      <c r="AI26" s="169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/>
      <c r="DN26" s="106"/>
      <c r="DO26" s="106"/>
      <c r="DP26" s="106"/>
      <c r="DQ26" s="106"/>
      <c r="DR26" s="106"/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  <c r="EF26" s="106"/>
      <c r="EG26" s="106"/>
      <c r="EH26" s="106"/>
      <c r="EI26" s="106"/>
      <c r="EJ26" s="106"/>
      <c r="EK26" s="106"/>
      <c r="EL26" s="106"/>
      <c r="EM26" s="106"/>
      <c r="EN26" s="106"/>
      <c r="EO26" s="106"/>
      <c r="EP26" s="106"/>
      <c r="EQ26" s="106"/>
      <c r="ER26" s="106"/>
      <c r="ES26" s="106"/>
      <c r="ET26" s="106"/>
      <c r="EU26" s="106"/>
      <c r="EV26" s="106"/>
      <c r="EW26" s="106"/>
      <c r="EX26" s="106"/>
      <c r="EY26" s="106"/>
      <c r="EZ26" s="106"/>
      <c r="FA26" s="106"/>
      <c r="FB26" s="106"/>
      <c r="FC26" s="107"/>
      <c r="FD26" s="108"/>
      <c r="FE26" s="108"/>
      <c r="FF26" s="144"/>
      <c r="FG26" s="81" t="n">
        <f aca="false">SUM(FH26:HX26)</f>
        <v>0</v>
      </c>
      <c r="FH26" s="144"/>
      <c r="FI26" s="145"/>
      <c r="FJ26" s="145"/>
      <c r="FK26" s="145"/>
      <c r="FL26" s="145"/>
      <c r="FM26" s="145"/>
      <c r="FN26" s="145"/>
      <c r="FO26" s="145"/>
      <c r="FP26" s="145"/>
      <c r="FQ26" s="145"/>
      <c r="FR26" s="145"/>
      <c r="FS26" s="145"/>
      <c r="FT26" s="145"/>
      <c r="FU26" s="145"/>
      <c r="FV26" s="145"/>
      <c r="FW26" s="145"/>
      <c r="FX26" s="145"/>
      <c r="FY26" s="145"/>
      <c r="FZ26" s="145"/>
      <c r="GA26" s="145"/>
      <c r="GB26" s="145"/>
      <c r="GC26" s="145"/>
      <c r="GD26" s="145"/>
      <c r="GE26" s="145"/>
      <c r="GF26" s="145"/>
      <c r="GG26" s="145"/>
      <c r="GH26" s="145"/>
      <c r="GI26" s="145"/>
      <c r="GJ26" s="145"/>
      <c r="GK26" s="145"/>
      <c r="GL26" s="145"/>
      <c r="GM26" s="145"/>
      <c r="GN26" s="145"/>
      <c r="GO26" s="145"/>
      <c r="GP26" s="145"/>
      <c r="GQ26" s="145"/>
      <c r="GR26" s="145"/>
      <c r="GS26" s="145"/>
      <c r="GT26" s="145"/>
      <c r="GU26" s="145"/>
      <c r="GV26" s="145"/>
      <c r="GW26" s="145"/>
      <c r="GX26" s="145"/>
      <c r="GY26" s="145"/>
      <c r="GZ26" s="145"/>
      <c r="HA26" s="145"/>
      <c r="HB26" s="183"/>
      <c r="HC26" s="145"/>
      <c r="HD26" s="145"/>
      <c r="HE26" s="145"/>
      <c r="HF26" s="145"/>
      <c r="HG26" s="145"/>
      <c r="HH26" s="145"/>
      <c r="HI26" s="145"/>
      <c r="HJ26" s="145"/>
      <c r="HK26" s="145"/>
      <c r="HL26" s="145"/>
      <c r="HM26" s="145"/>
      <c r="HN26" s="145"/>
      <c r="HO26" s="145"/>
      <c r="HP26" s="145"/>
      <c r="HQ26" s="145"/>
      <c r="HR26" s="145"/>
      <c r="HS26" s="183"/>
      <c r="HT26" s="145"/>
      <c r="HU26" s="145"/>
      <c r="HV26" s="145"/>
      <c r="HW26" s="145"/>
      <c r="HX26" s="145"/>
      <c r="HY26" s="147"/>
      <c r="HZ26" s="148" t="n">
        <f aca="false">S26*AG26</f>
        <v>0</v>
      </c>
      <c r="IA26" s="22" t="n">
        <f aca="false">Q26*T26</f>
        <v>0</v>
      </c>
    </row>
    <row r="27" s="23" customFormat="true" ht="13.5" hidden="false" customHeight="true" outlineLevel="0" collapsed="false">
      <c r="A27" s="184" t="n">
        <v>1466</v>
      </c>
      <c r="B27" s="205" t="s">
        <v>304</v>
      </c>
      <c r="C27" s="150" t="n">
        <f aca="false">ROUND(N27*1.01,-2)</f>
        <v>500</v>
      </c>
      <c r="D27" s="186" t="s">
        <v>305</v>
      </c>
      <c r="E27" s="151" t="s">
        <v>306</v>
      </c>
      <c r="F27" s="151" t="s">
        <v>307</v>
      </c>
      <c r="G27" s="187" t="s">
        <v>257</v>
      </c>
      <c r="H27" s="188" t="s">
        <v>308</v>
      </c>
      <c r="I27" s="189" t="s">
        <v>259</v>
      </c>
      <c r="J27" s="155" t="n">
        <v>1.95</v>
      </c>
      <c r="K27" s="155" t="s">
        <v>260</v>
      </c>
      <c r="L27" s="190"/>
      <c r="M27" s="149" t="s">
        <v>309</v>
      </c>
      <c r="N27" s="175" t="n">
        <v>450</v>
      </c>
      <c r="O27" s="158" t="n">
        <f aca="false">P27*S27</f>
        <v>1428</v>
      </c>
      <c r="P27" s="159" t="n">
        <v>1.5</v>
      </c>
      <c r="Q27" s="160" t="n">
        <v>10</v>
      </c>
      <c r="R27" s="161" t="n">
        <v>0.4</v>
      </c>
      <c r="S27" s="162" t="n">
        <f aca="false">Q27*(1+R27)*$A$1</f>
        <v>952</v>
      </c>
      <c r="T27" s="54" t="n">
        <f aca="false">SUM(U27:AD27)</f>
        <v>0</v>
      </c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12"/>
      <c r="AF27" s="163" t="n">
        <f aca="false">Q27*AG27</f>
        <v>2180</v>
      </c>
      <c r="AG27" s="192" t="n">
        <f aca="false">AH27-AI27+FG27</f>
        <v>218</v>
      </c>
      <c r="AH27" s="165" t="n">
        <v>-127</v>
      </c>
      <c r="AI27" s="59" t="n">
        <f aca="false">SUM(AJ27:FF27)</f>
        <v>5</v>
      </c>
      <c r="AJ27" s="170"/>
      <c r="AK27" s="170"/>
      <c r="AL27" s="170"/>
      <c r="AM27" s="170"/>
      <c r="AN27" s="170"/>
      <c r="AO27" s="170"/>
      <c r="AP27" s="170"/>
      <c r="AQ27" s="170"/>
      <c r="AR27" s="170"/>
      <c r="AS27" s="170"/>
      <c r="AT27" s="170"/>
      <c r="AU27" s="170"/>
      <c r="AV27" s="170"/>
      <c r="AW27" s="170"/>
      <c r="AX27" s="170"/>
      <c r="AY27" s="170"/>
      <c r="AZ27" s="170"/>
      <c r="BA27" s="170"/>
      <c r="BB27" s="170"/>
      <c r="BC27" s="170"/>
      <c r="BD27" s="170"/>
      <c r="BE27" s="170"/>
      <c r="BF27" s="170"/>
      <c r="BG27" s="170"/>
      <c r="BH27" s="170"/>
      <c r="BI27" s="170"/>
      <c r="BJ27" s="170"/>
      <c r="BK27" s="170"/>
      <c r="BL27" s="170"/>
      <c r="BM27" s="170"/>
      <c r="BN27" s="170"/>
      <c r="BO27" s="170"/>
      <c r="BP27" s="170"/>
      <c r="BQ27" s="170"/>
      <c r="BR27" s="170" t="n">
        <v>5</v>
      </c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/>
      <c r="CD27" s="170"/>
      <c r="CE27" s="170"/>
      <c r="CF27" s="170"/>
      <c r="CG27" s="170"/>
      <c r="CH27" s="170"/>
      <c r="CI27" s="170"/>
      <c r="CJ27" s="170"/>
      <c r="CK27" s="170"/>
      <c r="CL27" s="170"/>
      <c r="CM27" s="170"/>
      <c r="CN27" s="170"/>
      <c r="CO27" s="170"/>
      <c r="CP27" s="170"/>
      <c r="CQ27" s="170"/>
      <c r="CR27" s="170"/>
      <c r="CS27" s="170"/>
      <c r="CT27" s="170"/>
      <c r="CU27" s="170"/>
      <c r="CV27" s="170"/>
      <c r="CW27" s="170"/>
      <c r="CX27" s="170"/>
      <c r="CY27" s="170"/>
      <c r="CZ27" s="170"/>
      <c r="DA27" s="170"/>
      <c r="DB27" s="170"/>
      <c r="DC27" s="170"/>
      <c r="DD27" s="170"/>
      <c r="DE27" s="170"/>
      <c r="DF27" s="170"/>
      <c r="DG27" s="170"/>
      <c r="DH27" s="170"/>
      <c r="DI27" s="170"/>
      <c r="DJ27" s="170"/>
      <c r="DK27" s="170"/>
      <c r="DL27" s="170"/>
      <c r="DM27" s="170"/>
      <c r="DN27" s="170"/>
      <c r="DO27" s="170"/>
      <c r="DP27" s="170"/>
      <c r="DQ27" s="170"/>
      <c r="DR27" s="170"/>
      <c r="DS27" s="170"/>
      <c r="DT27" s="170"/>
      <c r="DU27" s="170"/>
      <c r="DV27" s="170"/>
      <c r="DW27" s="170"/>
      <c r="DX27" s="170"/>
      <c r="DY27" s="170"/>
      <c r="DZ27" s="170"/>
      <c r="EA27" s="170"/>
      <c r="EB27" s="170"/>
      <c r="EC27" s="170"/>
      <c r="ED27" s="170"/>
      <c r="EE27" s="170"/>
      <c r="EF27" s="170"/>
      <c r="EG27" s="170"/>
      <c r="EH27" s="170"/>
      <c r="EI27" s="170"/>
      <c r="EJ27" s="170"/>
      <c r="EK27" s="170"/>
      <c r="EL27" s="170"/>
      <c r="EM27" s="170"/>
      <c r="EN27" s="170"/>
      <c r="EO27" s="170"/>
      <c r="EP27" s="170"/>
      <c r="EQ27" s="170"/>
      <c r="ER27" s="170"/>
      <c r="ES27" s="170"/>
      <c r="ET27" s="170"/>
      <c r="EU27" s="170"/>
      <c r="EV27" s="170"/>
      <c r="EW27" s="170"/>
      <c r="EX27" s="170"/>
      <c r="EY27" s="170"/>
      <c r="EZ27" s="170"/>
      <c r="FA27" s="170"/>
      <c r="FB27" s="170"/>
      <c r="FC27" s="171"/>
      <c r="FD27" s="38"/>
      <c r="FE27" s="38"/>
      <c r="FF27" s="166"/>
      <c r="FG27" s="81" t="n">
        <f aca="false">SUM(FH27:HX27)</f>
        <v>350</v>
      </c>
      <c r="FH27" s="166"/>
      <c r="FI27" s="36"/>
      <c r="FJ27" s="36"/>
      <c r="FK27" s="36"/>
      <c r="FL27" s="36"/>
      <c r="FM27" s="36"/>
      <c r="FN27" s="36"/>
      <c r="FO27" s="36"/>
      <c r="FP27" s="36"/>
      <c r="FQ27" s="36"/>
      <c r="FR27" s="36" t="n">
        <v>200</v>
      </c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 t="n">
        <v>150</v>
      </c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179"/>
      <c r="HZ27" s="148" t="n">
        <f aca="false">S27*AG27</f>
        <v>207536</v>
      </c>
      <c r="IA27" s="22" t="n">
        <f aca="false">Q27*T27</f>
        <v>0</v>
      </c>
    </row>
    <row r="28" s="23" customFormat="true" ht="13.5" hidden="false" customHeight="true" outlineLevel="0" collapsed="false">
      <c r="A28" s="184" t="n">
        <v>3466</v>
      </c>
      <c r="B28" s="205" t="s">
        <v>310</v>
      </c>
      <c r="C28" s="150"/>
      <c r="D28" s="186" t="s">
        <v>311</v>
      </c>
      <c r="E28" s="151" t="s">
        <v>306</v>
      </c>
      <c r="F28" s="151" t="s">
        <v>307</v>
      </c>
      <c r="G28" s="187" t="s">
        <v>257</v>
      </c>
      <c r="H28" s="188" t="s">
        <v>312</v>
      </c>
      <c r="I28" s="189" t="s">
        <v>259</v>
      </c>
      <c r="J28" s="155" t="n">
        <v>2.5</v>
      </c>
      <c r="K28" s="155" t="s">
        <v>260</v>
      </c>
      <c r="L28" s="190"/>
      <c r="M28" s="149"/>
      <c r="N28" s="175"/>
      <c r="O28" s="158" t="n">
        <f aca="false">P28*S28</f>
        <v>1428</v>
      </c>
      <c r="P28" s="159" t="n">
        <v>1.5</v>
      </c>
      <c r="Q28" s="160" t="n">
        <v>10</v>
      </c>
      <c r="R28" s="161" t="n">
        <v>0.4</v>
      </c>
      <c r="S28" s="162" t="n">
        <f aca="false">Q28*(1+R28)*$A$1</f>
        <v>952</v>
      </c>
      <c r="T28" s="54" t="n">
        <f aca="false">SUM(U28:AD28)</f>
        <v>0</v>
      </c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12"/>
      <c r="AF28" s="163" t="n">
        <f aca="false">Q28*AG28</f>
        <v>920</v>
      </c>
      <c r="AG28" s="192" t="n">
        <f aca="false">AH28-AI28+FG28</f>
        <v>92</v>
      </c>
      <c r="AH28" s="165" t="n">
        <v>-8</v>
      </c>
      <c r="AI28" s="59" t="n">
        <f aca="false">SUM(AJ28:FF28)</f>
        <v>0</v>
      </c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70"/>
      <c r="AV28" s="170"/>
      <c r="AW28" s="170"/>
      <c r="AX28" s="170"/>
      <c r="AY28" s="170"/>
      <c r="AZ28" s="170"/>
      <c r="BA28" s="170"/>
      <c r="BB28" s="170"/>
      <c r="BC28" s="170"/>
      <c r="BD28" s="170"/>
      <c r="BE28" s="170"/>
      <c r="BF28" s="170"/>
      <c r="BG28" s="170"/>
      <c r="BH28" s="170"/>
      <c r="BI28" s="170"/>
      <c r="BJ28" s="170"/>
      <c r="BK28" s="170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/>
      <c r="CD28" s="170"/>
      <c r="CE28" s="170"/>
      <c r="CF28" s="170"/>
      <c r="CG28" s="170"/>
      <c r="CH28" s="170"/>
      <c r="CI28" s="170"/>
      <c r="CJ28" s="170"/>
      <c r="CK28" s="170"/>
      <c r="CL28" s="170"/>
      <c r="CM28" s="170"/>
      <c r="CN28" s="170"/>
      <c r="CO28" s="170"/>
      <c r="CP28" s="170"/>
      <c r="CQ28" s="170"/>
      <c r="CR28" s="170"/>
      <c r="CS28" s="170"/>
      <c r="CT28" s="170"/>
      <c r="CU28" s="170"/>
      <c r="CV28" s="170"/>
      <c r="CW28" s="170"/>
      <c r="CX28" s="170"/>
      <c r="CY28" s="170"/>
      <c r="CZ28" s="170"/>
      <c r="DA28" s="170"/>
      <c r="DB28" s="170"/>
      <c r="DC28" s="170"/>
      <c r="DD28" s="170"/>
      <c r="DE28" s="170"/>
      <c r="DF28" s="170"/>
      <c r="DG28" s="170"/>
      <c r="DH28" s="170"/>
      <c r="DI28" s="170"/>
      <c r="DJ28" s="170"/>
      <c r="DK28" s="170"/>
      <c r="DL28" s="170"/>
      <c r="DM28" s="170"/>
      <c r="DN28" s="170"/>
      <c r="DO28" s="170"/>
      <c r="DP28" s="170"/>
      <c r="DQ28" s="170"/>
      <c r="DR28" s="170"/>
      <c r="DS28" s="170"/>
      <c r="DT28" s="170"/>
      <c r="DU28" s="170"/>
      <c r="DV28" s="170"/>
      <c r="DW28" s="170"/>
      <c r="DX28" s="170"/>
      <c r="DY28" s="170"/>
      <c r="DZ28" s="170"/>
      <c r="EA28" s="170"/>
      <c r="EB28" s="170"/>
      <c r="EC28" s="170"/>
      <c r="ED28" s="170"/>
      <c r="EE28" s="170"/>
      <c r="EF28" s="170"/>
      <c r="EG28" s="170"/>
      <c r="EH28" s="170"/>
      <c r="EI28" s="170"/>
      <c r="EJ28" s="170"/>
      <c r="EK28" s="170"/>
      <c r="EL28" s="170"/>
      <c r="EM28" s="170"/>
      <c r="EN28" s="170"/>
      <c r="EO28" s="170"/>
      <c r="EP28" s="170"/>
      <c r="EQ28" s="170"/>
      <c r="ER28" s="170"/>
      <c r="ES28" s="170"/>
      <c r="ET28" s="170"/>
      <c r="EU28" s="170"/>
      <c r="EV28" s="170"/>
      <c r="EW28" s="170"/>
      <c r="EX28" s="170"/>
      <c r="EY28" s="170"/>
      <c r="EZ28" s="170"/>
      <c r="FA28" s="170"/>
      <c r="FB28" s="170"/>
      <c r="FC28" s="171"/>
      <c r="FD28" s="38"/>
      <c r="FE28" s="38"/>
      <c r="FF28" s="166"/>
      <c r="FG28" s="81" t="n">
        <f aca="false">SUM(FH28:HX28)</f>
        <v>100</v>
      </c>
      <c r="FH28" s="166"/>
      <c r="FI28" s="36"/>
      <c r="FJ28" s="36"/>
      <c r="FK28" s="36"/>
      <c r="FL28" s="36"/>
      <c r="FM28" s="36"/>
      <c r="FN28" s="36"/>
      <c r="FO28" s="36"/>
      <c r="FP28" s="36"/>
      <c r="FQ28" s="36"/>
      <c r="FR28" s="36" t="n">
        <v>100</v>
      </c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179"/>
      <c r="HZ28" s="148" t="n">
        <f aca="false">S28*AG28</f>
        <v>87584</v>
      </c>
      <c r="IA28" s="22" t="n">
        <f aca="false">Q28*T28</f>
        <v>0</v>
      </c>
    </row>
    <row r="29" s="23" customFormat="true" ht="13.5" hidden="false" customHeight="true" outlineLevel="0" collapsed="false">
      <c r="A29" s="184" t="n">
        <v>2466</v>
      </c>
      <c r="B29" s="188" t="s">
        <v>313</v>
      </c>
      <c r="C29" s="150" t="n">
        <f aca="false">ROUND(N29*1.01,-2)</f>
        <v>0</v>
      </c>
      <c r="D29" s="186" t="s">
        <v>314</v>
      </c>
      <c r="E29" s="151" t="s">
        <v>306</v>
      </c>
      <c r="F29" s="151" t="s">
        <v>307</v>
      </c>
      <c r="G29" s="187" t="s">
        <v>257</v>
      </c>
      <c r="H29" s="188" t="s">
        <v>315</v>
      </c>
      <c r="I29" s="189" t="s">
        <v>236</v>
      </c>
      <c r="J29" s="155" t="n">
        <v>3.7</v>
      </c>
      <c r="K29" s="155" t="s">
        <v>268</v>
      </c>
      <c r="L29" s="155"/>
      <c r="M29" s="149"/>
      <c r="N29" s="180"/>
      <c r="O29" s="176"/>
      <c r="P29" s="159" t="n">
        <v>1.35</v>
      </c>
      <c r="Q29" s="160" t="n">
        <v>10</v>
      </c>
      <c r="R29" s="161" t="n">
        <v>0.35</v>
      </c>
      <c r="S29" s="162" t="n">
        <f aca="false">Q29*(1+R29)*$A$1</f>
        <v>918</v>
      </c>
      <c r="T29" s="54" t="n">
        <f aca="false">SUM(U29:AD29)</f>
        <v>0</v>
      </c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12"/>
      <c r="AF29" s="163" t="n">
        <f aca="false">Q29*AG29</f>
        <v>10</v>
      </c>
      <c r="AG29" s="192" t="n">
        <f aca="false">AH29-AI29+FG29</f>
        <v>1</v>
      </c>
      <c r="AH29" s="165" t="n">
        <v>6</v>
      </c>
      <c r="AI29" s="59" t="n">
        <f aca="false">SUM(AJ29:FF29)</f>
        <v>5</v>
      </c>
      <c r="AJ29" s="170"/>
      <c r="AK29" s="170"/>
      <c r="AL29" s="170"/>
      <c r="AM29" s="170"/>
      <c r="AN29" s="170"/>
      <c r="AO29" s="170"/>
      <c r="AP29" s="170"/>
      <c r="AQ29" s="170"/>
      <c r="AR29" s="170"/>
      <c r="AS29" s="170"/>
      <c r="AT29" s="170"/>
      <c r="AU29" s="170"/>
      <c r="AV29" s="170"/>
      <c r="AW29" s="170"/>
      <c r="AX29" s="170"/>
      <c r="AY29" s="170"/>
      <c r="AZ29" s="170"/>
      <c r="BA29" s="170"/>
      <c r="BB29" s="170"/>
      <c r="BC29" s="170"/>
      <c r="BD29" s="170"/>
      <c r="BE29" s="170"/>
      <c r="BF29" s="170"/>
      <c r="BG29" s="170"/>
      <c r="BH29" s="170"/>
      <c r="BI29" s="170"/>
      <c r="BJ29" s="170"/>
      <c r="BK29" s="170"/>
      <c r="BL29" s="170"/>
      <c r="BM29" s="170"/>
      <c r="BN29" s="170"/>
      <c r="BO29" s="170"/>
      <c r="BP29" s="170"/>
      <c r="BQ29" s="170"/>
      <c r="BR29" s="170"/>
      <c r="BS29" s="170"/>
      <c r="BT29" s="170"/>
      <c r="BU29" s="170"/>
      <c r="BV29" s="170"/>
      <c r="BW29" s="170"/>
      <c r="BX29" s="170"/>
      <c r="BY29" s="170"/>
      <c r="BZ29" s="170"/>
      <c r="CA29" s="170"/>
      <c r="CB29" s="170"/>
      <c r="CC29" s="170"/>
      <c r="CD29" s="170"/>
      <c r="CE29" s="170"/>
      <c r="CF29" s="170"/>
      <c r="CG29" s="170"/>
      <c r="CH29" s="170"/>
      <c r="CI29" s="170"/>
      <c r="CJ29" s="170"/>
      <c r="CK29" s="170"/>
      <c r="CL29" s="170"/>
      <c r="CM29" s="170"/>
      <c r="CN29" s="170"/>
      <c r="CO29" s="170"/>
      <c r="CP29" s="170"/>
      <c r="CQ29" s="170"/>
      <c r="CR29" s="170"/>
      <c r="CS29" s="170"/>
      <c r="CT29" s="170"/>
      <c r="CU29" s="170"/>
      <c r="CV29" s="170"/>
      <c r="CW29" s="170"/>
      <c r="CX29" s="170"/>
      <c r="CY29" s="170"/>
      <c r="CZ29" s="170"/>
      <c r="DA29" s="170"/>
      <c r="DB29" s="170"/>
      <c r="DC29" s="170"/>
      <c r="DD29" s="170"/>
      <c r="DE29" s="170"/>
      <c r="DF29" s="170"/>
      <c r="DG29" s="170"/>
      <c r="DH29" s="170"/>
      <c r="DI29" s="170"/>
      <c r="DJ29" s="170"/>
      <c r="DK29" s="170"/>
      <c r="DL29" s="170"/>
      <c r="DM29" s="170"/>
      <c r="DN29" s="170"/>
      <c r="DO29" s="170"/>
      <c r="DP29" s="170"/>
      <c r="DQ29" s="170"/>
      <c r="DR29" s="170"/>
      <c r="DS29" s="170"/>
      <c r="DT29" s="170"/>
      <c r="DU29" s="170"/>
      <c r="DV29" s="170"/>
      <c r="DW29" s="170"/>
      <c r="DX29" s="170"/>
      <c r="DY29" s="170"/>
      <c r="DZ29" s="170"/>
      <c r="EA29" s="170"/>
      <c r="EB29" s="170"/>
      <c r="EC29" s="170"/>
      <c r="ED29" s="170"/>
      <c r="EE29" s="170"/>
      <c r="EF29" s="170"/>
      <c r="EG29" s="170"/>
      <c r="EH29" s="170"/>
      <c r="EI29" s="170"/>
      <c r="EJ29" s="170"/>
      <c r="EK29" s="170"/>
      <c r="EL29" s="170"/>
      <c r="EM29" s="170"/>
      <c r="EN29" s="170"/>
      <c r="EO29" s="170"/>
      <c r="EP29" s="170"/>
      <c r="EQ29" s="170"/>
      <c r="ER29" s="170"/>
      <c r="ES29" s="170"/>
      <c r="ET29" s="170"/>
      <c r="EU29" s="170"/>
      <c r="EV29" s="170"/>
      <c r="EW29" s="170"/>
      <c r="EX29" s="170"/>
      <c r="EY29" s="170"/>
      <c r="EZ29" s="170"/>
      <c r="FA29" s="170"/>
      <c r="FB29" s="170"/>
      <c r="FC29" s="171"/>
      <c r="FD29" s="38"/>
      <c r="FE29" s="38" t="n">
        <v>5</v>
      </c>
      <c r="FF29" s="166"/>
      <c r="FG29" s="81" t="n">
        <f aca="false">SUM(FH29:HX29)</f>
        <v>0</v>
      </c>
      <c r="FH29" s="16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179"/>
      <c r="HZ29" s="148" t="n">
        <f aca="false">S29*AG29</f>
        <v>918</v>
      </c>
      <c r="IA29" s="22" t="n">
        <f aca="false">Q29*T29</f>
        <v>0</v>
      </c>
    </row>
    <row r="30" s="23" customFormat="true" ht="12.75" hidden="false" customHeight="true" outlineLevel="0" collapsed="false">
      <c r="A30" s="184" t="n">
        <v>4466</v>
      </c>
      <c r="B30" s="206" t="s">
        <v>316</v>
      </c>
      <c r="C30" s="207" t="n">
        <f aca="false">ROUND(N30*1.01,-2)</f>
        <v>1400</v>
      </c>
      <c r="D30" s="208" t="s">
        <v>317</v>
      </c>
      <c r="E30" s="209" t="s">
        <v>306</v>
      </c>
      <c r="F30" s="210" t="s">
        <v>307</v>
      </c>
      <c r="G30" s="211" t="s">
        <v>257</v>
      </c>
      <c r="H30" s="212" t="s">
        <v>318</v>
      </c>
      <c r="I30" s="213" t="s">
        <v>259</v>
      </c>
      <c r="J30" s="155" t="n">
        <v>4.3</v>
      </c>
      <c r="K30" s="155" t="s">
        <v>260</v>
      </c>
      <c r="L30" s="214" t="s">
        <v>319</v>
      </c>
      <c r="M30" s="149"/>
      <c r="N30" s="180" t="n">
        <f aca="false">ROUND(S30*1.5,-1)</f>
        <v>1380</v>
      </c>
      <c r="O30" s="158" t="n">
        <f aca="false">P30*S30</f>
        <v>1239.3</v>
      </c>
      <c r="P30" s="159" t="n">
        <v>1.35</v>
      </c>
      <c r="Q30" s="160" t="n">
        <v>10</v>
      </c>
      <c r="R30" s="161" t="n">
        <v>0.35</v>
      </c>
      <c r="S30" s="162" t="n">
        <f aca="false">Q30*(1+R30)*$A$1</f>
        <v>918</v>
      </c>
      <c r="T30" s="54" t="n">
        <f aca="false">SUM(U30:AD30)</f>
        <v>200</v>
      </c>
      <c r="U30" s="36"/>
      <c r="V30" s="36" t="n">
        <v>200</v>
      </c>
      <c r="W30" s="36"/>
      <c r="X30" s="36"/>
      <c r="Y30" s="36"/>
      <c r="Z30" s="36"/>
      <c r="AA30" s="36"/>
      <c r="AB30" s="36"/>
      <c r="AC30" s="36"/>
      <c r="AD30" s="36"/>
      <c r="AE30" s="12"/>
      <c r="AF30" s="163" t="n">
        <f aca="false">Q30*AG30</f>
        <v>1200</v>
      </c>
      <c r="AG30" s="192" t="n">
        <f aca="false">AH30-AI30+FG30</f>
        <v>120</v>
      </c>
      <c r="AH30" s="165" t="n">
        <v>-358</v>
      </c>
      <c r="AI30" s="59" t="n">
        <f aca="false">SUM(AJ30:FF30)</f>
        <v>22</v>
      </c>
      <c r="AJ30" s="170"/>
      <c r="AK30" s="170"/>
      <c r="AL30" s="170"/>
      <c r="AM30" s="170"/>
      <c r="AN30" s="170"/>
      <c r="AO30" s="170"/>
      <c r="AP30" s="170"/>
      <c r="AQ30" s="170"/>
      <c r="AR30" s="170"/>
      <c r="AS30" s="170"/>
      <c r="AT30" s="170"/>
      <c r="AU30" s="170"/>
      <c r="AV30" s="170"/>
      <c r="AW30" s="170"/>
      <c r="AX30" s="170"/>
      <c r="AY30" s="170"/>
      <c r="AZ30" s="170"/>
      <c r="BA30" s="170"/>
      <c r="BB30" s="170"/>
      <c r="BC30" s="170"/>
      <c r="BD30" s="170"/>
      <c r="BE30" s="170"/>
      <c r="BF30" s="170"/>
      <c r="BG30" s="170"/>
      <c r="BH30" s="170"/>
      <c r="BI30" s="170"/>
      <c r="BJ30" s="170"/>
      <c r="BK30" s="170"/>
      <c r="BL30" s="170"/>
      <c r="BM30" s="170"/>
      <c r="BN30" s="170"/>
      <c r="BO30" s="170"/>
      <c r="BP30" s="170"/>
      <c r="BQ30" s="170"/>
      <c r="BR30" s="170"/>
      <c r="BS30" s="170"/>
      <c r="BT30" s="170"/>
      <c r="BU30" s="170"/>
      <c r="BV30" s="170"/>
      <c r="BW30" s="170"/>
      <c r="BX30" s="170"/>
      <c r="BY30" s="170"/>
      <c r="BZ30" s="170"/>
      <c r="CA30" s="170"/>
      <c r="CB30" s="170"/>
      <c r="CC30" s="170"/>
      <c r="CD30" s="170"/>
      <c r="CE30" s="170"/>
      <c r="CF30" s="170"/>
      <c r="CG30" s="170"/>
      <c r="CH30" s="170"/>
      <c r="CI30" s="170"/>
      <c r="CJ30" s="170"/>
      <c r="CK30" s="170"/>
      <c r="CL30" s="170"/>
      <c r="CM30" s="170"/>
      <c r="CN30" s="170"/>
      <c r="CO30" s="170"/>
      <c r="CP30" s="170"/>
      <c r="CQ30" s="170"/>
      <c r="CR30" s="170"/>
      <c r="CS30" s="170"/>
      <c r="CT30" s="170"/>
      <c r="CU30" s="170"/>
      <c r="CV30" s="170"/>
      <c r="CW30" s="170"/>
      <c r="CX30" s="170"/>
      <c r="CY30" s="170"/>
      <c r="CZ30" s="170" t="n">
        <v>1</v>
      </c>
      <c r="DA30" s="170"/>
      <c r="DB30" s="170"/>
      <c r="DC30" s="170"/>
      <c r="DD30" s="170"/>
      <c r="DE30" s="170"/>
      <c r="DF30" s="170"/>
      <c r="DG30" s="170"/>
      <c r="DH30" s="170"/>
      <c r="DI30" s="170"/>
      <c r="DJ30" s="170"/>
      <c r="DK30" s="170"/>
      <c r="DL30" s="170"/>
      <c r="DM30" s="170"/>
      <c r="DN30" s="170"/>
      <c r="DO30" s="170"/>
      <c r="DP30" s="170" t="n">
        <v>10</v>
      </c>
      <c r="DQ30" s="170"/>
      <c r="DR30" s="170"/>
      <c r="DS30" s="170"/>
      <c r="DT30" s="170"/>
      <c r="DU30" s="170"/>
      <c r="DV30" s="170"/>
      <c r="DW30" s="170"/>
      <c r="DX30" s="170"/>
      <c r="DY30" s="170"/>
      <c r="DZ30" s="170"/>
      <c r="EA30" s="170"/>
      <c r="EB30" s="170"/>
      <c r="EC30" s="170"/>
      <c r="ED30" s="170"/>
      <c r="EE30" s="170"/>
      <c r="EF30" s="170"/>
      <c r="EG30" s="170"/>
      <c r="EH30" s="170"/>
      <c r="EI30" s="170"/>
      <c r="EJ30" s="170"/>
      <c r="EK30" s="170"/>
      <c r="EL30" s="170"/>
      <c r="EM30" s="170"/>
      <c r="EN30" s="170"/>
      <c r="EO30" s="170"/>
      <c r="EP30" s="170"/>
      <c r="EQ30" s="170"/>
      <c r="ER30" s="170"/>
      <c r="ES30" s="170"/>
      <c r="ET30" s="170"/>
      <c r="EU30" s="170"/>
      <c r="EV30" s="170"/>
      <c r="EW30" s="170"/>
      <c r="EX30" s="170"/>
      <c r="EY30" s="170"/>
      <c r="EZ30" s="170"/>
      <c r="FA30" s="170"/>
      <c r="FB30" s="170"/>
      <c r="FC30" s="171"/>
      <c r="FD30" s="38"/>
      <c r="FE30" s="38" t="n">
        <v>11</v>
      </c>
      <c r="FF30" s="166"/>
      <c r="FG30" s="81" t="n">
        <f aca="false">SUM(FH30:HX30)</f>
        <v>500</v>
      </c>
      <c r="FH30" s="16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 t="n">
        <v>163</v>
      </c>
      <c r="GO30" s="36"/>
      <c r="GP30" s="36"/>
      <c r="GQ30" s="36" t="n">
        <v>137</v>
      </c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 t="n">
        <v>200</v>
      </c>
      <c r="HS30" s="36"/>
      <c r="HT30" s="36"/>
      <c r="HU30" s="36"/>
      <c r="HV30" s="36"/>
      <c r="HW30" s="36"/>
      <c r="HX30" s="36"/>
      <c r="HY30" s="179"/>
      <c r="HZ30" s="148" t="n">
        <f aca="false">S30*AG30</f>
        <v>110160</v>
      </c>
      <c r="IA30" s="22" t="n">
        <f aca="false">Q30*T30</f>
        <v>2000</v>
      </c>
    </row>
    <row r="31" s="23" customFormat="true" ht="12.75" hidden="false" customHeight="true" outlineLevel="0" collapsed="false">
      <c r="A31" s="184" t="n">
        <v>5466</v>
      </c>
      <c r="B31" s="215" t="s">
        <v>320</v>
      </c>
      <c r="C31" s="216" t="n">
        <f aca="false">ROUND(N31*1.01,-2)</f>
        <v>1400</v>
      </c>
      <c r="D31" s="217" t="s">
        <v>321</v>
      </c>
      <c r="E31" s="218" t="s">
        <v>306</v>
      </c>
      <c r="F31" s="219" t="s">
        <v>307</v>
      </c>
      <c r="G31" s="220" t="s">
        <v>257</v>
      </c>
      <c r="H31" s="221" t="s">
        <v>318</v>
      </c>
      <c r="I31" s="222" t="s">
        <v>259</v>
      </c>
      <c r="J31" s="155" t="n">
        <v>5.6</v>
      </c>
      <c r="K31" s="155" t="s">
        <v>260</v>
      </c>
      <c r="L31" s="214" t="s">
        <v>319</v>
      </c>
      <c r="M31" s="149"/>
      <c r="N31" s="180" t="n">
        <f aca="false">ROUND(S31*1.5,-1)</f>
        <v>1380</v>
      </c>
      <c r="O31" s="158" t="n">
        <f aca="false">P31*S31</f>
        <v>1239.3</v>
      </c>
      <c r="P31" s="159" t="n">
        <v>1.35</v>
      </c>
      <c r="Q31" s="160" t="n">
        <v>10</v>
      </c>
      <c r="R31" s="161" t="n">
        <v>0.35</v>
      </c>
      <c r="S31" s="162" t="n">
        <f aca="false">Q31*(1+R31)*$A$1</f>
        <v>918</v>
      </c>
      <c r="T31" s="54" t="n">
        <f aca="false">SUM(U31:AD31)</f>
        <v>0</v>
      </c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12"/>
      <c r="AF31" s="163" t="n">
        <f aca="false">Q31*AG31</f>
        <v>4290</v>
      </c>
      <c r="AG31" s="192" t="n">
        <f aca="false">AH31-AI31+FG31</f>
        <v>429</v>
      </c>
      <c r="AH31" s="165" t="n">
        <v>-888</v>
      </c>
      <c r="AI31" s="59" t="n">
        <f aca="false">SUM(AJ31:FF31)</f>
        <v>-27</v>
      </c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170"/>
      <c r="AY31" s="170"/>
      <c r="AZ31" s="170"/>
      <c r="BA31" s="170"/>
      <c r="BB31" s="170"/>
      <c r="BC31" s="170"/>
      <c r="BD31" s="170"/>
      <c r="BE31" s="170"/>
      <c r="BF31" s="170"/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 t="n">
        <v>25</v>
      </c>
      <c r="DP31" s="170" t="n">
        <v>8</v>
      </c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 t="n">
        <v>5</v>
      </c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1"/>
      <c r="FD31" s="38"/>
      <c r="FE31" s="38" t="n">
        <v>-65</v>
      </c>
      <c r="FF31" s="166"/>
      <c r="FG31" s="81" t="n">
        <f aca="false">SUM(FH31:HX31)</f>
        <v>1290</v>
      </c>
      <c r="FH31" s="16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 t="n">
        <f aca="false">75+265</f>
        <v>340</v>
      </c>
      <c r="FY31" s="36"/>
      <c r="FZ31" s="36"/>
      <c r="GA31" s="36"/>
      <c r="GB31" s="36"/>
      <c r="GC31" s="36"/>
      <c r="GD31" s="36"/>
      <c r="GE31" s="36"/>
      <c r="GF31" s="36"/>
      <c r="GG31" s="36"/>
      <c r="GH31" s="36" t="n">
        <v>150</v>
      </c>
      <c r="GI31" s="36"/>
      <c r="GJ31" s="36"/>
      <c r="GK31" s="36"/>
      <c r="GL31" s="36"/>
      <c r="GM31" s="36"/>
      <c r="GN31" s="36" t="n">
        <v>300</v>
      </c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 t="n">
        <v>300</v>
      </c>
      <c r="HS31" s="36"/>
      <c r="HT31" s="36"/>
      <c r="HU31" s="36"/>
      <c r="HV31" s="36" t="n">
        <v>200</v>
      </c>
      <c r="HW31" s="36"/>
      <c r="HX31" s="36"/>
      <c r="HY31" s="179"/>
      <c r="HZ31" s="148" t="n">
        <f aca="false">S31*AG31</f>
        <v>393822</v>
      </c>
      <c r="IA31" s="22" t="n">
        <f aca="false">Q31*T31</f>
        <v>0</v>
      </c>
    </row>
    <row r="32" s="23" customFormat="true" ht="12.75" hidden="false" customHeight="true" outlineLevel="0" collapsed="false">
      <c r="A32" s="184" t="n">
        <v>32466</v>
      </c>
      <c r="B32" s="223" t="s">
        <v>322</v>
      </c>
      <c r="C32" s="193" t="n">
        <f aca="false">ROUND(N32*1.01,-2)</f>
        <v>1500</v>
      </c>
      <c r="D32" s="203" t="s">
        <v>323</v>
      </c>
      <c r="E32" s="151" t="s">
        <v>306</v>
      </c>
      <c r="F32" s="151" t="s">
        <v>307</v>
      </c>
      <c r="G32" s="187" t="s">
        <v>257</v>
      </c>
      <c r="H32" s="151" t="s">
        <v>324</v>
      </c>
      <c r="I32" s="224" t="s">
        <v>273</v>
      </c>
      <c r="J32" s="155" t="n">
        <v>6.8</v>
      </c>
      <c r="K32" s="155" t="s">
        <v>274</v>
      </c>
      <c r="L32" s="204"/>
      <c r="N32" s="180" t="n">
        <v>1500</v>
      </c>
      <c r="O32" s="158" t="n">
        <v>1200</v>
      </c>
      <c r="P32" s="159" t="n">
        <v>1.35</v>
      </c>
      <c r="Q32" s="160" t="n">
        <v>10</v>
      </c>
      <c r="R32" s="197" t="n">
        <v>0.4</v>
      </c>
      <c r="S32" s="198" t="n">
        <f aca="false">Q32*(1+R32)*$A$2</f>
        <v>840</v>
      </c>
      <c r="T32" s="54" t="n">
        <f aca="false">SUM(U32:AD32)</f>
        <v>0</v>
      </c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12"/>
      <c r="AF32" s="163" t="n">
        <f aca="false">Q32*AG32</f>
        <v>50</v>
      </c>
      <c r="AG32" s="192" t="n">
        <f aca="false">AH32-AI32+FG32</f>
        <v>5</v>
      </c>
      <c r="AH32" s="165" t="n">
        <v>0</v>
      </c>
      <c r="AI32" s="59" t="n">
        <f aca="false">SUM(AJ32:FF32)</f>
        <v>-5</v>
      </c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1"/>
      <c r="FD32" s="38"/>
      <c r="FE32" s="38" t="n">
        <v>-5</v>
      </c>
      <c r="FF32" s="166"/>
      <c r="FG32" s="81" t="n">
        <f aca="false">SUM(FH32:HX32)</f>
        <v>0</v>
      </c>
      <c r="FH32" s="16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179"/>
      <c r="HZ32" s="148" t="n">
        <f aca="false">S32*AG32</f>
        <v>4200</v>
      </c>
      <c r="IA32" s="22" t="n">
        <f aca="false">Q32*T32</f>
        <v>0</v>
      </c>
    </row>
    <row r="33" s="23" customFormat="true" ht="12.75" hidden="false" customHeight="true" outlineLevel="0" collapsed="false">
      <c r="A33" s="184" t="n">
        <v>10466</v>
      </c>
      <c r="B33" s="225" t="s">
        <v>325</v>
      </c>
      <c r="C33" s="193" t="n">
        <f aca="false">ROUND(N33*1.01,-2)</f>
        <v>1400</v>
      </c>
      <c r="D33" s="186" t="s">
        <v>326</v>
      </c>
      <c r="E33" s="151" t="s">
        <v>306</v>
      </c>
      <c r="F33" s="151" t="s">
        <v>307</v>
      </c>
      <c r="G33" s="187" t="s">
        <v>257</v>
      </c>
      <c r="H33" s="151" t="s">
        <v>324</v>
      </c>
      <c r="I33" s="224" t="s">
        <v>259</v>
      </c>
      <c r="J33" s="155" t="n">
        <v>6.3</v>
      </c>
      <c r="K33" s="155" t="s">
        <v>260</v>
      </c>
      <c r="L33" s="190"/>
      <c r="M33" s="149"/>
      <c r="N33" s="180" t="n">
        <f aca="false">ROUND(S33*1.5,-1)</f>
        <v>1380</v>
      </c>
      <c r="O33" s="158" t="n">
        <f aca="false">P33*S33</f>
        <v>1239.3</v>
      </c>
      <c r="P33" s="159" t="n">
        <v>1.35</v>
      </c>
      <c r="Q33" s="160" t="n">
        <v>10</v>
      </c>
      <c r="R33" s="161" t="n">
        <v>0.35</v>
      </c>
      <c r="S33" s="162" t="n">
        <f aca="false">Q33*(1+R33)*$A$1</f>
        <v>918</v>
      </c>
      <c r="T33" s="54" t="n">
        <f aca="false">SUM(U33:AD33)</f>
        <v>0</v>
      </c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12"/>
      <c r="AF33" s="163" t="n">
        <f aca="false">Q33*AG33</f>
        <v>1230</v>
      </c>
      <c r="AG33" s="192" t="n">
        <f aca="false">AH33-AI33+FG33</f>
        <v>123</v>
      </c>
      <c r="AH33" s="165" t="n">
        <v>-107</v>
      </c>
      <c r="AI33" s="59" t="n">
        <f aca="false">SUM(AJ33:FF33)</f>
        <v>20</v>
      </c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W33" s="170"/>
      <c r="BX33" s="170"/>
      <c r="BY33" s="170"/>
      <c r="BZ33" s="170"/>
      <c r="CA33" s="170"/>
      <c r="CB33" s="170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P33" s="170"/>
      <c r="CQ33" s="170"/>
      <c r="CR33" s="170"/>
      <c r="CS33" s="170"/>
      <c r="CT33" s="170"/>
      <c r="CU33" s="170"/>
      <c r="CV33" s="170"/>
      <c r="CW33" s="170"/>
      <c r="CX33" s="170"/>
      <c r="CY33" s="170"/>
      <c r="CZ33" s="170"/>
      <c r="DA33" s="170"/>
      <c r="DB33" s="170"/>
      <c r="DC33" s="170"/>
      <c r="DD33" s="170"/>
      <c r="DE33" s="170"/>
      <c r="DF33" s="170"/>
      <c r="DG33" s="170"/>
      <c r="DH33" s="170"/>
      <c r="DI33" s="170"/>
      <c r="DJ33" s="170"/>
      <c r="DK33" s="170"/>
      <c r="DL33" s="170"/>
      <c r="DM33" s="170"/>
      <c r="DN33" s="170"/>
      <c r="DO33" s="170"/>
      <c r="DP33" s="170"/>
      <c r="DQ33" s="170"/>
      <c r="DR33" s="170"/>
      <c r="DS33" s="170"/>
      <c r="DT33" s="170"/>
      <c r="DU33" s="170"/>
      <c r="DV33" s="170"/>
      <c r="DW33" s="170"/>
      <c r="DX33" s="170"/>
      <c r="DY33" s="170"/>
      <c r="DZ33" s="170"/>
      <c r="EA33" s="170"/>
      <c r="EB33" s="170"/>
      <c r="EC33" s="170"/>
      <c r="ED33" s="170"/>
      <c r="EE33" s="170"/>
      <c r="EF33" s="170"/>
      <c r="EG33" s="170" t="n">
        <v>5</v>
      </c>
      <c r="EH33" s="170"/>
      <c r="EI33" s="170" t="n">
        <v>15</v>
      </c>
      <c r="EJ33" s="170"/>
      <c r="EK33" s="170"/>
      <c r="EL33" s="170"/>
      <c r="EM33" s="170"/>
      <c r="EN33" s="170"/>
      <c r="EO33" s="170"/>
      <c r="EP33" s="170"/>
      <c r="EQ33" s="170"/>
      <c r="ER33" s="170"/>
      <c r="ES33" s="170"/>
      <c r="ET33" s="170"/>
      <c r="EU33" s="170"/>
      <c r="EV33" s="170"/>
      <c r="EW33" s="170"/>
      <c r="EX33" s="170"/>
      <c r="EY33" s="170"/>
      <c r="EZ33" s="170"/>
      <c r="FA33" s="170"/>
      <c r="FB33" s="170"/>
      <c r="FC33" s="171"/>
      <c r="FD33" s="38"/>
      <c r="FE33" s="38"/>
      <c r="FF33" s="166"/>
      <c r="FG33" s="81" t="n">
        <f aca="false">SUM(FH33:HX33)</f>
        <v>250</v>
      </c>
      <c r="FH33" s="16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 t="n">
        <v>150</v>
      </c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 t="n">
        <v>100</v>
      </c>
      <c r="HS33" s="36"/>
      <c r="HT33" s="36"/>
      <c r="HU33" s="36"/>
      <c r="HV33" s="36"/>
      <c r="HW33" s="36"/>
      <c r="HX33" s="36"/>
      <c r="HY33" s="179"/>
      <c r="HZ33" s="148" t="n">
        <f aca="false">S33*AG33</f>
        <v>112914</v>
      </c>
      <c r="IA33" s="22" t="n">
        <f aca="false">Q33*T33</f>
        <v>0</v>
      </c>
    </row>
    <row r="34" s="23" customFormat="true" ht="12.75" hidden="false" customHeight="true" outlineLevel="0" collapsed="false">
      <c r="A34" s="184" t="n">
        <v>38466</v>
      </c>
      <c r="B34" s="223" t="s">
        <v>327</v>
      </c>
      <c r="C34" s="193" t="n">
        <v>1800</v>
      </c>
      <c r="D34" s="203" t="s">
        <v>328</v>
      </c>
      <c r="E34" s="151" t="s">
        <v>306</v>
      </c>
      <c r="F34" s="201" t="s">
        <v>307</v>
      </c>
      <c r="G34" s="187" t="s">
        <v>257</v>
      </c>
      <c r="H34" s="151" t="s">
        <v>324</v>
      </c>
      <c r="I34" s="224" t="s">
        <v>259</v>
      </c>
      <c r="J34" s="155" t="n">
        <v>8.8</v>
      </c>
      <c r="K34" s="155" t="s">
        <v>260</v>
      </c>
      <c r="L34" s="214" t="s">
        <v>329</v>
      </c>
      <c r="M34" s="149"/>
      <c r="N34" s="180" t="n">
        <f aca="false">ROUND(S34*1.5,-1)</f>
        <v>1380</v>
      </c>
      <c r="O34" s="158" t="n">
        <f aca="false">P34*S34</f>
        <v>1239.3</v>
      </c>
      <c r="P34" s="159" t="n">
        <v>1.35</v>
      </c>
      <c r="Q34" s="160" t="n">
        <v>10</v>
      </c>
      <c r="R34" s="161" t="n">
        <v>0.35</v>
      </c>
      <c r="S34" s="162" t="n">
        <f aca="false">Q34*(1+R34)*$A$1</f>
        <v>918</v>
      </c>
      <c r="T34" s="54" t="n">
        <f aca="false">SUM(U34:AD34)</f>
        <v>400</v>
      </c>
      <c r="U34" s="36"/>
      <c r="V34" s="36" t="n">
        <v>400</v>
      </c>
      <c r="W34" s="36"/>
      <c r="X34" s="36"/>
      <c r="Y34" s="36"/>
      <c r="Z34" s="36"/>
      <c r="AA34" s="36"/>
      <c r="AB34" s="36"/>
      <c r="AC34" s="36"/>
      <c r="AD34" s="36"/>
      <c r="AE34" s="12"/>
      <c r="AF34" s="163" t="n">
        <f aca="false">Q34*AG34</f>
        <v>50</v>
      </c>
      <c r="AG34" s="192" t="n">
        <f aca="false">AH34-AI34+FG34</f>
        <v>5</v>
      </c>
      <c r="AH34" s="165" t="n">
        <v>-1221</v>
      </c>
      <c r="AI34" s="59" t="n">
        <f aca="false">SUM(AJ34:FF34)</f>
        <v>10</v>
      </c>
      <c r="AJ34" s="170"/>
      <c r="AK34" s="170"/>
      <c r="AL34" s="170"/>
      <c r="AM34" s="170"/>
      <c r="AN34" s="170"/>
      <c r="AO34" s="170"/>
      <c r="AP34" s="170"/>
      <c r="AQ34" s="170"/>
      <c r="AR34" s="170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W34" s="170"/>
      <c r="BX34" s="170"/>
      <c r="BY34" s="170"/>
      <c r="BZ34" s="170"/>
      <c r="CA34" s="170"/>
      <c r="CB34" s="170"/>
      <c r="CC34" s="170"/>
      <c r="CD34" s="170"/>
      <c r="CE34" s="170"/>
      <c r="CF34" s="170"/>
      <c r="CG34" s="170"/>
      <c r="CH34" s="170"/>
      <c r="CI34" s="170" t="n">
        <v>10</v>
      </c>
      <c r="CJ34" s="170"/>
      <c r="CK34" s="170"/>
      <c r="CL34" s="170"/>
      <c r="CM34" s="170"/>
      <c r="CN34" s="170"/>
      <c r="CO34" s="170"/>
      <c r="CP34" s="170"/>
      <c r="CQ34" s="170"/>
      <c r="CR34" s="170"/>
      <c r="CS34" s="170"/>
      <c r="CT34" s="170"/>
      <c r="CU34" s="170"/>
      <c r="CV34" s="170"/>
      <c r="CW34" s="170"/>
      <c r="CX34" s="170"/>
      <c r="CY34" s="170"/>
      <c r="CZ34" s="170"/>
      <c r="DA34" s="170"/>
      <c r="DB34" s="170"/>
      <c r="DC34" s="170"/>
      <c r="DD34" s="170"/>
      <c r="DE34" s="170"/>
      <c r="DF34" s="170"/>
      <c r="DG34" s="170"/>
      <c r="DH34" s="170"/>
      <c r="DI34" s="170"/>
      <c r="DJ34" s="170"/>
      <c r="DK34" s="170"/>
      <c r="DL34" s="170"/>
      <c r="DM34" s="170"/>
      <c r="DN34" s="170"/>
      <c r="DO34" s="170"/>
      <c r="DP34" s="170"/>
      <c r="DQ34" s="170"/>
      <c r="DR34" s="170"/>
      <c r="DS34" s="170"/>
      <c r="DT34" s="170"/>
      <c r="DU34" s="170"/>
      <c r="DV34" s="170"/>
      <c r="DW34" s="170"/>
      <c r="DX34" s="170"/>
      <c r="DY34" s="170"/>
      <c r="DZ34" s="170"/>
      <c r="EA34" s="170"/>
      <c r="EB34" s="170"/>
      <c r="EC34" s="170"/>
      <c r="ED34" s="170"/>
      <c r="EE34" s="170"/>
      <c r="EF34" s="170"/>
      <c r="EG34" s="170"/>
      <c r="EH34" s="170"/>
      <c r="EI34" s="170"/>
      <c r="EJ34" s="170"/>
      <c r="EK34" s="170"/>
      <c r="EL34" s="170"/>
      <c r="EM34" s="170"/>
      <c r="EN34" s="170"/>
      <c r="EO34" s="170"/>
      <c r="EP34" s="170"/>
      <c r="EQ34" s="170"/>
      <c r="ER34" s="170"/>
      <c r="ES34" s="170"/>
      <c r="ET34" s="170"/>
      <c r="EU34" s="170"/>
      <c r="EV34" s="170"/>
      <c r="EW34" s="170"/>
      <c r="EX34" s="170"/>
      <c r="EY34" s="170"/>
      <c r="EZ34" s="170"/>
      <c r="FA34" s="170"/>
      <c r="FB34" s="170"/>
      <c r="FC34" s="171"/>
      <c r="FD34" s="38"/>
      <c r="FE34" s="38"/>
      <c r="FF34" s="166"/>
      <c r="FG34" s="81" t="n">
        <f aca="false">SUM(FH34:HX34)</f>
        <v>1236</v>
      </c>
      <c r="FH34" s="16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 t="n">
        <v>318</v>
      </c>
      <c r="FY34" s="36"/>
      <c r="FZ34" s="36"/>
      <c r="GA34" s="36"/>
      <c r="GB34" s="36"/>
      <c r="GC34" s="36"/>
      <c r="GD34" s="36"/>
      <c r="GE34" s="36"/>
      <c r="GF34" s="36"/>
      <c r="GG34" s="36"/>
      <c r="GH34" s="36" t="n">
        <v>118</v>
      </c>
      <c r="GI34" s="36"/>
      <c r="GJ34" s="36"/>
      <c r="GK34" s="36"/>
      <c r="GL34" s="36"/>
      <c r="GM34" s="36"/>
      <c r="GN34" s="36" t="n">
        <v>300</v>
      </c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 t="n">
        <v>300</v>
      </c>
      <c r="HS34" s="36"/>
      <c r="HT34" s="36"/>
      <c r="HU34" s="36"/>
      <c r="HV34" s="36" t="n">
        <v>200</v>
      </c>
      <c r="HW34" s="36"/>
      <c r="HX34" s="36"/>
      <c r="HY34" s="179"/>
      <c r="HZ34" s="148" t="n">
        <f aca="false">S34*AG34</f>
        <v>4590</v>
      </c>
      <c r="IA34" s="22" t="n">
        <f aca="false">Q34*T34</f>
        <v>4000</v>
      </c>
    </row>
    <row r="35" s="23" customFormat="true" ht="12.75" hidden="false" customHeight="true" outlineLevel="0" collapsed="false">
      <c r="A35" s="184" t="n">
        <v>15466</v>
      </c>
      <c r="B35" s="226" t="s">
        <v>330</v>
      </c>
      <c r="C35" s="207" t="n">
        <f aca="false">ROUND(N35*1.01,-2)</f>
        <v>1300</v>
      </c>
      <c r="D35" s="208" t="s">
        <v>331</v>
      </c>
      <c r="E35" s="209" t="s">
        <v>306</v>
      </c>
      <c r="F35" s="209" t="s">
        <v>307</v>
      </c>
      <c r="G35" s="211" t="s">
        <v>257</v>
      </c>
      <c r="H35" s="212" t="s">
        <v>332</v>
      </c>
      <c r="I35" s="213" t="s">
        <v>236</v>
      </c>
      <c r="J35" s="155" t="n">
        <v>10</v>
      </c>
      <c r="K35" s="155" t="s">
        <v>268</v>
      </c>
      <c r="L35" s="155" t="s">
        <v>333</v>
      </c>
      <c r="M35" s="149"/>
      <c r="N35" s="180" t="n">
        <f aca="false">ROUND(S35*1.5,-1)</f>
        <v>1280</v>
      </c>
      <c r="O35" s="176" t="n">
        <f aca="false">P35*S35</f>
        <v>1147.5</v>
      </c>
      <c r="P35" s="159" t="n">
        <v>1.35</v>
      </c>
      <c r="Q35" s="160" t="n">
        <v>10</v>
      </c>
      <c r="R35" s="161" t="n">
        <v>0.25</v>
      </c>
      <c r="S35" s="162" t="n">
        <f aca="false">Q35*(1+R35)*$A$1</f>
        <v>850</v>
      </c>
      <c r="T35" s="54" t="n">
        <f aca="false">SUM(U35:AD35)</f>
        <v>0</v>
      </c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12"/>
      <c r="AF35" s="163" t="n">
        <f aca="false">Q35*AG35</f>
        <v>0</v>
      </c>
      <c r="AG35" s="192" t="n">
        <f aca="false">AH35-AI35+FG35</f>
        <v>0</v>
      </c>
      <c r="AH35" s="165" t="n">
        <v>0</v>
      </c>
      <c r="AI35" s="59" t="n">
        <f aca="false">SUM(AJ35:FF35)</f>
        <v>0</v>
      </c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170"/>
      <c r="CF35" s="170"/>
      <c r="CG35" s="170"/>
      <c r="CH35" s="170"/>
      <c r="CI35" s="170"/>
      <c r="CJ35" s="170"/>
      <c r="CK35" s="170"/>
      <c r="CL35" s="170"/>
      <c r="CM35" s="170"/>
      <c r="CN35" s="170"/>
      <c r="CO35" s="170"/>
      <c r="CP35" s="170"/>
      <c r="CQ35" s="170"/>
      <c r="CR35" s="170"/>
      <c r="CS35" s="170"/>
      <c r="CT35" s="170"/>
      <c r="CU35" s="170"/>
      <c r="CV35" s="170"/>
      <c r="CW35" s="170"/>
      <c r="CX35" s="170"/>
      <c r="CY35" s="170"/>
      <c r="CZ35" s="170"/>
      <c r="DA35" s="170"/>
      <c r="DB35" s="170"/>
      <c r="DC35" s="170"/>
      <c r="DD35" s="170"/>
      <c r="DE35" s="170"/>
      <c r="DF35" s="170"/>
      <c r="DG35" s="170"/>
      <c r="DH35" s="170"/>
      <c r="DI35" s="170"/>
      <c r="DJ35" s="170"/>
      <c r="DK35" s="170"/>
      <c r="DL35" s="170"/>
      <c r="DM35" s="170"/>
      <c r="DN35" s="170"/>
      <c r="DO35" s="170"/>
      <c r="DP35" s="170"/>
      <c r="DQ35" s="170"/>
      <c r="DR35" s="170"/>
      <c r="DS35" s="170"/>
      <c r="DT35" s="170"/>
      <c r="DU35" s="170"/>
      <c r="DV35" s="170"/>
      <c r="DW35" s="170"/>
      <c r="DX35" s="170"/>
      <c r="DY35" s="170"/>
      <c r="DZ35" s="170"/>
      <c r="EA35" s="170"/>
      <c r="EB35" s="170"/>
      <c r="EC35" s="170"/>
      <c r="ED35" s="170"/>
      <c r="EE35" s="170"/>
      <c r="EF35" s="170"/>
      <c r="EG35" s="170"/>
      <c r="EH35" s="170"/>
      <c r="EI35" s="170"/>
      <c r="EJ35" s="170"/>
      <c r="EK35" s="170"/>
      <c r="EL35" s="170"/>
      <c r="EM35" s="170"/>
      <c r="EN35" s="170"/>
      <c r="EO35" s="170"/>
      <c r="EP35" s="170"/>
      <c r="EQ35" s="170"/>
      <c r="ER35" s="170"/>
      <c r="ES35" s="170"/>
      <c r="ET35" s="170"/>
      <c r="EU35" s="170"/>
      <c r="EV35" s="170"/>
      <c r="EW35" s="170"/>
      <c r="EX35" s="170"/>
      <c r="EY35" s="170"/>
      <c r="EZ35" s="170"/>
      <c r="FA35" s="170"/>
      <c r="FB35" s="170"/>
      <c r="FC35" s="171"/>
      <c r="FD35" s="38"/>
      <c r="FE35" s="38"/>
      <c r="FF35" s="166"/>
      <c r="FG35" s="81" t="n">
        <f aca="false">SUM(FH35:HX35)</f>
        <v>0</v>
      </c>
      <c r="FH35" s="16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179"/>
      <c r="HZ35" s="148" t="n">
        <f aca="false">S35*AG35</f>
        <v>0</v>
      </c>
      <c r="IA35" s="22" t="n">
        <f aca="false">Q35*T35</f>
        <v>0</v>
      </c>
    </row>
    <row r="36" s="23" customFormat="true" ht="12.75" hidden="false" customHeight="true" outlineLevel="0" collapsed="false">
      <c r="A36" s="184" t="n">
        <v>34466</v>
      </c>
      <c r="B36" s="227" t="s">
        <v>334</v>
      </c>
      <c r="C36" s="193" t="n">
        <f aca="false">ROUND(N36*1.01,-2)</f>
        <v>1300</v>
      </c>
      <c r="D36" s="203" t="s">
        <v>335</v>
      </c>
      <c r="E36" s="151" t="s">
        <v>306</v>
      </c>
      <c r="F36" s="151" t="s">
        <v>307</v>
      </c>
      <c r="G36" s="187" t="s">
        <v>257</v>
      </c>
      <c r="H36" s="196" t="s">
        <v>332</v>
      </c>
      <c r="I36" s="224" t="s">
        <v>273</v>
      </c>
      <c r="J36" s="155" t="n">
        <v>14</v>
      </c>
      <c r="K36" s="190" t="s">
        <v>274</v>
      </c>
      <c r="L36" s="204"/>
      <c r="N36" s="180" t="n">
        <f aca="false">ROUND(S36*1.5,-1)</f>
        <v>1260</v>
      </c>
      <c r="O36" s="158" t="n">
        <f aca="false">P36*S36</f>
        <v>1134</v>
      </c>
      <c r="P36" s="159" t="n">
        <v>1.35</v>
      </c>
      <c r="Q36" s="160" t="n">
        <v>10</v>
      </c>
      <c r="R36" s="197" t="n">
        <v>0.4</v>
      </c>
      <c r="S36" s="198" t="n">
        <f aca="false">Q36*(1+R36)*$A$2</f>
        <v>840</v>
      </c>
      <c r="T36" s="54" t="n">
        <f aca="false">SUM(U36:AD36)</f>
        <v>0</v>
      </c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12"/>
      <c r="AF36" s="163" t="n">
        <f aca="false">Q36*AG36</f>
        <v>0</v>
      </c>
      <c r="AG36" s="192" t="n">
        <f aca="false">AH36-AI36+FG36</f>
        <v>0</v>
      </c>
      <c r="AH36" s="165" t="n">
        <v>0</v>
      </c>
      <c r="AI36" s="59" t="n">
        <f aca="false">SUM(AJ36:FF36)</f>
        <v>0</v>
      </c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170"/>
      <c r="CF36" s="170"/>
      <c r="CG36" s="170"/>
      <c r="CH36" s="170"/>
      <c r="CI36" s="170"/>
      <c r="CJ36" s="170"/>
      <c r="CK36" s="170"/>
      <c r="CL36" s="170"/>
      <c r="CM36" s="170"/>
      <c r="CN36" s="170"/>
      <c r="CO36" s="170"/>
      <c r="CP36" s="170"/>
      <c r="CQ36" s="170"/>
      <c r="CR36" s="170"/>
      <c r="CS36" s="170"/>
      <c r="CT36" s="170"/>
      <c r="CU36" s="170"/>
      <c r="CV36" s="170"/>
      <c r="CW36" s="170"/>
      <c r="CX36" s="170"/>
      <c r="CY36" s="170"/>
      <c r="CZ36" s="170"/>
      <c r="DA36" s="170"/>
      <c r="DB36" s="170"/>
      <c r="DC36" s="170"/>
      <c r="DD36" s="170"/>
      <c r="DE36" s="170"/>
      <c r="DF36" s="170"/>
      <c r="DG36" s="170"/>
      <c r="DH36" s="170"/>
      <c r="DI36" s="170"/>
      <c r="DJ36" s="170"/>
      <c r="DK36" s="170"/>
      <c r="DL36" s="170"/>
      <c r="DM36" s="170"/>
      <c r="DN36" s="170"/>
      <c r="DO36" s="170"/>
      <c r="DP36" s="170"/>
      <c r="DQ36" s="170"/>
      <c r="DR36" s="170"/>
      <c r="DS36" s="170"/>
      <c r="DT36" s="170"/>
      <c r="DU36" s="170"/>
      <c r="DV36" s="170"/>
      <c r="DW36" s="170"/>
      <c r="DX36" s="170"/>
      <c r="DY36" s="170"/>
      <c r="DZ36" s="170"/>
      <c r="EA36" s="170"/>
      <c r="EB36" s="170"/>
      <c r="EC36" s="170"/>
      <c r="ED36" s="170"/>
      <c r="EE36" s="170"/>
      <c r="EF36" s="170"/>
      <c r="EG36" s="170"/>
      <c r="EH36" s="170"/>
      <c r="EI36" s="170"/>
      <c r="EJ36" s="170"/>
      <c r="EK36" s="170"/>
      <c r="EL36" s="170"/>
      <c r="EM36" s="170"/>
      <c r="EN36" s="170"/>
      <c r="EO36" s="170"/>
      <c r="EP36" s="170"/>
      <c r="EQ36" s="170"/>
      <c r="ER36" s="170"/>
      <c r="ES36" s="170"/>
      <c r="ET36" s="170"/>
      <c r="EU36" s="170"/>
      <c r="EV36" s="170"/>
      <c r="EW36" s="170"/>
      <c r="EX36" s="170"/>
      <c r="EY36" s="170"/>
      <c r="EZ36" s="170"/>
      <c r="FA36" s="170"/>
      <c r="FB36" s="170"/>
      <c r="FC36" s="171"/>
      <c r="FD36" s="38"/>
      <c r="FE36" s="38"/>
      <c r="FF36" s="166"/>
      <c r="FG36" s="81" t="n">
        <f aca="false">SUM(FH36:HX36)</f>
        <v>0</v>
      </c>
      <c r="FH36" s="16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179"/>
      <c r="HZ36" s="148" t="n">
        <f aca="false">S36*AG36</f>
        <v>0</v>
      </c>
      <c r="IA36" s="22" t="n">
        <f aca="false">Q36*T36</f>
        <v>0</v>
      </c>
    </row>
    <row r="37" s="23" customFormat="true" ht="12.75" hidden="false" customHeight="true" outlineLevel="0" collapsed="false">
      <c r="A37" s="184" t="n">
        <v>17466</v>
      </c>
      <c r="B37" s="228" t="s">
        <v>336</v>
      </c>
      <c r="C37" s="150" t="n">
        <f aca="false">ROUND(N37*1.01,-2)</f>
        <v>1400</v>
      </c>
      <c r="D37" s="186" t="s">
        <v>337</v>
      </c>
      <c r="E37" s="151" t="s">
        <v>306</v>
      </c>
      <c r="F37" s="151" t="s">
        <v>307</v>
      </c>
      <c r="G37" s="187" t="s">
        <v>257</v>
      </c>
      <c r="H37" s="196" t="s">
        <v>332</v>
      </c>
      <c r="I37" s="224" t="s">
        <v>259</v>
      </c>
      <c r="J37" s="155" t="n">
        <v>13</v>
      </c>
      <c r="K37" s="155" t="s">
        <v>260</v>
      </c>
      <c r="L37" s="155"/>
      <c r="M37" s="149"/>
      <c r="N37" s="180" t="n">
        <f aca="false">ROUND(S37*1.5,-1)</f>
        <v>1380</v>
      </c>
      <c r="O37" s="158" t="n">
        <f aca="false">P37*S37</f>
        <v>1239.3</v>
      </c>
      <c r="P37" s="159" t="n">
        <v>1.35</v>
      </c>
      <c r="Q37" s="160" t="n">
        <v>10</v>
      </c>
      <c r="R37" s="161" t="n">
        <v>0.35</v>
      </c>
      <c r="S37" s="162" t="n">
        <f aca="false">Q37*(1+R37)*$A$1</f>
        <v>918</v>
      </c>
      <c r="T37" s="54" t="n">
        <f aca="false">SUM(U37:AD37)</f>
        <v>0</v>
      </c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12"/>
      <c r="AF37" s="163" t="n">
        <f aca="false">Q37*AG37</f>
        <v>0</v>
      </c>
      <c r="AG37" s="192" t="n">
        <f aca="false">AH37-AI37+FG37</f>
        <v>0</v>
      </c>
      <c r="AH37" s="165" t="n">
        <v>0</v>
      </c>
      <c r="AI37" s="59" t="n">
        <f aca="false">SUM(AJ37:FF37)</f>
        <v>0</v>
      </c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70"/>
      <c r="AV37" s="170"/>
      <c r="AW37" s="170"/>
      <c r="AX37" s="170"/>
      <c r="AY37" s="170"/>
      <c r="AZ37" s="170"/>
      <c r="BA37" s="170"/>
      <c r="BB37" s="170"/>
      <c r="BC37" s="170"/>
      <c r="BD37" s="170"/>
      <c r="BE37" s="170"/>
      <c r="BF37" s="170"/>
      <c r="BG37" s="170"/>
      <c r="BH37" s="170"/>
      <c r="BI37" s="170"/>
      <c r="BJ37" s="170"/>
      <c r="BK37" s="170"/>
      <c r="BL37" s="170"/>
      <c r="BM37" s="170"/>
      <c r="BN37" s="170"/>
      <c r="BO37" s="170"/>
      <c r="BP37" s="170"/>
      <c r="BQ37" s="170"/>
      <c r="BR37" s="170"/>
      <c r="BS37" s="170"/>
      <c r="BT37" s="170"/>
      <c r="BU37" s="170"/>
      <c r="BV37" s="170"/>
      <c r="BW37" s="170"/>
      <c r="BX37" s="170"/>
      <c r="BY37" s="170"/>
      <c r="BZ37" s="170"/>
      <c r="CA37" s="170"/>
      <c r="CB37" s="170"/>
      <c r="CC37" s="170"/>
      <c r="CD37" s="170"/>
      <c r="CE37" s="170"/>
      <c r="CF37" s="170"/>
      <c r="CG37" s="170"/>
      <c r="CH37" s="170"/>
      <c r="CI37" s="170"/>
      <c r="CJ37" s="170"/>
      <c r="CK37" s="170"/>
      <c r="CL37" s="170"/>
      <c r="CM37" s="170"/>
      <c r="CN37" s="170"/>
      <c r="CO37" s="170"/>
      <c r="CP37" s="170"/>
      <c r="CQ37" s="170"/>
      <c r="CR37" s="170"/>
      <c r="CS37" s="170"/>
      <c r="CT37" s="170"/>
      <c r="CU37" s="170"/>
      <c r="CV37" s="170"/>
      <c r="CW37" s="170"/>
      <c r="CX37" s="170"/>
      <c r="CY37" s="170"/>
      <c r="CZ37" s="170"/>
      <c r="DA37" s="170"/>
      <c r="DB37" s="170"/>
      <c r="DC37" s="170"/>
      <c r="DD37" s="170"/>
      <c r="DE37" s="170"/>
      <c r="DF37" s="170"/>
      <c r="DG37" s="170"/>
      <c r="DH37" s="170"/>
      <c r="DI37" s="170"/>
      <c r="DJ37" s="170"/>
      <c r="DK37" s="170"/>
      <c r="DL37" s="170"/>
      <c r="DM37" s="170"/>
      <c r="DN37" s="170"/>
      <c r="DO37" s="170"/>
      <c r="DP37" s="170"/>
      <c r="DQ37" s="170"/>
      <c r="DR37" s="170"/>
      <c r="DS37" s="170"/>
      <c r="DT37" s="170"/>
      <c r="DU37" s="170"/>
      <c r="DV37" s="170"/>
      <c r="DW37" s="170"/>
      <c r="DX37" s="170"/>
      <c r="DY37" s="170"/>
      <c r="DZ37" s="170"/>
      <c r="EA37" s="170"/>
      <c r="EB37" s="170"/>
      <c r="EC37" s="170"/>
      <c r="ED37" s="170"/>
      <c r="EE37" s="170"/>
      <c r="EF37" s="170"/>
      <c r="EG37" s="170"/>
      <c r="EH37" s="170"/>
      <c r="EI37" s="170"/>
      <c r="EJ37" s="170"/>
      <c r="EK37" s="170"/>
      <c r="EL37" s="170"/>
      <c r="EM37" s="170"/>
      <c r="EN37" s="170"/>
      <c r="EO37" s="170"/>
      <c r="EP37" s="170"/>
      <c r="EQ37" s="170"/>
      <c r="ER37" s="170"/>
      <c r="ES37" s="170"/>
      <c r="ET37" s="170"/>
      <c r="EU37" s="170"/>
      <c r="EV37" s="170"/>
      <c r="EW37" s="170"/>
      <c r="EX37" s="170"/>
      <c r="EY37" s="170"/>
      <c r="EZ37" s="170"/>
      <c r="FA37" s="170"/>
      <c r="FB37" s="170"/>
      <c r="FC37" s="171"/>
      <c r="FD37" s="38"/>
      <c r="FE37" s="38"/>
      <c r="FF37" s="166"/>
      <c r="FG37" s="81" t="n">
        <f aca="false">SUM(FH37:HX37)</f>
        <v>0</v>
      </c>
      <c r="FH37" s="16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179"/>
      <c r="HZ37" s="148" t="n">
        <f aca="false">S37*AG37</f>
        <v>0</v>
      </c>
      <c r="IA37" s="22" t="n">
        <f aca="false">Q37*T37</f>
        <v>0</v>
      </c>
    </row>
    <row r="38" s="23" customFormat="true" ht="12.75" hidden="false" customHeight="true" outlineLevel="0" collapsed="false">
      <c r="A38" s="184" t="n">
        <v>18466</v>
      </c>
      <c r="B38" s="228" t="s">
        <v>338</v>
      </c>
      <c r="C38" s="150" t="n">
        <f aca="false">ROUND(N38*1.01,-2)</f>
        <v>1300</v>
      </c>
      <c r="D38" s="186" t="s">
        <v>339</v>
      </c>
      <c r="E38" s="151" t="s">
        <v>306</v>
      </c>
      <c r="F38" s="151" t="s">
        <v>307</v>
      </c>
      <c r="G38" s="187" t="s">
        <v>257</v>
      </c>
      <c r="H38" s="196" t="s">
        <v>332</v>
      </c>
      <c r="I38" s="224" t="s">
        <v>259</v>
      </c>
      <c r="J38" s="155" t="n">
        <v>10</v>
      </c>
      <c r="K38" s="155" t="s">
        <v>259</v>
      </c>
      <c r="L38" s="155"/>
      <c r="M38" s="229"/>
      <c r="N38" s="180" t="n">
        <f aca="false">ROUND(S38*1.5,-1)</f>
        <v>1330</v>
      </c>
      <c r="O38" s="176" t="n">
        <f aca="false">P38*S38</f>
        <v>1193.4</v>
      </c>
      <c r="P38" s="159" t="n">
        <v>1.35</v>
      </c>
      <c r="Q38" s="160" t="n">
        <v>10</v>
      </c>
      <c r="R38" s="161" t="n">
        <v>0.3</v>
      </c>
      <c r="S38" s="162" t="n">
        <f aca="false">Q38*(1+R38)*$A$1</f>
        <v>884</v>
      </c>
      <c r="T38" s="54" t="n">
        <f aca="false">SUM(U38:AD38)</f>
        <v>0</v>
      </c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12"/>
      <c r="AF38" s="163" t="n">
        <f aca="false">Q38*AG38</f>
        <v>0</v>
      </c>
      <c r="AG38" s="192" t="n">
        <f aca="false">AH38-AI38+FG38</f>
        <v>0</v>
      </c>
      <c r="AH38" s="165" t="n">
        <v>5</v>
      </c>
      <c r="AI38" s="59" t="n">
        <f aca="false">SUM(AJ38:FF38)</f>
        <v>5</v>
      </c>
      <c r="AJ38" s="170"/>
      <c r="AK38" s="170"/>
      <c r="AL38" s="170"/>
      <c r="AM38" s="170"/>
      <c r="AN38" s="170"/>
      <c r="AO38" s="170"/>
      <c r="AP38" s="170"/>
      <c r="AQ38" s="170"/>
      <c r="AR38" s="170"/>
      <c r="AS38" s="170"/>
      <c r="AT38" s="170"/>
      <c r="AU38" s="170"/>
      <c r="AV38" s="170"/>
      <c r="AW38" s="170"/>
      <c r="AX38" s="170"/>
      <c r="AY38" s="170"/>
      <c r="AZ38" s="170"/>
      <c r="BA38" s="170"/>
      <c r="BB38" s="170"/>
      <c r="BC38" s="170"/>
      <c r="BD38" s="170"/>
      <c r="BE38" s="170"/>
      <c r="BF38" s="170"/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1"/>
      <c r="FD38" s="38"/>
      <c r="FE38" s="38" t="n">
        <v>5</v>
      </c>
      <c r="FF38" s="166"/>
      <c r="FG38" s="81" t="n">
        <f aca="false">SUM(FH38:HX38)</f>
        <v>0</v>
      </c>
      <c r="FH38" s="16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179"/>
      <c r="HZ38" s="148" t="n">
        <f aca="false">S38*AG38</f>
        <v>0</v>
      </c>
      <c r="IA38" s="22" t="n">
        <f aca="false">Q38*T38</f>
        <v>0</v>
      </c>
    </row>
    <row r="39" s="23" customFormat="true" ht="12.75" hidden="false" customHeight="true" outlineLevel="0" collapsed="false">
      <c r="A39" s="184" t="n">
        <v>20466</v>
      </c>
      <c r="B39" s="230" t="s">
        <v>340</v>
      </c>
      <c r="C39" s="150" t="n">
        <f aca="false">ROUND(N39*1.01,-2)</f>
        <v>1300</v>
      </c>
      <c r="D39" s="231" t="s">
        <v>341</v>
      </c>
      <c r="E39" s="151" t="s">
        <v>306</v>
      </c>
      <c r="F39" s="151" t="s">
        <v>307</v>
      </c>
      <c r="G39" s="187" t="s">
        <v>257</v>
      </c>
      <c r="H39" s="196" t="s">
        <v>332</v>
      </c>
      <c r="I39" s="224" t="s">
        <v>259</v>
      </c>
      <c r="J39" s="155" t="n">
        <v>14</v>
      </c>
      <c r="K39" s="155" t="s">
        <v>260</v>
      </c>
      <c r="L39" s="214" t="s">
        <v>329</v>
      </c>
      <c r="M39" s="149"/>
      <c r="N39" s="180" t="n">
        <f aca="false">ROUND(S39*1.4,-1)</f>
        <v>1290</v>
      </c>
      <c r="O39" s="158" t="n">
        <f aca="false">P39*S39</f>
        <v>1239.3</v>
      </c>
      <c r="P39" s="159" t="n">
        <v>1.35</v>
      </c>
      <c r="Q39" s="160" t="n">
        <v>10</v>
      </c>
      <c r="R39" s="161" t="n">
        <v>0.35</v>
      </c>
      <c r="S39" s="162" t="n">
        <f aca="false">Q39*(1+R39)*$A$1</f>
        <v>918</v>
      </c>
      <c r="T39" s="54" t="n">
        <f aca="false">SUM(U39:AD39)</f>
        <v>120</v>
      </c>
      <c r="U39" s="36"/>
      <c r="V39" s="36" t="n">
        <v>120</v>
      </c>
      <c r="W39" s="36"/>
      <c r="X39" s="36"/>
      <c r="Y39" s="36"/>
      <c r="Z39" s="36"/>
      <c r="AA39" s="36"/>
      <c r="AB39" s="36"/>
      <c r="AC39" s="36"/>
      <c r="AD39" s="36"/>
      <c r="AE39" s="12"/>
      <c r="AF39" s="163" t="n">
        <f aca="false">Q39*AG39</f>
        <v>1000</v>
      </c>
      <c r="AG39" s="192" t="n">
        <f aca="false">AH39-AI39+FG39</f>
        <v>100</v>
      </c>
      <c r="AH39" s="165" t="n">
        <v>-375</v>
      </c>
      <c r="AI39" s="59" t="n">
        <f aca="false">SUM(AJ39:FF39)</f>
        <v>5</v>
      </c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 t="n">
        <v>5</v>
      </c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1"/>
      <c r="FD39" s="38"/>
      <c r="FE39" s="38"/>
      <c r="FF39" s="166"/>
      <c r="FG39" s="81" t="n">
        <f aca="false">SUM(FH39:HX39)</f>
        <v>480</v>
      </c>
      <c r="FH39" s="166"/>
      <c r="FI39" s="36"/>
      <c r="FJ39" s="36"/>
      <c r="FK39" s="36"/>
      <c r="FL39" s="36"/>
      <c r="FM39" s="36"/>
      <c r="FN39" s="36"/>
      <c r="FO39" s="36"/>
      <c r="FP39" s="36"/>
      <c r="FQ39" s="36"/>
      <c r="FR39" s="36" t="n">
        <v>80</v>
      </c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 t="n">
        <v>200</v>
      </c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 t="n">
        <v>200</v>
      </c>
      <c r="HW39" s="36"/>
      <c r="HX39" s="36"/>
      <c r="HY39" s="179"/>
      <c r="HZ39" s="148" t="n">
        <f aca="false">S39*AG39</f>
        <v>91800</v>
      </c>
      <c r="IA39" s="22" t="n">
        <f aca="false">Q39*T39</f>
        <v>1200</v>
      </c>
    </row>
    <row r="40" s="23" customFormat="true" ht="12.75" hidden="false" customHeight="true" outlineLevel="0" collapsed="false">
      <c r="A40" s="184" t="n">
        <v>22466</v>
      </c>
      <c r="B40" s="215" t="s">
        <v>342</v>
      </c>
      <c r="C40" s="216" t="n">
        <f aca="false">ROUND(N40*1.01,-2)</f>
        <v>1400</v>
      </c>
      <c r="D40" s="221" t="s">
        <v>343</v>
      </c>
      <c r="E40" s="218" t="s">
        <v>306</v>
      </c>
      <c r="F40" s="218" t="s">
        <v>307</v>
      </c>
      <c r="G40" s="220" t="s">
        <v>257</v>
      </c>
      <c r="H40" s="232" t="s">
        <v>332</v>
      </c>
      <c r="I40" s="222" t="s">
        <v>259</v>
      </c>
      <c r="J40" s="155" t="n">
        <v>15</v>
      </c>
      <c r="K40" s="155" t="s">
        <v>259</v>
      </c>
      <c r="L40" s="155" t="s">
        <v>344</v>
      </c>
      <c r="M40" s="149"/>
      <c r="N40" s="180" t="n">
        <f aca="false">ROUND(S40*1.5,-1)</f>
        <v>1380</v>
      </c>
      <c r="O40" s="158" t="n">
        <f aca="false">P40*S40</f>
        <v>1239.3</v>
      </c>
      <c r="P40" s="159" t="n">
        <v>1.35</v>
      </c>
      <c r="Q40" s="160" t="n">
        <v>10</v>
      </c>
      <c r="R40" s="161" t="n">
        <v>0.35</v>
      </c>
      <c r="S40" s="162" t="n">
        <f aca="false">Q40*(1+R40)*$A$1</f>
        <v>918</v>
      </c>
      <c r="T40" s="54" t="n">
        <f aca="false">SUM(U40:AD40)</f>
        <v>0</v>
      </c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12"/>
      <c r="AF40" s="163" t="n">
        <f aca="false">Q40*AG40</f>
        <v>30</v>
      </c>
      <c r="AG40" s="192" t="n">
        <f aca="false">AH40-AI40+FG40</f>
        <v>3</v>
      </c>
      <c r="AH40" s="165" t="n">
        <v>3</v>
      </c>
      <c r="AI40" s="59" t="n">
        <f aca="false">SUM(AJ40:FF40)</f>
        <v>0</v>
      </c>
      <c r="AJ40" s="170"/>
      <c r="AK40" s="170"/>
      <c r="AL40" s="170"/>
      <c r="AM40" s="170"/>
      <c r="AN40" s="170"/>
      <c r="AO40" s="170"/>
      <c r="AP40" s="170"/>
      <c r="AQ40" s="170"/>
      <c r="AR40" s="170"/>
      <c r="AS40" s="170"/>
      <c r="AT40" s="170"/>
      <c r="AU40" s="170"/>
      <c r="AV40" s="170"/>
      <c r="AW40" s="170"/>
      <c r="AX40" s="170"/>
      <c r="AY40" s="170"/>
      <c r="AZ40" s="170"/>
      <c r="BA40" s="170"/>
      <c r="BB40" s="170"/>
      <c r="BC40" s="170"/>
      <c r="BD40" s="170"/>
      <c r="BE40" s="170"/>
      <c r="BF40" s="170"/>
      <c r="BG40" s="170"/>
      <c r="BH40" s="170"/>
      <c r="BI40" s="170"/>
      <c r="BJ40" s="170"/>
      <c r="BK40" s="170"/>
      <c r="BL40" s="170"/>
      <c r="BM40" s="170"/>
      <c r="BN40" s="170"/>
      <c r="BO40" s="170"/>
      <c r="BP40" s="170"/>
      <c r="BQ40" s="170"/>
      <c r="BR40" s="170"/>
      <c r="BS40" s="170"/>
      <c r="BT40" s="170"/>
      <c r="BU40" s="170"/>
      <c r="BV40" s="170"/>
      <c r="BW40" s="170"/>
      <c r="BX40" s="170"/>
      <c r="BY40" s="170"/>
      <c r="BZ40" s="170"/>
      <c r="CA40" s="170"/>
      <c r="CB40" s="170"/>
      <c r="CC40" s="170"/>
      <c r="CD40" s="170"/>
      <c r="CE40" s="170"/>
      <c r="CF40" s="170"/>
      <c r="CG40" s="170"/>
      <c r="CH40" s="170"/>
      <c r="CI40" s="170"/>
      <c r="CJ40" s="170"/>
      <c r="CK40" s="170"/>
      <c r="CL40" s="170"/>
      <c r="CM40" s="170"/>
      <c r="CN40" s="170"/>
      <c r="CO40" s="170"/>
      <c r="CP40" s="170"/>
      <c r="CQ40" s="170"/>
      <c r="CR40" s="170"/>
      <c r="CS40" s="170"/>
      <c r="CT40" s="170"/>
      <c r="CU40" s="170"/>
      <c r="CV40" s="170"/>
      <c r="CW40" s="170"/>
      <c r="CX40" s="170"/>
      <c r="CY40" s="170"/>
      <c r="CZ40" s="170"/>
      <c r="DA40" s="170"/>
      <c r="DB40" s="170"/>
      <c r="DC40" s="170"/>
      <c r="DD40" s="170"/>
      <c r="DE40" s="170"/>
      <c r="DF40" s="170"/>
      <c r="DG40" s="170"/>
      <c r="DH40" s="170"/>
      <c r="DI40" s="170"/>
      <c r="DJ40" s="170"/>
      <c r="DK40" s="170"/>
      <c r="DL40" s="170"/>
      <c r="DM40" s="170"/>
      <c r="DN40" s="170"/>
      <c r="DO40" s="170"/>
      <c r="DP40" s="170"/>
      <c r="DQ40" s="170"/>
      <c r="DR40" s="170"/>
      <c r="DS40" s="170"/>
      <c r="DT40" s="170"/>
      <c r="DU40" s="170"/>
      <c r="DV40" s="170"/>
      <c r="DW40" s="170"/>
      <c r="DX40" s="170"/>
      <c r="DY40" s="170"/>
      <c r="DZ40" s="170"/>
      <c r="EA40" s="170"/>
      <c r="EB40" s="170"/>
      <c r="EC40" s="170"/>
      <c r="ED40" s="170"/>
      <c r="EE40" s="170"/>
      <c r="EF40" s="170"/>
      <c r="EG40" s="170"/>
      <c r="EH40" s="170"/>
      <c r="EI40" s="170"/>
      <c r="EJ40" s="170"/>
      <c r="EK40" s="170"/>
      <c r="EL40" s="170"/>
      <c r="EM40" s="170"/>
      <c r="EN40" s="170"/>
      <c r="EO40" s="170"/>
      <c r="EP40" s="170"/>
      <c r="EQ40" s="170"/>
      <c r="ER40" s="170"/>
      <c r="ES40" s="170"/>
      <c r="ET40" s="170"/>
      <c r="EU40" s="170"/>
      <c r="EV40" s="170"/>
      <c r="EW40" s="170"/>
      <c r="EX40" s="170"/>
      <c r="EY40" s="170"/>
      <c r="EZ40" s="170"/>
      <c r="FA40" s="170"/>
      <c r="FB40" s="170"/>
      <c r="FC40" s="171"/>
      <c r="FD40" s="38"/>
      <c r="FE40" s="38"/>
      <c r="FF40" s="166"/>
      <c r="FG40" s="81" t="n">
        <f aca="false">SUM(FH40:HX40)</f>
        <v>0</v>
      </c>
      <c r="FH40" s="16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179"/>
      <c r="HZ40" s="148" t="n">
        <f aca="false">S40*AG40</f>
        <v>2754</v>
      </c>
      <c r="IA40" s="22" t="n">
        <f aca="false">Q40*T40</f>
        <v>0</v>
      </c>
    </row>
    <row r="41" s="23" customFormat="true" ht="12.75" hidden="false" customHeight="true" outlineLevel="0" collapsed="false">
      <c r="A41" s="184" t="n">
        <v>24466</v>
      </c>
      <c r="B41" s="205" t="s">
        <v>345</v>
      </c>
      <c r="C41" s="150"/>
      <c r="D41" s="188" t="s">
        <v>346</v>
      </c>
      <c r="E41" s="151" t="s">
        <v>306</v>
      </c>
      <c r="F41" s="201" t="s">
        <v>307</v>
      </c>
      <c r="G41" s="187" t="s">
        <v>257</v>
      </c>
      <c r="H41" s="188" t="s">
        <v>347</v>
      </c>
      <c r="I41" s="189" t="s">
        <v>259</v>
      </c>
      <c r="J41" s="155" t="n">
        <v>32</v>
      </c>
      <c r="K41" s="155" t="s">
        <v>259</v>
      </c>
      <c r="L41" s="190" t="s">
        <v>348</v>
      </c>
      <c r="M41" s="149"/>
      <c r="N41" s="180"/>
      <c r="O41" s="158" t="n">
        <v>6100</v>
      </c>
      <c r="P41" s="159" t="n">
        <v>1.35</v>
      </c>
      <c r="Q41" s="160" t="n">
        <v>10</v>
      </c>
      <c r="R41" s="161" t="n">
        <v>0.45</v>
      </c>
      <c r="S41" s="162" t="n">
        <f aca="false">Q41*(1+R41)*$A$1</f>
        <v>986</v>
      </c>
      <c r="T41" s="54" t="n">
        <f aca="false">SUM(U41:AD41)</f>
        <v>0</v>
      </c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12"/>
      <c r="AF41" s="163" t="n">
        <f aca="false">Q41*AG41</f>
        <v>20</v>
      </c>
      <c r="AG41" s="192" t="n">
        <f aca="false">AH41-AI41+FG41</f>
        <v>2</v>
      </c>
      <c r="AH41" s="165" t="n">
        <v>7</v>
      </c>
      <c r="AI41" s="59" t="n">
        <f aca="false">SUM(AJ41:FF41)</f>
        <v>5</v>
      </c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1"/>
      <c r="FD41" s="38"/>
      <c r="FE41" s="38" t="n">
        <v>5</v>
      </c>
      <c r="FF41" s="166"/>
      <c r="FG41" s="81" t="n">
        <f aca="false">SUM(FH41:HX41)</f>
        <v>0</v>
      </c>
      <c r="FH41" s="16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179"/>
      <c r="HZ41" s="148" t="n">
        <f aca="false">S41*AG41</f>
        <v>1972</v>
      </c>
      <c r="IA41" s="22" t="n">
        <f aca="false">Q41*T41</f>
        <v>0</v>
      </c>
    </row>
    <row r="42" s="23" customFormat="true" ht="12.75" hidden="false" customHeight="true" outlineLevel="0" collapsed="false">
      <c r="A42" s="184" t="n">
        <v>28466</v>
      </c>
      <c r="B42" s="233" t="s">
        <v>349</v>
      </c>
      <c r="C42" s="150"/>
      <c r="D42" s="188"/>
      <c r="E42" s="151" t="s">
        <v>306</v>
      </c>
      <c r="F42" s="201" t="s">
        <v>307</v>
      </c>
      <c r="G42" s="187" t="s">
        <v>257</v>
      </c>
      <c r="H42" s="188" t="s">
        <v>347</v>
      </c>
      <c r="I42" s="189" t="s">
        <v>236</v>
      </c>
      <c r="J42" s="155" t="n">
        <v>28.5</v>
      </c>
      <c r="K42" s="190" t="s">
        <v>350</v>
      </c>
      <c r="L42" s="190" t="s">
        <v>351</v>
      </c>
      <c r="M42" s="149"/>
      <c r="N42" s="180"/>
      <c r="O42" s="158" t="n">
        <v>6100</v>
      </c>
      <c r="P42" s="159" t="n">
        <v>1.35</v>
      </c>
      <c r="Q42" s="160" t="n">
        <v>10</v>
      </c>
      <c r="R42" s="161" t="n">
        <v>0.3</v>
      </c>
      <c r="S42" s="162" t="n">
        <f aca="false">Q42*(1+R42)*$A$1</f>
        <v>884</v>
      </c>
      <c r="T42" s="54" t="n">
        <f aca="false">SUM(U42:AD42)</f>
        <v>0</v>
      </c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12"/>
      <c r="AF42" s="163" t="n">
        <f aca="false">Q42*AG42</f>
        <v>0</v>
      </c>
      <c r="AG42" s="192" t="n">
        <f aca="false">AH42-AI42+FG42</f>
        <v>0</v>
      </c>
      <c r="AH42" s="165" t="n">
        <v>5</v>
      </c>
      <c r="AI42" s="59" t="n">
        <f aca="false">SUM(AJ42:FF42)</f>
        <v>5</v>
      </c>
      <c r="AJ42" s="170"/>
      <c r="AK42" s="170"/>
      <c r="AL42" s="170"/>
      <c r="AM42" s="170"/>
      <c r="AN42" s="170"/>
      <c r="AO42" s="170"/>
      <c r="AP42" s="170"/>
      <c r="AQ42" s="170"/>
      <c r="AR42" s="170"/>
      <c r="AS42" s="170"/>
      <c r="AT42" s="170"/>
      <c r="AU42" s="170"/>
      <c r="AV42" s="170"/>
      <c r="AW42" s="170"/>
      <c r="AX42" s="170"/>
      <c r="AY42" s="170"/>
      <c r="AZ42" s="170"/>
      <c r="BA42" s="170"/>
      <c r="BB42" s="170"/>
      <c r="BC42" s="170"/>
      <c r="BD42" s="170"/>
      <c r="BE42" s="170"/>
      <c r="BF42" s="170"/>
      <c r="BG42" s="170"/>
      <c r="BH42" s="170"/>
      <c r="BI42" s="170"/>
      <c r="BJ42" s="170"/>
      <c r="BK42" s="170"/>
      <c r="BL42" s="170"/>
      <c r="BM42" s="170"/>
      <c r="BN42" s="170"/>
      <c r="BO42" s="170"/>
      <c r="BP42" s="170"/>
      <c r="BQ42" s="170"/>
      <c r="BR42" s="170"/>
      <c r="BS42" s="170"/>
      <c r="BT42" s="170"/>
      <c r="BU42" s="170"/>
      <c r="BV42" s="170"/>
      <c r="BW42" s="170"/>
      <c r="BX42" s="170"/>
      <c r="BY42" s="170"/>
      <c r="BZ42" s="170"/>
      <c r="CA42" s="170"/>
      <c r="CB42" s="170"/>
      <c r="CC42" s="170"/>
      <c r="CD42" s="170"/>
      <c r="CE42" s="170"/>
      <c r="CF42" s="170"/>
      <c r="CG42" s="170"/>
      <c r="CH42" s="170"/>
      <c r="CI42" s="170"/>
      <c r="CJ42" s="170"/>
      <c r="CK42" s="170"/>
      <c r="CL42" s="170"/>
      <c r="CM42" s="170"/>
      <c r="CN42" s="170"/>
      <c r="CO42" s="170"/>
      <c r="CP42" s="170"/>
      <c r="CQ42" s="170"/>
      <c r="CR42" s="170"/>
      <c r="CS42" s="170"/>
      <c r="CT42" s="170"/>
      <c r="CU42" s="170"/>
      <c r="CV42" s="170"/>
      <c r="CW42" s="170"/>
      <c r="CX42" s="170"/>
      <c r="CY42" s="170"/>
      <c r="CZ42" s="170"/>
      <c r="DA42" s="170"/>
      <c r="DB42" s="170"/>
      <c r="DC42" s="170"/>
      <c r="DD42" s="170"/>
      <c r="DE42" s="170"/>
      <c r="DF42" s="170"/>
      <c r="DG42" s="170"/>
      <c r="DH42" s="170"/>
      <c r="DI42" s="170"/>
      <c r="DJ42" s="170"/>
      <c r="DK42" s="170"/>
      <c r="DL42" s="170"/>
      <c r="DM42" s="170"/>
      <c r="DN42" s="170"/>
      <c r="DO42" s="170"/>
      <c r="DP42" s="170"/>
      <c r="DQ42" s="170"/>
      <c r="DR42" s="170"/>
      <c r="DS42" s="170"/>
      <c r="DT42" s="170"/>
      <c r="DU42" s="170"/>
      <c r="DV42" s="170"/>
      <c r="DW42" s="170"/>
      <c r="DX42" s="170"/>
      <c r="DY42" s="170"/>
      <c r="DZ42" s="170"/>
      <c r="EA42" s="170"/>
      <c r="EB42" s="170"/>
      <c r="EC42" s="170"/>
      <c r="ED42" s="170"/>
      <c r="EE42" s="170"/>
      <c r="EF42" s="170"/>
      <c r="EG42" s="170"/>
      <c r="EH42" s="170"/>
      <c r="EI42" s="170"/>
      <c r="EJ42" s="170"/>
      <c r="EK42" s="170"/>
      <c r="EL42" s="170"/>
      <c r="EM42" s="170"/>
      <c r="EN42" s="170"/>
      <c r="EO42" s="170"/>
      <c r="EP42" s="170"/>
      <c r="EQ42" s="170"/>
      <c r="ER42" s="170"/>
      <c r="ES42" s="170"/>
      <c r="ET42" s="170"/>
      <c r="EU42" s="170"/>
      <c r="EV42" s="170"/>
      <c r="EW42" s="170"/>
      <c r="EX42" s="170"/>
      <c r="EY42" s="170"/>
      <c r="EZ42" s="170"/>
      <c r="FA42" s="170"/>
      <c r="FB42" s="170"/>
      <c r="FC42" s="171"/>
      <c r="FD42" s="38"/>
      <c r="FE42" s="38" t="n">
        <v>5</v>
      </c>
      <c r="FF42" s="166"/>
      <c r="FG42" s="81" t="n">
        <f aca="false">SUM(FH42:HX42)</f>
        <v>0</v>
      </c>
      <c r="FH42" s="16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179"/>
      <c r="HZ42" s="148" t="n">
        <f aca="false">S42*AG42</f>
        <v>0</v>
      </c>
      <c r="IA42" s="22" t="n">
        <f aca="false">Q42*T42</f>
        <v>0</v>
      </c>
    </row>
    <row r="43" s="23" customFormat="true" ht="12.75" hidden="false" customHeight="true" outlineLevel="0" collapsed="false">
      <c r="A43" s="184" t="n">
        <v>25466</v>
      </c>
      <c r="B43" s="188" t="s">
        <v>352</v>
      </c>
      <c r="C43" s="150"/>
      <c r="D43" s="188" t="s">
        <v>353</v>
      </c>
      <c r="E43" s="151" t="s">
        <v>306</v>
      </c>
      <c r="F43" s="201" t="s">
        <v>307</v>
      </c>
      <c r="G43" s="187" t="s">
        <v>257</v>
      </c>
      <c r="H43" s="188" t="s">
        <v>354</v>
      </c>
      <c r="I43" s="189" t="s">
        <v>259</v>
      </c>
      <c r="J43" s="155" t="n">
        <v>55</v>
      </c>
      <c r="K43" s="155" t="s">
        <v>259</v>
      </c>
      <c r="L43" s="155"/>
      <c r="M43" s="149"/>
      <c r="N43" s="180"/>
      <c r="O43" s="158" t="n">
        <v>6900</v>
      </c>
      <c r="P43" s="159" t="n">
        <v>1.35</v>
      </c>
      <c r="Q43" s="160" t="n">
        <v>10</v>
      </c>
      <c r="R43" s="161" t="n">
        <v>0.35</v>
      </c>
      <c r="S43" s="162" t="n">
        <f aca="false">Q43*(1+R43)*$A$1</f>
        <v>918</v>
      </c>
      <c r="T43" s="54" t="n">
        <f aca="false">SUM(U43:AD43)</f>
        <v>0</v>
      </c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12"/>
      <c r="AF43" s="163" t="n">
        <f aca="false">Q43*AG43</f>
        <v>0</v>
      </c>
      <c r="AG43" s="192" t="n">
        <f aca="false">AH43-AI43+FG43</f>
        <v>0</v>
      </c>
      <c r="AH43" s="165" t="n">
        <v>0</v>
      </c>
      <c r="AI43" s="59" t="n">
        <f aca="false">SUM(AJ43:FF43)</f>
        <v>0</v>
      </c>
      <c r="AJ43" s="170"/>
      <c r="AK43" s="170"/>
      <c r="AL43" s="170"/>
      <c r="AM43" s="170"/>
      <c r="AN43" s="170"/>
      <c r="AO43" s="170"/>
      <c r="AP43" s="170"/>
      <c r="AQ43" s="170"/>
      <c r="AR43" s="170"/>
      <c r="AS43" s="170"/>
      <c r="AT43" s="170"/>
      <c r="AU43" s="170"/>
      <c r="AV43" s="170"/>
      <c r="AW43" s="170"/>
      <c r="AX43" s="170"/>
      <c r="AY43" s="170"/>
      <c r="AZ43" s="170"/>
      <c r="BA43" s="170"/>
      <c r="BB43" s="170"/>
      <c r="BC43" s="170"/>
      <c r="BD43" s="170"/>
      <c r="BE43" s="170"/>
      <c r="BF43" s="170"/>
      <c r="BG43" s="170"/>
      <c r="BH43" s="170"/>
      <c r="BI43" s="170"/>
      <c r="BJ43" s="170"/>
      <c r="BK43" s="170"/>
      <c r="BL43" s="170"/>
      <c r="BM43" s="170"/>
      <c r="BN43" s="170"/>
      <c r="BO43" s="170"/>
      <c r="BP43" s="170"/>
      <c r="BQ43" s="170"/>
      <c r="BR43" s="170"/>
      <c r="BS43" s="170"/>
      <c r="BT43" s="170"/>
      <c r="BU43" s="170"/>
      <c r="BV43" s="170"/>
      <c r="BW43" s="170"/>
      <c r="BX43" s="170"/>
      <c r="BY43" s="170"/>
      <c r="BZ43" s="170"/>
      <c r="CA43" s="170"/>
      <c r="CB43" s="170"/>
      <c r="CC43" s="170"/>
      <c r="CD43" s="170"/>
      <c r="CE43" s="170"/>
      <c r="CF43" s="170"/>
      <c r="CG43" s="170"/>
      <c r="CH43" s="170"/>
      <c r="CI43" s="170"/>
      <c r="CJ43" s="170"/>
      <c r="CK43" s="170"/>
      <c r="CL43" s="170"/>
      <c r="CM43" s="170"/>
      <c r="CN43" s="170"/>
      <c r="CO43" s="170"/>
      <c r="CP43" s="170"/>
      <c r="CQ43" s="170"/>
      <c r="CR43" s="170"/>
      <c r="CS43" s="170"/>
      <c r="CT43" s="170"/>
      <c r="CU43" s="170"/>
      <c r="CV43" s="170"/>
      <c r="CW43" s="170"/>
      <c r="CX43" s="170"/>
      <c r="CY43" s="170"/>
      <c r="CZ43" s="170"/>
      <c r="DA43" s="170"/>
      <c r="DB43" s="170"/>
      <c r="DC43" s="170"/>
      <c r="DD43" s="170"/>
      <c r="DE43" s="170"/>
      <c r="DF43" s="170"/>
      <c r="DG43" s="170"/>
      <c r="DH43" s="170"/>
      <c r="DI43" s="170"/>
      <c r="DJ43" s="170"/>
      <c r="DK43" s="170"/>
      <c r="DL43" s="170"/>
      <c r="DM43" s="170"/>
      <c r="DN43" s="170"/>
      <c r="DO43" s="170"/>
      <c r="DP43" s="170"/>
      <c r="DQ43" s="170"/>
      <c r="DR43" s="170"/>
      <c r="DS43" s="170"/>
      <c r="DT43" s="170"/>
      <c r="DU43" s="170"/>
      <c r="DV43" s="170"/>
      <c r="DW43" s="170"/>
      <c r="DX43" s="170"/>
      <c r="DY43" s="170"/>
      <c r="DZ43" s="170"/>
      <c r="EA43" s="170"/>
      <c r="EB43" s="170"/>
      <c r="EC43" s="170"/>
      <c r="ED43" s="170"/>
      <c r="EE43" s="170"/>
      <c r="EF43" s="170"/>
      <c r="EG43" s="170"/>
      <c r="EH43" s="170"/>
      <c r="EI43" s="170"/>
      <c r="EJ43" s="170"/>
      <c r="EK43" s="170"/>
      <c r="EL43" s="170"/>
      <c r="EM43" s="170"/>
      <c r="EN43" s="170"/>
      <c r="EO43" s="170"/>
      <c r="EP43" s="170"/>
      <c r="EQ43" s="170"/>
      <c r="ER43" s="170"/>
      <c r="ES43" s="170"/>
      <c r="ET43" s="170"/>
      <c r="EU43" s="170"/>
      <c r="EV43" s="170"/>
      <c r="EW43" s="170"/>
      <c r="EX43" s="170"/>
      <c r="EY43" s="170"/>
      <c r="EZ43" s="170"/>
      <c r="FA43" s="170"/>
      <c r="FB43" s="170"/>
      <c r="FC43" s="171"/>
      <c r="FD43" s="38"/>
      <c r="FE43" s="38"/>
      <c r="FF43" s="166"/>
      <c r="FG43" s="81" t="n">
        <f aca="false">SUM(FH43:HX43)</f>
        <v>0</v>
      </c>
      <c r="FH43" s="16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179"/>
      <c r="HZ43" s="148" t="n">
        <f aca="false">S43*AG43</f>
        <v>0</v>
      </c>
      <c r="IA43" s="22" t="n">
        <f aca="false">Q43*T43</f>
        <v>0</v>
      </c>
    </row>
    <row r="44" s="23" customFormat="true" ht="12.75" hidden="false" customHeight="true" outlineLevel="0" collapsed="false">
      <c r="A44" s="125" t="s">
        <v>355</v>
      </c>
      <c r="B44" s="126" t="s">
        <v>356</v>
      </c>
      <c r="C44" s="127"/>
      <c r="D44" s="128"/>
      <c r="E44" s="129"/>
      <c r="F44" s="129"/>
      <c r="G44" s="129"/>
      <c r="H44" s="129"/>
      <c r="I44" s="130"/>
      <c r="J44" s="131"/>
      <c r="K44" s="131"/>
      <c r="L44" s="131"/>
      <c r="M44" s="132"/>
      <c r="N44" s="133"/>
      <c r="O44" s="134"/>
      <c r="P44" s="135"/>
      <c r="Q44" s="160" t="n">
        <v>10</v>
      </c>
      <c r="R44" s="137"/>
      <c r="S44" s="138"/>
      <c r="T44" s="54" t="n">
        <f aca="false">SUM(U44:AD44)</f>
        <v>0</v>
      </c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2"/>
      <c r="AF44" s="163" t="n">
        <f aca="false">Q44*AG44</f>
        <v>0</v>
      </c>
      <c r="AG44" s="138"/>
      <c r="AH44" s="141"/>
      <c r="AI44" s="169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6"/>
      <c r="BR44" s="106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/>
      <c r="DM44" s="106"/>
      <c r="DN44" s="106"/>
      <c r="DO44" s="106"/>
      <c r="DP44" s="106"/>
      <c r="DQ44" s="106"/>
      <c r="DR44" s="106"/>
      <c r="DS44" s="106"/>
      <c r="DT44" s="106"/>
      <c r="DU44" s="106"/>
      <c r="DV44" s="106"/>
      <c r="DW44" s="106"/>
      <c r="DX44" s="106"/>
      <c r="DY44" s="106"/>
      <c r="DZ44" s="106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/>
      <c r="EY44" s="106"/>
      <c r="EZ44" s="106"/>
      <c r="FA44" s="106"/>
      <c r="FB44" s="106"/>
      <c r="FC44" s="107"/>
      <c r="FD44" s="108"/>
      <c r="FE44" s="108"/>
      <c r="FF44" s="144"/>
      <c r="FG44" s="81" t="n">
        <f aca="false">SUM(FH44:HX44)</f>
        <v>0</v>
      </c>
      <c r="FH44" s="144"/>
      <c r="FI44" s="145"/>
      <c r="FJ44" s="145"/>
      <c r="FK44" s="145"/>
      <c r="FL44" s="145"/>
      <c r="FM44" s="145"/>
      <c r="FN44" s="145"/>
      <c r="FO44" s="145"/>
      <c r="FP44" s="145"/>
      <c r="FQ44" s="145"/>
      <c r="FR44" s="145"/>
      <c r="FS44" s="145"/>
      <c r="FT44" s="145"/>
      <c r="FU44" s="145"/>
      <c r="FV44" s="145"/>
      <c r="FW44" s="145"/>
      <c r="FX44" s="145"/>
      <c r="FY44" s="145"/>
      <c r="FZ44" s="145"/>
      <c r="GA44" s="145"/>
      <c r="GB44" s="145"/>
      <c r="GC44" s="145"/>
      <c r="GD44" s="145"/>
      <c r="GE44" s="145"/>
      <c r="GF44" s="145"/>
      <c r="GG44" s="145"/>
      <c r="GH44" s="145"/>
      <c r="GI44" s="145"/>
      <c r="GJ44" s="145"/>
      <c r="GK44" s="145"/>
      <c r="GL44" s="145"/>
      <c r="GM44" s="145"/>
      <c r="GN44" s="145"/>
      <c r="GO44" s="145"/>
      <c r="GP44" s="145"/>
      <c r="GQ44" s="145"/>
      <c r="GR44" s="145"/>
      <c r="GS44" s="145"/>
      <c r="GT44" s="145"/>
      <c r="GU44" s="145"/>
      <c r="GV44" s="145"/>
      <c r="GW44" s="145"/>
      <c r="GX44" s="145"/>
      <c r="GY44" s="145"/>
      <c r="GZ44" s="145"/>
      <c r="HA44" s="145"/>
      <c r="HB44" s="183"/>
      <c r="HC44" s="145"/>
      <c r="HD44" s="145"/>
      <c r="HE44" s="145"/>
      <c r="HF44" s="145"/>
      <c r="HG44" s="145"/>
      <c r="HH44" s="145"/>
      <c r="HI44" s="145"/>
      <c r="HJ44" s="145"/>
      <c r="HK44" s="145"/>
      <c r="HL44" s="145"/>
      <c r="HM44" s="145"/>
      <c r="HN44" s="145"/>
      <c r="HO44" s="145"/>
      <c r="HP44" s="145"/>
      <c r="HQ44" s="145"/>
      <c r="HR44" s="145"/>
      <c r="HS44" s="183"/>
      <c r="HT44" s="145"/>
      <c r="HU44" s="145"/>
      <c r="HV44" s="145"/>
      <c r="HW44" s="145"/>
      <c r="HX44" s="145"/>
      <c r="HY44" s="147"/>
      <c r="HZ44" s="148" t="n">
        <f aca="false">S44*AG44</f>
        <v>0</v>
      </c>
      <c r="IA44" s="22" t="n">
        <f aca="false">Q44*T44</f>
        <v>0</v>
      </c>
    </row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4:AI44"/>
  <printOptions headings="false" gridLines="true" gridLinesSet="true" horizontalCentered="false" verticalCentered="false"/>
  <pageMargins left="0.157638888888889" right="0.472222222222222" top="0.157638888888889" bottom="0.157638888888889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R22286"/>
  <sheetViews>
    <sheetView showFormulas="false" showGridLines="true" showRowColHeaders="true" showZeros="true" rightToLeft="false" tabSelected="false" showOutlineSymbols="true" defaultGridColor="false" view="normal" topLeftCell="A1" colorId="62" zoomScale="86" zoomScaleNormal="86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G24" activeCellId="1" sqref="A161:N161 G24"/>
    </sheetView>
  </sheetViews>
  <sheetFormatPr defaultRowHeight="12.75" zeroHeight="false" outlineLevelRow="0" outlineLevelCol="0"/>
  <cols>
    <col collapsed="false" customWidth="true" hidden="false" outlineLevel="0" max="257" min="1" style="1" width="9.13"/>
    <col collapsed="false" customWidth="true" hidden="false" outlineLevel="0" max="1025" min="258" style="0" width="9.13"/>
  </cols>
  <sheetData>
    <row r="5" customFormat="false" ht="13.5" hidden="false" customHeight="false" outlineLevel="0" collapsed="false"/>
    <row r="6" customFormat="false" ht="13.5" hidden="false" customHeight="false" outlineLevel="0" collapsed="false">
      <c r="A6" s="234"/>
      <c r="B6" s="234"/>
      <c r="C6" s="234"/>
      <c r="D6" s="235" t="n">
        <v>43404</v>
      </c>
      <c r="E6" s="234"/>
      <c r="F6" s="234" t="s">
        <v>357</v>
      </c>
      <c r="G6" s="236"/>
      <c r="H6" s="237" t="n">
        <v>0</v>
      </c>
      <c r="I6" s="238" t="s">
        <v>358</v>
      </c>
      <c r="J6" s="239" t="n">
        <v>68</v>
      </c>
      <c r="K6" s="240" t="n">
        <v>67</v>
      </c>
    </row>
    <row r="7" customFormat="false" ht="12.75" hidden="false" customHeight="false" outlineLevel="0" collapsed="false">
      <c r="A7" s="1" t="n">
        <v>1</v>
      </c>
      <c r="B7" s="1" t="s">
        <v>359</v>
      </c>
      <c r="C7" s="241" t="s">
        <v>360</v>
      </c>
      <c r="D7" s="241" t="s">
        <v>361</v>
      </c>
      <c r="F7" s="242" t="n">
        <v>54.17</v>
      </c>
      <c r="G7" s="243" t="n">
        <v>1331</v>
      </c>
      <c r="H7" s="243" t="n">
        <f aca="false">A7*G7*(1-H6/100)</f>
        <v>1331</v>
      </c>
      <c r="I7" s="244" t="n">
        <v>918</v>
      </c>
      <c r="J7" s="244" t="n">
        <f aca="false">(A7*I7)/J6*K6</f>
        <v>904.5</v>
      </c>
      <c r="K7" s="245" t="n">
        <f aca="false">H7-J7</f>
        <v>426.5</v>
      </c>
      <c r="N7" s="1" t="n">
        <v>918</v>
      </c>
      <c r="O7" s="1" t="n">
        <v>10</v>
      </c>
      <c r="P7" s="1" t="n">
        <v>1331.1</v>
      </c>
      <c r="Q7" s="1" t="n">
        <v>1239.3</v>
      </c>
      <c r="R7" s="1" t="n">
        <f aca="false">A7*F7</f>
        <v>54.17</v>
      </c>
    </row>
    <row r="8" customFormat="false" ht="12.75" hidden="false" customHeight="false" outlineLevel="0" collapsed="false">
      <c r="A8" s="1" t="n">
        <v>1</v>
      </c>
      <c r="B8" s="1" t="s">
        <v>362</v>
      </c>
      <c r="C8" s="241" t="s">
        <v>363</v>
      </c>
      <c r="D8" s="241" t="s">
        <v>364</v>
      </c>
      <c r="F8" s="242"/>
      <c r="G8" s="243" t="n">
        <v>1508</v>
      </c>
      <c r="H8" s="243" t="n">
        <f aca="false">A8*G8*(1-H6/100)</f>
        <v>1508</v>
      </c>
      <c r="I8" s="244" t="n">
        <v>942.5</v>
      </c>
      <c r="J8" s="244" t="n">
        <f aca="false">(A8*I8)/J6*K6</f>
        <v>928.639705882353</v>
      </c>
      <c r="K8" s="245" t="n">
        <f aca="false">H8-J8</f>
        <v>579.360294117647</v>
      </c>
      <c r="N8" s="1" t="n">
        <v>942.5</v>
      </c>
      <c r="O8" s="1" t="n">
        <v>10</v>
      </c>
      <c r="P8" s="1" t="n">
        <v>1508</v>
      </c>
      <c r="Q8" s="1" t="n">
        <v>1225.25</v>
      </c>
      <c r="R8" s="1" t="n">
        <f aca="false">A8*F8</f>
        <v>0</v>
      </c>
    </row>
    <row r="9" customFormat="false" ht="12.75" hidden="false" customHeight="false" outlineLevel="0" collapsed="false">
      <c r="A9" s="1" t="n">
        <v>1</v>
      </c>
      <c r="B9" s="1" t="s">
        <v>365</v>
      </c>
      <c r="C9" s="241" t="s">
        <v>366</v>
      </c>
      <c r="D9" s="241" t="s">
        <v>367</v>
      </c>
      <c r="F9" s="242"/>
      <c r="G9" s="243" t="n">
        <v>0</v>
      </c>
      <c r="H9" s="243" t="n">
        <f aca="false">A9*G9*(1-H6/100)</f>
        <v>0</v>
      </c>
      <c r="I9" s="244" t="n">
        <v>918</v>
      </c>
      <c r="J9" s="244" t="n">
        <f aca="false">(A9*I9)/J6*K6</f>
        <v>904.5</v>
      </c>
      <c r="K9" s="245" t="n">
        <f aca="false">H9-J9</f>
        <v>-904.5</v>
      </c>
      <c r="N9" s="1" t="n">
        <v>918</v>
      </c>
      <c r="O9" s="1" t="n">
        <v>10</v>
      </c>
      <c r="Q9" s="1" t="n">
        <v>900</v>
      </c>
      <c r="R9" s="1" t="n">
        <f aca="false">A9*F9</f>
        <v>0</v>
      </c>
    </row>
    <row r="10" customFormat="false" ht="12.75" hidden="false" customHeight="false" outlineLevel="0" collapsed="false">
      <c r="A10" s="1" t="n">
        <v>12</v>
      </c>
      <c r="B10" s="1" t="s">
        <v>368</v>
      </c>
      <c r="C10" s="241" t="s">
        <v>369</v>
      </c>
      <c r="D10" s="241" t="s">
        <v>370</v>
      </c>
      <c r="F10" s="242" t="n">
        <v>0.02</v>
      </c>
      <c r="G10" s="243" t="n">
        <v>1380</v>
      </c>
      <c r="H10" s="243" t="n">
        <f aca="false">A10*G10*(1-H6/100)</f>
        <v>16560</v>
      </c>
      <c r="I10" s="244" t="n">
        <v>918</v>
      </c>
      <c r="J10" s="244" t="n">
        <f aca="false">(A10*I10)/J6*K6</f>
        <v>10854</v>
      </c>
      <c r="K10" s="245" t="n">
        <f aca="false">H10-J10</f>
        <v>5706</v>
      </c>
      <c r="N10" s="1" t="n">
        <v>918</v>
      </c>
      <c r="O10" s="1" t="n">
        <v>10</v>
      </c>
      <c r="P10" s="1" t="n">
        <v>1380</v>
      </c>
      <c r="Q10" s="1" t="n">
        <v>1239.3</v>
      </c>
      <c r="R10" s="1" t="n">
        <f aca="false">A10*F10</f>
        <v>0.24</v>
      </c>
    </row>
    <row r="11" customFormat="false" ht="12.75" hidden="false" customHeight="false" outlineLevel="0" collapsed="false">
      <c r="A11" s="1" t="n">
        <v>8</v>
      </c>
      <c r="B11" s="1" t="s">
        <v>371</v>
      </c>
      <c r="C11" s="241" t="s">
        <v>372</v>
      </c>
      <c r="D11" s="241" t="s">
        <v>373</v>
      </c>
      <c r="F11" s="242"/>
      <c r="G11" s="243" t="n">
        <v>1760</v>
      </c>
      <c r="H11" s="243" t="n">
        <f aca="false">A11*G11*(1-H6/100)</f>
        <v>14080</v>
      </c>
      <c r="I11" s="244" t="n">
        <v>1224</v>
      </c>
      <c r="J11" s="244" t="n">
        <f aca="false">(A11*I11)/J6*K6</f>
        <v>9648</v>
      </c>
      <c r="K11" s="245" t="n">
        <f aca="false">H11-J11</f>
        <v>4432</v>
      </c>
      <c r="N11" s="1" t="n">
        <v>1224</v>
      </c>
      <c r="O11" s="1" t="n">
        <v>10</v>
      </c>
      <c r="P11" s="1" t="n">
        <v>1760</v>
      </c>
      <c r="Q11" s="1" t="n">
        <v>1591.2</v>
      </c>
      <c r="R11" s="1" t="n">
        <f aca="false">A11*F11</f>
        <v>0</v>
      </c>
    </row>
    <row r="12" customFormat="false" ht="12.75" hidden="false" customHeight="false" outlineLevel="0" collapsed="false">
      <c r="A12" s="1" t="n">
        <v>2</v>
      </c>
      <c r="B12" s="1" t="s">
        <v>374</v>
      </c>
      <c r="C12" s="241" t="s">
        <v>375</v>
      </c>
      <c r="D12" s="241" t="s">
        <v>376</v>
      </c>
      <c r="F12" s="242"/>
      <c r="G12" s="243" t="n">
        <v>0</v>
      </c>
      <c r="H12" s="243" t="n">
        <f aca="false">A12*G12*(1-H6/100)</f>
        <v>0</v>
      </c>
      <c r="I12" s="244" t="n">
        <v>918</v>
      </c>
      <c r="J12" s="244" t="n">
        <f aca="false">(A12*I12)/J6*K6</f>
        <v>1809</v>
      </c>
      <c r="K12" s="245" t="n">
        <f aca="false">H12-J12</f>
        <v>-1809</v>
      </c>
      <c r="N12" s="1" t="n">
        <v>918</v>
      </c>
      <c r="O12" s="1" t="n">
        <v>10</v>
      </c>
      <c r="Q12" s="1" t="n">
        <v>1285</v>
      </c>
      <c r="R12" s="1" t="n">
        <f aca="false">A12*F12</f>
        <v>0</v>
      </c>
    </row>
    <row r="13" customFormat="false" ht="12.75" hidden="false" customHeight="false" outlineLevel="0" collapsed="false">
      <c r="A13" s="246" t="n">
        <f aca="false">SUM(A7:A12)</f>
        <v>25</v>
      </c>
      <c r="B13" s="246" t="s">
        <v>377</v>
      </c>
      <c r="C13" s="246"/>
      <c r="D13" s="246"/>
      <c r="E13" s="246"/>
      <c r="F13" s="247" t="n">
        <f aca="false">R13</f>
        <v>54.41</v>
      </c>
      <c r="G13" s="248"/>
      <c r="H13" s="249" t="n">
        <f aca="false">SUM(H7:H12)</f>
        <v>33479</v>
      </c>
      <c r="I13" s="250"/>
      <c r="J13" s="251" t="n">
        <f aca="false">SUM(J7:J12)</f>
        <v>25048.6397058824</v>
      </c>
      <c r="K13" s="245" t="n">
        <f aca="false">SUM(K7:K12)</f>
        <v>8430.36029411765</v>
      </c>
      <c r="R13" s="1" t="n">
        <f aca="false">SUM(R7:R12)</f>
        <v>54.41</v>
      </c>
    </row>
    <row r="14" customFormat="false" ht="12.75" hidden="false" customHeight="false" outlineLevel="0" collapsed="false">
      <c r="B14" s="252"/>
      <c r="G14" s="243"/>
      <c r="H14" s="253" t="n">
        <v>0</v>
      </c>
      <c r="I14" s="254" t="n">
        <f aca="false">K15/J15</f>
        <v>0.33655960535605</v>
      </c>
      <c r="J14" s="245"/>
      <c r="K14" s="245"/>
    </row>
    <row r="15" customFormat="false" ht="13.5" hidden="false" customHeight="false" outlineLevel="0" collapsed="false">
      <c r="A15" s="255"/>
      <c r="B15" s="256" t="s">
        <v>378</v>
      </c>
      <c r="C15" s="255"/>
      <c r="D15" s="255"/>
      <c r="E15" s="255"/>
      <c r="F15" s="256"/>
      <c r="G15" s="257"/>
      <c r="H15" s="258" t="n">
        <f aca="false">SUM(H13:H14)</f>
        <v>33479</v>
      </c>
      <c r="I15" s="259" t="n">
        <f aca="false">K15/H15</f>
        <v>0.251810397386948</v>
      </c>
      <c r="J15" s="260" t="n">
        <f aca="false">SUM(J13:J14)</f>
        <v>25048.6397058824</v>
      </c>
      <c r="K15" s="261" t="n">
        <f aca="false">H15-J15</f>
        <v>8430.36029411765</v>
      </c>
    </row>
    <row r="354" customFormat="false" ht="114" hidden="false" customHeight="true" outlineLevel="0" collapsed="false"/>
    <row r="555" customFormat="false" ht="51.75" hidden="false" customHeight="true" outlineLevel="0" collapsed="false"/>
    <row r="777" customFormat="false" ht="37.5" hidden="false" customHeight="true" outlineLevel="0" collapsed="false"/>
    <row r="863" customFormat="false" ht="93.75" hidden="false" customHeight="true" outlineLevel="0" collapsed="false"/>
    <row r="1194" customFormat="false" ht="60" hidden="false" customHeight="true" outlineLevel="0" collapsed="false"/>
    <row r="3281" customFormat="false" ht="37.5" hidden="false" customHeight="true" outlineLevel="0" collapsed="false"/>
    <row r="3390" customFormat="false" ht="36" hidden="false" customHeight="true" outlineLevel="0" collapsed="false"/>
    <row r="4241" customFormat="false" ht="114" hidden="false" customHeight="true" outlineLevel="0" collapsed="false"/>
    <row r="4611" customFormat="false" ht="31.5" hidden="false" customHeight="true" outlineLevel="0" collapsed="false"/>
    <row r="5113" customFormat="false" ht="81" hidden="false" customHeight="true" outlineLevel="0" collapsed="false"/>
    <row r="5764" customFormat="false" ht="60.75" hidden="false" customHeight="true" outlineLevel="0" collapsed="false"/>
    <row r="5819" customFormat="false" ht="84" hidden="false" customHeight="true" outlineLevel="0" collapsed="false"/>
    <row r="5992" customFormat="false" ht="36.75" hidden="false" customHeight="true" outlineLevel="0" collapsed="false"/>
    <row r="6096" customFormat="false" ht="78" hidden="false" customHeight="true" outlineLevel="0" collapsed="false"/>
    <row r="6609" customFormat="false" ht="83.25" hidden="false" customHeight="true" outlineLevel="0" collapsed="false"/>
    <row r="6918" customFormat="false" ht="105" hidden="false" customHeight="true" outlineLevel="0" collapsed="false"/>
    <row r="7619" customFormat="false" ht="87" hidden="false" customHeight="true" outlineLevel="0" collapsed="false"/>
    <row r="7897" customFormat="false" ht="51.75" hidden="false" customHeight="true" outlineLevel="0" collapsed="false"/>
    <row r="8121" customFormat="false" ht="81" hidden="false" customHeight="true" outlineLevel="0" collapsed="false"/>
    <row r="14295" customFormat="false" ht="90" hidden="false" customHeight="true" outlineLevel="0" collapsed="false"/>
    <row r="14362" customFormat="false" ht="62.25" hidden="false" customHeight="true" outlineLevel="0" collapsed="false"/>
    <row r="15889" customFormat="false" ht="66" hidden="false" customHeight="true" outlineLevel="0" collapsed="false"/>
    <row r="15978" customFormat="false" ht="42.75" hidden="false" customHeight="true" outlineLevel="0" collapsed="false"/>
    <row r="16837" customFormat="false" ht="72" hidden="false" customHeight="true" outlineLevel="0" collapsed="false"/>
    <row r="16843" customFormat="false" ht="73.5" hidden="false" customHeight="true" outlineLevel="0" collapsed="false"/>
    <row r="17238" customFormat="false" ht="16.5" hidden="false" customHeight="true" outlineLevel="0" collapsed="false"/>
    <row r="17239" customFormat="false" ht="16.5" hidden="false" customHeight="true" outlineLevel="0" collapsed="false"/>
    <row r="17240" customFormat="false" ht="49.5" hidden="false" customHeight="true" outlineLevel="0" collapsed="false"/>
    <row r="17241" customFormat="false" ht="16.5" hidden="false" customHeight="true" outlineLevel="0" collapsed="false"/>
    <row r="17242" customFormat="false" ht="16.5" hidden="false" customHeight="true" outlineLevel="0" collapsed="false"/>
    <row r="17243" customFormat="false" ht="16.5" hidden="false" customHeight="true" outlineLevel="0" collapsed="false"/>
    <row r="17244" customFormat="false" ht="52.5" hidden="false" customHeight="true" outlineLevel="0" collapsed="false"/>
    <row r="17284" customFormat="false" ht="33" hidden="false" customHeight="true" outlineLevel="0" collapsed="false"/>
    <row r="17290" customFormat="false" ht="35.25" hidden="false" customHeight="true" outlineLevel="0" collapsed="false"/>
    <row r="17987" customFormat="false" ht="83.25" hidden="false" customHeight="true" outlineLevel="0" collapsed="false"/>
    <row r="18073" customFormat="false" ht="38.25" hidden="false" customHeight="true" outlineLevel="0" collapsed="false"/>
    <row r="18568" customFormat="false" ht="34.5" hidden="false" customHeight="true" outlineLevel="0" collapsed="false"/>
    <row r="18621" customFormat="false" ht="31.5" hidden="false" customHeight="true" outlineLevel="0" collapsed="false"/>
    <row r="18679" customFormat="false" ht="60.75" hidden="false" customHeight="true" outlineLevel="0" collapsed="false"/>
    <row r="19044" customFormat="false" ht="34.5" hidden="false" customHeight="true" outlineLevel="0" collapsed="false"/>
    <row r="19183" customFormat="false" ht="32.25" hidden="false" customHeight="true" outlineLevel="0" collapsed="false"/>
    <row r="19502" customFormat="false" ht="60.75" hidden="false" customHeight="true" outlineLevel="0" collapsed="false"/>
    <row r="19508" customFormat="false" ht="17.25" hidden="false" customHeight="true" outlineLevel="0" collapsed="false"/>
    <row r="19514" customFormat="false" ht="35.25" hidden="false" customHeight="true" outlineLevel="0" collapsed="false"/>
    <row r="19515" customFormat="false" ht="16.5" hidden="false" customHeight="true" outlineLevel="0" collapsed="false"/>
    <row r="19516" customFormat="false" ht="16.5" hidden="false" customHeight="true" outlineLevel="0" collapsed="false"/>
    <row r="19517" customFormat="false" ht="49.5" hidden="false" customHeight="true" outlineLevel="0" collapsed="false"/>
    <row r="19518" customFormat="false" ht="16.5" hidden="false" customHeight="true" outlineLevel="0" collapsed="false"/>
    <row r="19519" customFormat="false" ht="16.5" hidden="false" customHeight="true" outlineLevel="0" collapsed="false"/>
    <row r="19520" customFormat="false" ht="16.5" hidden="false" customHeight="true" outlineLevel="0" collapsed="false"/>
    <row r="19521" customFormat="false" ht="52.5" hidden="false" customHeight="true" outlineLevel="0" collapsed="false"/>
    <row r="20525" customFormat="false" ht="92.25" hidden="false" customHeight="true" outlineLevel="0" collapsed="false"/>
    <row r="20686" customFormat="false" ht="53.25" hidden="false" customHeight="true" outlineLevel="0" collapsed="false"/>
    <row r="20796" customFormat="false" ht="36.75" hidden="false" customHeight="true" outlineLevel="0" collapsed="false"/>
    <row r="21334" customFormat="false" ht="35.25" hidden="false" customHeight="true" outlineLevel="0" collapsed="false"/>
    <row r="21424" customFormat="false" ht="51.75" hidden="false" customHeight="true" outlineLevel="0" collapsed="false"/>
    <row r="21491" customFormat="false" ht="51.75" hidden="false" customHeight="true" outlineLevel="0" collapsed="false"/>
    <row r="21586" customFormat="false" ht="51" hidden="false" customHeight="true" outlineLevel="0" collapsed="false"/>
    <row r="22286" customFormat="false" ht="84" hidden="false" customHeight="true" outlineLevel="0" collapsed="false"/>
  </sheetData>
  <printOptions headings="false" gridLines="true" gridLinesSet="true" horizontalCentered="false" verticalCentered="false"/>
  <pageMargins left="0.39375" right="0.39375" top="0.39375" bottom="0.39375" header="0.511805555555555" footer="0.511805555555555"/>
  <pageSetup paperSize="9" scale="95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P21"/>
  <sheetViews>
    <sheetView showFormulas="false" showGridLines="true" showRowColHeaders="true" showZeros="true" rightToLeft="false" tabSelected="false" showOutlineSymbols="true" defaultGridColor="false" view="normal" topLeftCell="A1" colorId="62" zoomScale="80" zoomScaleNormal="8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3" activeCellId="1" sqref="A161:N161 B3"/>
    </sheetView>
  </sheetViews>
  <sheetFormatPr defaultRowHeight="12.75" zeroHeight="false" outlineLevelRow="0" outlineLevelCol="0"/>
  <cols>
    <col collapsed="false" customWidth="true" hidden="false" outlineLevel="0" max="1" min="1" style="262" width="3.41"/>
    <col collapsed="false" customWidth="true" hidden="false" outlineLevel="0" max="2" min="2" style="262" width="22.27"/>
    <col collapsed="false" customWidth="true" hidden="false" outlineLevel="0" max="3" min="3" style="262" width="16.4"/>
    <col collapsed="false" customWidth="true" hidden="false" outlineLevel="0" max="4" min="4" style="262" width="3.7"/>
    <col collapsed="false" customWidth="true" hidden="false" outlineLevel="0" max="5" min="5" style="262" width="12.98"/>
    <col collapsed="false" customWidth="true" hidden="false" outlineLevel="0" max="257" min="6" style="262" width="9.13"/>
    <col collapsed="false" customWidth="true" hidden="false" outlineLevel="0" max="1025" min="258" style="0" width="9.13"/>
  </cols>
  <sheetData>
    <row r="1" customFormat="false" ht="12.75" hidden="false" customHeight="false" outlineLevel="0" collapsed="false">
      <c r="A1" s="263" t="s">
        <v>379</v>
      </c>
      <c r="B1" s="264" t="s">
        <v>380</v>
      </c>
      <c r="C1" s="264" t="s">
        <v>381</v>
      </c>
      <c r="D1" s="264"/>
      <c r="E1" s="264" t="s">
        <v>382</v>
      </c>
    </row>
    <row r="2" s="1" customFormat="true" ht="12.75" hidden="false" customHeight="false" outlineLevel="0" collapsed="false">
      <c r="A2" s="265" t="n">
        <v>1</v>
      </c>
      <c r="B2" s="266" t="s">
        <v>383</v>
      </c>
      <c r="C2" s="267"/>
      <c r="D2" s="267"/>
      <c r="E2" s="265"/>
      <c r="GP2" s="1" t="s">
        <v>384</v>
      </c>
    </row>
    <row r="3" s="1" customFormat="true" ht="12.75" hidden="false" customHeight="false" outlineLevel="0" collapsed="false">
      <c r="A3" s="265" t="n">
        <v>2</v>
      </c>
      <c r="B3" s="268" t="s">
        <v>385</v>
      </c>
      <c r="C3" s="269"/>
      <c r="D3" s="267"/>
      <c r="E3" s="265"/>
    </row>
    <row r="4" s="1" customFormat="true" ht="12.75" hidden="false" customHeight="false" outlineLevel="0" collapsed="false">
      <c r="A4" s="265" t="n">
        <v>3</v>
      </c>
      <c r="B4" s="266" t="s">
        <v>386</v>
      </c>
      <c r="C4" s="267"/>
      <c r="D4" s="267"/>
      <c r="E4" s="265"/>
    </row>
    <row r="5" customFormat="false" ht="12.75" hidden="false" customHeight="false" outlineLevel="0" collapsed="false">
      <c r="A5" s="266" t="n">
        <v>4</v>
      </c>
      <c r="B5" s="266" t="s">
        <v>387</v>
      </c>
      <c r="C5" s="266"/>
      <c r="D5" s="266"/>
      <c r="E5" s="266"/>
    </row>
    <row r="6" customFormat="false" ht="12.75" hidden="false" customHeight="false" outlineLevel="0" collapsed="false">
      <c r="A6" s="266" t="n">
        <v>5</v>
      </c>
      <c r="B6" s="266" t="s">
        <v>388</v>
      </c>
      <c r="C6" s="270"/>
      <c r="D6" s="266"/>
      <c r="E6" s="266"/>
    </row>
    <row r="7" customFormat="false" ht="12.75" hidden="false" customHeight="false" outlineLevel="0" collapsed="false">
      <c r="A7" s="266" t="n">
        <v>8</v>
      </c>
      <c r="B7" s="266" t="s">
        <v>389</v>
      </c>
      <c r="C7" s="266"/>
      <c r="D7" s="266"/>
      <c r="E7" s="266"/>
    </row>
    <row r="8" customFormat="false" ht="12.75" hidden="false" customHeight="false" outlineLevel="0" collapsed="false">
      <c r="A8" s="266" t="n">
        <v>10</v>
      </c>
      <c r="B8" s="266" t="s">
        <v>390</v>
      </c>
      <c r="C8" s="266"/>
      <c r="D8" s="266"/>
      <c r="E8" s="266"/>
    </row>
    <row r="9" customFormat="false" ht="12.75" hidden="false" customHeight="false" outlineLevel="0" collapsed="false">
      <c r="A9" s="266" t="n">
        <v>11</v>
      </c>
      <c r="B9" s="266" t="s">
        <v>391</v>
      </c>
      <c r="C9" s="266"/>
      <c r="D9" s="266"/>
      <c r="E9" s="266"/>
    </row>
    <row r="10" customFormat="false" ht="12.75" hidden="false" customHeight="false" outlineLevel="0" collapsed="false">
      <c r="A10" s="266" t="n">
        <v>13</v>
      </c>
      <c r="B10" s="266" t="s">
        <v>392</v>
      </c>
      <c r="C10" s="266"/>
      <c r="D10" s="266"/>
      <c r="E10" s="266"/>
    </row>
    <row r="11" customFormat="false" ht="12.75" hidden="false" customHeight="false" outlineLevel="0" collapsed="false">
      <c r="A11" s="266" t="n">
        <v>15</v>
      </c>
      <c r="B11" s="266" t="s">
        <v>393</v>
      </c>
      <c r="C11" s="266"/>
      <c r="D11" s="266"/>
      <c r="E11" s="266"/>
    </row>
    <row r="12" customFormat="false" ht="12.75" hidden="false" customHeight="false" outlineLevel="0" collapsed="false">
      <c r="A12" s="266" t="n">
        <v>21</v>
      </c>
      <c r="B12" s="266" t="s">
        <v>394</v>
      </c>
      <c r="C12" s="266" t="s">
        <v>395</v>
      </c>
      <c r="D12" s="266"/>
      <c r="E12" s="266"/>
    </row>
    <row r="13" customFormat="false" ht="12.75" hidden="false" customHeight="false" outlineLevel="0" collapsed="false">
      <c r="A13" s="266"/>
      <c r="B13" s="266"/>
      <c r="C13" s="266"/>
      <c r="D13" s="266"/>
      <c r="E13" s="266"/>
    </row>
    <row r="14" customFormat="false" ht="12.75" hidden="false" customHeight="false" outlineLevel="0" collapsed="false">
      <c r="A14" s="266"/>
      <c r="B14" s="266"/>
      <c r="C14" s="266"/>
      <c r="D14" s="266"/>
      <c r="E14" s="266"/>
    </row>
    <row r="15" customFormat="false" ht="12.75" hidden="false" customHeight="false" outlineLevel="0" collapsed="false">
      <c r="A15" s="266"/>
      <c r="B15" s="266"/>
      <c r="C15" s="266"/>
      <c r="D15" s="266"/>
      <c r="E15" s="266"/>
    </row>
    <row r="16" customFormat="false" ht="12.75" hidden="false" customHeight="false" outlineLevel="0" collapsed="false">
      <c r="A16" s="266"/>
      <c r="B16" s="266"/>
      <c r="C16" s="266"/>
      <c r="D16" s="266"/>
      <c r="E16" s="266"/>
      <c r="F16" s="271"/>
      <c r="G16" s="272"/>
      <c r="H16" s="272"/>
    </row>
    <row r="17" customFormat="false" ht="12.75" hidden="false" customHeight="false" outlineLevel="0" collapsed="false">
      <c r="A17" s="266"/>
      <c r="B17" s="265"/>
      <c r="C17" s="273"/>
      <c r="D17" s="273"/>
      <c r="E17" s="265"/>
    </row>
    <row r="18" customFormat="false" ht="12.75" hidden="false" customHeight="false" outlineLevel="0" collapsed="false">
      <c r="A18" s="266"/>
      <c r="B18" s="266"/>
      <c r="C18" s="266"/>
      <c r="D18" s="266"/>
      <c r="E18" s="266"/>
    </row>
    <row r="19" customFormat="false" ht="12.75" hidden="false" customHeight="false" outlineLevel="0" collapsed="false">
      <c r="A19" s="266"/>
      <c r="B19" s="266"/>
      <c r="C19" s="266"/>
      <c r="D19" s="266"/>
      <c r="E19" s="266"/>
    </row>
    <row r="20" customFormat="false" ht="12.75" hidden="false" customHeight="false" outlineLevel="0" collapsed="false">
      <c r="A20" s="266"/>
      <c r="B20" s="266"/>
      <c r="C20" s="266"/>
      <c r="D20" s="266"/>
      <c r="E20" s="266"/>
    </row>
    <row r="21" customFormat="false" ht="12.75" hidden="false" customHeight="false" outlineLevel="0" collapsed="false">
      <c r="A21" s="266"/>
      <c r="B21" s="266"/>
      <c r="C21" s="266"/>
      <c r="D21" s="266"/>
      <c r="E21" s="266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8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4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selection pane="topLeft" activeCell="B12" activeCellId="1" sqref="A161:N161 B12"/>
    </sheetView>
  </sheetViews>
  <sheetFormatPr defaultRowHeight="12.75" zeroHeight="false" outlineLevelRow="0" outlineLevelCol="0"/>
  <cols>
    <col collapsed="false" customWidth="true" hidden="false" outlineLevel="0" max="2" min="1" style="0" width="9.05"/>
    <col collapsed="false" customWidth="true" hidden="false" outlineLevel="0" max="3" min="3" style="1" width="23.82"/>
    <col collapsed="false" customWidth="true" hidden="false" outlineLevel="0" max="4" min="4" style="1" width="23.39"/>
    <col collapsed="false" customWidth="true" hidden="false" outlineLevel="0" max="5" min="5" style="1" width="31.38"/>
    <col collapsed="false" customWidth="true" hidden="false" outlineLevel="0" max="6" min="6" style="1" width="8.55"/>
    <col collapsed="false" customWidth="true" hidden="false" outlineLevel="0" max="7" min="7" style="1" width="6.41"/>
    <col collapsed="false" customWidth="true" hidden="false" outlineLevel="0" max="8" min="8" style="1" width="5.7"/>
    <col collapsed="false" customWidth="true" hidden="false" outlineLevel="0" max="9" min="9" style="1" width="15.12"/>
    <col collapsed="false" customWidth="true" hidden="false" outlineLevel="0" max="10" min="10" style="1" width="11.69"/>
    <col collapsed="false" customWidth="true" hidden="false" outlineLevel="0" max="1025" min="11" style="0" width="9.05"/>
  </cols>
  <sheetData>
    <row r="1" customFormat="false" ht="12.75" hidden="false" customHeight="false" outlineLevel="0" collapsed="false">
      <c r="A1" s="1" t="n">
        <v>451</v>
      </c>
      <c r="B1" s="1" t="n">
        <v>1451</v>
      </c>
      <c r="C1" s="241" t="s">
        <v>396</v>
      </c>
      <c r="D1" s="1" t="s">
        <v>396</v>
      </c>
      <c r="E1" s="1" t="s">
        <v>397</v>
      </c>
      <c r="F1" s="274" t="n">
        <v>6</v>
      </c>
      <c r="G1" s="1" t="n">
        <v>91</v>
      </c>
      <c r="H1" s="1" t="n">
        <v>0</v>
      </c>
      <c r="I1" s="275" t="s">
        <v>398</v>
      </c>
      <c r="J1" s="275" t="n">
        <v>1067</v>
      </c>
    </row>
    <row r="2" customFormat="false" ht="12.75" hidden="false" customHeight="false" outlineLevel="0" collapsed="false">
      <c r="A2" s="1" t="n">
        <v>451</v>
      </c>
      <c r="B2" s="1" t="n">
        <v>11451</v>
      </c>
      <c r="C2" s="241" t="s">
        <v>399</v>
      </c>
      <c r="D2" s="1" t="s">
        <v>399</v>
      </c>
      <c r="E2" s="1" t="s">
        <v>400</v>
      </c>
      <c r="F2" s="274" t="n">
        <v>7.4</v>
      </c>
      <c r="G2" s="1" t="n">
        <v>65</v>
      </c>
      <c r="H2" s="1" t="n">
        <v>0</v>
      </c>
      <c r="I2" s="275" t="s">
        <v>398</v>
      </c>
      <c r="J2" s="275" t="n">
        <v>1367</v>
      </c>
    </row>
    <row r="3" customFormat="false" ht="12.75" hidden="false" customHeight="false" outlineLevel="0" collapsed="false">
      <c r="A3" s="1" t="n">
        <v>451</v>
      </c>
      <c r="B3" s="1" t="n">
        <v>5451</v>
      </c>
      <c r="C3" s="241" t="s">
        <v>401</v>
      </c>
      <c r="D3" s="1" t="s">
        <v>401</v>
      </c>
      <c r="E3" s="1" t="s">
        <v>402</v>
      </c>
      <c r="F3" s="274" t="n">
        <v>11.4</v>
      </c>
      <c r="G3" s="1" t="n">
        <v>114</v>
      </c>
      <c r="H3" s="1" t="n">
        <v>0</v>
      </c>
      <c r="I3" s="275" t="s">
        <v>398</v>
      </c>
      <c r="J3" s="275" t="n">
        <v>2106</v>
      </c>
    </row>
    <row r="4" customFormat="false" ht="12.75" hidden="false" customHeight="false" outlineLevel="0" collapsed="false">
      <c r="A4" s="1" t="n">
        <v>451</v>
      </c>
      <c r="B4" s="1" t="n">
        <v>6451</v>
      </c>
      <c r="C4" s="241" t="s">
        <v>403</v>
      </c>
      <c r="D4" s="1" t="s">
        <v>403</v>
      </c>
      <c r="E4" s="1" t="s">
        <v>404</v>
      </c>
      <c r="F4" s="274" t="n">
        <v>15.8</v>
      </c>
      <c r="G4" s="1" t="n">
        <v>37</v>
      </c>
      <c r="H4" s="1" t="n">
        <v>0</v>
      </c>
      <c r="I4" s="275" t="s">
        <v>398</v>
      </c>
      <c r="J4" s="275" t="n">
        <v>2977</v>
      </c>
    </row>
    <row r="5" customFormat="false" ht="12.75" hidden="false" customHeight="false" outlineLevel="0" collapsed="false">
      <c r="A5" s="1" t="n">
        <v>451</v>
      </c>
      <c r="B5" s="1" t="n">
        <v>17451</v>
      </c>
      <c r="C5" s="241" t="s">
        <v>405</v>
      </c>
      <c r="D5" s="1" t="s">
        <v>405</v>
      </c>
      <c r="E5" s="1" t="s">
        <v>406</v>
      </c>
      <c r="F5" s="274" t="n">
        <v>16.7</v>
      </c>
      <c r="G5" s="1" t="n">
        <v>12</v>
      </c>
      <c r="H5" s="1" t="n">
        <v>0</v>
      </c>
      <c r="I5" s="275" t="s">
        <v>398</v>
      </c>
      <c r="J5" s="275" t="n">
        <v>3145</v>
      </c>
    </row>
    <row r="6" customFormat="false" ht="12.75" hidden="false" customHeight="false" outlineLevel="0" collapsed="false">
      <c r="A6" s="1" t="n">
        <v>451</v>
      </c>
      <c r="B6" s="1" t="n">
        <v>15451</v>
      </c>
      <c r="C6" s="241" t="s">
        <v>407</v>
      </c>
      <c r="D6" s="1" t="s">
        <v>407</v>
      </c>
      <c r="E6" s="1" t="s">
        <v>408</v>
      </c>
      <c r="F6" s="274" t="n">
        <v>16</v>
      </c>
      <c r="G6" s="1" t="n">
        <v>0</v>
      </c>
      <c r="H6" s="1" t="n">
        <v>0</v>
      </c>
      <c r="I6" s="275" t="s">
        <v>398</v>
      </c>
      <c r="J6" s="275" t="s">
        <v>409</v>
      </c>
    </row>
    <row r="7" customFormat="false" ht="12.75" hidden="false" customHeight="false" outlineLevel="0" collapsed="false">
      <c r="A7" s="1" t="n">
        <v>451</v>
      </c>
      <c r="B7" s="1" t="n">
        <v>16451</v>
      </c>
      <c r="C7" s="241" t="s">
        <v>410</v>
      </c>
      <c r="D7" s="1" t="s">
        <v>410</v>
      </c>
      <c r="E7" s="1" t="s">
        <v>411</v>
      </c>
      <c r="F7" s="274" t="n">
        <v>22.7</v>
      </c>
      <c r="G7" s="1" t="n">
        <v>19</v>
      </c>
      <c r="H7" s="1" t="n">
        <v>0</v>
      </c>
      <c r="I7" s="275" t="s">
        <v>398</v>
      </c>
      <c r="J7" s="275" t="n">
        <v>3500</v>
      </c>
    </row>
    <row r="8" customFormat="false" ht="12.75" hidden="false" customHeight="false" outlineLevel="0" collapsed="false">
      <c r="A8" s="1" t="n">
        <v>451</v>
      </c>
      <c r="B8" s="1" t="n">
        <v>9451</v>
      </c>
      <c r="C8" s="241" t="s">
        <v>412</v>
      </c>
      <c r="D8" s="1" t="s">
        <v>412</v>
      </c>
      <c r="E8" s="1" t="s">
        <v>413</v>
      </c>
      <c r="F8" s="274" t="n">
        <v>18.5</v>
      </c>
      <c r="G8" s="1" t="n">
        <v>0</v>
      </c>
      <c r="H8" s="1" t="n">
        <v>0</v>
      </c>
      <c r="I8" s="275" t="s">
        <v>398</v>
      </c>
      <c r="J8" s="275" t="s">
        <v>409</v>
      </c>
    </row>
    <row r="9" customFormat="false" ht="12.75" hidden="false" customHeight="false" outlineLevel="0" collapsed="false">
      <c r="A9" s="1" t="n">
        <v>451</v>
      </c>
      <c r="B9" s="1" t="n">
        <v>7451</v>
      </c>
      <c r="C9" s="241" t="s">
        <v>414</v>
      </c>
      <c r="D9" s="1" t="s">
        <v>414</v>
      </c>
      <c r="E9" s="1" t="s">
        <v>415</v>
      </c>
      <c r="F9" s="274" t="n">
        <v>0.08</v>
      </c>
      <c r="G9" s="1" t="n">
        <v>148</v>
      </c>
      <c r="H9" s="1" t="n">
        <v>0</v>
      </c>
      <c r="I9" s="275" t="s">
        <v>398</v>
      </c>
      <c r="J9" s="275" t="n">
        <v>225</v>
      </c>
    </row>
    <row r="10" customFormat="false" ht="12.75" hidden="false" customHeight="false" outlineLevel="0" collapsed="false">
      <c r="A10" s="1" t="n">
        <v>451</v>
      </c>
      <c r="B10" s="1" t="n">
        <v>8451</v>
      </c>
      <c r="C10" s="241" t="s">
        <v>416</v>
      </c>
      <c r="D10" s="1" t="s">
        <v>416</v>
      </c>
      <c r="E10" s="1" t="s">
        <v>417</v>
      </c>
      <c r="F10" s="274" t="n">
        <v>0.2</v>
      </c>
      <c r="G10" s="1" t="n">
        <v>27</v>
      </c>
      <c r="H10" s="1" t="n">
        <v>0</v>
      </c>
      <c r="I10" s="275" t="s">
        <v>398</v>
      </c>
      <c r="J10" s="275" t="n">
        <v>360</v>
      </c>
    </row>
    <row r="11" customFormat="false" ht="12.75" hidden="false" customHeight="false" outlineLevel="0" collapsed="false">
      <c r="A11" s="1" t="n">
        <v>451</v>
      </c>
      <c r="B11" s="1" t="n">
        <v>10451</v>
      </c>
      <c r="C11" s="241" t="s">
        <v>418</v>
      </c>
      <c r="D11" s="1" t="s">
        <v>418</v>
      </c>
      <c r="E11" s="1" t="s">
        <v>419</v>
      </c>
      <c r="F11" s="274" t="n">
        <v>0.34</v>
      </c>
      <c r="G11" s="1" t="n">
        <v>20</v>
      </c>
      <c r="H11" s="1" t="n">
        <v>0</v>
      </c>
      <c r="I11" s="275" t="s">
        <v>398</v>
      </c>
      <c r="J11" s="275" t="n">
        <v>408</v>
      </c>
    </row>
    <row r="12" customFormat="false" ht="12.75" hidden="false" customHeight="false" outlineLevel="0" collapsed="false">
      <c r="A12" s="1" t="n">
        <v>452</v>
      </c>
      <c r="B12" s="1" t="n">
        <v>1452</v>
      </c>
      <c r="C12" s="241" t="s">
        <v>420</v>
      </c>
      <c r="D12" s="1" t="s">
        <v>420</v>
      </c>
      <c r="E12" s="1" t="s">
        <v>421</v>
      </c>
      <c r="F12" s="274" t="n">
        <v>15</v>
      </c>
      <c r="G12" s="1" t="n">
        <v>0</v>
      </c>
      <c r="H12" s="1" t="n">
        <v>0</v>
      </c>
      <c r="I12" s="274" t="s">
        <v>398</v>
      </c>
      <c r="J12" s="274" t="s">
        <v>409</v>
      </c>
    </row>
    <row r="13" customFormat="false" ht="12.75" hidden="false" customHeight="false" outlineLevel="0" collapsed="false">
      <c r="A13" s="1" t="n">
        <v>452</v>
      </c>
      <c r="B13" s="1" t="n">
        <v>5452</v>
      </c>
      <c r="C13" s="241" t="s">
        <v>422</v>
      </c>
      <c r="D13" s="1" t="s">
        <v>422</v>
      </c>
      <c r="E13" s="1" t="s">
        <v>423</v>
      </c>
      <c r="F13" s="274" t="n">
        <v>15.3</v>
      </c>
      <c r="G13" s="1" t="n">
        <v>0</v>
      </c>
      <c r="H13" s="1" t="n">
        <v>0</v>
      </c>
      <c r="I13" s="274" t="s">
        <v>398</v>
      </c>
      <c r="J13" s="274" t="s">
        <v>409</v>
      </c>
    </row>
    <row r="14" customFormat="false" ht="12.75" hidden="false" customHeight="false" outlineLevel="0" collapsed="false">
      <c r="A14" s="1" t="n">
        <v>452</v>
      </c>
      <c r="B14" s="1" t="n">
        <v>2452</v>
      </c>
      <c r="C14" s="241" t="s">
        <v>424</v>
      </c>
      <c r="D14" s="1" t="s">
        <v>424</v>
      </c>
      <c r="E14" s="1" t="s">
        <v>425</v>
      </c>
      <c r="F14" s="274" t="n">
        <v>26</v>
      </c>
      <c r="G14" s="1" t="n">
        <v>47</v>
      </c>
      <c r="H14" s="1" t="n">
        <v>0</v>
      </c>
      <c r="I14" s="275" t="n">
        <v>4100</v>
      </c>
      <c r="J14" s="275" t="n">
        <v>3834</v>
      </c>
    </row>
    <row r="15" customFormat="false" ht="12.75" hidden="false" customHeight="false" outlineLevel="0" collapsed="false">
      <c r="A15" s="1" t="n">
        <v>452</v>
      </c>
      <c r="B15" s="1" t="n">
        <v>3452</v>
      </c>
      <c r="C15" s="241" t="s">
        <v>426</v>
      </c>
      <c r="D15" s="1" t="s">
        <v>426</v>
      </c>
      <c r="E15" s="1" t="s">
        <v>427</v>
      </c>
      <c r="F15" s="274" t="n">
        <v>29.2</v>
      </c>
      <c r="G15" s="1" t="n">
        <v>0</v>
      </c>
      <c r="H15" s="1" t="n">
        <v>0</v>
      </c>
      <c r="I15" s="274" t="s">
        <v>398</v>
      </c>
      <c r="J15" s="274" t="s">
        <v>409</v>
      </c>
    </row>
    <row r="16" customFormat="false" ht="12.75" hidden="false" customHeight="false" outlineLevel="0" collapsed="false">
      <c r="A16" s="1" t="n">
        <v>452</v>
      </c>
      <c r="B16" s="1" t="n">
        <v>4452</v>
      </c>
      <c r="C16" s="241" t="s">
        <v>428</v>
      </c>
      <c r="D16" s="1" t="s">
        <v>428</v>
      </c>
      <c r="E16" s="1" t="s">
        <v>429</v>
      </c>
      <c r="F16" s="274" t="n">
        <v>38</v>
      </c>
      <c r="G16" s="1" t="n">
        <v>4</v>
      </c>
      <c r="H16" s="1" t="n">
        <v>0</v>
      </c>
      <c r="I16" s="275" t="s">
        <v>398</v>
      </c>
      <c r="J16" s="275" t="n">
        <v>6707</v>
      </c>
    </row>
    <row r="17" customFormat="false" ht="12.75" hidden="false" customHeight="false" outlineLevel="0" collapsed="false">
      <c r="A17" s="1" t="n">
        <v>452</v>
      </c>
      <c r="B17" s="1" t="n">
        <v>6452</v>
      </c>
      <c r="C17" s="241" t="s">
        <v>430</v>
      </c>
      <c r="D17" s="1" t="s">
        <v>430</v>
      </c>
      <c r="E17" s="1" t="s">
        <v>431</v>
      </c>
      <c r="F17" s="274" t="n">
        <v>38.7</v>
      </c>
      <c r="G17" s="1" t="n">
        <v>0</v>
      </c>
      <c r="H17" s="1" t="n">
        <v>0</v>
      </c>
      <c r="I17" s="274" t="s">
        <v>398</v>
      </c>
      <c r="J17" s="274" t="s">
        <v>409</v>
      </c>
    </row>
    <row r="18" customFormat="false" ht="12.75" hidden="false" customHeight="false" outlineLevel="0" collapsed="false">
      <c r="A18" s="1" t="n">
        <v>453</v>
      </c>
      <c r="B18" s="1" t="n">
        <v>1453</v>
      </c>
      <c r="C18" s="241" t="s">
        <v>432</v>
      </c>
      <c r="D18" s="1" t="s">
        <v>432</v>
      </c>
      <c r="E18" s="1" t="s">
        <v>433</v>
      </c>
      <c r="F18" s="274" t="n">
        <v>4.3</v>
      </c>
      <c r="G18" s="1" t="n">
        <v>99</v>
      </c>
      <c r="H18" s="1" t="n">
        <v>0</v>
      </c>
      <c r="I18" s="275" t="s">
        <v>398</v>
      </c>
      <c r="J18" s="275" t="n">
        <v>740</v>
      </c>
    </row>
    <row r="19" customFormat="false" ht="12.75" hidden="false" customHeight="false" outlineLevel="0" collapsed="false">
      <c r="A19" s="1" t="n">
        <v>453</v>
      </c>
      <c r="B19" s="1" t="n">
        <v>2453</v>
      </c>
      <c r="C19" s="241" t="s">
        <v>434</v>
      </c>
      <c r="D19" s="1" t="s">
        <v>434</v>
      </c>
      <c r="E19" s="1" t="s">
        <v>435</v>
      </c>
      <c r="F19" s="274" t="n">
        <v>4.4</v>
      </c>
      <c r="G19" s="1" t="n">
        <v>0</v>
      </c>
      <c r="H19" s="1" t="n">
        <v>0</v>
      </c>
      <c r="I19" s="275" t="s">
        <v>398</v>
      </c>
      <c r="J19" s="275" t="s">
        <v>409</v>
      </c>
    </row>
    <row r="20" customFormat="false" ht="12.75" hidden="false" customHeight="false" outlineLevel="0" collapsed="false">
      <c r="A20" s="1" t="n">
        <v>453</v>
      </c>
      <c r="B20" s="1" t="n">
        <v>3453</v>
      </c>
      <c r="C20" s="241" t="s">
        <v>436</v>
      </c>
      <c r="D20" s="1" t="s">
        <v>436</v>
      </c>
      <c r="E20" s="1" t="s">
        <v>437</v>
      </c>
      <c r="F20" s="274" t="n">
        <v>4.26</v>
      </c>
      <c r="G20" s="1" t="n">
        <v>108</v>
      </c>
      <c r="H20" s="1" t="n">
        <v>0</v>
      </c>
      <c r="I20" s="275" t="s">
        <v>398</v>
      </c>
      <c r="J20" s="275" t="n">
        <v>731</v>
      </c>
    </row>
    <row r="21" customFormat="false" ht="12.75" hidden="false" customHeight="false" outlineLevel="0" collapsed="false">
      <c r="A21" s="1" t="n">
        <v>453</v>
      </c>
      <c r="B21" s="1" t="n">
        <v>4453</v>
      </c>
      <c r="C21" s="241" t="s">
        <v>438</v>
      </c>
      <c r="D21" s="1" t="s">
        <v>438</v>
      </c>
      <c r="E21" s="1" t="s">
        <v>439</v>
      </c>
      <c r="F21" s="274" t="n">
        <v>4.66</v>
      </c>
      <c r="G21" s="1" t="n">
        <v>95</v>
      </c>
      <c r="H21" s="1" t="n">
        <v>0</v>
      </c>
      <c r="I21" s="275" t="s">
        <v>398</v>
      </c>
      <c r="J21" s="275" t="n">
        <v>802</v>
      </c>
    </row>
    <row r="22" customFormat="false" ht="12.75" hidden="false" customHeight="false" outlineLevel="0" collapsed="false">
      <c r="A22" s="1" t="n">
        <v>453</v>
      </c>
      <c r="B22" s="1" t="n">
        <v>5453</v>
      </c>
      <c r="C22" s="241" t="s">
        <v>440</v>
      </c>
      <c r="D22" s="1" t="s">
        <v>440</v>
      </c>
      <c r="E22" s="1" t="s">
        <v>441</v>
      </c>
      <c r="F22" s="274" t="n">
        <v>4.5</v>
      </c>
      <c r="G22" s="1" t="n">
        <v>2</v>
      </c>
      <c r="H22" s="1" t="n">
        <v>0</v>
      </c>
      <c r="I22" s="275" t="s">
        <v>398</v>
      </c>
      <c r="J22" s="275" t="n">
        <v>628</v>
      </c>
    </row>
    <row r="23" customFormat="false" ht="12.75" hidden="false" customHeight="false" outlineLevel="0" collapsed="false">
      <c r="A23" s="1" t="n">
        <v>453</v>
      </c>
      <c r="B23" s="1" t="n">
        <v>12453</v>
      </c>
      <c r="C23" s="241" t="s">
        <v>442</v>
      </c>
      <c r="D23" s="1" t="s">
        <v>442</v>
      </c>
      <c r="E23" s="1" t="s">
        <v>443</v>
      </c>
      <c r="F23" s="274" t="n">
        <v>5.52</v>
      </c>
      <c r="G23" s="1" t="n">
        <v>0</v>
      </c>
      <c r="H23" s="1" t="n">
        <v>50</v>
      </c>
      <c r="I23" s="275" t="s">
        <v>398</v>
      </c>
      <c r="J23" s="275" t="n">
        <v>926</v>
      </c>
    </row>
    <row r="24" customFormat="false" ht="12.75" hidden="false" customHeight="false" outlineLevel="0" collapsed="false">
      <c r="A24" s="1" t="n">
        <v>453</v>
      </c>
      <c r="B24" s="1" t="n">
        <v>8453</v>
      </c>
      <c r="C24" s="241" t="s">
        <v>444</v>
      </c>
      <c r="D24" s="1" t="s">
        <v>444</v>
      </c>
      <c r="E24" s="1" t="s">
        <v>445</v>
      </c>
      <c r="F24" s="274" t="s">
        <v>446</v>
      </c>
      <c r="G24" s="1" t="n">
        <v>2</v>
      </c>
      <c r="H24" s="1" t="n">
        <v>0</v>
      </c>
      <c r="I24" s="275" t="s">
        <v>398</v>
      </c>
      <c r="J24" s="275" t="n">
        <v>713</v>
      </c>
    </row>
    <row r="25" customFormat="false" ht="12.75" hidden="false" customHeight="false" outlineLevel="0" collapsed="false">
      <c r="A25" s="1" t="n">
        <v>453</v>
      </c>
      <c r="B25" s="1" t="n">
        <v>9453</v>
      </c>
      <c r="C25" s="241" t="s">
        <v>447</v>
      </c>
      <c r="D25" s="1" t="s">
        <v>447</v>
      </c>
      <c r="E25" s="1" t="s">
        <v>448</v>
      </c>
      <c r="F25" s="274" t="n">
        <v>35</v>
      </c>
      <c r="G25" s="1" t="n">
        <v>0</v>
      </c>
      <c r="H25" s="1" t="n">
        <v>0</v>
      </c>
      <c r="I25" s="274" t="s">
        <v>398</v>
      </c>
      <c r="J25" s="274" t="s">
        <v>409</v>
      </c>
    </row>
    <row r="26" customFormat="false" ht="12.75" hidden="false" customHeight="false" outlineLevel="0" collapsed="false">
      <c r="A26" s="1" t="n">
        <v>453</v>
      </c>
      <c r="B26" s="1" t="n">
        <v>10453</v>
      </c>
      <c r="C26" s="241" t="s">
        <v>449</v>
      </c>
      <c r="D26" s="1" t="s">
        <v>449</v>
      </c>
      <c r="E26" s="1" t="s">
        <v>448</v>
      </c>
      <c r="F26" s="274" t="n">
        <v>35</v>
      </c>
      <c r="G26" s="1" t="n">
        <v>0</v>
      </c>
      <c r="H26" s="1" t="n">
        <v>0</v>
      </c>
      <c r="I26" s="274" t="s">
        <v>398</v>
      </c>
      <c r="J26" s="274" t="s">
        <v>409</v>
      </c>
    </row>
    <row r="27" customFormat="false" ht="12.75" hidden="false" customHeight="false" outlineLevel="0" collapsed="false">
      <c r="A27" s="1" t="n">
        <v>453</v>
      </c>
      <c r="B27" s="1" t="n">
        <v>11453</v>
      </c>
      <c r="C27" s="241" t="s">
        <v>450</v>
      </c>
      <c r="D27" s="1" t="s">
        <v>450</v>
      </c>
      <c r="E27" s="1" t="s">
        <v>448</v>
      </c>
      <c r="F27" s="274" t="n">
        <v>35</v>
      </c>
      <c r="G27" s="1" t="n">
        <v>0</v>
      </c>
      <c r="I27" s="274"/>
      <c r="J27" s="274"/>
    </row>
    <row r="28" customFormat="false" ht="12.75" hidden="false" customHeight="false" outlineLevel="0" collapsed="false">
      <c r="C28" s="241"/>
      <c r="F28" s="276"/>
      <c r="I28" s="274"/>
      <c r="J28" s="274"/>
    </row>
    <row r="29" customFormat="false" ht="12.75" hidden="false" customHeight="false" outlineLevel="0" collapsed="false">
      <c r="C29" s="241"/>
      <c r="F29" s="276"/>
      <c r="I29" s="274"/>
      <c r="J29" s="274"/>
    </row>
    <row r="30" customFormat="false" ht="12.75" hidden="false" customHeight="false" outlineLevel="0" collapsed="false">
      <c r="C30" s="241"/>
      <c r="F30" s="276"/>
      <c r="I30" s="274"/>
      <c r="J30" s="274"/>
    </row>
    <row r="31" customFormat="false" ht="12.75" hidden="false" customHeight="false" outlineLevel="0" collapsed="false">
      <c r="C31" s="241"/>
      <c r="F31" s="276"/>
      <c r="I31" s="274"/>
      <c r="J31" s="274"/>
    </row>
    <row r="32" customFormat="false" ht="12.75" hidden="false" customHeight="false" outlineLevel="0" collapsed="false">
      <c r="C32" s="241"/>
      <c r="F32" s="274"/>
      <c r="I32" s="274"/>
      <c r="J32" s="274"/>
    </row>
    <row r="33" customFormat="false" ht="12.75" hidden="false" customHeight="false" outlineLevel="0" collapsed="false">
      <c r="C33" s="241"/>
      <c r="F33" s="274"/>
      <c r="I33" s="274"/>
      <c r="J33" s="274"/>
    </row>
    <row r="34" customFormat="false" ht="12.75" hidden="false" customHeight="false" outlineLevel="0" collapsed="false">
      <c r="C34" s="241"/>
      <c r="F34" s="274"/>
      <c r="I34" s="274"/>
      <c r="J34" s="274"/>
    </row>
    <row r="35" customFormat="false" ht="12.75" hidden="false" customHeight="false" outlineLevel="0" collapsed="false">
      <c r="C35" s="241"/>
      <c r="F35" s="274"/>
      <c r="I35" s="274"/>
      <c r="J35" s="274"/>
    </row>
    <row r="36" customFormat="false" ht="12.75" hidden="false" customHeight="false" outlineLevel="0" collapsed="false">
      <c r="C36" s="241"/>
      <c r="F36" s="274"/>
      <c r="I36" s="274"/>
      <c r="J36" s="274"/>
    </row>
    <row r="37" customFormat="false" ht="12.75" hidden="false" customHeight="false" outlineLevel="0" collapsed="false">
      <c r="C37" s="241"/>
      <c r="F37" s="274"/>
      <c r="I37" s="274"/>
      <c r="J37" s="274"/>
    </row>
    <row r="38" customFormat="false" ht="12.75" hidden="false" customHeight="false" outlineLevel="0" collapsed="false">
      <c r="C38" s="241"/>
      <c r="F38" s="274"/>
      <c r="I38" s="274"/>
      <c r="J38" s="274"/>
    </row>
    <row r="39" customFormat="false" ht="12.75" hidden="false" customHeight="false" outlineLevel="0" collapsed="false">
      <c r="C39" s="241"/>
      <c r="F39" s="274"/>
      <c r="I39" s="274"/>
      <c r="J39" s="274"/>
    </row>
    <row r="40" customFormat="false" ht="12.75" hidden="false" customHeight="false" outlineLevel="0" collapsed="false">
      <c r="C40" s="241"/>
      <c r="F40" s="274"/>
      <c r="I40" s="274"/>
      <c r="J40" s="274"/>
    </row>
    <row r="41" customFormat="false" ht="12.75" hidden="false" customHeight="false" outlineLevel="0" collapsed="false">
      <c r="C41" s="241"/>
      <c r="F41" s="274"/>
      <c r="I41" s="274"/>
      <c r="J41" s="274"/>
    </row>
    <row r="42" customFormat="false" ht="12.75" hidden="false" customHeight="false" outlineLevel="0" collapsed="false">
      <c r="C42" s="241"/>
      <c r="F42" s="274"/>
      <c r="I42" s="274"/>
      <c r="J42" s="274"/>
    </row>
    <row r="43" customFormat="false" ht="12.75" hidden="false" customHeight="false" outlineLevel="0" collapsed="false">
      <c r="C43" s="241"/>
      <c r="F43" s="274"/>
      <c r="I43" s="274"/>
      <c r="J43" s="274"/>
    </row>
    <row r="44" customFormat="false" ht="12.75" hidden="false" customHeight="false" outlineLevel="0" collapsed="false">
      <c r="C44" s="241"/>
      <c r="F44" s="274"/>
      <c r="I44" s="274"/>
      <c r="J44" s="274"/>
    </row>
    <row r="45" customFormat="false" ht="12.75" hidden="false" customHeight="false" outlineLevel="0" collapsed="false">
      <c r="C45" s="241"/>
      <c r="F45" s="274"/>
      <c r="I45" s="274"/>
      <c r="J45" s="274"/>
    </row>
    <row r="46" customFormat="false" ht="12.75" hidden="false" customHeight="false" outlineLevel="0" collapsed="false">
      <c r="C46" s="241"/>
      <c r="F46" s="274"/>
      <c r="I46" s="274"/>
      <c r="J46" s="274"/>
    </row>
    <row r="47" customFormat="false" ht="12.75" hidden="false" customHeight="false" outlineLevel="0" collapsed="false">
      <c r="C47" s="241"/>
      <c r="F47" s="274"/>
      <c r="I47" s="274"/>
      <c r="J47" s="274"/>
    </row>
    <row r="48" customFormat="false" ht="12.75" hidden="false" customHeight="false" outlineLevel="0" collapsed="false">
      <c r="C48" s="241"/>
      <c r="F48" s="274"/>
      <c r="I48" s="274"/>
      <c r="J48" s="274"/>
    </row>
    <row r="49" customFormat="false" ht="12.75" hidden="false" customHeight="false" outlineLevel="0" collapsed="false">
      <c r="C49" s="241"/>
      <c r="F49" s="274"/>
      <c r="I49" s="274"/>
      <c r="J49" s="274"/>
    </row>
    <row r="50" customFormat="false" ht="12.75" hidden="false" customHeight="false" outlineLevel="0" collapsed="false">
      <c r="C50" s="241"/>
      <c r="F50" s="274"/>
      <c r="I50" s="274"/>
      <c r="J50" s="274"/>
    </row>
    <row r="51" customFormat="false" ht="12.75" hidden="false" customHeight="false" outlineLevel="0" collapsed="false">
      <c r="C51" s="241"/>
      <c r="F51" s="274"/>
      <c r="I51" s="274"/>
      <c r="J51" s="274"/>
    </row>
    <row r="52" customFormat="false" ht="12.75" hidden="false" customHeight="false" outlineLevel="0" collapsed="false">
      <c r="C52" s="241"/>
      <c r="F52" s="274"/>
      <c r="I52" s="274"/>
      <c r="J52" s="274"/>
    </row>
    <row r="53" customFormat="false" ht="12.75" hidden="false" customHeight="false" outlineLevel="0" collapsed="false">
      <c r="C53" s="241"/>
      <c r="F53" s="274"/>
      <c r="I53" s="274"/>
      <c r="J53" s="274"/>
    </row>
    <row r="54" customFormat="false" ht="12.75" hidden="false" customHeight="false" outlineLevel="0" collapsed="false">
      <c r="C54" s="241"/>
      <c r="F54" s="274"/>
      <c r="I54" s="274"/>
      <c r="J54" s="274"/>
    </row>
    <row r="55" customFormat="false" ht="12.75" hidden="false" customHeight="false" outlineLevel="0" collapsed="false">
      <c r="C55" s="241"/>
      <c r="F55" s="274"/>
      <c r="I55" s="274"/>
      <c r="J55" s="274"/>
    </row>
    <row r="56" customFormat="false" ht="12.75" hidden="false" customHeight="false" outlineLevel="0" collapsed="false">
      <c r="C56" s="241"/>
      <c r="F56" s="274"/>
      <c r="I56" s="274"/>
      <c r="J56" s="274"/>
    </row>
    <row r="57" customFormat="false" ht="12.75" hidden="false" customHeight="false" outlineLevel="0" collapsed="false">
      <c r="C57" s="241"/>
      <c r="F57" s="274"/>
      <c r="I57" s="274"/>
      <c r="J57" s="274"/>
    </row>
    <row r="58" customFormat="false" ht="12.75" hidden="false" customHeight="false" outlineLevel="0" collapsed="false">
      <c r="C58" s="241"/>
      <c r="F58" s="274"/>
      <c r="I58" s="274"/>
      <c r="J58" s="274"/>
    </row>
    <row r="59" customFormat="false" ht="12.75" hidden="false" customHeight="false" outlineLevel="0" collapsed="false">
      <c r="C59" s="241"/>
      <c r="F59" s="274"/>
      <c r="I59" s="274"/>
      <c r="J59" s="274"/>
    </row>
    <row r="60" customFormat="false" ht="12.75" hidden="false" customHeight="false" outlineLevel="0" collapsed="false">
      <c r="C60" s="241"/>
      <c r="F60" s="274"/>
      <c r="I60" s="274"/>
      <c r="J60" s="274"/>
    </row>
    <row r="61" customFormat="false" ht="12.75" hidden="false" customHeight="false" outlineLevel="0" collapsed="false">
      <c r="C61" s="241"/>
      <c r="F61" s="274"/>
      <c r="I61" s="274"/>
      <c r="J61" s="274"/>
    </row>
    <row r="62" customFormat="false" ht="12.75" hidden="false" customHeight="false" outlineLevel="0" collapsed="false">
      <c r="C62" s="241"/>
      <c r="F62" s="274"/>
      <c r="I62" s="274"/>
      <c r="J62" s="274"/>
    </row>
    <row r="63" customFormat="false" ht="12.75" hidden="false" customHeight="false" outlineLevel="0" collapsed="false">
      <c r="C63" s="241"/>
      <c r="F63" s="274"/>
      <c r="I63" s="274"/>
      <c r="J63" s="274"/>
    </row>
    <row r="64" customFormat="false" ht="12.75" hidden="false" customHeight="false" outlineLevel="0" collapsed="false">
      <c r="C64" s="241"/>
      <c r="F64" s="274"/>
      <c r="I64" s="274"/>
      <c r="J64" s="274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48576"/>
  <sheetViews>
    <sheetView showFormulas="false" showGridLines="true" showRowColHeaders="true" showZeros="true" rightToLeft="false" tabSelected="true" showOutlineSymbols="true" defaultGridColor="false" view="normal" topLeftCell="A1" colorId="62" zoomScale="100" zoomScaleNormal="100" zoomScalePageLayoutView="100" workbookViewId="0">
      <pane xSplit="0" ySplit="1" topLeftCell="A141" activePane="bottomLeft" state="frozen"/>
      <selection pane="topLeft" activeCell="A1" activeCellId="0" sqref="A1"/>
      <selection pane="bottomLeft" activeCell="A161" activeCellId="0" sqref="A161:N161"/>
    </sheetView>
  </sheetViews>
  <sheetFormatPr defaultRowHeight="12.75" zeroHeight="false" outlineLevelRow="0" outlineLevelCol="0"/>
  <cols>
    <col collapsed="false" customWidth="true" hidden="false" outlineLevel="0" max="1" min="1" style="1" width="6.69"/>
    <col collapsed="false" customWidth="true" hidden="false" outlineLevel="0" max="2" min="2" style="1" width="51.93"/>
    <col collapsed="false" customWidth="true" hidden="true" outlineLevel="0" max="3" min="3" style="1" width="12.4"/>
    <col collapsed="false" customWidth="true" hidden="false" outlineLevel="0" max="4" min="4" style="1" width="33.81"/>
    <col collapsed="false" customWidth="true" hidden="false" outlineLevel="0" max="6" min="5" style="277" width="4.84"/>
    <col collapsed="false" customWidth="true" hidden="false" outlineLevel="0" max="13" min="7" style="0" width="9.05"/>
    <col collapsed="false" customWidth="true" hidden="false" outlineLevel="0" max="14" min="14" style="277" width="4.84"/>
    <col collapsed="false" customWidth="true" hidden="false" outlineLevel="0" max="1025" min="15" style="0" width="9.05"/>
  </cols>
  <sheetData>
    <row r="1" customFormat="false" ht="13.5" hidden="false" customHeight="false" outlineLevel="0" collapsed="false">
      <c r="A1" s="277" t="s">
        <v>379</v>
      </c>
      <c r="B1" s="277" t="s">
        <v>451</v>
      </c>
      <c r="C1" s="277" t="s">
        <v>379</v>
      </c>
      <c r="D1" s="277" t="s">
        <v>379</v>
      </c>
      <c r="E1" s="277" t="s">
        <v>379</v>
      </c>
      <c r="F1" s="277" t="s">
        <v>379</v>
      </c>
      <c r="N1" s="277" t="s">
        <v>379</v>
      </c>
    </row>
    <row r="2" customFormat="false" ht="12.75" hidden="false" customHeight="false" outlineLevel="0" collapsed="false">
      <c r="A2" s="278" t="s">
        <v>228</v>
      </c>
      <c r="B2" s="278" t="s">
        <v>229</v>
      </c>
      <c r="C2" s="265" t="n">
        <v>25</v>
      </c>
      <c r="D2" s="279"/>
      <c r="E2" s="280"/>
      <c r="F2" s="281" t="n">
        <v>1</v>
      </c>
      <c r="G2" s="252" t="s">
        <v>452</v>
      </c>
      <c r="N2" s="282" t="n">
        <v>1</v>
      </c>
    </row>
    <row r="3" customFormat="false" ht="12.75" hidden="false" customHeight="false" outlineLevel="0" collapsed="false">
      <c r="A3" s="278" t="s">
        <v>453</v>
      </c>
      <c r="B3" s="278" t="s">
        <v>454</v>
      </c>
      <c r="C3" s="265" t="n">
        <v>3</v>
      </c>
      <c r="D3" s="283"/>
      <c r="E3" s="284"/>
      <c r="F3" s="285" t="n">
        <v>1</v>
      </c>
      <c r="G3" s="252" t="s">
        <v>455</v>
      </c>
      <c r="N3" s="286" t="n">
        <v>1</v>
      </c>
    </row>
    <row r="4" customFormat="false" ht="12.75" hidden="false" customHeight="false" outlineLevel="0" collapsed="false">
      <c r="A4" s="278" t="s">
        <v>239</v>
      </c>
      <c r="B4" s="278" t="s">
        <v>240</v>
      </c>
      <c r="C4" s="265"/>
      <c r="D4" s="283"/>
      <c r="E4" s="284"/>
      <c r="F4" s="285" t="n">
        <v>1</v>
      </c>
      <c r="G4" s="252" t="s">
        <v>456</v>
      </c>
      <c r="N4" s="286"/>
    </row>
    <row r="5" customFormat="false" ht="12.75" hidden="false" customHeight="false" outlineLevel="0" collapsed="false">
      <c r="A5" s="287" t="s">
        <v>249</v>
      </c>
      <c r="B5" s="287" t="s">
        <v>250</v>
      </c>
      <c r="C5" s="288"/>
      <c r="D5" s="289"/>
      <c r="E5" s="288"/>
      <c r="F5" s="290"/>
      <c r="N5" s="286"/>
    </row>
    <row r="6" customFormat="false" ht="12.75" hidden="false" customHeight="false" outlineLevel="0" collapsed="false">
      <c r="A6" s="278" t="s">
        <v>457</v>
      </c>
      <c r="B6" s="278" t="s">
        <v>458</v>
      </c>
      <c r="C6" s="278"/>
      <c r="D6" s="283"/>
      <c r="E6" s="286" t="n">
        <v>1</v>
      </c>
      <c r="F6" s="285" t="n">
        <v>1</v>
      </c>
      <c r="G6" s="252" t="s">
        <v>459</v>
      </c>
      <c r="N6" s="286" t="n">
        <v>1</v>
      </c>
    </row>
    <row r="7" customFormat="false" ht="12.75" hidden="false" customHeight="false" outlineLevel="0" collapsed="false">
      <c r="A7" s="278" t="s">
        <v>460</v>
      </c>
      <c r="B7" s="278" t="s">
        <v>461</v>
      </c>
      <c r="C7" s="265" t="n">
        <v>3</v>
      </c>
      <c r="D7" s="283"/>
      <c r="E7" s="286" t="n">
        <v>1</v>
      </c>
      <c r="F7" s="285" t="n">
        <v>1</v>
      </c>
      <c r="G7" s="252" t="s">
        <v>462</v>
      </c>
      <c r="N7" s="286" t="n">
        <v>1</v>
      </c>
    </row>
    <row r="8" customFormat="false" ht="12.75" hidden="false" customHeight="false" outlineLevel="0" collapsed="false">
      <c r="A8" s="278" t="s">
        <v>463</v>
      </c>
      <c r="B8" s="278" t="s">
        <v>464</v>
      </c>
      <c r="C8" s="265"/>
      <c r="D8" s="283"/>
      <c r="E8" s="286" t="n">
        <v>1</v>
      </c>
      <c r="F8" s="285" t="n">
        <v>1</v>
      </c>
      <c r="N8" s="286" t="n">
        <v>1</v>
      </c>
    </row>
    <row r="9" customFormat="false" ht="12.75" hidden="false" customHeight="false" outlineLevel="0" collapsed="false">
      <c r="A9" s="278" t="s">
        <v>465</v>
      </c>
      <c r="B9" s="278" t="s">
        <v>466</v>
      </c>
      <c r="C9" s="265" t="n">
        <v>77</v>
      </c>
      <c r="D9" s="283"/>
      <c r="E9" s="286" t="n">
        <v>1</v>
      </c>
      <c r="F9" s="285" t="n">
        <v>1</v>
      </c>
      <c r="N9" s="286" t="n">
        <v>1</v>
      </c>
    </row>
    <row r="10" customFormat="false" ht="12.75" hidden="false" customHeight="false" outlineLevel="0" collapsed="false">
      <c r="A10" s="278" t="s">
        <v>467</v>
      </c>
      <c r="B10" s="278" t="s">
        <v>468</v>
      </c>
      <c r="C10" s="265"/>
      <c r="D10" s="283"/>
      <c r="E10" s="286" t="n">
        <v>1</v>
      </c>
      <c r="F10" s="285" t="n">
        <v>1</v>
      </c>
      <c r="N10" s="286" t="n">
        <v>1</v>
      </c>
    </row>
    <row r="11" customFormat="false" ht="12.75" hidden="false" customHeight="false" outlineLevel="0" collapsed="false">
      <c r="A11" s="278" t="s">
        <v>469</v>
      </c>
      <c r="B11" s="278" t="s">
        <v>470</v>
      </c>
      <c r="C11" s="265" t="n">
        <v>13</v>
      </c>
      <c r="D11" s="283"/>
      <c r="E11" s="284"/>
      <c r="F11" s="285" t="n">
        <v>1</v>
      </c>
      <c r="G11" s="252"/>
      <c r="N11" s="286"/>
    </row>
    <row r="12" customFormat="false" ht="12.75" hidden="false" customHeight="false" outlineLevel="0" collapsed="false">
      <c r="A12" s="278" t="s">
        <v>251</v>
      </c>
      <c r="B12" s="278" t="s">
        <v>252</v>
      </c>
      <c r="C12" s="265" t="n">
        <v>40</v>
      </c>
      <c r="D12" s="283"/>
      <c r="E12" s="286" t="n">
        <v>1</v>
      </c>
      <c r="F12" s="285" t="n">
        <v>1</v>
      </c>
      <c r="N12" s="286"/>
    </row>
    <row r="13" customFormat="false" ht="12.75" hidden="false" customHeight="false" outlineLevel="0" collapsed="false">
      <c r="A13" s="278" t="s">
        <v>302</v>
      </c>
      <c r="B13" s="278" t="s">
        <v>303</v>
      </c>
      <c r="C13" s="265" t="n">
        <v>117</v>
      </c>
      <c r="D13" s="283"/>
      <c r="E13" s="286" t="n">
        <v>1</v>
      </c>
      <c r="F13" s="285" t="n">
        <v>1</v>
      </c>
      <c r="G13" s="252"/>
      <c r="N13" s="286"/>
    </row>
    <row r="14" customFormat="false" ht="12.75" hidden="false" customHeight="false" outlineLevel="0" collapsed="false">
      <c r="A14" s="278" t="s">
        <v>471</v>
      </c>
      <c r="B14" s="278" t="s">
        <v>472</v>
      </c>
      <c r="C14" s="265"/>
      <c r="D14" s="283"/>
      <c r="E14" s="286" t="n">
        <v>1</v>
      </c>
      <c r="F14" s="285" t="n">
        <v>1</v>
      </c>
      <c r="G14" s="252"/>
      <c r="N14" s="286"/>
    </row>
    <row r="15" customFormat="false" ht="12.75" hidden="false" customHeight="false" outlineLevel="0" collapsed="false">
      <c r="A15" s="278" t="s">
        <v>473</v>
      </c>
      <c r="B15" s="278" t="s">
        <v>474</v>
      </c>
      <c r="C15" s="265"/>
      <c r="D15" s="283"/>
      <c r="E15" s="286" t="n">
        <v>1</v>
      </c>
      <c r="F15" s="285" t="n">
        <v>1</v>
      </c>
      <c r="G15" s="252"/>
      <c r="N15" s="286"/>
    </row>
    <row r="16" customFormat="false" ht="12.75" hidden="false" customHeight="false" outlineLevel="0" collapsed="false">
      <c r="A16" s="278" t="s">
        <v>475</v>
      </c>
      <c r="B16" s="278" t="s">
        <v>476</v>
      </c>
      <c r="C16" s="265"/>
      <c r="D16" s="283"/>
      <c r="E16" s="286" t="n">
        <v>1</v>
      </c>
      <c r="F16" s="285" t="n">
        <v>1</v>
      </c>
      <c r="G16" s="252"/>
      <c r="N16" s="286"/>
    </row>
    <row r="17" customFormat="false" ht="12.75" hidden="false" customHeight="false" outlineLevel="0" collapsed="false">
      <c r="A17" s="278" t="s">
        <v>477</v>
      </c>
      <c r="B17" s="278" t="s">
        <v>478</v>
      </c>
      <c r="C17" s="265"/>
      <c r="D17" s="283"/>
      <c r="E17" s="286" t="n">
        <v>1</v>
      </c>
      <c r="F17" s="285" t="n">
        <v>1</v>
      </c>
      <c r="G17" s="252"/>
      <c r="N17" s="286"/>
    </row>
    <row r="18" customFormat="false" ht="12.75" hidden="false" customHeight="false" outlineLevel="0" collapsed="false">
      <c r="A18" s="278" t="s">
        <v>355</v>
      </c>
      <c r="B18" s="278" t="s">
        <v>356</v>
      </c>
      <c r="C18" s="265"/>
      <c r="D18" s="283"/>
      <c r="E18" s="286" t="n">
        <v>1</v>
      </c>
      <c r="F18" s="285" t="n">
        <v>1</v>
      </c>
      <c r="G18" s="252"/>
      <c r="N18" s="286"/>
    </row>
    <row r="19" customFormat="false" ht="12.75" hidden="false" customHeight="false" outlineLevel="0" collapsed="false">
      <c r="A19" s="278" t="s">
        <v>479</v>
      </c>
      <c r="B19" s="278" t="s">
        <v>480</v>
      </c>
      <c r="C19" s="265" t="n">
        <v>19</v>
      </c>
      <c r="D19" s="283"/>
      <c r="E19" s="286" t="n">
        <v>1</v>
      </c>
      <c r="F19" s="285" t="n">
        <v>1</v>
      </c>
      <c r="G19" s="252"/>
      <c r="N19" s="286"/>
    </row>
    <row r="20" customFormat="false" ht="12.75" hidden="false" customHeight="false" outlineLevel="0" collapsed="false">
      <c r="A20" s="278" t="s">
        <v>481</v>
      </c>
      <c r="B20" s="278" t="s">
        <v>482</v>
      </c>
      <c r="C20" s="265" t="n">
        <v>144</v>
      </c>
      <c r="D20" s="283"/>
      <c r="E20" s="286" t="n">
        <v>1</v>
      </c>
      <c r="F20" s="285" t="n">
        <v>1</v>
      </c>
      <c r="N20" s="286"/>
    </row>
    <row r="21" customFormat="false" ht="12.75" hidden="false" customHeight="false" outlineLevel="0" collapsed="false">
      <c r="A21" s="278" t="s">
        <v>483</v>
      </c>
      <c r="B21" s="278" t="s">
        <v>484</v>
      </c>
      <c r="C21" s="265" t="n">
        <v>29</v>
      </c>
      <c r="D21" s="283"/>
      <c r="E21" s="286" t="n">
        <v>1</v>
      </c>
      <c r="F21" s="285" t="n">
        <v>1</v>
      </c>
      <c r="N21" s="286"/>
    </row>
    <row r="22" customFormat="false" ht="12.75" hidden="false" customHeight="false" outlineLevel="0" collapsed="false">
      <c r="A22" s="278" t="s">
        <v>485</v>
      </c>
      <c r="B22" s="278" t="s">
        <v>486</v>
      </c>
      <c r="C22" s="265" t="n">
        <v>53</v>
      </c>
      <c r="D22" s="283"/>
      <c r="E22" s="286" t="n">
        <v>1</v>
      </c>
      <c r="F22" s="285" t="n">
        <v>1</v>
      </c>
      <c r="N22" s="286"/>
    </row>
    <row r="23" customFormat="false" ht="12.75" hidden="false" customHeight="false" outlineLevel="0" collapsed="false">
      <c r="A23" s="278" t="s">
        <v>487</v>
      </c>
      <c r="B23" s="278" t="s">
        <v>488</v>
      </c>
      <c r="C23" s="265" t="n">
        <v>16</v>
      </c>
      <c r="D23" s="283"/>
      <c r="E23" s="286" t="n">
        <v>1</v>
      </c>
      <c r="F23" s="285" t="n">
        <v>1</v>
      </c>
      <c r="N23" s="286"/>
    </row>
    <row r="24" customFormat="false" ht="12.75" hidden="false" customHeight="false" outlineLevel="0" collapsed="false">
      <c r="A24" s="278" t="s">
        <v>489</v>
      </c>
      <c r="B24" s="278" t="s">
        <v>490</v>
      </c>
      <c r="C24" s="265" t="n">
        <v>28</v>
      </c>
      <c r="D24" s="283"/>
      <c r="E24" s="286" t="n">
        <v>1</v>
      </c>
      <c r="F24" s="285" t="n">
        <v>1</v>
      </c>
      <c r="N24" s="286"/>
    </row>
    <row r="25" customFormat="false" ht="12.75" hidden="false" customHeight="false" outlineLevel="0" collapsed="false">
      <c r="A25" s="278" t="s">
        <v>491</v>
      </c>
      <c r="B25" s="278" t="s">
        <v>492</v>
      </c>
      <c r="C25" s="265"/>
      <c r="D25" s="283"/>
      <c r="E25" s="286" t="n">
        <v>1</v>
      </c>
      <c r="F25" s="285" t="n">
        <v>1</v>
      </c>
      <c r="N25" s="286"/>
    </row>
    <row r="26" customFormat="false" ht="12.75" hidden="false" customHeight="false" outlineLevel="0" collapsed="false">
      <c r="A26" s="278" t="s">
        <v>493</v>
      </c>
      <c r="B26" s="278" t="s">
        <v>494</v>
      </c>
      <c r="C26" s="265"/>
      <c r="D26" s="283"/>
      <c r="E26" s="286" t="n">
        <v>1</v>
      </c>
      <c r="F26" s="285" t="n">
        <v>1</v>
      </c>
      <c r="N26" s="286"/>
    </row>
    <row r="27" customFormat="false" ht="12.75" hidden="false" customHeight="false" outlineLevel="0" collapsed="false">
      <c r="A27" s="278" t="s">
        <v>495</v>
      </c>
      <c r="B27" s="278" t="s">
        <v>496</v>
      </c>
      <c r="C27" s="265" t="n">
        <v>100</v>
      </c>
      <c r="D27" s="283"/>
      <c r="E27" s="286" t="n">
        <v>1</v>
      </c>
      <c r="F27" s="285" t="n">
        <v>1</v>
      </c>
      <c r="N27" s="286"/>
    </row>
    <row r="28" customFormat="false" ht="12.75" hidden="false" customHeight="false" outlineLevel="0" collapsed="false">
      <c r="A28" s="287" t="s">
        <v>497</v>
      </c>
      <c r="B28" s="287" t="s">
        <v>498</v>
      </c>
      <c r="C28" s="288"/>
      <c r="D28" s="289"/>
      <c r="E28" s="288"/>
      <c r="F28" s="290"/>
      <c r="N28" s="286"/>
    </row>
    <row r="29" customFormat="false" ht="12.75" hidden="false" customHeight="false" outlineLevel="0" collapsed="false">
      <c r="A29" s="278" t="s">
        <v>499</v>
      </c>
      <c r="B29" s="278" t="s">
        <v>500</v>
      </c>
      <c r="C29" s="265" t="n">
        <v>8</v>
      </c>
      <c r="D29" s="283"/>
      <c r="E29" s="286" t="n">
        <v>1</v>
      </c>
      <c r="F29" s="285" t="n">
        <v>1</v>
      </c>
      <c r="N29" s="286" t="n">
        <v>1</v>
      </c>
    </row>
    <row r="30" customFormat="false" ht="12.75" hidden="false" customHeight="false" outlineLevel="0" collapsed="false">
      <c r="A30" s="278" t="s">
        <v>501</v>
      </c>
      <c r="B30" s="278" t="s">
        <v>502</v>
      </c>
      <c r="C30" s="265" t="n">
        <v>7</v>
      </c>
      <c r="D30" s="283"/>
      <c r="E30" s="286" t="n">
        <v>1</v>
      </c>
      <c r="F30" s="285" t="n">
        <v>1</v>
      </c>
      <c r="N30" s="286" t="n">
        <v>1</v>
      </c>
    </row>
    <row r="31" customFormat="false" ht="12.75" hidden="false" customHeight="false" outlineLevel="0" collapsed="false">
      <c r="A31" s="278" t="s">
        <v>503</v>
      </c>
      <c r="B31" s="278" t="s">
        <v>504</v>
      </c>
      <c r="C31" s="265" t="n">
        <v>7</v>
      </c>
      <c r="D31" s="283"/>
      <c r="E31" s="286" t="n">
        <v>1</v>
      </c>
      <c r="F31" s="285" t="n">
        <v>1</v>
      </c>
      <c r="N31" s="286" t="n">
        <v>1</v>
      </c>
    </row>
    <row r="32" customFormat="false" ht="12.75" hidden="false" customHeight="false" outlineLevel="0" collapsed="false">
      <c r="A32" s="278" t="s">
        <v>505</v>
      </c>
      <c r="B32" s="278" t="s">
        <v>506</v>
      </c>
      <c r="C32" s="265" t="n">
        <v>3</v>
      </c>
      <c r="D32" s="283"/>
      <c r="E32" s="286" t="n">
        <v>1</v>
      </c>
      <c r="F32" s="285" t="n">
        <v>1</v>
      </c>
      <c r="N32" s="286"/>
    </row>
    <row r="33" customFormat="false" ht="12.75" hidden="false" customHeight="false" outlineLevel="0" collapsed="false">
      <c r="A33" s="278" t="s">
        <v>507</v>
      </c>
      <c r="B33" s="278" t="s">
        <v>508</v>
      </c>
      <c r="C33" s="265" t="n">
        <v>4</v>
      </c>
      <c r="D33" s="283"/>
      <c r="E33" s="291"/>
      <c r="F33" s="285" t="n">
        <v>1</v>
      </c>
      <c r="N33" s="286"/>
    </row>
    <row r="34" customFormat="false" ht="12.75" hidden="false" customHeight="false" outlineLevel="0" collapsed="false">
      <c r="A34" s="278" t="s">
        <v>509</v>
      </c>
      <c r="B34" s="278" t="s">
        <v>510</v>
      </c>
      <c r="C34" s="265"/>
      <c r="D34" s="283"/>
      <c r="E34" s="286" t="n">
        <v>1</v>
      </c>
      <c r="F34" s="285" t="n">
        <v>1</v>
      </c>
      <c r="N34" s="286"/>
    </row>
    <row r="35" customFormat="false" ht="12.75" hidden="false" customHeight="false" outlineLevel="0" collapsed="false">
      <c r="A35" s="278" t="s">
        <v>511</v>
      </c>
      <c r="B35" s="278" t="s">
        <v>512</v>
      </c>
      <c r="C35" s="265"/>
      <c r="D35" s="283"/>
      <c r="E35" s="286" t="n">
        <v>1</v>
      </c>
      <c r="F35" s="285" t="n">
        <v>1</v>
      </c>
      <c r="N35" s="286"/>
    </row>
    <row r="36" customFormat="false" ht="12.75" hidden="false" customHeight="false" outlineLevel="0" collapsed="false">
      <c r="A36" s="278" t="s">
        <v>513</v>
      </c>
      <c r="B36" s="278" t="s">
        <v>514</v>
      </c>
      <c r="C36" s="265" t="n">
        <v>211</v>
      </c>
      <c r="D36" s="283"/>
      <c r="E36" s="286" t="n">
        <v>1</v>
      </c>
      <c r="F36" s="285" t="n">
        <v>1</v>
      </c>
      <c r="N36" s="286"/>
    </row>
    <row r="37" customFormat="false" ht="12.75" hidden="false" customHeight="false" outlineLevel="0" collapsed="false">
      <c r="A37" s="278" t="s">
        <v>515</v>
      </c>
      <c r="B37" s="278" t="s">
        <v>516</v>
      </c>
      <c r="C37" s="265" t="n">
        <v>98</v>
      </c>
      <c r="D37" s="283"/>
      <c r="E37" s="286" t="n">
        <v>1</v>
      </c>
      <c r="F37" s="285" t="n">
        <v>1</v>
      </c>
      <c r="N37" s="286"/>
    </row>
    <row r="38" customFormat="false" ht="12.75" hidden="false" customHeight="false" outlineLevel="0" collapsed="false">
      <c r="A38" s="278" t="s">
        <v>517</v>
      </c>
      <c r="B38" s="278" t="s">
        <v>518</v>
      </c>
      <c r="C38" s="265" t="n">
        <v>105</v>
      </c>
      <c r="D38" s="283"/>
      <c r="E38" s="286" t="n">
        <v>1</v>
      </c>
      <c r="F38" s="285" t="n">
        <v>1</v>
      </c>
      <c r="N38" s="286"/>
    </row>
    <row r="39" customFormat="false" ht="12.75" hidden="false" customHeight="false" outlineLevel="0" collapsed="false">
      <c r="A39" s="278" t="s">
        <v>519</v>
      </c>
      <c r="B39" s="278" t="s">
        <v>520</v>
      </c>
      <c r="C39" s="265" t="n">
        <v>156</v>
      </c>
      <c r="D39" s="283"/>
      <c r="E39" s="286" t="n">
        <v>1</v>
      </c>
      <c r="F39" s="285" t="n">
        <v>1</v>
      </c>
      <c r="N39" s="286"/>
    </row>
    <row r="40" customFormat="false" ht="12.75" hidden="false" customHeight="false" outlineLevel="0" collapsed="false">
      <c r="A40" s="278" t="s">
        <v>521</v>
      </c>
      <c r="B40" s="278" t="s">
        <v>522</v>
      </c>
      <c r="C40" s="265"/>
      <c r="D40" s="283"/>
      <c r="E40" s="286" t="n">
        <v>1</v>
      </c>
      <c r="F40" s="285" t="n">
        <v>1</v>
      </c>
      <c r="N40" s="286"/>
    </row>
    <row r="41" customFormat="false" ht="12.75" hidden="false" customHeight="false" outlineLevel="0" collapsed="false">
      <c r="A41" s="265"/>
      <c r="B41" s="265" t="s">
        <v>523</v>
      </c>
      <c r="C41" s="265" t="n">
        <v>7</v>
      </c>
      <c r="D41" s="283"/>
      <c r="E41" s="286"/>
      <c r="F41" s="285"/>
      <c r="N41" s="286"/>
    </row>
    <row r="42" customFormat="false" ht="12.75" hidden="false" customHeight="false" outlineLevel="0" collapsed="false">
      <c r="A42" s="287" t="s">
        <v>524</v>
      </c>
      <c r="B42" s="287" t="s">
        <v>525</v>
      </c>
      <c r="C42" s="288"/>
      <c r="D42" s="289"/>
      <c r="E42" s="288"/>
      <c r="F42" s="290"/>
      <c r="N42" s="286"/>
    </row>
    <row r="43" customFormat="false" ht="12.75" hidden="false" customHeight="false" outlineLevel="0" collapsed="false">
      <c r="A43" s="278" t="s">
        <v>526</v>
      </c>
      <c r="B43" s="278" t="s">
        <v>527</v>
      </c>
      <c r="C43" s="265" t="n">
        <v>50</v>
      </c>
      <c r="D43" s="283"/>
      <c r="E43" s="286" t="n">
        <v>1</v>
      </c>
      <c r="F43" s="285" t="n">
        <v>1</v>
      </c>
      <c r="N43" s="286"/>
    </row>
    <row r="44" customFormat="false" ht="12.75" hidden="false" customHeight="false" outlineLevel="0" collapsed="false">
      <c r="A44" s="278" t="s">
        <v>528</v>
      </c>
      <c r="B44" s="278" t="s">
        <v>529</v>
      </c>
      <c r="C44" s="265" t="n">
        <v>5</v>
      </c>
      <c r="D44" s="283"/>
      <c r="E44" s="286" t="n">
        <v>1</v>
      </c>
      <c r="F44" s="285" t="n">
        <v>1</v>
      </c>
      <c r="N44" s="286"/>
    </row>
    <row r="45" customFormat="false" ht="12.75" hidden="false" customHeight="false" outlineLevel="0" collapsed="false">
      <c r="A45" s="278" t="s">
        <v>530</v>
      </c>
      <c r="B45" s="278" t="s">
        <v>531</v>
      </c>
      <c r="C45" s="265" t="n">
        <v>7</v>
      </c>
      <c r="D45" s="283"/>
      <c r="E45" s="286" t="n">
        <v>1</v>
      </c>
      <c r="F45" s="285" t="n">
        <v>1</v>
      </c>
      <c r="N45" s="286"/>
    </row>
    <row r="46" customFormat="false" ht="12.75" hidden="false" customHeight="false" outlineLevel="0" collapsed="false">
      <c r="A46" s="278" t="s">
        <v>532</v>
      </c>
      <c r="B46" s="278" t="s">
        <v>533</v>
      </c>
      <c r="C46" s="265" t="n">
        <v>6</v>
      </c>
      <c r="D46" s="283"/>
      <c r="E46" s="286" t="n">
        <v>1</v>
      </c>
      <c r="F46" s="285" t="n">
        <v>1</v>
      </c>
      <c r="N46" s="286"/>
    </row>
    <row r="47" customFormat="false" ht="12.75" hidden="false" customHeight="false" outlineLevel="0" collapsed="false">
      <c r="A47" s="278" t="s">
        <v>534</v>
      </c>
      <c r="B47" s="278" t="s">
        <v>535</v>
      </c>
      <c r="C47" s="265" t="n">
        <v>10</v>
      </c>
      <c r="D47" s="283"/>
      <c r="E47" s="286" t="n">
        <v>1</v>
      </c>
      <c r="F47" s="285" t="n">
        <v>1</v>
      </c>
      <c r="N47" s="286"/>
    </row>
    <row r="48" customFormat="false" ht="12.75" hidden="false" customHeight="false" outlineLevel="0" collapsed="false">
      <c r="A48" s="278" t="s">
        <v>536</v>
      </c>
      <c r="B48" s="278" t="s">
        <v>537</v>
      </c>
      <c r="C48" s="265" t="n">
        <v>33</v>
      </c>
      <c r="D48" s="283"/>
      <c r="E48" s="286" t="n">
        <v>1</v>
      </c>
      <c r="F48" s="285" t="n">
        <v>1</v>
      </c>
      <c r="N48" s="286"/>
    </row>
    <row r="49" customFormat="false" ht="12.75" hidden="false" customHeight="false" outlineLevel="0" collapsed="false">
      <c r="A49" s="278" t="s">
        <v>538</v>
      </c>
      <c r="B49" s="278" t="s">
        <v>539</v>
      </c>
      <c r="C49" s="265" t="n">
        <v>37</v>
      </c>
      <c r="D49" s="283"/>
      <c r="E49" s="286" t="n">
        <v>1</v>
      </c>
      <c r="F49" s="285" t="n">
        <v>1</v>
      </c>
      <c r="N49" s="286"/>
    </row>
    <row r="50" customFormat="false" ht="12.75" hidden="false" customHeight="false" outlineLevel="0" collapsed="false">
      <c r="A50" s="278" t="s">
        <v>540</v>
      </c>
      <c r="B50" s="278" t="s">
        <v>541</v>
      </c>
      <c r="C50" s="265" t="n">
        <v>66</v>
      </c>
      <c r="D50" s="283"/>
      <c r="E50" s="286" t="n">
        <v>1</v>
      </c>
      <c r="F50" s="285" t="n">
        <v>1</v>
      </c>
      <c r="N50" s="286"/>
    </row>
    <row r="51" customFormat="false" ht="12.75" hidden="false" customHeight="false" outlineLevel="0" collapsed="false">
      <c r="A51" s="278" t="s">
        <v>542</v>
      </c>
      <c r="B51" s="278" t="s">
        <v>543</v>
      </c>
      <c r="C51" s="265" t="n">
        <v>39</v>
      </c>
      <c r="D51" s="283"/>
      <c r="E51" s="286" t="n">
        <v>1</v>
      </c>
      <c r="F51" s="285" t="n">
        <v>1</v>
      </c>
      <c r="N51" s="286"/>
    </row>
    <row r="52" customFormat="false" ht="12.75" hidden="false" customHeight="false" outlineLevel="0" collapsed="false">
      <c r="A52" s="278" t="s">
        <v>544</v>
      </c>
      <c r="B52" s="278" t="s">
        <v>545</v>
      </c>
      <c r="C52" s="265" t="n">
        <v>23</v>
      </c>
      <c r="D52" s="283"/>
      <c r="E52" s="286" t="n">
        <v>1</v>
      </c>
      <c r="F52" s="285" t="n">
        <v>1</v>
      </c>
      <c r="N52" s="286"/>
    </row>
    <row r="53" customFormat="false" ht="12.75" hidden="false" customHeight="false" outlineLevel="0" collapsed="false">
      <c r="A53" s="278" t="s">
        <v>546</v>
      </c>
      <c r="B53" s="278" t="s">
        <v>547</v>
      </c>
      <c r="C53" s="265" t="n">
        <v>123</v>
      </c>
      <c r="D53" s="283"/>
      <c r="E53" s="286" t="n">
        <v>1</v>
      </c>
      <c r="F53" s="285" t="n">
        <v>1</v>
      </c>
      <c r="N53" s="286" t="n">
        <v>1</v>
      </c>
    </row>
    <row r="54" customFormat="false" ht="12.75" hidden="false" customHeight="false" outlineLevel="0" collapsed="false">
      <c r="A54" s="278" t="s">
        <v>548</v>
      </c>
      <c r="B54" s="278" t="s">
        <v>549</v>
      </c>
      <c r="C54" s="265" t="n">
        <v>21</v>
      </c>
      <c r="D54" s="283"/>
      <c r="E54" s="286" t="n">
        <v>1</v>
      </c>
      <c r="F54" s="285" t="n">
        <v>1</v>
      </c>
      <c r="N54" s="286" t="n">
        <v>1</v>
      </c>
    </row>
    <row r="55" customFormat="false" ht="12.75" hidden="false" customHeight="false" outlineLevel="0" collapsed="false">
      <c r="A55" s="278" t="s">
        <v>550</v>
      </c>
      <c r="B55" s="278" t="s">
        <v>551</v>
      </c>
      <c r="C55" s="265" t="n">
        <v>60</v>
      </c>
      <c r="D55" s="283"/>
      <c r="E55" s="286" t="n">
        <v>1</v>
      </c>
      <c r="F55" s="285" t="n">
        <v>1</v>
      </c>
      <c r="N55" s="286"/>
    </row>
    <row r="56" customFormat="false" ht="12.75" hidden="false" customHeight="false" outlineLevel="0" collapsed="false">
      <c r="A56" s="278" t="s">
        <v>552</v>
      </c>
      <c r="B56" s="278" t="s">
        <v>553</v>
      </c>
      <c r="C56" s="265" t="n">
        <v>54</v>
      </c>
      <c r="D56" s="283"/>
      <c r="E56" s="286" t="n">
        <v>1</v>
      </c>
      <c r="F56" s="285" t="n">
        <v>1</v>
      </c>
      <c r="N56" s="286" t="n">
        <v>1</v>
      </c>
    </row>
    <row r="57" customFormat="false" ht="12.75" hidden="false" customHeight="false" outlineLevel="0" collapsed="false">
      <c r="A57" s="287" t="s">
        <v>554</v>
      </c>
      <c r="B57" s="287" t="s">
        <v>555</v>
      </c>
      <c r="C57" s="288"/>
      <c r="D57" s="289"/>
      <c r="E57" s="288"/>
      <c r="F57" s="290"/>
      <c r="N57" s="286"/>
    </row>
    <row r="58" customFormat="false" ht="12.75" hidden="false" customHeight="false" outlineLevel="0" collapsed="false">
      <c r="A58" s="278" t="s">
        <v>556</v>
      </c>
      <c r="B58" s="278" t="s">
        <v>557</v>
      </c>
      <c r="C58" s="265" t="n">
        <v>7</v>
      </c>
      <c r="D58" s="283"/>
      <c r="E58" s="286" t="n">
        <v>1</v>
      </c>
      <c r="F58" s="285" t="n">
        <v>1</v>
      </c>
      <c r="N58" s="286"/>
    </row>
    <row r="59" customFormat="false" ht="12.75" hidden="false" customHeight="false" outlineLevel="0" collapsed="false">
      <c r="A59" s="278" t="s">
        <v>558</v>
      </c>
      <c r="B59" s="278" t="s">
        <v>559</v>
      </c>
      <c r="C59" s="265"/>
      <c r="D59" s="283"/>
      <c r="E59" s="286" t="n">
        <v>1</v>
      </c>
      <c r="F59" s="285" t="n">
        <v>1</v>
      </c>
      <c r="N59" s="286"/>
    </row>
    <row r="60" customFormat="false" ht="12.75" hidden="false" customHeight="false" outlineLevel="0" collapsed="false">
      <c r="A60" s="278" t="s">
        <v>560</v>
      </c>
      <c r="B60" s="278" t="s">
        <v>561</v>
      </c>
      <c r="C60" s="265" t="n">
        <v>26</v>
      </c>
      <c r="D60" s="283"/>
      <c r="E60" s="286" t="n">
        <v>1</v>
      </c>
      <c r="F60" s="285" t="n">
        <v>1</v>
      </c>
      <c r="N60" s="286"/>
    </row>
    <row r="61" customFormat="false" ht="12.75" hidden="false" customHeight="false" outlineLevel="0" collapsed="false">
      <c r="A61" s="278" t="s">
        <v>562</v>
      </c>
      <c r="B61" s="278" t="s">
        <v>563</v>
      </c>
      <c r="C61" s="265" t="n">
        <v>63</v>
      </c>
      <c r="D61" s="283"/>
      <c r="E61" s="286" t="n">
        <v>1</v>
      </c>
      <c r="F61" s="285" t="n">
        <v>1</v>
      </c>
      <c r="N61" s="286"/>
    </row>
    <row r="62" customFormat="false" ht="12.75" hidden="false" customHeight="false" outlineLevel="0" collapsed="false">
      <c r="A62" s="278" t="s">
        <v>564</v>
      </c>
      <c r="B62" s="278" t="s">
        <v>565</v>
      </c>
      <c r="C62" s="265" t="n">
        <v>29</v>
      </c>
      <c r="D62" s="283"/>
      <c r="E62" s="286" t="n">
        <v>1</v>
      </c>
      <c r="F62" s="285" t="n">
        <v>1</v>
      </c>
      <c r="N62" s="286"/>
    </row>
    <row r="63" customFormat="false" ht="12.75" hidden="false" customHeight="false" outlineLevel="0" collapsed="false">
      <c r="A63" s="278" t="s">
        <v>566</v>
      </c>
      <c r="B63" s="278" t="s">
        <v>567</v>
      </c>
      <c r="C63" s="265"/>
      <c r="D63" s="283"/>
      <c r="E63" s="286" t="n">
        <v>1</v>
      </c>
      <c r="F63" s="285" t="n">
        <v>1</v>
      </c>
      <c r="N63" s="286"/>
    </row>
    <row r="64" customFormat="false" ht="12.75" hidden="false" customHeight="false" outlineLevel="0" collapsed="false">
      <c r="A64" s="278" t="s">
        <v>568</v>
      </c>
      <c r="B64" s="278" t="s">
        <v>569</v>
      </c>
      <c r="C64" s="265"/>
      <c r="D64" s="283"/>
      <c r="E64" s="286" t="n">
        <v>1</v>
      </c>
      <c r="F64" s="285" t="n">
        <v>1</v>
      </c>
      <c r="N64" s="286"/>
    </row>
    <row r="65" customFormat="false" ht="12.75" hidden="false" customHeight="false" outlineLevel="0" collapsed="false">
      <c r="A65" s="278" t="s">
        <v>570</v>
      </c>
      <c r="B65" s="278" t="s">
        <v>571</v>
      </c>
      <c r="C65" s="265"/>
      <c r="D65" s="283"/>
      <c r="E65" s="286" t="n">
        <v>1</v>
      </c>
      <c r="F65" s="285" t="n">
        <v>1</v>
      </c>
      <c r="N65" s="286"/>
    </row>
    <row r="66" customFormat="false" ht="12.75" hidden="false" customHeight="false" outlineLevel="0" collapsed="false">
      <c r="A66" s="278" t="s">
        <v>572</v>
      </c>
      <c r="B66" s="278" t="s">
        <v>573</v>
      </c>
      <c r="C66" s="265"/>
      <c r="D66" s="283"/>
      <c r="E66" s="286" t="n">
        <v>1</v>
      </c>
      <c r="F66" s="285" t="n">
        <v>1</v>
      </c>
      <c r="N66" s="286"/>
    </row>
    <row r="67" customFormat="false" ht="12.75" hidden="false" customHeight="false" outlineLevel="0" collapsed="false">
      <c r="A67" s="278" t="s">
        <v>574</v>
      </c>
      <c r="B67" s="278" t="s">
        <v>575</v>
      </c>
      <c r="C67" s="265" t="n">
        <v>38</v>
      </c>
      <c r="D67" s="283"/>
      <c r="E67" s="286" t="n">
        <v>1</v>
      </c>
      <c r="F67" s="285" t="n">
        <v>1</v>
      </c>
      <c r="N67" s="286" t="n">
        <v>1</v>
      </c>
    </row>
    <row r="68" customFormat="false" ht="12.75" hidden="false" customHeight="false" outlineLevel="0" collapsed="false">
      <c r="A68" s="278" t="s">
        <v>576</v>
      </c>
      <c r="B68" s="278" t="s">
        <v>577</v>
      </c>
      <c r="C68" s="265" t="n">
        <v>39</v>
      </c>
      <c r="D68" s="283"/>
      <c r="E68" s="286" t="n">
        <v>1</v>
      </c>
      <c r="F68" s="285"/>
      <c r="N68" s="286" t="n">
        <v>1</v>
      </c>
    </row>
    <row r="69" customFormat="false" ht="12.75" hidden="false" customHeight="false" outlineLevel="0" collapsed="false">
      <c r="A69" s="278" t="s">
        <v>578</v>
      </c>
      <c r="B69" s="278" t="s">
        <v>579</v>
      </c>
      <c r="C69" s="265" t="n">
        <v>71</v>
      </c>
      <c r="D69" s="283"/>
      <c r="E69" s="286" t="n">
        <v>1</v>
      </c>
      <c r="F69" s="285"/>
      <c r="N69" s="286" t="n">
        <v>1</v>
      </c>
    </row>
    <row r="70" customFormat="false" ht="12.75" hidden="false" customHeight="false" outlineLevel="0" collapsed="false">
      <c r="A70" s="278" t="s">
        <v>580</v>
      </c>
      <c r="B70" s="278" t="s">
        <v>581</v>
      </c>
      <c r="C70" s="265"/>
      <c r="D70" s="283"/>
      <c r="E70" s="286" t="n">
        <v>1</v>
      </c>
      <c r="F70" s="285"/>
      <c r="N70" s="286"/>
    </row>
    <row r="71" customFormat="false" ht="12.75" hidden="false" customHeight="false" outlineLevel="0" collapsed="false">
      <c r="A71" s="287" t="s">
        <v>582</v>
      </c>
      <c r="B71" s="287" t="s">
        <v>583</v>
      </c>
      <c r="C71" s="288" t="n">
        <v>378</v>
      </c>
      <c r="D71" s="289"/>
      <c r="E71" s="288"/>
      <c r="F71" s="290"/>
      <c r="N71" s="286"/>
    </row>
    <row r="72" customFormat="false" ht="12.75" hidden="false" customHeight="false" outlineLevel="0" collapsed="false">
      <c r="A72" s="278" t="s">
        <v>584</v>
      </c>
      <c r="B72" s="278" t="s">
        <v>585</v>
      </c>
      <c r="C72" s="265"/>
      <c r="D72" s="283"/>
      <c r="E72" s="286" t="n">
        <v>1</v>
      </c>
      <c r="F72" s="285" t="n">
        <v>1</v>
      </c>
      <c r="N72" s="286" t="n">
        <v>1</v>
      </c>
    </row>
    <row r="73" customFormat="false" ht="12.75" hidden="false" customHeight="false" outlineLevel="0" collapsed="false">
      <c r="A73" s="278" t="s">
        <v>586</v>
      </c>
      <c r="B73" s="278" t="s">
        <v>587</v>
      </c>
      <c r="C73" s="265"/>
      <c r="D73" s="283"/>
      <c r="E73" s="286" t="n">
        <v>1</v>
      </c>
      <c r="F73" s="285" t="n">
        <v>1</v>
      </c>
      <c r="N73" s="286" t="n">
        <v>1</v>
      </c>
    </row>
    <row r="74" customFormat="false" ht="12.75" hidden="false" customHeight="false" outlineLevel="0" collapsed="false">
      <c r="A74" s="278" t="s">
        <v>588</v>
      </c>
      <c r="B74" s="278" t="s">
        <v>589</v>
      </c>
      <c r="C74" s="265"/>
      <c r="D74" s="283"/>
      <c r="E74" s="286" t="n">
        <v>1</v>
      </c>
      <c r="F74" s="285" t="n">
        <v>1</v>
      </c>
      <c r="N74" s="286" t="n">
        <v>1</v>
      </c>
    </row>
    <row r="75" customFormat="false" ht="12.75" hidden="false" customHeight="false" outlineLevel="0" collapsed="false">
      <c r="A75" s="278" t="s">
        <v>590</v>
      </c>
      <c r="B75" s="278" t="s">
        <v>591</v>
      </c>
      <c r="C75" s="265"/>
      <c r="D75" s="283"/>
      <c r="E75" s="286" t="n">
        <v>1</v>
      </c>
      <c r="F75" s="285"/>
      <c r="N75" s="286" t="n">
        <v>1</v>
      </c>
    </row>
    <row r="76" customFormat="false" ht="12.75" hidden="false" customHeight="false" outlineLevel="0" collapsed="false">
      <c r="A76" s="278" t="s">
        <v>592</v>
      </c>
      <c r="B76" s="292" t="s">
        <v>593</v>
      </c>
      <c r="C76" s="265"/>
      <c r="D76" s="283"/>
      <c r="E76" s="286" t="n">
        <v>1</v>
      </c>
      <c r="F76" s="285"/>
      <c r="N76" s="286" t="n">
        <v>1</v>
      </c>
    </row>
    <row r="77" customFormat="false" ht="12.75" hidden="false" customHeight="false" outlineLevel="0" collapsed="false">
      <c r="A77" s="278" t="s">
        <v>594</v>
      </c>
      <c r="B77" s="292" t="s">
        <v>595</v>
      </c>
      <c r="C77" s="265"/>
      <c r="D77" s="283"/>
      <c r="E77" s="286" t="n">
        <v>1</v>
      </c>
      <c r="F77" s="285"/>
      <c r="N77" s="286" t="n">
        <v>1</v>
      </c>
    </row>
    <row r="78" customFormat="false" ht="12.75" hidden="false" customHeight="false" outlineLevel="0" collapsed="false">
      <c r="A78" s="278" t="s">
        <v>596</v>
      </c>
      <c r="B78" s="292" t="s">
        <v>597</v>
      </c>
      <c r="C78" s="265"/>
      <c r="D78" s="283"/>
      <c r="E78" s="286" t="n">
        <v>1</v>
      </c>
      <c r="F78" s="285" t="n">
        <v>1</v>
      </c>
      <c r="N78" s="286" t="n">
        <v>1</v>
      </c>
    </row>
    <row r="79" customFormat="false" ht="12.75" hidden="false" customHeight="false" outlineLevel="0" collapsed="false">
      <c r="A79" s="278" t="s">
        <v>598</v>
      </c>
      <c r="B79" s="292" t="s">
        <v>599</v>
      </c>
      <c r="C79" s="265"/>
      <c r="D79" s="283"/>
      <c r="E79" s="286" t="n">
        <v>1</v>
      </c>
      <c r="F79" s="285" t="n">
        <v>1</v>
      </c>
      <c r="N79" s="286"/>
    </row>
    <row r="80" customFormat="false" ht="12.75" hidden="false" customHeight="false" outlineLevel="0" collapsed="false">
      <c r="A80" s="278" t="s">
        <v>600</v>
      </c>
      <c r="B80" s="278" t="s">
        <v>601</v>
      </c>
      <c r="C80" s="265" t="n">
        <v>130</v>
      </c>
      <c r="D80" s="283"/>
      <c r="E80" s="286" t="n">
        <v>1</v>
      </c>
      <c r="F80" s="285" t="n">
        <v>1</v>
      </c>
      <c r="N80" s="286" t="n">
        <v>1</v>
      </c>
    </row>
    <row r="81" customFormat="false" ht="12.75" hidden="false" customHeight="false" outlineLevel="0" collapsed="false">
      <c r="A81" s="278" t="s">
        <v>602</v>
      </c>
      <c r="B81" s="278" t="s">
        <v>603</v>
      </c>
      <c r="C81" s="265" t="n">
        <v>29</v>
      </c>
      <c r="D81" s="283"/>
      <c r="E81" s="286" t="n">
        <v>1</v>
      </c>
      <c r="F81" s="285" t="n">
        <v>1</v>
      </c>
      <c r="N81" s="286"/>
    </row>
    <row r="82" customFormat="false" ht="12.75" hidden="false" customHeight="false" outlineLevel="0" collapsed="false">
      <c r="A82" s="287" t="s">
        <v>604</v>
      </c>
      <c r="B82" s="293" t="s">
        <v>605</v>
      </c>
      <c r="C82" s="288"/>
      <c r="D82" s="289"/>
      <c r="E82" s="288"/>
      <c r="F82" s="290"/>
      <c r="N82" s="286"/>
    </row>
    <row r="83" customFormat="false" ht="12.75" hidden="false" customHeight="false" outlineLevel="0" collapsed="false">
      <c r="A83" s="278" t="s">
        <v>606</v>
      </c>
      <c r="B83" s="278" t="s">
        <v>607</v>
      </c>
      <c r="C83" s="265" t="n">
        <v>33</v>
      </c>
      <c r="D83" s="283"/>
      <c r="E83" s="286" t="n">
        <v>1</v>
      </c>
      <c r="F83" s="285" t="n">
        <v>1</v>
      </c>
      <c r="N83" s="286" t="n">
        <v>1</v>
      </c>
    </row>
    <row r="84" customFormat="false" ht="12.75" hidden="false" customHeight="false" outlineLevel="0" collapsed="false">
      <c r="A84" s="278" t="s">
        <v>608</v>
      </c>
      <c r="B84" s="278" t="s">
        <v>609</v>
      </c>
      <c r="C84" s="265" t="n">
        <v>19</v>
      </c>
      <c r="D84" s="283"/>
      <c r="E84" s="286" t="n">
        <v>1</v>
      </c>
      <c r="F84" s="285" t="n">
        <v>1</v>
      </c>
      <c r="N84" s="286" t="n">
        <v>1</v>
      </c>
    </row>
    <row r="85" customFormat="false" ht="12.75" hidden="false" customHeight="false" outlineLevel="0" collapsed="false">
      <c r="A85" s="278" t="s">
        <v>610</v>
      </c>
      <c r="B85" s="278" t="s">
        <v>611</v>
      </c>
      <c r="C85" s="265" t="n">
        <v>3</v>
      </c>
      <c r="D85" s="283"/>
      <c r="E85" s="286" t="n">
        <v>1</v>
      </c>
      <c r="F85" s="285" t="n">
        <v>1</v>
      </c>
      <c r="N85" s="286" t="n">
        <v>1</v>
      </c>
    </row>
    <row r="86" customFormat="false" ht="12.75" hidden="false" customHeight="false" outlineLevel="0" collapsed="false">
      <c r="A86" s="294" t="s">
        <v>612</v>
      </c>
      <c r="B86" s="294" t="s">
        <v>613</v>
      </c>
      <c r="C86" s="286"/>
      <c r="D86" s="295"/>
      <c r="E86" s="286" t="n">
        <v>1</v>
      </c>
      <c r="F86" s="285" t="n">
        <v>1</v>
      </c>
      <c r="N86" s="286"/>
    </row>
    <row r="87" customFormat="false" ht="12.75" hidden="false" customHeight="false" outlineLevel="0" collapsed="false">
      <c r="A87" s="278" t="s">
        <v>614</v>
      </c>
      <c r="B87" s="278" t="s">
        <v>615</v>
      </c>
      <c r="C87" s="265" t="n">
        <v>20</v>
      </c>
      <c r="D87" s="283"/>
      <c r="E87" s="286" t="n">
        <v>1</v>
      </c>
      <c r="F87" s="285" t="n">
        <v>1</v>
      </c>
      <c r="N87" s="286" t="n">
        <v>1</v>
      </c>
    </row>
    <row r="88" customFormat="false" ht="12.75" hidden="false" customHeight="false" outlineLevel="0" collapsed="false">
      <c r="A88" s="278" t="s">
        <v>616</v>
      </c>
      <c r="B88" s="278" t="s">
        <v>617</v>
      </c>
      <c r="C88" s="265" t="n">
        <v>13</v>
      </c>
      <c r="D88" s="283"/>
      <c r="E88" s="286" t="n">
        <v>1</v>
      </c>
      <c r="F88" s="285" t="n">
        <v>1</v>
      </c>
      <c r="N88" s="286" t="n">
        <v>1</v>
      </c>
    </row>
    <row r="89" customFormat="false" ht="12.75" hidden="false" customHeight="false" outlineLevel="0" collapsed="false">
      <c r="A89" s="278" t="s">
        <v>618</v>
      </c>
      <c r="B89" s="278" t="s">
        <v>619</v>
      </c>
      <c r="C89" s="265" t="n">
        <v>17</v>
      </c>
      <c r="D89" s="283"/>
      <c r="E89" s="286" t="n">
        <v>1</v>
      </c>
      <c r="F89" s="285" t="n">
        <v>1</v>
      </c>
      <c r="N89" s="286" t="n">
        <v>1</v>
      </c>
    </row>
    <row r="90" customFormat="false" ht="12.75" hidden="false" customHeight="false" outlineLevel="0" collapsed="false">
      <c r="A90" s="278" t="s">
        <v>620</v>
      </c>
      <c r="B90" s="278" t="s">
        <v>621</v>
      </c>
      <c r="C90" s="265" t="n">
        <v>23</v>
      </c>
      <c r="D90" s="283"/>
      <c r="E90" s="286" t="n">
        <v>1</v>
      </c>
      <c r="F90" s="285" t="n">
        <v>1</v>
      </c>
      <c r="N90" s="286" t="n">
        <v>1</v>
      </c>
    </row>
    <row r="91" customFormat="false" ht="12.75" hidden="false" customHeight="false" outlineLevel="0" collapsed="false">
      <c r="A91" s="278" t="s">
        <v>622</v>
      </c>
      <c r="B91" s="278" t="s">
        <v>623</v>
      </c>
      <c r="C91" s="265" t="n">
        <v>15</v>
      </c>
      <c r="D91" s="283"/>
      <c r="E91" s="286" t="n">
        <v>1</v>
      </c>
      <c r="F91" s="285" t="n">
        <v>1</v>
      </c>
      <c r="N91" s="286" t="n">
        <v>1</v>
      </c>
    </row>
    <row r="92" customFormat="false" ht="12.75" hidden="false" customHeight="false" outlineLevel="0" collapsed="false">
      <c r="A92" s="278" t="s">
        <v>624</v>
      </c>
      <c r="B92" s="278" t="s">
        <v>625</v>
      </c>
      <c r="C92" s="265" t="n">
        <v>23</v>
      </c>
      <c r="D92" s="283"/>
      <c r="E92" s="286" t="n">
        <v>1</v>
      </c>
      <c r="F92" s="285" t="n">
        <v>1</v>
      </c>
      <c r="N92" s="286" t="n">
        <v>1</v>
      </c>
    </row>
    <row r="93" customFormat="false" ht="12.75" hidden="false" customHeight="false" outlineLevel="0" collapsed="false">
      <c r="A93" s="278" t="s">
        <v>626</v>
      </c>
      <c r="B93" s="278" t="s">
        <v>627</v>
      </c>
      <c r="C93" s="265" t="n">
        <v>16</v>
      </c>
      <c r="D93" s="283"/>
      <c r="E93" s="286" t="n">
        <v>1</v>
      </c>
      <c r="F93" s="285" t="n">
        <v>1</v>
      </c>
      <c r="N93" s="286" t="n">
        <v>1</v>
      </c>
    </row>
    <row r="94" customFormat="false" ht="12.75" hidden="false" customHeight="false" outlineLevel="0" collapsed="false">
      <c r="A94" s="278" t="s">
        <v>628</v>
      </c>
      <c r="B94" s="278" t="s">
        <v>629</v>
      </c>
      <c r="C94" s="265" t="n">
        <v>7</v>
      </c>
      <c r="D94" s="283"/>
      <c r="E94" s="286" t="n">
        <v>1</v>
      </c>
      <c r="F94" s="285" t="n">
        <v>1</v>
      </c>
      <c r="N94" s="286" t="n">
        <v>1</v>
      </c>
    </row>
    <row r="95" customFormat="false" ht="12.75" hidden="false" customHeight="false" outlineLevel="0" collapsed="false">
      <c r="A95" s="278" t="s">
        <v>630</v>
      </c>
      <c r="B95" s="278" t="s">
        <v>631</v>
      </c>
      <c r="C95" s="265" t="n">
        <v>13</v>
      </c>
      <c r="D95" s="283"/>
      <c r="E95" s="286" t="n">
        <v>1</v>
      </c>
      <c r="F95" s="285" t="n">
        <v>1</v>
      </c>
      <c r="N95" s="286" t="n">
        <v>1</v>
      </c>
    </row>
    <row r="96" customFormat="false" ht="12.75" hidden="false" customHeight="false" outlineLevel="0" collapsed="false">
      <c r="A96" s="278" t="s">
        <v>632</v>
      </c>
      <c r="B96" s="278" t="s">
        <v>633</v>
      </c>
      <c r="C96" s="265" t="n">
        <v>26</v>
      </c>
      <c r="D96" s="283"/>
      <c r="E96" s="286" t="n">
        <v>1</v>
      </c>
      <c r="F96" s="285" t="n">
        <v>1</v>
      </c>
      <c r="N96" s="286" t="n">
        <v>1</v>
      </c>
    </row>
    <row r="97" customFormat="false" ht="12.75" hidden="false" customHeight="false" outlineLevel="0" collapsed="false">
      <c r="A97" s="278" t="s">
        <v>634</v>
      </c>
      <c r="B97" s="278" t="s">
        <v>635</v>
      </c>
      <c r="C97" s="265" t="n">
        <v>27</v>
      </c>
      <c r="D97" s="283"/>
      <c r="E97" s="286" t="n">
        <v>1</v>
      </c>
      <c r="F97" s="285" t="n">
        <v>1</v>
      </c>
      <c r="N97" s="286" t="n">
        <v>1</v>
      </c>
    </row>
    <row r="98" customFormat="false" ht="12.75" hidden="false" customHeight="false" outlineLevel="0" collapsed="false">
      <c r="A98" s="278" t="s">
        <v>636</v>
      </c>
      <c r="B98" s="278" t="s">
        <v>637</v>
      </c>
      <c r="C98" s="265" t="n">
        <v>24</v>
      </c>
      <c r="D98" s="283"/>
      <c r="E98" s="286" t="n">
        <v>1</v>
      </c>
      <c r="F98" s="285" t="n">
        <v>1</v>
      </c>
      <c r="N98" s="286" t="n">
        <v>1</v>
      </c>
    </row>
    <row r="99" customFormat="false" ht="12.75" hidden="false" customHeight="false" outlineLevel="0" collapsed="false">
      <c r="A99" s="278" t="s">
        <v>638</v>
      </c>
      <c r="B99" s="278" t="s">
        <v>639</v>
      </c>
      <c r="C99" s="265"/>
      <c r="D99" s="283"/>
      <c r="E99" s="286" t="n">
        <v>1</v>
      </c>
      <c r="F99" s="285" t="n">
        <v>1</v>
      </c>
      <c r="N99" s="286"/>
    </row>
    <row r="100" customFormat="false" ht="12.75" hidden="false" customHeight="false" outlineLevel="0" collapsed="false">
      <c r="A100" s="278" t="s">
        <v>640</v>
      </c>
      <c r="B100" s="278" t="s">
        <v>641</v>
      </c>
      <c r="C100" s="265" t="n">
        <v>161</v>
      </c>
      <c r="D100" s="283"/>
      <c r="E100" s="286" t="n">
        <v>1</v>
      </c>
      <c r="F100" s="285" t="n">
        <v>1</v>
      </c>
      <c r="N100" s="286" t="n">
        <v>1</v>
      </c>
    </row>
    <row r="101" customFormat="false" ht="12.75" hidden="false" customHeight="false" outlineLevel="0" collapsed="false">
      <c r="A101" s="278" t="s">
        <v>642</v>
      </c>
      <c r="B101" s="278" t="s">
        <v>643</v>
      </c>
      <c r="C101" s="265" t="n">
        <v>50</v>
      </c>
      <c r="D101" s="283"/>
      <c r="E101" s="286" t="n">
        <v>1</v>
      </c>
      <c r="F101" s="285" t="n">
        <v>1</v>
      </c>
      <c r="N101" s="286" t="n">
        <v>1</v>
      </c>
    </row>
    <row r="102" customFormat="false" ht="12.75" hidden="false" customHeight="false" outlineLevel="0" collapsed="false">
      <c r="A102" s="278" t="s">
        <v>644</v>
      </c>
      <c r="B102" s="278" t="s">
        <v>645</v>
      </c>
      <c r="C102" s="265" t="n">
        <v>155</v>
      </c>
      <c r="D102" s="283"/>
      <c r="E102" s="286" t="n">
        <v>1</v>
      </c>
      <c r="F102" s="285" t="n">
        <v>1</v>
      </c>
      <c r="N102" s="286" t="n">
        <v>1</v>
      </c>
    </row>
    <row r="103" customFormat="false" ht="12.75" hidden="false" customHeight="false" outlineLevel="0" collapsed="false">
      <c r="A103" s="287" t="s">
        <v>646</v>
      </c>
      <c r="B103" s="287" t="s">
        <v>647</v>
      </c>
      <c r="C103" s="288" t="n">
        <v>769</v>
      </c>
      <c r="D103" s="296"/>
      <c r="E103" s="288"/>
      <c r="F103" s="290"/>
      <c r="N103" s="286"/>
    </row>
    <row r="104" customFormat="false" ht="12.75" hidden="false" customHeight="false" outlineLevel="0" collapsed="false">
      <c r="A104" s="297" t="s">
        <v>648</v>
      </c>
      <c r="B104" s="292" t="s">
        <v>649</v>
      </c>
      <c r="C104" s="265"/>
      <c r="D104" s="279"/>
      <c r="E104" s="286" t="n">
        <v>1</v>
      </c>
      <c r="F104" s="285" t="n">
        <v>1</v>
      </c>
      <c r="N104" s="286" t="n">
        <v>1</v>
      </c>
    </row>
    <row r="105" customFormat="false" ht="12.75" hidden="false" customHeight="false" outlineLevel="0" collapsed="false">
      <c r="A105" s="297" t="s">
        <v>650</v>
      </c>
      <c r="B105" s="292" t="s">
        <v>651</v>
      </c>
      <c r="C105" s="265"/>
      <c r="D105" s="279"/>
      <c r="E105" s="286" t="n">
        <v>1</v>
      </c>
      <c r="F105" s="285" t="n">
        <v>1</v>
      </c>
      <c r="N105" s="286" t="n">
        <v>1</v>
      </c>
    </row>
    <row r="106" customFormat="false" ht="12.75" hidden="false" customHeight="false" outlineLevel="0" collapsed="false">
      <c r="A106" s="297" t="s">
        <v>652</v>
      </c>
      <c r="B106" s="292" t="s">
        <v>653</v>
      </c>
      <c r="C106" s="265"/>
      <c r="D106" s="279"/>
      <c r="E106" s="286" t="n">
        <v>1</v>
      </c>
      <c r="F106" s="285" t="n">
        <v>1</v>
      </c>
      <c r="N106" s="286" t="n">
        <v>1</v>
      </c>
    </row>
    <row r="107" customFormat="false" ht="12.75" hidden="false" customHeight="false" outlineLevel="0" collapsed="false">
      <c r="A107" s="297" t="s">
        <v>654</v>
      </c>
      <c r="B107" s="292" t="s">
        <v>655</v>
      </c>
      <c r="C107" s="265"/>
      <c r="D107" s="279"/>
      <c r="E107" s="286" t="n">
        <v>1</v>
      </c>
      <c r="F107" s="285" t="n">
        <v>1</v>
      </c>
      <c r="N107" s="286" t="n">
        <v>1</v>
      </c>
    </row>
    <row r="108" customFormat="false" ht="12.75" hidden="false" customHeight="false" outlineLevel="0" collapsed="false">
      <c r="A108" s="297" t="s">
        <v>656</v>
      </c>
      <c r="B108" s="292" t="s">
        <v>657</v>
      </c>
      <c r="C108" s="265"/>
      <c r="D108" s="279"/>
      <c r="E108" s="286" t="n">
        <v>1</v>
      </c>
      <c r="F108" s="285" t="n">
        <v>1</v>
      </c>
      <c r="N108" s="286" t="n">
        <v>1</v>
      </c>
    </row>
    <row r="109" customFormat="false" ht="12.75" hidden="false" customHeight="false" outlineLevel="0" collapsed="false">
      <c r="A109" s="297" t="s">
        <v>658</v>
      </c>
      <c r="B109" s="292" t="s">
        <v>659</v>
      </c>
      <c r="C109" s="265"/>
      <c r="D109" s="279"/>
      <c r="E109" s="286" t="n">
        <v>1</v>
      </c>
      <c r="F109" s="285" t="n">
        <v>1</v>
      </c>
      <c r="N109" s="286" t="n">
        <v>1</v>
      </c>
    </row>
    <row r="110" customFormat="false" ht="12.75" hidden="false" customHeight="false" outlineLevel="0" collapsed="false">
      <c r="A110" s="297" t="s">
        <v>660</v>
      </c>
      <c r="B110" s="292" t="s">
        <v>661</v>
      </c>
      <c r="C110" s="265"/>
      <c r="D110" s="279"/>
      <c r="E110" s="286" t="n">
        <v>1</v>
      </c>
      <c r="F110" s="285" t="n">
        <v>1</v>
      </c>
      <c r="N110" s="286" t="n">
        <v>1</v>
      </c>
    </row>
    <row r="111" customFormat="false" ht="12.75" hidden="false" customHeight="false" outlineLevel="0" collapsed="false">
      <c r="A111" s="297" t="s">
        <v>662</v>
      </c>
      <c r="B111" s="292" t="s">
        <v>663</v>
      </c>
      <c r="C111" s="265"/>
      <c r="D111" s="279"/>
      <c r="E111" s="286" t="n">
        <v>1</v>
      </c>
      <c r="F111" s="285" t="n">
        <v>1</v>
      </c>
      <c r="N111" s="286" t="n">
        <v>1</v>
      </c>
    </row>
    <row r="112" customFormat="false" ht="12.75" hidden="false" customHeight="false" outlineLevel="0" collapsed="false">
      <c r="A112" s="297" t="s">
        <v>664</v>
      </c>
      <c r="B112" s="292" t="s">
        <v>665</v>
      </c>
      <c r="C112" s="265"/>
      <c r="D112" s="279"/>
      <c r="E112" s="286" t="n">
        <v>1</v>
      </c>
      <c r="F112" s="285" t="n">
        <v>1</v>
      </c>
      <c r="N112" s="286" t="n">
        <v>1</v>
      </c>
    </row>
    <row r="113" customFormat="false" ht="12.75" hidden="false" customHeight="false" outlineLevel="0" collapsed="false">
      <c r="A113" s="297" t="s">
        <v>666</v>
      </c>
      <c r="B113" s="278" t="s">
        <v>667</v>
      </c>
      <c r="C113" s="265"/>
      <c r="D113" s="279"/>
      <c r="E113" s="286" t="n">
        <v>1</v>
      </c>
      <c r="F113" s="285" t="n">
        <v>1</v>
      </c>
      <c r="N113" s="286"/>
    </row>
    <row r="114" customFormat="false" ht="12.75" hidden="false" customHeight="false" outlineLevel="0" collapsed="false">
      <c r="A114" s="278" t="s">
        <v>668</v>
      </c>
      <c r="B114" s="278" t="s">
        <v>669</v>
      </c>
      <c r="C114" s="265" t="n">
        <v>13</v>
      </c>
      <c r="D114" s="283"/>
      <c r="E114" s="286" t="n">
        <v>1</v>
      </c>
      <c r="F114" s="285" t="n">
        <v>1</v>
      </c>
      <c r="N114" s="286" t="n">
        <v>1</v>
      </c>
    </row>
    <row r="115" customFormat="false" ht="12.75" hidden="false" customHeight="false" outlineLevel="0" collapsed="false">
      <c r="A115" s="278" t="s">
        <v>670</v>
      </c>
      <c r="B115" s="278" t="s">
        <v>671</v>
      </c>
      <c r="C115" s="265" t="n">
        <v>27</v>
      </c>
      <c r="D115" s="283"/>
      <c r="E115" s="286" t="n">
        <v>1</v>
      </c>
      <c r="F115" s="285" t="n">
        <v>1</v>
      </c>
      <c r="N115" s="286" t="n">
        <v>1</v>
      </c>
    </row>
    <row r="116" customFormat="false" ht="12.75" hidden="false" customHeight="false" outlineLevel="0" collapsed="false">
      <c r="A116" s="278" t="s">
        <v>672</v>
      </c>
      <c r="B116" s="278" t="s">
        <v>673</v>
      </c>
      <c r="C116" s="265" t="n">
        <v>18</v>
      </c>
      <c r="D116" s="283"/>
      <c r="E116" s="286" t="n">
        <v>1</v>
      </c>
      <c r="F116" s="285" t="n">
        <v>1</v>
      </c>
      <c r="N116" s="286" t="n">
        <v>1</v>
      </c>
    </row>
    <row r="117" customFormat="false" ht="12.75" hidden="false" customHeight="false" outlineLevel="0" collapsed="false">
      <c r="A117" s="278" t="s">
        <v>674</v>
      </c>
      <c r="B117" s="278" t="s">
        <v>675</v>
      </c>
      <c r="C117" s="265" t="n">
        <v>151</v>
      </c>
      <c r="D117" s="283"/>
      <c r="E117" s="286" t="n">
        <v>1</v>
      </c>
      <c r="F117" s="285" t="n">
        <v>1</v>
      </c>
      <c r="N117" s="286"/>
    </row>
    <row r="118" customFormat="false" ht="12.75" hidden="false" customHeight="false" outlineLevel="0" collapsed="false">
      <c r="A118" s="278" t="s">
        <v>676</v>
      </c>
      <c r="B118" s="278" t="s">
        <v>677</v>
      </c>
      <c r="C118" s="265" t="n">
        <v>151</v>
      </c>
      <c r="D118" s="283"/>
      <c r="E118" s="284"/>
      <c r="F118" s="285" t="n">
        <v>1</v>
      </c>
      <c r="N118" s="286"/>
    </row>
    <row r="119" customFormat="false" ht="12.75" hidden="false" customHeight="false" outlineLevel="0" collapsed="false">
      <c r="A119" s="265"/>
      <c r="B119" s="265" t="s">
        <v>678</v>
      </c>
      <c r="C119" s="265" t="n">
        <v>154</v>
      </c>
      <c r="D119" s="283"/>
      <c r="E119" s="286"/>
      <c r="F119" s="285"/>
      <c r="N119" s="286"/>
    </row>
    <row r="120" customFormat="false" ht="12.75" hidden="false" customHeight="false" outlineLevel="0" collapsed="false">
      <c r="A120" s="287" t="s">
        <v>679</v>
      </c>
      <c r="B120" s="287" t="s">
        <v>680</v>
      </c>
      <c r="C120" s="288"/>
      <c r="D120" s="289"/>
      <c r="E120" s="288"/>
      <c r="F120" s="290"/>
      <c r="N120" s="286"/>
    </row>
    <row r="121" customFormat="false" ht="12.75" hidden="false" customHeight="false" outlineLevel="0" collapsed="false">
      <c r="A121" s="278" t="s">
        <v>681</v>
      </c>
      <c r="B121" s="278" t="s">
        <v>682</v>
      </c>
      <c r="C121" s="265" t="n">
        <v>0</v>
      </c>
      <c r="D121" s="283"/>
      <c r="E121" s="286" t="n">
        <v>1</v>
      </c>
      <c r="F121" s="285" t="n">
        <v>1</v>
      </c>
      <c r="N121" s="286" t="n">
        <v>1</v>
      </c>
    </row>
    <row r="122" customFormat="false" ht="12.75" hidden="false" customHeight="false" outlineLevel="0" collapsed="false">
      <c r="A122" s="278" t="s">
        <v>683</v>
      </c>
      <c r="B122" s="278" t="s">
        <v>684</v>
      </c>
      <c r="C122" s="265" t="n">
        <v>0</v>
      </c>
      <c r="D122" s="283"/>
      <c r="E122" s="286" t="n">
        <v>1</v>
      </c>
      <c r="F122" s="285" t="n">
        <v>1</v>
      </c>
      <c r="N122" s="286" t="n">
        <v>1</v>
      </c>
    </row>
    <row r="123" customFormat="false" ht="12.75" hidden="false" customHeight="false" outlineLevel="0" collapsed="false">
      <c r="A123" s="278" t="s">
        <v>685</v>
      </c>
      <c r="B123" s="278" t="s">
        <v>686</v>
      </c>
      <c r="C123" s="265" t="n">
        <v>6</v>
      </c>
      <c r="D123" s="283"/>
      <c r="E123" s="286" t="n">
        <v>1</v>
      </c>
      <c r="F123" s="285" t="n">
        <v>1</v>
      </c>
      <c r="N123" s="286" t="n">
        <v>1</v>
      </c>
    </row>
    <row r="124" customFormat="false" ht="12.75" hidden="false" customHeight="false" outlineLevel="0" collapsed="false">
      <c r="A124" s="278" t="s">
        <v>687</v>
      </c>
      <c r="B124" s="278" t="s">
        <v>688</v>
      </c>
      <c r="C124" s="265" t="n">
        <v>33</v>
      </c>
      <c r="D124" s="283"/>
      <c r="E124" s="286" t="n">
        <v>1</v>
      </c>
      <c r="F124" s="285" t="n">
        <v>1</v>
      </c>
      <c r="N124" s="286" t="n">
        <v>1</v>
      </c>
    </row>
    <row r="125" customFormat="false" ht="12.75" hidden="false" customHeight="false" outlineLevel="0" collapsed="false">
      <c r="A125" s="278" t="s">
        <v>689</v>
      </c>
      <c r="B125" s="278" t="s">
        <v>690</v>
      </c>
      <c r="C125" s="265" t="n">
        <v>25</v>
      </c>
      <c r="D125" s="283"/>
      <c r="E125" s="286" t="n">
        <v>1</v>
      </c>
      <c r="F125" s="285" t="n">
        <v>1</v>
      </c>
      <c r="N125" s="286" t="n">
        <v>1</v>
      </c>
    </row>
    <row r="126" customFormat="false" ht="12.75" hidden="false" customHeight="false" outlineLevel="0" collapsed="false">
      <c r="A126" s="278" t="s">
        <v>691</v>
      </c>
      <c r="B126" s="278" t="s">
        <v>692</v>
      </c>
      <c r="C126" s="265" t="n">
        <v>24</v>
      </c>
      <c r="D126" s="283"/>
      <c r="E126" s="286" t="n">
        <v>1</v>
      </c>
      <c r="F126" s="285" t="n">
        <v>1</v>
      </c>
      <c r="N126" s="286" t="n">
        <v>1</v>
      </c>
    </row>
    <row r="127" customFormat="false" ht="12.75" hidden="false" customHeight="false" outlineLevel="0" collapsed="false">
      <c r="A127" s="278" t="s">
        <v>693</v>
      </c>
      <c r="B127" s="278" t="s">
        <v>694</v>
      </c>
      <c r="C127" s="265" t="n">
        <v>110</v>
      </c>
      <c r="D127" s="283"/>
      <c r="E127" s="286" t="n">
        <v>1</v>
      </c>
      <c r="F127" s="285" t="n">
        <v>1</v>
      </c>
      <c r="N127" s="286" t="n">
        <v>1</v>
      </c>
    </row>
    <row r="128" customFormat="false" ht="12.75" hidden="false" customHeight="false" outlineLevel="0" collapsed="false">
      <c r="A128" s="278" t="s">
        <v>695</v>
      </c>
      <c r="B128" s="278" t="s">
        <v>696</v>
      </c>
      <c r="C128" s="265" t="n">
        <v>20</v>
      </c>
      <c r="D128" s="283"/>
      <c r="E128" s="286" t="n">
        <v>1</v>
      </c>
      <c r="F128" s="285" t="n">
        <v>1</v>
      </c>
      <c r="N128" s="286" t="n">
        <v>1</v>
      </c>
    </row>
    <row r="129" customFormat="false" ht="12.75" hidden="false" customHeight="false" outlineLevel="0" collapsed="false">
      <c r="A129" s="278" t="s">
        <v>697</v>
      </c>
      <c r="B129" s="278" t="s">
        <v>698</v>
      </c>
      <c r="C129" s="265" t="n">
        <v>35</v>
      </c>
      <c r="D129" s="283"/>
      <c r="E129" s="286" t="n">
        <v>1</v>
      </c>
      <c r="F129" s="285" t="n">
        <v>1</v>
      </c>
      <c r="N129" s="286" t="n">
        <v>1</v>
      </c>
    </row>
    <row r="130" customFormat="false" ht="12.75" hidden="false" customHeight="false" outlineLevel="0" collapsed="false">
      <c r="A130" s="278" t="s">
        <v>699</v>
      </c>
      <c r="B130" s="278" t="s">
        <v>700</v>
      </c>
      <c r="C130" s="265" t="n">
        <v>55</v>
      </c>
      <c r="D130" s="283"/>
      <c r="E130" s="286" t="n">
        <v>1</v>
      </c>
      <c r="F130" s="285" t="n">
        <v>1</v>
      </c>
      <c r="N130" s="286" t="n">
        <v>1</v>
      </c>
    </row>
    <row r="131" customFormat="false" ht="12.75" hidden="false" customHeight="false" outlineLevel="0" collapsed="false">
      <c r="A131" s="278" t="s">
        <v>701</v>
      </c>
      <c r="B131" s="278" t="s">
        <v>702</v>
      </c>
      <c r="C131" s="265" t="n">
        <v>18</v>
      </c>
      <c r="D131" s="283"/>
      <c r="E131" s="286" t="n">
        <v>1</v>
      </c>
      <c r="F131" s="285" t="n">
        <v>1</v>
      </c>
      <c r="N131" s="286" t="n">
        <v>1</v>
      </c>
    </row>
    <row r="132" customFormat="false" ht="12.75" hidden="false" customHeight="false" outlineLevel="0" collapsed="false">
      <c r="A132" s="278" t="s">
        <v>703</v>
      </c>
      <c r="B132" s="278" t="s">
        <v>704</v>
      </c>
      <c r="C132" s="265" t="n">
        <v>41</v>
      </c>
      <c r="D132" s="283"/>
      <c r="E132" s="286" t="n">
        <v>1</v>
      </c>
      <c r="F132" s="285" t="n">
        <v>1</v>
      </c>
      <c r="N132" s="286" t="n">
        <v>1</v>
      </c>
    </row>
    <row r="133" customFormat="false" ht="12.75" hidden="false" customHeight="false" outlineLevel="0" collapsed="false">
      <c r="A133" s="278" t="s">
        <v>705</v>
      </c>
      <c r="B133" s="278" t="s">
        <v>706</v>
      </c>
      <c r="C133" s="265" t="n">
        <v>127</v>
      </c>
      <c r="D133" s="283"/>
      <c r="E133" s="286" t="n">
        <v>1</v>
      </c>
      <c r="F133" s="285" t="n">
        <v>1</v>
      </c>
      <c r="N133" s="286" t="n">
        <v>1</v>
      </c>
    </row>
    <row r="134" customFormat="false" ht="12.75" hidden="false" customHeight="false" outlineLevel="0" collapsed="false">
      <c r="A134" s="278" t="s">
        <v>707</v>
      </c>
      <c r="B134" s="278" t="s">
        <v>708</v>
      </c>
      <c r="C134" s="265" t="n">
        <v>160</v>
      </c>
      <c r="D134" s="283"/>
      <c r="E134" s="286" t="n">
        <v>1</v>
      </c>
      <c r="F134" s="285" t="n">
        <v>1</v>
      </c>
      <c r="N134" s="286" t="n">
        <v>1</v>
      </c>
    </row>
    <row r="135" customFormat="false" ht="12.75" hidden="false" customHeight="false" outlineLevel="0" collapsed="false">
      <c r="A135" s="278" t="s">
        <v>709</v>
      </c>
      <c r="B135" s="278" t="s">
        <v>710</v>
      </c>
      <c r="C135" s="265" t="n">
        <v>101</v>
      </c>
      <c r="D135" s="283"/>
      <c r="E135" s="286" t="n">
        <v>1</v>
      </c>
      <c r="F135" s="285" t="n">
        <v>1</v>
      </c>
      <c r="N135" s="286" t="n">
        <v>1</v>
      </c>
    </row>
    <row r="136" customFormat="false" ht="12.75" hidden="false" customHeight="false" outlineLevel="0" collapsed="false">
      <c r="A136" s="278" t="s">
        <v>711</v>
      </c>
      <c r="B136" s="278" t="s">
        <v>712</v>
      </c>
      <c r="C136" s="265" t="n">
        <v>36</v>
      </c>
      <c r="D136" s="283"/>
      <c r="E136" s="286" t="n">
        <v>1</v>
      </c>
      <c r="F136" s="285" t="n">
        <v>1</v>
      </c>
      <c r="N136" s="286" t="n">
        <v>1</v>
      </c>
    </row>
    <row r="137" customFormat="false" ht="12.75" hidden="false" customHeight="false" outlineLevel="0" collapsed="false">
      <c r="A137" s="278" t="s">
        <v>713</v>
      </c>
      <c r="B137" s="278" t="s">
        <v>714</v>
      </c>
      <c r="C137" s="265" t="n">
        <v>13</v>
      </c>
      <c r="D137" s="283"/>
      <c r="E137" s="286" t="n">
        <v>1</v>
      </c>
      <c r="F137" s="285" t="n">
        <v>1</v>
      </c>
      <c r="N137" s="286" t="n">
        <v>1</v>
      </c>
    </row>
    <row r="138" customFormat="false" ht="12.75" hidden="false" customHeight="false" outlineLevel="0" collapsed="false">
      <c r="A138" s="278" t="s">
        <v>715</v>
      </c>
      <c r="B138" s="278" t="s">
        <v>716</v>
      </c>
      <c r="C138" s="265" t="n">
        <v>17</v>
      </c>
      <c r="D138" s="283"/>
      <c r="E138" s="286" t="n">
        <v>1</v>
      </c>
      <c r="F138" s="285" t="n">
        <v>1</v>
      </c>
      <c r="N138" s="286" t="n">
        <v>1</v>
      </c>
    </row>
    <row r="139" customFormat="false" ht="12.75" hidden="false" customHeight="false" outlineLevel="0" collapsed="false">
      <c r="A139" s="278" t="s">
        <v>717</v>
      </c>
      <c r="B139" s="278" t="s">
        <v>718</v>
      </c>
      <c r="C139" s="265" t="n">
        <v>7</v>
      </c>
      <c r="D139" s="283"/>
      <c r="E139" s="286" t="n">
        <v>1</v>
      </c>
      <c r="F139" s="285" t="n">
        <v>1</v>
      </c>
      <c r="N139" s="286" t="n">
        <v>1</v>
      </c>
    </row>
    <row r="140" customFormat="false" ht="12.75" hidden="false" customHeight="false" outlineLevel="0" collapsed="false">
      <c r="A140" s="278" t="s">
        <v>719</v>
      </c>
      <c r="B140" s="278" t="s">
        <v>720</v>
      </c>
      <c r="C140" s="265" t="n">
        <v>353</v>
      </c>
      <c r="D140" s="283"/>
      <c r="E140" s="286" t="n">
        <v>1</v>
      </c>
      <c r="F140" s="285" t="n">
        <v>1</v>
      </c>
      <c r="N140" s="286" t="n">
        <v>1</v>
      </c>
    </row>
    <row r="141" customFormat="false" ht="12.75" hidden="false" customHeight="false" outlineLevel="0" collapsed="false">
      <c r="A141" s="278" t="s">
        <v>721</v>
      </c>
      <c r="B141" s="278" t="s">
        <v>722</v>
      </c>
      <c r="C141" s="265" t="n">
        <v>475</v>
      </c>
      <c r="D141" s="283"/>
      <c r="E141" s="286" t="n">
        <v>1</v>
      </c>
      <c r="F141" s="285" t="n">
        <v>1</v>
      </c>
      <c r="N141" s="286" t="n">
        <v>1</v>
      </c>
    </row>
    <row r="142" customFormat="false" ht="12.75" hidden="false" customHeight="false" outlineLevel="0" collapsed="false">
      <c r="A142" s="278" t="s">
        <v>723</v>
      </c>
      <c r="B142" s="278" t="s">
        <v>724</v>
      </c>
      <c r="C142" s="265" t="n">
        <v>32</v>
      </c>
      <c r="D142" s="283"/>
      <c r="E142" s="286" t="n">
        <v>1</v>
      </c>
      <c r="F142" s="285" t="n">
        <v>1</v>
      </c>
      <c r="N142" s="286" t="n">
        <v>1</v>
      </c>
    </row>
    <row r="143" customFormat="false" ht="12.75" hidden="false" customHeight="false" outlineLevel="0" collapsed="false">
      <c r="A143" s="278" t="s">
        <v>725</v>
      </c>
      <c r="B143" s="278" t="s">
        <v>726</v>
      </c>
      <c r="C143" s="265" t="n">
        <v>9</v>
      </c>
      <c r="D143" s="283"/>
      <c r="E143" s="286" t="n">
        <v>1</v>
      </c>
      <c r="F143" s="285" t="n">
        <v>1</v>
      </c>
      <c r="N143" s="286" t="n">
        <v>1</v>
      </c>
    </row>
    <row r="144" customFormat="false" ht="12.75" hidden="false" customHeight="false" outlineLevel="0" collapsed="false">
      <c r="A144" s="278" t="s">
        <v>727</v>
      </c>
      <c r="B144" s="278" t="s">
        <v>728</v>
      </c>
      <c r="C144" s="265" t="n">
        <v>88</v>
      </c>
      <c r="D144" s="283"/>
      <c r="E144" s="286" t="n">
        <v>1</v>
      </c>
      <c r="F144" s="285" t="n">
        <v>1</v>
      </c>
      <c r="N144" s="286" t="n">
        <v>1</v>
      </c>
    </row>
    <row r="145" customFormat="false" ht="12.75" hidden="false" customHeight="false" outlineLevel="0" collapsed="false">
      <c r="A145" s="278" t="s">
        <v>729</v>
      </c>
      <c r="B145" s="278" t="s">
        <v>730</v>
      </c>
      <c r="C145" s="265" t="n">
        <v>54</v>
      </c>
      <c r="D145" s="283"/>
      <c r="E145" s="286" t="n">
        <v>1</v>
      </c>
      <c r="F145" s="285" t="n">
        <v>1</v>
      </c>
      <c r="N145" s="286" t="n">
        <v>1</v>
      </c>
    </row>
    <row r="146" customFormat="false" ht="12.75" hidden="false" customHeight="false" outlineLevel="0" collapsed="false">
      <c r="A146" s="278" t="s">
        <v>731</v>
      </c>
      <c r="B146" s="278" t="s">
        <v>732</v>
      </c>
      <c r="C146" s="265" t="n">
        <v>50</v>
      </c>
      <c r="D146" s="283"/>
      <c r="E146" s="286" t="n">
        <v>1</v>
      </c>
      <c r="F146" s="285" t="n">
        <v>1</v>
      </c>
      <c r="N146" s="286" t="n">
        <v>1</v>
      </c>
    </row>
    <row r="147" customFormat="false" ht="12.75" hidden="false" customHeight="false" outlineLevel="0" collapsed="false">
      <c r="A147" s="278" t="s">
        <v>733</v>
      </c>
      <c r="B147" s="278" t="s">
        <v>734</v>
      </c>
      <c r="C147" s="265" t="n">
        <v>560</v>
      </c>
      <c r="D147" s="283"/>
      <c r="E147" s="286" t="n">
        <v>1</v>
      </c>
      <c r="F147" s="285" t="n">
        <v>1</v>
      </c>
      <c r="N147" s="286" t="n">
        <v>1</v>
      </c>
    </row>
    <row r="148" customFormat="false" ht="12.75" hidden="false" customHeight="false" outlineLevel="0" collapsed="false">
      <c r="A148" s="278" t="s">
        <v>735</v>
      </c>
      <c r="B148" s="278" t="s">
        <v>736</v>
      </c>
      <c r="C148" s="265" t="n">
        <v>39</v>
      </c>
      <c r="D148" s="283"/>
      <c r="E148" s="286" t="n">
        <v>1</v>
      </c>
      <c r="F148" s="285"/>
      <c r="N148" s="286" t="n">
        <v>1</v>
      </c>
    </row>
    <row r="149" customFormat="false" ht="12.75" hidden="false" customHeight="false" outlineLevel="0" collapsed="false">
      <c r="A149" s="287" t="s">
        <v>737</v>
      </c>
      <c r="B149" s="287" t="s">
        <v>738</v>
      </c>
      <c r="C149" s="288"/>
      <c r="D149" s="289"/>
      <c r="E149" s="288"/>
      <c r="F149" s="290"/>
      <c r="N149" s="286"/>
    </row>
    <row r="150" customFormat="false" ht="12.75" hidden="false" customHeight="false" outlineLevel="0" collapsed="false">
      <c r="A150" s="278" t="s">
        <v>739</v>
      </c>
      <c r="B150" s="278" t="s">
        <v>740</v>
      </c>
      <c r="C150" s="265"/>
      <c r="D150" s="283"/>
      <c r="E150" s="286" t="n">
        <v>1</v>
      </c>
      <c r="F150" s="285" t="n">
        <v>1</v>
      </c>
      <c r="N150" s="286" t="n">
        <v>1</v>
      </c>
    </row>
    <row r="151" customFormat="false" ht="12.75" hidden="false" customHeight="false" outlineLevel="0" collapsed="false">
      <c r="A151" s="278" t="s">
        <v>741</v>
      </c>
      <c r="B151" s="278" t="s">
        <v>742</v>
      </c>
      <c r="C151" s="265"/>
      <c r="D151" s="283"/>
      <c r="E151" s="286" t="n">
        <v>1</v>
      </c>
      <c r="F151" s="285" t="n">
        <v>1</v>
      </c>
      <c r="N151" s="286" t="n">
        <v>1</v>
      </c>
    </row>
    <row r="152" customFormat="false" ht="12.75" hidden="false" customHeight="false" outlineLevel="0" collapsed="false">
      <c r="A152" s="278" t="s">
        <v>743</v>
      </c>
      <c r="B152" s="278" t="s">
        <v>744</v>
      </c>
      <c r="C152" s="265"/>
      <c r="D152" s="283"/>
      <c r="E152" s="286" t="n">
        <v>1</v>
      </c>
      <c r="F152" s="285" t="n">
        <v>1</v>
      </c>
      <c r="N152" s="286" t="n">
        <v>1</v>
      </c>
    </row>
    <row r="153" customFormat="false" ht="12.75" hidden="false" customHeight="false" outlineLevel="0" collapsed="false">
      <c r="A153" s="278" t="s">
        <v>745</v>
      </c>
      <c r="B153" s="278" t="s">
        <v>746</v>
      </c>
      <c r="C153" s="265"/>
      <c r="D153" s="283"/>
      <c r="E153" s="286" t="n">
        <v>1</v>
      </c>
      <c r="F153" s="285" t="n">
        <v>1</v>
      </c>
      <c r="N153" s="286" t="n">
        <v>1</v>
      </c>
    </row>
    <row r="154" customFormat="false" ht="12.75" hidden="false" customHeight="false" outlineLevel="0" collapsed="false">
      <c r="A154" s="278" t="s">
        <v>747</v>
      </c>
      <c r="B154" s="278" t="s">
        <v>748</v>
      </c>
      <c r="C154" s="265"/>
      <c r="D154" s="283"/>
      <c r="E154" s="286" t="n">
        <v>1</v>
      </c>
      <c r="F154" s="285" t="n">
        <v>1</v>
      </c>
      <c r="N154" s="286" t="n">
        <v>1</v>
      </c>
    </row>
    <row r="155" customFormat="false" ht="12.75" hidden="false" customHeight="false" outlineLevel="0" collapsed="false">
      <c r="A155" s="278" t="s">
        <v>749</v>
      </c>
      <c r="B155" s="278" t="s">
        <v>750</v>
      </c>
      <c r="C155" s="265"/>
      <c r="D155" s="283"/>
      <c r="E155" s="286" t="n">
        <v>1</v>
      </c>
      <c r="F155" s="285" t="n">
        <v>1</v>
      </c>
      <c r="N155" s="286" t="n">
        <v>1</v>
      </c>
    </row>
    <row r="156" customFormat="false" ht="12.75" hidden="false" customHeight="false" outlineLevel="0" collapsed="false">
      <c r="A156" s="278" t="s">
        <v>751</v>
      </c>
      <c r="B156" s="278" t="s">
        <v>752</v>
      </c>
      <c r="C156" s="265"/>
      <c r="D156" s="283"/>
      <c r="E156" s="286" t="n">
        <v>1</v>
      </c>
      <c r="F156" s="285" t="n">
        <v>1</v>
      </c>
      <c r="N156" s="286" t="n">
        <v>1</v>
      </c>
    </row>
    <row r="157" customFormat="false" ht="12.75" hidden="false" customHeight="false" outlineLevel="0" collapsed="false">
      <c r="A157" s="278" t="s">
        <v>753</v>
      </c>
      <c r="B157" s="278" t="s">
        <v>754</v>
      </c>
      <c r="C157" s="265"/>
      <c r="D157" s="283"/>
      <c r="E157" s="286" t="n">
        <v>1</v>
      </c>
      <c r="F157" s="285" t="n">
        <v>1</v>
      </c>
      <c r="N157" s="286" t="n">
        <v>1</v>
      </c>
    </row>
    <row r="158" customFormat="false" ht="12.75" hidden="false" customHeight="false" outlineLevel="0" collapsed="false">
      <c r="A158" s="278" t="s">
        <v>755</v>
      </c>
      <c r="B158" s="278" t="s">
        <v>756</v>
      </c>
      <c r="C158" s="265"/>
      <c r="D158" s="283"/>
      <c r="E158" s="286" t="n">
        <v>1</v>
      </c>
      <c r="F158" s="285" t="n">
        <v>1</v>
      </c>
      <c r="N158" s="286" t="n">
        <v>1</v>
      </c>
    </row>
    <row r="159" customFormat="false" ht="12.75" hidden="false" customHeight="false" outlineLevel="0" collapsed="false">
      <c r="A159" s="278" t="s">
        <v>757</v>
      </c>
      <c r="B159" s="278" t="s">
        <v>758</v>
      </c>
      <c r="C159" s="265"/>
      <c r="D159" s="283"/>
      <c r="E159" s="286" t="n">
        <v>1</v>
      </c>
      <c r="F159" s="285" t="n">
        <v>1</v>
      </c>
      <c r="N159" s="286"/>
    </row>
    <row r="160" customFormat="false" ht="12.75" hidden="false" customHeight="false" outlineLevel="0" collapsed="false">
      <c r="A160" s="1" t="s">
        <v>759</v>
      </c>
    </row>
    <row r="161" customFormat="false" ht="12.8" hidden="false" customHeight="false" outlineLevel="0" collapsed="false">
      <c r="A161" s="0"/>
      <c r="B161" s="0"/>
      <c r="C161" s="0"/>
      <c r="D161" s="0"/>
      <c r="E161" s="0"/>
      <c r="F161" s="0"/>
      <c r="N161" s="0"/>
    </row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F160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6"/>
  <sheetViews>
    <sheetView showFormulas="false" showGridLines="true" showRowColHeaders="true" showZeros="true" rightToLeft="false" tabSelected="false" showOutlineSymbols="true" defaultGridColor="false" view="normal" topLeftCell="A85" colorId="62" zoomScale="100" zoomScaleNormal="100" zoomScalePageLayoutView="100" workbookViewId="0">
      <selection pane="topLeft" activeCell="C108" activeCellId="1" sqref="A161:N161 C108"/>
    </sheetView>
  </sheetViews>
  <sheetFormatPr defaultRowHeight="12.75" zeroHeight="false" outlineLevelRow="0" outlineLevelCol="0"/>
  <cols>
    <col collapsed="false" customWidth="true" hidden="false" outlineLevel="0" max="1" min="1" style="1" width="7.98"/>
    <col collapsed="false" customWidth="true" hidden="false" outlineLevel="0" max="2" min="2" style="1" width="6.13"/>
    <col collapsed="false" customWidth="true" hidden="false" outlineLevel="0" max="3" min="3" style="1" width="66.79"/>
    <col collapsed="false" customWidth="true" hidden="false" outlineLevel="0" max="1025" min="4" style="0" width="9.05"/>
  </cols>
  <sheetData>
    <row r="1" customFormat="false" ht="12.75" hidden="false" customHeight="false" outlineLevel="0" collapsed="false">
      <c r="A1" s="298" t="n">
        <v>1</v>
      </c>
      <c r="B1" s="298"/>
      <c r="C1" s="298" t="s">
        <v>229</v>
      </c>
    </row>
    <row r="2" customFormat="false" ht="12.75" hidden="false" customHeight="false" outlineLevel="0" collapsed="false">
      <c r="A2" s="298" t="n">
        <v>2</v>
      </c>
      <c r="B2" s="298" t="n">
        <v>500</v>
      </c>
      <c r="C2" s="298" t="s">
        <v>760</v>
      </c>
    </row>
    <row r="3" customFormat="false" ht="12.75" hidden="false" customHeight="false" outlineLevel="0" collapsed="false">
      <c r="A3" s="299" t="n">
        <v>450</v>
      </c>
      <c r="B3" s="298"/>
      <c r="C3" s="299" t="s">
        <v>250</v>
      </c>
    </row>
    <row r="4" customFormat="false" ht="12.75" hidden="false" customHeight="false" outlineLevel="0" collapsed="false">
      <c r="A4" s="298" t="n">
        <v>451</v>
      </c>
      <c r="B4" s="298" t="n">
        <v>450</v>
      </c>
      <c r="C4" s="298" t="s">
        <v>458</v>
      </c>
    </row>
    <row r="5" customFormat="false" ht="12.75" hidden="false" customHeight="false" outlineLevel="0" collapsed="false">
      <c r="A5" s="298" t="n">
        <v>452</v>
      </c>
      <c r="B5" s="298" t="n">
        <v>450</v>
      </c>
      <c r="C5" s="298" t="s">
        <v>461</v>
      </c>
    </row>
    <row r="6" customFormat="false" ht="12.75" hidden="false" customHeight="false" outlineLevel="0" collapsed="false">
      <c r="A6" s="298" t="n">
        <v>453</v>
      </c>
      <c r="B6" s="298" t="n">
        <v>450</v>
      </c>
      <c r="C6" s="298" t="s">
        <v>464</v>
      </c>
    </row>
    <row r="7" customFormat="false" ht="12.75" hidden="false" customHeight="false" outlineLevel="0" collapsed="false">
      <c r="A7" s="298" t="n">
        <v>454</v>
      </c>
      <c r="B7" s="298" t="n">
        <v>450</v>
      </c>
      <c r="C7" s="298" t="s">
        <v>466</v>
      </c>
    </row>
    <row r="8" customFormat="false" ht="12.75" hidden="false" customHeight="false" outlineLevel="0" collapsed="false">
      <c r="A8" s="298" t="n">
        <v>455</v>
      </c>
      <c r="B8" s="298" t="n">
        <v>450</v>
      </c>
      <c r="C8" s="298" t="s">
        <v>468</v>
      </c>
    </row>
    <row r="9" customFormat="false" ht="12.75" hidden="false" customHeight="false" outlineLevel="0" collapsed="false">
      <c r="A9" s="298" t="n">
        <v>456</v>
      </c>
      <c r="B9" s="298" t="n">
        <v>450</v>
      </c>
      <c r="C9" s="298" t="s">
        <v>480</v>
      </c>
    </row>
    <row r="10" customFormat="false" ht="12.75" hidden="false" customHeight="false" outlineLevel="0" collapsed="false">
      <c r="A10" s="298" t="n">
        <v>457</v>
      </c>
      <c r="B10" s="298" t="n">
        <v>450</v>
      </c>
      <c r="C10" s="298" t="s">
        <v>474</v>
      </c>
    </row>
    <row r="11" customFormat="false" ht="12.75" hidden="false" customHeight="false" outlineLevel="0" collapsed="false">
      <c r="A11" s="298" t="n">
        <v>458</v>
      </c>
      <c r="B11" s="298" t="n">
        <v>450</v>
      </c>
      <c r="C11" s="298" t="s">
        <v>476</v>
      </c>
    </row>
    <row r="12" customFormat="false" ht="12.75" hidden="false" customHeight="false" outlineLevel="0" collapsed="false">
      <c r="A12" s="298" t="n">
        <v>459</v>
      </c>
      <c r="B12" s="298" t="n">
        <v>450</v>
      </c>
      <c r="C12" s="298" t="s">
        <v>478</v>
      </c>
    </row>
    <row r="13" customFormat="false" ht="12.75" hidden="false" customHeight="false" outlineLevel="0" collapsed="false">
      <c r="A13" s="298" t="n">
        <v>460</v>
      </c>
      <c r="B13" s="298" t="n">
        <v>450</v>
      </c>
      <c r="C13" s="298" t="s">
        <v>356</v>
      </c>
    </row>
    <row r="14" customFormat="false" ht="12.75" hidden="false" customHeight="false" outlineLevel="0" collapsed="false">
      <c r="A14" s="298" t="n">
        <v>461</v>
      </c>
      <c r="B14" s="298" t="n">
        <v>450</v>
      </c>
      <c r="C14" s="298" t="s">
        <v>482</v>
      </c>
    </row>
    <row r="15" customFormat="false" ht="12.75" hidden="false" customHeight="false" outlineLevel="0" collapsed="false">
      <c r="A15" s="298" t="n">
        <v>462</v>
      </c>
      <c r="B15" s="298" t="n">
        <v>450</v>
      </c>
      <c r="C15" s="298" t="s">
        <v>484</v>
      </c>
    </row>
    <row r="16" customFormat="false" ht="12.75" hidden="false" customHeight="false" outlineLevel="0" collapsed="false">
      <c r="A16" s="298" t="n">
        <v>463</v>
      </c>
      <c r="B16" s="298" t="n">
        <v>450</v>
      </c>
      <c r="C16" s="298" t="s">
        <v>486</v>
      </c>
    </row>
    <row r="17" customFormat="false" ht="12.75" hidden="false" customHeight="false" outlineLevel="0" collapsed="false">
      <c r="A17" s="298" t="n">
        <v>464</v>
      </c>
      <c r="B17" s="298" t="n">
        <v>450</v>
      </c>
      <c r="C17" s="298" t="s">
        <v>470</v>
      </c>
    </row>
    <row r="18" customFormat="false" ht="12.75" hidden="false" customHeight="false" outlineLevel="0" collapsed="false">
      <c r="A18" s="298" t="n">
        <v>465</v>
      </c>
      <c r="B18" s="298" t="n">
        <v>450</v>
      </c>
      <c r="C18" s="298" t="s">
        <v>252</v>
      </c>
    </row>
    <row r="19" customFormat="false" ht="12.75" hidden="false" customHeight="false" outlineLevel="0" collapsed="false">
      <c r="A19" s="298" t="n">
        <v>466</v>
      </c>
      <c r="B19" s="298" t="n">
        <v>450</v>
      </c>
      <c r="C19" s="298" t="s">
        <v>303</v>
      </c>
    </row>
    <row r="20" customFormat="false" ht="12.75" hidden="false" customHeight="false" outlineLevel="0" collapsed="false">
      <c r="A20" s="298" t="n">
        <v>467</v>
      </c>
      <c r="B20" s="298" t="n">
        <v>450</v>
      </c>
      <c r="C20" s="298" t="s">
        <v>472</v>
      </c>
    </row>
    <row r="21" customFormat="false" ht="12.75" hidden="false" customHeight="false" outlineLevel="0" collapsed="false">
      <c r="A21" s="298" t="n">
        <v>468</v>
      </c>
      <c r="B21" s="298" t="n">
        <v>450</v>
      </c>
      <c r="C21" s="298" t="s">
        <v>488</v>
      </c>
    </row>
    <row r="22" customFormat="false" ht="12.75" hidden="false" customHeight="false" outlineLevel="0" collapsed="false">
      <c r="A22" s="298" t="n">
        <v>469</v>
      </c>
      <c r="B22" s="298" t="n">
        <v>450</v>
      </c>
      <c r="C22" s="298" t="s">
        <v>490</v>
      </c>
    </row>
    <row r="23" customFormat="false" ht="12.75" hidden="false" customHeight="false" outlineLevel="0" collapsed="false">
      <c r="A23" s="298" t="n">
        <v>470</v>
      </c>
      <c r="B23" s="298" t="n">
        <v>450</v>
      </c>
      <c r="C23" s="298" t="s">
        <v>492</v>
      </c>
    </row>
    <row r="24" customFormat="false" ht="12.75" hidden="false" customHeight="false" outlineLevel="0" collapsed="false">
      <c r="A24" s="299" t="n">
        <v>49</v>
      </c>
      <c r="B24" s="298"/>
      <c r="C24" s="299" t="s">
        <v>498</v>
      </c>
    </row>
    <row r="25" customFormat="false" ht="12.75" hidden="false" customHeight="false" outlineLevel="0" collapsed="false">
      <c r="A25" s="298" t="n">
        <v>50</v>
      </c>
      <c r="B25" s="298" t="n">
        <v>49</v>
      </c>
      <c r="C25" s="298" t="s">
        <v>500</v>
      </c>
    </row>
    <row r="26" customFormat="false" ht="12.75" hidden="false" customHeight="false" outlineLevel="0" collapsed="false">
      <c r="A26" s="298" t="n">
        <v>51</v>
      </c>
      <c r="B26" s="298" t="n">
        <v>49</v>
      </c>
      <c r="C26" s="298" t="s">
        <v>502</v>
      </c>
    </row>
    <row r="27" customFormat="false" ht="12.75" hidden="false" customHeight="false" outlineLevel="0" collapsed="false">
      <c r="A27" s="298" t="n">
        <v>52</v>
      </c>
      <c r="B27" s="298" t="n">
        <v>49</v>
      </c>
      <c r="C27" s="298" t="s">
        <v>504</v>
      </c>
    </row>
    <row r="28" customFormat="false" ht="12.75" hidden="false" customHeight="false" outlineLevel="0" collapsed="false">
      <c r="A28" s="298" t="n">
        <v>53</v>
      </c>
      <c r="B28" s="298" t="n">
        <v>49</v>
      </c>
      <c r="C28" s="298" t="s">
        <v>506</v>
      </c>
    </row>
    <row r="29" customFormat="false" ht="12.75" hidden="false" customHeight="false" outlineLevel="0" collapsed="false">
      <c r="A29" s="298" t="n">
        <v>54</v>
      </c>
      <c r="B29" s="298" t="n">
        <v>49</v>
      </c>
      <c r="C29" s="298" t="s">
        <v>508</v>
      </c>
    </row>
    <row r="30" customFormat="false" ht="12.75" hidden="false" customHeight="false" outlineLevel="0" collapsed="false">
      <c r="A30" s="298" t="n">
        <v>55</v>
      </c>
      <c r="B30" s="298" t="n">
        <v>49</v>
      </c>
      <c r="C30" s="298" t="s">
        <v>510</v>
      </c>
    </row>
    <row r="31" customFormat="false" ht="12.75" hidden="false" customHeight="false" outlineLevel="0" collapsed="false">
      <c r="A31" s="298" t="n">
        <v>56</v>
      </c>
      <c r="B31" s="298" t="n">
        <v>49</v>
      </c>
      <c r="C31" s="298" t="s">
        <v>518</v>
      </c>
    </row>
    <row r="32" customFormat="false" ht="12.75" hidden="false" customHeight="false" outlineLevel="0" collapsed="false">
      <c r="A32" s="298" t="n">
        <v>57</v>
      </c>
      <c r="B32" s="298" t="n">
        <v>49</v>
      </c>
      <c r="C32" s="298" t="s">
        <v>516</v>
      </c>
    </row>
    <row r="33" customFormat="false" ht="12.75" hidden="false" customHeight="false" outlineLevel="0" collapsed="false">
      <c r="A33" s="298" t="n">
        <v>58</v>
      </c>
      <c r="B33" s="298" t="n">
        <v>49</v>
      </c>
      <c r="C33" s="298" t="s">
        <v>512</v>
      </c>
    </row>
    <row r="34" customFormat="false" ht="12.75" hidden="false" customHeight="false" outlineLevel="0" collapsed="false">
      <c r="A34" s="298" t="n">
        <v>59</v>
      </c>
      <c r="B34" s="298" t="n">
        <v>49</v>
      </c>
      <c r="C34" s="298" t="s">
        <v>514</v>
      </c>
    </row>
    <row r="35" customFormat="false" ht="12.75" hidden="false" customHeight="false" outlineLevel="0" collapsed="false">
      <c r="A35" s="298" t="n">
        <v>60</v>
      </c>
      <c r="B35" s="298" t="n">
        <v>49</v>
      </c>
      <c r="C35" s="298" t="s">
        <v>520</v>
      </c>
    </row>
    <row r="36" customFormat="false" ht="12.75" hidden="false" customHeight="false" outlineLevel="0" collapsed="false">
      <c r="A36" s="298" t="n">
        <v>61</v>
      </c>
      <c r="B36" s="298" t="n">
        <v>49</v>
      </c>
      <c r="C36" s="298" t="s">
        <v>522</v>
      </c>
    </row>
    <row r="37" customFormat="false" ht="12.75" hidden="false" customHeight="false" outlineLevel="0" collapsed="false">
      <c r="A37" s="299" t="n">
        <v>100</v>
      </c>
      <c r="B37" s="298"/>
      <c r="C37" s="299" t="s">
        <v>761</v>
      </c>
    </row>
    <row r="38" customFormat="false" ht="12.75" hidden="false" customHeight="false" outlineLevel="0" collapsed="false">
      <c r="A38" s="184" t="n">
        <v>121</v>
      </c>
      <c r="B38" s="298" t="n">
        <v>100</v>
      </c>
      <c r="C38" s="300" t="s">
        <v>649</v>
      </c>
    </row>
    <row r="39" customFormat="false" ht="12.75" hidden="false" customHeight="false" outlineLevel="0" collapsed="false">
      <c r="A39" s="184" t="n">
        <v>122</v>
      </c>
      <c r="B39" s="298" t="n">
        <v>100</v>
      </c>
      <c r="C39" s="300" t="s">
        <v>651</v>
      </c>
    </row>
    <row r="40" customFormat="false" ht="12.75" hidden="false" customHeight="false" outlineLevel="0" collapsed="false">
      <c r="A40" s="184" t="n">
        <v>123</v>
      </c>
      <c r="B40" s="298" t="n">
        <v>100</v>
      </c>
      <c r="C40" s="300" t="s">
        <v>653</v>
      </c>
    </row>
    <row r="41" customFormat="false" ht="12.75" hidden="false" customHeight="false" outlineLevel="0" collapsed="false">
      <c r="A41" s="184" t="n">
        <v>124</v>
      </c>
      <c r="B41" s="298" t="n">
        <v>100</v>
      </c>
      <c r="C41" s="300" t="s">
        <v>655</v>
      </c>
    </row>
    <row r="42" customFormat="false" ht="12.75" hidden="false" customHeight="false" outlineLevel="0" collapsed="false">
      <c r="A42" s="184" t="n">
        <v>125</v>
      </c>
      <c r="B42" s="298" t="n">
        <v>100</v>
      </c>
      <c r="C42" s="300" t="s">
        <v>657</v>
      </c>
    </row>
    <row r="43" customFormat="false" ht="12.75" hidden="false" customHeight="false" outlineLevel="0" collapsed="false">
      <c r="A43" s="184" t="n">
        <v>126</v>
      </c>
      <c r="B43" s="298" t="n">
        <v>100</v>
      </c>
      <c r="C43" s="300" t="s">
        <v>659</v>
      </c>
    </row>
    <row r="44" customFormat="false" ht="12.75" hidden="false" customHeight="false" outlineLevel="0" collapsed="false">
      <c r="A44" s="184" t="n">
        <v>127</v>
      </c>
      <c r="B44" s="298" t="n">
        <v>100</v>
      </c>
      <c r="C44" s="300" t="s">
        <v>661</v>
      </c>
    </row>
    <row r="45" customFormat="false" ht="12.75" hidden="false" customHeight="false" outlineLevel="0" collapsed="false">
      <c r="A45" s="184" t="n">
        <v>128</v>
      </c>
      <c r="B45" s="298" t="n">
        <v>100</v>
      </c>
      <c r="C45" s="300" t="s">
        <v>663</v>
      </c>
    </row>
    <row r="46" customFormat="false" ht="12.75" hidden="false" customHeight="false" outlineLevel="0" collapsed="false">
      <c r="A46" s="184" t="n">
        <v>129</v>
      </c>
      <c r="B46" s="298" t="n">
        <v>100</v>
      </c>
      <c r="C46" s="300" t="s">
        <v>665</v>
      </c>
    </row>
    <row r="47" customFormat="false" ht="12.75" hidden="false" customHeight="false" outlineLevel="0" collapsed="false">
      <c r="A47" s="298" t="n">
        <v>101</v>
      </c>
      <c r="B47" s="298" t="n">
        <v>100</v>
      </c>
      <c r="C47" s="298" t="s">
        <v>669</v>
      </c>
    </row>
    <row r="48" customFormat="false" ht="12.75" hidden="false" customHeight="false" outlineLevel="0" collapsed="false">
      <c r="A48" s="298" t="n">
        <v>102</v>
      </c>
      <c r="B48" s="298" t="n">
        <v>100</v>
      </c>
      <c r="C48" s="298" t="s">
        <v>671</v>
      </c>
    </row>
    <row r="49" customFormat="false" ht="12.75" hidden="false" customHeight="false" outlineLevel="0" collapsed="false">
      <c r="A49" s="184" t="n">
        <v>130</v>
      </c>
      <c r="B49" s="298" t="n">
        <v>100</v>
      </c>
      <c r="C49" s="300" t="s">
        <v>667</v>
      </c>
    </row>
    <row r="50" customFormat="false" ht="12.75" hidden="false" customHeight="false" outlineLevel="0" collapsed="false">
      <c r="A50" s="299" t="n">
        <v>149</v>
      </c>
      <c r="B50" s="298"/>
      <c r="C50" s="301" t="s">
        <v>680</v>
      </c>
    </row>
    <row r="51" customFormat="false" ht="12.75" hidden="false" customHeight="false" outlineLevel="0" collapsed="false">
      <c r="A51" s="298" t="n">
        <v>150</v>
      </c>
      <c r="B51" s="298" t="n">
        <v>149</v>
      </c>
      <c r="C51" s="298" t="s">
        <v>682</v>
      </c>
    </row>
    <row r="52" customFormat="false" ht="12.75" hidden="false" customHeight="false" outlineLevel="0" collapsed="false">
      <c r="A52" s="298" t="n">
        <v>151</v>
      </c>
      <c r="B52" s="298" t="n">
        <v>149</v>
      </c>
      <c r="C52" s="298" t="s">
        <v>684</v>
      </c>
    </row>
    <row r="53" customFormat="false" ht="12.75" hidden="false" customHeight="false" outlineLevel="0" collapsed="false">
      <c r="A53" s="298" t="n">
        <v>152</v>
      </c>
      <c r="B53" s="298" t="n">
        <v>149</v>
      </c>
      <c r="C53" s="298" t="s">
        <v>686</v>
      </c>
    </row>
    <row r="54" customFormat="false" ht="12.75" hidden="false" customHeight="false" outlineLevel="0" collapsed="false">
      <c r="A54" s="298" t="n">
        <v>153</v>
      </c>
      <c r="B54" s="298" t="n">
        <v>149</v>
      </c>
      <c r="C54" s="298" t="s">
        <v>688</v>
      </c>
    </row>
    <row r="55" customFormat="false" ht="12.75" hidden="false" customHeight="false" outlineLevel="0" collapsed="false">
      <c r="A55" s="298" t="n">
        <v>154</v>
      </c>
      <c r="B55" s="298" t="n">
        <v>149</v>
      </c>
      <c r="C55" s="298" t="s">
        <v>762</v>
      </c>
    </row>
    <row r="56" customFormat="false" ht="12.75" hidden="false" customHeight="false" outlineLevel="0" collapsed="false">
      <c r="A56" s="298" t="n">
        <v>155</v>
      </c>
      <c r="B56" s="298" t="n">
        <v>149</v>
      </c>
      <c r="C56" s="298" t="s">
        <v>690</v>
      </c>
    </row>
    <row r="57" customFormat="false" ht="12.75" hidden="false" customHeight="false" outlineLevel="0" collapsed="false">
      <c r="A57" s="298" t="n">
        <v>156</v>
      </c>
      <c r="B57" s="298" t="n">
        <v>149</v>
      </c>
      <c r="C57" s="298" t="s">
        <v>692</v>
      </c>
    </row>
    <row r="58" customFormat="false" ht="12.75" hidden="false" customHeight="false" outlineLevel="0" collapsed="false">
      <c r="A58" s="298" t="n">
        <v>157</v>
      </c>
      <c r="B58" s="298" t="n">
        <v>149</v>
      </c>
      <c r="C58" s="298" t="s">
        <v>694</v>
      </c>
    </row>
    <row r="59" customFormat="false" ht="12.75" hidden="false" customHeight="false" outlineLevel="0" collapsed="false">
      <c r="A59" s="298" t="n">
        <v>158</v>
      </c>
      <c r="B59" s="298" t="n">
        <v>149</v>
      </c>
      <c r="C59" s="298" t="s">
        <v>696</v>
      </c>
    </row>
    <row r="60" customFormat="false" ht="12.75" hidden="false" customHeight="false" outlineLevel="0" collapsed="false">
      <c r="A60" s="298" t="n">
        <v>159</v>
      </c>
      <c r="B60" s="298" t="n">
        <v>149</v>
      </c>
      <c r="C60" s="298" t="s">
        <v>698</v>
      </c>
    </row>
    <row r="61" customFormat="false" ht="12.75" hidden="false" customHeight="false" outlineLevel="0" collapsed="false">
      <c r="A61" s="298" t="n">
        <v>160</v>
      </c>
      <c r="B61" s="298" t="n">
        <v>149</v>
      </c>
      <c r="C61" s="298" t="s">
        <v>700</v>
      </c>
    </row>
    <row r="62" customFormat="false" ht="12.75" hidden="false" customHeight="false" outlineLevel="0" collapsed="false">
      <c r="A62" s="298" t="n">
        <v>161</v>
      </c>
      <c r="B62" s="298" t="n">
        <v>149</v>
      </c>
      <c r="C62" s="298" t="s">
        <v>702</v>
      </c>
    </row>
    <row r="63" customFormat="false" ht="12.75" hidden="false" customHeight="false" outlineLevel="0" collapsed="false">
      <c r="A63" s="298" t="n">
        <v>162</v>
      </c>
      <c r="B63" s="298" t="n">
        <v>149</v>
      </c>
      <c r="C63" s="298" t="s">
        <v>704</v>
      </c>
    </row>
    <row r="64" customFormat="false" ht="12.75" hidden="false" customHeight="false" outlineLevel="0" collapsed="false">
      <c r="A64" s="298" t="n">
        <v>163</v>
      </c>
      <c r="B64" s="298" t="n">
        <v>149</v>
      </c>
      <c r="C64" s="298" t="s">
        <v>706</v>
      </c>
    </row>
    <row r="65" customFormat="false" ht="12.75" hidden="false" customHeight="false" outlineLevel="0" collapsed="false">
      <c r="A65" s="298" t="n">
        <v>164</v>
      </c>
      <c r="B65" s="298" t="n">
        <v>149</v>
      </c>
      <c r="C65" s="298" t="s">
        <v>708</v>
      </c>
    </row>
    <row r="66" customFormat="false" ht="12.75" hidden="false" customHeight="false" outlineLevel="0" collapsed="false">
      <c r="A66" s="298" t="n">
        <v>165</v>
      </c>
      <c r="B66" s="298" t="n">
        <v>149</v>
      </c>
      <c r="C66" s="298" t="s">
        <v>710</v>
      </c>
    </row>
    <row r="67" customFormat="false" ht="12.75" hidden="false" customHeight="false" outlineLevel="0" collapsed="false">
      <c r="A67" s="298" t="n">
        <v>166</v>
      </c>
      <c r="B67" s="298" t="n">
        <v>149</v>
      </c>
      <c r="C67" s="298" t="s">
        <v>712</v>
      </c>
    </row>
    <row r="68" customFormat="false" ht="12.75" hidden="false" customHeight="false" outlineLevel="0" collapsed="false">
      <c r="A68" s="298" t="n">
        <v>167</v>
      </c>
      <c r="B68" s="298" t="n">
        <v>149</v>
      </c>
      <c r="C68" s="298" t="s">
        <v>714</v>
      </c>
    </row>
    <row r="69" customFormat="false" ht="12.75" hidden="false" customHeight="false" outlineLevel="0" collapsed="false">
      <c r="A69" s="298" t="n">
        <v>168</v>
      </c>
      <c r="B69" s="298" t="n">
        <v>149</v>
      </c>
      <c r="C69" s="298" t="s">
        <v>716</v>
      </c>
    </row>
    <row r="70" customFormat="false" ht="12.75" hidden="false" customHeight="false" outlineLevel="0" collapsed="false">
      <c r="A70" s="298" t="n">
        <v>169</v>
      </c>
      <c r="B70" s="298" t="n">
        <v>149</v>
      </c>
      <c r="C70" s="298" t="s">
        <v>718</v>
      </c>
    </row>
    <row r="71" customFormat="false" ht="12.75" hidden="false" customHeight="false" outlineLevel="0" collapsed="false">
      <c r="A71" s="298" t="n">
        <v>170</v>
      </c>
      <c r="B71" s="298" t="n">
        <v>149</v>
      </c>
      <c r="C71" s="298" t="s">
        <v>720</v>
      </c>
    </row>
    <row r="72" customFormat="false" ht="12.75" hidden="false" customHeight="false" outlineLevel="0" collapsed="false">
      <c r="A72" s="298" t="n">
        <v>171</v>
      </c>
      <c r="B72" s="298" t="n">
        <v>149</v>
      </c>
      <c r="C72" s="298" t="s">
        <v>722</v>
      </c>
    </row>
    <row r="73" customFormat="false" ht="12.75" hidden="false" customHeight="false" outlineLevel="0" collapsed="false">
      <c r="A73" s="298" t="n">
        <v>172</v>
      </c>
      <c r="B73" s="298" t="n">
        <v>149</v>
      </c>
      <c r="C73" s="298" t="s">
        <v>724</v>
      </c>
    </row>
    <row r="74" customFormat="false" ht="12.75" hidden="false" customHeight="false" outlineLevel="0" collapsed="false">
      <c r="A74" s="298" t="n">
        <v>173</v>
      </c>
      <c r="B74" s="298" t="n">
        <v>149</v>
      </c>
      <c r="C74" s="298" t="s">
        <v>726</v>
      </c>
    </row>
    <row r="75" customFormat="false" ht="12.75" hidden="false" customHeight="false" outlineLevel="0" collapsed="false">
      <c r="A75" s="298" t="n">
        <v>174</v>
      </c>
      <c r="B75" s="298" t="n">
        <v>149</v>
      </c>
      <c r="C75" s="298" t="s">
        <v>728</v>
      </c>
    </row>
    <row r="76" customFormat="false" ht="12.75" hidden="false" customHeight="false" outlineLevel="0" collapsed="false">
      <c r="A76" s="298" t="n">
        <v>175</v>
      </c>
      <c r="B76" s="298" t="n">
        <v>149</v>
      </c>
      <c r="C76" s="298" t="s">
        <v>730</v>
      </c>
    </row>
    <row r="77" customFormat="false" ht="12.75" hidden="false" customHeight="false" outlineLevel="0" collapsed="false">
      <c r="A77" s="298" t="n">
        <v>176</v>
      </c>
      <c r="B77" s="298" t="n">
        <v>149</v>
      </c>
      <c r="C77" s="298" t="s">
        <v>732</v>
      </c>
    </row>
    <row r="78" customFormat="false" ht="12.75" hidden="false" customHeight="false" outlineLevel="0" collapsed="false">
      <c r="A78" s="298" t="n">
        <v>177</v>
      </c>
      <c r="B78" s="298" t="n">
        <v>149</v>
      </c>
      <c r="C78" s="298" t="s">
        <v>734</v>
      </c>
    </row>
    <row r="79" customFormat="false" ht="12.75" hidden="false" customHeight="false" outlineLevel="0" collapsed="false">
      <c r="A79" s="298" t="n">
        <v>178</v>
      </c>
      <c r="B79" s="298" t="n">
        <v>149</v>
      </c>
      <c r="C79" s="298" t="s">
        <v>736</v>
      </c>
    </row>
    <row r="80" customFormat="false" ht="12.75" hidden="false" customHeight="false" outlineLevel="0" collapsed="false">
      <c r="A80" s="1" t="n">
        <v>96</v>
      </c>
      <c r="B80" s="298" t="n">
        <v>149</v>
      </c>
      <c r="C80" s="1" t="s">
        <v>645</v>
      </c>
    </row>
    <row r="81" customFormat="false" ht="12.75" hidden="false" customHeight="false" outlineLevel="0" collapsed="false">
      <c r="A81" s="1" t="n">
        <v>97</v>
      </c>
      <c r="B81" s="298" t="n">
        <v>149</v>
      </c>
      <c r="C81" s="1" t="s">
        <v>763</v>
      </c>
    </row>
    <row r="82" customFormat="false" ht="12.75" hidden="false" customHeight="false" outlineLevel="0" collapsed="false">
      <c r="A82" s="1" t="n">
        <v>98</v>
      </c>
      <c r="B82" s="298" t="n">
        <v>149</v>
      </c>
      <c r="C82" s="1" t="s">
        <v>575</v>
      </c>
    </row>
    <row r="83" customFormat="false" ht="12.75" hidden="false" customHeight="false" outlineLevel="0" collapsed="false">
      <c r="A83" s="298" t="n">
        <v>201</v>
      </c>
      <c r="B83" s="298"/>
      <c r="C83" s="298" t="s">
        <v>547</v>
      </c>
    </row>
    <row r="84" customFormat="false" ht="12.75" hidden="false" customHeight="false" outlineLevel="0" collapsed="false">
      <c r="A84" s="252" t="n">
        <v>300</v>
      </c>
      <c r="B84" s="298"/>
      <c r="C84" s="252" t="s">
        <v>583</v>
      </c>
    </row>
    <row r="85" customFormat="false" ht="12.75" hidden="false" customHeight="false" outlineLevel="0" collapsed="false">
      <c r="A85" s="1" t="n">
        <v>301</v>
      </c>
      <c r="B85" s="298" t="n">
        <v>300</v>
      </c>
      <c r="C85" s="1" t="s">
        <v>585</v>
      </c>
    </row>
    <row r="86" customFormat="false" ht="12.75" hidden="false" customHeight="false" outlineLevel="0" collapsed="false">
      <c r="A86" s="1" t="n">
        <v>302</v>
      </c>
      <c r="B86" s="298" t="n">
        <v>300</v>
      </c>
      <c r="C86" s="1" t="s">
        <v>587</v>
      </c>
    </row>
    <row r="87" customFormat="false" ht="12.75" hidden="false" customHeight="false" outlineLevel="0" collapsed="false">
      <c r="A87" s="1" t="n">
        <v>303</v>
      </c>
      <c r="B87" s="298" t="n">
        <v>300</v>
      </c>
      <c r="C87" s="1" t="s">
        <v>589</v>
      </c>
    </row>
    <row r="88" customFormat="false" ht="12.75" hidden="false" customHeight="false" outlineLevel="0" collapsed="false">
      <c r="A88" s="1" t="n">
        <v>304</v>
      </c>
      <c r="B88" s="298" t="n">
        <v>300</v>
      </c>
      <c r="C88" s="1" t="s">
        <v>591</v>
      </c>
    </row>
    <row r="89" customFormat="false" ht="12.75" hidden="false" customHeight="false" outlineLevel="0" collapsed="false">
      <c r="A89" s="1" t="n">
        <v>305</v>
      </c>
      <c r="B89" s="298" t="n">
        <v>300</v>
      </c>
      <c r="C89" s="1" t="s">
        <v>593</v>
      </c>
    </row>
    <row r="90" customFormat="false" ht="12.75" hidden="false" customHeight="false" outlineLevel="0" collapsed="false">
      <c r="A90" s="1" t="n">
        <v>306</v>
      </c>
      <c r="B90" s="298" t="n">
        <v>300</v>
      </c>
      <c r="C90" s="1" t="s">
        <v>595</v>
      </c>
    </row>
    <row r="91" customFormat="false" ht="12.75" hidden="false" customHeight="false" outlineLevel="0" collapsed="false">
      <c r="A91" s="1" t="n">
        <v>307</v>
      </c>
      <c r="B91" s="298" t="n">
        <v>300</v>
      </c>
      <c r="C91" s="1" t="s">
        <v>597</v>
      </c>
    </row>
    <row r="92" customFormat="false" ht="12.75" hidden="false" customHeight="false" outlineLevel="0" collapsed="false">
      <c r="A92" s="1" t="n">
        <v>308</v>
      </c>
      <c r="B92" s="298" t="n">
        <v>300</v>
      </c>
      <c r="C92" s="1" t="s">
        <v>599</v>
      </c>
    </row>
    <row r="93" customFormat="false" ht="12.75" hidden="false" customHeight="false" outlineLevel="0" collapsed="false">
      <c r="A93" s="1" t="n">
        <v>202</v>
      </c>
      <c r="C93" s="1" t="s">
        <v>601</v>
      </c>
    </row>
    <row r="94" customFormat="false" ht="12.75" hidden="false" customHeight="false" outlineLevel="0" collapsed="false">
      <c r="A94" s="1" t="n">
        <v>95</v>
      </c>
      <c r="C94" s="1" t="s">
        <v>643</v>
      </c>
    </row>
    <row r="95" customFormat="false" ht="12.75" hidden="false" customHeight="false" outlineLevel="0" collapsed="false">
      <c r="A95" s="1" t="n">
        <v>203</v>
      </c>
      <c r="C95" s="1" t="s">
        <v>549</v>
      </c>
    </row>
    <row r="96" customFormat="false" ht="12.75" hidden="false" customHeight="false" outlineLevel="0" collapsed="false">
      <c r="A96" s="252" t="n">
        <v>210</v>
      </c>
      <c r="C96" s="252" t="s">
        <v>605</v>
      </c>
    </row>
    <row r="97" customFormat="false" ht="12.75" hidden="false" customHeight="false" outlineLevel="0" collapsed="false">
      <c r="A97" s="1" t="n">
        <v>211</v>
      </c>
      <c r="B97" s="1" t="n">
        <v>210</v>
      </c>
      <c r="C97" s="1" t="s">
        <v>607</v>
      </c>
    </row>
    <row r="98" customFormat="false" ht="12.75" hidden="false" customHeight="false" outlineLevel="0" collapsed="false">
      <c r="A98" s="1" t="n">
        <v>212</v>
      </c>
      <c r="B98" s="1" t="n">
        <v>210</v>
      </c>
      <c r="C98" s="1" t="s">
        <v>609</v>
      </c>
    </row>
    <row r="99" customFormat="false" ht="12.75" hidden="false" customHeight="false" outlineLevel="0" collapsed="false">
      <c r="A99" s="1" t="n">
        <v>213</v>
      </c>
      <c r="B99" s="1" t="n">
        <v>210</v>
      </c>
      <c r="C99" s="1" t="s">
        <v>611</v>
      </c>
    </row>
    <row r="100" customFormat="false" ht="12.75" hidden="false" customHeight="false" outlineLevel="0" collapsed="false">
      <c r="A100" s="1" t="n">
        <v>214</v>
      </c>
      <c r="B100" s="1" t="n">
        <v>210</v>
      </c>
      <c r="C100" s="1" t="s">
        <v>615</v>
      </c>
    </row>
    <row r="101" customFormat="false" ht="12.75" hidden="false" customHeight="false" outlineLevel="0" collapsed="false">
      <c r="A101" s="1" t="n">
        <v>215</v>
      </c>
      <c r="B101" s="1" t="n">
        <v>210</v>
      </c>
      <c r="C101" s="1" t="s">
        <v>617</v>
      </c>
    </row>
    <row r="102" customFormat="false" ht="12.75" hidden="false" customHeight="false" outlineLevel="0" collapsed="false">
      <c r="A102" s="1" t="n">
        <v>216</v>
      </c>
      <c r="B102" s="1" t="n">
        <v>210</v>
      </c>
      <c r="C102" s="1" t="s">
        <v>619</v>
      </c>
    </row>
    <row r="103" customFormat="false" ht="12.75" hidden="false" customHeight="false" outlineLevel="0" collapsed="false">
      <c r="A103" s="1" t="n">
        <v>217</v>
      </c>
      <c r="B103" s="1" t="n">
        <v>210</v>
      </c>
      <c r="C103" s="1" t="s">
        <v>621</v>
      </c>
    </row>
    <row r="104" customFormat="false" ht="12.75" hidden="false" customHeight="false" outlineLevel="0" collapsed="false">
      <c r="A104" s="1" t="n">
        <v>218</v>
      </c>
      <c r="B104" s="1" t="n">
        <v>210</v>
      </c>
      <c r="C104" s="1" t="s">
        <v>623</v>
      </c>
    </row>
    <row r="105" customFormat="false" ht="12.75" hidden="false" customHeight="false" outlineLevel="0" collapsed="false">
      <c r="A105" s="1" t="n">
        <v>219</v>
      </c>
      <c r="B105" s="1" t="n">
        <v>210</v>
      </c>
      <c r="C105" s="1" t="s">
        <v>625</v>
      </c>
    </row>
    <row r="106" customFormat="false" ht="12.75" hidden="false" customHeight="false" outlineLevel="0" collapsed="false">
      <c r="A106" s="1" t="n">
        <v>220</v>
      </c>
      <c r="B106" s="1" t="n">
        <v>210</v>
      </c>
      <c r="C106" s="1" t="s">
        <v>627</v>
      </c>
    </row>
    <row r="107" customFormat="false" ht="12.75" hidden="false" customHeight="false" outlineLevel="0" collapsed="false">
      <c r="A107" s="1" t="n">
        <v>221</v>
      </c>
      <c r="B107" s="1" t="n">
        <v>210</v>
      </c>
      <c r="C107" s="1" t="s">
        <v>629</v>
      </c>
    </row>
    <row r="108" customFormat="false" ht="12.75" hidden="false" customHeight="false" outlineLevel="0" collapsed="false">
      <c r="A108" s="1" t="n">
        <v>222</v>
      </c>
      <c r="B108" s="1" t="n">
        <v>210</v>
      </c>
      <c r="C108" s="1" t="s">
        <v>631</v>
      </c>
    </row>
    <row r="109" customFormat="false" ht="12.75" hidden="false" customHeight="false" outlineLevel="0" collapsed="false">
      <c r="A109" s="1" t="n">
        <v>223</v>
      </c>
      <c r="B109" s="1" t="n">
        <v>210</v>
      </c>
      <c r="C109" s="1" t="s">
        <v>633</v>
      </c>
    </row>
    <row r="110" customFormat="false" ht="12.75" hidden="false" customHeight="false" outlineLevel="0" collapsed="false">
      <c r="A110" s="1" t="n">
        <v>224</v>
      </c>
      <c r="B110" s="1" t="n">
        <v>210</v>
      </c>
      <c r="C110" s="1" t="s">
        <v>635</v>
      </c>
    </row>
    <row r="111" customFormat="false" ht="12.75" hidden="false" customHeight="false" outlineLevel="0" collapsed="false">
      <c r="A111" s="1" t="n">
        <v>225</v>
      </c>
      <c r="B111" s="1" t="n">
        <v>210</v>
      </c>
      <c r="C111" s="1" t="s">
        <v>637</v>
      </c>
    </row>
    <row r="112" customFormat="false" ht="12.75" hidden="false" customHeight="false" outlineLevel="0" collapsed="false">
      <c r="A112" s="1" t="n">
        <v>226</v>
      </c>
      <c r="B112" s="1" t="n">
        <v>210</v>
      </c>
      <c r="C112" s="1" t="s">
        <v>603</v>
      </c>
    </row>
    <row r="113" customFormat="false" ht="12.75" hidden="false" customHeight="false" outlineLevel="0" collapsed="false">
      <c r="A113" s="1" t="n">
        <v>227</v>
      </c>
      <c r="B113" s="1" t="n">
        <v>210</v>
      </c>
      <c r="C113" s="1" t="s">
        <v>639</v>
      </c>
    </row>
    <row r="114" customFormat="false" ht="12.75" hidden="false" customHeight="false" outlineLevel="0" collapsed="false">
      <c r="A114" s="1" t="n">
        <v>250</v>
      </c>
      <c r="C114" s="1" t="s">
        <v>641</v>
      </c>
    </row>
    <row r="115" customFormat="false" ht="12.75" hidden="false" customHeight="false" outlineLevel="0" collapsed="false">
      <c r="A115" s="1" t="n">
        <v>120</v>
      </c>
      <c r="C115" s="1" t="s">
        <v>764</v>
      </c>
    </row>
    <row r="116" customFormat="false" ht="12.75" hidden="false" customHeight="false" outlineLevel="0" collapsed="false">
      <c r="A116" s="252" t="n">
        <v>900</v>
      </c>
      <c r="C116" s="252" t="s">
        <v>738</v>
      </c>
    </row>
    <row r="117" customFormat="false" ht="12.75" hidden="false" customHeight="false" outlineLevel="0" collapsed="false">
      <c r="A117" s="1" t="n">
        <v>901</v>
      </c>
      <c r="B117" s="1" t="n">
        <v>900</v>
      </c>
      <c r="C117" s="1" t="s">
        <v>765</v>
      </c>
    </row>
    <row r="118" customFormat="false" ht="12.75" hidden="false" customHeight="false" outlineLevel="0" collapsed="false">
      <c r="A118" s="1" t="n">
        <v>902</v>
      </c>
      <c r="B118" s="1" t="n">
        <v>900</v>
      </c>
      <c r="C118" s="1" t="s">
        <v>742</v>
      </c>
    </row>
    <row r="119" customFormat="false" ht="12.75" hidden="false" customHeight="false" outlineLevel="0" collapsed="false">
      <c r="A119" s="1" t="n">
        <v>903</v>
      </c>
      <c r="B119" s="1" t="n">
        <v>900</v>
      </c>
      <c r="C119" s="1" t="s">
        <v>744</v>
      </c>
    </row>
    <row r="120" customFormat="false" ht="12.75" hidden="false" customHeight="false" outlineLevel="0" collapsed="false">
      <c r="A120" s="1" t="n">
        <v>909</v>
      </c>
      <c r="B120" s="1" t="n">
        <v>900</v>
      </c>
      <c r="C120" s="1" t="s">
        <v>746</v>
      </c>
    </row>
    <row r="121" customFormat="false" ht="12.75" hidden="false" customHeight="false" outlineLevel="0" collapsed="false">
      <c r="A121" s="1" t="n">
        <v>904</v>
      </c>
      <c r="B121" s="1" t="n">
        <v>900</v>
      </c>
      <c r="C121" s="1" t="s">
        <v>748</v>
      </c>
    </row>
    <row r="122" customFormat="false" ht="12.75" hidden="false" customHeight="false" outlineLevel="0" collapsed="false">
      <c r="A122" s="1" t="n">
        <v>905</v>
      </c>
      <c r="B122" s="1" t="n">
        <v>900</v>
      </c>
      <c r="C122" s="1" t="s">
        <v>750</v>
      </c>
    </row>
    <row r="123" customFormat="false" ht="12.75" hidden="false" customHeight="false" outlineLevel="0" collapsed="false">
      <c r="A123" s="1" t="n">
        <v>906</v>
      </c>
      <c r="B123" s="1" t="n">
        <v>900</v>
      </c>
      <c r="C123" s="1" t="s">
        <v>752</v>
      </c>
    </row>
    <row r="124" customFormat="false" ht="12.75" hidden="false" customHeight="false" outlineLevel="0" collapsed="false">
      <c r="A124" s="1" t="n">
        <v>907</v>
      </c>
      <c r="B124" s="1" t="n">
        <v>900</v>
      </c>
      <c r="C124" s="1" t="s">
        <v>754</v>
      </c>
    </row>
    <row r="125" customFormat="false" ht="12.75" hidden="false" customHeight="false" outlineLevel="0" collapsed="false">
      <c r="A125" s="1" t="n">
        <v>908</v>
      </c>
      <c r="B125" s="1" t="n">
        <v>900</v>
      </c>
      <c r="C125" s="1" t="s">
        <v>756</v>
      </c>
    </row>
    <row r="126" customFormat="false" ht="12.75" hidden="false" customHeight="false" outlineLevel="0" collapsed="false">
      <c r="A126" s="1" t="n">
        <v>910</v>
      </c>
      <c r="B126" s="1" t="n">
        <v>900</v>
      </c>
      <c r="C126" s="1" t="s">
        <v>758</v>
      </c>
    </row>
    <row r="127" customFormat="false" ht="12.75" hidden="false" customHeight="false" outlineLevel="0" collapsed="false">
      <c r="A127" s="1" t="n">
        <v>999</v>
      </c>
      <c r="C127" s="1" t="s">
        <v>675</v>
      </c>
    </row>
    <row r="128" customFormat="false" ht="12.75" hidden="false" customHeight="false" outlineLevel="0" collapsed="false">
      <c r="A128" s="252" t="n">
        <v>260</v>
      </c>
      <c r="C128" s="252" t="s">
        <v>766</v>
      </c>
    </row>
    <row r="129" customFormat="false" ht="12.75" hidden="false" customHeight="false" outlineLevel="0" collapsed="false">
      <c r="A129" s="252" t="n">
        <v>261</v>
      </c>
      <c r="B129" s="1" t="n">
        <v>260</v>
      </c>
      <c r="C129" s="252" t="s">
        <v>767</v>
      </c>
    </row>
    <row r="130" customFormat="false" ht="12.75" hidden="false" customHeight="false" outlineLevel="0" collapsed="false">
      <c r="A130" s="252" t="n">
        <v>500</v>
      </c>
      <c r="C130" s="252" t="s">
        <v>555</v>
      </c>
    </row>
    <row r="131" customFormat="false" ht="12.75" hidden="false" customHeight="false" outlineLevel="0" collapsed="false">
      <c r="A131" s="1" t="n">
        <v>501</v>
      </c>
      <c r="B131" s="1" t="n">
        <v>500</v>
      </c>
      <c r="C131" s="1" t="s">
        <v>768</v>
      </c>
    </row>
    <row r="132" customFormat="false" ht="12.75" hidden="false" customHeight="false" outlineLevel="0" collapsed="false">
      <c r="A132" s="1" t="n">
        <v>502</v>
      </c>
      <c r="B132" s="1" t="n">
        <v>500</v>
      </c>
      <c r="C132" s="1" t="s">
        <v>559</v>
      </c>
    </row>
    <row r="133" customFormat="false" ht="12.75" hidden="false" customHeight="false" outlineLevel="0" collapsed="false">
      <c r="A133" s="1" t="n">
        <v>503</v>
      </c>
      <c r="B133" s="1" t="n">
        <v>500</v>
      </c>
      <c r="C133" s="1" t="s">
        <v>561</v>
      </c>
    </row>
    <row r="134" customFormat="false" ht="12.75" hidden="false" customHeight="false" outlineLevel="0" collapsed="false">
      <c r="A134" s="1" t="n">
        <v>504</v>
      </c>
      <c r="B134" s="1" t="n">
        <v>500</v>
      </c>
      <c r="C134" s="1" t="s">
        <v>563</v>
      </c>
    </row>
    <row r="135" customFormat="false" ht="12.75" hidden="false" customHeight="false" outlineLevel="0" collapsed="false">
      <c r="A135" s="298" t="n">
        <v>81</v>
      </c>
      <c r="B135" s="1" t="n">
        <v>500</v>
      </c>
      <c r="C135" s="298" t="s">
        <v>577</v>
      </c>
    </row>
    <row r="136" customFormat="false" ht="12.75" hidden="false" customHeight="false" outlineLevel="0" collapsed="false">
      <c r="A136" s="298" t="n">
        <v>82</v>
      </c>
      <c r="B136" s="1" t="n">
        <v>500</v>
      </c>
      <c r="C136" s="298" t="s">
        <v>579</v>
      </c>
    </row>
    <row r="137" customFormat="false" ht="12.75" hidden="false" customHeight="false" outlineLevel="0" collapsed="false">
      <c r="A137" s="1" t="n">
        <v>505</v>
      </c>
      <c r="B137" s="1" t="n">
        <v>500</v>
      </c>
      <c r="C137" s="1" t="s">
        <v>565</v>
      </c>
    </row>
    <row r="138" customFormat="false" ht="12.75" hidden="false" customHeight="false" outlineLevel="0" collapsed="false">
      <c r="A138" s="1" t="n">
        <v>506</v>
      </c>
      <c r="B138" s="1" t="n">
        <v>500</v>
      </c>
      <c r="C138" s="1" t="s">
        <v>567</v>
      </c>
    </row>
    <row r="139" customFormat="false" ht="12.75" hidden="false" customHeight="false" outlineLevel="0" collapsed="false">
      <c r="A139" s="1" t="n">
        <v>507</v>
      </c>
      <c r="B139" s="1" t="n">
        <v>500</v>
      </c>
      <c r="C139" s="1" t="s">
        <v>569</v>
      </c>
    </row>
    <row r="140" customFormat="false" ht="12.75" hidden="false" customHeight="false" outlineLevel="0" collapsed="false">
      <c r="A140" s="1" t="n">
        <v>508</v>
      </c>
      <c r="B140" s="1" t="n">
        <v>500</v>
      </c>
      <c r="C140" s="1" t="s">
        <v>571</v>
      </c>
    </row>
    <row r="141" customFormat="false" ht="12.75" hidden="false" customHeight="false" outlineLevel="0" collapsed="false">
      <c r="A141" s="1" t="n">
        <v>509</v>
      </c>
      <c r="B141" s="1" t="n">
        <v>500</v>
      </c>
      <c r="C141" s="1" t="s">
        <v>573</v>
      </c>
    </row>
    <row r="142" customFormat="false" ht="12.75" hidden="false" customHeight="false" outlineLevel="0" collapsed="false">
      <c r="A142" s="1" t="n">
        <v>510</v>
      </c>
      <c r="B142" s="1" t="n">
        <v>500</v>
      </c>
      <c r="C142" s="1" t="s">
        <v>545</v>
      </c>
    </row>
    <row r="143" customFormat="false" ht="12.75" hidden="false" customHeight="false" outlineLevel="0" collapsed="false">
      <c r="A143" s="1" t="n">
        <v>204</v>
      </c>
      <c r="B143" s="1" t="n">
        <v>500</v>
      </c>
      <c r="C143" s="1" t="s">
        <v>551</v>
      </c>
    </row>
    <row r="144" customFormat="false" ht="12.75" hidden="false" customHeight="false" outlineLevel="0" collapsed="false">
      <c r="A144" s="1" t="n">
        <v>83</v>
      </c>
      <c r="B144" s="1" t="n">
        <v>500</v>
      </c>
      <c r="C144" s="1" t="s">
        <v>581</v>
      </c>
    </row>
    <row r="145" customFormat="false" ht="12.75" hidden="false" customHeight="false" outlineLevel="0" collapsed="false">
      <c r="A145" s="252" t="n">
        <v>550</v>
      </c>
      <c r="C145" s="252" t="s">
        <v>525</v>
      </c>
    </row>
    <row r="146" customFormat="false" ht="12.75" hidden="false" customHeight="false" outlineLevel="0" collapsed="false">
      <c r="A146" s="1" t="n">
        <v>551</v>
      </c>
      <c r="B146" s="1" t="n">
        <v>550</v>
      </c>
      <c r="C146" s="1" t="s">
        <v>527</v>
      </c>
    </row>
    <row r="147" customFormat="false" ht="12.75" hidden="false" customHeight="false" outlineLevel="0" collapsed="false">
      <c r="A147" s="1" t="n">
        <v>552</v>
      </c>
      <c r="B147" s="1" t="n">
        <v>550</v>
      </c>
      <c r="C147" s="1" t="s">
        <v>529</v>
      </c>
    </row>
    <row r="148" customFormat="false" ht="12.75" hidden="false" customHeight="false" outlineLevel="0" collapsed="false">
      <c r="A148" s="1" t="n">
        <v>554</v>
      </c>
      <c r="B148" s="1" t="n">
        <v>550</v>
      </c>
      <c r="C148" s="1" t="s">
        <v>531</v>
      </c>
    </row>
    <row r="149" customFormat="false" ht="12.75" hidden="false" customHeight="false" outlineLevel="0" collapsed="false">
      <c r="A149" s="1" t="n">
        <v>555</v>
      </c>
      <c r="B149" s="1" t="n">
        <v>550</v>
      </c>
      <c r="C149" s="1" t="s">
        <v>533</v>
      </c>
    </row>
    <row r="150" customFormat="false" ht="12.75" hidden="false" customHeight="false" outlineLevel="0" collapsed="false">
      <c r="A150" s="1" t="n">
        <v>556</v>
      </c>
      <c r="B150" s="1" t="n">
        <v>550</v>
      </c>
      <c r="C150" s="1" t="s">
        <v>535</v>
      </c>
    </row>
    <row r="151" customFormat="false" ht="12.75" hidden="false" customHeight="false" outlineLevel="0" collapsed="false">
      <c r="A151" s="1" t="n">
        <v>553</v>
      </c>
      <c r="B151" s="1" t="n">
        <v>550</v>
      </c>
      <c r="C151" s="1" t="s">
        <v>537</v>
      </c>
    </row>
    <row r="152" customFormat="false" ht="12.75" hidden="false" customHeight="false" outlineLevel="0" collapsed="false">
      <c r="A152" s="1" t="n">
        <v>557</v>
      </c>
      <c r="B152" s="1" t="n">
        <v>550</v>
      </c>
      <c r="C152" s="1" t="s">
        <v>539</v>
      </c>
    </row>
    <row r="153" customFormat="false" ht="12.75" hidden="false" customHeight="false" outlineLevel="0" collapsed="false">
      <c r="A153" s="1" t="n">
        <v>558</v>
      </c>
      <c r="B153" s="1" t="n">
        <v>550</v>
      </c>
      <c r="C153" s="1" t="s">
        <v>541</v>
      </c>
    </row>
    <row r="154" customFormat="false" ht="12.75" hidden="false" customHeight="false" outlineLevel="0" collapsed="false">
      <c r="A154" s="1" t="n">
        <v>559</v>
      </c>
      <c r="B154" s="1" t="n">
        <v>550</v>
      </c>
      <c r="C154" s="1" t="s">
        <v>543</v>
      </c>
    </row>
    <row r="155" customFormat="false" ht="12.75" hidden="false" customHeight="false" outlineLevel="0" collapsed="false">
      <c r="A155" s="299" t="n">
        <v>15</v>
      </c>
      <c r="B155" s="298"/>
      <c r="C155" s="299" t="s">
        <v>240</v>
      </c>
    </row>
    <row r="156" customFormat="false" ht="12.75" hidden="false" customHeight="false" outlineLevel="0" collapsed="false">
      <c r="A156" s="252" t="n">
        <v>998</v>
      </c>
      <c r="C156" s="252" t="s">
        <v>769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50"/>
  <sheetViews>
    <sheetView showFormulas="false" showGridLines="true" showRowColHeaders="true" showZeros="true" rightToLeft="false" tabSelected="false" showOutlineSymbols="true" defaultGridColor="false" view="normal" topLeftCell="A1131" colorId="62" zoomScale="100" zoomScaleNormal="100" zoomScalePageLayoutView="100" workbookViewId="0">
      <selection pane="topLeft" activeCell="C1171" activeCellId="1" sqref="A161:N161 C1171"/>
    </sheetView>
  </sheetViews>
  <sheetFormatPr defaultRowHeight="12.75" zeroHeight="false" outlineLevelRow="0" outlineLevelCol="0"/>
  <cols>
    <col collapsed="false" customWidth="true" hidden="false" outlineLevel="0" max="1" min="1" style="1" width="10.39"/>
    <col collapsed="false" customWidth="true" hidden="false" outlineLevel="0" max="2" min="2" style="1" width="39.66"/>
    <col collapsed="false" customWidth="true" hidden="false" outlineLevel="0" max="3" min="3" style="1" width="30.1"/>
    <col collapsed="false" customWidth="true" hidden="false" outlineLevel="0" max="4" min="4" style="1" width="31.23"/>
    <col collapsed="false" customWidth="true" hidden="true" outlineLevel="0" max="5" min="5" style="1" width="4.41"/>
    <col collapsed="false" customWidth="true" hidden="false" outlineLevel="0" max="6" min="6" style="1" width="12.98"/>
    <col collapsed="false" customWidth="true" hidden="false" outlineLevel="0" max="7" min="7" style="1" width="14.4"/>
    <col collapsed="false" customWidth="true" hidden="false" outlineLevel="0" max="8" min="8" style="1" width="10.98"/>
    <col collapsed="false" customWidth="true" hidden="false" outlineLevel="0" max="9" min="9" style="1" width="24.82"/>
    <col collapsed="false" customWidth="true" hidden="false" outlineLevel="0" max="1025" min="10" style="0" width="9.05"/>
  </cols>
  <sheetData>
    <row r="1" customFormat="false" ht="12.75" hidden="false" customHeight="false" outlineLevel="0" collapsed="false">
      <c r="A1" s="20"/>
      <c r="B1" s="302" t="s">
        <v>770</v>
      </c>
      <c r="C1" s="36"/>
      <c r="D1" s="303" t="n">
        <v>41491</v>
      </c>
      <c r="E1" s="20"/>
      <c r="F1" s="20" t="s">
        <v>771</v>
      </c>
      <c r="G1" s="304" t="s">
        <v>772</v>
      </c>
      <c r="H1" s="304" t="s">
        <v>773</v>
      </c>
    </row>
    <row r="2" customFormat="false" ht="12.75" hidden="false" customHeight="false" outlineLevel="0" collapsed="false">
      <c r="A2" s="266" t="n">
        <v>8</v>
      </c>
      <c r="B2" s="270" t="s">
        <v>774</v>
      </c>
      <c r="C2" s="270" t="s">
        <v>775</v>
      </c>
      <c r="D2" s="270" t="s">
        <v>776</v>
      </c>
      <c r="E2" s="266"/>
      <c r="F2" s="305" t="n">
        <v>1.5</v>
      </c>
      <c r="G2" s="306" t="n">
        <v>450</v>
      </c>
      <c r="H2" s="306" t="n">
        <v>317</v>
      </c>
      <c r="K2" s="1" t="n">
        <f aca="false">H2*A2</f>
        <v>2536</v>
      </c>
    </row>
    <row r="3" customFormat="false" ht="12.75" hidden="false" customHeight="false" outlineLevel="0" collapsed="false">
      <c r="A3" s="266" t="n">
        <v>8</v>
      </c>
      <c r="B3" s="270" t="s">
        <v>777</v>
      </c>
      <c r="C3" s="270" t="s">
        <v>775</v>
      </c>
      <c r="D3" s="270" t="s">
        <v>778</v>
      </c>
      <c r="E3" s="266"/>
      <c r="F3" s="305" t="n">
        <v>2.5</v>
      </c>
      <c r="G3" s="306" t="n">
        <v>550</v>
      </c>
      <c r="H3" s="306" t="n">
        <v>439</v>
      </c>
      <c r="K3" s="1" t="n">
        <f aca="false">H3*A3</f>
        <v>3512</v>
      </c>
    </row>
    <row r="4" customFormat="false" ht="12.75" hidden="false" customHeight="false" outlineLevel="0" collapsed="false">
      <c r="A4" s="266" t="n">
        <v>2</v>
      </c>
      <c r="B4" s="270" t="s">
        <v>779</v>
      </c>
      <c r="C4" s="270" t="s">
        <v>780</v>
      </c>
      <c r="D4" s="270" t="s">
        <v>781</v>
      </c>
      <c r="E4" s="266"/>
      <c r="F4" s="305" t="n">
        <v>15.2</v>
      </c>
      <c r="G4" s="306" t="n">
        <v>2100</v>
      </c>
      <c r="H4" s="306" t="n">
        <v>1749.7454</v>
      </c>
      <c r="I4" s="307" t="n">
        <v>41426</v>
      </c>
      <c r="K4" s="1" t="n">
        <f aca="false">H4*A4</f>
        <v>3499.4908</v>
      </c>
    </row>
    <row r="5" customFormat="false" ht="12.75" hidden="false" customHeight="false" outlineLevel="0" collapsed="false">
      <c r="A5" s="266" t="n">
        <v>2</v>
      </c>
      <c r="B5" s="270" t="s">
        <v>782</v>
      </c>
      <c r="C5" s="270" t="s">
        <v>783</v>
      </c>
      <c r="D5" s="270" t="s">
        <v>784</v>
      </c>
      <c r="E5" s="266"/>
      <c r="F5" s="305" t="n">
        <v>16</v>
      </c>
      <c r="G5" s="306" t="n">
        <v>2600</v>
      </c>
      <c r="H5" s="306" t="n">
        <v>2323.662</v>
      </c>
      <c r="I5" s="307" t="n">
        <v>41442</v>
      </c>
      <c r="K5" s="1" t="n">
        <f aca="false">H5*A5</f>
        <v>4647.324</v>
      </c>
    </row>
    <row r="6" customFormat="false" ht="12.75" hidden="false" customHeight="false" outlineLevel="0" collapsed="false">
      <c r="A6" s="266" t="n">
        <v>5</v>
      </c>
      <c r="B6" s="270" t="s">
        <v>785</v>
      </c>
      <c r="C6" s="270" t="s">
        <v>786</v>
      </c>
      <c r="D6" s="270" t="s">
        <v>787</v>
      </c>
      <c r="E6" s="266"/>
      <c r="F6" s="305" t="n">
        <v>4.3</v>
      </c>
      <c r="G6" s="306" t="n">
        <v>800</v>
      </c>
      <c r="H6" s="306" t="n">
        <v>501.704</v>
      </c>
      <c r="I6" s="307" t="n">
        <v>41487</v>
      </c>
      <c r="J6" s="1" t="n">
        <v>1010.25</v>
      </c>
      <c r="K6" s="1" t="n">
        <f aca="false">H6*A6</f>
        <v>2508.52</v>
      </c>
    </row>
    <row r="7" customFormat="false" ht="12.75" hidden="false" customHeight="false" outlineLevel="0" collapsed="false">
      <c r="A7" s="266" t="n">
        <v>5</v>
      </c>
      <c r="B7" s="270" t="s">
        <v>788</v>
      </c>
      <c r="C7" s="270" t="s">
        <v>786</v>
      </c>
      <c r="D7" s="270" t="s">
        <v>789</v>
      </c>
      <c r="E7" s="266"/>
      <c r="F7" s="305" t="n">
        <v>5.6</v>
      </c>
      <c r="G7" s="306" t="n">
        <v>800</v>
      </c>
      <c r="H7" s="306" t="n">
        <v>573.104</v>
      </c>
      <c r="I7" s="308" t="n">
        <v>41558</v>
      </c>
      <c r="J7" s="1" t="n">
        <v>164000</v>
      </c>
      <c r="K7" s="1" t="n">
        <f aca="false">H7*A7</f>
        <v>2865.52</v>
      </c>
    </row>
    <row r="8" customFormat="false" ht="12.75" hidden="false" customHeight="false" outlineLevel="0" collapsed="false">
      <c r="A8" s="266" t="n">
        <v>5</v>
      </c>
      <c r="B8" s="270" t="s">
        <v>790</v>
      </c>
      <c r="C8" s="270" t="s">
        <v>786</v>
      </c>
      <c r="D8" s="270" t="s">
        <v>791</v>
      </c>
      <c r="E8" s="266"/>
      <c r="F8" s="305" t="n">
        <v>6</v>
      </c>
      <c r="G8" s="306" t="n">
        <v>1100</v>
      </c>
      <c r="H8" s="306" t="n">
        <v>719.355</v>
      </c>
      <c r="K8" s="1" t="n">
        <f aca="false">H8*A8</f>
        <v>3596.775</v>
      </c>
    </row>
    <row r="9" customFormat="false" ht="12.75" hidden="false" customHeight="false" outlineLevel="0" collapsed="false">
      <c r="A9" s="266" t="n">
        <v>5</v>
      </c>
      <c r="B9" s="270" t="s">
        <v>792</v>
      </c>
      <c r="C9" s="270" t="s">
        <v>786</v>
      </c>
      <c r="D9" s="270" t="s">
        <v>793</v>
      </c>
      <c r="E9" s="266"/>
      <c r="F9" s="305" t="n">
        <v>9</v>
      </c>
      <c r="G9" s="306" t="n">
        <v>1100</v>
      </c>
      <c r="H9" s="306" t="n">
        <v>846.5184</v>
      </c>
      <c r="K9" s="1" t="n">
        <f aca="false">H9*A9</f>
        <v>4232.592</v>
      </c>
    </row>
    <row r="10" customFormat="false" ht="12.75" hidden="false" customHeight="false" outlineLevel="0" collapsed="false">
      <c r="A10" s="266" t="n">
        <v>5</v>
      </c>
      <c r="B10" s="270" t="s">
        <v>794</v>
      </c>
      <c r="C10" s="270" t="s">
        <v>795</v>
      </c>
      <c r="D10" s="270" t="s">
        <v>796</v>
      </c>
      <c r="E10" s="266"/>
      <c r="F10" s="305" t="n">
        <v>4.95</v>
      </c>
      <c r="G10" s="306" t="n">
        <v>650</v>
      </c>
      <c r="H10" s="306" t="n">
        <v>500.4936</v>
      </c>
      <c r="K10" s="1" t="n">
        <f aca="false">H10*A10</f>
        <v>2502.468</v>
      </c>
    </row>
    <row r="11" customFormat="false" ht="12.75" hidden="false" customHeight="false" outlineLevel="0" collapsed="false">
      <c r="A11" s="266" t="n">
        <v>5</v>
      </c>
      <c r="B11" s="270" t="s">
        <v>797</v>
      </c>
      <c r="C11" s="270" t="s">
        <v>795</v>
      </c>
      <c r="D11" s="270" t="s">
        <v>798</v>
      </c>
      <c r="E11" s="266"/>
      <c r="F11" s="305" t="n">
        <v>5.5</v>
      </c>
      <c r="G11" s="306" t="n">
        <v>700</v>
      </c>
      <c r="H11" s="306" t="n">
        <v>537.2136</v>
      </c>
      <c r="K11" s="1" t="n">
        <f aca="false">H11*A11</f>
        <v>2686.068</v>
      </c>
    </row>
    <row r="12" customFormat="false" ht="12.75" hidden="false" customHeight="false" outlineLevel="0" collapsed="false">
      <c r="A12" s="266" t="n">
        <v>5</v>
      </c>
      <c r="B12" s="270" t="s">
        <v>799</v>
      </c>
      <c r="C12" s="270" t="s">
        <v>800</v>
      </c>
      <c r="D12" s="270" t="s">
        <v>801</v>
      </c>
      <c r="E12" s="266"/>
      <c r="F12" s="305" t="n">
        <v>5.8</v>
      </c>
      <c r="G12" s="306" t="n">
        <v>950</v>
      </c>
      <c r="H12" s="306" t="n">
        <v>578.34</v>
      </c>
      <c r="K12" s="1" t="n">
        <f aca="false">H12*A12</f>
        <v>2891.7</v>
      </c>
    </row>
    <row r="13" customFormat="false" ht="12.75" hidden="false" customHeight="false" outlineLevel="0" collapsed="false">
      <c r="A13" s="266" t="n">
        <v>5</v>
      </c>
      <c r="B13" s="270" t="s">
        <v>802</v>
      </c>
      <c r="C13" s="270" t="s">
        <v>800</v>
      </c>
      <c r="D13" s="270" t="s">
        <v>803</v>
      </c>
      <c r="E13" s="266"/>
      <c r="F13" s="305" t="n">
        <v>7.5</v>
      </c>
      <c r="G13" s="306" t="n">
        <v>1100</v>
      </c>
      <c r="H13" s="306" t="n">
        <v>742.56</v>
      </c>
      <c r="K13" s="1" t="n">
        <f aca="false">H13*A13</f>
        <v>3712.8</v>
      </c>
    </row>
    <row r="14" customFormat="false" ht="12.75" hidden="false" customHeight="false" outlineLevel="0" collapsed="false">
      <c r="A14" s="266" t="n">
        <v>5</v>
      </c>
      <c r="B14" s="309" t="s">
        <v>804</v>
      </c>
      <c r="C14" s="270" t="s">
        <v>805</v>
      </c>
      <c r="D14" s="270" t="s">
        <v>806</v>
      </c>
      <c r="E14" s="266"/>
      <c r="F14" s="305" t="n">
        <v>11.5</v>
      </c>
      <c r="G14" s="306" t="n">
        <v>1500</v>
      </c>
      <c r="H14" s="306" t="n">
        <v>1422.9</v>
      </c>
      <c r="K14" s="1" t="n">
        <f aca="false">H14*A14</f>
        <v>7114.5</v>
      </c>
    </row>
    <row r="15" customFormat="false" ht="12.75" hidden="false" customHeight="false" outlineLevel="0" collapsed="false">
      <c r="A15" s="266" t="n">
        <v>5</v>
      </c>
      <c r="B15" s="270" t="s">
        <v>807</v>
      </c>
      <c r="C15" s="270" t="s">
        <v>808</v>
      </c>
      <c r="D15" s="270" t="s">
        <v>809</v>
      </c>
      <c r="E15" s="266"/>
      <c r="F15" s="305" t="n">
        <v>6.8</v>
      </c>
      <c r="G15" s="306" t="n">
        <v>1350</v>
      </c>
      <c r="H15" s="306" t="n">
        <v>662.6906</v>
      </c>
      <c r="K15" s="1" t="n">
        <f aca="false">H15*A15</f>
        <v>3313.453</v>
      </c>
    </row>
    <row r="16" customFormat="false" ht="12.75" hidden="false" customHeight="false" outlineLevel="0" collapsed="false">
      <c r="A16" s="266" t="n">
        <v>5</v>
      </c>
      <c r="B16" s="270" t="s">
        <v>810</v>
      </c>
      <c r="C16" s="270" t="s">
        <v>808</v>
      </c>
      <c r="D16" s="270" t="s">
        <v>811</v>
      </c>
      <c r="E16" s="266"/>
      <c r="F16" s="305" t="n">
        <v>6.9</v>
      </c>
      <c r="G16" s="306" t="n">
        <v>931.77</v>
      </c>
      <c r="H16" s="306" t="n">
        <v>672.945</v>
      </c>
      <c r="K16" s="1" t="n">
        <f aca="false">H16*A16</f>
        <v>3364.725</v>
      </c>
    </row>
    <row r="17" customFormat="false" ht="12.75" hidden="false" customHeight="false" outlineLevel="0" collapsed="false">
      <c r="A17" s="266" t="n">
        <v>5</v>
      </c>
      <c r="B17" s="270" t="s">
        <v>812</v>
      </c>
      <c r="C17" s="270" t="s">
        <v>813</v>
      </c>
      <c r="D17" s="270" t="s">
        <v>814</v>
      </c>
      <c r="E17" s="266"/>
      <c r="F17" s="305" t="n">
        <v>10</v>
      </c>
      <c r="G17" s="306" t="n">
        <v>1400</v>
      </c>
      <c r="H17" s="306" t="n">
        <v>940.576</v>
      </c>
      <c r="K17" s="1" t="n">
        <f aca="false">H17*A17</f>
        <v>4702.88</v>
      </c>
    </row>
    <row r="18" customFormat="false" ht="12.75" hidden="false" customHeight="false" outlineLevel="0" collapsed="false">
      <c r="A18" s="266" t="n">
        <v>5</v>
      </c>
      <c r="B18" s="270" t="s">
        <v>815</v>
      </c>
      <c r="C18" s="270" t="s">
        <v>816</v>
      </c>
      <c r="D18" s="270" t="s">
        <v>817</v>
      </c>
      <c r="E18" s="266"/>
      <c r="F18" s="305" t="n">
        <v>13.5</v>
      </c>
      <c r="G18" s="306" t="n">
        <v>1750</v>
      </c>
      <c r="H18" s="306" t="n">
        <v>1269.7776</v>
      </c>
      <c r="K18" s="1" t="n">
        <f aca="false">H18*A18</f>
        <v>6348.888</v>
      </c>
    </row>
    <row r="19" customFormat="false" ht="12.75" hidden="false" customHeight="false" outlineLevel="0" collapsed="false">
      <c r="A19" s="266" t="n">
        <v>12</v>
      </c>
      <c r="B19" s="270" t="s">
        <v>818</v>
      </c>
      <c r="C19" s="270" t="s">
        <v>819</v>
      </c>
      <c r="D19" s="270" t="s">
        <v>820</v>
      </c>
      <c r="E19" s="266"/>
      <c r="F19" s="305" t="n">
        <v>1.2</v>
      </c>
      <c r="G19" s="306" t="n">
        <v>400</v>
      </c>
      <c r="H19" s="306" t="n">
        <v>214.3428</v>
      </c>
      <c r="K19" s="1" t="n">
        <f aca="false">H19*A19</f>
        <v>2572.1136</v>
      </c>
    </row>
    <row r="20" customFormat="false" ht="12.75" hidden="false" customHeight="false" outlineLevel="0" collapsed="false">
      <c r="A20" s="266" t="n">
        <v>12</v>
      </c>
      <c r="B20" s="270" t="s">
        <v>821</v>
      </c>
      <c r="C20" s="270" t="s">
        <v>819</v>
      </c>
      <c r="D20" s="270" t="s">
        <v>822</v>
      </c>
      <c r="E20" s="266"/>
      <c r="F20" s="305" t="n">
        <v>1.4</v>
      </c>
      <c r="G20" s="306" t="n">
        <v>400</v>
      </c>
      <c r="H20" s="306" t="n">
        <v>236.2745</v>
      </c>
      <c r="K20" s="1" t="n">
        <f aca="false">H20*A20</f>
        <v>2835.294</v>
      </c>
    </row>
    <row r="21" customFormat="false" ht="12.75" hidden="false" customHeight="false" outlineLevel="0" collapsed="false">
      <c r="A21" s="266" t="n">
        <v>12</v>
      </c>
      <c r="B21" s="270" t="s">
        <v>823</v>
      </c>
      <c r="C21" s="270" t="s">
        <v>819</v>
      </c>
      <c r="D21" s="270" t="s">
        <v>824</v>
      </c>
      <c r="E21" s="266"/>
      <c r="F21" s="305" t="n">
        <v>2.4</v>
      </c>
      <c r="G21" s="306" t="n">
        <v>500</v>
      </c>
      <c r="H21" s="306" t="n">
        <v>365.7394</v>
      </c>
      <c r="K21" s="1" t="n">
        <f aca="false">H21*A21</f>
        <v>4388.8728</v>
      </c>
    </row>
    <row r="22" customFormat="false" ht="12.75" hidden="false" customHeight="false" outlineLevel="0" collapsed="false">
      <c r="A22" s="266" t="n">
        <v>8</v>
      </c>
      <c r="B22" s="270" t="s">
        <v>825</v>
      </c>
      <c r="C22" s="270" t="s">
        <v>819</v>
      </c>
      <c r="D22" s="270" t="s">
        <v>826</v>
      </c>
      <c r="E22" s="266"/>
      <c r="F22" s="305" t="n">
        <v>2.6</v>
      </c>
      <c r="G22" s="306" t="n">
        <v>550</v>
      </c>
      <c r="H22" s="306" t="n">
        <v>406.9076</v>
      </c>
      <c r="K22" s="1" t="n">
        <f aca="false">H22*A22</f>
        <v>3255.2608</v>
      </c>
    </row>
    <row r="23" customFormat="false" ht="12.75" hidden="false" customHeight="false" outlineLevel="0" collapsed="false">
      <c r="A23" s="266" t="n">
        <v>5</v>
      </c>
      <c r="B23" s="270" t="s">
        <v>827</v>
      </c>
      <c r="C23" s="270" t="s">
        <v>819</v>
      </c>
      <c r="D23" s="270" t="s">
        <v>828</v>
      </c>
      <c r="E23" s="266"/>
      <c r="F23" s="305" t="n">
        <v>4.7</v>
      </c>
      <c r="G23" s="306" t="n">
        <v>710</v>
      </c>
      <c r="H23" s="306" t="n">
        <v>520.455</v>
      </c>
      <c r="K23" s="1" t="n">
        <f aca="false">H23*A23</f>
        <v>2602.275</v>
      </c>
    </row>
    <row r="24" customFormat="false" ht="12.75" hidden="false" customHeight="false" outlineLevel="0" collapsed="false">
      <c r="A24" s="266" t="n">
        <v>5</v>
      </c>
      <c r="B24" s="270" t="s">
        <v>829</v>
      </c>
      <c r="C24" s="270" t="s">
        <v>830</v>
      </c>
      <c r="D24" s="270" t="s">
        <v>831</v>
      </c>
      <c r="E24" s="266"/>
      <c r="F24" s="305" t="n">
        <v>3.5</v>
      </c>
      <c r="G24" s="306" t="n">
        <v>700</v>
      </c>
      <c r="H24" s="306" t="n">
        <v>399.84</v>
      </c>
      <c r="K24" s="1" t="n">
        <f aca="false">H24*A24</f>
        <v>1999.2</v>
      </c>
    </row>
    <row r="25" customFormat="false" ht="12.75" hidden="false" customHeight="false" outlineLevel="0" collapsed="false">
      <c r="A25" s="266" t="n">
        <v>12</v>
      </c>
      <c r="B25" s="270" t="s">
        <v>832</v>
      </c>
      <c r="C25" s="270" t="s">
        <v>833</v>
      </c>
      <c r="D25" s="270" t="s">
        <v>834</v>
      </c>
      <c r="E25" s="266"/>
      <c r="F25" s="305" t="n">
        <v>0.03</v>
      </c>
      <c r="G25" s="306" t="n">
        <v>75</v>
      </c>
      <c r="H25" s="306" t="n">
        <v>31.3344</v>
      </c>
      <c r="K25" s="1" t="n">
        <f aca="false">H25*A25</f>
        <v>376.0128</v>
      </c>
    </row>
    <row r="26" customFormat="false" ht="12.75" hidden="false" customHeight="false" outlineLevel="0" collapsed="false">
      <c r="A26" s="266" t="n">
        <v>12</v>
      </c>
      <c r="B26" s="270" t="s">
        <v>835</v>
      </c>
      <c r="C26" s="270" t="s">
        <v>833</v>
      </c>
      <c r="D26" s="270" t="s">
        <v>836</v>
      </c>
      <c r="E26" s="266"/>
      <c r="F26" s="305" t="n">
        <v>0.05</v>
      </c>
      <c r="G26" s="306" t="n">
        <v>75</v>
      </c>
      <c r="H26" s="306" t="n">
        <v>31.7016</v>
      </c>
      <c r="K26" s="1" t="n">
        <f aca="false">H26*A26</f>
        <v>380.4192</v>
      </c>
    </row>
    <row r="27" customFormat="false" ht="12.75" hidden="false" customHeight="false" outlineLevel="0" collapsed="false">
      <c r="A27" s="266" t="n">
        <v>20</v>
      </c>
      <c r="B27" s="270" t="s">
        <v>837</v>
      </c>
      <c r="C27" s="270" t="s">
        <v>833</v>
      </c>
      <c r="D27" s="270" t="s">
        <v>838</v>
      </c>
      <c r="E27" s="266"/>
      <c r="F27" s="305" t="n">
        <v>0.09</v>
      </c>
      <c r="G27" s="306" t="n">
        <v>75</v>
      </c>
      <c r="H27" s="306" t="n">
        <v>43.316</v>
      </c>
      <c r="K27" s="1" t="n">
        <f aca="false">H27*A27</f>
        <v>866.32</v>
      </c>
    </row>
    <row r="28" customFormat="false" ht="12.75" hidden="false" customHeight="false" outlineLevel="0" collapsed="false">
      <c r="A28" s="266" t="n">
        <v>10</v>
      </c>
      <c r="B28" s="270" t="s">
        <v>839</v>
      </c>
      <c r="C28" s="270" t="s">
        <v>833</v>
      </c>
      <c r="D28" s="270" t="s">
        <v>840</v>
      </c>
      <c r="E28" s="266"/>
      <c r="F28" s="305" t="n">
        <v>0.11</v>
      </c>
      <c r="G28" s="306" t="n">
        <v>75</v>
      </c>
      <c r="H28" s="306" t="n">
        <v>53.9784</v>
      </c>
      <c r="K28" s="1" t="n">
        <f aca="false">H28*A28</f>
        <v>539.784</v>
      </c>
    </row>
    <row r="29" customFormat="false" ht="12.75" hidden="false" customHeight="false" outlineLevel="0" collapsed="false">
      <c r="A29" s="266" t="n">
        <v>12</v>
      </c>
      <c r="B29" s="270" t="s">
        <v>841</v>
      </c>
      <c r="C29" s="270" t="s">
        <v>842</v>
      </c>
      <c r="D29" s="270" t="s">
        <v>834</v>
      </c>
      <c r="E29" s="266"/>
      <c r="F29" s="305" t="n">
        <v>0.02</v>
      </c>
      <c r="G29" s="306" t="n">
        <v>75</v>
      </c>
      <c r="H29" s="306" t="n">
        <v>33.4152</v>
      </c>
      <c r="K29" s="1" t="n">
        <f aca="false">H29*A29</f>
        <v>400.9824</v>
      </c>
    </row>
    <row r="30" customFormat="false" ht="12.75" hidden="false" customHeight="false" outlineLevel="0" collapsed="false">
      <c r="A30" s="266" t="n">
        <v>12</v>
      </c>
      <c r="B30" s="270" t="s">
        <v>843</v>
      </c>
      <c r="C30" s="270" t="s">
        <v>842</v>
      </c>
      <c r="D30" s="270" t="s">
        <v>836</v>
      </c>
      <c r="E30" s="266"/>
      <c r="F30" s="305" t="n">
        <v>0.03</v>
      </c>
      <c r="G30" s="306" t="n">
        <v>75</v>
      </c>
      <c r="H30" s="306" t="n">
        <v>36.9947</v>
      </c>
      <c r="K30" s="1" t="n">
        <f aca="false">H30*A30</f>
        <v>443.9364</v>
      </c>
    </row>
    <row r="31" customFormat="false" ht="12.75" hidden="false" customHeight="false" outlineLevel="0" collapsed="false">
      <c r="A31" s="266" t="n">
        <v>20</v>
      </c>
      <c r="B31" s="270" t="s">
        <v>844</v>
      </c>
      <c r="C31" s="270" t="s">
        <v>842</v>
      </c>
      <c r="D31" s="270" t="s">
        <v>845</v>
      </c>
      <c r="E31" s="266"/>
      <c r="F31" s="305" t="n">
        <v>0.03</v>
      </c>
      <c r="G31" s="306" t="n">
        <v>75</v>
      </c>
      <c r="H31" s="306" t="n">
        <v>42.84</v>
      </c>
      <c r="K31" s="1" t="n">
        <f aca="false">H31*A31</f>
        <v>856.8</v>
      </c>
    </row>
    <row r="32" customFormat="false" ht="12.75" hidden="false" customHeight="false" outlineLevel="0" collapsed="false">
      <c r="A32" s="266" t="n">
        <v>10</v>
      </c>
      <c r="B32" s="270" t="s">
        <v>846</v>
      </c>
      <c r="C32" s="270" t="s">
        <v>842</v>
      </c>
      <c r="D32" s="270" t="s">
        <v>847</v>
      </c>
      <c r="E32" s="266"/>
      <c r="F32" s="305" t="n">
        <v>0.04</v>
      </c>
      <c r="G32" s="306" t="n">
        <v>80</v>
      </c>
      <c r="H32" s="306" t="n">
        <v>41.9832</v>
      </c>
      <c r="K32" s="1" t="n">
        <f aca="false">H32*A32</f>
        <v>419.832</v>
      </c>
    </row>
    <row r="33" customFormat="false" ht="12.75" hidden="false" customHeight="false" outlineLevel="0" collapsed="false">
      <c r="A33" s="266" t="n">
        <v>4</v>
      </c>
      <c r="B33" s="270" t="s">
        <v>848</v>
      </c>
      <c r="C33" s="270" t="s">
        <v>849</v>
      </c>
      <c r="D33" s="270" t="s">
        <v>850</v>
      </c>
      <c r="E33" s="266"/>
      <c r="F33" s="305" t="n">
        <v>2.1</v>
      </c>
      <c r="G33" s="306" t="n">
        <v>550</v>
      </c>
      <c r="H33" s="306" t="n">
        <v>395.0419</v>
      </c>
      <c r="K33" s="1" t="n">
        <f aca="false">H33*A33</f>
        <v>1580.1676</v>
      </c>
    </row>
    <row r="34" customFormat="false" ht="12.75" hidden="false" customHeight="false" outlineLevel="0" collapsed="false">
      <c r="A34" s="266" t="n">
        <v>4</v>
      </c>
      <c r="B34" s="270" t="s">
        <v>851</v>
      </c>
      <c r="C34" s="270" t="s">
        <v>852</v>
      </c>
      <c r="D34" s="270" t="s">
        <v>853</v>
      </c>
      <c r="E34" s="266"/>
      <c r="F34" s="305" t="n">
        <v>3</v>
      </c>
      <c r="G34" s="306" t="n">
        <v>650</v>
      </c>
      <c r="H34" s="306" t="n">
        <v>548.7926</v>
      </c>
      <c r="K34" s="1" t="n">
        <f aca="false">H34*A34</f>
        <v>2195.1704</v>
      </c>
    </row>
    <row r="35" customFormat="false" ht="12.75" hidden="false" customHeight="false" outlineLevel="0" collapsed="false">
      <c r="A35" s="266" t="n">
        <v>4</v>
      </c>
      <c r="B35" s="270" t="s">
        <v>854</v>
      </c>
      <c r="C35" s="270" t="s">
        <v>855</v>
      </c>
      <c r="D35" s="270" t="s">
        <v>856</v>
      </c>
      <c r="E35" s="266"/>
      <c r="F35" s="305" t="n">
        <v>4</v>
      </c>
      <c r="G35" s="306" t="n">
        <v>800</v>
      </c>
      <c r="H35" s="306" t="n">
        <v>603.7258</v>
      </c>
      <c r="K35" s="1" t="n">
        <f aca="false">H35*A35</f>
        <v>2414.9032</v>
      </c>
    </row>
    <row r="36" customFormat="false" ht="12.75" hidden="false" customHeight="false" outlineLevel="0" collapsed="false">
      <c r="A36" s="266" t="n">
        <v>1</v>
      </c>
      <c r="B36" s="270" t="s">
        <v>857</v>
      </c>
      <c r="C36" s="270" t="s">
        <v>858</v>
      </c>
      <c r="D36" s="270" t="s">
        <v>809</v>
      </c>
      <c r="E36" s="266"/>
      <c r="F36" s="305" t="n">
        <v>9.7</v>
      </c>
      <c r="G36" s="306" t="n">
        <v>1350</v>
      </c>
      <c r="H36" s="306" t="n">
        <v>912.1112</v>
      </c>
      <c r="K36" s="1" t="n">
        <f aca="false">H36*A36</f>
        <v>912.1112</v>
      </c>
    </row>
    <row r="37" customFormat="false" ht="12.75" hidden="false" customHeight="false" outlineLevel="0" collapsed="false">
      <c r="A37" s="266" t="n">
        <v>1</v>
      </c>
      <c r="B37" s="270" t="s">
        <v>859</v>
      </c>
      <c r="C37" s="270" t="s">
        <v>860</v>
      </c>
      <c r="D37" s="270" t="s">
        <v>861</v>
      </c>
      <c r="E37" s="266"/>
      <c r="F37" s="305" t="n">
        <v>13.5</v>
      </c>
      <c r="G37" s="306" t="n">
        <v>1800</v>
      </c>
      <c r="H37" s="306" t="n">
        <v>1498.125</v>
      </c>
      <c r="K37" s="1" t="n">
        <f aca="false">H37*A37</f>
        <v>1498.125</v>
      </c>
    </row>
    <row r="38" customFormat="false" ht="12.75" hidden="false" customHeight="false" outlineLevel="0" collapsed="false">
      <c r="A38" s="266" t="n">
        <v>1</v>
      </c>
      <c r="B38" s="270" t="s">
        <v>862</v>
      </c>
      <c r="C38" s="270" t="s">
        <v>863</v>
      </c>
      <c r="D38" s="270" t="s">
        <v>809</v>
      </c>
      <c r="E38" s="266"/>
      <c r="F38" s="305" t="n">
        <v>19</v>
      </c>
      <c r="G38" s="306" t="n">
        <v>2650</v>
      </c>
      <c r="H38" s="306" t="n">
        <v>1787.0944</v>
      </c>
      <c r="K38" s="1" t="n">
        <f aca="false">H38*A38</f>
        <v>1787.0944</v>
      </c>
    </row>
    <row r="39" customFormat="false" ht="12.75" hidden="false" customHeight="false" outlineLevel="0" collapsed="false">
      <c r="A39" s="266" t="n">
        <v>1</v>
      </c>
      <c r="B39" s="270" t="s">
        <v>864</v>
      </c>
      <c r="C39" s="270" t="s">
        <v>865</v>
      </c>
      <c r="D39" s="270" t="s">
        <v>866</v>
      </c>
      <c r="E39" s="266"/>
      <c r="F39" s="305" t="n">
        <v>7.6</v>
      </c>
      <c r="G39" s="306" t="n">
        <v>950</v>
      </c>
      <c r="H39" s="306" t="n">
        <v>791.6832</v>
      </c>
      <c r="K39" s="1" t="n">
        <f aca="false">H39*A39</f>
        <v>791.6832</v>
      </c>
    </row>
    <row r="40" customFormat="false" ht="12.75" hidden="false" customHeight="false" outlineLevel="0" collapsed="false">
      <c r="A40" s="266" t="n">
        <v>1</v>
      </c>
      <c r="B40" s="270" t="s">
        <v>867</v>
      </c>
      <c r="C40" s="270" t="s">
        <v>868</v>
      </c>
      <c r="D40" s="270" t="s">
        <v>869</v>
      </c>
      <c r="E40" s="266"/>
      <c r="F40" s="305" t="n">
        <v>14.4</v>
      </c>
      <c r="G40" s="306" t="n">
        <v>1600</v>
      </c>
      <c r="H40" s="306" t="n">
        <v>1425.7152</v>
      </c>
      <c r="K40" s="1" t="n">
        <f aca="false">H40*A40</f>
        <v>1425.7152</v>
      </c>
    </row>
    <row r="41" customFormat="false" ht="12.75" hidden="false" customHeight="false" outlineLevel="0" collapsed="false">
      <c r="A41" s="266" t="n">
        <v>1</v>
      </c>
      <c r="B41" s="270" t="s">
        <v>870</v>
      </c>
      <c r="C41" s="270" t="s">
        <v>871</v>
      </c>
      <c r="D41" s="270" t="s">
        <v>872</v>
      </c>
      <c r="E41" s="266"/>
      <c r="F41" s="305" t="n">
        <v>21</v>
      </c>
      <c r="G41" s="306" t="n">
        <v>2200</v>
      </c>
      <c r="H41" s="306" t="n">
        <v>2018.835</v>
      </c>
      <c r="K41" s="1" t="n">
        <f aca="false">H41*A41</f>
        <v>2018.835</v>
      </c>
    </row>
    <row r="42" customFormat="false" ht="12.75" hidden="false" customHeight="false" outlineLevel="0" collapsed="false">
      <c r="A42" s="266" t="n">
        <v>10</v>
      </c>
      <c r="B42" s="270" t="s">
        <v>873</v>
      </c>
      <c r="C42" s="270" t="s">
        <v>874</v>
      </c>
      <c r="D42" s="270" t="s">
        <v>875</v>
      </c>
      <c r="E42" s="266"/>
      <c r="F42" s="305" t="n">
        <v>0.25</v>
      </c>
      <c r="G42" s="306" t="n">
        <v>100</v>
      </c>
      <c r="H42" s="306" t="n">
        <v>85.68</v>
      </c>
      <c r="K42" s="1" t="n">
        <f aca="false">H42*A42</f>
        <v>856.8</v>
      </c>
    </row>
    <row r="43" customFormat="false" ht="12.75" hidden="false" customHeight="false" outlineLevel="0" collapsed="false">
      <c r="A43" s="266" t="n">
        <v>30</v>
      </c>
      <c r="B43" s="270" t="s">
        <v>876</v>
      </c>
      <c r="C43" s="270" t="s">
        <v>877</v>
      </c>
      <c r="D43" s="270" t="s">
        <v>878</v>
      </c>
      <c r="E43" s="266"/>
      <c r="F43" s="305" t="n">
        <v>0.42</v>
      </c>
      <c r="G43" s="306" t="n">
        <v>120</v>
      </c>
      <c r="H43" s="306" t="n">
        <v>95.2</v>
      </c>
      <c r="K43" s="1" t="n">
        <f aca="false">H43*A43</f>
        <v>2856</v>
      </c>
    </row>
    <row r="44" customFormat="false" ht="25.5" hidden="false" customHeight="false" outlineLevel="0" collapsed="false">
      <c r="A44" s="266" t="n">
        <v>10</v>
      </c>
      <c r="B44" s="270" t="s">
        <v>879</v>
      </c>
      <c r="C44" s="270" t="s">
        <v>880</v>
      </c>
      <c r="D44" s="270" t="s">
        <v>881</v>
      </c>
      <c r="E44" s="266"/>
      <c r="F44" s="305" t="n">
        <v>0.16</v>
      </c>
      <c r="G44" s="306" t="n">
        <v>60</v>
      </c>
      <c r="H44" s="306" t="n">
        <v>39.984</v>
      </c>
      <c r="I44" s="310" t="s">
        <v>882</v>
      </c>
      <c r="K44" s="1" t="n">
        <f aca="false">H44*A44</f>
        <v>399.84</v>
      </c>
    </row>
    <row r="45" customFormat="false" ht="25.5" hidden="false" customHeight="false" outlineLevel="0" collapsed="false">
      <c r="A45" s="266" t="n">
        <v>10</v>
      </c>
      <c r="B45" s="270" t="s">
        <v>883</v>
      </c>
      <c r="C45" s="270" t="s">
        <v>884</v>
      </c>
      <c r="D45" s="270" t="s">
        <v>885</v>
      </c>
      <c r="E45" s="266"/>
      <c r="F45" s="305" t="n">
        <v>0.15</v>
      </c>
      <c r="G45" s="306" t="n">
        <v>60</v>
      </c>
      <c r="H45" s="306" t="n">
        <v>39.78</v>
      </c>
      <c r="I45" s="310" t="s">
        <v>886</v>
      </c>
      <c r="K45" s="1" t="n">
        <f aca="false">H45*A45</f>
        <v>397.8</v>
      </c>
    </row>
    <row r="46" customFormat="false" ht="25.5" hidden="false" customHeight="false" outlineLevel="0" collapsed="false">
      <c r="A46" s="266" t="n">
        <v>10</v>
      </c>
      <c r="B46" s="270" t="s">
        <v>887</v>
      </c>
      <c r="C46" s="270" t="s">
        <v>888</v>
      </c>
      <c r="D46" s="270" t="s">
        <v>856</v>
      </c>
      <c r="E46" s="266"/>
      <c r="F46" s="305" t="n">
        <v>0.08</v>
      </c>
      <c r="G46" s="306" t="n">
        <v>35</v>
      </c>
      <c r="H46" s="306" t="n">
        <v>27.846</v>
      </c>
      <c r="I46" s="310" t="s">
        <v>886</v>
      </c>
      <c r="K46" s="1" t="n">
        <f aca="false">H46*A46</f>
        <v>278.46</v>
      </c>
    </row>
    <row r="47" customFormat="false" ht="25.5" hidden="false" customHeight="false" outlineLevel="0" collapsed="false">
      <c r="A47" s="266" t="n">
        <v>10</v>
      </c>
      <c r="B47" s="270" t="s">
        <v>889</v>
      </c>
      <c r="C47" s="270" t="s">
        <v>890</v>
      </c>
      <c r="D47" s="270" t="s">
        <v>891</v>
      </c>
      <c r="E47" s="266"/>
      <c r="F47" s="305" t="n">
        <v>0.12</v>
      </c>
      <c r="G47" s="306" t="n">
        <v>60</v>
      </c>
      <c r="H47" s="306" t="n">
        <v>49.9163</v>
      </c>
      <c r="I47" s="310" t="s">
        <v>892</v>
      </c>
      <c r="K47" s="1" t="n">
        <f aca="false">H47*A47</f>
        <v>499.163</v>
      </c>
    </row>
    <row r="48" customFormat="false" ht="12.75" hidden="false" customHeight="false" outlineLevel="0" collapsed="false">
      <c r="A48" s="266" t="n">
        <v>5</v>
      </c>
      <c r="B48" s="270" t="s">
        <v>893</v>
      </c>
      <c r="C48" s="270" t="s">
        <v>894</v>
      </c>
      <c r="D48" s="270" t="s">
        <v>895</v>
      </c>
      <c r="E48" s="266"/>
      <c r="F48" s="305" t="n">
        <v>0.15</v>
      </c>
      <c r="G48" s="306" t="n">
        <v>105.9916</v>
      </c>
      <c r="H48" s="306" t="n">
        <v>67.4492</v>
      </c>
      <c r="I48" s="311" t="s">
        <v>804</v>
      </c>
      <c r="K48" s="1" t="n">
        <f aca="false">H48*A48</f>
        <v>337.246</v>
      </c>
    </row>
    <row r="49" customFormat="false" ht="12.75" hidden="false" customHeight="false" outlineLevel="0" collapsed="false">
      <c r="A49" s="266" t="n">
        <v>5</v>
      </c>
      <c r="B49" s="270" t="s">
        <v>896</v>
      </c>
      <c r="C49" s="270" t="s">
        <v>897</v>
      </c>
      <c r="D49" s="270" t="s">
        <v>898</v>
      </c>
      <c r="E49" s="266"/>
      <c r="F49" s="305" t="n">
        <v>0.08</v>
      </c>
      <c r="G49" s="306" t="n">
        <v>60</v>
      </c>
      <c r="H49" s="306" t="n">
        <v>35.802</v>
      </c>
      <c r="I49" s="311" t="s">
        <v>804</v>
      </c>
      <c r="K49" s="1" t="n">
        <f aca="false">H49*A49</f>
        <v>179.01</v>
      </c>
    </row>
    <row r="50" customFormat="false" ht="12.75" hidden="false" customHeight="false" outlineLevel="0" collapsed="false">
      <c r="A50" s="266" t="n">
        <v>5</v>
      </c>
      <c r="B50" s="270" t="s">
        <v>899</v>
      </c>
      <c r="C50" s="270" t="s">
        <v>900</v>
      </c>
      <c r="D50" s="270" t="s">
        <v>901</v>
      </c>
      <c r="E50" s="266"/>
      <c r="F50" s="305" t="n">
        <v>0.15</v>
      </c>
      <c r="G50" s="306" t="n">
        <v>65</v>
      </c>
      <c r="H50" s="306" t="n">
        <v>57.0078</v>
      </c>
      <c r="I50" s="265" t="s">
        <v>812</v>
      </c>
      <c r="K50" s="1" t="n">
        <f aca="false">H50*A50</f>
        <v>285.039</v>
      </c>
    </row>
    <row r="51" customFormat="false" ht="38.25" hidden="false" customHeight="true" outlineLevel="0" collapsed="false">
      <c r="A51" s="266" t="n">
        <v>15</v>
      </c>
      <c r="B51" s="270" t="s">
        <v>902</v>
      </c>
      <c r="C51" s="270" t="s">
        <v>903</v>
      </c>
      <c r="D51" s="270" t="s">
        <v>856</v>
      </c>
      <c r="E51" s="266"/>
      <c r="F51" s="305" t="n">
        <v>0.05</v>
      </c>
      <c r="G51" s="306" t="n">
        <v>20</v>
      </c>
      <c r="H51" s="306" t="n">
        <v>16.1109</v>
      </c>
      <c r="I51" s="310" t="s">
        <v>904</v>
      </c>
      <c r="K51" s="1" t="n">
        <f aca="false">H51*A51</f>
        <v>241.6635</v>
      </c>
    </row>
    <row r="52" customFormat="false" ht="12.75" hidden="false" customHeight="false" outlineLevel="0" collapsed="false">
      <c r="A52" s="266" t="n">
        <v>5</v>
      </c>
      <c r="B52" s="270" t="s">
        <v>905</v>
      </c>
      <c r="C52" s="270" t="s">
        <v>906</v>
      </c>
      <c r="D52" s="270" t="s">
        <v>907</v>
      </c>
      <c r="E52" s="266"/>
      <c r="F52" s="305" t="n">
        <v>0.3</v>
      </c>
      <c r="G52" s="306" t="n">
        <v>120</v>
      </c>
      <c r="H52" s="306" t="n">
        <v>88.128</v>
      </c>
      <c r="I52" s="265" t="s">
        <v>815</v>
      </c>
      <c r="K52" s="1" t="n">
        <f aca="false">H52*A52</f>
        <v>440.64</v>
      </c>
    </row>
    <row r="53" customFormat="false" ht="12.75" hidden="false" customHeight="false" outlineLevel="0" collapsed="false">
      <c r="A53" s="266" t="n">
        <v>5</v>
      </c>
      <c r="B53" s="270" t="s">
        <v>908</v>
      </c>
      <c r="C53" s="270" t="s">
        <v>909</v>
      </c>
      <c r="D53" s="270" t="s">
        <v>856</v>
      </c>
      <c r="E53" s="266"/>
      <c r="F53" s="305" t="n">
        <v>0.01</v>
      </c>
      <c r="G53" s="306" t="n">
        <v>30</v>
      </c>
      <c r="H53" s="306" t="n">
        <v>20.3796</v>
      </c>
      <c r="I53" s="265" t="s">
        <v>815</v>
      </c>
      <c r="K53" s="1" t="n">
        <f aca="false">H53*A53</f>
        <v>101.898</v>
      </c>
    </row>
    <row r="54" customFormat="false" ht="12.75" hidden="false" customHeight="false" outlineLevel="0" collapsed="false">
      <c r="A54" s="266" t="n">
        <v>1</v>
      </c>
      <c r="B54" s="270" t="s">
        <v>910</v>
      </c>
      <c r="C54" s="270" t="s">
        <v>911</v>
      </c>
      <c r="D54" s="270" t="s">
        <v>912</v>
      </c>
      <c r="E54" s="266"/>
      <c r="F54" s="305" t="n">
        <v>15</v>
      </c>
      <c r="G54" s="306" t="n">
        <v>3100</v>
      </c>
      <c r="H54" s="306" t="n">
        <v>2221.0704</v>
      </c>
      <c r="I54" s="265" t="s">
        <v>913</v>
      </c>
      <c r="K54" s="1" t="n">
        <f aca="false">H54*A54</f>
        <v>2221.0704</v>
      </c>
    </row>
    <row r="55" customFormat="false" ht="12.75" hidden="false" customHeight="false" outlineLevel="0" collapsed="false">
      <c r="A55" s="312" t="n">
        <f aca="false">SUM(A2:A54)</f>
        <v>386</v>
      </c>
      <c r="B55" s="312" t="s">
        <v>377</v>
      </c>
      <c r="C55" s="312"/>
      <c r="D55" s="312"/>
      <c r="E55" s="312"/>
      <c r="F55" s="313" t="n">
        <v>869</v>
      </c>
      <c r="G55" s="314"/>
      <c r="H55" s="314"/>
      <c r="K55" s="252" t="n">
        <f aca="false">SUM(K2:K54)</f>
        <v>109691.2419</v>
      </c>
    </row>
    <row r="56" customFormat="false" ht="12.75" hidden="false" customHeight="false" outlineLevel="0" collapsed="false">
      <c r="A56" s="315"/>
      <c r="B56" s="316" t="s">
        <v>914</v>
      </c>
      <c r="C56" s="317"/>
      <c r="D56" s="317"/>
      <c r="E56" s="315"/>
      <c r="F56" s="315"/>
      <c r="G56" s="318"/>
      <c r="H56" s="318"/>
    </row>
    <row r="57" customFormat="false" ht="13.5" hidden="false" customHeight="false" outlineLevel="0" collapsed="false">
      <c r="A57" s="319"/>
      <c r="B57" s="319" t="s">
        <v>915</v>
      </c>
      <c r="C57" s="319"/>
      <c r="D57" s="319"/>
      <c r="E57" s="319"/>
      <c r="F57" s="320"/>
      <c r="G57" s="321"/>
      <c r="H57" s="321"/>
    </row>
    <row r="59" customFormat="false" ht="13.5" hidden="false" customHeight="false" outlineLevel="0" collapsed="false"/>
    <row r="60" s="1" customFormat="true" ht="13.5" hidden="false" customHeight="false" outlineLevel="0" collapsed="false">
      <c r="A60" s="322"/>
      <c r="B60" s="323" t="s">
        <v>916</v>
      </c>
      <c r="C60" s="324"/>
      <c r="D60" s="325" t="n">
        <v>41522</v>
      </c>
      <c r="E60" s="322"/>
      <c r="F60" s="322" t="s">
        <v>917</v>
      </c>
      <c r="G60" s="324"/>
      <c r="H60" s="326" t="n">
        <v>0</v>
      </c>
      <c r="I60" s="327" t="s">
        <v>358</v>
      </c>
      <c r="J60" s="328" t="n">
        <v>34</v>
      </c>
      <c r="K60" s="329" t="n">
        <v>33</v>
      </c>
      <c r="L60" s="330"/>
      <c r="M60" s="262"/>
      <c r="N60" s="262"/>
      <c r="O60" s="262"/>
      <c r="P60" s="262"/>
      <c r="Q60" s="262"/>
      <c r="R60" s="331"/>
    </row>
    <row r="61" s="1" customFormat="true" ht="12.75" hidden="false" customHeight="false" outlineLevel="0" collapsed="false">
      <c r="A61" s="262" t="n">
        <v>5</v>
      </c>
      <c r="B61" s="332" t="s">
        <v>794</v>
      </c>
      <c r="C61" s="332" t="s">
        <v>795</v>
      </c>
      <c r="D61" s="332" t="s">
        <v>796</v>
      </c>
      <c r="E61" s="262"/>
      <c r="F61" s="331" t="n">
        <v>4.95</v>
      </c>
      <c r="G61" s="333" t="n">
        <v>460</v>
      </c>
      <c r="H61" s="333" t="n">
        <f aca="false">A61*G61*(1-H60/100)</f>
        <v>2300</v>
      </c>
      <c r="I61" s="334" t="n">
        <v>370.736</v>
      </c>
      <c r="J61" s="334" t="n">
        <f aca="false">(A61*I61)/J60*K60</f>
        <v>1799.16</v>
      </c>
      <c r="K61" s="335" t="n">
        <f aca="false">H61-J61</f>
        <v>500.84</v>
      </c>
      <c r="L61" s="330"/>
      <c r="M61" s="262"/>
      <c r="N61" s="262" t="n">
        <v>370.736</v>
      </c>
      <c r="O61" s="262" t="n">
        <v>7.52</v>
      </c>
      <c r="P61" s="262" t="n">
        <v>650</v>
      </c>
      <c r="Q61" s="262" t="n">
        <v>500.4936</v>
      </c>
      <c r="R61" s="331" t="n">
        <f aca="false">A61*F61</f>
        <v>24.75</v>
      </c>
    </row>
    <row r="62" s="1" customFormat="true" ht="12.75" hidden="false" customHeight="false" outlineLevel="0" collapsed="false">
      <c r="A62" s="336" t="n">
        <f aca="false">SUM(A61:A61)</f>
        <v>5</v>
      </c>
      <c r="B62" s="336" t="s">
        <v>377</v>
      </c>
      <c r="C62" s="336"/>
      <c r="D62" s="336"/>
      <c r="E62" s="336"/>
      <c r="F62" s="337" t="n">
        <f aca="false">R62</f>
        <v>24.75</v>
      </c>
      <c r="G62" s="338"/>
      <c r="H62" s="339" t="n">
        <f aca="false">SUM(H61:H61)</f>
        <v>2300</v>
      </c>
      <c r="I62" s="340"/>
      <c r="J62" s="341" t="n">
        <f aca="false">SUM(J61:J61)</f>
        <v>1799.16</v>
      </c>
      <c r="K62" s="335" t="n">
        <f aca="false">SUM(K61:K61)</f>
        <v>500.84</v>
      </c>
      <c r="L62" s="330"/>
      <c r="M62" s="262"/>
      <c r="N62" s="262"/>
      <c r="O62" s="262"/>
      <c r="P62" s="262"/>
      <c r="Q62" s="262"/>
      <c r="R62" s="331" t="n">
        <f aca="false">SUM(R61:R61)</f>
        <v>24.75</v>
      </c>
    </row>
    <row r="63" s="1" customFormat="true" ht="12.75" hidden="false" customHeight="false" outlineLevel="0" collapsed="false">
      <c r="A63" s="262"/>
      <c r="B63" s="272" t="s">
        <v>914</v>
      </c>
      <c r="C63" s="342"/>
      <c r="D63" s="342"/>
      <c r="E63" s="262"/>
      <c r="F63" s="262"/>
      <c r="G63" s="333"/>
      <c r="H63" s="343" t="n">
        <v>0</v>
      </c>
      <c r="I63" s="344" t="n">
        <f aca="false">K64/J64</f>
        <v>0.2783743524756</v>
      </c>
      <c r="J63" s="345"/>
      <c r="K63" s="335"/>
      <c r="L63" s="330"/>
      <c r="M63" s="262"/>
      <c r="N63" s="262"/>
      <c r="O63" s="262"/>
      <c r="P63" s="262"/>
      <c r="Q63" s="262"/>
      <c r="R63" s="331"/>
    </row>
    <row r="64" s="1" customFormat="true" ht="13.5" hidden="false" customHeight="false" outlineLevel="0" collapsed="false">
      <c r="A64" s="346"/>
      <c r="B64" s="346" t="s">
        <v>915</v>
      </c>
      <c r="C64" s="346"/>
      <c r="D64" s="346"/>
      <c r="E64" s="346"/>
      <c r="F64" s="347"/>
      <c r="G64" s="348"/>
      <c r="H64" s="349" t="n">
        <f aca="false">SUM(H62:H63)</f>
        <v>2300</v>
      </c>
      <c r="I64" s="350" t="n">
        <f aca="false">K64/H64</f>
        <v>0.21775652173913</v>
      </c>
      <c r="J64" s="351" t="n">
        <f aca="false">SUM(J62:J63)</f>
        <v>1799.16</v>
      </c>
      <c r="K64" s="352" t="n">
        <f aca="false">H64-J64</f>
        <v>500.84</v>
      </c>
      <c r="L64" s="330"/>
      <c r="M64" s="262"/>
      <c r="N64" s="262"/>
      <c r="O64" s="262"/>
      <c r="P64" s="262"/>
      <c r="Q64" s="262"/>
      <c r="R64" s="331"/>
    </row>
    <row r="65" customFormat="false" ht="13.5" hidden="false" customHeight="false" outlineLevel="0" collapsed="false"/>
    <row r="66" s="1" customFormat="true" ht="13.5" hidden="false" customHeight="false" outlineLevel="0" collapsed="false">
      <c r="A66" s="322"/>
      <c r="B66" s="323" t="s">
        <v>916</v>
      </c>
      <c r="C66" s="324"/>
      <c r="D66" s="325" t="n">
        <v>41524</v>
      </c>
      <c r="E66" s="322"/>
      <c r="F66" s="322" t="s">
        <v>918</v>
      </c>
      <c r="G66" s="324"/>
      <c r="H66" s="326"/>
      <c r="I66" s="327" t="s">
        <v>358</v>
      </c>
      <c r="J66" s="328" t="n">
        <v>34</v>
      </c>
      <c r="K66" s="329" t="n">
        <v>33</v>
      </c>
      <c r="L66" s="330"/>
      <c r="M66" s="262"/>
      <c r="N66" s="262"/>
      <c r="O66" s="262"/>
      <c r="P66" s="262"/>
      <c r="Q66" s="262"/>
      <c r="R66" s="331"/>
    </row>
    <row r="67" s="1" customFormat="true" ht="12.75" hidden="false" customHeight="false" outlineLevel="0" collapsed="false">
      <c r="A67" s="262" t="n">
        <v>8</v>
      </c>
      <c r="B67" s="332" t="s">
        <v>827</v>
      </c>
      <c r="C67" s="332" t="s">
        <v>819</v>
      </c>
      <c r="D67" s="332" t="s">
        <v>828</v>
      </c>
      <c r="E67" s="262"/>
      <c r="F67" s="331" t="n">
        <v>4.7</v>
      </c>
      <c r="G67" s="333" t="n">
        <v>468</v>
      </c>
      <c r="H67" s="333" t="n">
        <f aca="false">A67*G67*(1-H66/100)</f>
        <v>3744</v>
      </c>
      <c r="I67" s="334" t="n">
        <v>416.364</v>
      </c>
      <c r="J67" s="334" t="n">
        <f aca="false">(A67*I67)/J66*K66</f>
        <v>3232.944</v>
      </c>
      <c r="K67" s="335" t="n">
        <f aca="false">H67-J67</f>
        <v>511.056000000001</v>
      </c>
      <c r="L67" s="330"/>
      <c r="M67" s="262" t="n">
        <f aca="false">H67/A67</f>
        <v>468</v>
      </c>
      <c r="N67" s="262" t="n">
        <v>416.364</v>
      </c>
      <c r="O67" s="262" t="n">
        <v>9.42</v>
      </c>
      <c r="P67" s="262" t="n">
        <v>710</v>
      </c>
      <c r="Q67" s="262" t="n">
        <v>520.455</v>
      </c>
      <c r="R67" s="331" t="n">
        <f aca="false">A67*F67</f>
        <v>37.6</v>
      </c>
    </row>
    <row r="68" s="1" customFormat="true" ht="12.75" hidden="false" customHeight="false" outlineLevel="0" collapsed="false">
      <c r="A68" s="262" t="n">
        <v>15</v>
      </c>
      <c r="B68" s="332" t="s">
        <v>919</v>
      </c>
      <c r="C68" s="332" t="s">
        <v>842</v>
      </c>
      <c r="D68" s="332" t="s">
        <v>847</v>
      </c>
      <c r="E68" s="262"/>
      <c r="F68" s="331" t="n">
        <v>0.04</v>
      </c>
      <c r="G68" s="333" t="n">
        <v>38</v>
      </c>
      <c r="H68" s="333" t="n">
        <f aca="false">A68*G68*(1-H66/100)</f>
        <v>570</v>
      </c>
      <c r="I68" s="334" t="n">
        <v>29.988</v>
      </c>
      <c r="J68" s="334" t="n">
        <f aca="false">(A68*I68)/J66*K66</f>
        <v>436.59</v>
      </c>
      <c r="K68" s="335" t="n">
        <f aca="false">H68-J68</f>
        <v>133.41</v>
      </c>
      <c r="L68" s="330"/>
      <c r="M68" s="262" t="n">
        <f aca="false">H68/A68</f>
        <v>38</v>
      </c>
      <c r="N68" s="262" t="n">
        <v>29.988</v>
      </c>
      <c r="O68" s="262" t="n">
        <v>0.63</v>
      </c>
      <c r="P68" s="262" t="n">
        <v>80</v>
      </c>
      <c r="Q68" s="262" t="n">
        <v>41.9832</v>
      </c>
      <c r="R68" s="331" t="n">
        <f aca="false">A68*F68</f>
        <v>0.6</v>
      </c>
    </row>
    <row r="69" s="1" customFormat="true" ht="12.75" hidden="false" customHeight="false" outlineLevel="0" collapsed="false">
      <c r="A69" s="336" t="n">
        <f aca="false">SUM(A67:A68)</f>
        <v>23</v>
      </c>
      <c r="B69" s="336" t="s">
        <v>377</v>
      </c>
      <c r="C69" s="336"/>
      <c r="D69" s="336"/>
      <c r="E69" s="336"/>
      <c r="F69" s="337" t="n">
        <f aca="false">R69</f>
        <v>38.2</v>
      </c>
      <c r="G69" s="338"/>
      <c r="H69" s="339" t="n">
        <f aca="false">SUM(H67:H68)</f>
        <v>4314</v>
      </c>
      <c r="I69" s="340"/>
      <c r="J69" s="341" t="n">
        <f aca="false">SUM(J67:J68)</f>
        <v>3669.534</v>
      </c>
      <c r="K69" s="335" t="n">
        <f aca="false">SUM(K67:K68)</f>
        <v>644.466</v>
      </c>
      <c r="L69" s="330"/>
      <c r="M69" s="262"/>
      <c r="N69" s="262"/>
      <c r="O69" s="262"/>
      <c r="P69" s="262"/>
      <c r="Q69" s="262"/>
      <c r="R69" s="331" t="n">
        <f aca="false">SUM(R67:R68)</f>
        <v>38.2</v>
      </c>
    </row>
    <row r="70" s="1" customFormat="true" ht="12.75" hidden="false" customHeight="false" outlineLevel="0" collapsed="false">
      <c r="A70" s="262"/>
      <c r="B70" s="272" t="s">
        <v>914</v>
      </c>
      <c r="C70" s="342"/>
      <c r="D70" s="342"/>
      <c r="E70" s="262"/>
      <c r="F70" s="262"/>
      <c r="G70" s="333"/>
      <c r="H70" s="343" t="n">
        <v>0</v>
      </c>
      <c r="I70" s="344" t="n">
        <f aca="false">K71/J71</f>
        <v>0.175626114923584</v>
      </c>
      <c r="J70" s="345"/>
      <c r="K70" s="335"/>
      <c r="L70" s="330"/>
      <c r="M70" s="262"/>
      <c r="N70" s="262"/>
      <c r="O70" s="262"/>
      <c r="P70" s="262"/>
      <c r="Q70" s="262"/>
      <c r="R70" s="331"/>
    </row>
    <row r="71" s="1" customFormat="true" ht="13.5" hidden="false" customHeight="false" outlineLevel="0" collapsed="false">
      <c r="A71" s="346"/>
      <c r="B71" s="346" t="s">
        <v>915</v>
      </c>
      <c r="C71" s="346"/>
      <c r="D71" s="346"/>
      <c r="E71" s="346"/>
      <c r="F71" s="347"/>
      <c r="G71" s="348"/>
      <c r="H71" s="349" t="n">
        <f aca="false">SUM(H69:H70)</f>
        <v>4314</v>
      </c>
      <c r="I71" s="350" t="n">
        <f aca="false">K71/H71</f>
        <v>0.149389429763561</v>
      </c>
      <c r="J71" s="351" t="n">
        <f aca="false">SUM(J69:J70)</f>
        <v>3669.534</v>
      </c>
      <c r="K71" s="352" t="n">
        <f aca="false">H71-J71</f>
        <v>644.466</v>
      </c>
      <c r="L71" s="330"/>
      <c r="M71" s="262"/>
      <c r="N71" s="262"/>
      <c r="O71" s="262"/>
      <c r="P71" s="262"/>
      <c r="Q71" s="262"/>
      <c r="R71" s="331"/>
    </row>
    <row r="72" customFormat="false" ht="13.5" hidden="false" customHeight="false" outlineLevel="0" collapsed="false"/>
    <row r="73" s="1" customFormat="true" ht="13.5" hidden="false" customHeight="false" outlineLevel="0" collapsed="false">
      <c r="A73" s="322"/>
      <c r="B73" s="323" t="s">
        <v>916</v>
      </c>
      <c r="C73" s="324"/>
      <c r="D73" s="325" t="n">
        <v>41533</v>
      </c>
      <c r="E73" s="322"/>
      <c r="F73" s="322" t="s">
        <v>920</v>
      </c>
      <c r="G73" s="324"/>
      <c r="H73" s="326"/>
      <c r="I73" s="327" t="s">
        <v>358</v>
      </c>
      <c r="J73" s="328" t="n">
        <v>34</v>
      </c>
      <c r="K73" s="329" t="n">
        <v>33</v>
      </c>
      <c r="L73" s="330"/>
      <c r="M73" s="262"/>
      <c r="N73" s="262"/>
      <c r="O73" s="262"/>
      <c r="P73" s="262"/>
      <c r="Q73" s="262"/>
      <c r="R73" s="331"/>
    </row>
    <row r="74" s="1" customFormat="true" ht="12.75" hidden="false" customHeight="false" outlineLevel="0" collapsed="false">
      <c r="A74" s="262" t="n">
        <v>1</v>
      </c>
      <c r="B74" s="332" t="s">
        <v>921</v>
      </c>
      <c r="C74" s="332" t="s">
        <v>922</v>
      </c>
      <c r="D74" s="332" t="s">
        <v>923</v>
      </c>
      <c r="E74" s="262"/>
      <c r="F74" s="331" t="n">
        <v>0.55</v>
      </c>
      <c r="G74" s="333" t="n">
        <v>2156.51421</v>
      </c>
      <c r="H74" s="333" t="n">
        <f aca="false">A74*G74*(1-H73/100)</f>
        <v>2156.51421</v>
      </c>
      <c r="I74" s="334" t="n">
        <v>1996.7724</v>
      </c>
      <c r="J74" s="334" t="n">
        <f aca="false">(A74*I74)/J73*K73</f>
        <v>1938.0438</v>
      </c>
      <c r="K74" s="335" t="n">
        <f aca="false">H74-J74</f>
        <v>218.47041</v>
      </c>
      <c r="L74" s="330"/>
      <c r="M74" s="262"/>
      <c r="N74" s="262" t="n">
        <v>1996.7724</v>
      </c>
      <c r="O74" s="262" t="n">
        <v>37.17</v>
      </c>
      <c r="P74" s="262" t="n">
        <v>2640</v>
      </c>
      <c r="Q74" s="262" t="n">
        <v>2396.1269</v>
      </c>
      <c r="R74" s="331" t="n">
        <f aca="false">A74*F74</f>
        <v>0.55</v>
      </c>
    </row>
    <row r="75" s="1" customFormat="true" ht="12.75" hidden="false" customHeight="false" outlineLevel="0" collapsed="false">
      <c r="A75" s="262" t="n">
        <v>1</v>
      </c>
      <c r="B75" s="332" t="s">
        <v>924</v>
      </c>
      <c r="C75" s="332" t="s">
        <v>925</v>
      </c>
      <c r="D75" s="332" t="s">
        <v>926</v>
      </c>
      <c r="E75" s="262"/>
      <c r="F75" s="331" t="n">
        <v>0.35</v>
      </c>
      <c r="G75" s="333" t="n">
        <v>2296.84518</v>
      </c>
      <c r="H75" s="333" t="n">
        <f aca="false">A75*G75*(1-H73/100)</f>
        <v>2296.84518</v>
      </c>
      <c r="I75" s="334" t="n">
        <v>1822.893</v>
      </c>
      <c r="J75" s="334" t="n">
        <f aca="false">(A75*I75)/J73*K73</f>
        <v>1769.2785</v>
      </c>
      <c r="K75" s="335" t="n">
        <f aca="false">H75-J75</f>
        <v>527.56668</v>
      </c>
      <c r="L75" s="330"/>
      <c r="M75" s="262"/>
      <c r="N75" s="262" t="n">
        <v>1822.893</v>
      </c>
      <c r="O75" s="262" t="n">
        <v>34.59</v>
      </c>
      <c r="P75" s="262" t="n">
        <v>2820</v>
      </c>
      <c r="Q75" s="262" t="n">
        <v>2552.0502</v>
      </c>
      <c r="R75" s="331" t="n">
        <f aca="false">A75*F75</f>
        <v>0.35</v>
      </c>
    </row>
    <row r="76" s="1" customFormat="true" ht="12.75" hidden="false" customHeight="false" outlineLevel="0" collapsed="false">
      <c r="A76" s="262" t="n">
        <v>1</v>
      </c>
      <c r="B76" s="332" t="n">
        <v>4649051</v>
      </c>
      <c r="C76" s="332" t="s">
        <v>927</v>
      </c>
      <c r="D76" s="332" t="s">
        <v>928</v>
      </c>
      <c r="E76" s="262"/>
      <c r="F76" s="331"/>
      <c r="G76" s="333" t="n">
        <v>2567.187</v>
      </c>
      <c r="H76" s="333" t="n">
        <f aca="false">A76*G76*(1-H73/100)</f>
        <v>2567.187</v>
      </c>
      <c r="I76" s="334" t="n">
        <v>2281.944</v>
      </c>
      <c r="J76" s="334" t="n">
        <f aca="false">(A76*I76)/J73*K73</f>
        <v>2214.828</v>
      </c>
      <c r="K76" s="335" t="n">
        <f aca="false">H76-J76</f>
        <v>352.359</v>
      </c>
      <c r="L76" s="330"/>
      <c r="M76" s="262"/>
      <c r="N76" s="262" t="n">
        <v>2281.944</v>
      </c>
      <c r="O76" s="262" t="n">
        <v>39.48</v>
      </c>
      <c r="P76" s="262" t="n">
        <v>3150</v>
      </c>
      <c r="Q76" s="262" t="n">
        <v>2852.43</v>
      </c>
      <c r="R76" s="331" t="n">
        <f aca="false">A76*F76</f>
        <v>0</v>
      </c>
    </row>
    <row r="77" s="1" customFormat="true" ht="12.75" hidden="false" customHeight="false" outlineLevel="0" collapsed="false">
      <c r="A77" s="262" t="n">
        <v>1</v>
      </c>
      <c r="B77" s="332" t="s">
        <v>929</v>
      </c>
      <c r="C77" s="332" t="s">
        <v>930</v>
      </c>
      <c r="D77" s="332" t="s">
        <v>931</v>
      </c>
      <c r="E77" s="262"/>
      <c r="F77" s="331"/>
      <c r="G77" s="333" t="n">
        <v>1081.8</v>
      </c>
      <c r="H77" s="333" t="n">
        <f aca="false">A77*G77*(1-H73/100)</f>
        <v>1081.8</v>
      </c>
      <c r="I77" s="334" t="n">
        <v>0</v>
      </c>
      <c r="J77" s="334" t="n">
        <f aca="false">(A77*I77)/J73*K73</f>
        <v>0</v>
      </c>
      <c r="K77" s="335" t="n">
        <f aca="false">H77-J77</f>
        <v>1081.8</v>
      </c>
      <c r="L77" s="330"/>
      <c r="M77" s="262"/>
      <c r="N77" s="262" t="n">
        <v>0</v>
      </c>
      <c r="O77" s="262"/>
      <c r="P77" s="262" t="n">
        <v>1200</v>
      </c>
      <c r="Q77" s="262" t="n">
        <v>0</v>
      </c>
      <c r="R77" s="331" t="n">
        <f aca="false">A77*F77</f>
        <v>0</v>
      </c>
    </row>
    <row r="78" s="1" customFormat="true" ht="12.75" hidden="false" customHeight="false" outlineLevel="0" collapsed="false">
      <c r="A78" s="262" t="n">
        <v>1</v>
      </c>
      <c r="B78" s="332" t="s">
        <v>932</v>
      </c>
      <c r="C78" s="332" t="s">
        <v>933</v>
      </c>
      <c r="D78" s="332" t="s">
        <v>934</v>
      </c>
      <c r="E78" s="262"/>
      <c r="F78" s="331"/>
      <c r="G78" s="333" t="n">
        <v>3769.92</v>
      </c>
      <c r="H78" s="333" t="n">
        <f aca="false">A78*G78*(1-H73/100)</f>
        <v>3769.92</v>
      </c>
      <c r="I78" s="334" t="n">
        <v>2992</v>
      </c>
      <c r="J78" s="334" t="n">
        <f aca="false">(A78*I78)/J73*K73</f>
        <v>2904</v>
      </c>
      <c r="K78" s="335" t="n">
        <f aca="false">H78-J78</f>
        <v>865.92</v>
      </c>
      <c r="L78" s="330"/>
      <c r="M78" s="262"/>
      <c r="N78" s="262" t="n">
        <v>2992</v>
      </c>
      <c r="O78" s="262" t="n">
        <v>55</v>
      </c>
      <c r="P78" s="262" t="n">
        <v>4620</v>
      </c>
      <c r="Q78" s="262" t="n">
        <v>4188.8</v>
      </c>
      <c r="R78" s="331" t="n">
        <f aca="false">A78*F78</f>
        <v>0</v>
      </c>
    </row>
    <row r="79" s="1" customFormat="true" ht="12.75" hidden="false" customHeight="false" outlineLevel="0" collapsed="false">
      <c r="A79" s="262" t="n">
        <v>1</v>
      </c>
      <c r="B79" s="332" t="s">
        <v>935</v>
      </c>
      <c r="C79" s="332" t="s">
        <v>936</v>
      </c>
      <c r="D79" s="332" t="s">
        <v>937</v>
      </c>
      <c r="E79" s="262"/>
      <c r="F79" s="331"/>
      <c r="G79" s="333" t="n">
        <v>3762.576</v>
      </c>
      <c r="H79" s="333" t="n">
        <f aca="false">A79*G79*(1-H73/100)</f>
        <v>3762.576</v>
      </c>
      <c r="I79" s="334" t="n">
        <v>2883.2</v>
      </c>
      <c r="J79" s="334" t="n">
        <f aca="false">(A79*I79)/J73*K73</f>
        <v>2798.4</v>
      </c>
      <c r="K79" s="335" t="n">
        <f aca="false">H79-J79</f>
        <v>964.176</v>
      </c>
      <c r="L79" s="330"/>
      <c r="M79" s="262"/>
      <c r="N79" s="262" t="n">
        <v>2883.2</v>
      </c>
      <c r="O79" s="262" t="n">
        <v>53</v>
      </c>
      <c r="P79" s="262" t="n">
        <v>4610</v>
      </c>
      <c r="Q79" s="262" t="n">
        <v>4180.64</v>
      </c>
      <c r="R79" s="331" t="n">
        <f aca="false">A79*F79</f>
        <v>0</v>
      </c>
    </row>
    <row r="80" s="1" customFormat="true" ht="12.75" hidden="false" customHeight="false" outlineLevel="0" collapsed="false">
      <c r="A80" s="262" t="n">
        <v>1</v>
      </c>
      <c r="B80" s="332" t="s">
        <v>938</v>
      </c>
      <c r="C80" s="332" t="s">
        <v>939</v>
      </c>
      <c r="D80" s="332" t="s">
        <v>940</v>
      </c>
      <c r="E80" s="262"/>
      <c r="F80" s="331" t="n">
        <v>0.15</v>
      </c>
      <c r="G80" s="333" t="n">
        <v>1281.5127</v>
      </c>
      <c r="H80" s="333" t="n">
        <f aca="false">A80*G80*(1-H73/100)</f>
        <v>1281.5127</v>
      </c>
      <c r="I80" s="334" t="n">
        <v>1095.31</v>
      </c>
      <c r="J80" s="334" t="n">
        <f aca="false">(A80*I80)/J73*K73</f>
        <v>1063.095</v>
      </c>
      <c r="K80" s="335" t="n">
        <f aca="false">H80-J80</f>
        <v>218.4177</v>
      </c>
      <c r="L80" s="330"/>
      <c r="M80" s="262"/>
      <c r="N80" s="262" t="n">
        <v>1095.31</v>
      </c>
      <c r="O80" s="262" t="n">
        <v>18.95</v>
      </c>
      <c r="P80" s="262" t="n">
        <v>1580</v>
      </c>
      <c r="Q80" s="262" t="n">
        <v>1423.903</v>
      </c>
      <c r="R80" s="331" t="n">
        <f aca="false">A80*F80</f>
        <v>0.15</v>
      </c>
    </row>
    <row r="81" s="1" customFormat="true" ht="12.75" hidden="false" customHeight="false" outlineLevel="0" collapsed="false">
      <c r="A81" s="262" t="n">
        <v>1</v>
      </c>
      <c r="B81" s="332" t="s">
        <v>941</v>
      </c>
      <c r="C81" s="332" t="s">
        <v>942</v>
      </c>
      <c r="D81" s="332" t="s">
        <v>943</v>
      </c>
      <c r="E81" s="262"/>
      <c r="F81" s="331"/>
      <c r="G81" s="333" t="n">
        <v>845.73135</v>
      </c>
      <c r="H81" s="333" t="n">
        <f aca="false">A81*G81*(1-H73/100)</f>
        <v>845.73135</v>
      </c>
      <c r="I81" s="334" t="n">
        <v>576.504</v>
      </c>
      <c r="J81" s="334" t="n">
        <f aca="false">(A81*I81)/J73*K73</f>
        <v>559.548</v>
      </c>
      <c r="K81" s="335" t="n">
        <f aca="false">H81-J81</f>
        <v>286.18335</v>
      </c>
      <c r="L81" s="330"/>
      <c r="M81" s="262"/>
      <c r="N81" s="262" t="n">
        <v>576.504</v>
      </c>
      <c r="O81" s="262" t="n">
        <v>14.13</v>
      </c>
      <c r="P81" s="262" t="n">
        <v>1040</v>
      </c>
      <c r="Q81" s="262" t="n">
        <v>939.7015</v>
      </c>
      <c r="R81" s="331" t="n">
        <f aca="false">A81*F81</f>
        <v>0</v>
      </c>
    </row>
    <row r="82" s="1" customFormat="true" ht="12.75" hidden="false" customHeight="false" outlineLevel="0" collapsed="false">
      <c r="A82" s="262" t="n">
        <v>1</v>
      </c>
      <c r="B82" s="332" t="s">
        <v>944</v>
      </c>
      <c r="C82" s="332" t="s">
        <v>945</v>
      </c>
      <c r="D82" s="332" t="s">
        <v>946</v>
      </c>
      <c r="E82" s="262"/>
      <c r="F82" s="331" t="n">
        <v>0.082</v>
      </c>
      <c r="G82" s="333" t="n">
        <v>630.25839</v>
      </c>
      <c r="H82" s="333" t="n">
        <f aca="false">A82*G82*(1-H73/100)</f>
        <v>630.25839</v>
      </c>
      <c r="I82" s="334" t="n">
        <v>429.624</v>
      </c>
      <c r="J82" s="334" t="n">
        <f aca="false">(A82*I82)/J73*K73</f>
        <v>416.988</v>
      </c>
      <c r="K82" s="335" t="n">
        <f aca="false">H82-J82</f>
        <v>213.27039</v>
      </c>
      <c r="L82" s="330"/>
      <c r="M82" s="262"/>
      <c r="N82" s="262" t="n">
        <v>429.624</v>
      </c>
      <c r="O82" s="262" t="n">
        <v>10.53</v>
      </c>
      <c r="P82" s="262" t="n">
        <v>780</v>
      </c>
      <c r="Q82" s="262" t="n">
        <v>700.2871</v>
      </c>
      <c r="R82" s="331" t="n">
        <f aca="false">A82*F82</f>
        <v>0.082</v>
      </c>
    </row>
    <row r="83" s="1" customFormat="true" ht="12.75" hidden="false" customHeight="false" outlineLevel="0" collapsed="false">
      <c r="A83" s="262" t="n">
        <v>1</v>
      </c>
      <c r="B83" s="332" t="s">
        <v>947</v>
      </c>
      <c r="C83" s="332" t="s">
        <v>948</v>
      </c>
      <c r="D83" s="332" t="s">
        <v>949</v>
      </c>
      <c r="E83" s="262"/>
      <c r="F83" s="331"/>
      <c r="G83" s="333" t="n">
        <v>1904.0409</v>
      </c>
      <c r="H83" s="333" t="n">
        <f aca="false">A83*G83*(1-H73/100)</f>
        <v>1904.0409</v>
      </c>
      <c r="I83" s="334" t="n">
        <v>1511.1436</v>
      </c>
      <c r="J83" s="334" t="n">
        <f aca="false">(A83*I83)/J73*K73</f>
        <v>1466.6982</v>
      </c>
      <c r="K83" s="335" t="n">
        <f aca="false">H83-J83</f>
        <v>437.3427</v>
      </c>
      <c r="L83" s="330"/>
      <c r="M83" s="262"/>
      <c r="N83" s="262" t="n">
        <v>1511.1436</v>
      </c>
      <c r="O83" s="262" t="n">
        <v>28.13</v>
      </c>
      <c r="P83" s="262" t="n">
        <v>2340</v>
      </c>
      <c r="Q83" s="262" t="n">
        <v>2115.601</v>
      </c>
      <c r="R83" s="331" t="n">
        <f aca="false">A83*F83</f>
        <v>0</v>
      </c>
    </row>
    <row r="84" s="1" customFormat="true" ht="12.75" hidden="false" customHeight="false" outlineLevel="0" collapsed="false">
      <c r="A84" s="262" t="n">
        <v>1</v>
      </c>
      <c r="B84" s="332" t="s">
        <v>950</v>
      </c>
      <c r="C84" s="332" t="s">
        <v>951</v>
      </c>
      <c r="D84" s="332" t="s">
        <v>952</v>
      </c>
      <c r="E84" s="262"/>
      <c r="F84" s="331"/>
      <c r="G84" s="333" t="n">
        <v>2651.91201</v>
      </c>
      <c r="H84" s="333" t="n">
        <f aca="false">A84*G84*(1-H73/100)</f>
        <v>2651.91201</v>
      </c>
      <c r="I84" s="334" t="n">
        <v>2182.6436</v>
      </c>
      <c r="J84" s="334" t="n">
        <f aca="false">(A84*I84)/J73*K73</f>
        <v>2118.4482</v>
      </c>
      <c r="K84" s="335" t="n">
        <f aca="false">H84-J84</f>
        <v>533.463810000001</v>
      </c>
      <c r="L84" s="330"/>
      <c r="M84" s="262"/>
      <c r="N84" s="262" t="n">
        <v>2182.6436</v>
      </c>
      <c r="O84" s="262" t="n">
        <v>40.63</v>
      </c>
      <c r="P84" s="262" t="n">
        <v>3250</v>
      </c>
      <c r="Q84" s="262" t="n">
        <v>2946.5689</v>
      </c>
      <c r="R84" s="331" t="n">
        <f aca="false">A84*F84</f>
        <v>0</v>
      </c>
    </row>
    <row r="85" s="1" customFormat="true" ht="12.75" hidden="false" customHeight="false" outlineLevel="0" collapsed="false">
      <c r="A85" s="262" t="n">
        <v>1</v>
      </c>
      <c r="B85" s="332" t="s">
        <v>953</v>
      </c>
      <c r="C85" s="332" t="s">
        <v>954</v>
      </c>
      <c r="D85" s="332" t="s">
        <v>955</v>
      </c>
      <c r="E85" s="262"/>
      <c r="F85" s="331"/>
      <c r="G85" s="333" t="n">
        <v>1922.95296</v>
      </c>
      <c r="H85" s="333" t="n">
        <f aca="false">A85*G85*(1-H73/100)</f>
        <v>1922.95296</v>
      </c>
      <c r="I85" s="334" t="n">
        <v>1780.512</v>
      </c>
      <c r="J85" s="334" t="n">
        <f aca="false">(A85*I85)/J73*K73</f>
        <v>1728.144</v>
      </c>
      <c r="K85" s="335" t="n">
        <f aca="false">H85-J85</f>
        <v>194.80896</v>
      </c>
      <c r="L85" s="330"/>
      <c r="M85" s="262"/>
      <c r="N85" s="262" t="n">
        <v>1780.512</v>
      </c>
      <c r="O85" s="262" t="n">
        <v>32.73</v>
      </c>
      <c r="P85" s="262" t="n">
        <v>2360</v>
      </c>
      <c r="Q85" s="262" t="n">
        <v>2136.6144</v>
      </c>
      <c r="R85" s="331" t="n">
        <f aca="false">A85*F85</f>
        <v>0</v>
      </c>
    </row>
    <row r="86" s="1" customFormat="true" ht="12.75" hidden="false" customHeight="false" outlineLevel="0" collapsed="false">
      <c r="A86" s="262" t="n">
        <v>1</v>
      </c>
      <c r="B86" s="332" t="s">
        <v>956</v>
      </c>
      <c r="C86" s="332" t="s">
        <v>957</v>
      </c>
      <c r="D86" s="332" t="s">
        <v>958</v>
      </c>
      <c r="E86" s="262"/>
      <c r="F86" s="331"/>
      <c r="G86" s="333" t="n">
        <v>2595.14775</v>
      </c>
      <c r="H86" s="333" t="n">
        <f aca="false">A86*G86*(1-H73/100)</f>
        <v>2595.14775</v>
      </c>
      <c r="I86" s="334" t="n">
        <v>2306.798</v>
      </c>
      <c r="J86" s="334" t="n">
        <f aca="false">(A86*I86)/J73*K73</f>
        <v>2238.951</v>
      </c>
      <c r="K86" s="335" t="n">
        <f aca="false">H86-J86</f>
        <v>356.19675</v>
      </c>
      <c r="L86" s="330"/>
      <c r="M86" s="262"/>
      <c r="N86" s="262" t="n">
        <v>2306.798</v>
      </c>
      <c r="O86" s="262" t="n">
        <v>52.19</v>
      </c>
      <c r="P86" s="262" t="n">
        <v>3180</v>
      </c>
      <c r="Q86" s="262" t="n">
        <v>2883.4975</v>
      </c>
      <c r="R86" s="331" t="n">
        <f aca="false">A86*F86</f>
        <v>0</v>
      </c>
    </row>
    <row r="87" s="1" customFormat="true" ht="12.75" hidden="false" customHeight="false" outlineLevel="0" collapsed="false">
      <c r="A87" s="262" t="n">
        <v>1</v>
      </c>
      <c r="B87" s="332" t="s">
        <v>959</v>
      </c>
      <c r="C87" s="332" t="s">
        <v>960</v>
      </c>
      <c r="D87" s="332" t="s">
        <v>961</v>
      </c>
      <c r="E87" s="262"/>
      <c r="F87" s="331"/>
      <c r="G87" s="333" t="n">
        <v>1212.77898</v>
      </c>
      <c r="H87" s="333" t="n">
        <f aca="false">A87*G87*(1-H73/100)</f>
        <v>1212.77898</v>
      </c>
      <c r="I87" s="334" t="n">
        <v>998.172</v>
      </c>
      <c r="J87" s="334" t="n">
        <f aca="false">(A87*I87)/J73*K73</f>
        <v>968.814</v>
      </c>
      <c r="K87" s="335" t="n">
        <f aca="false">H87-J87</f>
        <v>243.96498</v>
      </c>
      <c r="L87" s="330"/>
      <c r="M87" s="262"/>
      <c r="N87" s="262" t="n">
        <v>998.172</v>
      </c>
      <c r="O87" s="262" t="n">
        <v>20.97</v>
      </c>
      <c r="P87" s="262" t="n">
        <v>1490</v>
      </c>
      <c r="Q87" s="262" t="n">
        <v>1347.5322</v>
      </c>
      <c r="R87" s="331" t="n">
        <f aca="false">A87*F87</f>
        <v>0</v>
      </c>
    </row>
    <row r="88" s="1" customFormat="true" ht="51" hidden="false" customHeight="false" outlineLevel="0" collapsed="false">
      <c r="A88" s="262" t="n">
        <v>1</v>
      </c>
      <c r="B88" s="332" t="s">
        <v>962</v>
      </c>
      <c r="C88" s="332" t="s">
        <v>963</v>
      </c>
      <c r="D88" s="353" t="s">
        <v>964</v>
      </c>
      <c r="E88" s="262"/>
      <c r="F88" s="331"/>
      <c r="G88" s="333" t="n">
        <v>992.98836</v>
      </c>
      <c r="H88" s="333" t="n">
        <f aca="false">A88*G88*(1-H73/100)</f>
        <v>992.98836</v>
      </c>
      <c r="I88" s="334" t="n">
        <v>848.708</v>
      </c>
      <c r="J88" s="334" t="n">
        <f aca="false">(A88*I88)/J73*K73</f>
        <v>823.746</v>
      </c>
      <c r="K88" s="335" t="n">
        <f aca="false">H88-J88</f>
        <v>169.24236</v>
      </c>
      <c r="L88" s="330"/>
      <c r="M88" s="262"/>
      <c r="N88" s="262" t="n">
        <v>848.708</v>
      </c>
      <c r="O88" s="262" t="n">
        <v>17.83</v>
      </c>
      <c r="P88" s="262" t="n">
        <v>1220</v>
      </c>
      <c r="Q88" s="262" t="n">
        <v>1103.3204</v>
      </c>
      <c r="R88" s="331" t="n">
        <f aca="false">A88*F88</f>
        <v>0</v>
      </c>
    </row>
    <row r="89" s="1" customFormat="true" ht="12.75" hidden="false" customHeight="false" outlineLevel="0" collapsed="false">
      <c r="A89" s="262" t="n">
        <v>1</v>
      </c>
      <c r="B89" s="332" t="s">
        <v>965</v>
      </c>
      <c r="C89" s="332" t="s">
        <v>966</v>
      </c>
      <c r="D89" s="332" t="s">
        <v>967</v>
      </c>
      <c r="E89" s="262"/>
      <c r="F89" s="331"/>
      <c r="G89" s="333" t="n">
        <v>1126.84806</v>
      </c>
      <c r="H89" s="333" t="n">
        <f aca="false">A89*G89*(1-H73/100)</f>
        <v>1126.84806</v>
      </c>
      <c r="I89" s="334" t="n">
        <v>963.118</v>
      </c>
      <c r="J89" s="334" t="n">
        <f aca="false">(A89*I89)/J73*K73</f>
        <v>934.791</v>
      </c>
      <c r="K89" s="335" t="n">
        <f aca="false">H89-J89</f>
        <v>192.05706</v>
      </c>
      <c r="L89" s="330"/>
      <c r="M89" s="262"/>
      <c r="N89" s="262" t="n">
        <v>963.118</v>
      </c>
      <c r="O89" s="262" t="n">
        <v>21.79</v>
      </c>
      <c r="P89" s="262" t="n">
        <v>1390</v>
      </c>
      <c r="Q89" s="262" t="n">
        <v>1252.0534</v>
      </c>
      <c r="R89" s="331" t="n">
        <f aca="false">A89*F89</f>
        <v>0</v>
      </c>
    </row>
    <row r="90" s="1" customFormat="true" ht="12.75" hidden="false" customHeight="false" outlineLevel="0" collapsed="false">
      <c r="A90" s="262" t="n">
        <v>1</v>
      </c>
      <c r="B90" s="332" t="s">
        <v>968</v>
      </c>
      <c r="C90" s="332" t="s">
        <v>969</v>
      </c>
      <c r="D90" s="332" t="s">
        <v>970</v>
      </c>
      <c r="E90" s="262"/>
      <c r="F90" s="331"/>
      <c r="G90" s="333" t="n">
        <v>1212.70878</v>
      </c>
      <c r="H90" s="333" t="n">
        <f aca="false">A90*G90*(1-H73/100)</f>
        <v>1212.70878</v>
      </c>
      <c r="I90" s="334" t="n">
        <v>826.659</v>
      </c>
      <c r="J90" s="334" t="n">
        <f aca="false">(A90*I90)/J73*K73</f>
        <v>802.3455</v>
      </c>
      <c r="K90" s="335" t="n">
        <f aca="false">H90-J90</f>
        <v>410.36328</v>
      </c>
      <c r="L90" s="330"/>
      <c r="M90" s="262"/>
      <c r="N90" s="262" t="n">
        <v>826.659</v>
      </c>
      <c r="O90" s="262" t="n">
        <v>18.01</v>
      </c>
      <c r="P90" s="262" t="n">
        <v>1490</v>
      </c>
      <c r="Q90" s="262" t="n">
        <v>1347.4542</v>
      </c>
      <c r="R90" s="331" t="n">
        <f aca="false">A90*F90</f>
        <v>0</v>
      </c>
    </row>
    <row r="91" s="1" customFormat="true" ht="12.75" hidden="false" customHeight="false" outlineLevel="0" collapsed="false">
      <c r="A91" s="262" t="n">
        <v>1</v>
      </c>
      <c r="B91" s="332" t="s">
        <v>971</v>
      </c>
      <c r="C91" s="332" t="s">
        <v>972</v>
      </c>
      <c r="D91" s="332" t="s">
        <v>973</v>
      </c>
      <c r="E91" s="262"/>
      <c r="F91" s="331"/>
      <c r="G91" s="333" t="n">
        <v>1634.05836</v>
      </c>
      <c r="H91" s="333" t="n">
        <f aca="false">A91*G91*(1-H73/100)</f>
        <v>1634.05836</v>
      </c>
      <c r="I91" s="334" t="n">
        <v>1252.152</v>
      </c>
      <c r="J91" s="334" t="n">
        <f aca="false">(A91*I91)/J73*K73</f>
        <v>1215.324</v>
      </c>
      <c r="K91" s="335" t="n">
        <f aca="false">H91-J91</f>
        <v>418.73436</v>
      </c>
      <c r="L91" s="330"/>
      <c r="M91" s="262"/>
      <c r="N91" s="262" t="n">
        <v>1252.152</v>
      </c>
      <c r="O91" s="262" t="n">
        <v>22.32</v>
      </c>
      <c r="P91" s="262" t="n">
        <v>2010</v>
      </c>
      <c r="Q91" s="262" t="n">
        <v>1815.6204</v>
      </c>
      <c r="R91" s="331" t="n">
        <f aca="false">A91*F91</f>
        <v>0</v>
      </c>
    </row>
    <row r="92" s="1" customFormat="true" ht="12.75" hidden="false" customHeight="false" outlineLevel="0" collapsed="false">
      <c r="A92" s="262" t="n">
        <v>1</v>
      </c>
      <c r="B92" s="332" t="s">
        <v>974</v>
      </c>
      <c r="C92" s="332" t="s">
        <v>975</v>
      </c>
      <c r="D92" s="332" t="s">
        <v>976</v>
      </c>
      <c r="E92" s="262"/>
      <c r="F92" s="331"/>
      <c r="G92" s="333" t="n">
        <v>960.0444</v>
      </c>
      <c r="H92" s="333" t="n">
        <f aca="false">A92*G92*(1-H73/100)</f>
        <v>960.0444</v>
      </c>
      <c r="I92" s="334" t="n">
        <v>761.94</v>
      </c>
      <c r="J92" s="334" t="n">
        <f aca="false">(A92*I92)/J73*K73</f>
        <v>739.53</v>
      </c>
      <c r="K92" s="335" t="n">
        <f aca="false">H92-J92</f>
        <v>220.5144</v>
      </c>
      <c r="L92" s="330"/>
      <c r="M92" s="262"/>
      <c r="N92" s="262" t="n">
        <v>761.94</v>
      </c>
      <c r="O92" s="262" t="n">
        <v>16.6</v>
      </c>
      <c r="P92" s="262" t="n">
        <v>1180</v>
      </c>
      <c r="Q92" s="262" t="n">
        <v>1066.716</v>
      </c>
      <c r="R92" s="331" t="n">
        <f aca="false">A92*F92</f>
        <v>0</v>
      </c>
    </row>
    <row r="93" s="1" customFormat="true" ht="12.75" hidden="false" customHeight="false" outlineLevel="0" collapsed="false">
      <c r="A93" s="262" t="n">
        <v>1</v>
      </c>
      <c r="B93" s="332" t="s">
        <v>977</v>
      </c>
      <c r="C93" s="332" t="s">
        <v>978</v>
      </c>
      <c r="D93" s="332" t="s">
        <v>979</v>
      </c>
      <c r="E93" s="262"/>
      <c r="F93" s="331"/>
      <c r="G93" s="333" t="n">
        <v>1063.04679</v>
      </c>
      <c r="H93" s="333" t="n">
        <f aca="false">A93*G93*(1-H73/100)</f>
        <v>1063.04679</v>
      </c>
      <c r="I93" s="334" t="n">
        <v>766.989</v>
      </c>
      <c r="J93" s="334" t="n">
        <f aca="false">(A93*I93)/J73*K73</f>
        <v>744.4305</v>
      </c>
      <c r="K93" s="335" t="n">
        <f aca="false">H93-J93</f>
        <v>318.61629</v>
      </c>
      <c r="L93" s="330"/>
      <c r="M93" s="262"/>
      <c r="N93" s="262" t="n">
        <v>766.989</v>
      </c>
      <c r="O93" s="262" t="n">
        <v>16.71</v>
      </c>
      <c r="P93" s="262" t="n">
        <v>1310</v>
      </c>
      <c r="Q93" s="262" t="n">
        <v>1181.1631</v>
      </c>
      <c r="R93" s="331" t="n">
        <f aca="false">A93*F93</f>
        <v>0</v>
      </c>
    </row>
    <row r="94" s="1" customFormat="true" ht="12.75" hidden="false" customHeight="false" outlineLevel="0" collapsed="false">
      <c r="A94" s="262" t="n">
        <v>1</v>
      </c>
      <c r="B94" s="332" t="s">
        <v>980</v>
      </c>
      <c r="C94" s="332" t="s">
        <v>981</v>
      </c>
      <c r="D94" s="332" t="s">
        <v>982</v>
      </c>
      <c r="E94" s="262"/>
      <c r="F94" s="331" t="n">
        <v>0.1</v>
      </c>
      <c r="G94" s="333" t="n">
        <v>557.2872</v>
      </c>
      <c r="H94" s="333" t="n">
        <f aca="false">A94*G94*(1-H73/100)</f>
        <v>557.2872</v>
      </c>
      <c r="I94" s="334" t="n">
        <v>427.04</v>
      </c>
      <c r="J94" s="334" t="n">
        <f aca="false">(A94*I94)/J73*K73</f>
        <v>414.48</v>
      </c>
      <c r="K94" s="335" t="n">
        <f aca="false">H94-J94</f>
        <v>142.8072</v>
      </c>
      <c r="L94" s="330"/>
      <c r="M94" s="262"/>
      <c r="N94" s="262" t="n">
        <v>427.04</v>
      </c>
      <c r="O94" s="262" t="n">
        <v>8</v>
      </c>
      <c r="P94" s="262" t="n">
        <v>850</v>
      </c>
      <c r="Q94" s="262" t="n">
        <v>619.208</v>
      </c>
      <c r="R94" s="331" t="n">
        <f aca="false">A94*F94</f>
        <v>0.1</v>
      </c>
    </row>
    <row r="95" s="1" customFormat="true" ht="12.75" hidden="false" customHeight="false" outlineLevel="0" collapsed="false">
      <c r="A95" s="262" t="n">
        <v>1</v>
      </c>
      <c r="B95" s="332" t="s">
        <v>983</v>
      </c>
      <c r="C95" s="332" t="s">
        <v>984</v>
      </c>
      <c r="D95" s="332" t="s">
        <v>985</v>
      </c>
      <c r="E95" s="262"/>
      <c r="F95" s="331"/>
      <c r="G95" s="333" t="n">
        <v>495.72</v>
      </c>
      <c r="H95" s="333" t="n">
        <f aca="false">A95*G95*(1-H73/100)</f>
        <v>495.72</v>
      </c>
      <c r="I95" s="334" t="n">
        <v>367.2</v>
      </c>
      <c r="J95" s="334" t="n">
        <f aca="false">(A95*I95)/J73*K73</f>
        <v>356.4</v>
      </c>
      <c r="K95" s="335" t="n">
        <f aca="false">H95-J95</f>
        <v>139.32</v>
      </c>
      <c r="L95" s="330"/>
      <c r="M95" s="262"/>
      <c r="N95" s="262" t="n">
        <v>367.2</v>
      </c>
      <c r="O95" s="262" t="n">
        <v>8</v>
      </c>
      <c r="P95" s="262" t="n">
        <v>610</v>
      </c>
      <c r="Q95" s="262" t="n">
        <v>550.8</v>
      </c>
      <c r="R95" s="331" t="n">
        <f aca="false">A95*F95</f>
        <v>0</v>
      </c>
    </row>
    <row r="96" s="1" customFormat="true" ht="12.75" hidden="false" customHeight="false" outlineLevel="0" collapsed="false">
      <c r="A96" s="262" t="n">
        <v>1</v>
      </c>
      <c r="B96" s="332" t="s">
        <v>986</v>
      </c>
      <c r="C96" s="332" t="s">
        <v>984</v>
      </c>
      <c r="D96" s="332" t="s">
        <v>987</v>
      </c>
      <c r="E96" s="262"/>
      <c r="F96" s="331"/>
      <c r="G96" s="333" t="n">
        <v>548.352</v>
      </c>
      <c r="H96" s="333" t="n">
        <f aca="false">A96*G96*(1-H73/100)</f>
        <v>548.352</v>
      </c>
      <c r="I96" s="334" t="n">
        <v>435.2</v>
      </c>
      <c r="J96" s="334" t="n">
        <f aca="false">(A96*I96)/J73*K73</f>
        <v>422.4</v>
      </c>
      <c r="K96" s="335" t="n">
        <f aca="false">H96-J96</f>
        <v>125.952</v>
      </c>
      <c r="L96" s="330"/>
      <c r="M96" s="262"/>
      <c r="N96" s="262" t="n">
        <v>435.2</v>
      </c>
      <c r="O96" s="262" t="n">
        <v>8</v>
      </c>
      <c r="P96" s="262" t="n">
        <v>680</v>
      </c>
      <c r="Q96" s="262" t="n">
        <v>609.28</v>
      </c>
      <c r="R96" s="331" t="n">
        <f aca="false">A96*F96</f>
        <v>0</v>
      </c>
    </row>
    <row r="97" s="1" customFormat="true" ht="12.75" hidden="false" customHeight="false" outlineLevel="0" collapsed="false">
      <c r="A97" s="336" t="n">
        <f aca="false">SUM(A74:A96)</f>
        <v>23</v>
      </c>
      <c r="B97" s="336" t="s">
        <v>377</v>
      </c>
      <c r="C97" s="336"/>
      <c r="D97" s="336"/>
      <c r="E97" s="336"/>
      <c r="F97" s="337" t="n">
        <f aca="false">R97</f>
        <v>1.232</v>
      </c>
      <c r="G97" s="338"/>
      <c r="H97" s="339" t="n">
        <f aca="false">SUM(H74:H96)</f>
        <v>37270.23138</v>
      </c>
      <c r="I97" s="340"/>
      <c r="J97" s="341" t="n">
        <f aca="false">SUM(J74:J96)</f>
        <v>28638.6837</v>
      </c>
      <c r="K97" s="335" t="n">
        <f aca="false">SUM(K74:K96)</f>
        <v>8631.54768</v>
      </c>
      <c r="L97" s="330"/>
      <c r="M97" s="262"/>
      <c r="N97" s="262"/>
      <c r="O97" s="262"/>
      <c r="P97" s="262"/>
      <c r="Q97" s="262"/>
      <c r="R97" s="331" t="n">
        <f aca="false">SUM(R74:R96)</f>
        <v>1.232</v>
      </c>
    </row>
    <row r="98" s="1" customFormat="true" ht="12.75" hidden="false" customHeight="false" outlineLevel="0" collapsed="false">
      <c r="A98" s="262"/>
      <c r="B98" s="272" t="s">
        <v>914</v>
      </c>
      <c r="C98" s="342"/>
      <c r="D98" s="342"/>
      <c r="E98" s="262"/>
      <c r="F98" s="262"/>
      <c r="G98" s="333"/>
      <c r="H98" s="343" t="n">
        <v>0</v>
      </c>
      <c r="I98" s="344" t="n">
        <f aca="false">K99/J99</f>
        <v>0.301394706908265</v>
      </c>
      <c r="J98" s="345"/>
      <c r="K98" s="335"/>
      <c r="L98" s="330"/>
      <c r="M98" s="262"/>
      <c r="N98" s="262"/>
      <c r="O98" s="262"/>
      <c r="P98" s="262"/>
      <c r="Q98" s="262"/>
      <c r="R98" s="331"/>
    </row>
    <row r="99" s="1" customFormat="true" ht="13.5" hidden="false" customHeight="false" outlineLevel="0" collapsed="false">
      <c r="A99" s="346"/>
      <c r="B99" s="346" t="s">
        <v>915</v>
      </c>
      <c r="C99" s="346"/>
      <c r="D99" s="346"/>
      <c r="E99" s="346"/>
      <c r="F99" s="347"/>
      <c r="G99" s="348"/>
      <c r="H99" s="349" t="n">
        <f aca="false">SUM(H97:H98)</f>
        <v>37270.23138</v>
      </c>
      <c r="I99" s="350" t="n">
        <f aca="false">K99/H99</f>
        <v>0.23159361668551</v>
      </c>
      <c r="J99" s="351" t="n">
        <f aca="false">SUM(J97:J98)</f>
        <v>28638.6837</v>
      </c>
      <c r="K99" s="352" t="n">
        <f aca="false">H99-J99</f>
        <v>8631.54768</v>
      </c>
      <c r="L99" s="330"/>
      <c r="M99" s="262"/>
      <c r="N99" s="262"/>
      <c r="O99" s="262"/>
      <c r="P99" s="262"/>
      <c r="Q99" s="262"/>
      <c r="R99" s="331"/>
    </row>
    <row r="100" s="1" customFormat="true" ht="12.75" hidden="false" customHeight="false" outlineLevel="0" collapsed="false">
      <c r="A100" s="262"/>
      <c r="B100" s="332"/>
      <c r="C100" s="342"/>
      <c r="D100" s="342"/>
      <c r="E100" s="262"/>
      <c r="F100" s="262"/>
      <c r="G100" s="262"/>
      <c r="H100" s="262"/>
      <c r="I100" s="354"/>
      <c r="J100" s="354"/>
      <c r="K100" s="355"/>
      <c r="L100" s="330"/>
      <c r="M100" s="262"/>
      <c r="N100" s="262"/>
      <c r="O100" s="262"/>
      <c r="P100" s="262"/>
      <c r="Q100" s="262"/>
      <c r="R100" s="331"/>
    </row>
    <row r="101" customFormat="false" ht="13.5" hidden="false" customHeight="false" outlineLevel="0" collapsed="false"/>
    <row r="102" customFormat="false" ht="13.5" hidden="false" customHeight="false" outlineLevel="0" collapsed="false">
      <c r="A102" s="20"/>
      <c r="B102" s="323" t="s">
        <v>916</v>
      </c>
      <c r="C102" s="36"/>
      <c r="D102" s="303" t="n">
        <v>41565</v>
      </c>
      <c r="E102" s="20"/>
      <c r="F102" s="20" t="s">
        <v>988</v>
      </c>
      <c r="G102" s="36"/>
      <c r="H102" s="356"/>
    </row>
    <row r="103" customFormat="false" ht="12.75" hidden="false" customHeight="false" outlineLevel="0" collapsed="false">
      <c r="A103" s="266" t="n">
        <v>2</v>
      </c>
      <c r="B103" s="270" t="s">
        <v>774</v>
      </c>
      <c r="C103" s="270" t="s">
        <v>775</v>
      </c>
      <c r="D103" s="270" t="s">
        <v>776</v>
      </c>
      <c r="E103" s="266"/>
      <c r="F103" s="305" t="n">
        <v>1.5</v>
      </c>
      <c r="G103" s="306" t="n">
        <v>285.21162</v>
      </c>
      <c r="H103" s="306" t="n">
        <f aca="false">A103*G103*(1-H102/100)</f>
        <v>570.42324</v>
      </c>
    </row>
    <row r="104" customFormat="false" ht="12.75" hidden="false" customHeight="false" outlineLevel="0" collapsed="false">
      <c r="A104" s="266" t="n">
        <v>5</v>
      </c>
      <c r="B104" s="270" t="s">
        <v>777</v>
      </c>
      <c r="C104" s="270" t="s">
        <v>775</v>
      </c>
      <c r="D104" s="270" t="s">
        <v>778</v>
      </c>
      <c r="E104" s="266"/>
      <c r="F104" s="305" t="n">
        <v>2.5</v>
      </c>
      <c r="G104" s="306" t="n">
        <v>394.85196</v>
      </c>
      <c r="H104" s="306" t="n">
        <f aca="false">A104*G104*(1-H102/100)</f>
        <v>1974.2598</v>
      </c>
    </row>
    <row r="105" customFormat="false" ht="12.75" hidden="false" customHeight="false" outlineLevel="0" collapsed="false">
      <c r="A105" s="357" t="n">
        <v>5</v>
      </c>
      <c r="B105" s="270" t="s">
        <v>779</v>
      </c>
      <c r="C105" s="270" t="s">
        <v>780</v>
      </c>
      <c r="D105" s="270" t="s">
        <v>781</v>
      </c>
      <c r="E105" s="266"/>
      <c r="F105" s="305" t="n">
        <v>15.2</v>
      </c>
      <c r="G105" s="306" t="n">
        <v>1574.77086</v>
      </c>
      <c r="H105" s="306" t="n">
        <f aca="false">A105*G105*(1-H102/100)</f>
        <v>7873.8543</v>
      </c>
    </row>
    <row r="106" customFormat="false" ht="12.75" hidden="false" customHeight="false" outlineLevel="0" collapsed="false">
      <c r="A106" s="266" t="n">
        <v>2</v>
      </c>
      <c r="B106" s="270" t="s">
        <v>782</v>
      </c>
      <c r="C106" s="270" t="s">
        <v>783</v>
      </c>
      <c r="D106" s="270" t="s">
        <v>784</v>
      </c>
      <c r="E106" s="266"/>
      <c r="F106" s="305" t="n">
        <v>16</v>
      </c>
      <c r="G106" s="306" t="n">
        <v>2091.2958</v>
      </c>
      <c r="H106" s="306" t="n">
        <f aca="false">A106*G106*(1-H102/100)</f>
        <v>4182.5916</v>
      </c>
    </row>
    <row r="107" customFormat="false" ht="12.75" hidden="false" customHeight="false" outlineLevel="0" collapsed="false">
      <c r="A107" s="266" t="n">
        <v>10</v>
      </c>
      <c r="B107" s="270" t="s">
        <v>818</v>
      </c>
      <c r="C107" s="270" t="s">
        <v>819</v>
      </c>
      <c r="D107" s="270" t="s">
        <v>820</v>
      </c>
      <c r="E107" s="266"/>
      <c r="F107" s="305" t="n">
        <v>1.2</v>
      </c>
      <c r="G107" s="306" t="n">
        <v>192.90852</v>
      </c>
      <c r="H107" s="306" t="n">
        <f aca="false">A107*G107*(1-H102/100)</f>
        <v>1929.0852</v>
      </c>
    </row>
    <row r="108" customFormat="false" ht="12.75" hidden="false" customHeight="false" outlineLevel="0" collapsed="false">
      <c r="A108" s="266" t="n">
        <v>5</v>
      </c>
      <c r="B108" s="270" t="s">
        <v>823</v>
      </c>
      <c r="C108" s="270" t="s">
        <v>819</v>
      </c>
      <c r="D108" s="270" t="s">
        <v>824</v>
      </c>
      <c r="E108" s="266"/>
      <c r="F108" s="305" t="n">
        <v>2.4</v>
      </c>
      <c r="G108" s="306" t="n">
        <v>329.16546</v>
      </c>
      <c r="H108" s="306" t="n">
        <f aca="false">A108*G108*(1-H102/100)</f>
        <v>1645.8273</v>
      </c>
    </row>
    <row r="109" customFormat="false" ht="12.75" hidden="false" customHeight="false" outlineLevel="0" collapsed="false">
      <c r="A109" s="266" t="n">
        <v>10</v>
      </c>
      <c r="B109" s="270" t="s">
        <v>825</v>
      </c>
      <c r="C109" s="270" t="s">
        <v>819</v>
      </c>
      <c r="D109" s="270" t="s">
        <v>826</v>
      </c>
      <c r="E109" s="266"/>
      <c r="F109" s="305" t="n">
        <v>2.6</v>
      </c>
      <c r="G109" s="306" t="n">
        <v>366.21684</v>
      </c>
      <c r="H109" s="306" t="n">
        <f aca="false">A109*G109*(1-H102/100)</f>
        <v>3662.1684</v>
      </c>
    </row>
    <row r="110" customFormat="false" ht="12.75" hidden="false" customHeight="false" outlineLevel="0" collapsed="false">
      <c r="A110" s="266" t="n">
        <v>10</v>
      </c>
      <c r="B110" s="270" t="s">
        <v>832</v>
      </c>
      <c r="C110" s="270" t="s">
        <v>833</v>
      </c>
      <c r="D110" s="270" t="s">
        <v>834</v>
      </c>
      <c r="E110" s="266"/>
      <c r="F110" s="305" t="n">
        <v>0.03</v>
      </c>
      <c r="G110" s="306" t="n">
        <v>28.20096</v>
      </c>
      <c r="H110" s="306" t="n">
        <f aca="false">A110*G110*(1-H102/100)</f>
        <v>282.0096</v>
      </c>
    </row>
    <row r="111" customFormat="false" ht="12.75" hidden="false" customHeight="false" outlineLevel="0" collapsed="false">
      <c r="A111" s="266" t="n">
        <v>15</v>
      </c>
      <c r="B111" s="270" t="s">
        <v>989</v>
      </c>
      <c r="C111" s="270" t="s">
        <v>990</v>
      </c>
      <c r="D111" s="270" t="s">
        <v>991</v>
      </c>
      <c r="E111" s="266"/>
      <c r="F111" s="305" t="n">
        <v>0.09</v>
      </c>
      <c r="G111" s="306" t="n">
        <v>49.896</v>
      </c>
      <c r="H111" s="306" t="n">
        <f aca="false">A111*G111*(1-H102/100)</f>
        <v>748.44</v>
      </c>
    </row>
    <row r="112" customFormat="false" ht="12.75" hidden="false" customHeight="false" outlineLevel="0" collapsed="false">
      <c r="A112" s="266" t="n">
        <v>10</v>
      </c>
      <c r="B112" s="270" t="s">
        <v>839</v>
      </c>
      <c r="C112" s="270" t="s">
        <v>833</v>
      </c>
      <c r="D112" s="270" t="s">
        <v>840</v>
      </c>
      <c r="E112" s="266"/>
      <c r="F112" s="305" t="n">
        <v>0.11</v>
      </c>
      <c r="G112" s="306" t="n">
        <v>48.58056</v>
      </c>
      <c r="H112" s="306" t="n">
        <f aca="false">A112*G112*(1-H102/100)</f>
        <v>485.8056</v>
      </c>
    </row>
    <row r="113" customFormat="false" ht="12.75" hidden="false" customHeight="false" outlineLevel="0" collapsed="false">
      <c r="A113" s="266" t="n">
        <v>10</v>
      </c>
      <c r="B113" s="270" t="s">
        <v>841</v>
      </c>
      <c r="C113" s="270" t="s">
        <v>842</v>
      </c>
      <c r="D113" s="270" t="s">
        <v>834</v>
      </c>
      <c r="E113" s="266"/>
      <c r="F113" s="305" t="n">
        <v>0.02</v>
      </c>
      <c r="G113" s="306" t="n">
        <v>30.07368</v>
      </c>
      <c r="H113" s="306" t="n">
        <f aca="false">A113*G113*(1-H102/100)</f>
        <v>300.7368</v>
      </c>
    </row>
    <row r="114" customFormat="false" ht="12.75" hidden="false" customHeight="false" outlineLevel="0" collapsed="false">
      <c r="A114" s="266" t="n">
        <v>15</v>
      </c>
      <c r="B114" s="270" t="s">
        <v>844</v>
      </c>
      <c r="C114" s="270" t="s">
        <v>842</v>
      </c>
      <c r="D114" s="270" t="s">
        <v>845</v>
      </c>
      <c r="E114" s="266"/>
      <c r="F114" s="305" t="n">
        <v>0.03</v>
      </c>
      <c r="G114" s="306" t="n">
        <v>38.556</v>
      </c>
      <c r="H114" s="306" t="n">
        <f aca="false">A114*G114*(1-H102/100)</f>
        <v>578.34</v>
      </c>
    </row>
    <row r="115" customFormat="false" ht="12.75" hidden="false" customHeight="false" outlineLevel="0" collapsed="false">
      <c r="A115" s="266" t="n">
        <v>5</v>
      </c>
      <c r="B115" s="270" t="s">
        <v>992</v>
      </c>
      <c r="C115" s="270" t="s">
        <v>993</v>
      </c>
      <c r="D115" s="270" t="s">
        <v>809</v>
      </c>
      <c r="E115" s="266"/>
      <c r="F115" s="305" t="n">
        <v>9.6</v>
      </c>
      <c r="G115" s="306" t="n">
        <v>1075.13406</v>
      </c>
      <c r="H115" s="306" t="n">
        <f aca="false">A115*G115*(1-H102/100)</f>
        <v>5375.6703</v>
      </c>
    </row>
    <row r="116" customFormat="false" ht="12.75" hidden="false" customHeight="false" outlineLevel="0" collapsed="false">
      <c r="A116" s="336" t="n">
        <f aca="false">SUM(A103:A115)</f>
        <v>104</v>
      </c>
      <c r="B116" s="336" t="s">
        <v>377</v>
      </c>
      <c r="C116" s="336"/>
      <c r="D116" s="336"/>
      <c r="E116" s="336"/>
      <c r="F116" s="337" t="n">
        <f aca="false">R116</f>
        <v>0</v>
      </c>
      <c r="G116" s="338"/>
      <c r="H116" s="339" t="n">
        <f aca="false">SUM(H103:H115)</f>
        <v>29609.21214</v>
      </c>
    </row>
    <row r="117" customFormat="false" ht="12.75" hidden="false" customHeight="false" outlineLevel="0" collapsed="false">
      <c r="A117" s="262"/>
      <c r="B117" s="272" t="s">
        <v>914</v>
      </c>
      <c r="C117" s="342"/>
      <c r="D117" s="342"/>
      <c r="E117" s="262"/>
      <c r="F117" s="262"/>
      <c r="G117" s="333"/>
      <c r="H117" s="343" t="n">
        <v>0</v>
      </c>
    </row>
    <row r="118" customFormat="false" ht="13.5" hidden="false" customHeight="false" outlineLevel="0" collapsed="false">
      <c r="A118" s="346"/>
      <c r="B118" s="346" t="s">
        <v>915</v>
      </c>
      <c r="C118" s="346"/>
      <c r="D118" s="346"/>
      <c r="E118" s="346"/>
      <c r="F118" s="347"/>
      <c r="G118" s="348"/>
      <c r="H118" s="349" t="n">
        <f aca="false">SUM(H116:H117)</f>
        <v>29609.21214</v>
      </c>
    </row>
    <row r="120" customFormat="false" ht="13.5" hidden="false" customHeight="false" outlineLevel="0" collapsed="false"/>
    <row r="121" customFormat="false" ht="13.5" hidden="false" customHeight="false" outlineLevel="0" collapsed="false">
      <c r="A121" s="322"/>
      <c r="B121" s="323" t="s">
        <v>770</v>
      </c>
      <c r="C121" s="324"/>
      <c r="D121" s="325" t="n">
        <v>41570</v>
      </c>
      <c r="E121" s="322"/>
      <c r="F121" s="322" t="s">
        <v>994</v>
      </c>
      <c r="G121" s="324"/>
      <c r="H121" s="326"/>
    </row>
    <row r="122" customFormat="false" ht="12.75" hidden="false" customHeight="false" outlineLevel="0" collapsed="false">
      <c r="A122" s="262" t="n">
        <v>9</v>
      </c>
      <c r="B122" s="332" t="s">
        <v>774</v>
      </c>
      <c r="C122" s="332" t="s">
        <v>775</v>
      </c>
      <c r="D122" s="332" t="s">
        <v>776</v>
      </c>
      <c r="E122" s="262"/>
      <c r="F122" s="331" t="n">
        <v>1.5</v>
      </c>
      <c r="G122" s="333" t="n">
        <v>285.21162</v>
      </c>
      <c r="H122" s="333" t="n">
        <f aca="false">A122*G122*(1-H121/100)</f>
        <v>2566.90458</v>
      </c>
    </row>
    <row r="123" customFormat="false" ht="12.75" hidden="false" customHeight="false" outlineLevel="0" collapsed="false">
      <c r="A123" s="262" t="n">
        <v>8</v>
      </c>
      <c r="B123" s="332" t="s">
        <v>777</v>
      </c>
      <c r="C123" s="332" t="s">
        <v>775</v>
      </c>
      <c r="D123" s="332" t="s">
        <v>778</v>
      </c>
      <c r="E123" s="262"/>
      <c r="F123" s="331" t="n">
        <v>2.5</v>
      </c>
      <c r="G123" s="333" t="n">
        <v>394.85196</v>
      </c>
      <c r="H123" s="333" t="n">
        <f aca="false">A123*G123*(1-H121/100)</f>
        <v>3158.81568</v>
      </c>
    </row>
    <row r="124" customFormat="false" ht="12.75" hidden="false" customHeight="false" outlineLevel="0" collapsed="false">
      <c r="A124" s="262" t="n">
        <v>11</v>
      </c>
      <c r="B124" s="332" t="s">
        <v>818</v>
      </c>
      <c r="C124" s="332" t="s">
        <v>819</v>
      </c>
      <c r="D124" s="332" t="s">
        <v>820</v>
      </c>
      <c r="E124" s="262"/>
      <c r="F124" s="331" t="n">
        <v>1.2</v>
      </c>
      <c r="G124" s="333" t="n">
        <v>197.79228</v>
      </c>
      <c r="H124" s="333" t="n">
        <f aca="false">A124*G124*(1-H121/100)</f>
        <v>2175.71508</v>
      </c>
    </row>
    <row r="125" customFormat="false" ht="12.75" hidden="false" customHeight="false" outlineLevel="0" collapsed="false">
      <c r="A125" s="336" t="n">
        <f aca="false">SUM(A122:A124)</f>
        <v>28</v>
      </c>
      <c r="B125" s="336" t="s">
        <v>377</v>
      </c>
      <c r="C125" s="336"/>
      <c r="D125" s="336"/>
      <c r="E125" s="336"/>
      <c r="F125" s="337" t="n">
        <f aca="false">R125</f>
        <v>0</v>
      </c>
      <c r="G125" s="338"/>
      <c r="H125" s="339" t="n">
        <f aca="false">SUM(H122:H124)</f>
        <v>7901.43534</v>
      </c>
    </row>
    <row r="126" customFormat="false" ht="12.75" hidden="false" customHeight="false" outlineLevel="0" collapsed="false">
      <c r="A126" s="262"/>
      <c r="B126" s="272" t="s">
        <v>914</v>
      </c>
      <c r="C126" s="342"/>
      <c r="D126" s="342"/>
      <c r="E126" s="262"/>
      <c r="F126" s="262"/>
      <c r="G126" s="333"/>
      <c r="H126" s="343" t="n">
        <v>0</v>
      </c>
    </row>
    <row r="127" customFormat="false" ht="13.5" hidden="false" customHeight="false" outlineLevel="0" collapsed="false">
      <c r="A127" s="346"/>
      <c r="B127" s="346" t="s">
        <v>915</v>
      </c>
      <c r="C127" s="346"/>
      <c r="D127" s="346"/>
      <c r="E127" s="346"/>
      <c r="F127" s="347"/>
      <c r="G127" s="348"/>
      <c r="H127" s="349" t="n">
        <f aca="false">SUM(H125:H126)</f>
        <v>7901.43534</v>
      </c>
    </row>
    <row r="129" customFormat="false" ht="13.5" hidden="false" customHeight="false" outlineLevel="0" collapsed="false"/>
    <row r="130" customFormat="false" ht="13.5" hidden="false" customHeight="false" outlineLevel="0" collapsed="false">
      <c r="A130" s="322"/>
      <c r="B130" s="323" t="s">
        <v>916</v>
      </c>
      <c r="C130" s="324"/>
      <c r="D130" s="325" t="n">
        <v>41603</v>
      </c>
      <c r="E130" s="322"/>
      <c r="F130" s="322" t="s">
        <v>995</v>
      </c>
      <c r="G130" s="324"/>
      <c r="H130" s="326"/>
    </row>
    <row r="131" customFormat="false" ht="12.75" hidden="false" customHeight="false" outlineLevel="0" collapsed="false">
      <c r="A131" s="262" t="n">
        <v>10</v>
      </c>
      <c r="B131" s="332" t="s">
        <v>818</v>
      </c>
      <c r="C131" s="332" t="s">
        <v>819</v>
      </c>
      <c r="D131" s="332" t="s">
        <v>820</v>
      </c>
      <c r="E131" s="262"/>
      <c r="F131" s="331" t="n">
        <v>1.2</v>
      </c>
      <c r="G131" s="333" t="n">
        <v>197.42</v>
      </c>
      <c r="H131" s="333" t="n">
        <f aca="false">A131*G131*(1-H130/100)</f>
        <v>1974.2</v>
      </c>
    </row>
    <row r="132" customFormat="false" ht="12.75" hidden="false" customHeight="false" outlineLevel="0" collapsed="false">
      <c r="A132" s="262" t="n">
        <v>4</v>
      </c>
      <c r="B132" s="332" t="s">
        <v>827</v>
      </c>
      <c r="C132" s="332" t="s">
        <v>819</v>
      </c>
      <c r="D132" s="332" t="s">
        <v>828</v>
      </c>
      <c r="E132" s="262"/>
      <c r="F132" s="331" t="n">
        <v>4.7</v>
      </c>
      <c r="G132" s="333" t="n">
        <v>506.2</v>
      </c>
      <c r="H132" s="333" t="n">
        <f aca="false">A132*G132*(1-H130/100)</f>
        <v>2024.8</v>
      </c>
    </row>
    <row r="133" customFormat="false" ht="12.75" hidden="false" customHeight="false" outlineLevel="0" collapsed="false">
      <c r="A133" s="336" t="n">
        <f aca="false">SUM(A131:A132)</f>
        <v>14</v>
      </c>
      <c r="B133" s="336" t="s">
        <v>377</v>
      </c>
      <c r="C133" s="336"/>
      <c r="D133" s="336"/>
      <c r="E133" s="336"/>
      <c r="F133" s="337" t="n">
        <f aca="false">R133</f>
        <v>0</v>
      </c>
      <c r="G133" s="338"/>
      <c r="H133" s="339" t="n">
        <f aca="false">SUM(H131:H132)</f>
        <v>3999</v>
      </c>
    </row>
    <row r="134" customFormat="false" ht="12.75" hidden="false" customHeight="false" outlineLevel="0" collapsed="false">
      <c r="A134" s="262"/>
      <c r="B134" s="272" t="s">
        <v>914</v>
      </c>
      <c r="C134" s="342"/>
      <c r="D134" s="342"/>
      <c r="E134" s="262"/>
      <c r="F134" s="262"/>
      <c r="G134" s="333"/>
      <c r="H134" s="343" t="n">
        <v>0</v>
      </c>
    </row>
    <row r="135" customFormat="false" ht="13.5" hidden="false" customHeight="false" outlineLevel="0" collapsed="false">
      <c r="A135" s="346"/>
      <c r="B135" s="346" t="s">
        <v>915</v>
      </c>
      <c r="C135" s="346"/>
      <c r="D135" s="346"/>
      <c r="E135" s="346"/>
      <c r="F135" s="347"/>
      <c r="G135" s="348"/>
      <c r="H135" s="349" t="n">
        <f aca="false">SUM(H133:H134)</f>
        <v>3999</v>
      </c>
    </row>
    <row r="136" customFormat="false" ht="13.5" hidden="false" customHeight="false" outlineLevel="0" collapsed="false"/>
    <row r="137" customFormat="false" ht="13.5" hidden="false" customHeight="false" outlineLevel="0" collapsed="false">
      <c r="A137" s="322"/>
      <c r="B137" s="323" t="s">
        <v>916</v>
      </c>
      <c r="C137" s="324"/>
      <c r="D137" s="325" t="n">
        <v>41610</v>
      </c>
      <c r="E137" s="322"/>
      <c r="F137" s="322" t="s">
        <v>996</v>
      </c>
      <c r="G137" s="324"/>
      <c r="H137" s="326"/>
    </row>
    <row r="138" customFormat="false" ht="12.75" hidden="false" customHeight="false" outlineLevel="0" collapsed="false">
      <c r="A138" s="262" t="n">
        <v>4</v>
      </c>
      <c r="B138" s="332" t="s">
        <v>997</v>
      </c>
      <c r="C138" s="332" t="s">
        <v>998</v>
      </c>
      <c r="D138" s="332" t="s">
        <v>856</v>
      </c>
      <c r="E138" s="262"/>
      <c r="F138" s="331" t="n">
        <v>19</v>
      </c>
      <c r="G138" s="333" t="n">
        <v>1728</v>
      </c>
      <c r="H138" s="333" t="n">
        <f aca="false">A138*G138*(1-H137/100)</f>
        <v>6912</v>
      </c>
    </row>
    <row r="139" customFormat="false" ht="12.75" hidden="false" customHeight="false" outlineLevel="0" collapsed="false">
      <c r="A139" s="336" t="n">
        <f aca="false">SUM(A138:A138)</f>
        <v>4</v>
      </c>
      <c r="B139" s="336" t="s">
        <v>377</v>
      </c>
      <c r="C139" s="336"/>
      <c r="D139" s="336"/>
      <c r="E139" s="336"/>
      <c r="F139" s="337" t="n">
        <v>76</v>
      </c>
      <c r="G139" s="338"/>
      <c r="H139" s="339" t="n">
        <f aca="false">SUM(H138:H138)</f>
        <v>6912</v>
      </c>
    </row>
    <row r="140" customFormat="false" ht="12.75" hidden="false" customHeight="false" outlineLevel="0" collapsed="false">
      <c r="A140" s="262"/>
      <c r="B140" s="272" t="s">
        <v>914</v>
      </c>
      <c r="C140" s="342"/>
      <c r="D140" s="342"/>
      <c r="E140" s="262"/>
      <c r="F140" s="262"/>
      <c r="G140" s="333"/>
      <c r="H140" s="343" t="n">
        <v>0</v>
      </c>
    </row>
    <row r="141" customFormat="false" ht="13.5" hidden="false" customHeight="false" outlineLevel="0" collapsed="false">
      <c r="A141" s="346"/>
      <c r="B141" s="346" t="s">
        <v>915</v>
      </c>
      <c r="C141" s="346"/>
      <c r="D141" s="346"/>
      <c r="E141" s="346"/>
      <c r="F141" s="347"/>
      <c r="G141" s="348"/>
      <c r="H141" s="349" t="n">
        <f aca="false">SUM(H139:H140)</f>
        <v>6912</v>
      </c>
      <c r="I141" s="243"/>
    </row>
    <row r="142" customFormat="false" ht="13.5" hidden="false" customHeight="false" outlineLevel="0" collapsed="false"/>
    <row r="143" s="1" customFormat="true" ht="13.5" hidden="false" customHeight="false" outlineLevel="0" collapsed="false">
      <c r="A143" s="322"/>
      <c r="B143" s="323" t="s">
        <v>770</v>
      </c>
      <c r="C143" s="324"/>
      <c r="D143" s="325" t="n">
        <v>41617</v>
      </c>
      <c r="E143" s="322"/>
      <c r="F143" s="322" t="s">
        <v>999</v>
      </c>
      <c r="G143" s="324"/>
      <c r="H143" s="326"/>
      <c r="I143" s="327" t="s">
        <v>358</v>
      </c>
      <c r="J143" s="328" t="n">
        <v>35</v>
      </c>
      <c r="K143" s="329" t="n">
        <v>33.8</v>
      </c>
      <c r="L143" s="330"/>
      <c r="M143" s="262"/>
      <c r="N143" s="262"/>
      <c r="O143" s="262"/>
      <c r="P143" s="262"/>
      <c r="Q143" s="262"/>
      <c r="R143" s="331"/>
    </row>
    <row r="144" s="1" customFormat="true" ht="12.75" hidden="false" customHeight="false" outlineLevel="0" collapsed="false">
      <c r="A144" s="262" t="n">
        <v>9</v>
      </c>
      <c r="B144" s="332" t="s">
        <v>785</v>
      </c>
      <c r="C144" s="332" t="s">
        <v>786</v>
      </c>
      <c r="D144" s="332" t="s">
        <v>787</v>
      </c>
      <c r="E144" s="262"/>
      <c r="F144" s="331" t="n">
        <v>4.3</v>
      </c>
      <c r="G144" s="333" t="n">
        <v>464.814</v>
      </c>
      <c r="H144" s="333" t="n">
        <f aca="false">A144*G144*(1-H143/100)</f>
        <v>4183.326</v>
      </c>
      <c r="I144" s="334" t="n">
        <v>368.9</v>
      </c>
      <c r="J144" s="334" t="n">
        <f aca="false">(A144*I144)/J143*K143</f>
        <v>3206.268</v>
      </c>
      <c r="K144" s="335" t="n">
        <f aca="false">H144-J144</f>
        <v>977.058</v>
      </c>
      <c r="L144" s="330"/>
      <c r="M144" s="262" t="n">
        <f aca="false">H144/A144</f>
        <v>464.814</v>
      </c>
      <c r="N144" s="262" t="n">
        <v>368.9</v>
      </c>
      <c r="O144" s="262" t="n">
        <v>6.8</v>
      </c>
      <c r="P144" s="262" t="n">
        <v>600</v>
      </c>
      <c r="Q144" s="262" t="n">
        <v>516.46</v>
      </c>
      <c r="R144" s="331" t="n">
        <f aca="false">A144*F144</f>
        <v>38.7</v>
      </c>
    </row>
    <row r="145" s="1" customFormat="true" ht="12.75" hidden="false" customHeight="false" outlineLevel="0" collapsed="false">
      <c r="A145" s="262" t="n">
        <v>6</v>
      </c>
      <c r="B145" s="332" t="s">
        <v>818</v>
      </c>
      <c r="C145" s="332" t="s">
        <v>819</v>
      </c>
      <c r="D145" s="332" t="s">
        <v>820</v>
      </c>
      <c r="E145" s="262"/>
      <c r="F145" s="331" t="n">
        <v>1.2</v>
      </c>
      <c r="G145" s="333" t="n">
        <v>203.22702</v>
      </c>
      <c r="H145" s="333" t="n">
        <f aca="false">A145*G145*(1-H143/100)</f>
        <v>1219.36212</v>
      </c>
      <c r="I145" s="334" t="n">
        <v>167.265</v>
      </c>
      <c r="J145" s="334" t="n">
        <f aca="false">(A145*I145)/J143*K143</f>
        <v>969.1812</v>
      </c>
      <c r="K145" s="335" t="n">
        <f aca="false">H145-J145</f>
        <v>250.18092</v>
      </c>
      <c r="L145" s="330"/>
      <c r="M145" s="262" t="n">
        <f aca="false">H145/A145</f>
        <v>203.22702</v>
      </c>
      <c r="N145" s="262" t="n">
        <v>167.265</v>
      </c>
      <c r="O145" s="262" t="n">
        <v>3.54</v>
      </c>
      <c r="P145" s="262" t="n">
        <v>400</v>
      </c>
      <c r="Q145" s="262" t="n">
        <v>225.8078</v>
      </c>
      <c r="R145" s="331" t="n">
        <f aca="false">A145*F145</f>
        <v>7.2</v>
      </c>
    </row>
    <row r="146" s="1" customFormat="true" ht="12.75" hidden="false" customHeight="false" outlineLevel="0" collapsed="false">
      <c r="A146" s="262" t="n">
        <v>7</v>
      </c>
      <c r="B146" s="332" t="s">
        <v>1000</v>
      </c>
      <c r="C146" s="332" t="s">
        <v>819</v>
      </c>
      <c r="D146" s="332" t="s">
        <v>1001</v>
      </c>
      <c r="E146" s="262"/>
      <c r="F146" s="331" t="n">
        <v>1.5</v>
      </c>
      <c r="G146" s="333" t="n">
        <v>208.3725</v>
      </c>
      <c r="H146" s="333" t="n">
        <f aca="false">A146*G146*(1-H143/100)</f>
        <v>1458.6075</v>
      </c>
      <c r="I146" s="334" t="n">
        <v>165.375</v>
      </c>
      <c r="J146" s="334" t="n">
        <f aca="false">(A146*I146)/J143*K143</f>
        <v>1117.935</v>
      </c>
      <c r="K146" s="335" t="n">
        <f aca="false">H146-J146</f>
        <v>340.6725</v>
      </c>
      <c r="L146" s="330"/>
      <c r="M146" s="262" t="n">
        <f aca="false">H146/A146</f>
        <v>208.3725</v>
      </c>
      <c r="N146" s="262" t="n">
        <v>165.375</v>
      </c>
      <c r="O146" s="262" t="n">
        <v>3.5</v>
      </c>
      <c r="P146" s="262" t="n">
        <v>400</v>
      </c>
      <c r="Q146" s="262" t="n">
        <v>231.525</v>
      </c>
      <c r="R146" s="331" t="n">
        <f aca="false">A146*F146</f>
        <v>10.5</v>
      </c>
    </row>
    <row r="147" s="1" customFormat="true" ht="12.75" hidden="false" customHeight="false" outlineLevel="0" collapsed="false">
      <c r="A147" s="262" t="n">
        <v>4</v>
      </c>
      <c r="B147" s="332" t="s">
        <v>1002</v>
      </c>
      <c r="C147" s="332" t="s">
        <v>819</v>
      </c>
      <c r="D147" s="332" t="s">
        <v>1003</v>
      </c>
      <c r="E147" s="262"/>
      <c r="F147" s="331" t="n">
        <v>2.2</v>
      </c>
      <c r="G147" s="333" t="n">
        <v>297.675</v>
      </c>
      <c r="H147" s="333" t="n">
        <f aca="false">A147*G147*(1-H143/100)</f>
        <v>1190.7</v>
      </c>
      <c r="I147" s="334" t="n">
        <v>236.25</v>
      </c>
      <c r="J147" s="334" t="n">
        <f aca="false">(A147*I147)/J143*K143</f>
        <v>912.6</v>
      </c>
      <c r="K147" s="335" t="n">
        <f aca="false">H147-J147</f>
        <v>278.1</v>
      </c>
      <c r="L147" s="330"/>
      <c r="M147" s="262" t="n">
        <f aca="false">H147/A147</f>
        <v>297.675</v>
      </c>
      <c r="N147" s="262" t="n">
        <v>236.25</v>
      </c>
      <c r="O147" s="262" t="n">
        <v>5</v>
      </c>
      <c r="P147" s="262" t="n">
        <v>450</v>
      </c>
      <c r="Q147" s="262" t="n">
        <v>330.75</v>
      </c>
      <c r="R147" s="331" t="n">
        <f aca="false">A147*F147</f>
        <v>8.8</v>
      </c>
    </row>
    <row r="148" s="1" customFormat="true" ht="12.75" hidden="false" customHeight="false" outlineLevel="0" collapsed="false">
      <c r="A148" s="262" t="n">
        <v>15</v>
      </c>
      <c r="B148" s="332" t="s">
        <v>832</v>
      </c>
      <c r="C148" s="332" t="s">
        <v>833</v>
      </c>
      <c r="D148" s="332" t="s">
        <v>834</v>
      </c>
      <c r="E148" s="262"/>
      <c r="F148" s="331" t="n">
        <v>0.03</v>
      </c>
      <c r="G148" s="333" t="n">
        <v>29.0304</v>
      </c>
      <c r="H148" s="333" t="n">
        <f aca="false">A148*G148*(1-H143/100)</f>
        <v>435.456</v>
      </c>
      <c r="I148" s="334" t="n">
        <v>17.92</v>
      </c>
      <c r="J148" s="334" t="n">
        <f aca="false">(A148*I148)/J143*K143</f>
        <v>259.584</v>
      </c>
      <c r="K148" s="335" t="n">
        <f aca="false">H148-J148</f>
        <v>175.872</v>
      </c>
      <c r="L148" s="330"/>
      <c r="M148" s="262" t="n">
        <f aca="false">H148/A148</f>
        <v>29.0304</v>
      </c>
      <c r="N148" s="262" t="n">
        <v>17.92</v>
      </c>
      <c r="O148" s="262" t="n">
        <v>0.32</v>
      </c>
      <c r="P148" s="262" t="n">
        <v>75</v>
      </c>
      <c r="Q148" s="262" t="n">
        <v>32.256</v>
      </c>
      <c r="R148" s="331" t="n">
        <f aca="false">A148*F148</f>
        <v>0.45</v>
      </c>
    </row>
    <row r="149" s="1" customFormat="true" ht="12.75" hidden="false" customHeight="false" outlineLevel="0" collapsed="false">
      <c r="A149" s="262" t="n">
        <v>15</v>
      </c>
      <c r="B149" s="332" t="s">
        <v>835</v>
      </c>
      <c r="C149" s="332" t="s">
        <v>833</v>
      </c>
      <c r="D149" s="332" t="s">
        <v>836</v>
      </c>
      <c r="E149" s="262"/>
      <c r="F149" s="331" t="n">
        <v>0.05</v>
      </c>
      <c r="G149" s="333" t="n">
        <v>29.3706</v>
      </c>
      <c r="H149" s="333" t="n">
        <f aca="false">A149*G149*(1-H143/100)</f>
        <v>440.559</v>
      </c>
      <c r="I149" s="334" t="n">
        <v>18.13</v>
      </c>
      <c r="J149" s="334" t="n">
        <f aca="false">(A149*I149)/J143*K143</f>
        <v>262.626</v>
      </c>
      <c r="K149" s="335" t="n">
        <f aca="false">H149-J149</f>
        <v>177.933</v>
      </c>
      <c r="L149" s="330"/>
      <c r="M149" s="262" t="n">
        <f aca="false">H149/A149</f>
        <v>29.3706</v>
      </c>
      <c r="N149" s="262" t="n">
        <v>18.13</v>
      </c>
      <c r="O149" s="262" t="n">
        <v>0.37</v>
      </c>
      <c r="P149" s="262" t="n">
        <v>75</v>
      </c>
      <c r="Q149" s="262" t="n">
        <v>32.634</v>
      </c>
      <c r="R149" s="331" t="n">
        <f aca="false">A149*F149</f>
        <v>0.75</v>
      </c>
    </row>
    <row r="150" s="1" customFormat="true" ht="12.75" hidden="false" customHeight="false" outlineLevel="0" collapsed="false">
      <c r="A150" s="262" t="n">
        <v>10</v>
      </c>
      <c r="B150" s="332" t="s">
        <v>837</v>
      </c>
      <c r="C150" s="332" t="s">
        <v>833</v>
      </c>
      <c r="D150" s="332" t="s">
        <v>838</v>
      </c>
      <c r="E150" s="262"/>
      <c r="F150" s="331" t="n">
        <v>0.09</v>
      </c>
      <c r="G150" s="333" t="n">
        <v>40.131</v>
      </c>
      <c r="H150" s="333" t="n">
        <f aca="false">A150*G150*(1-H143/100)</f>
        <v>401.31</v>
      </c>
      <c r="I150" s="334" t="n">
        <v>34.3</v>
      </c>
      <c r="J150" s="334" t="n">
        <f aca="false">(A150*I150)/J143*K143</f>
        <v>331.24</v>
      </c>
      <c r="K150" s="335" t="n">
        <f aca="false">H150-J150</f>
        <v>70.0700000000001</v>
      </c>
      <c r="L150" s="330"/>
      <c r="M150" s="262" t="n">
        <f aca="false">H150/A150</f>
        <v>40.131</v>
      </c>
      <c r="N150" s="262" t="n">
        <v>34.3</v>
      </c>
      <c r="O150" s="262" t="n">
        <v>0.7</v>
      </c>
      <c r="P150" s="262" t="n">
        <v>75</v>
      </c>
      <c r="Q150" s="262" t="n">
        <v>44.59</v>
      </c>
      <c r="R150" s="331" t="n">
        <f aca="false">A150*F150</f>
        <v>0.9</v>
      </c>
    </row>
    <row r="151" s="1" customFormat="true" ht="12.75" hidden="false" customHeight="false" outlineLevel="0" collapsed="false">
      <c r="A151" s="262" t="n">
        <v>15</v>
      </c>
      <c r="B151" s="332" t="s">
        <v>841</v>
      </c>
      <c r="C151" s="332" t="s">
        <v>842</v>
      </c>
      <c r="D151" s="332" t="s">
        <v>834</v>
      </c>
      <c r="E151" s="262"/>
      <c r="F151" s="331" t="n">
        <v>0.02</v>
      </c>
      <c r="G151" s="333" t="n">
        <v>30.9582</v>
      </c>
      <c r="H151" s="333" t="n">
        <f aca="false">A151*G151*(1-H143/100)</f>
        <v>464.373</v>
      </c>
      <c r="I151" s="334" t="n">
        <v>24.57</v>
      </c>
      <c r="J151" s="334" t="n">
        <f aca="false">(A151*I151)/J143*K143</f>
        <v>355.914</v>
      </c>
      <c r="K151" s="335" t="n">
        <f aca="false">H151-J151</f>
        <v>108.459</v>
      </c>
      <c r="L151" s="330"/>
      <c r="M151" s="262" t="n">
        <f aca="false">H151/A151</f>
        <v>30.9582</v>
      </c>
      <c r="N151" s="262" t="n">
        <v>24.57</v>
      </c>
      <c r="O151" s="262" t="n">
        <v>0.52</v>
      </c>
      <c r="P151" s="262" t="n">
        <v>75</v>
      </c>
      <c r="Q151" s="262" t="n">
        <v>34.398</v>
      </c>
      <c r="R151" s="331" t="n">
        <f aca="false">A151*F151</f>
        <v>0.3</v>
      </c>
    </row>
    <row r="152" s="1" customFormat="true" ht="12.75" hidden="false" customHeight="false" outlineLevel="0" collapsed="false">
      <c r="A152" s="262" t="n">
        <v>15</v>
      </c>
      <c r="B152" s="332" t="s">
        <v>843</v>
      </c>
      <c r="C152" s="332" t="s">
        <v>842</v>
      </c>
      <c r="D152" s="332" t="s">
        <v>836</v>
      </c>
      <c r="E152" s="262"/>
      <c r="F152" s="331" t="n">
        <v>0.03</v>
      </c>
      <c r="G152" s="333" t="n">
        <v>34.27452</v>
      </c>
      <c r="H152" s="333" t="n">
        <f aca="false">A152*G152*(1-H143/100)</f>
        <v>514.1178</v>
      </c>
      <c r="I152" s="334" t="n">
        <v>26.264</v>
      </c>
      <c r="J152" s="334" t="n">
        <f aca="false">(A152*I152)/J143*K143</f>
        <v>380.4528</v>
      </c>
      <c r="K152" s="335" t="n">
        <f aca="false">H152-J152</f>
        <v>133.665</v>
      </c>
      <c r="L152" s="330"/>
      <c r="M152" s="262" t="n">
        <f aca="false">H152/A152</f>
        <v>34.27452</v>
      </c>
      <c r="N152" s="262" t="n">
        <v>26.264</v>
      </c>
      <c r="O152" s="262" t="n">
        <v>0.56</v>
      </c>
      <c r="P152" s="262" t="n">
        <v>75</v>
      </c>
      <c r="Q152" s="262" t="n">
        <v>38.0828</v>
      </c>
      <c r="R152" s="331" t="n">
        <f aca="false">A152*F152</f>
        <v>0.45</v>
      </c>
    </row>
    <row r="153" s="1" customFormat="true" ht="12.75" hidden="false" customHeight="false" outlineLevel="0" collapsed="false">
      <c r="A153" s="262" t="n">
        <v>10</v>
      </c>
      <c r="B153" s="332" t="s">
        <v>844</v>
      </c>
      <c r="C153" s="332" t="s">
        <v>842</v>
      </c>
      <c r="D153" s="332" t="s">
        <v>845</v>
      </c>
      <c r="E153" s="262"/>
      <c r="F153" s="331" t="n">
        <v>0.03</v>
      </c>
      <c r="G153" s="333" t="n">
        <v>39.69</v>
      </c>
      <c r="H153" s="333" t="n">
        <f aca="false">A153*G153*(1-H143/100)</f>
        <v>396.9</v>
      </c>
      <c r="I153" s="334" t="n">
        <v>29.4</v>
      </c>
      <c r="J153" s="334" t="n">
        <f aca="false">(A153*I153)/J143*K143</f>
        <v>283.92</v>
      </c>
      <c r="K153" s="335" t="n">
        <f aca="false">H153-J153</f>
        <v>112.98</v>
      </c>
      <c r="L153" s="330"/>
      <c r="M153" s="262" t="n">
        <f aca="false">H153/A153</f>
        <v>39.69</v>
      </c>
      <c r="N153" s="262" t="n">
        <v>29.4</v>
      </c>
      <c r="O153" s="262" t="n">
        <v>0.6</v>
      </c>
      <c r="P153" s="262" t="n">
        <v>75</v>
      </c>
      <c r="Q153" s="262" t="n">
        <v>44.1</v>
      </c>
      <c r="R153" s="331" t="n">
        <f aca="false">A153*F153</f>
        <v>0.3</v>
      </c>
    </row>
    <row r="154" s="1" customFormat="true" ht="12.75" hidden="false" customHeight="false" outlineLevel="0" collapsed="false">
      <c r="A154" s="262" t="n">
        <v>6</v>
      </c>
      <c r="B154" s="332" t="s">
        <v>848</v>
      </c>
      <c r="C154" s="332" t="s">
        <v>849</v>
      </c>
      <c r="D154" s="332" t="s">
        <v>850</v>
      </c>
      <c r="E154" s="262"/>
      <c r="F154" s="331" t="n">
        <v>2.1</v>
      </c>
      <c r="G154" s="333" t="n">
        <v>426.44925</v>
      </c>
      <c r="H154" s="333" t="n">
        <f aca="false">A154*G154*(1-H143/100)</f>
        <v>2558.6955</v>
      </c>
      <c r="I154" s="334" t="n">
        <v>350.987</v>
      </c>
      <c r="J154" s="334" t="n">
        <f aca="false">(A154*I154)/J143*K143</f>
        <v>2033.71896</v>
      </c>
      <c r="K154" s="335" t="n">
        <f aca="false">H154-J154</f>
        <v>524.97654</v>
      </c>
      <c r="L154" s="330"/>
      <c r="M154" s="262" t="n">
        <f aca="false">H154/A154</f>
        <v>426.44925</v>
      </c>
      <c r="N154" s="262" t="n">
        <v>350.987</v>
      </c>
      <c r="O154" s="262" t="n">
        <v>7.54</v>
      </c>
      <c r="P154" s="262" t="n">
        <v>550</v>
      </c>
      <c r="Q154" s="262" t="n">
        <v>473.8325</v>
      </c>
      <c r="R154" s="331" t="n">
        <f aca="false">A154*F154</f>
        <v>12.6</v>
      </c>
    </row>
    <row r="155" s="1" customFormat="true" ht="12.75" hidden="false" customHeight="false" outlineLevel="0" collapsed="false">
      <c r="A155" s="336" t="n">
        <f aca="false">SUM(A144:A154)</f>
        <v>112</v>
      </c>
      <c r="B155" s="336" t="s">
        <v>377</v>
      </c>
      <c r="C155" s="336"/>
      <c r="D155" s="336"/>
      <c r="E155" s="336"/>
      <c r="F155" s="337" t="n">
        <f aca="false">R155</f>
        <v>80.95</v>
      </c>
      <c r="G155" s="338"/>
      <c r="H155" s="339" t="n">
        <f aca="false">SUM(H144:H154)</f>
        <v>13263.40692</v>
      </c>
      <c r="I155" s="340"/>
      <c r="J155" s="341" t="n">
        <f aca="false">SUM(J144:J154)</f>
        <v>10113.43996</v>
      </c>
      <c r="K155" s="335" t="n">
        <f aca="false">SUM(K144:K154)</f>
        <v>3149.96696</v>
      </c>
      <c r="L155" s="330"/>
      <c r="M155" s="262"/>
      <c r="N155" s="262"/>
      <c r="O155" s="262"/>
      <c r="P155" s="262"/>
      <c r="Q155" s="262"/>
      <c r="R155" s="331" t="n">
        <f aca="false">SUM(R144:R154)</f>
        <v>80.95</v>
      </c>
    </row>
    <row r="156" s="1" customFormat="true" ht="12.75" hidden="false" customHeight="false" outlineLevel="0" collapsed="false">
      <c r="A156" s="262"/>
      <c r="B156" s="272" t="s">
        <v>914</v>
      </c>
      <c r="C156" s="342"/>
      <c r="D156" s="342"/>
      <c r="E156" s="262"/>
      <c r="F156" s="262"/>
      <c r="G156" s="333"/>
      <c r="H156" s="343" t="n">
        <v>0</v>
      </c>
      <c r="I156" s="344" t="n">
        <f aca="false">K157/J157</f>
        <v>0.311463455803222</v>
      </c>
      <c r="J156" s="345"/>
      <c r="K156" s="335"/>
      <c r="L156" s="330"/>
      <c r="M156" s="262"/>
      <c r="N156" s="262"/>
      <c r="O156" s="262"/>
      <c r="P156" s="262"/>
      <c r="Q156" s="262"/>
      <c r="R156" s="331"/>
    </row>
    <row r="157" s="1" customFormat="true" ht="13.5" hidden="false" customHeight="false" outlineLevel="0" collapsed="false">
      <c r="A157" s="346"/>
      <c r="B157" s="346" t="s">
        <v>915</v>
      </c>
      <c r="C157" s="346"/>
      <c r="D157" s="346"/>
      <c r="E157" s="346"/>
      <c r="F157" s="347"/>
      <c r="G157" s="348"/>
      <c r="H157" s="349" t="n">
        <f aca="false">SUM(H155:H156)</f>
        <v>13263.40692</v>
      </c>
      <c r="I157" s="350" t="n">
        <f aca="false">K157/H157</f>
        <v>0.237493049787241</v>
      </c>
      <c r="J157" s="351" t="n">
        <f aca="false">SUM(J155:J156)</f>
        <v>10113.43996</v>
      </c>
      <c r="K157" s="352" t="n">
        <f aca="false">H157-J157</f>
        <v>3149.96696</v>
      </c>
      <c r="L157" s="330"/>
      <c r="M157" s="262"/>
      <c r="N157" s="262"/>
      <c r="O157" s="262"/>
      <c r="P157" s="262"/>
      <c r="Q157" s="262"/>
      <c r="R157" s="331"/>
    </row>
    <row r="158" customFormat="false" ht="13.5" hidden="false" customHeight="false" outlineLevel="0" collapsed="false"/>
    <row r="159" s="1" customFormat="true" ht="13.5" hidden="false" customHeight="false" outlineLevel="0" collapsed="false">
      <c r="A159" s="322"/>
      <c r="B159" s="323" t="s">
        <v>1004</v>
      </c>
      <c r="C159" s="324"/>
      <c r="D159" s="325" t="n">
        <v>41627</v>
      </c>
      <c r="E159" s="322"/>
      <c r="F159" s="322" t="s">
        <v>1005</v>
      </c>
      <c r="G159" s="324"/>
      <c r="H159" s="326"/>
      <c r="I159" s="327" t="s">
        <v>358</v>
      </c>
      <c r="J159" s="328" t="n">
        <v>35</v>
      </c>
      <c r="K159" s="329" t="n">
        <v>33.5</v>
      </c>
      <c r="L159" s="330"/>
      <c r="M159" s="262"/>
      <c r="N159" s="262"/>
      <c r="O159" s="262"/>
      <c r="P159" s="262"/>
      <c r="Q159" s="262"/>
      <c r="R159" s="331"/>
    </row>
    <row r="160" s="1" customFormat="true" ht="12.75" hidden="false" customHeight="false" outlineLevel="0" collapsed="false">
      <c r="A160" s="262" t="n">
        <v>5</v>
      </c>
      <c r="B160" s="332" t="s">
        <v>794</v>
      </c>
      <c r="C160" s="332" t="s">
        <v>795</v>
      </c>
      <c r="D160" s="332" t="s">
        <v>796</v>
      </c>
      <c r="E160" s="262"/>
      <c r="F160" s="331" t="n">
        <v>4.95</v>
      </c>
      <c r="G160" s="333" t="n">
        <v>463.69</v>
      </c>
      <c r="H160" s="333" t="n">
        <f aca="false">A160*G160*(1-H159/100)</f>
        <v>2318.45</v>
      </c>
      <c r="I160" s="334" t="n">
        <v>381.64</v>
      </c>
      <c r="J160" s="334" t="n">
        <f aca="false">(A160*I160)/J159*K159</f>
        <v>1826.42</v>
      </c>
      <c r="K160" s="335" t="n">
        <f aca="false">H160-J160</f>
        <v>492.03</v>
      </c>
      <c r="L160" s="330"/>
      <c r="M160" s="262" t="n">
        <f aca="false">H160/A160</f>
        <v>463.69</v>
      </c>
      <c r="N160" s="262" t="n">
        <v>381.64</v>
      </c>
      <c r="O160" s="262" t="n">
        <v>7.52</v>
      </c>
      <c r="P160" s="262" t="n">
        <v>650</v>
      </c>
      <c r="Q160" s="262" t="n">
        <v>515.214</v>
      </c>
      <c r="R160" s="331" t="n">
        <f aca="false">A160*F160</f>
        <v>24.75</v>
      </c>
    </row>
    <row r="161" s="1" customFormat="true" ht="12.75" hidden="false" customHeight="false" outlineLevel="0" collapsed="false">
      <c r="A161" s="336" t="n">
        <f aca="false">SUM(A160:A160)</f>
        <v>5</v>
      </c>
      <c r="B161" s="336" t="s">
        <v>377</v>
      </c>
      <c r="C161" s="336"/>
      <c r="D161" s="336"/>
      <c r="E161" s="336"/>
      <c r="F161" s="337" t="n">
        <f aca="false">R161</f>
        <v>24.75</v>
      </c>
      <c r="G161" s="338"/>
      <c r="H161" s="339" t="n">
        <f aca="false">SUM(H160:H160)</f>
        <v>2318.45</v>
      </c>
      <c r="I161" s="340"/>
      <c r="J161" s="341" t="n">
        <f aca="false">SUM(J160:J160)</f>
        <v>1826.42</v>
      </c>
      <c r="K161" s="335" t="n">
        <f aca="false">SUM(K160:K160)</f>
        <v>492.03</v>
      </c>
      <c r="L161" s="330"/>
      <c r="M161" s="262"/>
      <c r="N161" s="262"/>
      <c r="O161" s="262"/>
      <c r="P161" s="262"/>
      <c r="Q161" s="262"/>
      <c r="R161" s="331" t="n">
        <f aca="false">SUM(R160:R160)</f>
        <v>24.75</v>
      </c>
    </row>
    <row r="162" s="1" customFormat="true" ht="12.75" hidden="false" customHeight="false" outlineLevel="0" collapsed="false">
      <c r="A162" s="262"/>
      <c r="B162" s="272" t="s">
        <v>914</v>
      </c>
      <c r="C162" s="342"/>
      <c r="D162" s="342"/>
      <c r="E162" s="262"/>
      <c r="F162" s="262"/>
      <c r="G162" s="333"/>
      <c r="H162" s="343" t="n">
        <v>0</v>
      </c>
      <c r="I162" s="344" t="n">
        <f aca="false">K163/J163</f>
        <v>0.26939586732515</v>
      </c>
      <c r="J162" s="345"/>
      <c r="K162" s="335"/>
      <c r="L162" s="330"/>
      <c r="M162" s="262"/>
      <c r="N162" s="262"/>
      <c r="O162" s="262"/>
      <c r="P162" s="262"/>
      <c r="Q162" s="262"/>
      <c r="R162" s="331"/>
    </row>
    <row r="163" s="1" customFormat="true" ht="13.5" hidden="false" customHeight="false" outlineLevel="0" collapsed="false">
      <c r="A163" s="346"/>
      <c r="B163" s="346" t="s">
        <v>915</v>
      </c>
      <c r="C163" s="346"/>
      <c r="D163" s="346"/>
      <c r="E163" s="346"/>
      <c r="F163" s="347"/>
      <c r="G163" s="348"/>
      <c r="H163" s="349" t="n">
        <f aca="false">SUM(H161:H162)</f>
        <v>2318.45</v>
      </c>
      <c r="I163" s="350" t="n">
        <f aca="false">K163/H163</f>
        <v>0.212223683926761</v>
      </c>
      <c r="J163" s="351" t="n">
        <f aca="false">SUM(J161:J162)</f>
        <v>1826.42</v>
      </c>
      <c r="K163" s="352" t="n">
        <f aca="false">H163-J163</f>
        <v>492.03</v>
      </c>
      <c r="L163" s="330"/>
      <c r="M163" s="262"/>
      <c r="N163" s="262"/>
      <c r="O163" s="262"/>
      <c r="P163" s="262"/>
      <c r="Q163" s="262"/>
      <c r="R163" s="331"/>
    </row>
    <row r="164" customFormat="false" ht="13.5" hidden="false" customHeight="false" outlineLevel="0" collapsed="false"/>
    <row r="165" s="1" customFormat="true" ht="13.5" hidden="false" customHeight="false" outlineLevel="0" collapsed="false">
      <c r="A165" s="322"/>
      <c r="B165" s="323" t="s">
        <v>916</v>
      </c>
      <c r="C165" s="324"/>
      <c r="D165" s="325" t="n">
        <v>41652</v>
      </c>
      <c r="E165" s="322"/>
      <c r="F165" s="322" t="s">
        <v>1006</v>
      </c>
      <c r="G165" s="324"/>
      <c r="H165" s="326"/>
      <c r="I165" s="327" t="s">
        <v>358</v>
      </c>
      <c r="J165" s="328" t="n">
        <v>35</v>
      </c>
      <c r="K165" s="329" t="n">
        <v>33.5</v>
      </c>
      <c r="L165" s="330"/>
      <c r="M165" s="262"/>
      <c r="N165" s="262"/>
      <c r="O165" s="262"/>
      <c r="P165" s="262"/>
      <c r="Q165" s="262"/>
      <c r="R165" s="331"/>
    </row>
    <row r="166" s="1" customFormat="true" ht="12.75" hidden="false" customHeight="false" outlineLevel="0" collapsed="false">
      <c r="A166" s="262" t="n">
        <v>9</v>
      </c>
      <c r="B166" s="332" t="s">
        <v>818</v>
      </c>
      <c r="C166" s="332" t="s">
        <v>819</v>
      </c>
      <c r="D166" s="332" t="s">
        <v>820</v>
      </c>
      <c r="E166" s="262"/>
      <c r="F166" s="331" t="n">
        <v>1.2</v>
      </c>
      <c r="G166" s="333" t="n">
        <v>203.22702</v>
      </c>
      <c r="H166" s="333" t="n">
        <f aca="false">A166*G166*(1-H165/100)</f>
        <v>1829.04318</v>
      </c>
      <c r="I166" s="334" t="n">
        <v>167.265</v>
      </c>
      <c r="J166" s="334" t="n">
        <f aca="false">(A166*I166)/J165*K165</f>
        <v>1440.8685</v>
      </c>
      <c r="K166" s="335" t="n">
        <f aca="false">H166-J166</f>
        <v>388.17468</v>
      </c>
      <c r="L166" s="330"/>
      <c r="M166" s="262" t="n">
        <f aca="false">H166/A166</f>
        <v>203.22702</v>
      </c>
      <c r="N166" s="262" t="n">
        <v>167.265</v>
      </c>
      <c r="O166" s="262" t="n">
        <v>3.54</v>
      </c>
      <c r="P166" s="262" t="n">
        <v>400</v>
      </c>
      <c r="Q166" s="262" t="n">
        <v>225.8078</v>
      </c>
      <c r="R166" s="331" t="n">
        <f aca="false">A166*F166</f>
        <v>10.8</v>
      </c>
    </row>
    <row r="167" s="1" customFormat="true" ht="12.75" hidden="false" customHeight="false" outlineLevel="0" collapsed="false">
      <c r="A167" s="262" t="n">
        <v>5</v>
      </c>
      <c r="B167" s="332" t="s">
        <v>823</v>
      </c>
      <c r="C167" s="332" t="s">
        <v>819</v>
      </c>
      <c r="D167" s="332" t="s">
        <v>824</v>
      </c>
      <c r="E167" s="262"/>
      <c r="F167" s="331" t="n">
        <v>2.4</v>
      </c>
      <c r="G167" s="333" t="n">
        <v>338.84676</v>
      </c>
      <c r="H167" s="333" t="n">
        <f aca="false">A167*G167*(1-H165/100)</f>
        <v>1694.2338</v>
      </c>
      <c r="I167" s="334" t="n">
        <v>313.747</v>
      </c>
      <c r="J167" s="334" t="n">
        <f aca="false">(A167*I167)/J165*K165</f>
        <v>1501.5035</v>
      </c>
      <c r="K167" s="335" t="n">
        <f aca="false">H167-J167</f>
        <v>192.7303</v>
      </c>
      <c r="L167" s="330"/>
      <c r="M167" s="262" t="n">
        <f aca="false">H167/A167</f>
        <v>338.84676</v>
      </c>
      <c r="N167" s="262" t="n">
        <v>313.747</v>
      </c>
      <c r="O167" s="262" t="n">
        <v>6.74</v>
      </c>
      <c r="P167" s="262" t="n">
        <v>450</v>
      </c>
      <c r="Q167" s="262" t="n">
        <v>376.4964</v>
      </c>
      <c r="R167" s="331" t="n">
        <f aca="false">A167*F167</f>
        <v>12</v>
      </c>
    </row>
    <row r="168" s="1" customFormat="true" ht="12.75" hidden="false" customHeight="false" outlineLevel="0" collapsed="false">
      <c r="A168" s="262" t="n">
        <v>10</v>
      </c>
      <c r="B168" s="332" t="s">
        <v>825</v>
      </c>
      <c r="C168" s="332" t="s">
        <v>819</v>
      </c>
      <c r="D168" s="332" t="s">
        <v>1007</v>
      </c>
      <c r="E168" s="262"/>
      <c r="F168" s="331" t="n">
        <v>2.6</v>
      </c>
      <c r="G168" s="333" t="n">
        <v>368.15229</v>
      </c>
      <c r="H168" s="333" t="n">
        <f aca="false">A168*G168*(1-H165/100)</f>
        <v>3681.5229</v>
      </c>
      <c r="I168" s="334" t="n">
        <v>327.2465</v>
      </c>
      <c r="J168" s="334" t="n">
        <f aca="false">(A168*I168)/J165*K165</f>
        <v>3132.2165</v>
      </c>
      <c r="K168" s="335" t="n">
        <f aca="false">H168-J168</f>
        <v>549.3064</v>
      </c>
      <c r="L168" s="330"/>
      <c r="M168" s="262" t="n">
        <f aca="false">H168/A168</f>
        <v>368.15229</v>
      </c>
      <c r="N168" s="262" t="n">
        <v>327.2465</v>
      </c>
      <c r="O168" s="262" t="n">
        <v>7.03</v>
      </c>
      <c r="P168" s="262" t="n">
        <v>550</v>
      </c>
      <c r="Q168" s="262" t="n">
        <v>409.0581</v>
      </c>
      <c r="R168" s="331" t="n">
        <f aca="false">A168*F168</f>
        <v>26</v>
      </c>
    </row>
    <row r="169" s="1" customFormat="true" ht="12.75" hidden="false" customHeight="false" outlineLevel="0" collapsed="false">
      <c r="A169" s="262" t="n">
        <v>6</v>
      </c>
      <c r="B169" s="332" t="s">
        <v>827</v>
      </c>
      <c r="C169" s="332" t="s">
        <v>819</v>
      </c>
      <c r="D169" s="332" t="s">
        <v>828</v>
      </c>
      <c r="E169" s="262"/>
      <c r="F169" s="331" t="n">
        <v>4.7</v>
      </c>
      <c r="G169" s="333" t="n">
        <v>521.08875</v>
      </c>
      <c r="H169" s="333" t="n">
        <f aca="false">A169*G169*(1-H165/100)</f>
        <v>3126.5325</v>
      </c>
      <c r="I169" s="334" t="n">
        <v>463.19</v>
      </c>
      <c r="J169" s="334" t="n">
        <f aca="false">(A169*I169)/J165*K165</f>
        <v>2660.034</v>
      </c>
      <c r="K169" s="335" t="n">
        <f aca="false">H169-J169</f>
        <v>466.498500000001</v>
      </c>
      <c r="L169" s="330"/>
      <c r="M169" s="262" t="n">
        <f aca="false">H169/A169</f>
        <v>521.08875</v>
      </c>
      <c r="N169" s="262" t="n">
        <v>463.19</v>
      </c>
      <c r="O169" s="262" t="n">
        <v>10.18</v>
      </c>
      <c r="P169" s="262" t="n">
        <v>740</v>
      </c>
      <c r="Q169" s="262" t="n">
        <v>578.9875</v>
      </c>
      <c r="R169" s="331" t="n">
        <f aca="false">A169*F169</f>
        <v>28.2</v>
      </c>
    </row>
    <row r="170" s="1" customFormat="true" ht="12.75" hidden="false" customHeight="false" outlineLevel="0" collapsed="false">
      <c r="A170" s="262" t="n">
        <v>20</v>
      </c>
      <c r="B170" s="332" t="s">
        <v>989</v>
      </c>
      <c r="C170" s="332" t="s">
        <v>990</v>
      </c>
      <c r="D170" s="332" t="s">
        <v>991</v>
      </c>
      <c r="E170" s="262"/>
      <c r="F170" s="331" t="n">
        <v>0.09</v>
      </c>
      <c r="G170" s="333" t="n">
        <v>51.597</v>
      </c>
      <c r="H170" s="333" t="n">
        <f aca="false">A170*G170*(1-H165/100)</f>
        <v>1031.94</v>
      </c>
      <c r="I170" s="334" t="n">
        <v>38.22</v>
      </c>
      <c r="J170" s="334" t="n">
        <f aca="false">(A170*I170)/J165*K165</f>
        <v>731.64</v>
      </c>
      <c r="K170" s="335" t="n">
        <f aca="false">H170-J170</f>
        <v>300.3</v>
      </c>
      <c r="L170" s="330"/>
      <c r="M170" s="262" t="n">
        <f aca="false">H170/A170</f>
        <v>51.597</v>
      </c>
      <c r="N170" s="262" t="n">
        <v>38.22</v>
      </c>
      <c r="O170" s="262" t="n">
        <v>0.6</v>
      </c>
      <c r="P170" s="262" t="n">
        <v>90</v>
      </c>
      <c r="Q170" s="262" t="n">
        <v>57.33</v>
      </c>
      <c r="R170" s="331" t="n">
        <f aca="false">A170*F170</f>
        <v>1.8</v>
      </c>
    </row>
    <row r="171" s="1" customFormat="true" ht="12.75" hidden="false" customHeight="false" outlineLevel="0" collapsed="false">
      <c r="A171" s="262" t="n">
        <v>8</v>
      </c>
      <c r="B171" s="332" t="s">
        <v>1008</v>
      </c>
      <c r="C171" s="332" t="s">
        <v>990</v>
      </c>
      <c r="D171" s="332" t="s">
        <v>1009</v>
      </c>
      <c r="E171" s="262"/>
      <c r="F171" s="331" t="n">
        <v>0.11</v>
      </c>
      <c r="G171" s="333" t="n">
        <v>60.1965</v>
      </c>
      <c r="H171" s="333" t="n">
        <f aca="false">A171*G171*(1-H165/100)</f>
        <v>481.572</v>
      </c>
      <c r="I171" s="334" t="n">
        <v>44.59</v>
      </c>
      <c r="J171" s="334" t="n">
        <f aca="false">(A171*I171)/J165*K165</f>
        <v>341.432</v>
      </c>
      <c r="K171" s="335" t="n">
        <f aca="false">H171-J171</f>
        <v>140.14</v>
      </c>
      <c r="L171" s="330"/>
      <c r="M171" s="262" t="n">
        <f aca="false">H171/A171</f>
        <v>60.1965</v>
      </c>
      <c r="N171" s="262" t="n">
        <v>44.59</v>
      </c>
      <c r="O171" s="262" t="n">
        <v>0.7</v>
      </c>
      <c r="P171" s="262" t="n">
        <v>90</v>
      </c>
      <c r="Q171" s="262" t="n">
        <v>66.885</v>
      </c>
      <c r="R171" s="331" t="n">
        <f aca="false">A171*F171</f>
        <v>0.88</v>
      </c>
    </row>
    <row r="172" s="1" customFormat="true" ht="12.75" hidden="false" customHeight="false" outlineLevel="0" collapsed="false">
      <c r="A172" s="262" t="n">
        <v>20</v>
      </c>
      <c r="B172" s="332" t="s">
        <v>1010</v>
      </c>
      <c r="C172" s="332" t="s">
        <v>1011</v>
      </c>
      <c r="D172" s="332" t="s">
        <v>1012</v>
      </c>
      <c r="E172" s="262"/>
      <c r="F172" s="331" t="n">
        <v>0.03</v>
      </c>
      <c r="G172" s="333" t="n">
        <v>28.37835</v>
      </c>
      <c r="H172" s="333" t="n">
        <f aca="false">A172*G172*(1-H165/100)</f>
        <v>567.567</v>
      </c>
      <c r="I172" s="334" t="n">
        <v>21.021</v>
      </c>
      <c r="J172" s="334" t="n">
        <f aca="false">(A172*I172)/J165*K165</f>
        <v>402.402</v>
      </c>
      <c r="K172" s="335" t="n">
        <f aca="false">H172-J172</f>
        <v>165.165</v>
      </c>
      <c r="L172" s="330"/>
      <c r="M172" s="262" t="n">
        <f aca="false">H172/A172</f>
        <v>28.37835</v>
      </c>
      <c r="N172" s="262" t="n">
        <v>21.021</v>
      </c>
      <c r="O172" s="262" t="n">
        <v>0.33</v>
      </c>
      <c r="P172" s="262" t="n">
        <v>75</v>
      </c>
      <c r="Q172" s="262" t="n">
        <v>31.5315</v>
      </c>
      <c r="R172" s="331" t="n">
        <f aca="false">A172*F172</f>
        <v>0.6</v>
      </c>
    </row>
    <row r="173" s="1" customFormat="true" ht="12.75" hidden="false" customHeight="false" outlineLevel="0" collapsed="false">
      <c r="A173" s="262" t="n">
        <v>8</v>
      </c>
      <c r="B173" s="332" t="s">
        <v>846</v>
      </c>
      <c r="C173" s="332" t="s">
        <v>842</v>
      </c>
      <c r="D173" s="332" t="s">
        <v>847</v>
      </c>
      <c r="E173" s="262"/>
      <c r="F173" s="331" t="n">
        <v>0.04</v>
      </c>
      <c r="G173" s="333" t="n">
        <v>38.8962</v>
      </c>
      <c r="H173" s="333" t="n">
        <f aca="false">A173*G173*(1-H165/100)</f>
        <v>311.1696</v>
      </c>
      <c r="I173" s="334" t="n">
        <v>30.87</v>
      </c>
      <c r="J173" s="334" t="n">
        <f aca="false">(A173*I173)/J165*K165</f>
        <v>236.376</v>
      </c>
      <c r="K173" s="335" t="n">
        <f aca="false">H173-J173</f>
        <v>74.7936000000001</v>
      </c>
      <c r="L173" s="330"/>
      <c r="M173" s="262" t="n">
        <f aca="false">H173/A173</f>
        <v>38.8962</v>
      </c>
      <c r="N173" s="262" t="n">
        <v>30.87</v>
      </c>
      <c r="O173" s="262" t="n">
        <v>0.63</v>
      </c>
      <c r="P173" s="262" t="n">
        <v>80</v>
      </c>
      <c r="Q173" s="262" t="n">
        <v>43.218</v>
      </c>
      <c r="R173" s="331" t="n">
        <f aca="false">A173*F173</f>
        <v>0.32</v>
      </c>
    </row>
    <row r="174" s="1" customFormat="true" ht="12.75" hidden="false" customHeight="false" outlineLevel="0" collapsed="false">
      <c r="A174" s="336" t="n">
        <f aca="false">SUM(A166:A173)</f>
        <v>86</v>
      </c>
      <c r="B174" s="336" t="s">
        <v>377</v>
      </c>
      <c r="C174" s="336"/>
      <c r="D174" s="336"/>
      <c r="E174" s="336"/>
      <c r="F174" s="337" t="n">
        <f aca="false">R174</f>
        <v>80.6</v>
      </c>
      <c r="G174" s="338"/>
      <c r="H174" s="339" t="n">
        <f aca="false">SUM(H166:H173)</f>
        <v>12723.58098</v>
      </c>
      <c r="I174" s="340"/>
      <c r="J174" s="341" t="n">
        <f aca="false">SUM(J166:J173)</f>
        <v>10446.4725</v>
      </c>
      <c r="K174" s="335" t="n">
        <f aca="false">SUM(K166:K173)</f>
        <v>2277.10848</v>
      </c>
      <c r="L174" s="330"/>
      <c r="M174" s="262"/>
      <c r="N174" s="262"/>
      <c r="O174" s="262"/>
      <c r="P174" s="262"/>
      <c r="Q174" s="262"/>
      <c r="R174" s="331" t="n">
        <f aca="false">SUM(R166:R173)</f>
        <v>80.6</v>
      </c>
    </row>
    <row r="175" s="1" customFormat="true" ht="12.75" hidden="false" customHeight="false" outlineLevel="0" collapsed="false">
      <c r="A175" s="262"/>
      <c r="B175" s="272" t="s">
        <v>914</v>
      </c>
      <c r="C175" s="342"/>
      <c r="D175" s="342"/>
      <c r="E175" s="262"/>
      <c r="F175" s="262"/>
      <c r="G175" s="333"/>
      <c r="H175" s="343" t="n">
        <v>0</v>
      </c>
      <c r="I175" s="344" t="n">
        <f aca="false">K176/J176</f>
        <v>0.217978698551114</v>
      </c>
      <c r="J175" s="345"/>
      <c r="K175" s="335"/>
      <c r="L175" s="330"/>
      <c r="M175" s="262"/>
      <c r="N175" s="262"/>
      <c r="O175" s="262"/>
      <c r="P175" s="262"/>
      <c r="Q175" s="262"/>
      <c r="R175" s="331"/>
    </row>
    <row r="176" s="1" customFormat="true" ht="13.5" hidden="false" customHeight="false" outlineLevel="0" collapsed="false">
      <c r="A176" s="346"/>
      <c r="B176" s="346" t="s">
        <v>915</v>
      </c>
      <c r="C176" s="346"/>
      <c r="D176" s="346"/>
      <c r="E176" s="346"/>
      <c r="F176" s="347"/>
      <c r="G176" s="348"/>
      <c r="H176" s="349" t="n">
        <f aca="false">SUM(H174:H175)</f>
        <v>12723.58098</v>
      </c>
      <c r="I176" s="350" t="n">
        <f aca="false">K176/H176</f>
        <v>0.178967578669822</v>
      </c>
      <c r="J176" s="351" t="n">
        <f aca="false">SUM(J174:J175)</f>
        <v>10446.4725</v>
      </c>
      <c r="K176" s="352" t="n">
        <f aca="false">H176-J176</f>
        <v>2277.10848</v>
      </c>
      <c r="L176" s="330"/>
      <c r="M176" s="262"/>
      <c r="N176" s="262"/>
      <c r="O176" s="262"/>
      <c r="P176" s="262"/>
      <c r="Q176" s="262"/>
      <c r="R176" s="331"/>
    </row>
    <row r="177" customFormat="false" ht="13.5" hidden="false" customHeight="false" outlineLevel="0" collapsed="false">
      <c r="A177" s="322"/>
      <c r="B177" s="323" t="s">
        <v>916</v>
      </c>
      <c r="C177" s="324"/>
      <c r="D177" s="325" t="n">
        <v>41694</v>
      </c>
      <c r="E177" s="322"/>
      <c r="F177" s="322" t="s">
        <v>1013</v>
      </c>
      <c r="G177" s="324"/>
      <c r="H177" s="326" t="n">
        <v>10</v>
      </c>
    </row>
    <row r="178" customFormat="false" ht="12.75" hidden="false" customHeight="false" outlineLevel="0" collapsed="false">
      <c r="A178" s="262" t="n">
        <v>7</v>
      </c>
      <c r="B178" s="332" t="s">
        <v>827</v>
      </c>
      <c r="C178" s="332" t="s">
        <v>819</v>
      </c>
      <c r="D178" s="332" t="s">
        <v>828</v>
      </c>
      <c r="E178" s="262"/>
      <c r="F178" s="331" t="n">
        <v>4.7</v>
      </c>
      <c r="G178" s="333" t="n">
        <v>603.8012</v>
      </c>
      <c r="H178" s="333" t="n">
        <f aca="false">A178*G178*(1-H177/100)</f>
        <v>3803.94756</v>
      </c>
    </row>
    <row r="179" customFormat="false" ht="12.75" hidden="false" customHeight="false" outlineLevel="0" collapsed="false">
      <c r="A179" s="336" t="n">
        <f aca="false">SUM(A178:A178)</f>
        <v>7</v>
      </c>
      <c r="B179" s="336" t="s">
        <v>377</v>
      </c>
      <c r="C179" s="336"/>
      <c r="D179" s="336"/>
      <c r="E179" s="336"/>
      <c r="F179" s="337" t="n">
        <f aca="false">R179</f>
        <v>0</v>
      </c>
      <c r="G179" s="338"/>
      <c r="H179" s="339" t="n">
        <f aca="false">SUM(H178:H178)</f>
        <v>3803.94756</v>
      </c>
    </row>
    <row r="180" customFormat="false" ht="12.75" hidden="false" customHeight="false" outlineLevel="0" collapsed="false">
      <c r="A180" s="262"/>
      <c r="B180" s="272" t="s">
        <v>914</v>
      </c>
      <c r="C180" s="342"/>
      <c r="D180" s="342"/>
      <c r="E180" s="262"/>
      <c r="F180" s="262"/>
      <c r="G180" s="333"/>
      <c r="H180" s="343" t="n">
        <v>0</v>
      </c>
    </row>
    <row r="181" customFormat="false" ht="13.5" hidden="false" customHeight="false" outlineLevel="0" collapsed="false">
      <c r="A181" s="346"/>
      <c r="B181" s="346" t="s">
        <v>915</v>
      </c>
      <c r="C181" s="346"/>
      <c r="D181" s="346"/>
      <c r="E181" s="346"/>
      <c r="F181" s="347"/>
      <c r="G181" s="348"/>
      <c r="H181" s="349" t="n">
        <f aca="false">SUM(H179:H180)</f>
        <v>3803.94756</v>
      </c>
    </row>
    <row r="182" customFormat="false" ht="13.5" hidden="false" customHeight="false" outlineLevel="0" collapsed="false"/>
    <row r="183" customFormat="false" ht="13.5" hidden="false" customHeight="false" outlineLevel="0" collapsed="false">
      <c r="A183" s="322"/>
      <c r="B183" s="323" t="s">
        <v>916</v>
      </c>
      <c r="C183" s="324"/>
      <c r="D183" s="325" t="n">
        <v>41689</v>
      </c>
      <c r="E183" s="322"/>
      <c r="F183" s="322" t="s">
        <v>1014</v>
      </c>
      <c r="G183" s="324"/>
      <c r="H183" s="326" t="n">
        <v>10</v>
      </c>
    </row>
    <row r="184" customFormat="false" ht="12.75" hidden="false" customHeight="false" outlineLevel="0" collapsed="false">
      <c r="A184" s="262" t="n">
        <v>10</v>
      </c>
      <c r="B184" s="332" t="s">
        <v>1008</v>
      </c>
      <c r="C184" s="332" t="s">
        <v>990</v>
      </c>
      <c r="D184" s="332" t="s">
        <v>1009</v>
      </c>
      <c r="E184" s="262"/>
      <c r="F184" s="331" t="n">
        <v>0.11</v>
      </c>
      <c r="G184" s="333" t="n">
        <v>72.03</v>
      </c>
      <c r="H184" s="333" t="n">
        <f aca="false">A184*G184*(1-H183/100)</f>
        <v>648.27</v>
      </c>
    </row>
    <row r="185" customFormat="false" ht="12.75" hidden="false" customHeight="false" outlineLevel="0" collapsed="false">
      <c r="A185" s="262" t="n">
        <v>10</v>
      </c>
      <c r="B185" s="332" t="s">
        <v>919</v>
      </c>
      <c r="C185" s="332" t="s">
        <v>1011</v>
      </c>
      <c r="D185" s="332" t="s">
        <v>1015</v>
      </c>
      <c r="E185" s="262"/>
      <c r="F185" s="331" t="n">
        <v>0.04</v>
      </c>
      <c r="G185" s="333" t="n">
        <v>52.136</v>
      </c>
      <c r="H185" s="333" t="n">
        <f aca="false">A185*G185*(1-H183/100)</f>
        <v>469.224</v>
      </c>
    </row>
    <row r="186" customFormat="false" ht="12.75" hidden="false" customHeight="false" outlineLevel="0" collapsed="false">
      <c r="A186" s="262" t="n">
        <v>1</v>
      </c>
      <c r="B186" s="332" t="s">
        <v>1016</v>
      </c>
      <c r="C186" s="332" t="s">
        <v>1017</v>
      </c>
      <c r="D186" s="332" t="s">
        <v>1018</v>
      </c>
      <c r="E186" s="262"/>
      <c r="F186" s="331" t="n">
        <v>0.71</v>
      </c>
      <c r="G186" s="333" t="n">
        <v>945.3438</v>
      </c>
      <c r="H186" s="333" t="n">
        <f aca="false">A186*G186*(1-H183/100)</f>
        <v>850.80942</v>
      </c>
    </row>
    <row r="187" customFormat="false" ht="12.75" hidden="false" customHeight="false" outlineLevel="0" collapsed="false">
      <c r="A187" s="262" t="n">
        <v>1</v>
      </c>
      <c r="B187" s="332" t="s">
        <v>1019</v>
      </c>
      <c r="C187" s="332" t="s">
        <v>1017</v>
      </c>
      <c r="D187" s="332" t="s">
        <v>1020</v>
      </c>
      <c r="E187" s="262"/>
      <c r="F187" s="331" t="n">
        <v>0.71</v>
      </c>
      <c r="G187" s="333" t="n">
        <v>945.3438</v>
      </c>
      <c r="H187" s="333" t="n">
        <f aca="false">A187*G187*(1-H183/100)</f>
        <v>850.80942</v>
      </c>
    </row>
    <row r="188" customFormat="false" ht="12.75" hidden="false" customHeight="false" outlineLevel="0" collapsed="false">
      <c r="A188" s="262" t="n">
        <v>1</v>
      </c>
      <c r="B188" s="332" t="s">
        <v>1021</v>
      </c>
      <c r="C188" s="332" t="s">
        <v>1017</v>
      </c>
      <c r="D188" s="332" t="s">
        <v>1022</v>
      </c>
      <c r="E188" s="262"/>
      <c r="F188" s="331" t="n">
        <v>0.71</v>
      </c>
      <c r="G188" s="333" t="n">
        <v>945.3438</v>
      </c>
      <c r="H188" s="333" t="n">
        <f aca="false">A188*G188*(1-H183/100)</f>
        <v>850.80942</v>
      </c>
    </row>
    <row r="189" customFormat="false" ht="12.75" hidden="false" customHeight="false" outlineLevel="0" collapsed="false">
      <c r="A189" s="262" t="n">
        <v>1</v>
      </c>
      <c r="B189" s="332" t="s">
        <v>1023</v>
      </c>
      <c r="C189" s="332" t="s">
        <v>1017</v>
      </c>
      <c r="D189" s="332" t="s">
        <v>1024</v>
      </c>
      <c r="E189" s="262"/>
      <c r="F189" s="331" t="n">
        <v>0.71</v>
      </c>
      <c r="G189" s="333" t="n">
        <v>945.3438</v>
      </c>
      <c r="H189" s="333" t="n">
        <f aca="false">A189*G189*(1-H183/100)</f>
        <v>850.80942</v>
      </c>
    </row>
    <row r="190" customFormat="false" ht="12.75" hidden="false" customHeight="false" outlineLevel="0" collapsed="false">
      <c r="A190" s="262" t="n">
        <v>1</v>
      </c>
      <c r="B190" s="332" t="s">
        <v>1025</v>
      </c>
      <c r="C190" s="332" t="s">
        <v>1017</v>
      </c>
      <c r="D190" s="332" t="s">
        <v>1026</v>
      </c>
      <c r="E190" s="262"/>
      <c r="F190" s="331" t="n">
        <v>0.71</v>
      </c>
      <c r="G190" s="333" t="n">
        <v>945.3438</v>
      </c>
      <c r="H190" s="333" t="n">
        <f aca="false">A190*G190*(1-H183/100)</f>
        <v>850.80942</v>
      </c>
    </row>
    <row r="191" customFormat="false" ht="12.75" hidden="false" customHeight="false" outlineLevel="0" collapsed="false">
      <c r="A191" s="262" t="n">
        <v>2</v>
      </c>
      <c r="B191" s="332" t="s">
        <v>1027</v>
      </c>
      <c r="C191" s="332" t="s">
        <v>1017</v>
      </c>
      <c r="D191" s="332" t="s">
        <v>1028</v>
      </c>
      <c r="E191" s="262"/>
      <c r="F191" s="331" t="n">
        <v>0.71</v>
      </c>
      <c r="G191" s="333" t="n">
        <v>945.3438</v>
      </c>
      <c r="H191" s="333" t="n">
        <f aca="false">A191*G191*(1-H183/100)</f>
        <v>1701.61884</v>
      </c>
    </row>
    <row r="192" customFormat="false" ht="12.75" hidden="false" customHeight="false" outlineLevel="0" collapsed="false">
      <c r="A192" s="336" t="n">
        <f aca="false">SUM(A184:A191)</f>
        <v>27</v>
      </c>
      <c r="B192" s="336" t="s">
        <v>377</v>
      </c>
      <c r="C192" s="336"/>
      <c r="D192" s="336"/>
      <c r="E192" s="336"/>
      <c r="F192" s="337" t="n">
        <f aca="false">R192</f>
        <v>0</v>
      </c>
      <c r="G192" s="338"/>
      <c r="H192" s="339" t="n">
        <f aca="false">SUM(H184:H191)</f>
        <v>7073.15994</v>
      </c>
    </row>
    <row r="193" customFormat="false" ht="12.75" hidden="false" customHeight="false" outlineLevel="0" collapsed="false">
      <c r="A193" s="262"/>
      <c r="B193" s="272" t="s">
        <v>914</v>
      </c>
      <c r="C193" s="342"/>
      <c r="D193" s="342"/>
      <c r="E193" s="262"/>
      <c r="F193" s="262"/>
      <c r="G193" s="333"/>
      <c r="H193" s="343" t="n">
        <v>0</v>
      </c>
    </row>
    <row r="194" customFormat="false" ht="13.5" hidden="false" customHeight="false" outlineLevel="0" collapsed="false">
      <c r="A194" s="346"/>
      <c r="B194" s="346" t="s">
        <v>915</v>
      </c>
      <c r="C194" s="346"/>
      <c r="D194" s="346"/>
      <c r="E194" s="346"/>
      <c r="F194" s="347"/>
      <c r="G194" s="348"/>
      <c r="H194" s="349" t="n">
        <f aca="false">SUM(H192:H193)</f>
        <v>7073.15994</v>
      </c>
    </row>
    <row r="195" s="1" customFormat="true" ht="13.5" hidden="false" customHeight="false" outlineLevel="0" collapsed="false">
      <c r="A195" s="322"/>
      <c r="B195" s="323" t="s">
        <v>770</v>
      </c>
      <c r="C195" s="324"/>
      <c r="D195" s="325" t="n">
        <v>41698</v>
      </c>
      <c r="E195" s="322"/>
      <c r="F195" s="322" t="s">
        <v>1029</v>
      </c>
      <c r="G195" s="324"/>
      <c r="H195" s="326"/>
      <c r="I195" s="327" t="s">
        <v>358</v>
      </c>
      <c r="J195" s="328" t="n">
        <v>37</v>
      </c>
      <c r="K195" s="329" t="n">
        <v>35.2</v>
      </c>
      <c r="L195" s="330"/>
      <c r="M195" s="262"/>
      <c r="N195" s="262"/>
      <c r="O195" s="262"/>
      <c r="P195" s="262"/>
      <c r="Q195" s="262"/>
      <c r="R195" s="331"/>
    </row>
    <row r="196" s="1" customFormat="true" ht="12.75" hidden="false" customHeight="false" outlineLevel="0" collapsed="false">
      <c r="A196" s="262" t="n">
        <v>20</v>
      </c>
      <c r="B196" s="332" t="s">
        <v>832</v>
      </c>
      <c r="C196" s="332" t="s">
        <v>833</v>
      </c>
      <c r="D196" s="332" t="s">
        <v>834</v>
      </c>
      <c r="E196" s="262"/>
      <c r="F196" s="331" t="n">
        <v>0.03</v>
      </c>
      <c r="G196" s="333" t="n">
        <v>30.68</v>
      </c>
      <c r="H196" s="333" t="n">
        <f aca="false">A196*G196*(1-H195/100)</f>
        <v>613.6</v>
      </c>
      <c r="I196" s="334" t="n">
        <v>18.944</v>
      </c>
      <c r="J196" s="334" t="n">
        <f aca="false">(A196*I196)/J195*K195</f>
        <v>360.448</v>
      </c>
      <c r="K196" s="335" t="n">
        <f aca="false">H196-J196</f>
        <v>253.152</v>
      </c>
      <c r="L196" s="330"/>
      <c r="M196" s="262" t="n">
        <f aca="false">H196/A196</f>
        <v>30.68</v>
      </c>
      <c r="N196" s="262" t="n">
        <v>18.944</v>
      </c>
      <c r="O196" s="262" t="n">
        <v>0.32</v>
      </c>
      <c r="P196" s="262" t="n">
        <v>75</v>
      </c>
      <c r="Q196" s="262" t="n">
        <v>34.0992</v>
      </c>
      <c r="R196" s="331" t="n">
        <f aca="false">A196*F196</f>
        <v>0.6</v>
      </c>
    </row>
    <row r="197" s="1" customFormat="true" ht="12.75" hidden="false" customHeight="false" outlineLevel="0" collapsed="false">
      <c r="A197" s="262" t="n">
        <v>20</v>
      </c>
      <c r="B197" s="332" t="s">
        <v>841</v>
      </c>
      <c r="C197" s="332" t="s">
        <v>842</v>
      </c>
      <c r="D197" s="332" t="s">
        <v>834</v>
      </c>
      <c r="E197" s="262"/>
      <c r="F197" s="331" t="n">
        <v>0.02</v>
      </c>
      <c r="G197" s="333" t="n">
        <v>32.72</v>
      </c>
      <c r="H197" s="333" t="n">
        <f aca="false">A197*G197*(1-H195/100)</f>
        <v>654.4</v>
      </c>
      <c r="I197" s="334" t="n">
        <v>25.974</v>
      </c>
      <c r="J197" s="334" t="n">
        <f aca="false">(A197*I197)/J195*K195</f>
        <v>494.208</v>
      </c>
      <c r="K197" s="335" t="n">
        <f aca="false">H197-J197</f>
        <v>160.192</v>
      </c>
      <c r="L197" s="330"/>
      <c r="M197" s="262" t="n">
        <f aca="false">H197/A197</f>
        <v>32.72</v>
      </c>
      <c r="N197" s="262" t="n">
        <v>25.974</v>
      </c>
      <c r="O197" s="262" t="n">
        <v>0.52</v>
      </c>
      <c r="P197" s="262" t="n">
        <v>75</v>
      </c>
      <c r="Q197" s="262" t="n">
        <v>36.3636</v>
      </c>
      <c r="R197" s="331" t="n">
        <f aca="false">A197*F197</f>
        <v>0.4</v>
      </c>
    </row>
    <row r="198" s="1" customFormat="true" ht="12.75" hidden="false" customHeight="false" outlineLevel="0" collapsed="false">
      <c r="A198" s="336" t="n">
        <f aca="false">SUM(A196:A197)</f>
        <v>40</v>
      </c>
      <c r="B198" s="336" t="s">
        <v>377</v>
      </c>
      <c r="C198" s="336"/>
      <c r="D198" s="336"/>
      <c r="E198" s="336"/>
      <c r="F198" s="337" t="n">
        <f aca="false">R198</f>
        <v>1</v>
      </c>
      <c r="G198" s="338"/>
      <c r="H198" s="339" t="n">
        <f aca="false">SUM(H196:H197)</f>
        <v>1268</v>
      </c>
      <c r="I198" s="340"/>
      <c r="J198" s="341" t="n">
        <f aca="false">SUM(J196:J197)</f>
        <v>854.656</v>
      </c>
      <c r="K198" s="335" t="n">
        <f aca="false">SUM(K196:K197)</f>
        <v>413.344</v>
      </c>
      <c r="L198" s="330"/>
      <c r="M198" s="262"/>
      <c r="N198" s="262"/>
      <c r="O198" s="262"/>
      <c r="P198" s="262"/>
      <c r="Q198" s="262"/>
      <c r="R198" s="331" t="n">
        <f aca="false">SUM(R196:R197)</f>
        <v>1</v>
      </c>
    </row>
    <row r="199" s="1" customFormat="true" ht="12.75" hidden="false" customHeight="false" outlineLevel="0" collapsed="false">
      <c r="A199" s="262"/>
      <c r="B199" s="272" t="s">
        <v>914</v>
      </c>
      <c r="C199" s="342"/>
      <c r="D199" s="342"/>
      <c r="E199" s="262"/>
      <c r="F199" s="262"/>
      <c r="G199" s="333"/>
      <c r="H199" s="343" t="n">
        <v>0</v>
      </c>
      <c r="I199" s="344" t="n">
        <f aca="false">K200/J200</f>
        <v>0.483637861314961</v>
      </c>
      <c r="J199" s="345"/>
      <c r="K199" s="335"/>
      <c r="L199" s="330"/>
      <c r="M199" s="262"/>
      <c r="N199" s="262"/>
      <c r="O199" s="262"/>
      <c r="P199" s="262"/>
      <c r="Q199" s="262"/>
      <c r="R199" s="331"/>
    </row>
    <row r="200" s="1" customFormat="true" ht="13.5" hidden="false" customHeight="false" outlineLevel="0" collapsed="false">
      <c r="A200" s="346"/>
      <c r="B200" s="346" t="s">
        <v>915</v>
      </c>
      <c r="C200" s="346"/>
      <c r="D200" s="346"/>
      <c r="E200" s="346"/>
      <c r="F200" s="347"/>
      <c r="G200" s="348"/>
      <c r="H200" s="349" t="n">
        <f aca="false">SUM(H198:H199)</f>
        <v>1268</v>
      </c>
      <c r="I200" s="350" t="n">
        <f aca="false">K200/H200</f>
        <v>0.325981072555205</v>
      </c>
      <c r="J200" s="351" t="n">
        <f aca="false">SUM(J198:J199)</f>
        <v>854.656</v>
      </c>
      <c r="K200" s="352" t="n">
        <f aca="false">H200-J200</f>
        <v>413.344</v>
      </c>
      <c r="L200" s="330"/>
      <c r="M200" s="262"/>
      <c r="N200" s="262"/>
      <c r="O200" s="262"/>
      <c r="P200" s="262"/>
      <c r="Q200" s="262"/>
      <c r="R200" s="331"/>
    </row>
    <row r="201" s="1" customFormat="true" ht="13.5" hidden="false" customHeight="false" outlineLevel="0" collapsed="false">
      <c r="A201" s="322"/>
      <c r="B201" s="323" t="s">
        <v>770</v>
      </c>
      <c r="C201" s="324"/>
      <c r="D201" s="325" t="n">
        <v>41719</v>
      </c>
      <c r="E201" s="322"/>
      <c r="F201" s="322" t="s">
        <v>1030</v>
      </c>
      <c r="G201" s="324"/>
      <c r="H201" s="326"/>
      <c r="I201" s="327" t="s">
        <v>358</v>
      </c>
      <c r="J201" s="328" t="n">
        <v>37</v>
      </c>
      <c r="K201" s="329" t="n">
        <v>36.5</v>
      </c>
      <c r="L201" s="330"/>
      <c r="M201" s="262"/>
      <c r="N201" s="262"/>
      <c r="O201" s="262"/>
      <c r="P201" s="262"/>
      <c r="Q201" s="262"/>
      <c r="R201" s="331"/>
    </row>
    <row r="202" s="1" customFormat="true" ht="12.75" hidden="false" customHeight="false" outlineLevel="0" collapsed="false">
      <c r="A202" s="262" t="n">
        <v>8</v>
      </c>
      <c r="B202" s="332" t="s">
        <v>818</v>
      </c>
      <c r="C202" s="332" t="s">
        <v>819</v>
      </c>
      <c r="D202" s="332" t="s">
        <v>820</v>
      </c>
      <c r="E202" s="262"/>
      <c r="F202" s="331" t="n">
        <v>1.2</v>
      </c>
      <c r="G202" s="333" t="n">
        <v>214.84</v>
      </c>
      <c r="H202" s="333" t="n">
        <f aca="false">A202*G202*(1-H201/100)</f>
        <v>1718.72</v>
      </c>
      <c r="I202" s="334" t="n">
        <v>176.823</v>
      </c>
      <c r="J202" s="334" t="n">
        <f aca="false">(A202*I202)/J201*K201</f>
        <v>1395.468</v>
      </c>
      <c r="K202" s="335" t="n">
        <f aca="false">H202-J202</f>
        <v>323.252</v>
      </c>
      <c r="L202" s="330"/>
      <c r="M202" s="262" t="n">
        <f aca="false">H202/A202</f>
        <v>214.84</v>
      </c>
      <c r="N202" s="262" t="n">
        <v>176.823</v>
      </c>
      <c r="O202" s="262" t="n">
        <v>3.54</v>
      </c>
      <c r="P202" s="262" t="n">
        <v>400</v>
      </c>
      <c r="Q202" s="262" t="n">
        <v>238.7111</v>
      </c>
      <c r="R202" s="331" t="n">
        <f aca="false">A202*F202</f>
        <v>9.6</v>
      </c>
    </row>
    <row r="203" s="1" customFormat="true" ht="12.75" hidden="false" customHeight="false" outlineLevel="0" collapsed="false">
      <c r="A203" s="262" t="n">
        <v>16</v>
      </c>
      <c r="B203" s="332" t="s">
        <v>825</v>
      </c>
      <c r="C203" s="332" t="s">
        <v>819</v>
      </c>
      <c r="D203" s="332" t="s">
        <v>1007</v>
      </c>
      <c r="E203" s="262"/>
      <c r="F203" s="331" t="n">
        <v>2.6</v>
      </c>
      <c r="G203" s="333" t="n">
        <v>389.18</v>
      </c>
      <c r="H203" s="333" t="n">
        <f aca="false">A203*G203*(1-H201/100)</f>
        <v>6226.88</v>
      </c>
      <c r="I203" s="334" t="n">
        <v>345.9463</v>
      </c>
      <c r="J203" s="334" t="n">
        <f aca="false">(A203*I203)/J201*K201</f>
        <v>5460.3416</v>
      </c>
      <c r="K203" s="335" t="n">
        <f aca="false">H203-J203</f>
        <v>766.5384</v>
      </c>
      <c r="L203" s="330"/>
      <c r="M203" s="262" t="n">
        <f aca="false">H203/A203</f>
        <v>389.18</v>
      </c>
      <c r="N203" s="262" t="n">
        <v>345.9463</v>
      </c>
      <c r="O203" s="262" t="n">
        <v>7.03</v>
      </c>
      <c r="P203" s="262" t="n">
        <v>550</v>
      </c>
      <c r="Q203" s="262" t="n">
        <v>432.4329</v>
      </c>
      <c r="R203" s="331" t="n">
        <f aca="false">A203*F203</f>
        <v>41.6</v>
      </c>
    </row>
    <row r="204" s="1" customFormat="true" ht="12.75" hidden="false" customHeight="false" outlineLevel="0" collapsed="false">
      <c r="A204" s="262" t="n">
        <v>8</v>
      </c>
      <c r="B204" s="332" t="s">
        <v>832</v>
      </c>
      <c r="C204" s="332" t="s">
        <v>833</v>
      </c>
      <c r="D204" s="332" t="s">
        <v>834</v>
      </c>
      <c r="E204" s="262"/>
      <c r="F204" s="331" t="n">
        <v>0.03</v>
      </c>
      <c r="G204" s="333" t="n">
        <v>30.68</v>
      </c>
      <c r="H204" s="333" t="n">
        <f aca="false">A204*G204*(1-H201/100)</f>
        <v>245.44</v>
      </c>
      <c r="I204" s="334" t="n">
        <v>18.944</v>
      </c>
      <c r="J204" s="334" t="n">
        <f aca="false">(A204*I204)/J201*K201</f>
        <v>149.504</v>
      </c>
      <c r="K204" s="335" t="n">
        <f aca="false">H204-J204</f>
        <v>95.936</v>
      </c>
      <c r="L204" s="330"/>
      <c r="M204" s="262" t="n">
        <f aca="false">H204/A204</f>
        <v>30.68</v>
      </c>
      <c r="N204" s="262" t="n">
        <v>18.944</v>
      </c>
      <c r="O204" s="262" t="n">
        <v>0.32</v>
      </c>
      <c r="P204" s="262" t="n">
        <v>75</v>
      </c>
      <c r="Q204" s="262" t="n">
        <v>34.0992</v>
      </c>
      <c r="R204" s="331" t="n">
        <f aca="false">A204*F204</f>
        <v>0.24</v>
      </c>
    </row>
    <row r="205" s="1" customFormat="true" ht="12.75" hidden="false" customHeight="false" outlineLevel="0" collapsed="false">
      <c r="A205" s="262" t="n">
        <v>16</v>
      </c>
      <c r="B205" s="332" t="s">
        <v>837</v>
      </c>
      <c r="C205" s="332" t="s">
        <v>833</v>
      </c>
      <c r="D205" s="332" t="s">
        <v>838</v>
      </c>
      <c r="E205" s="262"/>
      <c r="F205" s="331" t="n">
        <v>0.09</v>
      </c>
      <c r="G205" s="333" t="n">
        <v>42.42</v>
      </c>
      <c r="H205" s="333" t="n">
        <f aca="false">A205*G205*(1-H201/100)</f>
        <v>678.72</v>
      </c>
      <c r="I205" s="334" t="n">
        <v>36.26</v>
      </c>
      <c r="J205" s="334" t="n">
        <f aca="false">(A205*I205)/J201*K201</f>
        <v>572.32</v>
      </c>
      <c r="K205" s="335" t="n">
        <f aca="false">H205-J205</f>
        <v>106.4</v>
      </c>
      <c r="L205" s="330"/>
      <c r="M205" s="262" t="n">
        <f aca="false">H205/A205</f>
        <v>42.42</v>
      </c>
      <c r="N205" s="262" t="n">
        <v>36.26</v>
      </c>
      <c r="O205" s="262" t="n">
        <v>0.7</v>
      </c>
      <c r="P205" s="262" t="n">
        <v>75</v>
      </c>
      <c r="Q205" s="262" t="n">
        <v>47.138</v>
      </c>
      <c r="R205" s="331" t="n">
        <f aca="false">A205*F205</f>
        <v>1.44</v>
      </c>
    </row>
    <row r="206" s="1" customFormat="true" ht="12.75" hidden="false" customHeight="false" outlineLevel="0" collapsed="false">
      <c r="A206" s="262" t="n">
        <v>8</v>
      </c>
      <c r="B206" s="332" t="s">
        <v>841</v>
      </c>
      <c r="C206" s="332" t="s">
        <v>842</v>
      </c>
      <c r="D206" s="332" t="s">
        <v>834</v>
      </c>
      <c r="E206" s="262"/>
      <c r="F206" s="331" t="n">
        <v>0.02</v>
      </c>
      <c r="G206" s="333" t="n">
        <v>32.7</v>
      </c>
      <c r="H206" s="333" t="n">
        <f aca="false">A206*G206*(1-H201/100)</f>
        <v>261.6</v>
      </c>
      <c r="I206" s="334" t="n">
        <v>25.974</v>
      </c>
      <c r="J206" s="334" t="n">
        <f aca="false">(A206*I206)/J201*K201</f>
        <v>204.984</v>
      </c>
      <c r="K206" s="335" t="n">
        <f aca="false">H206-J206</f>
        <v>56.616</v>
      </c>
      <c r="L206" s="330"/>
      <c r="M206" s="262" t="n">
        <f aca="false">H206/A206</f>
        <v>32.7</v>
      </c>
      <c r="N206" s="262" t="n">
        <v>25.974</v>
      </c>
      <c r="O206" s="262" t="n">
        <v>0.52</v>
      </c>
      <c r="P206" s="262" t="n">
        <v>75</v>
      </c>
      <c r="Q206" s="262" t="n">
        <v>36.3636</v>
      </c>
      <c r="R206" s="331" t="n">
        <f aca="false">A206*F206</f>
        <v>0.16</v>
      </c>
    </row>
    <row r="207" s="1" customFormat="true" ht="12.75" hidden="false" customHeight="false" outlineLevel="0" collapsed="false">
      <c r="A207" s="262" t="n">
        <v>16</v>
      </c>
      <c r="B207" s="332" t="s">
        <v>1010</v>
      </c>
      <c r="C207" s="332" t="s">
        <v>1011</v>
      </c>
      <c r="D207" s="332" t="s">
        <v>1012</v>
      </c>
      <c r="E207" s="262"/>
      <c r="F207" s="331" t="n">
        <v>0.03</v>
      </c>
      <c r="G207" s="333" t="n">
        <v>31.18</v>
      </c>
      <c r="H207" s="333" t="n">
        <f aca="false">A207*G207*(1-H201/100)</f>
        <v>498.88</v>
      </c>
      <c r="I207" s="334" t="n">
        <v>23.1</v>
      </c>
      <c r="J207" s="334" t="n">
        <f aca="false">(A207*I207)/J201*K201</f>
        <v>364.605405405405</v>
      </c>
      <c r="K207" s="335" t="n">
        <f aca="false">H207-J207</f>
        <v>134.274594594595</v>
      </c>
      <c r="L207" s="330"/>
      <c r="M207" s="262" t="n">
        <f aca="false">H207/A207</f>
        <v>31.18</v>
      </c>
      <c r="N207" s="262" t="n">
        <v>23.1</v>
      </c>
      <c r="O207" s="262" t="n">
        <v>0.33</v>
      </c>
      <c r="P207" s="262" t="n">
        <v>75</v>
      </c>
      <c r="Q207" s="262" t="n">
        <v>34.65</v>
      </c>
      <c r="R207" s="331" t="n">
        <f aca="false">A207*F207</f>
        <v>0.48</v>
      </c>
    </row>
    <row r="208" s="1" customFormat="true" ht="12.75" hidden="false" customHeight="false" outlineLevel="0" collapsed="false">
      <c r="A208" s="336" t="n">
        <f aca="false">SUM(A202:A207)</f>
        <v>72</v>
      </c>
      <c r="B208" s="336" t="s">
        <v>377</v>
      </c>
      <c r="C208" s="336"/>
      <c r="D208" s="336"/>
      <c r="E208" s="336"/>
      <c r="F208" s="337" t="n">
        <f aca="false">R208</f>
        <v>53.52</v>
      </c>
      <c r="G208" s="338"/>
      <c r="H208" s="339" t="n">
        <f aca="false">SUM(H202:H207)</f>
        <v>9630.24</v>
      </c>
      <c r="I208" s="340"/>
      <c r="J208" s="341" t="n">
        <f aca="false">SUM(J202:J207)</f>
        <v>8147.2230054054</v>
      </c>
      <c r="K208" s="335" t="n">
        <f aca="false">SUM(K202:K207)</f>
        <v>1483.0169945946</v>
      </c>
      <c r="L208" s="330"/>
      <c r="M208" s="262"/>
      <c r="N208" s="262"/>
      <c r="O208" s="262"/>
      <c r="P208" s="262"/>
      <c r="Q208" s="262"/>
      <c r="R208" s="331" t="n">
        <f aca="false">SUM(R202:R207)</f>
        <v>53.52</v>
      </c>
    </row>
    <row r="209" s="1" customFormat="true" ht="12.75" hidden="false" customHeight="false" outlineLevel="0" collapsed="false">
      <c r="A209" s="262"/>
      <c r="B209" s="272" t="s">
        <v>914</v>
      </c>
      <c r="C209" s="342"/>
      <c r="D209" s="342"/>
      <c r="E209" s="262"/>
      <c r="F209" s="262"/>
      <c r="G209" s="333"/>
      <c r="H209" s="343" t="n">
        <v>0</v>
      </c>
      <c r="I209" s="344" t="n">
        <f aca="false">K210/J210</f>
        <v>0.182027298578996</v>
      </c>
      <c r="J209" s="345"/>
      <c r="K209" s="335"/>
      <c r="L209" s="330"/>
      <c r="M209" s="262"/>
      <c r="N209" s="262"/>
      <c r="O209" s="262"/>
      <c r="P209" s="262"/>
      <c r="Q209" s="262"/>
      <c r="R209" s="331"/>
    </row>
    <row r="210" s="1" customFormat="true" ht="13.5" hidden="false" customHeight="false" outlineLevel="0" collapsed="false">
      <c r="A210" s="346"/>
      <c r="B210" s="346" t="s">
        <v>915</v>
      </c>
      <c r="C210" s="346"/>
      <c r="D210" s="346"/>
      <c r="E210" s="346"/>
      <c r="F210" s="347"/>
      <c r="G210" s="348"/>
      <c r="H210" s="349" t="n">
        <f aca="false">SUM(H208:H209)</f>
        <v>9630.24</v>
      </c>
      <c r="I210" s="350" t="n">
        <f aca="false">K210/H210</f>
        <v>0.153995850009407</v>
      </c>
      <c r="J210" s="351" t="n">
        <f aca="false">SUM(J208:J209)</f>
        <v>8147.2230054054</v>
      </c>
      <c r="K210" s="352" t="n">
        <f aca="false">H210-J210</f>
        <v>1483.01699459459</v>
      </c>
      <c r="L210" s="330"/>
      <c r="M210" s="262"/>
      <c r="N210" s="262"/>
      <c r="O210" s="262"/>
      <c r="P210" s="262"/>
      <c r="Q210" s="262"/>
      <c r="R210" s="331"/>
    </row>
    <row r="211" s="1" customFormat="true" ht="13.5" hidden="false" customHeight="false" outlineLevel="0" collapsed="false">
      <c r="A211" s="322"/>
      <c r="B211" s="323" t="s">
        <v>916</v>
      </c>
      <c r="C211" s="324"/>
      <c r="D211" s="325" t="n">
        <v>41726</v>
      </c>
      <c r="E211" s="322"/>
      <c r="F211" s="322" t="s">
        <v>1031</v>
      </c>
      <c r="G211" s="324"/>
      <c r="H211" s="326"/>
      <c r="I211" s="327" t="s">
        <v>358</v>
      </c>
      <c r="J211" s="328" t="n">
        <v>37</v>
      </c>
      <c r="K211" s="329" t="n">
        <v>37</v>
      </c>
      <c r="L211" s="330"/>
      <c r="M211" s="262"/>
      <c r="N211" s="262"/>
      <c r="O211" s="262"/>
      <c r="P211" s="262"/>
      <c r="Q211" s="262"/>
      <c r="R211" s="331"/>
    </row>
    <row r="212" s="1" customFormat="true" ht="12.75" hidden="false" customHeight="false" outlineLevel="0" collapsed="false">
      <c r="A212" s="262" t="n">
        <v>10</v>
      </c>
      <c r="B212" s="332" t="s">
        <v>774</v>
      </c>
      <c r="C212" s="332" t="s">
        <v>775</v>
      </c>
      <c r="D212" s="332" t="s">
        <v>776</v>
      </c>
      <c r="E212" s="262"/>
      <c r="F212" s="331" t="n">
        <v>1.5</v>
      </c>
      <c r="G212" s="333" t="n">
        <v>310.38</v>
      </c>
      <c r="H212" s="333" t="n">
        <f aca="false">A212*G212*(1-H211/100)</f>
        <v>3103.8</v>
      </c>
      <c r="I212" s="334" t="n">
        <v>215.5398</v>
      </c>
      <c r="J212" s="334" t="n">
        <f aca="false">(A212*I212)/J211*K211</f>
        <v>2155.398</v>
      </c>
      <c r="K212" s="335" t="n">
        <f aca="false">H212-J212</f>
        <v>948.402</v>
      </c>
      <c r="L212" s="330"/>
      <c r="M212" s="262" t="n">
        <f aca="false">H212/A212</f>
        <v>310.38</v>
      </c>
      <c r="N212" s="262" t="n">
        <v>215.5398</v>
      </c>
      <c r="O212" s="262" t="n">
        <v>4.38</v>
      </c>
      <c r="P212" s="262" t="n">
        <v>650</v>
      </c>
      <c r="Q212" s="262" t="n">
        <v>344.8637</v>
      </c>
      <c r="R212" s="331" t="n">
        <f aca="false">A212*F212</f>
        <v>15</v>
      </c>
    </row>
    <row r="213" s="1" customFormat="true" ht="12.75" hidden="false" customHeight="false" outlineLevel="0" collapsed="false">
      <c r="A213" s="262" t="n">
        <v>10</v>
      </c>
      <c r="B213" s="332" t="s">
        <v>1032</v>
      </c>
      <c r="C213" s="332" t="s">
        <v>830</v>
      </c>
      <c r="D213" s="332" t="s">
        <v>1033</v>
      </c>
      <c r="E213" s="262"/>
      <c r="F213" s="331" t="n">
        <v>1.1</v>
      </c>
      <c r="G213" s="333" t="n">
        <v>180.51</v>
      </c>
      <c r="H213" s="333" t="n">
        <f aca="false">A213*G213*(1-H211/100)</f>
        <v>1805.1</v>
      </c>
      <c r="I213" s="334" t="n">
        <v>91.168</v>
      </c>
      <c r="J213" s="334" t="n">
        <f aca="false">(A213*I213)/J211*K211</f>
        <v>911.68</v>
      </c>
      <c r="K213" s="335" t="n">
        <f aca="false">H213-J213</f>
        <v>893.42</v>
      </c>
      <c r="L213" s="330"/>
      <c r="M213" s="262" t="n">
        <f aca="false">H213/A213</f>
        <v>180.51</v>
      </c>
      <c r="N213" s="262" t="n">
        <v>91.168</v>
      </c>
      <c r="O213" s="262" t="n">
        <v>1.76</v>
      </c>
      <c r="P213" s="262" t="n">
        <v>400</v>
      </c>
      <c r="Q213" s="262" t="n">
        <v>200.5696</v>
      </c>
      <c r="R213" s="331" t="n">
        <f aca="false">A213*F213</f>
        <v>11</v>
      </c>
    </row>
    <row r="214" s="1" customFormat="true" ht="12.75" hidden="false" customHeight="false" outlineLevel="0" collapsed="false">
      <c r="A214" s="262" t="n">
        <v>6</v>
      </c>
      <c r="B214" s="332" t="s">
        <v>825</v>
      </c>
      <c r="C214" s="332" t="s">
        <v>819</v>
      </c>
      <c r="D214" s="332" t="s">
        <v>1007</v>
      </c>
      <c r="E214" s="262"/>
      <c r="F214" s="331" t="n">
        <v>2.6</v>
      </c>
      <c r="G214" s="333" t="n">
        <v>389.19</v>
      </c>
      <c r="H214" s="333" t="n">
        <f aca="false">A214*G214*(1-H211/100)</f>
        <v>2335.14</v>
      </c>
      <c r="I214" s="334" t="n">
        <v>345.9463</v>
      </c>
      <c r="J214" s="334" t="n">
        <f aca="false">(A214*I214)/J211*K211</f>
        <v>2075.6778</v>
      </c>
      <c r="K214" s="335" t="n">
        <f aca="false">H214-J214</f>
        <v>259.4622</v>
      </c>
      <c r="L214" s="330"/>
      <c r="M214" s="262" t="n">
        <f aca="false">H214/A214</f>
        <v>389.19</v>
      </c>
      <c r="N214" s="262" t="n">
        <v>345.9463</v>
      </c>
      <c r="O214" s="262" t="n">
        <v>7.03</v>
      </c>
      <c r="P214" s="262" t="n">
        <v>550</v>
      </c>
      <c r="Q214" s="262" t="n">
        <v>432.4329</v>
      </c>
      <c r="R214" s="331" t="n">
        <f aca="false">A214*F214</f>
        <v>15.6</v>
      </c>
    </row>
    <row r="215" s="1" customFormat="true" ht="12.75" hidden="false" customHeight="false" outlineLevel="0" collapsed="false">
      <c r="A215" s="336" t="n">
        <f aca="false">SUM(A212:A214)</f>
        <v>26</v>
      </c>
      <c r="B215" s="336" t="s">
        <v>377</v>
      </c>
      <c r="C215" s="336"/>
      <c r="D215" s="336"/>
      <c r="E215" s="336"/>
      <c r="F215" s="337" t="n">
        <f aca="false">R215</f>
        <v>41.6</v>
      </c>
      <c r="G215" s="338"/>
      <c r="H215" s="339" t="n">
        <f aca="false">SUM(H212:H214)</f>
        <v>7244.04</v>
      </c>
      <c r="I215" s="340"/>
      <c r="J215" s="341" t="n">
        <f aca="false">SUM(J212:J214)</f>
        <v>5142.7558</v>
      </c>
      <c r="K215" s="335" t="n">
        <f aca="false">SUM(K212:K214)</f>
        <v>2101.2842</v>
      </c>
      <c r="L215" s="330"/>
      <c r="M215" s="262"/>
      <c r="N215" s="262"/>
      <c r="O215" s="262"/>
      <c r="P215" s="262"/>
      <c r="Q215" s="262"/>
      <c r="R215" s="331" t="n">
        <f aca="false">SUM(R212:R214)</f>
        <v>41.6</v>
      </c>
    </row>
    <row r="216" s="1" customFormat="true" ht="12.75" hidden="false" customHeight="false" outlineLevel="0" collapsed="false">
      <c r="A216" s="262"/>
      <c r="B216" s="272" t="s">
        <v>914</v>
      </c>
      <c r="C216" s="342"/>
      <c r="D216" s="342"/>
      <c r="E216" s="262"/>
      <c r="F216" s="262"/>
      <c r="G216" s="333"/>
      <c r="H216" s="343" t="n">
        <v>0</v>
      </c>
      <c r="I216" s="344" t="n">
        <f aca="false">K217/J217</f>
        <v>0.40859109040332</v>
      </c>
      <c r="J216" s="345"/>
      <c r="K216" s="335"/>
      <c r="L216" s="330"/>
      <c r="M216" s="262"/>
      <c r="N216" s="262"/>
      <c r="O216" s="262"/>
      <c r="P216" s="262"/>
      <c r="Q216" s="262"/>
      <c r="R216" s="331"/>
    </row>
    <row r="217" s="1" customFormat="true" ht="13.5" hidden="false" customHeight="false" outlineLevel="0" collapsed="false">
      <c r="A217" s="346"/>
      <c r="B217" s="346" t="s">
        <v>915</v>
      </c>
      <c r="C217" s="346"/>
      <c r="D217" s="346"/>
      <c r="E217" s="346"/>
      <c r="F217" s="347"/>
      <c r="G217" s="348"/>
      <c r="H217" s="349" t="n">
        <f aca="false">SUM(H215:H216)</f>
        <v>7244.04</v>
      </c>
      <c r="I217" s="350" t="n">
        <f aca="false">K217/H217</f>
        <v>0.290070761619207</v>
      </c>
      <c r="J217" s="351" t="n">
        <f aca="false">SUM(J215:J216)</f>
        <v>5142.7558</v>
      </c>
      <c r="K217" s="352" t="n">
        <f aca="false">H217-J217</f>
        <v>2101.2842</v>
      </c>
      <c r="L217" s="330"/>
      <c r="M217" s="262"/>
      <c r="N217" s="262"/>
      <c r="O217" s="262"/>
      <c r="P217" s="262"/>
      <c r="Q217" s="262"/>
      <c r="R217" s="331"/>
    </row>
    <row r="218" s="1" customFormat="true" ht="13.5" hidden="false" customHeight="false" outlineLevel="0" collapsed="false">
      <c r="A218" s="322"/>
      <c r="B218" s="323" t="s">
        <v>916</v>
      </c>
      <c r="C218" s="324"/>
      <c r="D218" s="325" t="n">
        <v>41731</v>
      </c>
      <c r="E218" s="322"/>
      <c r="F218" s="322" t="s">
        <v>1034</v>
      </c>
      <c r="G218" s="324"/>
      <c r="H218" s="326"/>
      <c r="I218" s="327" t="s">
        <v>358</v>
      </c>
      <c r="J218" s="328" t="n">
        <v>37</v>
      </c>
      <c r="K218" s="329" t="n">
        <v>36.2</v>
      </c>
      <c r="L218" s="330"/>
      <c r="M218" s="262"/>
      <c r="N218" s="262"/>
      <c r="O218" s="262"/>
      <c r="P218" s="262"/>
      <c r="Q218" s="262"/>
      <c r="R218" s="331"/>
    </row>
    <row r="219" s="1" customFormat="true" ht="12.75" hidden="false" customHeight="false" outlineLevel="0" collapsed="false">
      <c r="A219" s="262" t="n">
        <v>20</v>
      </c>
      <c r="B219" s="332" t="s">
        <v>821</v>
      </c>
      <c r="C219" s="332" t="s">
        <v>819</v>
      </c>
      <c r="D219" s="332" t="s">
        <v>822</v>
      </c>
      <c r="E219" s="262"/>
      <c r="F219" s="331" t="n">
        <v>1.4</v>
      </c>
      <c r="G219" s="333" t="n">
        <v>240.66</v>
      </c>
      <c r="H219" s="333" t="n">
        <f aca="false">A219*G219*(1-H218/100)</f>
        <v>4813.2</v>
      </c>
      <c r="I219" s="334" t="n">
        <v>205.6978</v>
      </c>
      <c r="J219" s="334" t="n">
        <f aca="false">(A219*I219)/J218*K218</f>
        <v>4025.0056</v>
      </c>
      <c r="K219" s="335" t="n">
        <f aca="false">H219-J219</f>
        <v>788.194399999999</v>
      </c>
      <c r="L219" s="330"/>
      <c r="M219" s="262" t="n">
        <f aca="false">H219/A219</f>
        <v>240.66</v>
      </c>
      <c r="N219" s="262" t="n">
        <v>205.6978</v>
      </c>
      <c r="O219" s="262" t="n">
        <v>4.18</v>
      </c>
      <c r="P219" s="262" t="n">
        <v>400</v>
      </c>
      <c r="Q219" s="262" t="n">
        <v>267.4071</v>
      </c>
      <c r="R219" s="331" t="n">
        <f aca="false">A219*F219</f>
        <v>28</v>
      </c>
    </row>
    <row r="220" s="1" customFormat="true" ht="12.75" hidden="false" customHeight="false" outlineLevel="0" collapsed="false">
      <c r="A220" s="336" t="n">
        <f aca="false">SUM(A219:A219)</f>
        <v>20</v>
      </c>
      <c r="B220" s="336" t="s">
        <v>377</v>
      </c>
      <c r="C220" s="336"/>
      <c r="D220" s="336"/>
      <c r="E220" s="336"/>
      <c r="F220" s="337" t="n">
        <f aca="false">R220</f>
        <v>28</v>
      </c>
      <c r="G220" s="338"/>
      <c r="H220" s="339" t="n">
        <f aca="false">SUM(H219:H219)</f>
        <v>4813.2</v>
      </c>
      <c r="I220" s="340"/>
      <c r="J220" s="341" t="n">
        <f aca="false">SUM(J219:J219)</f>
        <v>4025.0056</v>
      </c>
      <c r="K220" s="335" t="n">
        <f aca="false">SUM(K219:K219)</f>
        <v>788.194399999999</v>
      </c>
      <c r="L220" s="330"/>
      <c r="M220" s="262"/>
      <c r="N220" s="262"/>
      <c r="O220" s="262"/>
      <c r="P220" s="262"/>
      <c r="Q220" s="262"/>
      <c r="R220" s="331" t="n">
        <f aca="false">SUM(R219:R219)</f>
        <v>28</v>
      </c>
    </row>
    <row r="221" s="1" customFormat="true" ht="12.75" hidden="false" customHeight="false" outlineLevel="0" collapsed="false">
      <c r="A221" s="262"/>
      <c r="B221" s="272" t="s">
        <v>914</v>
      </c>
      <c r="C221" s="342"/>
      <c r="D221" s="342"/>
      <c r="E221" s="262"/>
      <c r="F221" s="262"/>
      <c r="G221" s="333"/>
      <c r="H221" s="343" t="n">
        <v>0</v>
      </c>
      <c r="I221" s="344" t="n">
        <f aca="false">K222/J222</f>
        <v>0.195824423200802</v>
      </c>
      <c r="J221" s="345"/>
      <c r="K221" s="335"/>
      <c r="L221" s="330"/>
      <c r="M221" s="262"/>
      <c r="N221" s="262"/>
      <c r="O221" s="262"/>
      <c r="P221" s="262"/>
      <c r="Q221" s="262"/>
      <c r="R221" s="331"/>
    </row>
    <row r="222" s="1" customFormat="true" ht="13.5" hidden="false" customHeight="false" outlineLevel="0" collapsed="false">
      <c r="A222" s="346"/>
      <c r="B222" s="346" t="s">
        <v>915</v>
      </c>
      <c r="C222" s="346"/>
      <c r="D222" s="346"/>
      <c r="E222" s="346"/>
      <c r="F222" s="347"/>
      <c r="G222" s="348"/>
      <c r="H222" s="349" t="n">
        <f aca="false">SUM(H220:H221)</f>
        <v>4813.2</v>
      </c>
      <c r="I222" s="350" t="n">
        <f aca="false">K222/H222</f>
        <v>0.163756835369401</v>
      </c>
      <c r="J222" s="351" t="n">
        <f aca="false">SUM(J220:J221)</f>
        <v>4025.0056</v>
      </c>
      <c r="K222" s="352" t="n">
        <f aca="false">H222-J222</f>
        <v>788.194399999999</v>
      </c>
      <c r="L222" s="330"/>
      <c r="M222" s="262"/>
      <c r="N222" s="262"/>
      <c r="O222" s="262"/>
      <c r="P222" s="262"/>
      <c r="Q222" s="262"/>
      <c r="R222" s="331"/>
    </row>
    <row r="223" s="1" customFormat="true" ht="13.5" hidden="false" customHeight="false" outlineLevel="0" collapsed="false">
      <c r="A223" s="322"/>
      <c r="B223" s="323" t="s">
        <v>916</v>
      </c>
      <c r="C223" s="324"/>
      <c r="D223" s="325" t="n">
        <v>41733</v>
      </c>
      <c r="E223" s="322"/>
      <c r="F223" s="322" t="s">
        <v>1035</v>
      </c>
      <c r="G223" s="324"/>
      <c r="H223" s="326"/>
      <c r="I223" s="327" t="s">
        <v>358</v>
      </c>
      <c r="J223" s="328" t="n">
        <v>37</v>
      </c>
      <c r="K223" s="329" t="n">
        <v>36.2</v>
      </c>
      <c r="L223" s="330"/>
      <c r="M223" s="262"/>
      <c r="N223" s="262"/>
      <c r="O223" s="262"/>
      <c r="P223" s="262"/>
      <c r="Q223" s="262"/>
      <c r="R223" s="331"/>
    </row>
    <row r="224" s="1" customFormat="true" ht="12.75" hidden="false" customHeight="false" outlineLevel="0" collapsed="false">
      <c r="A224" s="262" t="n">
        <v>5</v>
      </c>
      <c r="B224" s="332" t="s">
        <v>1036</v>
      </c>
      <c r="C224" s="332" t="s">
        <v>830</v>
      </c>
      <c r="D224" s="332" t="s">
        <v>1037</v>
      </c>
      <c r="E224" s="262"/>
      <c r="F224" s="331" t="n">
        <v>7.5</v>
      </c>
      <c r="G224" s="333" t="n">
        <v>783.2</v>
      </c>
      <c r="H224" s="333" t="n">
        <f aca="false">A224*G224*(1-H223/100)</f>
        <v>3916</v>
      </c>
      <c r="I224" s="334" t="n">
        <v>621.6</v>
      </c>
      <c r="J224" s="334" t="n">
        <f aca="false">(A224*I224)/J223*K223</f>
        <v>3040.8</v>
      </c>
      <c r="K224" s="335" t="n">
        <f aca="false">H224-J224</f>
        <v>875.2</v>
      </c>
      <c r="L224" s="330"/>
      <c r="M224" s="262" t="n">
        <f aca="false">H224/A224</f>
        <v>783.2</v>
      </c>
      <c r="N224" s="262" t="n">
        <v>621.6</v>
      </c>
      <c r="O224" s="262" t="n">
        <v>12</v>
      </c>
      <c r="P224" s="262" t="n">
        <v>1200</v>
      </c>
      <c r="Q224" s="262" t="n">
        <v>870.24</v>
      </c>
      <c r="R224" s="331" t="n">
        <f aca="false">A224*F224</f>
        <v>37.5</v>
      </c>
    </row>
    <row r="225" s="1" customFormat="true" ht="12.75" hidden="false" customHeight="false" outlineLevel="0" collapsed="false">
      <c r="A225" s="336" t="n">
        <f aca="false">SUM(A224:A224)</f>
        <v>5</v>
      </c>
      <c r="B225" s="336" t="s">
        <v>377</v>
      </c>
      <c r="C225" s="336"/>
      <c r="D225" s="336"/>
      <c r="E225" s="336"/>
      <c r="F225" s="337" t="n">
        <f aca="false">R225</f>
        <v>37.5</v>
      </c>
      <c r="G225" s="338"/>
      <c r="H225" s="339" t="n">
        <f aca="false">SUM(H224:H224)</f>
        <v>3916</v>
      </c>
      <c r="I225" s="340"/>
      <c r="J225" s="341" t="n">
        <f aca="false">SUM(J224:J224)</f>
        <v>3040.8</v>
      </c>
      <c r="K225" s="335" t="n">
        <f aca="false">SUM(K224:K224)</f>
        <v>875.2</v>
      </c>
      <c r="L225" s="330"/>
      <c r="M225" s="262"/>
      <c r="N225" s="262"/>
      <c r="O225" s="262"/>
      <c r="P225" s="262"/>
      <c r="Q225" s="262"/>
      <c r="R225" s="331" t="n">
        <f aca="false">SUM(R224:R224)</f>
        <v>37.5</v>
      </c>
    </row>
    <row r="226" s="1" customFormat="true" ht="12.75" hidden="false" customHeight="false" outlineLevel="0" collapsed="false">
      <c r="A226" s="262"/>
      <c r="B226" s="272" t="s">
        <v>914</v>
      </c>
      <c r="C226" s="342"/>
      <c r="D226" s="342"/>
      <c r="E226" s="262"/>
      <c r="F226" s="262"/>
      <c r="G226" s="333"/>
      <c r="H226" s="343" t="n">
        <v>0</v>
      </c>
      <c r="I226" s="344" t="n">
        <f aca="false">K227/J227</f>
        <v>0.287818995001315</v>
      </c>
      <c r="J226" s="345"/>
      <c r="K226" s="335"/>
      <c r="L226" s="330"/>
      <c r="M226" s="262"/>
      <c r="N226" s="262"/>
      <c r="O226" s="262"/>
      <c r="P226" s="262"/>
      <c r="Q226" s="262"/>
      <c r="R226" s="331"/>
    </row>
    <row r="227" s="1" customFormat="true" ht="13.5" hidden="false" customHeight="false" outlineLevel="0" collapsed="false">
      <c r="A227" s="346"/>
      <c r="B227" s="346" t="s">
        <v>915</v>
      </c>
      <c r="C227" s="346"/>
      <c r="D227" s="346"/>
      <c r="E227" s="346"/>
      <c r="F227" s="347"/>
      <c r="G227" s="348"/>
      <c r="H227" s="349" t="n">
        <f aca="false">SUM(H225:H226)</f>
        <v>3916</v>
      </c>
      <c r="I227" s="350" t="n">
        <f aca="false">K227/H227</f>
        <v>0.223493360572012</v>
      </c>
      <c r="J227" s="351" t="n">
        <f aca="false">SUM(J225:J226)</f>
        <v>3040.8</v>
      </c>
      <c r="K227" s="352" t="n">
        <f aca="false">H227-J227</f>
        <v>875.2</v>
      </c>
      <c r="L227" s="330"/>
      <c r="M227" s="262"/>
      <c r="N227" s="262"/>
      <c r="O227" s="262"/>
      <c r="P227" s="262"/>
      <c r="Q227" s="262"/>
      <c r="R227" s="331"/>
    </row>
    <row r="228" s="1" customFormat="true" ht="13.5" hidden="false" customHeight="false" outlineLevel="0" collapsed="false">
      <c r="A228" s="322"/>
      <c r="B228" s="323" t="s">
        <v>916</v>
      </c>
      <c r="C228" s="324"/>
      <c r="D228" s="325" t="n">
        <v>41736</v>
      </c>
      <c r="E228" s="322"/>
      <c r="F228" s="322" t="s">
        <v>1038</v>
      </c>
      <c r="G228" s="324"/>
      <c r="H228" s="326"/>
      <c r="I228" s="327" t="s">
        <v>358</v>
      </c>
      <c r="J228" s="328" t="n">
        <v>37</v>
      </c>
      <c r="K228" s="329" t="n">
        <v>36</v>
      </c>
      <c r="L228" s="330"/>
      <c r="M228" s="262"/>
      <c r="N228" s="262"/>
      <c r="O228" s="262"/>
      <c r="P228" s="262"/>
      <c r="Q228" s="262"/>
      <c r="R228" s="331"/>
    </row>
    <row r="229" s="1" customFormat="true" ht="12.75" hidden="false" customHeight="false" outlineLevel="0" collapsed="false">
      <c r="A229" s="262" t="n">
        <v>10</v>
      </c>
      <c r="B229" s="332" t="s">
        <v>823</v>
      </c>
      <c r="C229" s="332" t="s">
        <v>819</v>
      </c>
      <c r="D229" s="332" t="s">
        <v>824</v>
      </c>
      <c r="E229" s="262"/>
      <c r="F229" s="331" t="n">
        <v>2.4</v>
      </c>
      <c r="G229" s="333" t="n">
        <v>338.308925</v>
      </c>
      <c r="H229" s="333" t="n">
        <f aca="false">A229*G229*(1-H228/100)</f>
        <v>3383.08925</v>
      </c>
      <c r="I229" s="334" t="n">
        <v>331.6754</v>
      </c>
      <c r="J229" s="334" t="n">
        <f aca="false">(A229*I229)/J228*K228</f>
        <v>3227.112</v>
      </c>
      <c r="K229" s="335" t="n">
        <f aca="false">H229-J229</f>
        <v>155.977249999999</v>
      </c>
      <c r="L229" s="330"/>
      <c r="M229" s="262" t="n">
        <f aca="false">H229/A229</f>
        <v>338.308925</v>
      </c>
      <c r="N229" s="262" t="n">
        <v>331.6754</v>
      </c>
      <c r="O229" s="262" t="n">
        <v>6.74</v>
      </c>
      <c r="P229" s="262" t="n">
        <v>450</v>
      </c>
      <c r="Q229" s="262" t="n">
        <v>398.0105</v>
      </c>
      <c r="R229" s="331" t="n">
        <f aca="false">A229*F229</f>
        <v>24</v>
      </c>
    </row>
    <row r="230" s="1" customFormat="true" ht="12.75" hidden="false" customHeight="false" outlineLevel="0" collapsed="false">
      <c r="A230" s="262" t="n">
        <v>10</v>
      </c>
      <c r="B230" s="332" t="s">
        <v>825</v>
      </c>
      <c r="C230" s="332" t="s">
        <v>819</v>
      </c>
      <c r="D230" s="332" t="s">
        <v>1007</v>
      </c>
      <c r="E230" s="262"/>
      <c r="F230" s="331" t="n">
        <v>2.6</v>
      </c>
      <c r="G230" s="333" t="n">
        <v>367.567965</v>
      </c>
      <c r="H230" s="333" t="n">
        <f aca="false">A230*G230*(1-H228/100)</f>
        <v>3675.67965</v>
      </c>
      <c r="I230" s="334" t="n">
        <v>345.9463</v>
      </c>
      <c r="J230" s="334" t="n">
        <f aca="false">(A230*I230)/J228*K228</f>
        <v>3365.964</v>
      </c>
      <c r="K230" s="335" t="n">
        <f aca="false">H230-J230</f>
        <v>309.715649999999</v>
      </c>
      <c r="L230" s="330"/>
      <c r="M230" s="262" t="n">
        <f aca="false">H230/A230</f>
        <v>367.567965</v>
      </c>
      <c r="N230" s="262" t="n">
        <v>345.9463</v>
      </c>
      <c r="O230" s="262" t="n">
        <v>7.03</v>
      </c>
      <c r="P230" s="262" t="n">
        <v>550</v>
      </c>
      <c r="Q230" s="262" t="n">
        <v>432.4329</v>
      </c>
      <c r="R230" s="331" t="n">
        <f aca="false">A230*F230</f>
        <v>26</v>
      </c>
    </row>
    <row r="231" s="1" customFormat="true" ht="12.75" hidden="false" customHeight="false" outlineLevel="0" collapsed="false">
      <c r="A231" s="262" t="n">
        <v>20</v>
      </c>
      <c r="B231" s="332" t="s">
        <v>989</v>
      </c>
      <c r="C231" s="332" t="s">
        <v>990</v>
      </c>
      <c r="D231" s="332" t="s">
        <v>991</v>
      </c>
      <c r="E231" s="262"/>
      <c r="F231" s="331" t="n">
        <v>0.09</v>
      </c>
      <c r="G231" s="333" t="n">
        <v>53.0145</v>
      </c>
      <c r="H231" s="333" t="n">
        <f aca="false">A231*G231*(1-H228/100)</f>
        <v>1060.29</v>
      </c>
      <c r="I231" s="334" t="n">
        <v>41.58</v>
      </c>
      <c r="J231" s="334" t="n">
        <f aca="false">(A231*I231)/J228*K228</f>
        <v>809.124324324324</v>
      </c>
      <c r="K231" s="335" t="n">
        <f aca="false">H231-J231</f>
        <v>251.165675675676</v>
      </c>
      <c r="L231" s="330"/>
      <c r="M231" s="262" t="n">
        <f aca="false">H231/A231</f>
        <v>53.0145</v>
      </c>
      <c r="N231" s="262" t="n">
        <v>41.58</v>
      </c>
      <c r="O231" s="262" t="n">
        <v>0.6</v>
      </c>
      <c r="P231" s="262" t="n">
        <v>90</v>
      </c>
      <c r="Q231" s="262" t="n">
        <v>62.37</v>
      </c>
      <c r="R231" s="331" t="n">
        <f aca="false">A231*F231</f>
        <v>1.8</v>
      </c>
    </row>
    <row r="232" s="1" customFormat="true" ht="12.75" hidden="false" customHeight="false" outlineLevel="0" collapsed="false">
      <c r="A232" s="262" t="n">
        <v>10</v>
      </c>
      <c r="B232" s="332" t="s">
        <v>839</v>
      </c>
      <c r="C232" s="332" t="s">
        <v>833</v>
      </c>
      <c r="D232" s="332" t="s">
        <v>840</v>
      </c>
      <c r="E232" s="262"/>
      <c r="F232" s="331" t="n">
        <v>0.11</v>
      </c>
      <c r="G232" s="333" t="n">
        <v>49.3136</v>
      </c>
      <c r="H232" s="333" t="n">
        <f aca="false">A232*G232*(1-H228/100)</f>
        <v>493.136</v>
      </c>
      <c r="I232" s="334" t="n">
        <v>41.44</v>
      </c>
      <c r="J232" s="334" t="n">
        <f aca="false">(A232*I232)/J228*K228</f>
        <v>403.2</v>
      </c>
      <c r="K232" s="335" t="n">
        <f aca="false">H232-J232</f>
        <v>89.936</v>
      </c>
      <c r="L232" s="330"/>
      <c r="M232" s="262" t="n">
        <f aca="false">H232/A232</f>
        <v>49.3136</v>
      </c>
      <c r="N232" s="262" t="n">
        <v>41.44</v>
      </c>
      <c r="O232" s="262" t="n">
        <v>0.8</v>
      </c>
      <c r="P232" s="262" t="n">
        <v>75</v>
      </c>
      <c r="Q232" s="262" t="n">
        <v>58.016</v>
      </c>
      <c r="R232" s="331" t="n">
        <f aca="false">A232*F232</f>
        <v>1.1</v>
      </c>
    </row>
    <row r="233" s="1" customFormat="true" ht="12.75" hidden="false" customHeight="false" outlineLevel="0" collapsed="false">
      <c r="A233" s="262" t="n">
        <v>20</v>
      </c>
      <c r="B233" s="332" t="s">
        <v>844</v>
      </c>
      <c r="C233" s="332" t="s">
        <v>842</v>
      </c>
      <c r="D233" s="332" t="s">
        <v>845</v>
      </c>
      <c r="E233" s="262"/>
      <c r="F233" s="331" t="n">
        <v>0.03</v>
      </c>
      <c r="G233" s="333" t="n">
        <v>39.45088</v>
      </c>
      <c r="H233" s="333" t="n">
        <f aca="false">A233*G233*(1-H228/100)</f>
        <v>789.0176</v>
      </c>
      <c r="I233" s="334" t="n">
        <v>33.152</v>
      </c>
      <c r="J233" s="334" t="n">
        <f aca="false">(A233*I233)/J228*K228</f>
        <v>645.12</v>
      </c>
      <c r="K233" s="335" t="n">
        <f aca="false">H233-J233</f>
        <v>143.8976</v>
      </c>
      <c r="L233" s="330"/>
      <c r="M233" s="262" t="n">
        <f aca="false">H233/A233</f>
        <v>39.45088</v>
      </c>
      <c r="N233" s="262" t="n">
        <v>33.152</v>
      </c>
      <c r="O233" s="262" t="n">
        <v>0.64</v>
      </c>
      <c r="P233" s="262" t="n">
        <v>75</v>
      </c>
      <c r="Q233" s="262" t="n">
        <v>46.4128</v>
      </c>
      <c r="R233" s="331" t="n">
        <f aca="false">A233*F233</f>
        <v>0.6</v>
      </c>
    </row>
    <row r="234" s="1" customFormat="true" ht="12.75" hidden="false" customHeight="false" outlineLevel="0" collapsed="false">
      <c r="A234" s="262" t="n">
        <v>10</v>
      </c>
      <c r="B234" s="332" t="s">
        <v>846</v>
      </c>
      <c r="C234" s="332" t="s">
        <v>842</v>
      </c>
      <c r="D234" s="332" t="s">
        <v>847</v>
      </c>
      <c r="E234" s="262"/>
      <c r="F234" s="331" t="n">
        <v>0.04</v>
      </c>
      <c r="G234" s="333" t="n">
        <v>42.53298</v>
      </c>
      <c r="H234" s="333" t="n">
        <f aca="false">A234*G234*(1-H228/100)</f>
        <v>425.3298</v>
      </c>
      <c r="I234" s="334" t="n">
        <v>35.742</v>
      </c>
      <c r="J234" s="334" t="n">
        <f aca="false">(A234*I234)/J228*K228</f>
        <v>347.76</v>
      </c>
      <c r="K234" s="335" t="n">
        <f aca="false">H234-J234</f>
        <v>77.5698000000001</v>
      </c>
      <c r="L234" s="330"/>
      <c r="M234" s="262" t="n">
        <f aca="false">H234/A234</f>
        <v>42.53298</v>
      </c>
      <c r="N234" s="262" t="n">
        <v>35.742</v>
      </c>
      <c r="O234" s="262" t="n">
        <v>0.69</v>
      </c>
      <c r="P234" s="262" t="n">
        <v>80</v>
      </c>
      <c r="Q234" s="262" t="n">
        <v>50.0388</v>
      </c>
      <c r="R234" s="331" t="n">
        <f aca="false">A234*F234</f>
        <v>0.4</v>
      </c>
    </row>
    <row r="235" s="1" customFormat="true" ht="12.75" hidden="false" customHeight="false" outlineLevel="0" collapsed="false">
      <c r="A235" s="336" t="n">
        <f aca="false">SUM(A229:A234)</f>
        <v>80</v>
      </c>
      <c r="B235" s="336" t="s">
        <v>377</v>
      </c>
      <c r="C235" s="336"/>
      <c r="D235" s="336"/>
      <c r="E235" s="336"/>
      <c r="F235" s="337" t="n">
        <f aca="false">R235</f>
        <v>53.9</v>
      </c>
      <c r="G235" s="338"/>
      <c r="H235" s="339" t="n">
        <f aca="false">SUM(H229:H234)</f>
        <v>9826.5423</v>
      </c>
      <c r="I235" s="340"/>
      <c r="J235" s="341" t="n">
        <f aca="false">SUM(J229:J234)</f>
        <v>8798.28032432433</v>
      </c>
      <c r="K235" s="335" t="n">
        <f aca="false">SUM(K229:K234)</f>
        <v>1028.26197567567</v>
      </c>
      <c r="L235" s="330"/>
      <c r="M235" s="262"/>
      <c r="N235" s="262"/>
      <c r="O235" s="262"/>
      <c r="P235" s="262"/>
      <c r="Q235" s="262"/>
      <c r="R235" s="331" t="n">
        <f aca="false">SUM(R229:R234)</f>
        <v>53.9</v>
      </c>
    </row>
    <row r="236" s="1" customFormat="true" ht="12.75" hidden="false" customHeight="false" outlineLevel="0" collapsed="false">
      <c r="A236" s="262"/>
      <c r="B236" s="272" t="s">
        <v>914</v>
      </c>
      <c r="C236" s="342"/>
      <c r="D236" s="342"/>
      <c r="E236" s="262"/>
      <c r="F236" s="262"/>
      <c r="G236" s="333"/>
      <c r="H236" s="343" t="n">
        <v>0</v>
      </c>
      <c r="I236" s="344" t="n">
        <f aca="false">K237/J237</f>
        <v>0.116870790401264</v>
      </c>
      <c r="J236" s="345"/>
      <c r="K236" s="335"/>
      <c r="L236" s="330"/>
      <c r="M236" s="262"/>
      <c r="N236" s="262"/>
      <c r="O236" s="262"/>
      <c r="P236" s="262"/>
      <c r="Q236" s="262"/>
      <c r="R236" s="331"/>
    </row>
    <row r="237" s="1" customFormat="true" ht="13.5" hidden="false" customHeight="false" outlineLevel="0" collapsed="false">
      <c r="A237" s="346"/>
      <c r="B237" s="346" t="s">
        <v>915</v>
      </c>
      <c r="C237" s="346"/>
      <c r="D237" s="346"/>
      <c r="E237" s="346"/>
      <c r="F237" s="347"/>
      <c r="G237" s="348"/>
      <c r="H237" s="349" t="n">
        <f aca="false">SUM(H235:H236)</f>
        <v>9826.5423</v>
      </c>
      <c r="I237" s="350" t="n">
        <f aca="false">K237/H237</f>
        <v>0.104641281163128</v>
      </c>
      <c r="J237" s="351" t="n">
        <f aca="false">SUM(J235:J236)</f>
        <v>8798.28032432433</v>
      </c>
      <c r="K237" s="352" t="n">
        <f aca="false">H237-J237</f>
        <v>1028.26197567567</v>
      </c>
      <c r="L237" s="330"/>
      <c r="M237" s="262"/>
      <c r="N237" s="262"/>
      <c r="O237" s="262"/>
      <c r="P237" s="262"/>
      <c r="Q237" s="262"/>
      <c r="R237" s="331"/>
    </row>
    <row r="238" s="1" customFormat="true" ht="13.5" hidden="false" customHeight="false" outlineLevel="0" collapsed="false">
      <c r="A238" s="322"/>
      <c r="B238" s="323" t="s">
        <v>916</v>
      </c>
      <c r="C238" s="324"/>
      <c r="D238" s="325" t="n">
        <v>41741</v>
      </c>
      <c r="E238" s="322"/>
      <c r="F238" s="322" t="s">
        <v>1039</v>
      </c>
      <c r="G238" s="324"/>
      <c r="H238" s="326" t="n">
        <v>0</v>
      </c>
      <c r="I238" s="327" t="s">
        <v>358</v>
      </c>
      <c r="J238" s="328" t="n">
        <v>37</v>
      </c>
      <c r="K238" s="329" t="n">
        <v>36</v>
      </c>
      <c r="L238" s="330"/>
      <c r="M238" s="262"/>
      <c r="N238" s="262"/>
      <c r="O238" s="262"/>
      <c r="P238" s="262"/>
      <c r="Q238" s="262"/>
      <c r="R238" s="331"/>
    </row>
    <row r="239" s="1" customFormat="true" ht="12.75" hidden="false" customHeight="false" outlineLevel="0" collapsed="false">
      <c r="A239" s="262" t="n">
        <v>10</v>
      </c>
      <c r="B239" s="332" t="s">
        <v>1040</v>
      </c>
      <c r="C239" s="332" t="s">
        <v>1041</v>
      </c>
      <c r="D239" s="332" t="s">
        <v>1042</v>
      </c>
      <c r="E239" s="262"/>
      <c r="F239" s="331" t="n">
        <v>1.7</v>
      </c>
      <c r="G239" s="333" t="n">
        <v>822.6</v>
      </c>
      <c r="H239" s="333" t="n">
        <f aca="false">A239*G239*(1-H238/100)</f>
        <v>8226</v>
      </c>
      <c r="I239" s="334" t="n">
        <v>609.39</v>
      </c>
      <c r="J239" s="334" t="n">
        <f aca="false">(A239*I239)/J238*K238</f>
        <v>5929.2</v>
      </c>
      <c r="K239" s="335" t="n">
        <f aca="false">H239-J239</f>
        <v>2296.8</v>
      </c>
      <c r="L239" s="330"/>
      <c r="M239" s="262"/>
      <c r="N239" s="262" t="n">
        <v>609.39</v>
      </c>
      <c r="O239" s="262" t="n">
        <v>12.2</v>
      </c>
      <c r="P239" s="262" t="n">
        <v>1219</v>
      </c>
      <c r="Q239" s="262" t="n">
        <v>914</v>
      </c>
      <c r="R239" s="331" t="n">
        <f aca="false">A239*F239</f>
        <v>17</v>
      </c>
    </row>
    <row r="240" s="1" customFormat="true" ht="12.75" hidden="false" customHeight="false" outlineLevel="0" collapsed="false">
      <c r="A240" s="336" t="n">
        <f aca="false">SUM(A239:A239)</f>
        <v>10</v>
      </c>
      <c r="B240" s="336" t="s">
        <v>377</v>
      </c>
      <c r="C240" s="336"/>
      <c r="D240" s="336"/>
      <c r="E240" s="336"/>
      <c r="F240" s="337" t="n">
        <f aca="false">R240</f>
        <v>17</v>
      </c>
      <c r="G240" s="338"/>
      <c r="H240" s="339" t="n">
        <f aca="false">SUM(H239:H239)</f>
        <v>8226</v>
      </c>
      <c r="I240" s="340"/>
      <c r="J240" s="341" t="n">
        <f aca="false">SUM(J239:J239)</f>
        <v>5929.2</v>
      </c>
      <c r="K240" s="335" t="n">
        <f aca="false">SUM(K239:K239)</f>
        <v>2296.8</v>
      </c>
      <c r="L240" s="330"/>
      <c r="M240" s="262"/>
      <c r="N240" s="262"/>
      <c r="O240" s="262"/>
      <c r="P240" s="262"/>
      <c r="Q240" s="262"/>
      <c r="R240" s="331" t="n">
        <f aca="false">SUM(R239:R239)</f>
        <v>17</v>
      </c>
    </row>
    <row r="241" s="1" customFormat="true" ht="12.75" hidden="false" customHeight="false" outlineLevel="0" collapsed="false">
      <c r="A241" s="262"/>
      <c r="B241" s="272" t="s">
        <v>914</v>
      </c>
      <c r="C241" s="342"/>
      <c r="D241" s="342"/>
      <c r="E241" s="262"/>
      <c r="F241" s="262"/>
      <c r="G241" s="333"/>
      <c r="H241" s="343" t="n">
        <v>0</v>
      </c>
      <c r="I241" s="344" t="n">
        <f aca="false">K242/J242</f>
        <v>0.387370977534912</v>
      </c>
      <c r="J241" s="345"/>
      <c r="K241" s="335"/>
      <c r="L241" s="330"/>
      <c r="M241" s="262"/>
      <c r="N241" s="262"/>
      <c r="O241" s="262"/>
      <c r="P241" s="262"/>
      <c r="Q241" s="262"/>
      <c r="R241" s="331"/>
    </row>
    <row r="242" s="1" customFormat="true" ht="13.5" hidden="false" customHeight="false" outlineLevel="0" collapsed="false">
      <c r="A242" s="346"/>
      <c r="B242" s="346" t="s">
        <v>915</v>
      </c>
      <c r="C242" s="346"/>
      <c r="D242" s="346"/>
      <c r="E242" s="346"/>
      <c r="F242" s="347"/>
      <c r="G242" s="348"/>
      <c r="H242" s="349" t="n">
        <f aca="false">SUM(H240:H241)</f>
        <v>8226</v>
      </c>
      <c r="I242" s="350" t="n">
        <f aca="false">K242/H242</f>
        <v>0.279212253829322</v>
      </c>
      <c r="J242" s="351" t="n">
        <f aca="false">SUM(J240:J241)</f>
        <v>5929.2</v>
      </c>
      <c r="K242" s="352" t="n">
        <f aca="false">H242-J242</f>
        <v>2296.8</v>
      </c>
      <c r="L242" s="330"/>
      <c r="M242" s="262"/>
      <c r="N242" s="262"/>
      <c r="O242" s="262"/>
      <c r="P242" s="262"/>
      <c r="Q242" s="262"/>
      <c r="R242" s="331"/>
    </row>
    <row r="243" s="1" customFormat="true" ht="13.5" hidden="false" customHeight="false" outlineLevel="0" collapsed="false">
      <c r="A243" s="322"/>
      <c r="B243" s="323" t="s">
        <v>916</v>
      </c>
      <c r="C243" s="324"/>
      <c r="D243" s="325" t="n">
        <v>41743</v>
      </c>
      <c r="E243" s="322"/>
      <c r="F243" s="322" t="s">
        <v>1043</v>
      </c>
      <c r="G243" s="324"/>
      <c r="H243" s="326"/>
      <c r="I243" s="327" t="s">
        <v>358</v>
      </c>
      <c r="J243" s="328" t="n">
        <v>37</v>
      </c>
      <c r="K243" s="329" t="n">
        <v>36</v>
      </c>
      <c r="L243" s="330"/>
      <c r="M243" s="262"/>
      <c r="N243" s="262"/>
      <c r="O243" s="262"/>
      <c r="P243" s="262"/>
      <c r="Q243" s="262"/>
      <c r="R243" s="331"/>
    </row>
    <row r="244" s="1" customFormat="true" ht="12.75" hidden="false" customHeight="false" outlineLevel="0" collapsed="false">
      <c r="A244" s="262" t="n">
        <v>2</v>
      </c>
      <c r="B244" s="332" t="s">
        <v>782</v>
      </c>
      <c r="C244" s="332" t="s">
        <v>783</v>
      </c>
      <c r="D244" s="332" t="s">
        <v>784</v>
      </c>
      <c r="E244" s="262"/>
      <c r="F244" s="331" t="n">
        <v>16</v>
      </c>
      <c r="G244" s="333" t="n">
        <v>2275.82</v>
      </c>
      <c r="H244" s="333" t="n">
        <f aca="false">A244*G244*(1-H243/100)</f>
        <v>4551.64</v>
      </c>
      <c r="I244" s="334" t="n">
        <v>2022.9528</v>
      </c>
      <c r="J244" s="334" t="n">
        <f aca="false">(A244*I244)/J243*K243</f>
        <v>3936.5568</v>
      </c>
      <c r="K244" s="335" t="n">
        <f aca="false">H244-J244</f>
        <v>615.083200000001</v>
      </c>
      <c r="L244" s="330"/>
      <c r="M244" s="262" t="n">
        <f aca="false">H244/A244</f>
        <v>2275.82</v>
      </c>
      <c r="N244" s="262" t="n">
        <v>2022.9528</v>
      </c>
      <c r="O244" s="262" t="n">
        <v>41.42</v>
      </c>
      <c r="P244" s="262" t="n">
        <v>2600</v>
      </c>
      <c r="Q244" s="262" t="n">
        <v>2528.691</v>
      </c>
      <c r="R244" s="331" t="n">
        <f aca="false">A244*F244</f>
        <v>32</v>
      </c>
    </row>
    <row r="245" s="1" customFormat="true" ht="12.75" hidden="false" customHeight="false" outlineLevel="0" collapsed="false">
      <c r="A245" s="262" t="n">
        <v>5</v>
      </c>
      <c r="B245" s="332" t="s">
        <v>1036</v>
      </c>
      <c r="C245" s="332" t="s">
        <v>830</v>
      </c>
      <c r="D245" s="332" t="s">
        <v>1037</v>
      </c>
      <c r="E245" s="262"/>
      <c r="F245" s="331" t="n">
        <v>7.5</v>
      </c>
      <c r="G245" s="333" t="n">
        <v>783.21</v>
      </c>
      <c r="H245" s="333" t="n">
        <f aca="false">A245*G245*(1-H243/100)</f>
        <v>3916.05</v>
      </c>
      <c r="I245" s="334" t="n">
        <v>621.6</v>
      </c>
      <c r="J245" s="334" t="n">
        <f aca="false">(A245*I245)/J243*K243</f>
        <v>3024</v>
      </c>
      <c r="K245" s="335" t="n">
        <f aca="false">H245-J245</f>
        <v>892.05</v>
      </c>
      <c r="L245" s="330"/>
      <c r="M245" s="262" t="n">
        <f aca="false">H245/A245</f>
        <v>783.21</v>
      </c>
      <c r="N245" s="262" t="n">
        <v>621.6</v>
      </c>
      <c r="O245" s="262" t="n">
        <v>12</v>
      </c>
      <c r="P245" s="262" t="n">
        <v>1200</v>
      </c>
      <c r="Q245" s="262" t="n">
        <v>870.24</v>
      </c>
      <c r="R245" s="331" t="n">
        <f aca="false">A245*F245</f>
        <v>37.5</v>
      </c>
    </row>
    <row r="246" s="1" customFormat="true" ht="12.75" hidden="false" customHeight="false" outlineLevel="0" collapsed="false">
      <c r="A246" s="336" t="n">
        <f aca="false">SUM(A244:A245)</f>
        <v>7</v>
      </c>
      <c r="B246" s="336" t="s">
        <v>377</v>
      </c>
      <c r="C246" s="336"/>
      <c r="D246" s="336"/>
      <c r="E246" s="336"/>
      <c r="F246" s="337" t="n">
        <f aca="false">R246</f>
        <v>69.5</v>
      </c>
      <c r="G246" s="338"/>
      <c r="H246" s="339" t="n">
        <f aca="false">SUM(H244:H245)</f>
        <v>8467.69</v>
      </c>
      <c r="I246" s="340"/>
      <c r="J246" s="341" t="n">
        <f aca="false">SUM(J244:J245)</f>
        <v>6960.5568</v>
      </c>
      <c r="K246" s="335" t="n">
        <f aca="false">SUM(K244:K245)</f>
        <v>1507.1332</v>
      </c>
      <c r="L246" s="330"/>
      <c r="M246" s="262"/>
      <c r="N246" s="262"/>
      <c r="O246" s="262"/>
      <c r="P246" s="262"/>
      <c r="Q246" s="262"/>
      <c r="R246" s="331" t="n">
        <f aca="false">SUM(R244:R245)</f>
        <v>69.5</v>
      </c>
    </row>
    <row r="247" s="1" customFormat="true" ht="12.75" hidden="false" customHeight="false" outlineLevel="0" collapsed="false">
      <c r="A247" s="262"/>
      <c r="B247" s="272" t="s">
        <v>914</v>
      </c>
      <c r="C247" s="342"/>
      <c r="D247" s="342"/>
      <c r="E247" s="262"/>
      <c r="F247" s="262"/>
      <c r="G247" s="333"/>
      <c r="H247" s="343" t="n">
        <v>0</v>
      </c>
      <c r="I247" s="344" t="n">
        <f aca="false">K248/J248</f>
        <v>0.216524804452425</v>
      </c>
      <c r="J247" s="345"/>
      <c r="K247" s="335"/>
      <c r="L247" s="330"/>
      <c r="M247" s="262"/>
      <c r="N247" s="262"/>
      <c r="O247" s="262"/>
      <c r="P247" s="262"/>
      <c r="Q247" s="262"/>
      <c r="R247" s="331"/>
    </row>
    <row r="248" s="1" customFormat="true" ht="13.5" hidden="false" customHeight="false" outlineLevel="0" collapsed="false">
      <c r="A248" s="346"/>
      <c r="B248" s="346" t="s">
        <v>915</v>
      </c>
      <c r="C248" s="346"/>
      <c r="D248" s="346"/>
      <c r="E248" s="346"/>
      <c r="F248" s="347"/>
      <c r="G248" s="348"/>
      <c r="H248" s="349" t="n">
        <f aca="false">SUM(H246:H247)</f>
        <v>8467.69</v>
      </c>
      <c r="I248" s="350" t="n">
        <f aca="false">K248/H248</f>
        <v>0.177986345744825</v>
      </c>
      <c r="J248" s="351" t="n">
        <f aca="false">SUM(J246:J247)</f>
        <v>6960.5568</v>
      </c>
      <c r="K248" s="352" t="n">
        <f aca="false">H248-J248</f>
        <v>1507.1332</v>
      </c>
      <c r="L248" s="330"/>
      <c r="M248" s="262"/>
      <c r="N248" s="262"/>
      <c r="O248" s="262"/>
      <c r="P248" s="262"/>
      <c r="Q248" s="262"/>
      <c r="R248" s="331"/>
    </row>
    <row r="249" s="1" customFormat="true" ht="13.5" hidden="false" customHeight="false" outlineLevel="0" collapsed="false">
      <c r="A249" s="322"/>
      <c r="B249" s="323" t="s">
        <v>916</v>
      </c>
      <c r="C249" s="324"/>
      <c r="D249" s="325" t="n">
        <v>41745</v>
      </c>
      <c r="E249" s="322"/>
      <c r="F249" s="322" t="s">
        <v>1044</v>
      </c>
      <c r="G249" s="324"/>
      <c r="H249" s="326"/>
      <c r="I249" s="327" t="s">
        <v>358</v>
      </c>
      <c r="J249" s="328" t="n">
        <v>36.5</v>
      </c>
      <c r="K249" s="329" t="n">
        <v>36</v>
      </c>
      <c r="L249" s="330"/>
      <c r="M249" s="262"/>
      <c r="N249" s="262"/>
      <c r="O249" s="262"/>
      <c r="P249" s="262"/>
      <c r="Q249" s="262"/>
      <c r="R249" s="331"/>
    </row>
    <row r="250" s="1" customFormat="true" ht="12.75" hidden="false" customHeight="false" outlineLevel="0" collapsed="false">
      <c r="A250" s="262" t="n">
        <v>20</v>
      </c>
      <c r="B250" s="332" t="s">
        <v>835</v>
      </c>
      <c r="C250" s="332" t="s">
        <v>833</v>
      </c>
      <c r="D250" s="332" t="s">
        <v>836</v>
      </c>
      <c r="E250" s="262"/>
      <c r="F250" s="331" t="n">
        <v>0.05</v>
      </c>
      <c r="G250" s="333" t="n">
        <v>34.0326</v>
      </c>
      <c r="H250" s="333" t="n">
        <f aca="false">A250*G250*(1-H249/100)</f>
        <v>680.652</v>
      </c>
      <c r="I250" s="334" t="n">
        <v>18.907</v>
      </c>
      <c r="J250" s="334" t="n">
        <f aca="false">(A250*I250)/J249*K249</f>
        <v>372.96</v>
      </c>
      <c r="K250" s="335" t="n">
        <f aca="false">H250-J250</f>
        <v>307.692</v>
      </c>
      <c r="L250" s="330"/>
      <c r="M250" s="262" t="n">
        <f aca="false">H250/A250</f>
        <v>34.0326</v>
      </c>
      <c r="N250" s="262" t="n">
        <v>18.907</v>
      </c>
      <c r="O250" s="262" t="n">
        <v>0.37</v>
      </c>
      <c r="P250" s="262" t="n">
        <v>75</v>
      </c>
      <c r="Q250" s="262" t="n">
        <v>34.0326</v>
      </c>
      <c r="R250" s="331" t="n">
        <f aca="false">A250*F250</f>
        <v>1</v>
      </c>
    </row>
    <row r="251" s="1" customFormat="true" ht="12.75" hidden="false" customHeight="false" outlineLevel="0" collapsed="false">
      <c r="A251" s="262" t="n">
        <v>20</v>
      </c>
      <c r="B251" s="332" t="s">
        <v>843</v>
      </c>
      <c r="C251" s="332" t="s">
        <v>842</v>
      </c>
      <c r="D251" s="332" t="s">
        <v>836</v>
      </c>
      <c r="E251" s="262"/>
      <c r="F251" s="331" t="n">
        <v>0.03</v>
      </c>
      <c r="G251" s="333" t="n">
        <v>39.7149</v>
      </c>
      <c r="H251" s="333" t="n">
        <f aca="false">A251*G251*(1-H249/100)</f>
        <v>794.298</v>
      </c>
      <c r="I251" s="334" t="n">
        <v>27.3896</v>
      </c>
      <c r="J251" s="334" t="n">
        <f aca="false">(A251*I251)/J249*K249</f>
        <v>540.288</v>
      </c>
      <c r="K251" s="335" t="n">
        <f aca="false">H251-J251</f>
        <v>254.01</v>
      </c>
      <c r="L251" s="330"/>
      <c r="M251" s="262" t="n">
        <f aca="false">H251/A251</f>
        <v>39.7149</v>
      </c>
      <c r="N251" s="262" t="n">
        <v>27.3896</v>
      </c>
      <c r="O251" s="262" t="n">
        <v>0.56</v>
      </c>
      <c r="P251" s="262" t="n">
        <v>75</v>
      </c>
      <c r="Q251" s="262" t="n">
        <v>39.7149</v>
      </c>
      <c r="R251" s="331" t="n">
        <f aca="false">A251*F251</f>
        <v>0.6</v>
      </c>
    </row>
    <row r="252" s="1" customFormat="true" ht="12.75" hidden="false" customHeight="false" outlineLevel="0" collapsed="false">
      <c r="A252" s="336" t="n">
        <f aca="false">SUM(A250:A251)</f>
        <v>40</v>
      </c>
      <c r="B252" s="336" t="s">
        <v>377</v>
      </c>
      <c r="C252" s="336"/>
      <c r="D252" s="336"/>
      <c r="E252" s="336"/>
      <c r="F252" s="337" t="n">
        <f aca="false">R252</f>
        <v>1.6</v>
      </c>
      <c r="G252" s="338"/>
      <c r="H252" s="339" t="n">
        <f aca="false">SUM(H250:H251)</f>
        <v>1474.95</v>
      </c>
      <c r="I252" s="340"/>
      <c r="J252" s="341" t="n">
        <f aca="false">SUM(J250:J251)</f>
        <v>913.248</v>
      </c>
      <c r="K252" s="335" t="n">
        <f aca="false">SUM(K250:K251)</f>
        <v>561.702</v>
      </c>
      <c r="L252" s="330"/>
      <c r="M252" s="262"/>
      <c r="N252" s="262"/>
      <c r="O252" s="262"/>
      <c r="P252" s="262"/>
      <c r="Q252" s="262"/>
      <c r="R252" s="331" t="n">
        <f aca="false">SUM(R250:R251)</f>
        <v>1.6</v>
      </c>
    </row>
    <row r="253" s="1" customFormat="true" ht="12.75" hidden="false" customHeight="false" outlineLevel="0" collapsed="false">
      <c r="A253" s="262"/>
      <c r="B253" s="272" t="s">
        <v>914</v>
      </c>
      <c r="C253" s="342"/>
      <c r="D253" s="342"/>
      <c r="E253" s="262"/>
      <c r="F253" s="262"/>
      <c r="G253" s="333"/>
      <c r="H253" s="343" t="n">
        <v>0</v>
      </c>
      <c r="I253" s="344" t="n">
        <f aca="false">K254/J254</f>
        <v>0.615059655208662</v>
      </c>
      <c r="J253" s="345"/>
      <c r="K253" s="335"/>
      <c r="L253" s="330"/>
      <c r="M253" s="262"/>
      <c r="N253" s="262"/>
      <c r="O253" s="262"/>
      <c r="P253" s="262"/>
      <c r="Q253" s="262"/>
      <c r="R253" s="331"/>
    </row>
    <row r="254" s="1" customFormat="true" ht="13.5" hidden="false" customHeight="false" outlineLevel="0" collapsed="false">
      <c r="A254" s="346"/>
      <c r="B254" s="346" t="s">
        <v>915</v>
      </c>
      <c r="C254" s="346"/>
      <c r="D254" s="346"/>
      <c r="E254" s="346"/>
      <c r="F254" s="347"/>
      <c r="G254" s="348"/>
      <c r="H254" s="349" t="n">
        <f aca="false">SUM(H252:H253)</f>
        <v>1474.95</v>
      </c>
      <c r="I254" s="350" t="n">
        <f aca="false">K254/H254</f>
        <v>0.380827824672023</v>
      </c>
      <c r="J254" s="351" t="n">
        <f aca="false">SUM(J252:J253)</f>
        <v>913.248</v>
      </c>
      <c r="K254" s="352" t="n">
        <f aca="false">H254-J254</f>
        <v>561.702</v>
      </c>
      <c r="L254" s="330"/>
      <c r="M254" s="262"/>
      <c r="N254" s="262"/>
      <c r="O254" s="262"/>
      <c r="P254" s="262"/>
      <c r="Q254" s="262"/>
      <c r="R254" s="331"/>
    </row>
    <row r="255" s="1" customFormat="true" ht="13.5" hidden="false" customHeight="false" outlineLevel="0" collapsed="false">
      <c r="A255" s="322"/>
      <c r="B255" s="323" t="s">
        <v>916</v>
      </c>
      <c r="C255" s="324"/>
      <c r="D255" s="325" t="n">
        <v>41763</v>
      </c>
      <c r="E255" s="322"/>
      <c r="F255" s="322" t="s">
        <v>1045</v>
      </c>
      <c r="G255" s="324"/>
      <c r="H255" s="326"/>
      <c r="I255" s="327" t="s">
        <v>358</v>
      </c>
      <c r="J255" s="328" t="n">
        <v>37</v>
      </c>
      <c r="K255" s="329" t="n">
        <v>36</v>
      </c>
      <c r="L255" s="330"/>
      <c r="M255" s="262"/>
      <c r="N255" s="262"/>
      <c r="O255" s="262"/>
      <c r="P255" s="262"/>
      <c r="Q255" s="262"/>
      <c r="R255" s="331"/>
    </row>
    <row r="256" s="1" customFormat="true" ht="12.75" hidden="false" customHeight="false" outlineLevel="0" collapsed="false">
      <c r="A256" s="262" t="n">
        <v>12</v>
      </c>
      <c r="B256" s="332" t="s">
        <v>774</v>
      </c>
      <c r="C256" s="332" t="s">
        <v>775</v>
      </c>
      <c r="D256" s="332" t="s">
        <v>776</v>
      </c>
      <c r="E256" s="262"/>
      <c r="F256" s="331" t="n">
        <v>1.5</v>
      </c>
      <c r="G256" s="333" t="n">
        <v>310.37733</v>
      </c>
      <c r="H256" s="333" t="n">
        <f aca="false">A256*G256*(1-H255/100)</f>
        <v>3724.52796</v>
      </c>
      <c r="I256" s="334" t="n">
        <v>215.5398</v>
      </c>
      <c r="J256" s="334" t="n">
        <f aca="false">(A256*I256)/J255*K255</f>
        <v>2516.5728</v>
      </c>
      <c r="K256" s="335" t="n">
        <f aca="false">H256-J256</f>
        <v>1207.95516</v>
      </c>
      <c r="L256" s="330"/>
      <c r="M256" s="262" t="n">
        <f aca="false">H256/A256</f>
        <v>310.37733</v>
      </c>
      <c r="N256" s="262" t="n">
        <v>215.5398</v>
      </c>
      <c r="O256" s="262" t="n">
        <v>4.38</v>
      </c>
      <c r="P256" s="262" t="n">
        <v>650</v>
      </c>
      <c r="Q256" s="262" t="n">
        <v>344.8637</v>
      </c>
      <c r="R256" s="331" t="n">
        <f aca="false">A256*F256</f>
        <v>18</v>
      </c>
    </row>
    <row r="257" s="1" customFormat="true" ht="12.75" hidden="false" customHeight="false" outlineLevel="0" collapsed="false">
      <c r="A257" s="262" t="n">
        <v>12</v>
      </c>
      <c r="B257" s="332" t="s">
        <v>777</v>
      </c>
      <c r="C257" s="332" t="s">
        <v>775</v>
      </c>
      <c r="D257" s="332" t="s">
        <v>1046</v>
      </c>
      <c r="E257" s="262"/>
      <c r="F257" s="331" t="n">
        <v>2.5</v>
      </c>
      <c r="G257" s="333" t="n">
        <v>429.69186</v>
      </c>
      <c r="H257" s="333" t="n">
        <f aca="false">A257*G257*(1-H255/100)</f>
        <v>5156.30232</v>
      </c>
      <c r="I257" s="334" t="n">
        <v>341.0253</v>
      </c>
      <c r="J257" s="334" t="n">
        <f aca="false">(A257*I257)/J255*K255</f>
        <v>3981.7008</v>
      </c>
      <c r="K257" s="335" t="n">
        <f aca="false">H257-J257</f>
        <v>1174.60152</v>
      </c>
      <c r="L257" s="330"/>
      <c r="M257" s="262" t="n">
        <f aca="false">H257/A257</f>
        <v>429.69186</v>
      </c>
      <c r="N257" s="262" t="n">
        <v>341.0253</v>
      </c>
      <c r="O257" s="262" t="n">
        <v>6.93</v>
      </c>
      <c r="P257" s="262" t="n">
        <v>750</v>
      </c>
      <c r="Q257" s="262" t="n">
        <v>477.4354</v>
      </c>
      <c r="R257" s="331" t="n">
        <f aca="false">A257*F257</f>
        <v>30</v>
      </c>
    </row>
    <row r="258" s="1" customFormat="true" ht="12.75" hidden="false" customHeight="false" outlineLevel="0" collapsed="false">
      <c r="A258" s="262" t="n">
        <v>12</v>
      </c>
      <c r="B258" s="332" t="s">
        <v>1047</v>
      </c>
      <c r="C258" s="332" t="s">
        <v>1048</v>
      </c>
      <c r="D258" s="332" t="s">
        <v>1049</v>
      </c>
      <c r="E258" s="262"/>
      <c r="F258" s="331" t="n">
        <v>1.1</v>
      </c>
      <c r="G258" s="333" t="n">
        <v>229.20975</v>
      </c>
      <c r="H258" s="333" t="n">
        <f aca="false">A258*G258*(1-H255/100)</f>
        <v>2750.517</v>
      </c>
      <c r="I258" s="334" t="n">
        <v>169.785</v>
      </c>
      <c r="J258" s="334" t="n">
        <f aca="false">(A258*I258)/J255*K255</f>
        <v>1982.35459459459</v>
      </c>
      <c r="K258" s="335" t="n">
        <f aca="false">H258-J258</f>
        <v>768.162405405406</v>
      </c>
      <c r="L258" s="330"/>
      <c r="M258" s="262" t="n">
        <f aca="false">H258/A258</f>
        <v>229.20975</v>
      </c>
      <c r="N258" s="262" t="n">
        <v>169.785</v>
      </c>
      <c r="O258" s="262" t="n">
        <v>2.45</v>
      </c>
      <c r="P258" s="262" t="n">
        <v>450</v>
      </c>
      <c r="Q258" s="262" t="n">
        <v>254.6775</v>
      </c>
      <c r="R258" s="331" t="n">
        <f aca="false">A258*F258</f>
        <v>13.2</v>
      </c>
    </row>
    <row r="259" s="1" customFormat="true" ht="12.75" hidden="false" customHeight="false" outlineLevel="0" collapsed="false">
      <c r="A259" s="336" t="n">
        <f aca="false">SUM(A256:A258)</f>
        <v>36</v>
      </c>
      <c r="B259" s="336" t="s">
        <v>377</v>
      </c>
      <c r="C259" s="336"/>
      <c r="D259" s="336"/>
      <c r="E259" s="336"/>
      <c r="F259" s="337" t="n">
        <f aca="false">R259</f>
        <v>61.2</v>
      </c>
      <c r="G259" s="338"/>
      <c r="H259" s="339" t="n">
        <f aca="false">SUM(H256:H258)</f>
        <v>11631.34728</v>
      </c>
      <c r="I259" s="340"/>
      <c r="J259" s="341" t="n">
        <f aca="false">SUM(J256:J258)</f>
        <v>8480.6281945946</v>
      </c>
      <c r="K259" s="335" t="n">
        <f aca="false">SUM(K256:K258)</f>
        <v>3150.7190854054</v>
      </c>
      <c r="L259" s="330"/>
      <c r="M259" s="262"/>
      <c r="N259" s="262"/>
      <c r="O259" s="262"/>
      <c r="P259" s="262"/>
      <c r="Q259" s="262"/>
      <c r="R259" s="331" t="n">
        <f aca="false">SUM(R256:R258)</f>
        <v>61.2</v>
      </c>
    </row>
    <row r="260" s="1" customFormat="true" ht="12.75" hidden="false" customHeight="false" outlineLevel="0" collapsed="false">
      <c r="A260" s="262"/>
      <c r="B260" s="272" t="s">
        <v>914</v>
      </c>
      <c r="C260" s="342"/>
      <c r="D260" s="342"/>
      <c r="E260" s="262"/>
      <c r="F260" s="262"/>
      <c r="G260" s="333"/>
      <c r="H260" s="343" t="n">
        <v>0</v>
      </c>
      <c r="I260" s="344" t="n">
        <f aca="false">K261/J261</f>
        <v>0.371519539957384</v>
      </c>
      <c r="J260" s="345"/>
      <c r="K260" s="335"/>
      <c r="L260" s="330"/>
      <c r="M260" s="262"/>
      <c r="N260" s="262"/>
      <c r="O260" s="262"/>
      <c r="P260" s="262"/>
      <c r="Q260" s="262"/>
      <c r="R260" s="331"/>
    </row>
    <row r="261" s="1" customFormat="true" ht="13.5" hidden="false" customHeight="false" outlineLevel="0" collapsed="false">
      <c r="A261" s="346"/>
      <c r="B261" s="346" t="s">
        <v>915</v>
      </c>
      <c r="C261" s="346"/>
      <c r="D261" s="346"/>
      <c r="E261" s="346"/>
      <c r="F261" s="347"/>
      <c r="G261" s="348"/>
      <c r="H261" s="349" t="n">
        <f aca="false">SUM(H259:H260)</f>
        <v>11631.34728</v>
      </c>
      <c r="I261" s="350" t="n">
        <f aca="false">K261/H261</f>
        <v>0.270881696639137</v>
      </c>
      <c r="J261" s="351" t="n">
        <f aca="false">SUM(J259:J260)</f>
        <v>8480.6281945946</v>
      </c>
      <c r="K261" s="352" t="n">
        <f aca="false">H261-J261</f>
        <v>3150.71908540541</v>
      </c>
      <c r="L261" s="330"/>
      <c r="M261" s="262"/>
      <c r="N261" s="262"/>
      <c r="O261" s="262"/>
      <c r="P261" s="262"/>
      <c r="Q261" s="262"/>
      <c r="R261" s="331"/>
    </row>
    <row r="262" s="1" customFormat="true" ht="13.5" hidden="false" customHeight="false" outlineLevel="0" collapsed="false">
      <c r="A262" s="322"/>
      <c r="B262" s="323" t="s">
        <v>916</v>
      </c>
      <c r="C262" s="324"/>
      <c r="D262" s="325" t="n">
        <v>41766</v>
      </c>
      <c r="E262" s="322"/>
      <c r="F262" s="322" t="s">
        <v>1050</v>
      </c>
      <c r="G262" s="324"/>
      <c r="H262" s="326"/>
      <c r="I262" s="327" t="s">
        <v>358</v>
      </c>
      <c r="J262" s="328" t="n">
        <v>37</v>
      </c>
      <c r="K262" s="329" t="n">
        <v>36</v>
      </c>
      <c r="L262" s="330"/>
      <c r="M262" s="262"/>
      <c r="N262" s="262"/>
      <c r="O262" s="262"/>
      <c r="P262" s="262"/>
      <c r="Q262" s="262"/>
      <c r="R262" s="331"/>
    </row>
    <row r="263" s="1" customFormat="true" ht="12.75" hidden="false" customHeight="false" outlineLevel="0" collapsed="false">
      <c r="A263" s="262" t="n">
        <v>2</v>
      </c>
      <c r="B263" s="332" t="s">
        <v>938</v>
      </c>
      <c r="C263" s="332" t="s">
        <v>939</v>
      </c>
      <c r="D263" s="332" t="s">
        <v>1051</v>
      </c>
      <c r="E263" s="262"/>
      <c r="F263" s="331" t="n">
        <v>0.15</v>
      </c>
      <c r="G263" s="333" t="n">
        <v>1394.1</v>
      </c>
      <c r="H263" s="333" t="n">
        <f aca="false">A263*G263*(1-H262/100)</f>
        <v>2788.2</v>
      </c>
      <c r="I263" s="334" t="n">
        <v>1191.955</v>
      </c>
      <c r="J263" s="334" t="n">
        <f aca="false">(A263*I263)/J262*K262</f>
        <v>2319.48</v>
      </c>
      <c r="K263" s="335" t="n">
        <f aca="false">H263-J263</f>
        <v>468.72</v>
      </c>
      <c r="L263" s="330"/>
      <c r="M263" s="262" t="n">
        <f aca="false">H263/A263</f>
        <v>1394.1</v>
      </c>
      <c r="N263" s="262" t="n">
        <v>1191.955</v>
      </c>
      <c r="O263" s="262" t="n">
        <v>18.95</v>
      </c>
      <c r="P263" s="262" t="n">
        <v>1710</v>
      </c>
      <c r="Q263" s="262" t="n">
        <v>1549.5415</v>
      </c>
      <c r="R263" s="331" t="n">
        <f aca="false">A263*F263</f>
        <v>0.3</v>
      </c>
    </row>
    <row r="264" s="1" customFormat="true" ht="12.75" hidden="false" customHeight="false" outlineLevel="0" collapsed="false">
      <c r="A264" s="262" t="n">
        <v>1</v>
      </c>
      <c r="B264" s="332" t="s">
        <v>1052</v>
      </c>
      <c r="C264" s="332" t="s">
        <v>1053</v>
      </c>
      <c r="D264" s="332" t="s">
        <v>1054</v>
      </c>
      <c r="E264" s="262"/>
      <c r="F264" s="331"/>
      <c r="G264" s="333" t="n">
        <v>1652.4</v>
      </c>
      <c r="H264" s="333" t="n">
        <f aca="false">A264*G264*(1-H262/100)</f>
        <v>1652.4</v>
      </c>
      <c r="I264" s="334" t="n">
        <v>1265.8625</v>
      </c>
      <c r="J264" s="334" t="n">
        <f aca="false">(A264*I264)/J262*K262</f>
        <v>1231.65</v>
      </c>
      <c r="K264" s="335" t="n">
        <f aca="false">H264-J264</f>
        <v>420.75</v>
      </c>
      <c r="L264" s="330"/>
      <c r="M264" s="262" t="n">
        <f aca="false">H264/A264</f>
        <v>1652.4</v>
      </c>
      <c r="N264" s="262" t="n">
        <v>1265.8625</v>
      </c>
      <c r="O264" s="262" t="n">
        <v>27.37</v>
      </c>
      <c r="P264" s="262" t="n">
        <v>2030</v>
      </c>
      <c r="Q264" s="262" t="n">
        <v>1835.5006</v>
      </c>
      <c r="R264" s="331" t="n">
        <f aca="false">A264*F264</f>
        <v>0</v>
      </c>
    </row>
    <row r="265" s="1" customFormat="true" ht="12.75" hidden="false" customHeight="false" outlineLevel="0" collapsed="false">
      <c r="A265" s="336" t="n">
        <f aca="false">SUM(A263:A264)</f>
        <v>3</v>
      </c>
      <c r="B265" s="336" t="s">
        <v>377</v>
      </c>
      <c r="C265" s="336"/>
      <c r="D265" s="336"/>
      <c r="E265" s="336"/>
      <c r="F265" s="337" t="n">
        <f aca="false">R265</f>
        <v>0.3</v>
      </c>
      <c r="G265" s="338"/>
      <c r="H265" s="339" t="n">
        <f aca="false">SUM(H263:H264)</f>
        <v>4440.6</v>
      </c>
      <c r="I265" s="340"/>
      <c r="J265" s="341" t="n">
        <f aca="false">SUM(J263:J264)</f>
        <v>3551.13</v>
      </c>
      <c r="K265" s="335" t="n">
        <f aca="false">SUM(K263:K264)</f>
        <v>889.470000000001</v>
      </c>
      <c r="L265" s="330"/>
      <c r="M265" s="262"/>
      <c r="N265" s="262"/>
      <c r="O265" s="262"/>
      <c r="P265" s="262"/>
      <c r="Q265" s="262"/>
      <c r="R265" s="331" t="n">
        <f aca="false">SUM(R263:R264)</f>
        <v>0.3</v>
      </c>
    </row>
    <row r="266" s="1" customFormat="true" ht="12.75" hidden="false" customHeight="false" outlineLevel="0" collapsed="false">
      <c r="A266" s="262"/>
      <c r="B266" s="272" t="s">
        <v>914</v>
      </c>
      <c r="C266" s="342"/>
      <c r="D266" s="342"/>
      <c r="E266" s="262"/>
      <c r="F266" s="262"/>
      <c r="G266" s="333"/>
      <c r="H266" s="343" t="n">
        <v>0</v>
      </c>
      <c r="I266" s="344" t="n">
        <f aca="false">K267/J267</f>
        <v>0.25047520085156</v>
      </c>
      <c r="J266" s="345"/>
      <c r="K266" s="335"/>
      <c r="L266" s="330"/>
      <c r="M266" s="262"/>
      <c r="N266" s="262"/>
      <c r="O266" s="262"/>
      <c r="P266" s="262"/>
      <c r="Q266" s="262"/>
      <c r="R266" s="331"/>
    </row>
    <row r="267" s="1" customFormat="true" ht="13.5" hidden="false" customHeight="false" outlineLevel="0" collapsed="false">
      <c r="A267" s="346"/>
      <c r="B267" s="346" t="s">
        <v>915</v>
      </c>
      <c r="C267" s="346"/>
      <c r="D267" s="346"/>
      <c r="E267" s="346"/>
      <c r="F267" s="347"/>
      <c r="G267" s="348"/>
      <c r="H267" s="349" t="n">
        <f aca="false">SUM(H265:H266)</f>
        <v>4440.6</v>
      </c>
      <c r="I267" s="350" t="n">
        <f aca="false">K267/H267</f>
        <v>0.20030401297122</v>
      </c>
      <c r="J267" s="351" t="n">
        <f aca="false">SUM(J265:J266)</f>
        <v>3551.13</v>
      </c>
      <c r="K267" s="352" t="n">
        <f aca="false">H267-J267</f>
        <v>889.470000000001</v>
      </c>
      <c r="L267" s="330"/>
      <c r="M267" s="262"/>
      <c r="N267" s="262"/>
      <c r="O267" s="262"/>
      <c r="P267" s="262"/>
      <c r="Q267" s="262"/>
      <c r="R267" s="331"/>
    </row>
    <row r="268" s="1" customFormat="true" ht="13.5" hidden="false" customHeight="false" outlineLevel="0" collapsed="false">
      <c r="A268" s="322"/>
      <c r="B268" s="323" t="s">
        <v>916</v>
      </c>
      <c r="C268" s="324"/>
      <c r="D268" s="325" t="n">
        <v>41772</v>
      </c>
      <c r="E268" s="322"/>
      <c r="F268" s="322" t="s">
        <v>1055</v>
      </c>
      <c r="G268" s="324"/>
      <c r="H268" s="326"/>
      <c r="I268" s="327" t="s">
        <v>358</v>
      </c>
      <c r="J268" s="328" t="n">
        <v>37</v>
      </c>
      <c r="K268" s="329" t="n">
        <v>36</v>
      </c>
      <c r="L268" s="330"/>
      <c r="M268" s="262"/>
      <c r="N268" s="262"/>
      <c r="O268" s="262"/>
      <c r="P268" s="262"/>
      <c r="Q268" s="262"/>
      <c r="R268" s="331"/>
    </row>
    <row r="269" s="1" customFormat="true" ht="12.75" hidden="false" customHeight="false" outlineLevel="0" collapsed="false">
      <c r="A269" s="262" t="n">
        <v>1</v>
      </c>
      <c r="B269" s="332" t="s">
        <v>1016</v>
      </c>
      <c r="C269" s="332" t="s">
        <v>1017</v>
      </c>
      <c r="D269" s="332" t="s">
        <v>1018</v>
      </c>
      <c r="E269" s="262"/>
      <c r="F269" s="331" t="n">
        <v>0.71</v>
      </c>
      <c r="G269" s="333" t="n">
        <v>898.2675</v>
      </c>
      <c r="H269" s="333" t="n">
        <f aca="false">A269*G269*(1-H268/100)</f>
        <v>898.2675</v>
      </c>
      <c r="I269" s="334" t="n">
        <v>798.46</v>
      </c>
      <c r="J269" s="334" t="n">
        <f aca="false">(A269*I269)/J268*K268</f>
        <v>776.88</v>
      </c>
      <c r="K269" s="335" t="n">
        <f aca="false">H269-J269</f>
        <v>121.3875</v>
      </c>
      <c r="L269" s="330"/>
      <c r="M269" s="262"/>
      <c r="N269" s="262" t="n">
        <v>798.46</v>
      </c>
      <c r="O269" s="262" t="n">
        <v>13</v>
      </c>
      <c r="P269" s="262" t="n">
        <v>1300</v>
      </c>
      <c r="Q269" s="262" t="n">
        <v>998.075</v>
      </c>
      <c r="R269" s="331" t="n">
        <f aca="false">A269*F269</f>
        <v>0.71</v>
      </c>
    </row>
    <row r="270" s="1" customFormat="true" ht="12.75" hidden="false" customHeight="false" outlineLevel="0" collapsed="false">
      <c r="A270" s="262" t="n">
        <v>1</v>
      </c>
      <c r="B270" s="332" t="s">
        <v>1019</v>
      </c>
      <c r="C270" s="332" t="s">
        <v>1017</v>
      </c>
      <c r="D270" s="332" t="s">
        <v>1020</v>
      </c>
      <c r="E270" s="262"/>
      <c r="F270" s="331" t="n">
        <v>0.71</v>
      </c>
      <c r="G270" s="333" t="n">
        <v>898.2675</v>
      </c>
      <c r="H270" s="333" t="n">
        <f aca="false">A270*G270*(1-H268/100)</f>
        <v>898.2675</v>
      </c>
      <c r="I270" s="334" t="n">
        <v>798.46</v>
      </c>
      <c r="J270" s="334" t="n">
        <f aca="false">(A270*I270)/J268*K268</f>
        <v>776.88</v>
      </c>
      <c r="K270" s="335" t="n">
        <f aca="false">H270-J270</f>
        <v>121.3875</v>
      </c>
      <c r="L270" s="330"/>
      <c r="M270" s="262"/>
      <c r="N270" s="262" t="n">
        <v>798.46</v>
      </c>
      <c r="O270" s="262" t="n">
        <v>13</v>
      </c>
      <c r="P270" s="262" t="n">
        <v>1300</v>
      </c>
      <c r="Q270" s="262" t="n">
        <v>998.075</v>
      </c>
      <c r="R270" s="331" t="n">
        <f aca="false">A270*F270</f>
        <v>0.71</v>
      </c>
    </row>
    <row r="271" s="1" customFormat="true" ht="12.75" hidden="false" customHeight="false" outlineLevel="0" collapsed="false">
      <c r="A271" s="262" t="n">
        <v>1</v>
      </c>
      <c r="B271" s="332" t="s">
        <v>1056</v>
      </c>
      <c r="C271" s="332" t="s">
        <v>1017</v>
      </c>
      <c r="D271" s="332" t="s">
        <v>1057</v>
      </c>
      <c r="E271" s="262"/>
      <c r="F271" s="331" t="n">
        <v>0.71</v>
      </c>
      <c r="G271" s="333" t="n">
        <v>898.2675</v>
      </c>
      <c r="H271" s="333" t="n">
        <f aca="false">A271*G271*(1-H268/100)</f>
        <v>898.2675</v>
      </c>
      <c r="I271" s="334" t="n">
        <v>798.46</v>
      </c>
      <c r="J271" s="334" t="n">
        <f aca="false">(A271*I271)/J268*K268</f>
        <v>776.88</v>
      </c>
      <c r="K271" s="335" t="n">
        <f aca="false">H271-J271</f>
        <v>121.3875</v>
      </c>
      <c r="L271" s="330"/>
      <c r="M271" s="262"/>
      <c r="N271" s="262" t="n">
        <v>798.46</v>
      </c>
      <c r="O271" s="262" t="n">
        <v>13</v>
      </c>
      <c r="P271" s="262" t="n">
        <v>1300</v>
      </c>
      <c r="Q271" s="262" t="n">
        <v>998.075</v>
      </c>
      <c r="R271" s="331" t="n">
        <f aca="false">A271*F271</f>
        <v>0.71</v>
      </c>
    </row>
    <row r="272" s="1" customFormat="true" ht="12.75" hidden="false" customHeight="false" outlineLevel="0" collapsed="false">
      <c r="A272" s="262" t="n">
        <v>1</v>
      </c>
      <c r="B272" s="332" t="s">
        <v>1023</v>
      </c>
      <c r="C272" s="332" t="s">
        <v>1017</v>
      </c>
      <c r="D272" s="332" t="s">
        <v>1024</v>
      </c>
      <c r="E272" s="262"/>
      <c r="F272" s="331" t="n">
        <v>0.71</v>
      </c>
      <c r="G272" s="333" t="n">
        <v>898.2675</v>
      </c>
      <c r="H272" s="333" t="n">
        <f aca="false">A272*G272*(1-H268/100)</f>
        <v>898.2675</v>
      </c>
      <c r="I272" s="334" t="n">
        <v>798.46</v>
      </c>
      <c r="J272" s="334" t="n">
        <f aca="false">(A272*I272)/J268*K268</f>
        <v>776.88</v>
      </c>
      <c r="K272" s="335" t="n">
        <f aca="false">H272-J272</f>
        <v>121.3875</v>
      </c>
      <c r="L272" s="330"/>
      <c r="M272" s="262"/>
      <c r="N272" s="262" t="n">
        <v>798.46</v>
      </c>
      <c r="O272" s="262" t="n">
        <v>13</v>
      </c>
      <c r="P272" s="262" t="n">
        <v>1300</v>
      </c>
      <c r="Q272" s="262" t="n">
        <v>998.075</v>
      </c>
      <c r="R272" s="331" t="n">
        <f aca="false">A272*F272</f>
        <v>0.71</v>
      </c>
    </row>
    <row r="273" s="1" customFormat="true" ht="12.75" hidden="false" customHeight="false" outlineLevel="0" collapsed="false">
      <c r="A273" s="262" t="n">
        <v>1</v>
      </c>
      <c r="B273" s="332" t="s">
        <v>1025</v>
      </c>
      <c r="C273" s="332" t="s">
        <v>1017</v>
      </c>
      <c r="D273" s="332" t="s">
        <v>1026</v>
      </c>
      <c r="E273" s="262"/>
      <c r="F273" s="331" t="n">
        <v>0.71</v>
      </c>
      <c r="G273" s="333" t="n">
        <v>898.2675</v>
      </c>
      <c r="H273" s="333" t="n">
        <f aca="false">A273*G273*(1-H268/100)</f>
        <v>898.2675</v>
      </c>
      <c r="I273" s="334" t="n">
        <v>798.46</v>
      </c>
      <c r="J273" s="334" t="n">
        <f aca="false">(A273*I273)/J268*K268</f>
        <v>776.88</v>
      </c>
      <c r="K273" s="335" t="n">
        <f aca="false">H273-J273</f>
        <v>121.3875</v>
      </c>
      <c r="L273" s="330"/>
      <c r="M273" s="262"/>
      <c r="N273" s="262" t="n">
        <v>798.46</v>
      </c>
      <c r="O273" s="262" t="n">
        <v>13</v>
      </c>
      <c r="P273" s="262" t="n">
        <v>1300</v>
      </c>
      <c r="Q273" s="262" t="n">
        <v>998.075</v>
      </c>
      <c r="R273" s="331" t="n">
        <f aca="false">A273*F273</f>
        <v>0.71</v>
      </c>
    </row>
    <row r="274" s="1" customFormat="true" ht="12.75" hidden="false" customHeight="false" outlineLevel="0" collapsed="false">
      <c r="A274" s="262" t="n">
        <v>1</v>
      </c>
      <c r="B274" s="332" t="s">
        <v>1058</v>
      </c>
      <c r="C274" s="332" t="s">
        <v>1017</v>
      </c>
      <c r="D274" s="332" t="s">
        <v>1059</v>
      </c>
      <c r="E274" s="262"/>
      <c r="F274" s="331" t="n">
        <v>0.71</v>
      </c>
      <c r="G274" s="333" t="n">
        <v>898.2675</v>
      </c>
      <c r="H274" s="333" t="n">
        <f aca="false">A274*G274*(1-H268/100)</f>
        <v>898.2675</v>
      </c>
      <c r="I274" s="334" t="n">
        <v>798.46</v>
      </c>
      <c r="J274" s="334" t="n">
        <f aca="false">(A274*I274)/J268*K268</f>
        <v>776.88</v>
      </c>
      <c r="K274" s="335" t="n">
        <f aca="false">H274-J274</f>
        <v>121.3875</v>
      </c>
      <c r="L274" s="330"/>
      <c r="M274" s="262"/>
      <c r="N274" s="262" t="n">
        <v>798.46</v>
      </c>
      <c r="O274" s="262" t="n">
        <v>13</v>
      </c>
      <c r="P274" s="262" t="n">
        <v>1300</v>
      </c>
      <c r="Q274" s="262" t="n">
        <v>998.075</v>
      </c>
      <c r="R274" s="331" t="n">
        <f aca="false">A274*F274</f>
        <v>0.71</v>
      </c>
    </row>
    <row r="275" s="1" customFormat="true" ht="12.75" hidden="false" customHeight="false" outlineLevel="0" collapsed="false">
      <c r="A275" s="262" t="n">
        <v>1</v>
      </c>
      <c r="B275" s="332" t="s">
        <v>1060</v>
      </c>
      <c r="C275" s="332" t="s">
        <v>1017</v>
      </c>
      <c r="D275" s="332" t="s">
        <v>1061</v>
      </c>
      <c r="E275" s="262"/>
      <c r="F275" s="331" t="n">
        <v>0.71</v>
      </c>
      <c r="G275" s="333" t="n">
        <v>898.2675</v>
      </c>
      <c r="H275" s="333" t="n">
        <f aca="false">A275*G275*(1-H268/100)</f>
        <v>898.2675</v>
      </c>
      <c r="I275" s="334" t="n">
        <v>798.46</v>
      </c>
      <c r="J275" s="334" t="n">
        <f aca="false">(A275*I275)/J268*K268</f>
        <v>776.88</v>
      </c>
      <c r="K275" s="335" t="n">
        <f aca="false">H275-J275</f>
        <v>121.3875</v>
      </c>
      <c r="L275" s="330"/>
      <c r="M275" s="262"/>
      <c r="N275" s="262" t="n">
        <v>798.46</v>
      </c>
      <c r="O275" s="262" t="n">
        <v>13</v>
      </c>
      <c r="P275" s="262" t="n">
        <v>1300</v>
      </c>
      <c r="Q275" s="262" t="n">
        <v>998.075</v>
      </c>
      <c r="R275" s="331" t="n">
        <f aca="false">A275*F275</f>
        <v>0.71</v>
      </c>
    </row>
    <row r="276" s="1" customFormat="true" ht="12.75" hidden="false" customHeight="false" outlineLevel="0" collapsed="false">
      <c r="A276" s="336" t="n">
        <f aca="false">SUM(A269:A275)</f>
        <v>7</v>
      </c>
      <c r="B276" s="336" t="s">
        <v>377</v>
      </c>
      <c r="C276" s="336"/>
      <c r="D276" s="336"/>
      <c r="E276" s="336"/>
      <c r="F276" s="337" t="n">
        <f aca="false">R276</f>
        <v>4.97</v>
      </c>
      <c r="G276" s="338"/>
      <c r="H276" s="339" t="n">
        <f aca="false">SUM(H269:H275)</f>
        <v>6287.8725</v>
      </c>
      <c r="I276" s="340"/>
      <c r="J276" s="341" t="n">
        <f aca="false">SUM(J269:J275)</f>
        <v>5438.16</v>
      </c>
      <c r="K276" s="335" t="n">
        <f aca="false">SUM(K269:K275)</f>
        <v>849.7125</v>
      </c>
      <c r="L276" s="330"/>
      <c r="M276" s="262"/>
      <c r="N276" s="262"/>
      <c r="O276" s="262"/>
      <c r="P276" s="262"/>
      <c r="Q276" s="262"/>
      <c r="R276" s="331" t="n">
        <f aca="false">SUM(R269:R275)</f>
        <v>4.97</v>
      </c>
    </row>
    <row r="277" s="1" customFormat="true" ht="12.75" hidden="false" customHeight="false" outlineLevel="0" collapsed="false">
      <c r="A277" s="262"/>
      <c r="B277" s="272" t="s">
        <v>914</v>
      </c>
      <c r="C277" s="342"/>
      <c r="D277" s="342"/>
      <c r="E277" s="262"/>
      <c r="F277" s="262"/>
      <c r="G277" s="333"/>
      <c r="H277" s="343" t="n">
        <v>0</v>
      </c>
      <c r="I277" s="344" t="n">
        <f aca="false">K278/J278</f>
        <v>0.15625</v>
      </c>
      <c r="J277" s="345"/>
      <c r="K277" s="335"/>
      <c r="L277" s="330"/>
      <c r="M277" s="262"/>
      <c r="N277" s="262"/>
      <c r="O277" s="262"/>
      <c r="P277" s="262"/>
      <c r="Q277" s="262"/>
      <c r="R277" s="331"/>
    </row>
    <row r="278" s="1" customFormat="true" ht="13.5" hidden="false" customHeight="false" outlineLevel="0" collapsed="false">
      <c r="A278" s="346"/>
      <c r="B278" s="346" t="s">
        <v>915</v>
      </c>
      <c r="C278" s="346"/>
      <c r="D278" s="346"/>
      <c r="E278" s="346"/>
      <c r="F278" s="347"/>
      <c r="G278" s="348"/>
      <c r="H278" s="349" t="n">
        <f aca="false">SUM(H276:H277)</f>
        <v>6287.8725</v>
      </c>
      <c r="I278" s="350" t="n">
        <f aca="false">K278/H278</f>
        <v>0.135135135135135</v>
      </c>
      <c r="J278" s="351" t="n">
        <f aca="false">SUM(J276:J277)</f>
        <v>5438.16</v>
      </c>
      <c r="K278" s="352" t="n">
        <f aca="false">H278-J278</f>
        <v>849.7125</v>
      </c>
      <c r="L278" s="330"/>
      <c r="M278" s="262"/>
      <c r="N278" s="262"/>
      <c r="O278" s="262"/>
      <c r="P278" s="262"/>
      <c r="Q278" s="262"/>
      <c r="R278" s="331"/>
    </row>
    <row r="279" s="1" customFormat="true" ht="13.5" hidden="false" customHeight="false" outlineLevel="0" collapsed="false">
      <c r="A279" s="322"/>
      <c r="B279" s="323" t="s">
        <v>916</v>
      </c>
      <c r="C279" s="324"/>
      <c r="D279" s="325" t="n">
        <v>41773</v>
      </c>
      <c r="E279" s="322"/>
      <c r="F279" s="322" t="s">
        <v>1062</v>
      </c>
      <c r="G279" s="324"/>
      <c r="H279" s="326"/>
      <c r="I279" s="327" t="s">
        <v>358</v>
      </c>
      <c r="J279" s="328" t="n">
        <v>37</v>
      </c>
      <c r="K279" s="329" t="n">
        <v>35.2</v>
      </c>
      <c r="L279" s="330"/>
      <c r="M279" s="262"/>
      <c r="N279" s="262"/>
      <c r="O279" s="262"/>
      <c r="P279" s="262"/>
      <c r="Q279" s="262"/>
      <c r="R279" s="331"/>
    </row>
    <row r="280" s="1" customFormat="true" ht="12.75" hidden="false" customHeight="false" outlineLevel="0" collapsed="false">
      <c r="A280" s="262" t="n">
        <v>1</v>
      </c>
      <c r="B280" s="332" t="s">
        <v>1063</v>
      </c>
      <c r="C280" s="332" t="s">
        <v>1064</v>
      </c>
      <c r="D280" s="332" t="s">
        <v>1065</v>
      </c>
      <c r="E280" s="262"/>
      <c r="F280" s="331" t="n">
        <v>0.217</v>
      </c>
      <c r="G280" s="333" t="n">
        <v>2548.92</v>
      </c>
      <c r="H280" s="333" t="n">
        <f aca="false">A280*G280*(1-H279/100)</f>
        <v>2548.92</v>
      </c>
      <c r="I280" s="334" t="n">
        <v>2178.56</v>
      </c>
      <c r="J280" s="334" t="n">
        <f aca="false">(A280*I280)/J279*K279</f>
        <v>2072.576</v>
      </c>
      <c r="K280" s="335" t="n">
        <f aca="false">H280-J280</f>
        <v>476.344</v>
      </c>
      <c r="L280" s="330"/>
      <c r="M280" s="262" t="n">
        <f aca="false">H280/A280</f>
        <v>2548.92</v>
      </c>
      <c r="N280" s="262" t="n">
        <v>2178.56</v>
      </c>
      <c r="O280" s="262" t="n">
        <v>36.8</v>
      </c>
      <c r="P280" s="262" t="n">
        <v>3120</v>
      </c>
      <c r="Q280" s="262" t="n">
        <v>2832.128</v>
      </c>
      <c r="R280" s="331" t="n">
        <f aca="false">A280*F280</f>
        <v>0.217</v>
      </c>
    </row>
    <row r="281" s="1" customFormat="true" ht="12.75" hidden="false" customHeight="false" outlineLevel="0" collapsed="false">
      <c r="A281" s="336" t="n">
        <f aca="false">SUM(A280:A280)</f>
        <v>1</v>
      </c>
      <c r="B281" s="336" t="s">
        <v>377</v>
      </c>
      <c r="C281" s="336"/>
      <c r="D281" s="336"/>
      <c r="E281" s="336"/>
      <c r="F281" s="337" t="n">
        <f aca="false">R281</f>
        <v>0.217</v>
      </c>
      <c r="G281" s="338"/>
      <c r="H281" s="339" t="n">
        <f aca="false">SUM(H280:H280)</f>
        <v>2548.92</v>
      </c>
      <c r="I281" s="340"/>
      <c r="J281" s="341" t="n">
        <f aca="false">SUM(J280:J280)</f>
        <v>2072.576</v>
      </c>
      <c r="K281" s="335" t="n">
        <f aca="false">SUM(K280:K280)</f>
        <v>476.344</v>
      </c>
      <c r="L281" s="330"/>
      <c r="M281" s="262"/>
      <c r="N281" s="262"/>
      <c r="O281" s="262"/>
      <c r="P281" s="262"/>
      <c r="Q281" s="262"/>
      <c r="R281" s="331" t="n">
        <f aca="false">SUM(R280:R280)</f>
        <v>0.217</v>
      </c>
    </row>
    <row r="282" s="1" customFormat="true" ht="12.75" hidden="false" customHeight="false" outlineLevel="0" collapsed="false">
      <c r="A282" s="262"/>
      <c r="B282" s="272" t="s">
        <v>914</v>
      </c>
      <c r="C282" s="342"/>
      <c r="D282" s="342"/>
      <c r="E282" s="262"/>
      <c r="F282" s="262"/>
      <c r="G282" s="333"/>
      <c r="H282" s="343" t="n">
        <v>0</v>
      </c>
      <c r="I282" s="344" t="n">
        <f aca="false">K283/J283</f>
        <v>0.229831861413043</v>
      </c>
      <c r="J282" s="345"/>
      <c r="K282" s="335"/>
      <c r="L282" s="330"/>
      <c r="M282" s="262"/>
      <c r="N282" s="262"/>
      <c r="O282" s="262"/>
      <c r="P282" s="262"/>
      <c r="Q282" s="262"/>
      <c r="R282" s="331"/>
    </row>
    <row r="283" s="1" customFormat="true" ht="13.5" hidden="false" customHeight="false" outlineLevel="0" collapsed="false">
      <c r="A283" s="346"/>
      <c r="B283" s="346" t="s">
        <v>915</v>
      </c>
      <c r="C283" s="346"/>
      <c r="D283" s="346"/>
      <c r="E283" s="346"/>
      <c r="F283" s="347"/>
      <c r="G283" s="348"/>
      <c r="H283" s="349" t="n">
        <f aca="false">SUM(H281:H282)</f>
        <v>2548.92</v>
      </c>
      <c r="I283" s="350" t="n">
        <f aca="false">K283/H283</f>
        <v>0.186880718108061</v>
      </c>
      <c r="J283" s="351" t="n">
        <f aca="false">SUM(J281:J282)</f>
        <v>2072.576</v>
      </c>
      <c r="K283" s="352" t="n">
        <f aca="false">H283-J283</f>
        <v>476.344</v>
      </c>
      <c r="L283" s="330"/>
      <c r="M283" s="262"/>
      <c r="N283" s="262"/>
      <c r="O283" s="262"/>
      <c r="P283" s="262"/>
      <c r="Q283" s="262"/>
      <c r="R283" s="331"/>
    </row>
    <row r="284" s="1" customFormat="true" ht="13.5" hidden="false" customHeight="false" outlineLevel="0" collapsed="false">
      <c r="A284" s="322"/>
      <c r="B284" s="323" t="s">
        <v>916</v>
      </c>
      <c r="C284" s="324"/>
      <c r="D284" s="325" t="n">
        <v>41778</v>
      </c>
      <c r="E284" s="322"/>
      <c r="F284" s="322" t="s">
        <v>1066</v>
      </c>
      <c r="G284" s="324"/>
      <c r="H284" s="326"/>
      <c r="I284" s="327" t="s">
        <v>358</v>
      </c>
      <c r="J284" s="328" t="n">
        <v>36.5</v>
      </c>
      <c r="K284" s="329" t="n">
        <v>35</v>
      </c>
      <c r="L284" s="330"/>
      <c r="M284" s="262"/>
      <c r="N284" s="262"/>
      <c r="O284" s="262"/>
      <c r="P284" s="262"/>
      <c r="Q284" s="262"/>
      <c r="R284" s="331"/>
    </row>
    <row r="285" s="1" customFormat="true" ht="12.75" hidden="false" customHeight="false" outlineLevel="0" collapsed="false">
      <c r="A285" s="262" t="n">
        <v>36</v>
      </c>
      <c r="B285" s="332" t="s">
        <v>1067</v>
      </c>
      <c r="C285" s="332" t="s">
        <v>1068</v>
      </c>
      <c r="D285" s="332" t="s">
        <v>1069</v>
      </c>
      <c r="E285" s="262"/>
      <c r="F285" s="331" t="n">
        <v>0.44</v>
      </c>
      <c r="G285" s="333" t="n">
        <v>104.85</v>
      </c>
      <c r="H285" s="333" t="n">
        <f aca="false">A285*G285*(1-H284/100)</f>
        <v>3774.6</v>
      </c>
      <c r="I285" s="334" t="n">
        <v>97.09</v>
      </c>
      <c r="J285" s="334" t="n">
        <f aca="false">(A285*I285)/J284*K284</f>
        <v>3351.6</v>
      </c>
      <c r="K285" s="335" t="n">
        <f aca="false">H285-J285</f>
        <v>423</v>
      </c>
      <c r="L285" s="330"/>
      <c r="M285" s="262" t="n">
        <f aca="false">H285/A285</f>
        <v>104.85</v>
      </c>
      <c r="N285" s="262" t="n">
        <v>97.09</v>
      </c>
      <c r="O285" s="262" t="n">
        <v>2</v>
      </c>
      <c r="P285" s="262" t="n">
        <v>131.0715</v>
      </c>
      <c r="Q285" s="262" t="n">
        <v>116.508</v>
      </c>
      <c r="R285" s="331" t="n">
        <f aca="false">A285*F285</f>
        <v>15.84</v>
      </c>
    </row>
    <row r="286" s="1" customFormat="true" ht="12.75" hidden="false" customHeight="false" outlineLevel="0" collapsed="false">
      <c r="A286" s="336" t="n">
        <f aca="false">SUM(A285:A285)</f>
        <v>36</v>
      </c>
      <c r="B286" s="336" t="s">
        <v>377</v>
      </c>
      <c r="C286" s="336"/>
      <c r="D286" s="336"/>
      <c r="E286" s="336"/>
      <c r="F286" s="337" t="n">
        <f aca="false">R286</f>
        <v>15.84</v>
      </c>
      <c r="G286" s="338"/>
      <c r="H286" s="339" t="n">
        <f aca="false">SUM(H285:H285)</f>
        <v>3774.6</v>
      </c>
      <c r="I286" s="340"/>
      <c r="J286" s="341" t="n">
        <f aca="false">SUM(J285:J285)</f>
        <v>3351.6</v>
      </c>
      <c r="K286" s="335" t="n">
        <f aca="false">SUM(K285:K285)</f>
        <v>423</v>
      </c>
      <c r="L286" s="330"/>
      <c r="M286" s="262"/>
      <c r="N286" s="262"/>
      <c r="O286" s="262"/>
      <c r="P286" s="262"/>
      <c r="Q286" s="262"/>
      <c r="R286" s="331" t="n">
        <f aca="false">SUM(R285:R285)</f>
        <v>15.84</v>
      </c>
    </row>
    <row r="287" s="1" customFormat="true" ht="12.75" hidden="false" customHeight="false" outlineLevel="0" collapsed="false">
      <c r="A287" s="262"/>
      <c r="B287" s="272" t="s">
        <v>914</v>
      </c>
      <c r="C287" s="342"/>
      <c r="D287" s="342"/>
      <c r="E287" s="262"/>
      <c r="F287" s="262"/>
      <c r="G287" s="333"/>
      <c r="H287" s="343" t="n">
        <v>0</v>
      </c>
      <c r="I287" s="344" t="n">
        <f aca="false">K288/J288</f>
        <v>0.126208378088077</v>
      </c>
      <c r="J287" s="345"/>
      <c r="K287" s="335"/>
      <c r="L287" s="330"/>
      <c r="M287" s="262"/>
      <c r="N287" s="262"/>
      <c r="O287" s="262"/>
      <c r="P287" s="262"/>
      <c r="Q287" s="262"/>
      <c r="R287" s="331"/>
    </row>
    <row r="288" s="1" customFormat="true" ht="13.5" hidden="false" customHeight="false" outlineLevel="0" collapsed="false">
      <c r="A288" s="346"/>
      <c r="B288" s="346" t="s">
        <v>915</v>
      </c>
      <c r="C288" s="346"/>
      <c r="D288" s="346"/>
      <c r="E288" s="346"/>
      <c r="F288" s="347"/>
      <c r="G288" s="348"/>
      <c r="H288" s="349" t="n">
        <f aca="false">SUM(H286:H287)</f>
        <v>3774.6</v>
      </c>
      <c r="I288" s="350" t="n">
        <f aca="false">K288/H288</f>
        <v>0.112064854554125</v>
      </c>
      <c r="J288" s="351" t="n">
        <f aca="false">SUM(J286:J287)</f>
        <v>3351.6</v>
      </c>
      <c r="K288" s="352" t="n">
        <f aca="false">H288-J288</f>
        <v>423</v>
      </c>
      <c r="L288" s="330"/>
      <c r="M288" s="262"/>
      <c r="N288" s="262"/>
      <c r="O288" s="262"/>
      <c r="P288" s="262"/>
      <c r="Q288" s="262"/>
      <c r="R288" s="331"/>
    </row>
    <row r="289" s="1" customFormat="true" ht="13.5" hidden="false" customHeight="false" outlineLevel="0" collapsed="false">
      <c r="A289" s="322"/>
      <c r="B289" s="323" t="s">
        <v>916</v>
      </c>
      <c r="C289" s="324"/>
      <c r="D289" s="325" t="n">
        <v>41779</v>
      </c>
      <c r="E289" s="322"/>
      <c r="F289" s="322" t="s">
        <v>1070</v>
      </c>
      <c r="G289" s="324"/>
      <c r="H289" s="326"/>
      <c r="I289" s="327" t="s">
        <v>358</v>
      </c>
      <c r="J289" s="328" t="n">
        <v>36.5</v>
      </c>
      <c r="K289" s="329" t="n">
        <v>35</v>
      </c>
      <c r="L289" s="330"/>
      <c r="M289" s="262"/>
      <c r="N289" s="262"/>
      <c r="O289" s="262"/>
      <c r="P289" s="262"/>
      <c r="Q289" s="262"/>
      <c r="R289" s="331"/>
    </row>
    <row r="290" s="1" customFormat="true" ht="12.75" hidden="false" customHeight="false" outlineLevel="0" collapsed="false">
      <c r="A290" s="262" t="n">
        <v>50</v>
      </c>
      <c r="B290" s="332" t="s">
        <v>818</v>
      </c>
      <c r="C290" s="332" t="s">
        <v>819</v>
      </c>
      <c r="D290" s="332" t="s">
        <v>820</v>
      </c>
      <c r="E290" s="262"/>
      <c r="F290" s="331" t="n">
        <v>1.2</v>
      </c>
      <c r="G290" s="333" t="n">
        <v>211.93668</v>
      </c>
      <c r="H290" s="333" t="n">
        <f aca="false">A290*G290*(1-H289/100)</f>
        <v>10596.834</v>
      </c>
      <c r="I290" s="334" t="n">
        <v>174.4335</v>
      </c>
      <c r="J290" s="334" t="n">
        <f aca="false">(A290*I290)/J289*K289</f>
        <v>8363.25</v>
      </c>
      <c r="K290" s="335" t="n">
        <f aca="false">H290-J290</f>
        <v>2233.584</v>
      </c>
      <c r="L290" s="330"/>
      <c r="M290" s="262" t="n">
        <f aca="false">H290/A290</f>
        <v>211.93668</v>
      </c>
      <c r="N290" s="262" t="n">
        <v>174.4335</v>
      </c>
      <c r="O290" s="262" t="n">
        <v>3.54</v>
      </c>
      <c r="P290" s="262" t="n">
        <v>400</v>
      </c>
      <c r="Q290" s="262" t="n">
        <v>235.4852</v>
      </c>
      <c r="R290" s="331" t="n">
        <f aca="false">A290*F290</f>
        <v>60</v>
      </c>
    </row>
    <row r="291" s="1" customFormat="true" ht="12.75" hidden="false" customHeight="false" outlineLevel="0" collapsed="false">
      <c r="A291" s="262" t="n">
        <v>50</v>
      </c>
      <c r="B291" s="332" t="s">
        <v>832</v>
      </c>
      <c r="C291" s="332" t="s">
        <v>833</v>
      </c>
      <c r="D291" s="332" t="s">
        <v>834</v>
      </c>
      <c r="E291" s="262"/>
      <c r="F291" s="331" t="n">
        <v>0.03</v>
      </c>
      <c r="G291" s="333" t="n">
        <v>30.37968</v>
      </c>
      <c r="H291" s="333" t="n">
        <f aca="false">A291*G291*(1-H289/100)</f>
        <v>1518.984</v>
      </c>
      <c r="I291" s="334" t="n">
        <v>19.856</v>
      </c>
      <c r="J291" s="334" t="n">
        <f aca="false">(A291*I291)/J289*K289</f>
        <v>952</v>
      </c>
      <c r="K291" s="335" t="n">
        <f aca="false">H291-J291</f>
        <v>566.984</v>
      </c>
      <c r="L291" s="330"/>
      <c r="M291" s="262" t="n">
        <f aca="false">H291/A291</f>
        <v>30.37968</v>
      </c>
      <c r="N291" s="262" t="n">
        <v>19.856</v>
      </c>
      <c r="O291" s="262" t="n">
        <v>0.34</v>
      </c>
      <c r="P291" s="262" t="n">
        <v>75</v>
      </c>
      <c r="Q291" s="262" t="n">
        <v>33.7552</v>
      </c>
      <c r="R291" s="331" t="n">
        <f aca="false">A291*F291</f>
        <v>1.5</v>
      </c>
    </row>
    <row r="292" s="1" customFormat="true" ht="12.75" hidden="false" customHeight="false" outlineLevel="0" collapsed="false">
      <c r="A292" s="262" t="n">
        <v>50</v>
      </c>
      <c r="B292" s="332" t="s">
        <v>841</v>
      </c>
      <c r="C292" s="332" t="s">
        <v>842</v>
      </c>
      <c r="D292" s="332" t="s">
        <v>834</v>
      </c>
      <c r="E292" s="262"/>
      <c r="F292" s="331" t="n">
        <v>0.02</v>
      </c>
      <c r="G292" s="333" t="n">
        <v>34.14762</v>
      </c>
      <c r="H292" s="333" t="n">
        <f aca="false">A292*G292*(1-H289/100)</f>
        <v>1707.381</v>
      </c>
      <c r="I292" s="334" t="n">
        <v>27.1013</v>
      </c>
      <c r="J292" s="334" t="n">
        <f aca="false">(A292*I292)/J289*K289</f>
        <v>1299.37739726027</v>
      </c>
      <c r="K292" s="335" t="n">
        <f aca="false">H292-J292</f>
        <v>408.003602739726</v>
      </c>
      <c r="L292" s="330"/>
      <c r="M292" s="262" t="n">
        <f aca="false">H292/A292</f>
        <v>34.14762</v>
      </c>
      <c r="N292" s="262" t="n">
        <v>27.1013</v>
      </c>
      <c r="O292" s="262" t="n">
        <v>0.55</v>
      </c>
      <c r="P292" s="262" t="n">
        <v>75</v>
      </c>
      <c r="Q292" s="262" t="n">
        <v>37.9418</v>
      </c>
      <c r="R292" s="331" t="n">
        <f aca="false">A292*F292</f>
        <v>1</v>
      </c>
    </row>
    <row r="293" s="1" customFormat="true" ht="12.75" hidden="false" customHeight="false" outlineLevel="0" collapsed="false">
      <c r="A293" s="262" t="n">
        <v>10</v>
      </c>
      <c r="B293" s="332" t="s">
        <v>851</v>
      </c>
      <c r="C293" s="332" t="s">
        <v>1071</v>
      </c>
      <c r="D293" s="332" t="s">
        <v>853</v>
      </c>
      <c r="E293" s="262"/>
      <c r="F293" s="331" t="n">
        <v>3.5</v>
      </c>
      <c r="G293" s="333" t="n">
        <v>610.14771</v>
      </c>
      <c r="H293" s="333" t="n">
        <f aca="false">A293*G293*(1-H289/100)</f>
        <v>6101.4771</v>
      </c>
      <c r="I293" s="334" t="n">
        <v>542.3535</v>
      </c>
      <c r="J293" s="334" t="n">
        <f aca="false">(A293*I293)/J289*K289</f>
        <v>5200.65</v>
      </c>
      <c r="K293" s="335" t="n">
        <f aca="false">H293-J293</f>
        <v>900.827099999999</v>
      </c>
      <c r="L293" s="330"/>
      <c r="M293" s="262" t="n">
        <f aca="false">H293/A293</f>
        <v>610.14771</v>
      </c>
      <c r="N293" s="262" t="n">
        <v>542.3535</v>
      </c>
      <c r="O293" s="262" t="n">
        <v>11.43</v>
      </c>
      <c r="P293" s="262" t="n">
        <v>700</v>
      </c>
      <c r="Q293" s="262" t="n">
        <v>677.9419</v>
      </c>
      <c r="R293" s="331" t="n">
        <f aca="false">A293*F293</f>
        <v>35</v>
      </c>
    </row>
    <row r="294" s="1" customFormat="true" ht="12.75" hidden="false" customHeight="false" outlineLevel="0" collapsed="false">
      <c r="A294" s="336" t="n">
        <f aca="false">SUM(A290:A293)</f>
        <v>160</v>
      </c>
      <c r="B294" s="336" t="s">
        <v>377</v>
      </c>
      <c r="C294" s="336"/>
      <c r="D294" s="336"/>
      <c r="E294" s="336"/>
      <c r="F294" s="337" t="n">
        <f aca="false">R294</f>
        <v>97.5</v>
      </c>
      <c r="G294" s="338"/>
      <c r="H294" s="339" t="n">
        <f aca="false">SUM(H290:H293)</f>
        <v>19924.6761</v>
      </c>
      <c r="I294" s="340"/>
      <c r="J294" s="341" t="n">
        <f aca="false">SUM(J290:J293)</f>
        <v>15815.2773972603</v>
      </c>
      <c r="K294" s="335" t="n">
        <f aca="false">SUM(K290:K293)</f>
        <v>4109.39870273973</v>
      </c>
      <c r="L294" s="330"/>
      <c r="M294" s="262"/>
      <c r="N294" s="262"/>
      <c r="O294" s="262"/>
      <c r="P294" s="262"/>
      <c r="Q294" s="262"/>
      <c r="R294" s="331" t="n">
        <f aca="false">SUM(R290:R293)</f>
        <v>97.5</v>
      </c>
    </row>
    <row r="295" s="1" customFormat="true" ht="13.5" hidden="false" customHeight="false" outlineLevel="0" collapsed="false">
      <c r="A295" s="262"/>
      <c r="B295" s="272" t="s">
        <v>914</v>
      </c>
      <c r="C295" s="342"/>
      <c r="D295" s="342"/>
      <c r="E295" s="262"/>
      <c r="F295" s="262"/>
      <c r="G295" s="333"/>
      <c r="H295" s="343" t="n">
        <v>0</v>
      </c>
      <c r="I295" s="344" t="e">
        <f aca="false">#REF!/#REF!</f>
        <v>#REF!</v>
      </c>
      <c r="J295" s="345"/>
      <c r="K295" s="335"/>
      <c r="L295" s="330"/>
      <c r="M295" s="262"/>
      <c r="N295" s="262"/>
      <c r="O295" s="262"/>
      <c r="P295" s="262"/>
      <c r="Q295" s="262"/>
      <c r="R295" s="331"/>
    </row>
    <row r="296" s="1" customFormat="true" ht="13.5" hidden="false" customHeight="false" outlineLevel="0" collapsed="false">
      <c r="A296" s="322"/>
      <c r="B296" s="323" t="s">
        <v>770</v>
      </c>
      <c r="C296" s="324"/>
      <c r="D296" s="325" t="n">
        <v>41780</v>
      </c>
      <c r="E296" s="322"/>
      <c r="F296" s="322" t="s">
        <v>1072</v>
      </c>
      <c r="G296" s="324"/>
      <c r="H296" s="326"/>
      <c r="I296" s="327" t="s">
        <v>358</v>
      </c>
      <c r="J296" s="328" t="n">
        <v>36.5</v>
      </c>
      <c r="K296" s="329" t="n">
        <v>35</v>
      </c>
      <c r="L296" s="330"/>
      <c r="M296" s="262"/>
      <c r="N296" s="262"/>
      <c r="O296" s="262"/>
      <c r="P296" s="262"/>
      <c r="Q296" s="262"/>
      <c r="R296" s="331"/>
    </row>
    <row r="297" s="1" customFormat="true" ht="12.75" hidden="false" customHeight="false" outlineLevel="0" collapsed="false">
      <c r="A297" s="262" t="n">
        <v>12</v>
      </c>
      <c r="B297" s="332" t="s">
        <v>1073</v>
      </c>
      <c r="C297" s="332" t="s">
        <v>849</v>
      </c>
      <c r="D297" s="332" t="s">
        <v>1074</v>
      </c>
      <c r="E297" s="262"/>
      <c r="F297" s="331" t="n">
        <v>2.1</v>
      </c>
      <c r="G297" s="333" t="n">
        <v>428.2543</v>
      </c>
      <c r="H297" s="333" t="n">
        <f aca="false">A297*G297*(1-H296/100)</f>
        <v>5139.0516</v>
      </c>
      <c r="I297" s="334" t="n">
        <v>366.0293</v>
      </c>
      <c r="J297" s="334" t="n">
        <f aca="false">(A297*I297)/J296*K296</f>
        <v>4211.844</v>
      </c>
      <c r="K297" s="335" t="n">
        <f aca="false">H297-J297</f>
        <v>927.2076</v>
      </c>
      <c r="L297" s="330"/>
      <c r="M297" s="262" t="n">
        <f aca="false">H297/A297</f>
        <v>428.2543</v>
      </c>
      <c r="N297" s="262" t="n">
        <v>366.0293</v>
      </c>
      <c r="O297" s="262" t="n">
        <v>7.54</v>
      </c>
      <c r="P297" s="262" t="n">
        <v>550</v>
      </c>
      <c r="Q297" s="262" t="n">
        <v>475.8381</v>
      </c>
      <c r="R297" s="331" t="n">
        <f aca="false">A297*F297</f>
        <v>25.2</v>
      </c>
    </row>
    <row r="298" s="1" customFormat="true" ht="12.75" hidden="false" customHeight="false" outlineLevel="0" collapsed="false">
      <c r="A298" s="336" t="n">
        <f aca="false">SUM(A297:A297)</f>
        <v>12</v>
      </c>
      <c r="B298" s="336" t="s">
        <v>377</v>
      </c>
      <c r="C298" s="336"/>
      <c r="D298" s="336"/>
      <c r="E298" s="336"/>
      <c r="F298" s="337" t="n">
        <f aca="false">R298</f>
        <v>25.2</v>
      </c>
      <c r="G298" s="338"/>
      <c r="H298" s="339" t="n">
        <f aca="false">SUM(H297:H297)</f>
        <v>5139.0516</v>
      </c>
      <c r="I298" s="340"/>
      <c r="J298" s="341" t="n">
        <f aca="false">SUM(J297:J297)</f>
        <v>4211.844</v>
      </c>
      <c r="K298" s="335" t="n">
        <f aca="false">SUM(K297:K297)</f>
        <v>927.2076</v>
      </c>
      <c r="L298" s="330"/>
      <c r="M298" s="262"/>
      <c r="N298" s="262"/>
      <c r="O298" s="262"/>
      <c r="P298" s="262"/>
      <c r="Q298" s="262"/>
      <c r="R298" s="331" t="n">
        <f aca="false">SUM(R297:R297)</f>
        <v>25.2</v>
      </c>
    </row>
    <row r="299" s="1" customFormat="true" ht="12.75" hidden="false" customHeight="false" outlineLevel="0" collapsed="false">
      <c r="A299" s="262"/>
      <c r="B299" s="272" t="s">
        <v>914</v>
      </c>
      <c r="C299" s="342"/>
      <c r="D299" s="342"/>
      <c r="E299" s="262"/>
      <c r="F299" s="262"/>
      <c r="G299" s="333"/>
      <c r="H299" s="343" t="n">
        <v>0</v>
      </c>
      <c r="I299" s="344" t="n">
        <f aca="false">K300/J300</f>
        <v>0.220142911275916</v>
      </c>
      <c r="J299" s="345"/>
      <c r="K299" s="335"/>
      <c r="L299" s="330"/>
      <c r="M299" s="262"/>
      <c r="N299" s="262"/>
      <c r="O299" s="262"/>
      <c r="P299" s="262"/>
      <c r="Q299" s="262"/>
      <c r="R299" s="331"/>
    </row>
    <row r="300" s="1" customFormat="true" ht="13.5" hidden="false" customHeight="false" outlineLevel="0" collapsed="false">
      <c r="A300" s="346"/>
      <c r="B300" s="346" t="s">
        <v>915</v>
      </c>
      <c r="C300" s="346"/>
      <c r="D300" s="346"/>
      <c r="E300" s="346"/>
      <c r="F300" s="347"/>
      <c r="G300" s="348"/>
      <c r="H300" s="349" t="n">
        <f aca="false">SUM(H298:H299)</f>
        <v>5139.0516</v>
      </c>
      <c r="I300" s="350" t="n">
        <f aca="false">K300/H300</f>
        <v>0.180423874319534</v>
      </c>
      <c r="J300" s="351" t="n">
        <f aca="false">SUM(J298:J299)</f>
        <v>4211.844</v>
      </c>
      <c r="K300" s="352" t="n">
        <f aca="false">H300-J300</f>
        <v>927.2076</v>
      </c>
      <c r="L300" s="330"/>
      <c r="M300" s="262"/>
      <c r="N300" s="262"/>
      <c r="O300" s="262"/>
      <c r="P300" s="262"/>
      <c r="Q300" s="262"/>
      <c r="R300" s="331"/>
    </row>
    <row r="301" s="1" customFormat="true" ht="13.5" hidden="false" customHeight="false" outlineLevel="0" collapsed="false">
      <c r="A301" s="322"/>
      <c r="B301" s="323" t="s">
        <v>770</v>
      </c>
      <c r="C301" s="324"/>
      <c r="D301" s="325" t="n">
        <v>41795</v>
      </c>
      <c r="E301" s="322"/>
      <c r="F301" s="322" t="s">
        <v>1075</v>
      </c>
      <c r="G301" s="324"/>
      <c r="H301" s="326"/>
      <c r="I301" s="327" t="s">
        <v>358</v>
      </c>
      <c r="J301" s="328" t="n">
        <v>36.5</v>
      </c>
      <c r="K301" s="329" t="n">
        <v>35</v>
      </c>
      <c r="L301" s="330"/>
      <c r="M301" s="262"/>
      <c r="N301" s="262"/>
      <c r="O301" s="262"/>
      <c r="P301" s="262"/>
      <c r="Q301" s="262"/>
      <c r="R301" s="331"/>
    </row>
    <row r="302" s="1" customFormat="true" ht="12.75" hidden="false" customHeight="false" outlineLevel="0" collapsed="false">
      <c r="A302" s="262" t="n">
        <v>12</v>
      </c>
      <c r="B302" s="332" t="s">
        <v>823</v>
      </c>
      <c r="C302" s="332" t="s">
        <v>819</v>
      </c>
      <c r="D302" s="332" t="s">
        <v>1076</v>
      </c>
      <c r="E302" s="262"/>
      <c r="F302" s="331" t="n">
        <v>2.4</v>
      </c>
      <c r="G302" s="333" t="n">
        <v>362.92842</v>
      </c>
      <c r="H302" s="333" t="n">
        <f aca="false">A302*G302*(1-H301/100)</f>
        <v>4355.14104</v>
      </c>
      <c r="I302" s="334" t="n">
        <v>350.6555</v>
      </c>
      <c r="J302" s="334" t="n">
        <f aca="false">(A302*I302)/J301*K301</f>
        <v>4034.94</v>
      </c>
      <c r="K302" s="335" t="n">
        <f aca="false">H302-J302</f>
        <v>320.20104</v>
      </c>
      <c r="L302" s="330"/>
      <c r="M302" s="262" t="n">
        <f aca="false">H302/A302</f>
        <v>362.92842</v>
      </c>
      <c r="N302" s="262" t="n">
        <v>350.6555</v>
      </c>
      <c r="O302" s="262" t="n">
        <v>7.39</v>
      </c>
      <c r="P302" s="262" t="n">
        <v>450</v>
      </c>
      <c r="Q302" s="262" t="n">
        <v>403.2538</v>
      </c>
      <c r="R302" s="331" t="n">
        <f aca="false">A302*F302</f>
        <v>28.8</v>
      </c>
    </row>
    <row r="303" s="1" customFormat="true" ht="12.75" hidden="false" customHeight="false" outlineLevel="0" collapsed="false">
      <c r="A303" s="262" t="n">
        <v>20</v>
      </c>
      <c r="B303" s="332" t="s">
        <v>837</v>
      </c>
      <c r="C303" s="332" t="s">
        <v>833</v>
      </c>
      <c r="D303" s="332" t="s">
        <v>838</v>
      </c>
      <c r="E303" s="262"/>
      <c r="F303" s="331" t="n">
        <v>0.09</v>
      </c>
      <c r="G303" s="333" t="n">
        <v>41.8509</v>
      </c>
      <c r="H303" s="333" t="n">
        <f aca="false">A303*G303*(1-H301/100)</f>
        <v>837.018</v>
      </c>
      <c r="I303" s="334" t="n">
        <v>35.77</v>
      </c>
      <c r="J303" s="334" t="n">
        <f aca="false">(A303*I303)/J301*K301</f>
        <v>686</v>
      </c>
      <c r="K303" s="335" t="n">
        <f aca="false">H303-J303</f>
        <v>151.018</v>
      </c>
      <c r="L303" s="330"/>
      <c r="M303" s="262" t="n">
        <f aca="false">H303/A303</f>
        <v>41.8509</v>
      </c>
      <c r="N303" s="262" t="n">
        <v>35.77</v>
      </c>
      <c r="O303" s="262" t="n">
        <v>0.7</v>
      </c>
      <c r="P303" s="262" t="n">
        <v>75</v>
      </c>
      <c r="Q303" s="262" t="n">
        <v>46.501</v>
      </c>
      <c r="R303" s="331" t="n">
        <f aca="false">A303*F303</f>
        <v>1.8</v>
      </c>
    </row>
    <row r="304" s="1" customFormat="true" ht="12.75" hidden="false" customHeight="false" outlineLevel="0" collapsed="false">
      <c r="A304" s="262" t="n">
        <v>20</v>
      </c>
      <c r="B304" s="332" t="s">
        <v>844</v>
      </c>
      <c r="C304" s="332" t="s">
        <v>842</v>
      </c>
      <c r="D304" s="332" t="s">
        <v>845</v>
      </c>
      <c r="E304" s="262"/>
      <c r="F304" s="331" t="n">
        <v>0.03</v>
      </c>
      <c r="G304" s="333" t="n">
        <v>41.20704</v>
      </c>
      <c r="H304" s="333" t="n">
        <f aca="false">A304*G304*(1-H301/100)</f>
        <v>824.1408</v>
      </c>
      <c r="I304" s="334" t="n">
        <v>32.704</v>
      </c>
      <c r="J304" s="334" t="n">
        <f aca="false">(A304*I304)/J301*K301</f>
        <v>627.2</v>
      </c>
      <c r="K304" s="335" t="n">
        <f aca="false">H304-J304</f>
        <v>196.9408</v>
      </c>
      <c r="L304" s="330"/>
      <c r="M304" s="262" t="n">
        <f aca="false">H304/A304</f>
        <v>41.20704</v>
      </c>
      <c r="N304" s="262" t="n">
        <v>32.704</v>
      </c>
      <c r="O304" s="262" t="n">
        <v>0.64</v>
      </c>
      <c r="P304" s="262" t="n">
        <v>75</v>
      </c>
      <c r="Q304" s="262" t="n">
        <v>45.7856</v>
      </c>
      <c r="R304" s="331" t="n">
        <f aca="false">A304*F304</f>
        <v>0.6</v>
      </c>
    </row>
    <row r="305" s="1" customFormat="true" ht="12.75" hidden="false" customHeight="false" outlineLevel="0" collapsed="false">
      <c r="A305" s="336" t="n">
        <f aca="false">SUM(A302:A304)</f>
        <v>52</v>
      </c>
      <c r="B305" s="336" t="s">
        <v>377</v>
      </c>
      <c r="C305" s="336"/>
      <c r="D305" s="336"/>
      <c r="E305" s="336"/>
      <c r="F305" s="337" t="n">
        <f aca="false">R305</f>
        <v>31.2</v>
      </c>
      <c r="G305" s="338"/>
      <c r="H305" s="339" t="n">
        <f aca="false">SUM(H302:H304)</f>
        <v>6016.29984</v>
      </c>
      <c r="I305" s="340"/>
      <c r="J305" s="341" t="n">
        <f aca="false">SUM(J302:J304)</f>
        <v>5348.14</v>
      </c>
      <c r="K305" s="335" t="n">
        <f aca="false">SUM(K302:K304)</f>
        <v>668.15984</v>
      </c>
      <c r="L305" s="330"/>
      <c r="M305" s="262"/>
      <c r="N305" s="262"/>
      <c r="O305" s="262"/>
      <c r="P305" s="262"/>
      <c r="Q305" s="262"/>
      <c r="R305" s="331" t="n">
        <f aca="false">SUM(R302:R304)</f>
        <v>31.2</v>
      </c>
    </row>
    <row r="306" s="1" customFormat="true" ht="12.75" hidden="false" customHeight="false" outlineLevel="0" collapsed="false">
      <c r="A306" s="262"/>
      <c r="B306" s="272" t="s">
        <v>914</v>
      </c>
      <c r="C306" s="342"/>
      <c r="D306" s="342"/>
      <c r="E306" s="262"/>
      <c r="F306" s="262"/>
      <c r="G306" s="333"/>
      <c r="H306" s="343" t="n">
        <v>0</v>
      </c>
      <c r="I306" s="344" t="n">
        <f aca="false">K307/J307</f>
        <v>0.124933124413347</v>
      </c>
      <c r="J306" s="345"/>
      <c r="K306" s="335"/>
      <c r="L306" s="330"/>
      <c r="M306" s="262"/>
      <c r="N306" s="262"/>
      <c r="O306" s="262"/>
      <c r="P306" s="262"/>
      <c r="Q306" s="262"/>
      <c r="R306" s="331"/>
    </row>
    <row r="307" s="1" customFormat="true" ht="13.5" hidden="false" customHeight="false" outlineLevel="0" collapsed="false">
      <c r="A307" s="346"/>
      <c r="B307" s="346" t="s">
        <v>915</v>
      </c>
      <c r="C307" s="346"/>
      <c r="D307" s="346"/>
      <c r="E307" s="346"/>
      <c r="F307" s="347"/>
      <c r="G307" s="348"/>
      <c r="H307" s="349" t="n">
        <f aca="false">SUM(H305:H306)</f>
        <v>6016.29984</v>
      </c>
      <c r="I307" s="350" t="n">
        <f aca="false">K307/H307</f>
        <v>0.111058268000153</v>
      </c>
      <c r="J307" s="351" t="n">
        <f aca="false">SUM(J305:J306)</f>
        <v>5348.14</v>
      </c>
      <c r="K307" s="352" t="n">
        <f aca="false">H307-J307</f>
        <v>668.15984</v>
      </c>
      <c r="L307" s="330"/>
      <c r="M307" s="262"/>
      <c r="N307" s="262"/>
      <c r="O307" s="262"/>
      <c r="P307" s="262"/>
      <c r="Q307" s="262"/>
      <c r="R307" s="331"/>
    </row>
    <row r="308" s="1" customFormat="true" ht="13.5" hidden="false" customHeight="false" outlineLevel="0" collapsed="false">
      <c r="A308" s="322"/>
      <c r="B308" s="323" t="s">
        <v>770</v>
      </c>
      <c r="C308" s="324"/>
      <c r="D308" s="325" t="n">
        <v>41800</v>
      </c>
      <c r="E308" s="322"/>
      <c r="F308" s="322" t="s">
        <v>1077</v>
      </c>
      <c r="G308" s="324"/>
      <c r="H308" s="326"/>
      <c r="I308" s="327" t="s">
        <v>358</v>
      </c>
      <c r="J308" s="328" t="n">
        <v>36.5</v>
      </c>
      <c r="K308" s="329" t="n">
        <v>35</v>
      </c>
      <c r="L308" s="330"/>
      <c r="M308" s="262"/>
      <c r="N308" s="262"/>
      <c r="O308" s="262"/>
      <c r="P308" s="262"/>
      <c r="Q308" s="262"/>
      <c r="R308" s="331"/>
    </row>
    <row r="309" s="1" customFormat="true" ht="12.75" hidden="false" customHeight="false" outlineLevel="0" collapsed="false">
      <c r="A309" s="262" t="n">
        <v>2</v>
      </c>
      <c r="B309" s="332" t="s">
        <v>1078</v>
      </c>
      <c r="C309" s="332" t="s">
        <v>984</v>
      </c>
      <c r="D309" s="332" t="s">
        <v>1079</v>
      </c>
      <c r="E309" s="262"/>
      <c r="F309" s="331"/>
      <c r="G309" s="333" t="n">
        <v>975.6</v>
      </c>
      <c r="H309" s="333" t="n">
        <f aca="false">A309*G309*(1-H308/100)</f>
        <v>1951.2</v>
      </c>
      <c r="I309" s="334" t="n">
        <v>542.025</v>
      </c>
      <c r="J309" s="334" t="n">
        <f aca="false">(A309*I309)/J308*K308</f>
        <v>1039.5</v>
      </c>
      <c r="K309" s="335" t="n">
        <f aca="false">H309-J309</f>
        <v>911.7</v>
      </c>
      <c r="L309" s="330"/>
      <c r="M309" s="262" t="n">
        <f aca="false">H309/A309</f>
        <v>975.6</v>
      </c>
      <c r="N309" s="262" t="n">
        <v>542.025</v>
      </c>
      <c r="O309" s="262" t="n">
        <v>9</v>
      </c>
      <c r="P309" s="262" t="n">
        <v>1200</v>
      </c>
      <c r="Q309" s="262" t="n">
        <v>1084.05</v>
      </c>
      <c r="R309" s="331" t="n">
        <f aca="false">A309*F309</f>
        <v>0</v>
      </c>
    </row>
    <row r="310" s="1" customFormat="true" ht="12.75" hidden="false" customHeight="false" outlineLevel="0" collapsed="false">
      <c r="A310" s="336" t="n">
        <f aca="false">SUM(A309:A309)</f>
        <v>2</v>
      </c>
      <c r="B310" s="336" t="s">
        <v>377</v>
      </c>
      <c r="C310" s="336"/>
      <c r="D310" s="336"/>
      <c r="E310" s="336"/>
      <c r="F310" s="337" t="n">
        <f aca="false">R310</f>
        <v>0</v>
      </c>
      <c r="G310" s="338"/>
      <c r="H310" s="339" t="n">
        <f aca="false">SUM(H309:H309)</f>
        <v>1951.2</v>
      </c>
      <c r="I310" s="340"/>
      <c r="J310" s="341" t="n">
        <f aca="false">SUM(J309:J309)</f>
        <v>1039.5</v>
      </c>
      <c r="K310" s="335" t="n">
        <f aca="false">SUM(K309:K309)</f>
        <v>911.7</v>
      </c>
      <c r="L310" s="330"/>
      <c r="M310" s="262"/>
      <c r="N310" s="262"/>
      <c r="O310" s="262"/>
      <c r="P310" s="262"/>
      <c r="Q310" s="262"/>
      <c r="R310" s="331" t="n">
        <f aca="false">SUM(R309:R309)</f>
        <v>0</v>
      </c>
    </row>
    <row r="311" s="1" customFormat="true" ht="12.75" hidden="false" customHeight="false" outlineLevel="0" collapsed="false">
      <c r="A311" s="262"/>
      <c r="B311" s="272" t="s">
        <v>914</v>
      </c>
      <c r="C311" s="342"/>
      <c r="D311" s="342"/>
      <c r="E311" s="262"/>
      <c r="F311" s="262"/>
      <c r="G311" s="333"/>
      <c r="H311" s="343" t="n">
        <v>0</v>
      </c>
      <c r="I311" s="344" t="n">
        <f aca="false">K312/J312</f>
        <v>0.877056277056277</v>
      </c>
      <c r="J311" s="345"/>
      <c r="K311" s="335"/>
      <c r="L311" s="330"/>
      <c r="M311" s="262"/>
      <c r="N311" s="262"/>
      <c r="O311" s="262"/>
      <c r="P311" s="262"/>
      <c r="Q311" s="262"/>
      <c r="R311" s="331"/>
    </row>
    <row r="312" s="1" customFormat="true" ht="13.5" hidden="false" customHeight="false" outlineLevel="0" collapsed="false">
      <c r="A312" s="346"/>
      <c r="B312" s="346" t="s">
        <v>915</v>
      </c>
      <c r="C312" s="346"/>
      <c r="D312" s="346"/>
      <c r="E312" s="346"/>
      <c r="F312" s="347"/>
      <c r="G312" s="348"/>
      <c r="H312" s="349" t="n">
        <f aca="false">SUM(H310:H311)</f>
        <v>1951.2</v>
      </c>
      <c r="I312" s="350" t="n">
        <f aca="false">K312/H312</f>
        <v>0.467250922509225</v>
      </c>
      <c r="J312" s="351" t="n">
        <f aca="false">SUM(J310:J311)</f>
        <v>1039.5</v>
      </c>
      <c r="K312" s="352" t="n">
        <f aca="false">H312-J312</f>
        <v>911.7</v>
      </c>
      <c r="L312" s="330"/>
      <c r="M312" s="262"/>
      <c r="N312" s="262"/>
      <c r="O312" s="262"/>
      <c r="P312" s="262"/>
      <c r="Q312" s="262"/>
      <c r="R312" s="331"/>
    </row>
    <row r="313" s="1" customFormat="true" ht="13.5" hidden="false" customHeight="false" outlineLevel="0" collapsed="false">
      <c r="A313" s="322"/>
      <c r="B313" s="323" t="s">
        <v>1004</v>
      </c>
      <c r="C313" s="324"/>
      <c r="D313" s="325" t="n">
        <v>41808</v>
      </c>
      <c r="E313" s="322"/>
      <c r="F313" s="322" t="s">
        <v>1080</v>
      </c>
      <c r="G313" s="324"/>
      <c r="H313" s="326"/>
      <c r="I313" s="327" t="s">
        <v>358</v>
      </c>
      <c r="J313" s="328" t="n">
        <v>36.5</v>
      </c>
      <c r="K313" s="329" t="n">
        <v>35</v>
      </c>
      <c r="L313" s="330"/>
      <c r="M313" s="262"/>
      <c r="N313" s="262"/>
      <c r="O313" s="262"/>
      <c r="P313" s="262"/>
      <c r="Q313" s="262"/>
      <c r="R313" s="331"/>
    </row>
    <row r="314" s="1" customFormat="true" ht="12.75" hidden="false" customHeight="false" outlineLevel="0" collapsed="false">
      <c r="A314" s="262" t="n">
        <v>2</v>
      </c>
      <c r="B314" s="332" t="s">
        <v>997</v>
      </c>
      <c r="C314" s="332" t="s">
        <v>1081</v>
      </c>
      <c r="D314" s="332" t="s">
        <v>856</v>
      </c>
      <c r="E314" s="262"/>
      <c r="F314" s="331" t="n">
        <v>19</v>
      </c>
      <c r="G314" s="333" t="n">
        <v>1818</v>
      </c>
      <c r="H314" s="333" t="n">
        <f aca="false">A314*G314*(1-H313/100)</f>
        <v>3636</v>
      </c>
      <c r="I314" s="334" t="n">
        <v>1680.8706</v>
      </c>
      <c r="J314" s="334" t="n">
        <f aca="false">(A314*I314)/J313*K313</f>
        <v>3223.58745205479</v>
      </c>
      <c r="K314" s="335" t="n">
        <f aca="false">H314-J314</f>
        <v>412.412547945206</v>
      </c>
      <c r="L314" s="330"/>
      <c r="M314" s="262" t="n">
        <f aca="false">H314/A314</f>
        <v>1818</v>
      </c>
      <c r="N314" s="262" t="n">
        <v>1680.8706</v>
      </c>
      <c r="O314" s="262" t="n">
        <v>36.5</v>
      </c>
      <c r="P314" s="262" t="n">
        <v>2500</v>
      </c>
      <c r="Q314" s="262" t="n">
        <v>2020</v>
      </c>
      <c r="R314" s="331" t="n">
        <f aca="false">A314*F314</f>
        <v>38</v>
      </c>
    </row>
    <row r="315" s="1" customFormat="true" ht="12.75" hidden="false" customHeight="false" outlineLevel="0" collapsed="false">
      <c r="A315" s="336" t="n">
        <f aca="false">SUM(A314:A314)</f>
        <v>2</v>
      </c>
      <c r="B315" s="336" t="s">
        <v>377</v>
      </c>
      <c r="C315" s="336"/>
      <c r="D315" s="336"/>
      <c r="E315" s="336"/>
      <c r="F315" s="337" t="n">
        <f aca="false">R315</f>
        <v>38</v>
      </c>
      <c r="G315" s="338"/>
      <c r="H315" s="339" t="n">
        <f aca="false">SUM(H314:H314)</f>
        <v>3636</v>
      </c>
      <c r="I315" s="340"/>
      <c r="J315" s="341" t="n">
        <f aca="false">SUM(J314:J314)</f>
        <v>3223.58745205479</v>
      </c>
      <c r="K315" s="335" t="n">
        <f aca="false">SUM(K314:K314)</f>
        <v>412.412547945206</v>
      </c>
      <c r="L315" s="330"/>
      <c r="M315" s="262"/>
      <c r="N315" s="262"/>
      <c r="O315" s="262"/>
      <c r="P315" s="262"/>
      <c r="Q315" s="262"/>
      <c r="R315" s="331" t="n">
        <f aca="false">SUM(R314:R314)</f>
        <v>38</v>
      </c>
    </row>
    <row r="316" s="1" customFormat="true" ht="12.75" hidden="false" customHeight="false" outlineLevel="0" collapsed="false">
      <c r="A316" s="262"/>
      <c r="B316" s="272" t="s">
        <v>914</v>
      </c>
      <c r="C316" s="342"/>
      <c r="D316" s="342"/>
      <c r="E316" s="262"/>
      <c r="F316" s="262"/>
      <c r="G316" s="333"/>
      <c r="H316" s="343" t="n">
        <v>0</v>
      </c>
      <c r="I316" s="344" t="n">
        <f aca="false">K317/J317</f>
        <v>0.12793589566876</v>
      </c>
      <c r="J316" s="345"/>
      <c r="K316" s="335"/>
      <c r="L316" s="330"/>
      <c r="M316" s="262"/>
      <c r="N316" s="262"/>
      <c r="O316" s="262"/>
      <c r="P316" s="262"/>
      <c r="Q316" s="262"/>
      <c r="R316" s="331"/>
    </row>
    <row r="317" s="1" customFormat="true" ht="13.5" hidden="false" customHeight="false" outlineLevel="0" collapsed="false">
      <c r="A317" s="346"/>
      <c r="B317" s="346" t="s">
        <v>915</v>
      </c>
      <c r="C317" s="346"/>
      <c r="D317" s="346"/>
      <c r="E317" s="346"/>
      <c r="F317" s="347"/>
      <c r="G317" s="348"/>
      <c r="H317" s="349" t="n">
        <f aca="false">SUM(H315:H316)</f>
        <v>3636</v>
      </c>
      <c r="I317" s="350" t="n">
        <f aca="false">K317/H317</f>
        <v>0.113424793164248</v>
      </c>
      <c r="J317" s="351" t="n">
        <f aca="false">SUM(J315:J316)</f>
        <v>3223.58745205479</v>
      </c>
      <c r="K317" s="352" t="n">
        <f aca="false">H317-J317</f>
        <v>412.412547945206</v>
      </c>
      <c r="L317" s="330"/>
      <c r="M317" s="262"/>
      <c r="N317" s="262"/>
      <c r="O317" s="262"/>
      <c r="P317" s="262"/>
      <c r="Q317" s="262"/>
      <c r="R317" s="331"/>
    </row>
    <row r="318" s="1" customFormat="true" ht="13.5" hidden="false" customHeight="false" outlineLevel="0" collapsed="false">
      <c r="A318" s="322"/>
      <c r="B318" s="323" t="s">
        <v>770</v>
      </c>
      <c r="C318" s="324"/>
      <c r="D318" s="325" t="n">
        <v>41808</v>
      </c>
      <c r="E318" s="322"/>
      <c r="F318" s="322" t="s">
        <v>1082</v>
      </c>
      <c r="G318" s="324"/>
      <c r="H318" s="326"/>
      <c r="I318" s="327" t="s">
        <v>358</v>
      </c>
      <c r="J318" s="328" t="n">
        <v>36.5</v>
      </c>
      <c r="K318" s="329" t="n">
        <v>35</v>
      </c>
      <c r="L318" s="330"/>
      <c r="M318" s="262"/>
      <c r="N318" s="262"/>
      <c r="O318" s="262"/>
      <c r="P318" s="262"/>
      <c r="Q318" s="262"/>
      <c r="R318" s="331"/>
    </row>
    <row r="319" s="1" customFormat="true" ht="12.75" hidden="false" customHeight="false" outlineLevel="0" collapsed="false">
      <c r="A319" s="262" t="n">
        <v>1</v>
      </c>
      <c r="B319" s="332" t="s">
        <v>1083</v>
      </c>
      <c r="C319" s="332" t="s">
        <v>1084</v>
      </c>
      <c r="D319" s="332" t="s">
        <v>1085</v>
      </c>
      <c r="E319" s="262"/>
      <c r="F319" s="331" t="n">
        <v>0.067</v>
      </c>
      <c r="G319" s="333" t="n">
        <v>140.5</v>
      </c>
      <c r="H319" s="333" t="n">
        <f aca="false">A319*G319*(1-H318/100)</f>
        <v>140.5</v>
      </c>
      <c r="I319" s="334" t="n">
        <v>120.085</v>
      </c>
      <c r="J319" s="334" t="n">
        <f aca="false">(A319*I319)/J318*K318</f>
        <v>115.15</v>
      </c>
      <c r="K319" s="335" t="n">
        <f aca="false">H319-J319</f>
        <v>25.35</v>
      </c>
      <c r="L319" s="330"/>
      <c r="M319" s="262"/>
      <c r="N319" s="262" t="n">
        <v>120.085</v>
      </c>
      <c r="O319" s="262" t="n">
        <v>2.35</v>
      </c>
      <c r="P319" s="262" t="n">
        <v>180</v>
      </c>
      <c r="Q319" s="262" t="n">
        <v>156.1105</v>
      </c>
      <c r="R319" s="331" t="n">
        <f aca="false">A319*F319</f>
        <v>0.067</v>
      </c>
    </row>
    <row r="320" s="1" customFormat="true" ht="12.75" hidden="false" customHeight="false" outlineLevel="0" collapsed="false">
      <c r="A320" s="262" t="n">
        <v>1</v>
      </c>
      <c r="B320" s="332" t="s">
        <v>1086</v>
      </c>
      <c r="C320" s="332" t="s">
        <v>1087</v>
      </c>
      <c r="D320" s="332" t="s">
        <v>1088</v>
      </c>
      <c r="E320" s="262"/>
      <c r="F320" s="331"/>
      <c r="G320" s="333" t="n">
        <v>681.18</v>
      </c>
      <c r="H320" s="333" t="n">
        <f aca="false">A320*G320*(1-H318/100)</f>
        <v>681.18</v>
      </c>
      <c r="I320" s="334" t="n">
        <v>630.72</v>
      </c>
      <c r="J320" s="334" t="n">
        <f aca="false">(A320*I320)/J318*K318</f>
        <v>604.8</v>
      </c>
      <c r="K320" s="335" t="n">
        <f aca="false">H320-J320</f>
        <v>76.3799999999999</v>
      </c>
      <c r="L320" s="330"/>
      <c r="M320" s="262"/>
      <c r="N320" s="262" t="n">
        <v>630.72</v>
      </c>
      <c r="O320" s="262" t="n">
        <v>10.8</v>
      </c>
      <c r="P320" s="262" t="n">
        <v>840</v>
      </c>
      <c r="Q320" s="262" t="n">
        <v>756.864</v>
      </c>
      <c r="R320" s="331" t="n">
        <f aca="false">A320*F320</f>
        <v>0</v>
      </c>
    </row>
    <row r="321" s="1" customFormat="true" ht="12.75" hidden="false" customHeight="false" outlineLevel="0" collapsed="false">
      <c r="A321" s="336" t="n">
        <f aca="false">SUM(A319:A320)</f>
        <v>2</v>
      </c>
      <c r="B321" s="336" t="s">
        <v>377</v>
      </c>
      <c r="C321" s="336"/>
      <c r="D321" s="336"/>
      <c r="E321" s="336"/>
      <c r="F321" s="337" t="n">
        <f aca="false">R321</f>
        <v>0.067</v>
      </c>
      <c r="G321" s="338"/>
      <c r="H321" s="339" t="n">
        <f aca="false">SUM(H319:H320)</f>
        <v>821.68</v>
      </c>
      <c r="I321" s="340"/>
      <c r="J321" s="341" t="n">
        <f aca="false">SUM(J319:J320)</f>
        <v>719.95</v>
      </c>
      <c r="K321" s="335" t="n">
        <f aca="false">SUM(K319:K320)</f>
        <v>101.73</v>
      </c>
      <c r="L321" s="330"/>
      <c r="M321" s="262"/>
      <c r="N321" s="262"/>
      <c r="O321" s="262"/>
      <c r="P321" s="262"/>
      <c r="Q321" s="262"/>
      <c r="R321" s="331" t="n">
        <f aca="false">SUM(R319:R320)</f>
        <v>0.067</v>
      </c>
    </row>
    <row r="322" s="1" customFormat="true" ht="12.75" hidden="false" customHeight="false" outlineLevel="0" collapsed="false">
      <c r="A322" s="262"/>
      <c r="B322" s="272" t="s">
        <v>914</v>
      </c>
      <c r="C322" s="342"/>
      <c r="D322" s="342"/>
      <c r="E322" s="262"/>
      <c r="F322" s="262"/>
      <c r="G322" s="333"/>
      <c r="H322" s="343" t="n">
        <v>0</v>
      </c>
      <c r="I322" s="344" t="n">
        <f aca="false">K323/J323</f>
        <v>0.141301479269394</v>
      </c>
      <c r="J322" s="345"/>
      <c r="K322" s="335"/>
      <c r="L322" s="330"/>
      <c r="M322" s="262"/>
      <c r="N322" s="262"/>
      <c r="O322" s="262"/>
      <c r="P322" s="262"/>
      <c r="Q322" s="262"/>
      <c r="R322" s="331"/>
    </row>
    <row r="323" s="1" customFormat="true" ht="13.5" hidden="false" customHeight="false" outlineLevel="0" collapsed="false">
      <c r="A323" s="346"/>
      <c r="B323" s="346" t="s">
        <v>915</v>
      </c>
      <c r="C323" s="346"/>
      <c r="D323" s="346"/>
      <c r="E323" s="346"/>
      <c r="F323" s="347"/>
      <c r="G323" s="348"/>
      <c r="H323" s="349" t="n">
        <f aca="false">SUM(H321:H322)</f>
        <v>821.68</v>
      </c>
      <c r="I323" s="350" t="n">
        <f aca="false">K323/H323</f>
        <v>0.123807321585045</v>
      </c>
      <c r="J323" s="351" t="n">
        <f aca="false">SUM(J321:J322)</f>
        <v>719.95</v>
      </c>
      <c r="K323" s="352" t="n">
        <f aca="false">H323-J323</f>
        <v>101.73</v>
      </c>
      <c r="L323" s="330"/>
      <c r="M323" s="262"/>
      <c r="N323" s="262"/>
      <c r="O323" s="262"/>
      <c r="P323" s="262"/>
      <c r="Q323" s="262"/>
      <c r="R323" s="331"/>
    </row>
    <row r="324" s="1" customFormat="true" ht="13.5" hidden="false" customHeight="false" outlineLevel="0" collapsed="false">
      <c r="A324" s="322"/>
      <c r="B324" s="323" t="s">
        <v>916</v>
      </c>
      <c r="C324" s="324" t="s">
        <v>1089</v>
      </c>
      <c r="D324" s="325" t="n">
        <v>41811</v>
      </c>
      <c r="E324" s="322"/>
      <c r="F324" s="322" t="s">
        <v>1090</v>
      </c>
      <c r="G324" s="324"/>
      <c r="H324" s="326"/>
      <c r="I324" s="327" t="s">
        <v>358</v>
      </c>
      <c r="J324" s="328" t="n">
        <v>36</v>
      </c>
      <c r="K324" s="329" t="n">
        <v>35</v>
      </c>
      <c r="L324" s="330"/>
      <c r="M324" s="262"/>
      <c r="N324" s="262"/>
      <c r="O324" s="262"/>
      <c r="P324" s="262"/>
      <c r="Q324" s="262"/>
      <c r="R324" s="331"/>
    </row>
    <row r="325" s="1" customFormat="true" ht="12.75" hidden="false" customHeight="false" outlineLevel="0" collapsed="false">
      <c r="A325" s="262" t="n">
        <v>20</v>
      </c>
      <c r="B325" s="332" t="s">
        <v>837</v>
      </c>
      <c r="C325" s="332" t="s">
        <v>833</v>
      </c>
      <c r="D325" s="332" t="s">
        <v>838</v>
      </c>
      <c r="E325" s="262"/>
      <c r="F325" s="331" t="n">
        <v>0.09</v>
      </c>
      <c r="G325" s="333" t="n">
        <v>41.27</v>
      </c>
      <c r="H325" s="333" t="n">
        <f aca="false">A325*G325*(1-H324/100)</f>
        <v>825.4</v>
      </c>
      <c r="I325" s="334" t="n">
        <v>35.28</v>
      </c>
      <c r="J325" s="334" t="n">
        <f aca="false">(A325*I325)/J324*K324</f>
        <v>686</v>
      </c>
      <c r="K325" s="335" t="n">
        <f aca="false">H325-J325</f>
        <v>139.4</v>
      </c>
      <c r="L325" s="330"/>
      <c r="M325" s="262" t="n">
        <f aca="false">H325/A325</f>
        <v>41.27</v>
      </c>
      <c r="N325" s="262" t="n">
        <v>35.28</v>
      </c>
      <c r="O325" s="262" t="n">
        <v>0.7</v>
      </c>
      <c r="P325" s="262" t="n">
        <v>75</v>
      </c>
      <c r="Q325" s="262" t="n">
        <v>45.864</v>
      </c>
      <c r="R325" s="331" t="n">
        <f aca="false">A325*F325</f>
        <v>1.8</v>
      </c>
    </row>
    <row r="326" s="1" customFormat="true" ht="12.75" hidden="false" customHeight="false" outlineLevel="0" collapsed="false">
      <c r="A326" s="262" t="n">
        <v>20</v>
      </c>
      <c r="B326" s="332" t="s">
        <v>844</v>
      </c>
      <c r="C326" s="332" t="s">
        <v>842</v>
      </c>
      <c r="D326" s="332" t="s">
        <v>845</v>
      </c>
      <c r="E326" s="262"/>
      <c r="F326" s="331" t="n">
        <v>0.03</v>
      </c>
      <c r="G326" s="333" t="n">
        <v>36.28</v>
      </c>
      <c r="H326" s="333" t="n">
        <f aca="false">A326*G326*(1-H324/100)</f>
        <v>725.6</v>
      </c>
      <c r="I326" s="334" t="n">
        <v>32.256</v>
      </c>
      <c r="J326" s="334" t="n">
        <f aca="false">(A326*I326)/J324*K324</f>
        <v>627.2</v>
      </c>
      <c r="K326" s="335" t="n">
        <f aca="false">H326-J326</f>
        <v>98.4</v>
      </c>
      <c r="L326" s="330"/>
      <c r="M326" s="262" t="n">
        <f aca="false">H326/A326</f>
        <v>36.28</v>
      </c>
      <c r="N326" s="262" t="n">
        <v>32.256</v>
      </c>
      <c r="O326" s="262" t="n">
        <v>0.64</v>
      </c>
      <c r="P326" s="262" t="n">
        <v>75</v>
      </c>
      <c r="Q326" s="262" t="n">
        <v>40.32</v>
      </c>
      <c r="R326" s="331" t="n">
        <f aca="false">A326*F326</f>
        <v>0.6</v>
      </c>
    </row>
    <row r="327" s="1" customFormat="true" ht="12.75" hidden="false" customHeight="false" outlineLevel="0" collapsed="false">
      <c r="A327" s="336" t="n">
        <f aca="false">SUM(A325:A326)</f>
        <v>40</v>
      </c>
      <c r="B327" s="336" t="s">
        <v>377</v>
      </c>
      <c r="C327" s="336"/>
      <c r="D327" s="336"/>
      <c r="E327" s="336"/>
      <c r="F327" s="337" t="n">
        <f aca="false">R327</f>
        <v>2.4</v>
      </c>
      <c r="G327" s="338"/>
      <c r="H327" s="339" t="n">
        <f aca="false">SUM(H325:H326)</f>
        <v>1551</v>
      </c>
      <c r="I327" s="340"/>
      <c r="J327" s="341" t="n">
        <f aca="false">SUM(J325:J326)</f>
        <v>1313.2</v>
      </c>
      <c r="K327" s="335" t="n">
        <f aca="false">SUM(K325:K326)</f>
        <v>237.8</v>
      </c>
      <c r="L327" s="330"/>
      <c r="M327" s="262"/>
      <c r="N327" s="262"/>
      <c r="O327" s="262"/>
      <c r="P327" s="262"/>
      <c r="Q327" s="262"/>
      <c r="R327" s="331" t="n">
        <f aca="false">SUM(R325:R326)</f>
        <v>2.4</v>
      </c>
    </row>
    <row r="328" s="1" customFormat="true" ht="12.75" hidden="false" customHeight="false" outlineLevel="0" collapsed="false">
      <c r="A328" s="262"/>
      <c r="B328" s="272" t="s">
        <v>914</v>
      </c>
      <c r="C328" s="342"/>
      <c r="D328" s="342"/>
      <c r="E328" s="262"/>
      <c r="F328" s="262"/>
      <c r="G328" s="333"/>
      <c r="H328" s="343" t="n">
        <v>0</v>
      </c>
      <c r="I328" s="344" t="n">
        <f aca="false">K329/J329</f>
        <v>0.181084374048127</v>
      </c>
      <c r="J328" s="345"/>
      <c r="K328" s="335"/>
      <c r="L328" s="330"/>
      <c r="M328" s="262"/>
      <c r="N328" s="262"/>
      <c r="O328" s="262"/>
      <c r="P328" s="262"/>
      <c r="Q328" s="262"/>
      <c r="R328" s="331"/>
    </row>
    <row r="329" s="1" customFormat="true" ht="13.5" hidden="false" customHeight="false" outlineLevel="0" collapsed="false">
      <c r="A329" s="346"/>
      <c r="B329" s="346" t="s">
        <v>915</v>
      </c>
      <c r="C329" s="346"/>
      <c r="D329" s="346"/>
      <c r="E329" s="346"/>
      <c r="F329" s="347"/>
      <c r="G329" s="348"/>
      <c r="H329" s="349" t="n">
        <f aca="false">SUM(H327:H328)</f>
        <v>1551</v>
      </c>
      <c r="I329" s="350" t="n">
        <f aca="false">K329/H329</f>
        <v>0.153320438426821</v>
      </c>
      <c r="J329" s="351" t="n">
        <f aca="false">SUM(J327:J328)</f>
        <v>1313.2</v>
      </c>
      <c r="K329" s="352" t="n">
        <f aca="false">H329-J329</f>
        <v>237.8</v>
      </c>
      <c r="L329" s="330"/>
      <c r="M329" s="262"/>
      <c r="N329" s="262"/>
      <c r="O329" s="262"/>
      <c r="P329" s="262"/>
      <c r="Q329" s="262"/>
      <c r="R329" s="331"/>
    </row>
    <row r="330" s="1" customFormat="true" ht="13.5" hidden="false" customHeight="false" outlineLevel="0" collapsed="false">
      <c r="A330" s="322"/>
      <c r="B330" s="323" t="s">
        <v>916</v>
      </c>
      <c r="C330" s="324"/>
      <c r="D330" s="325" t="n">
        <v>41817</v>
      </c>
      <c r="E330" s="322"/>
      <c r="F330" s="322" t="s">
        <v>1091</v>
      </c>
      <c r="G330" s="324"/>
      <c r="H330" s="326"/>
      <c r="I330" s="327" t="s">
        <v>358</v>
      </c>
      <c r="J330" s="328" t="n">
        <v>36</v>
      </c>
      <c r="K330" s="329" t="n">
        <v>35</v>
      </c>
      <c r="L330" s="330"/>
      <c r="M330" s="262"/>
      <c r="N330" s="262"/>
      <c r="O330" s="262"/>
      <c r="P330" s="262"/>
      <c r="Q330" s="262"/>
      <c r="R330" s="331"/>
    </row>
    <row r="331" s="1" customFormat="true" ht="12.75" hidden="false" customHeight="false" outlineLevel="0" collapsed="false">
      <c r="A331" s="262" t="n">
        <v>2</v>
      </c>
      <c r="B331" s="332" t="s">
        <v>1092</v>
      </c>
      <c r="C331" s="332" t="s">
        <v>1093</v>
      </c>
      <c r="D331" s="332" t="s">
        <v>1094</v>
      </c>
      <c r="E331" s="262"/>
      <c r="F331" s="331" t="n">
        <v>14.8</v>
      </c>
      <c r="G331" s="333" t="n">
        <v>1632.15</v>
      </c>
      <c r="H331" s="333" t="n">
        <f aca="false">A331*G331*(1-H330/100)</f>
        <v>3264.3</v>
      </c>
      <c r="I331" s="334" t="n">
        <v>1450.8</v>
      </c>
      <c r="J331" s="334" t="n">
        <f aca="false">(A331*I331)/J330*K330</f>
        <v>2821</v>
      </c>
      <c r="K331" s="335" t="n">
        <f aca="false">H331-J331</f>
        <v>443.3</v>
      </c>
      <c r="L331" s="330"/>
      <c r="M331" s="262" t="n">
        <f aca="false">H331/A331</f>
        <v>1632.15</v>
      </c>
      <c r="N331" s="262" t="n">
        <v>1450.8</v>
      </c>
      <c r="O331" s="262" t="n">
        <v>26</v>
      </c>
      <c r="P331" s="262" t="n">
        <v>2100</v>
      </c>
      <c r="Q331" s="262" t="n">
        <v>1813.5</v>
      </c>
      <c r="R331" s="331" t="n">
        <f aca="false">A331*F331</f>
        <v>29.6</v>
      </c>
    </row>
    <row r="332" s="1" customFormat="true" ht="12.75" hidden="false" customHeight="false" outlineLevel="0" collapsed="false">
      <c r="A332" s="262" t="n">
        <v>2</v>
      </c>
      <c r="B332" s="332" t="s">
        <v>1095</v>
      </c>
      <c r="C332" s="332" t="s">
        <v>1093</v>
      </c>
      <c r="D332" s="332" t="s">
        <v>1096</v>
      </c>
      <c r="E332" s="262"/>
      <c r="F332" s="331" t="n">
        <v>14.8</v>
      </c>
      <c r="G332" s="333" t="n">
        <v>1632.15</v>
      </c>
      <c r="H332" s="333" t="n">
        <f aca="false">A332*G332*(1-H330/100)</f>
        <v>3264.3</v>
      </c>
      <c r="I332" s="334" t="n">
        <v>1450.8</v>
      </c>
      <c r="J332" s="334" t="n">
        <f aca="false">(A332*I332)/J330*K330</f>
        <v>2821</v>
      </c>
      <c r="K332" s="335" t="n">
        <f aca="false">H332-J332</f>
        <v>443.3</v>
      </c>
      <c r="L332" s="330"/>
      <c r="M332" s="262" t="n">
        <f aca="false">H332/A332</f>
        <v>1632.15</v>
      </c>
      <c r="N332" s="262" t="n">
        <v>1450.8</v>
      </c>
      <c r="O332" s="262" t="n">
        <v>26</v>
      </c>
      <c r="P332" s="262" t="n">
        <v>2100</v>
      </c>
      <c r="Q332" s="262" t="n">
        <v>1813.5</v>
      </c>
      <c r="R332" s="331" t="n">
        <f aca="false">A332*F332</f>
        <v>29.6</v>
      </c>
    </row>
    <row r="333" s="1" customFormat="true" ht="12.75" hidden="false" customHeight="false" outlineLevel="0" collapsed="false">
      <c r="A333" s="336" t="n">
        <f aca="false">SUM(A331:A332)</f>
        <v>4</v>
      </c>
      <c r="B333" s="336" t="s">
        <v>377</v>
      </c>
      <c r="C333" s="336"/>
      <c r="D333" s="336"/>
      <c r="E333" s="336"/>
      <c r="F333" s="337" t="n">
        <f aca="false">R333</f>
        <v>59.2</v>
      </c>
      <c r="G333" s="338"/>
      <c r="H333" s="339" t="n">
        <f aca="false">SUM(H331:H332)</f>
        <v>6528.6</v>
      </c>
      <c r="I333" s="340"/>
      <c r="J333" s="341" t="n">
        <f aca="false">SUM(J331:J332)</f>
        <v>5642</v>
      </c>
      <c r="K333" s="335" t="n">
        <f aca="false">SUM(K331:K332)</f>
        <v>886.6</v>
      </c>
      <c r="L333" s="330"/>
      <c r="M333" s="262"/>
      <c r="N333" s="262"/>
      <c r="O333" s="262"/>
      <c r="P333" s="262"/>
      <c r="Q333" s="262"/>
      <c r="R333" s="331" t="n">
        <f aca="false">SUM(R331:R332)</f>
        <v>59.2</v>
      </c>
    </row>
    <row r="334" s="1" customFormat="true" ht="12.75" hidden="false" customHeight="false" outlineLevel="0" collapsed="false">
      <c r="A334" s="262"/>
      <c r="B334" s="272" t="s">
        <v>914</v>
      </c>
      <c r="C334" s="342"/>
      <c r="D334" s="342"/>
      <c r="E334" s="262"/>
      <c r="F334" s="262"/>
      <c r="G334" s="333"/>
      <c r="H334" s="343" t="n">
        <v>0</v>
      </c>
      <c r="I334" s="344" t="n">
        <f aca="false">K335/J335</f>
        <v>0.157142857142857</v>
      </c>
      <c r="J334" s="345"/>
      <c r="K334" s="335"/>
      <c r="L334" s="330"/>
      <c r="M334" s="262"/>
      <c r="N334" s="262"/>
      <c r="O334" s="262"/>
      <c r="P334" s="262"/>
      <c r="Q334" s="262"/>
      <c r="R334" s="331"/>
    </row>
    <row r="335" s="1" customFormat="true" ht="13.5" hidden="false" customHeight="false" outlineLevel="0" collapsed="false">
      <c r="A335" s="346"/>
      <c r="B335" s="346" t="s">
        <v>915</v>
      </c>
      <c r="C335" s="346"/>
      <c r="D335" s="346"/>
      <c r="E335" s="346"/>
      <c r="F335" s="347"/>
      <c r="G335" s="348"/>
      <c r="H335" s="349" t="n">
        <f aca="false">SUM(H333:H334)</f>
        <v>6528.6</v>
      </c>
      <c r="I335" s="350" t="n">
        <f aca="false">K335/H335</f>
        <v>0.135802469135803</v>
      </c>
      <c r="J335" s="351" t="n">
        <f aca="false">SUM(J333:J334)</f>
        <v>5642</v>
      </c>
      <c r="K335" s="352" t="n">
        <f aca="false">H335-J335</f>
        <v>886.6</v>
      </c>
      <c r="L335" s="330"/>
      <c r="M335" s="262"/>
      <c r="N335" s="262"/>
      <c r="O335" s="262"/>
      <c r="P335" s="262"/>
      <c r="Q335" s="262"/>
      <c r="R335" s="331"/>
    </row>
    <row r="336" s="1" customFormat="true" ht="13.5" hidden="false" customHeight="false" outlineLevel="0" collapsed="false">
      <c r="A336" s="322"/>
      <c r="B336" s="323" t="s">
        <v>916</v>
      </c>
      <c r="C336" s="324"/>
      <c r="D336" s="325" t="n">
        <v>41829</v>
      </c>
      <c r="E336" s="322"/>
      <c r="F336" s="322" t="s">
        <v>1097</v>
      </c>
      <c r="G336" s="324"/>
      <c r="H336" s="326"/>
      <c r="I336" s="327" t="s">
        <v>358</v>
      </c>
      <c r="J336" s="328" t="n">
        <v>36</v>
      </c>
      <c r="K336" s="329" t="n">
        <v>35</v>
      </c>
      <c r="L336" s="330"/>
      <c r="M336" s="262"/>
      <c r="N336" s="262"/>
      <c r="O336" s="262"/>
      <c r="P336" s="262"/>
      <c r="Q336" s="262"/>
      <c r="R336" s="331"/>
    </row>
    <row r="337" s="1" customFormat="true" ht="12.75" hidden="false" customHeight="false" outlineLevel="0" collapsed="false">
      <c r="A337" s="262" t="n">
        <v>4</v>
      </c>
      <c r="B337" s="332" t="s">
        <v>782</v>
      </c>
      <c r="C337" s="332" t="s">
        <v>783</v>
      </c>
      <c r="D337" s="332" t="s">
        <v>784</v>
      </c>
      <c r="E337" s="262"/>
      <c r="F337" s="331" t="n">
        <v>16</v>
      </c>
      <c r="G337" s="333" t="n">
        <v>2214.3</v>
      </c>
      <c r="H337" s="333" t="n">
        <f aca="false">A337*G337*(1-H336/100)</f>
        <v>8857.2</v>
      </c>
      <c r="I337" s="334" t="n">
        <v>1968.2784</v>
      </c>
      <c r="J337" s="334" t="n">
        <f aca="false">(A337*I337)/J336*K336</f>
        <v>7654.416</v>
      </c>
      <c r="K337" s="335" t="n">
        <f aca="false">H337-J337</f>
        <v>1202.784</v>
      </c>
      <c r="L337" s="330"/>
      <c r="M337" s="262" t="n">
        <f aca="false">H337/A337</f>
        <v>2214.3</v>
      </c>
      <c r="N337" s="262" t="n">
        <v>1968.2784</v>
      </c>
      <c r="O337" s="262" t="n">
        <v>41.42</v>
      </c>
      <c r="P337" s="262" t="n">
        <v>2600</v>
      </c>
      <c r="Q337" s="262" t="n">
        <v>2460.348</v>
      </c>
      <c r="R337" s="331" t="n">
        <f aca="false">A337*F337</f>
        <v>64</v>
      </c>
    </row>
    <row r="338" s="1" customFormat="true" ht="12.75" hidden="false" customHeight="false" outlineLevel="0" collapsed="false">
      <c r="A338" s="262" t="n">
        <v>4</v>
      </c>
      <c r="B338" s="332" t="s">
        <v>792</v>
      </c>
      <c r="C338" s="332" t="s">
        <v>786</v>
      </c>
      <c r="D338" s="332" t="s">
        <v>1098</v>
      </c>
      <c r="E338" s="262"/>
      <c r="F338" s="331" t="n">
        <v>9</v>
      </c>
      <c r="G338" s="333" t="n">
        <v>806.68</v>
      </c>
      <c r="H338" s="333" t="n">
        <f aca="false">A338*G338*(1-H336/100)</f>
        <v>3226.72</v>
      </c>
      <c r="I338" s="334" t="n">
        <v>689.472</v>
      </c>
      <c r="J338" s="334" t="n">
        <f aca="false">(A338*I338)/J336*K336</f>
        <v>2681.28</v>
      </c>
      <c r="K338" s="335" t="n">
        <f aca="false">H338-J338</f>
        <v>545.44</v>
      </c>
      <c r="L338" s="330"/>
      <c r="M338" s="262" t="n">
        <f aca="false">H338/A338</f>
        <v>806.68</v>
      </c>
      <c r="N338" s="262" t="n">
        <v>689.472</v>
      </c>
      <c r="O338" s="262" t="n">
        <v>13.68</v>
      </c>
      <c r="P338" s="262" t="n">
        <v>1100</v>
      </c>
      <c r="Q338" s="262" t="n">
        <v>896.3136</v>
      </c>
      <c r="R338" s="331" t="n">
        <f aca="false">A338*F338</f>
        <v>36</v>
      </c>
    </row>
    <row r="339" s="1" customFormat="true" ht="12.75" hidden="false" customHeight="false" outlineLevel="0" collapsed="false">
      <c r="A339" s="336" t="n">
        <f aca="false">SUM(A337:A338)</f>
        <v>8</v>
      </c>
      <c r="B339" s="336" t="s">
        <v>377</v>
      </c>
      <c r="C339" s="336"/>
      <c r="D339" s="336"/>
      <c r="E339" s="336"/>
      <c r="F339" s="337" t="n">
        <f aca="false">R339</f>
        <v>100</v>
      </c>
      <c r="G339" s="338"/>
      <c r="H339" s="339" t="n">
        <f aca="false">SUM(H337:H338)</f>
        <v>12083.92</v>
      </c>
      <c r="I339" s="340"/>
      <c r="J339" s="341" t="n">
        <f aca="false">SUM(J337:J338)</f>
        <v>10335.696</v>
      </c>
      <c r="K339" s="335" t="n">
        <f aca="false">SUM(K337:K338)</f>
        <v>1748.224</v>
      </c>
      <c r="L339" s="330"/>
      <c r="M339" s="262"/>
      <c r="N339" s="262"/>
      <c r="O339" s="262"/>
      <c r="P339" s="262"/>
      <c r="Q339" s="262"/>
      <c r="R339" s="331" t="n">
        <f aca="false">SUM(R337:R338)</f>
        <v>100</v>
      </c>
    </row>
    <row r="340" s="1" customFormat="true" ht="12.75" hidden="false" customHeight="false" outlineLevel="0" collapsed="false">
      <c r="A340" s="262"/>
      <c r="B340" s="272" t="s">
        <v>914</v>
      </c>
      <c r="C340" s="342"/>
      <c r="D340" s="342"/>
      <c r="E340" s="262"/>
      <c r="F340" s="262"/>
      <c r="G340" s="333"/>
      <c r="H340" s="343" t="n">
        <v>0</v>
      </c>
      <c r="I340" s="344" t="n">
        <f aca="false">K341/J341</f>
        <v>0.169144293717617</v>
      </c>
      <c r="J340" s="345"/>
      <c r="K340" s="335"/>
      <c r="L340" s="330"/>
      <c r="M340" s="262"/>
      <c r="N340" s="262"/>
      <c r="O340" s="262"/>
      <c r="P340" s="262"/>
      <c r="Q340" s="262"/>
      <c r="R340" s="331"/>
    </row>
    <row r="341" s="1" customFormat="true" ht="13.5" hidden="false" customHeight="false" outlineLevel="0" collapsed="false">
      <c r="A341" s="346"/>
      <c r="B341" s="346" t="s">
        <v>915</v>
      </c>
      <c r="C341" s="346"/>
      <c r="D341" s="346"/>
      <c r="E341" s="346"/>
      <c r="F341" s="347"/>
      <c r="G341" s="348"/>
      <c r="H341" s="349" t="n">
        <f aca="false">SUM(H339:H340)</f>
        <v>12083.92</v>
      </c>
      <c r="I341" s="350" t="n">
        <f aca="false">K341/H341</f>
        <v>0.144673582744672</v>
      </c>
      <c r="J341" s="351" t="n">
        <f aca="false">SUM(J339:J340)</f>
        <v>10335.696</v>
      </c>
      <c r="K341" s="352" t="n">
        <f aca="false">H341-J341</f>
        <v>1748.224</v>
      </c>
      <c r="L341" s="330"/>
      <c r="M341" s="262"/>
      <c r="N341" s="262"/>
      <c r="O341" s="262"/>
      <c r="P341" s="262"/>
      <c r="Q341" s="262"/>
      <c r="R341" s="331"/>
    </row>
    <row r="342" s="1" customFormat="true" ht="13.5" hidden="false" customHeight="false" outlineLevel="0" collapsed="false">
      <c r="A342" s="322"/>
      <c r="B342" s="323" t="s">
        <v>916</v>
      </c>
      <c r="C342" s="324"/>
      <c r="D342" s="325" t="n">
        <v>41841</v>
      </c>
      <c r="E342" s="322"/>
      <c r="F342" s="322" t="s">
        <v>1099</v>
      </c>
      <c r="G342" s="324"/>
      <c r="H342" s="326"/>
      <c r="I342" s="327" t="s">
        <v>358</v>
      </c>
      <c r="J342" s="328" t="n">
        <v>36</v>
      </c>
      <c r="K342" s="329" t="n">
        <v>35</v>
      </c>
      <c r="L342" s="330"/>
      <c r="M342" s="262"/>
      <c r="N342" s="262"/>
      <c r="O342" s="262"/>
      <c r="P342" s="262"/>
      <c r="Q342" s="262"/>
      <c r="R342" s="331"/>
    </row>
    <row r="343" s="1" customFormat="true" ht="12.75" hidden="false" customHeight="false" outlineLevel="0" collapsed="false">
      <c r="A343" s="262" t="n">
        <v>20</v>
      </c>
      <c r="B343" s="332" t="s">
        <v>821</v>
      </c>
      <c r="C343" s="332" t="s">
        <v>819</v>
      </c>
      <c r="D343" s="332" t="s">
        <v>822</v>
      </c>
      <c r="E343" s="262"/>
      <c r="F343" s="331" t="n">
        <v>1.4</v>
      </c>
      <c r="G343" s="333" t="n">
        <v>242.52174</v>
      </c>
      <c r="H343" s="333" t="n">
        <f aca="false">A343*G343*(1-H342/100)</f>
        <v>4850.4348</v>
      </c>
      <c r="I343" s="334" t="n">
        <v>224.5572</v>
      </c>
      <c r="J343" s="334" t="n">
        <f aca="false">(A343*I343)/J342*K342</f>
        <v>4366.39</v>
      </c>
      <c r="K343" s="335" t="n">
        <f aca="false">H343-J343</f>
        <v>484.0448</v>
      </c>
      <c r="L343" s="330"/>
      <c r="M343" s="262" t="n">
        <f aca="false">H343/A343</f>
        <v>242.52174</v>
      </c>
      <c r="N343" s="262" t="n">
        <v>224.5572</v>
      </c>
      <c r="O343" s="262" t="n">
        <v>4.69</v>
      </c>
      <c r="P343" s="262" t="n">
        <v>400</v>
      </c>
      <c r="Q343" s="262" t="n">
        <v>269.4686</v>
      </c>
      <c r="R343" s="331" t="n">
        <f aca="false">A343*F343</f>
        <v>28</v>
      </c>
    </row>
    <row r="344" s="1" customFormat="true" ht="12.75" hidden="false" customHeight="false" outlineLevel="0" collapsed="false">
      <c r="A344" s="262" t="n">
        <v>12</v>
      </c>
      <c r="B344" s="332" t="s">
        <v>823</v>
      </c>
      <c r="C344" s="332" t="s">
        <v>819</v>
      </c>
      <c r="D344" s="332" t="s">
        <v>1076</v>
      </c>
      <c r="E344" s="262"/>
      <c r="F344" s="331" t="n">
        <v>2.4</v>
      </c>
      <c r="G344" s="333" t="n">
        <v>357.95682</v>
      </c>
      <c r="H344" s="333" t="n">
        <f aca="false">A344*G344*(1-H342/100)</f>
        <v>4295.48184</v>
      </c>
      <c r="I344" s="334" t="n">
        <v>345.852</v>
      </c>
      <c r="J344" s="334" t="n">
        <f aca="false">(A344*I344)/J342*K342</f>
        <v>4034.94</v>
      </c>
      <c r="K344" s="335" t="n">
        <f aca="false">H344-J344</f>
        <v>260.54184</v>
      </c>
      <c r="L344" s="330"/>
      <c r="M344" s="262" t="n">
        <f aca="false">H344/A344</f>
        <v>357.95682</v>
      </c>
      <c r="N344" s="262" t="n">
        <v>345.852</v>
      </c>
      <c r="O344" s="262" t="n">
        <v>7.39</v>
      </c>
      <c r="P344" s="262" t="n">
        <v>450</v>
      </c>
      <c r="Q344" s="262" t="n">
        <v>397.7298</v>
      </c>
      <c r="R344" s="331" t="n">
        <f aca="false">A344*F344</f>
        <v>28.8</v>
      </c>
    </row>
    <row r="345" s="1" customFormat="true" ht="12.75" hidden="false" customHeight="false" outlineLevel="0" collapsed="false">
      <c r="A345" s="262" t="n">
        <v>12</v>
      </c>
      <c r="B345" s="332" t="s">
        <v>825</v>
      </c>
      <c r="C345" s="332" t="s">
        <v>819</v>
      </c>
      <c r="D345" s="332" t="s">
        <v>1007</v>
      </c>
      <c r="E345" s="262"/>
      <c r="F345" s="331" t="n">
        <v>2.6</v>
      </c>
      <c r="G345" s="333" t="n">
        <v>385.54416</v>
      </c>
      <c r="H345" s="333" t="n">
        <f aca="false">A345*G345*(1-H342/100)</f>
        <v>4626.52992</v>
      </c>
      <c r="I345" s="334" t="n">
        <v>372.5064</v>
      </c>
      <c r="J345" s="334" t="n">
        <f aca="false">(A345*I345)/J342*K342</f>
        <v>4345.908</v>
      </c>
      <c r="K345" s="335" t="n">
        <f aca="false">H345-J345</f>
        <v>280.621920000001</v>
      </c>
      <c r="L345" s="330"/>
      <c r="M345" s="262" t="n">
        <f aca="false">H345/A345</f>
        <v>385.54416</v>
      </c>
      <c r="N345" s="262" t="n">
        <v>372.5064</v>
      </c>
      <c r="O345" s="262" t="n">
        <v>7.78</v>
      </c>
      <c r="P345" s="262" t="n">
        <v>550</v>
      </c>
      <c r="Q345" s="262" t="n">
        <v>428.3824</v>
      </c>
      <c r="R345" s="331" t="n">
        <f aca="false">A345*F345</f>
        <v>31.2</v>
      </c>
    </row>
    <row r="346" s="1" customFormat="true" ht="12.75" hidden="false" customHeight="false" outlineLevel="0" collapsed="false">
      <c r="A346" s="262" t="n">
        <v>10</v>
      </c>
      <c r="B346" s="332" t="s">
        <v>1100</v>
      </c>
      <c r="C346" s="332" t="s">
        <v>1101</v>
      </c>
      <c r="D346" s="332" t="s">
        <v>1102</v>
      </c>
      <c r="E346" s="262"/>
      <c r="F346" s="331"/>
      <c r="G346" s="333" t="n">
        <v>35.3808</v>
      </c>
      <c r="H346" s="333" t="n">
        <f aca="false">A346*G346*(1-H342/100)</f>
        <v>353.808</v>
      </c>
      <c r="I346" s="334" t="n">
        <v>26.208</v>
      </c>
      <c r="J346" s="334" t="n">
        <f aca="false">(A346*I346)/J342*K342</f>
        <v>254.8</v>
      </c>
      <c r="K346" s="335" t="n">
        <f aca="false">H346-J346</f>
        <v>99.008</v>
      </c>
      <c r="L346" s="330"/>
      <c r="M346" s="262" t="n">
        <f aca="false">H346/A346</f>
        <v>35.3808</v>
      </c>
      <c r="N346" s="262" t="n">
        <v>26.208</v>
      </c>
      <c r="O346" s="262" t="n">
        <v>0.52</v>
      </c>
      <c r="P346" s="262" t="n">
        <v>45</v>
      </c>
      <c r="Q346" s="262" t="n">
        <v>39.312</v>
      </c>
      <c r="R346" s="331" t="n">
        <f aca="false">A346*F346</f>
        <v>0</v>
      </c>
    </row>
    <row r="347" s="1" customFormat="true" ht="12.75" hidden="false" customHeight="false" outlineLevel="0" collapsed="false">
      <c r="A347" s="262" t="n">
        <v>10</v>
      </c>
      <c r="B347" s="332" t="s">
        <v>1103</v>
      </c>
      <c r="C347" s="332" t="s">
        <v>1104</v>
      </c>
      <c r="D347" s="332" t="s">
        <v>1105</v>
      </c>
      <c r="E347" s="262"/>
      <c r="F347" s="331"/>
      <c r="G347" s="333" t="n">
        <v>14.2884</v>
      </c>
      <c r="H347" s="333" t="n">
        <f aca="false">A347*G347*(1-H342/100)</f>
        <v>142.884</v>
      </c>
      <c r="I347" s="334" t="n">
        <v>10.584</v>
      </c>
      <c r="J347" s="334" t="n">
        <f aca="false">(A347*I347)/J342*K342</f>
        <v>102.9</v>
      </c>
      <c r="K347" s="335" t="n">
        <f aca="false">H347-J347</f>
        <v>39.984</v>
      </c>
      <c r="L347" s="330"/>
      <c r="M347" s="262" t="n">
        <f aca="false">H347/A347</f>
        <v>14.2884</v>
      </c>
      <c r="N347" s="262" t="n">
        <v>10.584</v>
      </c>
      <c r="O347" s="262" t="n">
        <v>0.21</v>
      </c>
      <c r="P347" s="262" t="n">
        <v>20</v>
      </c>
      <c r="Q347" s="262" t="n">
        <v>15.876</v>
      </c>
      <c r="R347" s="331" t="n">
        <f aca="false">A347*F347</f>
        <v>0</v>
      </c>
    </row>
    <row r="348" s="1" customFormat="true" ht="12.75" hidden="false" customHeight="false" outlineLevel="0" collapsed="false">
      <c r="A348" s="336" t="n">
        <f aca="false">SUM(A343:A347)</f>
        <v>64</v>
      </c>
      <c r="B348" s="336" t="s">
        <v>377</v>
      </c>
      <c r="C348" s="336"/>
      <c r="D348" s="336"/>
      <c r="E348" s="336"/>
      <c r="F348" s="337" t="n">
        <f aca="false">R348</f>
        <v>88</v>
      </c>
      <c r="G348" s="338"/>
      <c r="H348" s="339" t="n">
        <f aca="false">SUM(H343:H347)</f>
        <v>14269.13856</v>
      </c>
      <c r="I348" s="340"/>
      <c r="J348" s="341" t="n">
        <f aca="false">SUM(J343:J347)</f>
        <v>13104.938</v>
      </c>
      <c r="K348" s="335" t="n">
        <f aca="false">SUM(K343:K347)</f>
        <v>1164.20056</v>
      </c>
      <c r="L348" s="330"/>
      <c r="M348" s="262"/>
      <c r="N348" s="262"/>
      <c r="O348" s="262"/>
      <c r="P348" s="262"/>
      <c r="Q348" s="262"/>
      <c r="R348" s="331" t="n">
        <f aca="false">SUM(R343:R347)</f>
        <v>88</v>
      </c>
    </row>
    <row r="349" s="1" customFormat="true" ht="12.75" hidden="false" customHeight="false" outlineLevel="0" collapsed="false">
      <c r="A349" s="262"/>
      <c r="B349" s="272" t="s">
        <v>914</v>
      </c>
      <c r="C349" s="342"/>
      <c r="D349" s="342"/>
      <c r="E349" s="262"/>
      <c r="F349" s="262"/>
      <c r="G349" s="333"/>
      <c r="H349" s="343" t="n">
        <v>0</v>
      </c>
      <c r="I349" s="344" t="n">
        <f aca="false">K350/J350</f>
        <v>0.0888367850347712</v>
      </c>
      <c r="J349" s="345"/>
      <c r="K349" s="335"/>
      <c r="L349" s="330"/>
      <c r="M349" s="262"/>
      <c r="N349" s="262"/>
      <c r="O349" s="262"/>
      <c r="P349" s="262"/>
      <c r="Q349" s="262"/>
      <c r="R349" s="331"/>
    </row>
    <row r="350" s="1" customFormat="true" ht="13.5" hidden="false" customHeight="false" outlineLevel="0" collapsed="false">
      <c r="A350" s="346"/>
      <c r="B350" s="346" t="s">
        <v>915</v>
      </c>
      <c r="C350" s="346"/>
      <c r="D350" s="346"/>
      <c r="E350" s="346"/>
      <c r="F350" s="347"/>
      <c r="G350" s="348"/>
      <c r="H350" s="349" t="n">
        <f aca="false">SUM(H348:H349)</f>
        <v>14269.13856</v>
      </c>
      <c r="I350" s="350" t="n">
        <f aca="false">K350/H350</f>
        <v>0.0815887066415875</v>
      </c>
      <c r="J350" s="351" t="n">
        <f aca="false">SUM(J348:J349)</f>
        <v>13104.938</v>
      </c>
      <c r="K350" s="352" t="n">
        <f aca="false">H350-J350</f>
        <v>1164.20056</v>
      </c>
      <c r="L350" s="330"/>
      <c r="M350" s="262"/>
      <c r="N350" s="262"/>
      <c r="O350" s="262"/>
      <c r="P350" s="262"/>
      <c r="Q350" s="262"/>
      <c r="R350" s="331"/>
    </row>
    <row r="351" s="1" customFormat="true" ht="13.5" hidden="false" customHeight="false" outlineLevel="0" collapsed="false">
      <c r="A351" s="322"/>
      <c r="B351" s="323" t="s">
        <v>916</v>
      </c>
      <c r="C351" s="324"/>
      <c r="D351" s="325" t="n">
        <v>41855</v>
      </c>
      <c r="E351" s="322"/>
      <c r="F351" s="322" t="s">
        <v>1106</v>
      </c>
      <c r="G351" s="324"/>
      <c r="H351" s="326"/>
      <c r="I351" s="327" t="s">
        <v>358</v>
      </c>
      <c r="J351" s="328" t="n">
        <v>36</v>
      </c>
      <c r="K351" s="329" t="n">
        <v>35</v>
      </c>
      <c r="L351" s="330"/>
      <c r="M351" s="262"/>
      <c r="N351" s="262"/>
      <c r="O351" s="262"/>
      <c r="P351" s="262"/>
      <c r="Q351" s="262"/>
      <c r="R351" s="331"/>
    </row>
    <row r="352" s="1" customFormat="true" ht="12.75" hidden="false" customHeight="false" outlineLevel="0" collapsed="false">
      <c r="A352" s="262" t="n">
        <v>10</v>
      </c>
      <c r="B352" s="332" t="s">
        <v>823</v>
      </c>
      <c r="C352" s="332" t="s">
        <v>819</v>
      </c>
      <c r="D352" s="332" t="s">
        <v>1076</v>
      </c>
      <c r="E352" s="262"/>
      <c r="F352" s="331" t="n">
        <v>2.4</v>
      </c>
      <c r="G352" s="333" t="n">
        <v>357.95682</v>
      </c>
      <c r="H352" s="333" t="n">
        <f aca="false">A352*G352*(1-H351/100)</f>
        <v>3579.5682</v>
      </c>
      <c r="I352" s="334" t="n">
        <v>345.852</v>
      </c>
      <c r="J352" s="334" t="n">
        <f aca="false">(A352*I352)/J351*K351</f>
        <v>3362.45</v>
      </c>
      <c r="K352" s="335" t="n">
        <f aca="false">H352-J352</f>
        <v>217.1182</v>
      </c>
      <c r="L352" s="330"/>
      <c r="M352" s="262" t="n">
        <f aca="false">H352/A352</f>
        <v>357.95682</v>
      </c>
      <c r="N352" s="262" t="n">
        <v>345.852</v>
      </c>
      <c r="O352" s="262" t="n">
        <v>7.39</v>
      </c>
      <c r="P352" s="262" t="n">
        <v>450</v>
      </c>
      <c r="Q352" s="262" t="n">
        <v>397.7298</v>
      </c>
      <c r="R352" s="331" t="n">
        <f aca="false">A352*F352</f>
        <v>24</v>
      </c>
    </row>
    <row r="353" s="1" customFormat="true" ht="12.75" hidden="false" customHeight="false" outlineLevel="0" collapsed="false">
      <c r="A353" s="262" t="n">
        <v>20</v>
      </c>
      <c r="B353" s="332" t="s">
        <v>835</v>
      </c>
      <c r="C353" s="332" t="s">
        <v>833</v>
      </c>
      <c r="D353" s="332" t="s">
        <v>836</v>
      </c>
      <c r="E353" s="262"/>
      <c r="F353" s="331" t="n">
        <v>0.05</v>
      </c>
      <c r="G353" s="333" t="n">
        <v>30.20976</v>
      </c>
      <c r="H353" s="333" t="n">
        <f aca="false">A353*G353*(1-H351/100)</f>
        <v>604.1952</v>
      </c>
      <c r="I353" s="334" t="n">
        <v>18.648</v>
      </c>
      <c r="J353" s="334" t="n">
        <f aca="false">(A353*I353)/J351*K351</f>
        <v>362.6</v>
      </c>
      <c r="K353" s="335" t="n">
        <f aca="false">H353-J353</f>
        <v>241.5952</v>
      </c>
      <c r="L353" s="330"/>
      <c r="M353" s="262" t="n">
        <f aca="false">H353/A353</f>
        <v>30.20976</v>
      </c>
      <c r="N353" s="262" t="n">
        <v>18.648</v>
      </c>
      <c r="O353" s="262" t="n">
        <v>0.37</v>
      </c>
      <c r="P353" s="262" t="n">
        <v>75</v>
      </c>
      <c r="Q353" s="262" t="n">
        <v>33.5664</v>
      </c>
      <c r="R353" s="331" t="n">
        <f aca="false">A353*F353</f>
        <v>1</v>
      </c>
    </row>
    <row r="354" s="1" customFormat="true" ht="12.75" hidden="false" customHeight="false" outlineLevel="0" collapsed="false">
      <c r="A354" s="262" t="n">
        <v>30</v>
      </c>
      <c r="B354" s="332" t="s">
        <v>837</v>
      </c>
      <c r="C354" s="332" t="s">
        <v>833</v>
      </c>
      <c r="D354" s="332" t="s">
        <v>838</v>
      </c>
      <c r="E354" s="262"/>
      <c r="F354" s="331" t="n">
        <v>0.09</v>
      </c>
      <c r="G354" s="333" t="n">
        <v>41.2776</v>
      </c>
      <c r="H354" s="333" t="n">
        <f aca="false">A354*G354*(1-H351/100)</f>
        <v>1238.328</v>
      </c>
      <c r="I354" s="334" t="n">
        <v>35.28</v>
      </c>
      <c r="J354" s="334" t="n">
        <f aca="false">(A354*I354)/J351*K351</f>
        <v>1029</v>
      </c>
      <c r="K354" s="335" t="n">
        <f aca="false">H354-J354</f>
        <v>209.328</v>
      </c>
      <c r="L354" s="330"/>
      <c r="M354" s="262" t="n">
        <f aca="false">H354/A354</f>
        <v>41.2776</v>
      </c>
      <c r="N354" s="262" t="n">
        <v>35.28</v>
      </c>
      <c r="O354" s="262" t="n">
        <v>0.7</v>
      </c>
      <c r="P354" s="262" t="n">
        <v>75</v>
      </c>
      <c r="Q354" s="262" t="n">
        <v>45.864</v>
      </c>
      <c r="R354" s="331" t="n">
        <f aca="false">A354*F354</f>
        <v>2.7</v>
      </c>
    </row>
    <row r="355" s="1" customFormat="true" ht="12.75" hidden="false" customHeight="false" outlineLevel="0" collapsed="false">
      <c r="A355" s="262" t="n">
        <v>20</v>
      </c>
      <c r="B355" s="332" t="s">
        <v>843</v>
      </c>
      <c r="C355" s="332" t="s">
        <v>842</v>
      </c>
      <c r="D355" s="332" t="s">
        <v>836</v>
      </c>
      <c r="E355" s="262"/>
      <c r="F355" s="331" t="n">
        <v>0.03</v>
      </c>
      <c r="G355" s="333" t="n">
        <v>37.96632</v>
      </c>
      <c r="H355" s="333" t="n">
        <f aca="false">A355*G355*(1-H351/100)</f>
        <v>759.3264</v>
      </c>
      <c r="I355" s="334" t="n">
        <v>30.132</v>
      </c>
      <c r="J355" s="334" t="n">
        <f aca="false">(A355*I355)/J351*K351</f>
        <v>585.9</v>
      </c>
      <c r="K355" s="335" t="n">
        <f aca="false">H355-J355</f>
        <v>173.4264</v>
      </c>
      <c r="L355" s="330"/>
      <c r="M355" s="262" t="n">
        <f aca="false">H355/A355</f>
        <v>37.96632</v>
      </c>
      <c r="N355" s="262" t="n">
        <v>30.132</v>
      </c>
      <c r="O355" s="262" t="n">
        <v>0.62</v>
      </c>
      <c r="P355" s="262" t="n">
        <v>75</v>
      </c>
      <c r="Q355" s="262" t="n">
        <v>42.1848</v>
      </c>
      <c r="R355" s="331" t="n">
        <f aca="false">A355*F355</f>
        <v>0.6</v>
      </c>
    </row>
    <row r="356" s="1" customFormat="true" ht="12.75" hidden="false" customHeight="false" outlineLevel="0" collapsed="false">
      <c r="A356" s="262" t="n">
        <v>30</v>
      </c>
      <c r="B356" s="332" t="s">
        <v>844</v>
      </c>
      <c r="C356" s="332" t="s">
        <v>842</v>
      </c>
      <c r="D356" s="332" t="s">
        <v>845</v>
      </c>
      <c r="E356" s="262"/>
      <c r="F356" s="331" t="n">
        <v>0.03</v>
      </c>
      <c r="G356" s="333" t="n">
        <v>36.288</v>
      </c>
      <c r="H356" s="333" t="n">
        <f aca="false">A356*G356*(1-H351/100)</f>
        <v>1088.64</v>
      </c>
      <c r="I356" s="334" t="n">
        <v>32.256</v>
      </c>
      <c r="J356" s="334" t="n">
        <f aca="false">(A356*I356)/J351*K351</f>
        <v>940.8</v>
      </c>
      <c r="K356" s="335" t="n">
        <f aca="false">H356-J356</f>
        <v>147.84</v>
      </c>
      <c r="L356" s="330"/>
      <c r="M356" s="262" t="n">
        <f aca="false">H356/A356</f>
        <v>36.288</v>
      </c>
      <c r="N356" s="262" t="n">
        <v>32.256</v>
      </c>
      <c r="O356" s="262" t="n">
        <v>0.64</v>
      </c>
      <c r="P356" s="262" t="n">
        <v>75</v>
      </c>
      <c r="Q356" s="262" t="n">
        <v>40.32</v>
      </c>
      <c r="R356" s="331" t="n">
        <f aca="false">A356*F356</f>
        <v>0.9</v>
      </c>
    </row>
    <row r="357" s="1" customFormat="true" ht="12.75" hidden="false" customHeight="false" outlineLevel="0" collapsed="false">
      <c r="A357" s="262" t="n">
        <v>1</v>
      </c>
      <c r="B357" s="332" t="s">
        <v>1107</v>
      </c>
      <c r="C357" s="332" t="s">
        <v>1108</v>
      </c>
      <c r="D357" s="332" t="s">
        <v>1109</v>
      </c>
      <c r="E357" s="262"/>
      <c r="F357" s="331" t="n">
        <v>16</v>
      </c>
      <c r="G357" s="333" t="n">
        <v>2889.432</v>
      </c>
      <c r="H357" s="333" t="n">
        <f aca="false">A357*G357*(1-H351/100)</f>
        <v>2889.432</v>
      </c>
      <c r="I357" s="334" t="n">
        <v>2469.6</v>
      </c>
      <c r="J357" s="334" t="n">
        <f aca="false">(A357*I357)/J351*K351</f>
        <v>2401</v>
      </c>
      <c r="K357" s="335" t="n">
        <f aca="false">H357-J357</f>
        <v>488.432</v>
      </c>
      <c r="L357" s="330"/>
      <c r="M357" s="262" t="n">
        <f aca="false">H357/A357</f>
        <v>2889.432</v>
      </c>
      <c r="N357" s="262" t="n">
        <v>2469.6</v>
      </c>
      <c r="O357" s="262" t="n">
        <v>49</v>
      </c>
      <c r="P357" s="262" t="n">
        <v>3500</v>
      </c>
      <c r="Q357" s="262" t="n">
        <v>3210.48</v>
      </c>
      <c r="R357" s="331" t="n">
        <f aca="false">A357*F357</f>
        <v>16</v>
      </c>
    </row>
    <row r="358" s="1" customFormat="true" ht="12.75" hidden="false" customHeight="false" outlineLevel="0" collapsed="false">
      <c r="A358" s="262" t="n">
        <v>1</v>
      </c>
      <c r="B358" s="332" t="s">
        <v>1110</v>
      </c>
      <c r="C358" s="332" t="s">
        <v>1108</v>
      </c>
      <c r="D358" s="332" t="s">
        <v>1111</v>
      </c>
      <c r="E358" s="262"/>
      <c r="F358" s="331" t="n">
        <v>13</v>
      </c>
      <c r="G358" s="333" t="n">
        <v>2663.766</v>
      </c>
      <c r="H358" s="333" t="n">
        <f aca="false">A358*G358*(1-H351/100)</f>
        <v>2663.766</v>
      </c>
      <c r="I358" s="334" t="n">
        <v>2114.1</v>
      </c>
      <c r="J358" s="334" t="n">
        <f aca="false">(A358*I358)/J351*K351</f>
        <v>2055.375</v>
      </c>
      <c r="K358" s="335" t="n">
        <f aca="false">H358-J358</f>
        <v>608.391</v>
      </c>
      <c r="L358" s="330"/>
      <c r="M358" s="262" t="n">
        <f aca="false">H358/A358</f>
        <v>2663.766</v>
      </c>
      <c r="N358" s="262" t="n">
        <v>2114.1</v>
      </c>
      <c r="O358" s="262" t="n">
        <v>40.5</v>
      </c>
      <c r="P358" s="262" t="n">
        <v>3500</v>
      </c>
      <c r="Q358" s="262" t="n">
        <v>2959.74</v>
      </c>
      <c r="R358" s="331" t="n">
        <f aca="false">A358*F358</f>
        <v>13</v>
      </c>
    </row>
    <row r="359" s="1" customFormat="true" ht="12.75" hidden="false" customHeight="false" outlineLevel="0" collapsed="false">
      <c r="A359" s="262" t="n">
        <v>1</v>
      </c>
      <c r="B359" s="332" t="s">
        <v>1112</v>
      </c>
      <c r="C359" s="332" t="s">
        <v>1108</v>
      </c>
      <c r="D359" s="332" t="s">
        <v>1113</v>
      </c>
      <c r="E359" s="262"/>
      <c r="F359" s="331" t="n">
        <v>24.2</v>
      </c>
      <c r="G359" s="333" t="n">
        <v>3288.6</v>
      </c>
      <c r="H359" s="333" t="n">
        <f aca="false">A359*G359*(1-H351/100)</f>
        <v>3288.6</v>
      </c>
      <c r="I359" s="334" t="n">
        <v>2923.2</v>
      </c>
      <c r="J359" s="334" t="n">
        <f aca="false">(A359*I359)/J351*K351</f>
        <v>2842</v>
      </c>
      <c r="K359" s="335" t="n">
        <f aca="false">H359-J359</f>
        <v>446.6</v>
      </c>
      <c r="L359" s="330"/>
      <c r="M359" s="262" t="n">
        <f aca="false">H359/A359</f>
        <v>3288.6</v>
      </c>
      <c r="N359" s="262" t="n">
        <v>2923.2</v>
      </c>
      <c r="O359" s="262" t="n">
        <v>56</v>
      </c>
      <c r="P359" s="262" t="n">
        <v>4500</v>
      </c>
      <c r="Q359" s="262" t="n">
        <v>3654</v>
      </c>
      <c r="R359" s="331" t="n">
        <f aca="false">A359*F359</f>
        <v>24.2</v>
      </c>
    </row>
    <row r="360" s="1" customFormat="true" ht="12.75" hidden="false" customHeight="false" outlineLevel="0" collapsed="false">
      <c r="A360" s="262" t="n">
        <v>1</v>
      </c>
      <c r="B360" s="332" t="s">
        <v>1114</v>
      </c>
      <c r="C360" s="332" t="s">
        <v>1115</v>
      </c>
      <c r="D360" s="332" t="s">
        <v>1116</v>
      </c>
      <c r="E360" s="262"/>
      <c r="F360" s="331" t="n">
        <v>18.5</v>
      </c>
      <c r="G360" s="333" t="n">
        <v>2959.74</v>
      </c>
      <c r="H360" s="333" t="n">
        <f aca="false">A360*G360*(1-H351/100)</f>
        <v>2959.74</v>
      </c>
      <c r="I360" s="334" t="n">
        <v>2349</v>
      </c>
      <c r="J360" s="334" t="n">
        <f aca="false">(A360*I360)/J351*K351</f>
        <v>2283.75</v>
      </c>
      <c r="K360" s="335" t="n">
        <f aca="false">H360-J360</f>
        <v>675.99</v>
      </c>
      <c r="L360" s="330"/>
      <c r="M360" s="262" t="n">
        <f aca="false">H360/A360</f>
        <v>2959.74</v>
      </c>
      <c r="N360" s="262" t="n">
        <v>2349</v>
      </c>
      <c r="O360" s="262" t="n">
        <v>45</v>
      </c>
      <c r="P360" s="262" t="n">
        <v>4500</v>
      </c>
      <c r="Q360" s="262" t="n">
        <v>3288.6</v>
      </c>
      <c r="R360" s="331" t="n">
        <f aca="false">A360*F360</f>
        <v>18.5</v>
      </c>
    </row>
    <row r="361" s="1" customFormat="true" ht="12.75" hidden="false" customHeight="false" outlineLevel="0" collapsed="false">
      <c r="A361" s="262" t="n">
        <v>1</v>
      </c>
      <c r="B361" s="332" t="s">
        <v>1117</v>
      </c>
      <c r="C361" s="332" t="s">
        <v>1115</v>
      </c>
      <c r="D361" s="332" t="s">
        <v>1118</v>
      </c>
      <c r="E361" s="262"/>
      <c r="F361" s="331" t="n">
        <v>14.7</v>
      </c>
      <c r="G361" s="333" t="n">
        <v>2997.324</v>
      </c>
      <c r="H361" s="333" t="n">
        <f aca="false">A361*G361*(1-H351/100)</f>
        <v>2997.324</v>
      </c>
      <c r="I361" s="334" t="n">
        <v>2296.8</v>
      </c>
      <c r="J361" s="334" t="n">
        <f aca="false">(A361*I361)/J351*K351</f>
        <v>2233</v>
      </c>
      <c r="K361" s="335" t="n">
        <f aca="false">H361-J361</f>
        <v>764.324</v>
      </c>
      <c r="L361" s="330"/>
      <c r="M361" s="262" t="n">
        <f aca="false">H361/A361</f>
        <v>2997.324</v>
      </c>
      <c r="N361" s="262" t="n">
        <v>2296.8</v>
      </c>
      <c r="O361" s="262" t="n">
        <v>44</v>
      </c>
      <c r="P361" s="262" t="n">
        <v>4500</v>
      </c>
      <c r="Q361" s="262" t="n">
        <v>3330.36</v>
      </c>
      <c r="R361" s="331" t="n">
        <f aca="false">A361*F361</f>
        <v>14.7</v>
      </c>
    </row>
    <row r="362" s="1" customFormat="true" ht="12.75" hidden="false" customHeight="false" outlineLevel="0" collapsed="false">
      <c r="A362" s="262" t="n">
        <v>1</v>
      </c>
      <c r="B362" s="332" t="s">
        <v>1119</v>
      </c>
      <c r="C362" s="332" t="s">
        <v>1115</v>
      </c>
      <c r="D362" s="332" t="s">
        <v>1120</v>
      </c>
      <c r="E362" s="262"/>
      <c r="F362" s="331" t="n">
        <v>18</v>
      </c>
      <c r="G362" s="333" t="n">
        <v>3424.842</v>
      </c>
      <c r="H362" s="333" t="n">
        <f aca="false">A362*G362*(1-H351/100)</f>
        <v>3424.842</v>
      </c>
      <c r="I362" s="334" t="n">
        <v>2818.8</v>
      </c>
      <c r="J362" s="334" t="n">
        <f aca="false">(A362*I362)/J351*K351</f>
        <v>2740.5</v>
      </c>
      <c r="K362" s="335" t="n">
        <f aca="false">H362-J362</f>
        <v>684.342</v>
      </c>
      <c r="L362" s="330"/>
      <c r="M362" s="262" t="n">
        <f aca="false">H362/A362</f>
        <v>3424.842</v>
      </c>
      <c r="N362" s="262" t="n">
        <v>2818.8</v>
      </c>
      <c r="O362" s="262" t="n">
        <v>54</v>
      </c>
      <c r="P362" s="262" t="n">
        <v>4500</v>
      </c>
      <c r="Q362" s="262" t="n">
        <v>3805.38</v>
      </c>
      <c r="R362" s="331" t="n">
        <f aca="false">A362*F362</f>
        <v>18</v>
      </c>
    </row>
    <row r="363" s="1" customFormat="true" ht="12.75" hidden="false" customHeight="false" outlineLevel="0" collapsed="false">
      <c r="A363" s="262" t="n">
        <v>1</v>
      </c>
      <c r="B363" s="332" t="s">
        <v>1121</v>
      </c>
      <c r="C363" s="332" t="s">
        <v>1115</v>
      </c>
      <c r="D363" s="332" t="s">
        <v>1122</v>
      </c>
      <c r="E363" s="262"/>
      <c r="F363" s="331" t="n">
        <v>28</v>
      </c>
      <c r="G363" s="333" t="n">
        <v>5400.41868</v>
      </c>
      <c r="H363" s="333" t="n">
        <f aca="false">A363*G363*(1-H351/100)</f>
        <v>5400.41868</v>
      </c>
      <c r="I363" s="334" t="n">
        <v>5454.9684</v>
      </c>
      <c r="J363" s="334" t="n">
        <f aca="false">(A363*I363)/J351*K351</f>
        <v>5303.4415</v>
      </c>
      <c r="K363" s="335" t="n">
        <f aca="false">H363-J363</f>
        <v>96.9771800000008</v>
      </c>
      <c r="L363" s="330"/>
      <c r="M363" s="262" t="n">
        <f aca="false">H363/A363</f>
        <v>5400.41868</v>
      </c>
      <c r="N363" s="262" t="n">
        <v>5454.9684</v>
      </c>
      <c r="O363" s="262" t="n">
        <v>113.93</v>
      </c>
      <c r="P363" s="262" t="n">
        <v>6100</v>
      </c>
      <c r="Q363" s="262" t="n">
        <v>6000.4652</v>
      </c>
      <c r="R363" s="331" t="n">
        <f aca="false">A363*F363</f>
        <v>28</v>
      </c>
    </row>
    <row r="364" s="1" customFormat="true" ht="12.75" hidden="false" customHeight="false" outlineLevel="0" collapsed="false">
      <c r="A364" s="262" t="n">
        <v>1</v>
      </c>
      <c r="B364" s="332" t="s">
        <v>1123</v>
      </c>
      <c r="C364" s="332" t="s">
        <v>1115</v>
      </c>
      <c r="D364" s="332" t="s">
        <v>1124</v>
      </c>
      <c r="E364" s="262"/>
      <c r="F364" s="331" t="n">
        <v>30</v>
      </c>
      <c r="G364" s="333" t="n">
        <v>6052.18518</v>
      </c>
      <c r="H364" s="333" t="n">
        <f aca="false">A364*G364*(1-H351/100)</f>
        <v>6052.18518</v>
      </c>
      <c r="I364" s="334" t="n">
        <v>6113.3184</v>
      </c>
      <c r="J364" s="334" t="n">
        <f aca="false">(A364*I364)/J351*K351</f>
        <v>5943.504</v>
      </c>
      <c r="K364" s="335" t="n">
        <f aca="false">H364-J364</f>
        <v>108.68118</v>
      </c>
      <c r="L364" s="330"/>
      <c r="M364" s="262" t="n">
        <f aca="false">H364/A364</f>
        <v>6052.18518</v>
      </c>
      <c r="N364" s="262" t="n">
        <v>6113.3184</v>
      </c>
      <c r="O364" s="262" t="n">
        <v>127.68</v>
      </c>
      <c r="P364" s="262"/>
      <c r="Q364" s="262" t="n">
        <v>6724.6502</v>
      </c>
      <c r="R364" s="331" t="n">
        <f aca="false">A364*F364</f>
        <v>30</v>
      </c>
    </row>
    <row r="365" s="1" customFormat="true" ht="12.75" hidden="false" customHeight="false" outlineLevel="0" collapsed="false">
      <c r="A365" s="262" t="n">
        <v>2</v>
      </c>
      <c r="B365" s="332" t="s">
        <v>1125</v>
      </c>
      <c r="C365" s="332" t="s">
        <v>1126</v>
      </c>
      <c r="D365" s="332" t="s">
        <v>1127</v>
      </c>
      <c r="E365" s="262"/>
      <c r="F365" s="331" t="n">
        <v>4</v>
      </c>
      <c r="G365" s="333" t="n">
        <v>1512.756</v>
      </c>
      <c r="H365" s="333" t="n">
        <f aca="false">A365*G365*(1-H351/100)</f>
        <v>3025.512</v>
      </c>
      <c r="I365" s="334" t="n">
        <v>1200.6</v>
      </c>
      <c r="J365" s="334" t="n">
        <f aca="false">(A365*I365)/J351*K351</f>
        <v>2334.5</v>
      </c>
      <c r="K365" s="335" t="n">
        <f aca="false">H365-J365</f>
        <v>691.012</v>
      </c>
      <c r="L365" s="330"/>
      <c r="M365" s="262" t="n">
        <f aca="false">H365/A365</f>
        <v>1512.756</v>
      </c>
      <c r="N365" s="262" t="n">
        <v>1200.6</v>
      </c>
      <c r="O365" s="262" t="n">
        <v>23</v>
      </c>
      <c r="P365" s="262" t="n">
        <v>2400</v>
      </c>
      <c r="Q365" s="262" t="n">
        <v>1680.84</v>
      </c>
      <c r="R365" s="331" t="n">
        <f aca="false">A365*F365</f>
        <v>8</v>
      </c>
    </row>
    <row r="366" s="1" customFormat="true" ht="12.75" hidden="false" customHeight="false" outlineLevel="0" collapsed="false">
      <c r="A366" s="262" t="n">
        <v>2</v>
      </c>
      <c r="B366" s="332" t="s">
        <v>1128</v>
      </c>
      <c r="C366" s="332" t="s">
        <v>1126</v>
      </c>
      <c r="D366" s="332" t="s">
        <v>1129</v>
      </c>
      <c r="E366" s="262"/>
      <c r="F366" s="331" t="n">
        <v>5</v>
      </c>
      <c r="G366" s="333" t="n">
        <v>1620.81</v>
      </c>
      <c r="H366" s="333" t="n">
        <f aca="false">A366*G366*(1-H351/100)</f>
        <v>3241.62</v>
      </c>
      <c r="I366" s="334" t="n">
        <v>1200.6</v>
      </c>
      <c r="J366" s="334" t="n">
        <f aca="false">(A366*I366)/J351*K351</f>
        <v>2334.5</v>
      </c>
      <c r="K366" s="335" t="n">
        <f aca="false">H366-J366</f>
        <v>907.12</v>
      </c>
      <c r="L366" s="330"/>
      <c r="M366" s="262" t="n">
        <f aca="false">H366/A366</f>
        <v>1620.81</v>
      </c>
      <c r="N366" s="262" t="n">
        <v>1200.6</v>
      </c>
      <c r="O366" s="262" t="n">
        <v>23</v>
      </c>
      <c r="P366" s="262" t="n">
        <v>2400</v>
      </c>
      <c r="Q366" s="262" t="n">
        <v>1800.9</v>
      </c>
      <c r="R366" s="331" t="n">
        <f aca="false">A366*F366</f>
        <v>10</v>
      </c>
    </row>
    <row r="367" s="1" customFormat="true" ht="12.75" hidden="false" customHeight="false" outlineLevel="0" collapsed="false">
      <c r="A367" s="262" t="n">
        <v>2</v>
      </c>
      <c r="B367" s="332" t="s">
        <v>1130</v>
      </c>
      <c r="C367" s="332" t="s">
        <v>1126</v>
      </c>
      <c r="D367" s="332" t="s">
        <v>1131</v>
      </c>
      <c r="E367" s="262"/>
      <c r="F367" s="331" t="n">
        <v>5</v>
      </c>
      <c r="G367" s="333" t="n">
        <v>2055.375</v>
      </c>
      <c r="H367" s="333" t="n">
        <f aca="false">A367*G367*(1-H351/100)</f>
        <v>4110.75</v>
      </c>
      <c r="I367" s="334" t="n">
        <v>1827</v>
      </c>
      <c r="J367" s="334" t="n">
        <f aca="false">(A367*I367)/J351*K351</f>
        <v>3552.5</v>
      </c>
      <c r="K367" s="335" t="n">
        <f aca="false">H367-J367</f>
        <v>558.25</v>
      </c>
      <c r="L367" s="330"/>
      <c r="M367" s="262" t="n">
        <f aca="false">H367/A367</f>
        <v>2055.375</v>
      </c>
      <c r="N367" s="262" t="n">
        <v>1827</v>
      </c>
      <c r="O367" s="262" t="n">
        <v>35</v>
      </c>
      <c r="P367" s="262" t="n">
        <v>3100</v>
      </c>
      <c r="Q367" s="262" t="n">
        <v>2283.75</v>
      </c>
      <c r="R367" s="331" t="n">
        <f aca="false">A367*F367</f>
        <v>10</v>
      </c>
    </row>
    <row r="368" s="1" customFormat="true" ht="12.75" hidden="false" customHeight="false" outlineLevel="0" collapsed="false">
      <c r="A368" s="262" t="n">
        <v>1</v>
      </c>
      <c r="B368" s="332" t="s">
        <v>1132</v>
      </c>
      <c r="C368" s="332" t="s">
        <v>1133</v>
      </c>
      <c r="D368" s="332" t="s">
        <v>1134</v>
      </c>
      <c r="E368" s="262"/>
      <c r="F368" s="331" t="n">
        <v>10</v>
      </c>
      <c r="G368" s="333" t="n">
        <v>2600.343</v>
      </c>
      <c r="H368" s="333" t="n">
        <f aca="false">A368*G368*(1-H351/100)</f>
        <v>2600.343</v>
      </c>
      <c r="I368" s="334" t="n">
        <v>2140.2</v>
      </c>
      <c r="J368" s="334" t="n">
        <f aca="false">(A368*I368)/J351*K351</f>
        <v>2080.75</v>
      </c>
      <c r="K368" s="335" t="n">
        <f aca="false">H368-J368</f>
        <v>519.593</v>
      </c>
      <c r="L368" s="330"/>
      <c r="M368" s="262" t="n">
        <f aca="false">H368/A368</f>
        <v>2600.343</v>
      </c>
      <c r="N368" s="262" t="n">
        <v>2140.2</v>
      </c>
      <c r="O368" s="262" t="n">
        <v>41</v>
      </c>
      <c r="P368" s="262" t="n">
        <v>3900</v>
      </c>
      <c r="Q368" s="262" t="n">
        <v>2889.27</v>
      </c>
      <c r="R368" s="331" t="n">
        <f aca="false">A368*F368</f>
        <v>10</v>
      </c>
    </row>
    <row r="369" s="1" customFormat="true" ht="12.75" hidden="false" customHeight="false" outlineLevel="0" collapsed="false">
      <c r="A369" s="262" t="n">
        <v>1</v>
      </c>
      <c r="B369" s="332" t="s">
        <v>1135</v>
      </c>
      <c r="C369" s="332" t="s">
        <v>1136</v>
      </c>
      <c r="D369" s="332" t="s">
        <v>1137</v>
      </c>
      <c r="E369" s="262"/>
      <c r="F369" s="331" t="n">
        <v>9</v>
      </c>
      <c r="G369" s="333" t="n">
        <v>2367.792</v>
      </c>
      <c r="H369" s="333" t="n">
        <f aca="false">A369*G369*(1-H351/100)</f>
        <v>2367.792</v>
      </c>
      <c r="I369" s="334" t="n">
        <v>1879.2</v>
      </c>
      <c r="J369" s="334" t="n">
        <f aca="false">(A369*I369)/J351*K351</f>
        <v>1827</v>
      </c>
      <c r="K369" s="335" t="n">
        <f aca="false">H369-J369</f>
        <v>540.792</v>
      </c>
      <c r="L369" s="330"/>
      <c r="M369" s="262" t="n">
        <f aca="false">H369/A369</f>
        <v>2367.792</v>
      </c>
      <c r="N369" s="262" t="n">
        <v>1879.2</v>
      </c>
      <c r="O369" s="262" t="n">
        <v>36</v>
      </c>
      <c r="P369" s="262" t="n">
        <v>3500</v>
      </c>
      <c r="Q369" s="262" t="n">
        <v>2630.88</v>
      </c>
      <c r="R369" s="331" t="n">
        <f aca="false">A369*F369</f>
        <v>9</v>
      </c>
    </row>
    <row r="370" s="1" customFormat="true" ht="12.75" hidden="false" customHeight="false" outlineLevel="0" collapsed="false">
      <c r="A370" s="262" t="n">
        <v>1</v>
      </c>
      <c r="B370" s="332" t="s">
        <v>1138</v>
      </c>
      <c r="C370" s="332" t="s">
        <v>1136</v>
      </c>
      <c r="D370" s="332" t="s">
        <v>1139</v>
      </c>
      <c r="E370" s="262"/>
      <c r="F370" s="331" t="n">
        <v>9.8</v>
      </c>
      <c r="G370" s="333" t="n">
        <v>2499.336</v>
      </c>
      <c r="H370" s="333" t="n">
        <f aca="false">A370*G370*(1-H351/100)</f>
        <v>2499.336</v>
      </c>
      <c r="I370" s="334" t="n">
        <v>1983.6</v>
      </c>
      <c r="J370" s="334" t="n">
        <f aca="false">(A370*I370)/J351*K351</f>
        <v>1928.5</v>
      </c>
      <c r="K370" s="335" t="n">
        <f aca="false">H370-J370</f>
        <v>570.836</v>
      </c>
      <c r="L370" s="330"/>
      <c r="M370" s="262" t="n">
        <f aca="false">H370/A370</f>
        <v>2499.336</v>
      </c>
      <c r="N370" s="262" t="n">
        <v>1983.6</v>
      </c>
      <c r="O370" s="262" t="n">
        <v>38</v>
      </c>
      <c r="P370" s="262" t="n">
        <v>3500</v>
      </c>
      <c r="Q370" s="262" t="n">
        <v>2777.04</v>
      </c>
      <c r="R370" s="331" t="n">
        <f aca="false">A370*F370</f>
        <v>9.8</v>
      </c>
    </row>
    <row r="371" s="1" customFormat="true" ht="12.75" hidden="false" customHeight="false" outlineLevel="0" collapsed="false">
      <c r="A371" s="336" t="n">
        <f aca="false">SUM(A352:A370)</f>
        <v>127</v>
      </c>
      <c r="B371" s="336" t="s">
        <v>377</v>
      </c>
      <c r="C371" s="336"/>
      <c r="D371" s="336"/>
      <c r="E371" s="336"/>
      <c r="F371" s="337" t="n">
        <f aca="false">R371</f>
        <v>248.4</v>
      </c>
      <c r="G371" s="338"/>
      <c r="H371" s="339" t="n">
        <f aca="false">SUM(H352:H370)</f>
        <v>54791.71866</v>
      </c>
      <c r="I371" s="340"/>
      <c r="J371" s="341" t="n">
        <f aca="false">SUM(J352:J370)</f>
        <v>46141.0705</v>
      </c>
      <c r="K371" s="335" t="n">
        <f aca="false">SUM(K352:K370)</f>
        <v>8650.64816000001</v>
      </c>
      <c r="L371" s="330"/>
      <c r="M371" s="262"/>
      <c r="N371" s="262"/>
      <c r="O371" s="262"/>
      <c r="P371" s="262"/>
      <c r="Q371" s="262"/>
      <c r="R371" s="331" t="n">
        <f aca="false">SUM(R352:R370)</f>
        <v>248.4</v>
      </c>
    </row>
    <row r="372" s="1" customFormat="true" ht="12.75" hidden="false" customHeight="false" outlineLevel="0" collapsed="false">
      <c r="A372" s="262"/>
      <c r="B372" s="272" t="s">
        <v>914</v>
      </c>
      <c r="C372" s="342"/>
      <c r="D372" s="342"/>
      <c r="E372" s="262"/>
      <c r="F372" s="262"/>
      <c r="G372" s="333"/>
      <c r="H372" s="343" t="n">
        <v>0</v>
      </c>
      <c r="I372" s="344" t="n">
        <f aca="false">K373/J373</f>
        <v>0.187482606412437</v>
      </c>
      <c r="J372" s="345"/>
      <c r="K372" s="335"/>
      <c r="L372" s="330"/>
      <c r="M372" s="262"/>
      <c r="N372" s="262"/>
      <c r="O372" s="262"/>
      <c r="P372" s="262"/>
      <c r="Q372" s="262"/>
      <c r="R372" s="331"/>
    </row>
    <row r="373" s="1" customFormat="true" ht="13.5" hidden="false" customHeight="false" outlineLevel="0" collapsed="false">
      <c r="A373" s="346"/>
      <c r="B373" s="346" t="s">
        <v>915</v>
      </c>
      <c r="C373" s="346"/>
      <c r="D373" s="346"/>
      <c r="E373" s="346"/>
      <c r="F373" s="347"/>
      <c r="G373" s="348"/>
      <c r="H373" s="349" t="n">
        <f aca="false">SUM(H371:H372)</f>
        <v>54791.71866</v>
      </c>
      <c r="I373" s="350" t="n">
        <f aca="false">K373/H373</f>
        <v>0.157882402150588</v>
      </c>
      <c r="J373" s="351" t="n">
        <f aca="false">SUM(J371:J372)</f>
        <v>46141.0705</v>
      </c>
      <c r="K373" s="352" t="n">
        <f aca="false">H373-J373</f>
        <v>8650.64816000002</v>
      </c>
      <c r="L373" s="330"/>
      <c r="M373" s="262"/>
      <c r="N373" s="262"/>
      <c r="O373" s="262"/>
      <c r="P373" s="262"/>
      <c r="Q373" s="262"/>
      <c r="R373" s="331"/>
    </row>
    <row r="374" s="1" customFormat="true" ht="13.5" hidden="false" customHeight="false" outlineLevel="0" collapsed="false">
      <c r="A374" s="322"/>
      <c r="B374" s="323" t="s">
        <v>916</v>
      </c>
      <c r="C374" s="324"/>
      <c r="D374" s="325" t="n">
        <v>41864</v>
      </c>
      <c r="E374" s="322"/>
      <c r="F374" s="322" t="s">
        <v>1140</v>
      </c>
      <c r="G374" s="324"/>
      <c r="H374" s="326"/>
      <c r="I374" s="327" t="s">
        <v>358</v>
      </c>
      <c r="J374" s="328" t="n">
        <v>36</v>
      </c>
      <c r="K374" s="329" t="n">
        <v>36.45</v>
      </c>
      <c r="L374" s="330"/>
      <c r="M374" s="262"/>
      <c r="N374" s="262"/>
      <c r="O374" s="262"/>
      <c r="P374" s="262"/>
      <c r="Q374" s="262"/>
      <c r="R374" s="331"/>
    </row>
    <row r="375" s="1" customFormat="true" ht="12.75" hidden="false" customHeight="false" outlineLevel="0" collapsed="false">
      <c r="A375" s="262" t="n">
        <v>20</v>
      </c>
      <c r="B375" s="332" t="s">
        <v>1100</v>
      </c>
      <c r="C375" s="332" t="s">
        <v>1101</v>
      </c>
      <c r="D375" s="332" t="s">
        <v>1102</v>
      </c>
      <c r="E375" s="262"/>
      <c r="F375" s="331"/>
      <c r="G375" s="333" t="n">
        <v>35.38</v>
      </c>
      <c r="H375" s="333" t="n">
        <f aca="false">A375*G375*(1-H374/100)</f>
        <v>707.6</v>
      </c>
      <c r="I375" s="334" t="n">
        <v>26.208</v>
      </c>
      <c r="J375" s="334" t="n">
        <f aca="false">(A375*I375)/J374*K374</f>
        <v>530.712</v>
      </c>
      <c r="K375" s="335" t="n">
        <f aca="false">H375-J375</f>
        <v>176.888</v>
      </c>
      <c r="L375" s="330"/>
      <c r="M375" s="262"/>
      <c r="N375" s="262" t="n">
        <v>26.208</v>
      </c>
      <c r="O375" s="262" t="n">
        <v>0.52</v>
      </c>
      <c r="P375" s="262" t="n">
        <v>45</v>
      </c>
      <c r="Q375" s="262" t="n">
        <v>39.312</v>
      </c>
      <c r="R375" s="331" t="n">
        <f aca="false">A375*F375</f>
        <v>0</v>
      </c>
    </row>
    <row r="376" s="1" customFormat="true" ht="12.75" hidden="false" customHeight="false" outlineLevel="0" collapsed="false">
      <c r="A376" s="262" t="n">
        <v>20</v>
      </c>
      <c r="B376" s="332" t="s">
        <v>1103</v>
      </c>
      <c r="C376" s="332" t="s">
        <v>1104</v>
      </c>
      <c r="D376" s="332" t="s">
        <v>1141</v>
      </c>
      <c r="E376" s="262"/>
      <c r="F376" s="331"/>
      <c r="G376" s="333" t="n">
        <v>14.28</v>
      </c>
      <c r="H376" s="333" t="n">
        <f aca="false">A376*G376*(1-H374/100)</f>
        <v>285.6</v>
      </c>
      <c r="I376" s="334" t="n">
        <v>10.584</v>
      </c>
      <c r="J376" s="334" t="n">
        <f aca="false">(A376*I376)/J374*K374</f>
        <v>214.326</v>
      </c>
      <c r="K376" s="335" t="n">
        <f aca="false">H376-J376</f>
        <v>71.2739999999999</v>
      </c>
      <c r="L376" s="330"/>
      <c r="M376" s="262"/>
      <c r="N376" s="262" t="n">
        <v>10.584</v>
      </c>
      <c r="O376" s="262" t="n">
        <v>0.21</v>
      </c>
      <c r="P376" s="262" t="n">
        <v>20</v>
      </c>
      <c r="Q376" s="262" t="n">
        <v>15.876</v>
      </c>
      <c r="R376" s="331" t="n">
        <f aca="false">A376*F376</f>
        <v>0</v>
      </c>
    </row>
    <row r="377" s="1" customFormat="true" ht="12.75" hidden="false" customHeight="false" outlineLevel="0" collapsed="false">
      <c r="A377" s="336" t="n">
        <f aca="false">SUM(A375:A376)</f>
        <v>40</v>
      </c>
      <c r="B377" s="336" t="s">
        <v>377</v>
      </c>
      <c r="C377" s="336"/>
      <c r="D377" s="336"/>
      <c r="E377" s="336"/>
      <c r="F377" s="337" t="n">
        <f aca="false">R377</f>
        <v>0</v>
      </c>
      <c r="G377" s="338"/>
      <c r="H377" s="339" t="n">
        <f aca="false">SUM(H375:H376)</f>
        <v>993.2</v>
      </c>
      <c r="I377" s="340"/>
      <c r="J377" s="341" t="n">
        <f aca="false">SUM(J375:J376)</f>
        <v>745.038</v>
      </c>
      <c r="K377" s="335" t="n">
        <f aca="false">SUM(K375:K376)</f>
        <v>248.162</v>
      </c>
      <c r="L377" s="330"/>
      <c r="M377" s="262"/>
      <c r="N377" s="262"/>
      <c r="O377" s="262"/>
      <c r="P377" s="262"/>
      <c r="Q377" s="262"/>
      <c r="R377" s="331" t="n">
        <f aca="false">SUM(R375:R376)</f>
        <v>0</v>
      </c>
    </row>
    <row r="378" s="1" customFormat="true" ht="12.75" hidden="false" customHeight="false" outlineLevel="0" collapsed="false">
      <c r="A378" s="262"/>
      <c r="B378" s="272" t="s">
        <v>914</v>
      </c>
      <c r="C378" s="342"/>
      <c r="D378" s="342"/>
      <c r="E378" s="262"/>
      <c r="F378" s="262"/>
      <c r="G378" s="333"/>
      <c r="H378" s="343" t="n">
        <v>0</v>
      </c>
      <c r="I378" s="344" t="n">
        <f aca="false">K379/J379</f>
        <v>0.33308636606455</v>
      </c>
      <c r="J378" s="345"/>
      <c r="K378" s="335"/>
      <c r="L378" s="330"/>
      <c r="M378" s="262"/>
      <c r="N378" s="262"/>
      <c r="O378" s="262"/>
      <c r="P378" s="262"/>
      <c r="Q378" s="262"/>
      <c r="R378" s="331"/>
    </row>
    <row r="379" s="1" customFormat="true" ht="13.5" hidden="false" customHeight="false" outlineLevel="0" collapsed="false">
      <c r="A379" s="346"/>
      <c r="B379" s="346" t="s">
        <v>915</v>
      </c>
      <c r="C379" s="346"/>
      <c r="D379" s="346"/>
      <c r="E379" s="346"/>
      <c r="F379" s="347"/>
      <c r="G379" s="348"/>
      <c r="H379" s="349" t="n">
        <f aca="false">SUM(H377:H378)</f>
        <v>993.2</v>
      </c>
      <c r="I379" s="350" t="n">
        <f aca="false">K379/H379</f>
        <v>0.249861055175191</v>
      </c>
      <c r="J379" s="351" t="n">
        <f aca="false">SUM(J377:J378)</f>
        <v>745.038</v>
      </c>
      <c r="K379" s="352" t="n">
        <f aca="false">H379-J379</f>
        <v>248.162</v>
      </c>
      <c r="L379" s="330"/>
      <c r="M379" s="262"/>
      <c r="N379" s="262"/>
      <c r="O379" s="262"/>
      <c r="P379" s="262"/>
      <c r="Q379" s="262"/>
      <c r="R379" s="331"/>
    </row>
    <row r="380" s="1" customFormat="true" ht="13.5" hidden="false" customHeight="false" outlineLevel="0" collapsed="false">
      <c r="A380" s="322"/>
      <c r="B380" s="323" t="s">
        <v>916</v>
      </c>
      <c r="C380" s="324"/>
      <c r="D380" s="325" t="n">
        <v>41887</v>
      </c>
      <c r="E380" s="322"/>
      <c r="F380" s="322" t="s">
        <v>1142</v>
      </c>
      <c r="G380" s="324"/>
      <c r="H380" s="326"/>
      <c r="I380" s="327" t="s">
        <v>358</v>
      </c>
      <c r="J380" s="328" t="n">
        <v>36</v>
      </c>
      <c r="K380" s="329" t="n">
        <v>36.45</v>
      </c>
      <c r="L380" s="330"/>
      <c r="M380" s="262"/>
      <c r="N380" s="262"/>
      <c r="O380" s="262"/>
      <c r="P380" s="262"/>
      <c r="Q380" s="262"/>
      <c r="R380" s="331"/>
    </row>
    <row r="381" s="1" customFormat="true" ht="12.75" hidden="false" customHeight="false" outlineLevel="0" collapsed="false">
      <c r="A381" s="262" t="n">
        <v>10</v>
      </c>
      <c r="B381" s="332" t="s">
        <v>1143</v>
      </c>
      <c r="C381" s="332" t="s">
        <v>1144</v>
      </c>
      <c r="D381" s="332" t="s">
        <v>1145</v>
      </c>
      <c r="E381" s="262"/>
      <c r="F381" s="331" t="n">
        <v>0.76</v>
      </c>
      <c r="G381" s="333" t="n">
        <v>401.4</v>
      </c>
      <c r="H381" s="333" t="n">
        <f aca="false">A381*G381*(1-H380/100)</f>
        <v>4014</v>
      </c>
      <c r="I381" s="334" t="n">
        <v>330.48</v>
      </c>
      <c r="J381" s="334" t="n">
        <f aca="false">(A381*I381)/J380*K380</f>
        <v>3346.11</v>
      </c>
      <c r="K381" s="335" t="n">
        <f aca="false">H381-J381</f>
        <v>667.889999999999</v>
      </c>
      <c r="L381" s="330"/>
      <c r="M381" s="262" t="n">
        <f aca="false">H381/10</f>
        <v>401.4</v>
      </c>
      <c r="N381" s="262" t="n">
        <v>330.48</v>
      </c>
      <c r="O381" s="262" t="n">
        <v>6.8</v>
      </c>
      <c r="P381" s="262" t="n">
        <v>661</v>
      </c>
      <c r="Q381" s="262" t="n">
        <v>446</v>
      </c>
      <c r="R381" s="331" t="n">
        <f aca="false">A381*F381</f>
        <v>7.6</v>
      </c>
    </row>
    <row r="382" s="1" customFormat="true" ht="12.75" hidden="false" customHeight="false" outlineLevel="0" collapsed="false">
      <c r="A382" s="336" t="n">
        <f aca="false">SUM(A381:A381)</f>
        <v>10</v>
      </c>
      <c r="B382" s="336" t="s">
        <v>377</v>
      </c>
      <c r="C382" s="336"/>
      <c r="D382" s="336"/>
      <c r="E382" s="336"/>
      <c r="F382" s="337" t="n">
        <f aca="false">R382</f>
        <v>7.6</v>
      </c>
      <c r="G382" s="338"/>
      <c r="H382" s="339" t="n">
        <f aca="false">SUM(H381:H381)</f>
        <v>4014</v>
      </c>
      <c r="I382" s="340"/>
      <c r="J382" s="341" t="n">
        <f aca="false">SUM(J381:J381)</f>
        <v>3346.11</v>
      </c>
      <c r="K382" s="335" t="n">
        <f aca="false">SUM(K381:K381)</f>
        <v>667.889999999999</v>
      </c>
      <c r="L382" s="330"/>
      <c r="M382" s="262"/>
      <c r="N382" s="262"/>
      <c r="O382" s="262"/>
      <c r="P382" s="262"/>
      <c r="Q382" s="262"/>
      <c r="R382" s="331" t="n">
        <f aca="false">SUM(R381:R381)</f>
        <v>7.6</v>
      </c>
    </row>
    <row r="383" s="1" customFormat="true" ht="12.75" hidden="false" customHeight="false" outlineLevel="0" collapsed="false">
      <c r="A383" s="262"/>
      <c r="B383" s="272" t="s">
        <v>914</v>
      </c>
      <c r="C383" s="342"/>
      <c r="D383" s="342"/>
      <c r="E383" s="262"/>
      <c r="F383" s="262"/>
      <c r="G383" s="333"/>
      <c r="H383" s="343" t="n">
        <v>0</v>
      </c>
      <c r="I383" s="344" t="n">
        <f aca="false">K384/J384</f>
        <v>0.199601925818338</v>
      </c>
      <c r="J383" s="345"/>
      <c r="K383" s="335"/>
      <c r="L383" s="330"/>
      <c r="M383" s="262"/>
      <c r="N383" s="262"/>
      <c r="O383" s="262"/>
      <c r="P383" s="262"/>
      <c r="Q383" s="262"/>
      <c r="R383" s="331"/>
    </row>
    <row r="384" s="1" customFormat="true" ht="13.5" hidden="false" customHeight="false" outlineLevel="0" collapsed="false">
      <c r="A384" s="346"/>
      <c r="B384" s="346" t="s">
        <v>915</v>
      </c>
      <c r="C384" s="346"/>
      <c r="D384" s="346"/>
      <c r="E384" s="346"/>
      <c r="F384" s="347"/>
      <c r="G384" s="348"/>
      <c r="H384" s="349" t="n">
        <f aca="false">SUM(H382:H383)</f>
        <v>4014</v>
      </c>
      <c r="I384" s="350" t="n">
        <f aca="false">K384/H384</f>
        <v>0.166390134529148</v>
      </c>
      <c r="J384" s="351" t="n">
        <f aca="false">SUM(J382:J383)</f>
        <v>3346.11</v>
      </c>
      <c r="K384" s="352" t="n">
        <f aca="false">H384-J384</f>
        <v>667.889999999999</v>
      </c>
      <c r="L384" s="330"/>
      <c r="M384" s="262"/>
      <c r="N384" s="262"/>
      <c r="O384" s="262"/>
      <c r="P384" s="262"/>
      <c r="Q384" s="262"/>
      <c r="R384" s="331"/>
    </row>
    <row r="385" s="1" customFormat="true" ht="13.5" hidden="false" customHeight="false" outlineLevel="0" collapsed="false">
      <c r="A385" s="322"/>
      <c r="B385" s="323" t="s">
        <v>916</v>
      </c>
      <c r="C385" s="324"/>
      <c r="D385" s="325" t="n">
        <v>41890</v>
      </c>
      <c r="E385" s="322"/>
      <c r="F385" s="322" t="s">
        <v>1146</v>
      </c>
      <c r="G385" s="324"/>
      <c r="H385" s="326"/>
      <c r="I385" s="327" t="s">
        <v>358</v>
      </c>
      <c r="J385" s="328" t="n">
        <v>36</v>
      </c>
      <c r="K385" s="329" t="n">
        <v>36.45</v>
      </c>
      <c r="L385" s="330"/>
      <c r="M385" s="262"/>
      <c r="N385" s="262"/>
      <c r="O385" s="262"/>
      <c r="P385" s="262"/>
      <c r="Q385" s="262"/>
      <c r="R385" s="331"/>
    </row>
    <row r="386" s="1" customFormat="true" ht="12.75" hidden="false" customHeight="false" outlineLevel="0" collapsed="false">
      <c r="A386" s="262" t="n">
        <v>15</v>
      </c>
      <c r="B386" s="332" t="s">
        <v>774</v>
      </c>
      <c r="C386" s="332" t="s">
        <v>775</v>
      </c>
      <c r="D386" s="332" t="s">
        <v>776</v>
      </c>
      <c r="E386" s="262"/>
      <c r="F386" s="331" t="n">
        <v>1.5</v>
      </c>
      <c r="G386" s="333" t="n">
        <v>301.9887</v>
      </c>
      <c r="H386" s="333" t="n">
        <f aca="false">A386*G386*(1-H385/100)</f>
        <v>4529.8305</v>
      </c>
      <c r="I386" s="334" t="n">
        <v>209.7144</v>
      </c>
      <c r="J386" s="334" t="n">
        <f aca="false">(A386*I386)/J385*K385</f>
        <v>3185.03745</v>
      </c>
      <c r="K386" s="335" t="n">
        <f aca="false">H386-J386</f>
        <v>1344.79305</v>
      </c>
      <c r="L386" s="330"/>
      <c r="M386" s="262" t="n">
        <f aca="false">H386/A386</f>
        <v>301.9887</v>
      </c>
      <c r="N386" s="262" t="n">
        <v>209.7144</v>
      </c>
      <c r="O386" s="262" t="n">
        <v>4.38</v>
      </c>
      <c r="P386" s="262" t="n">
        <v>550</v>
      </c>
      <c r="Q386" s="262" t="n">
        <v>335.543</v>
      </c>
      <c r="R386" s="331" t="n">
        <f aca="false">A386*F386</f>
        <v>22.5</v>
      </c>
    </row>
    <row r="387" s="1" customFormat="true" ht="12.75" hidden="false" customHeight="false" outlineLevel="0" collapsed="false">
      <c r="A387" s="262" t="n">
        <v>20</v>
      </c>
      <c r="B387" s="332" t="s">
        <v>1147</v>
      </c>
      <c r="C387" s="332" t="s">
        <v>819</v>
      </c>
      <c r="D387" s="332" t="s">
        <v>820</v>
      </c>
      <c r="E387" s="262"/>
      <c r="F387" s="331" t="n">
        <v>1.2</v>
      </c>
      <c r="G387" s="333" t="n">
        <v>209.03346</v>
      </c>
      <c r="H387" s="333" t="n">
        <f aca="false">A387*G387*(1-H385/100)</f>
        <v>4180.6692</v>
      </c>
      <c r="I387" s="334" t="n">
        <v>172.044</v>
      </c>
      <c r="J387" s="334" t="n">
        <f aca="false">(A387*I387)/J385*K385</f>
        <v>3483.891</v>
      </c>
      <c r="K387" s="335" t="n">
        <f aca="false">H387-J387</f>
        <v>696.7782</v>
      </c>
      <c r="L387" s="330"/>
      <c r="M387" s="262" t="n">
        <f aca="false">H387/A387</f>
        <v>209.03346</v>
      </c>
      <c r="N387" s="262" t="n">
        <v>172.044</v>
      </c>
      <c r="O387" s="262" t="n">
        <v>3.54</v>
      </c>
      <c r="P387" s="262" t="n">
        <v>400</v>
      </c>
      <c r="Q387" s="262" t="n">
        <v>232.2594</v>
      </c>
      <c r="R387" s="331" t="n">
        <f aca="false">A387*F387</f>
        <v>24</v>
      </c>
    </row>
    <row r="388" s="1" customFormat="true" ht="12.75" hidden="false" customHeight="false" outlineLevel="0" collapsed="false">
      <c r="A388" s="262" t="n">
        <v>50</v>
      </c>
      <c r="B388" s="332" t="s">
        <v>832</v>
      </c>
      <c r="C388" s="332" t="s">
        <v>833</v>
      </c>
      <c r="D388" s="332" t="s">
        <v>834</v>
      </c>
      <c r="E388" s="262"/>
      <c r="F388" s="331" t="n">
        <v>0.03</v>
      </c>
      <c r="G388" s="333" t="n">
        <v>26.21808</v>
      </c>
      <c r="H388" s="333" t="n">
        <f aca="false">A388*G388*(1-H385/100)</f>
        <v>1310.904</v>
      </c>
      <c r="I388" s="334" t="n">
        <v>17.136</v>
      </c>
      <c r="J388" s="334" t="n">
        <f aca="false">(A388*I388)/J385*K385</f>
        <v>867.51</v>
      </c>
      <c r="K388" s="335" t="n">
        <f aca="false">H388-J388</f>
        <v>443.394</v>
      </c>
      <c r="L388" s="330"/>
      <c r="M388" s="262" t="n">
        <f aca="false">H388/A388</f>
        <v>26.21808</v>
      </c>
      <c r="N388" s="262" t="n">
        <v>17.136</v>
      </c>
      <c r="O388" s="262" t="n">
        <v>0.34</v>
      </c>
      <c r="P388" s="262" t="n">
        <v>75</v>
      </c>
      <c r="Q388" s="262" t="n">
        <v>29.1312</v>
      </c>
      <c r="R388" s="331" t="n">
        <f aca="false">A388*F388</f>
        <v>1.5</v>
      </c>
    </row>
    <row r="389" s="1" customFormat="true" ht="12.75" hidden="false" customHeight="false" outlineLevel="0" collapsed="false">
      <c r="A389" s="262" t="n">
        <v>50</v>
      </c>
      <c r="B389" s="332" t="s">
        <v>841</v>
      </c>
      <c r="C389" s="332" t="s">
        <v>842</v>
      </c>
      <c r="D389" s="332" t="s">
        <v>834</v>
      </c>
      <c r="E389" s="262"/>
      <c r="F389" s="331" t="n">
        <v>0.02</v>
      </c>
      <c r="G389" s="333" t="n">
        <v>35.51688</v>
      </c>
      <c r="H389" s="333" t="n">
        <f aca="false">A389*G389*(1-H385/100)</f>
        <v>1775.844</v>
      </c>
      <c r="I389" s="334" t="n">
        <v>28.188</v>
      </c>
      <c r="J389" s="334" t="n">
        <f aca="false">(A389*I389)/J385*K385</f>
        <v>1427.0175</v>
      </c>
      <c r="K389" s="335" t="n">
        <f aca="false">H389-J389</f>
        <v>348.8265</v>
      </c>
      <c r="L389" s="330"/>
      <c r="M389" s="262" t="n">
        <f aca="false">H389/A389</f>
        <v>35.51688</v>
      </c>
      <c r="N389" s="262" t="n">
        <v>28.188</v>
      </c>
      <c r="O389" s="262" t="n">
        <v>0.58</v>
      </c>
      <c r="P389" s="262" t="n">
        <v>75</v>
      </c>
      <c r="Q389" s="262" t="n">
        <v>39.4632</v>
      </c>
      <c r="R389" s="331" t="n">
        <f aca="false">A389*F389</f>
        <v>1</v>
      </c>
    </row>
    <row r="390" s="1" customFormat="true" ht="12.75" hidden="false" customHeight="false" outlineLevel="0" collapsed="false">
      <c r="A390" s="262" t="n">
        <v>6</v>
      </c>
      <c r="B390" s="332" t="s">
        <v>1148</v>
      </c>
      <c r="C390" s="332" t="s">
        <v>1149</v>
      </c>
      <c r="D390" s="332" t="s">
        <v>1150</v>
      </c>
      <c r="E390" s="262"/>
      <c r="F390" s="331" t="n">
        <v>7.3</v>
      </c>
      <c r="G390" s="333" t="n">
        <v>703.9953</v>
      </c>
      <c r="H390" s="333" t="n">
        <f aca="false">A390*G390*(1-H385/100)</f>
        <v>4223.9718</v>
      </c>
      <c r="I390" s="334" t="n">
        <v>579.42</v>
      </c>
      <c r="J390" s="334" t="n">
        <f aca="false">(A390*I390)/J385*K385</f>
        <v>3519.9765</v>
      </c>
      <c r="K390" s="335" t="n">
        <f aca="false">H390-J390</f>
        <v>703.9953</v>
      </c>
      <c r="L390" s="330"/>
      <c r="M390" s="262" t="n">
        <f aca="false">H390/A390</f>
        <v>703.9953</v>
      </c>
      <c r="N390" s="262" t="n">
        <v>579.42</v>
      </c>
      <c r="O390" s="262" t="n">
        <v>11.1</v>
      </c>
      <c r="P390" s="262" t="n">
        <v>927.072</v>
      </c>
      <c r="Q390" s="262" t="n">
        <v>782.217</v>
      </c>
      <c r="R390" s="331" t="n">
        <f aca="false">A390*F390</f>
        <v>43.8</v>
      </c>
    </row>
    <row r="391" s="1" customFormat="true" ht="12.75" hidden="false" customHeight="false" outlineLevel="0" collapsed="false">
      <c r="A391" s="262" t="n">
        <v>5</v>
      </c>
      <c r="B391" s="332" t="s">
        <v>1151</v>
      </c>
      <c r="C391" s="332" t="s">
        <v>1152</v>
      </c>
      <c r="D391" s="332" t="s">
        <v>1153</v>
      </c>
      <c r="E391" s="262"/>
      <c r="F391" s="331" t="n">
        <v>0.13</v>
      </c>
      <c r="G391" s="333" t="n">
        <v>26.244</v>
      </c>
      <c r="H391" s="333" t="n">
        <f aca="false">A391*G391*(1-H385/100)</f>
        <v>131.22</v>
      </c>
      <c r="I391" s="334" t="n">
        <v>21.6</v>
      </c>
      <c r="J391" s="334" t="n">
        <f aca="false">(A391*I391)/J385*K385</f>
        <v>109.35</v>
      </c>
      <c r="K391" s="335" t="n">
        <f aca="false">H391-J391</f>
        <v>21.87</v>
      </c>
      <c r="L391" s="330"/>
      <c r="M391" s="262" t="n">
        <f aca="false">H391/A391</f>
        <v>26.244</v>
      </c>
      <c r="N391" s="262" t="n">
        <v>21.6</v>
      </c>
      <c r="O391" s="262" t="n">
        <v>0.4</v>
      </c>
      <c r="P391" s="262" t="n">
        <v>32.4</v>
      </c>
      <c r="Q391" s="262" t="n">
        <v>29.16</v>
      </c>
      <c r="R391" s="331" t="n">
        <f aca="false">A391*F391</f>
        <v>0.65</v>
      </c>
    </row>
    <row r="392" s="1" customFormat="true" ht="12.75" hidden="false" customHeight="false" outlineLevel="0" collapsed="false">
      <c r="A392" s="262" t="n">
        <v>5</v>
      </c>
      <c r="B392" s="332" t="s">
        <v>1154</v>
      </c>
      <c r="C392" s="332" t="s">
        <v>1155</v>
      </c>
      <c r="D392" s="332" t="s">
        <v>1156</v>
      </c>
      <c r="E392" s="262"/>
      <c r="F392" s="331" t="n">
        <v>0.25</v>
      </c>
      <c r="G392" s="333" t="n">
        <v>41.2776</v>
      </c>
      <c r="H392" s="333" t="n">
        <f aca="false">A392*G392*(1-H385/100)</f>
        <v>206.388</v>
      </c>
      <c r="I392" s="334" t="n">
        <v>35.28</v>
      </c>
      <c r="J392" s="334" t="n">
        <f aca="false">(A392*I392)/J385*K385</f>
        <v>178.605</v>
      </c>
      <c r="K392" s="335" t="n">
        <f aca="false">H392-J392</f>
        <v>27.783</v>
      </c>
      <c r="L392" s="330"/>
      <c r="M392" s="262" t="n">
        <f aca="false">H392/A392</f>
        <v>41.2776</v>
      </c>
      <c r="N392" s="262" t="n">
        <v>35.28</v>
      </c>
      <c r="O392" s="262" t="n">
        <v>0.7</v>
      </c>
      <c r="P392" s="262" t="n">
        <v>52.92</v>
      </c>
      <c r="Q392" s="262" t="n">
        <v>45.864</v>
      </c>
      <c r="R392" s="331" t="n">
        <f aca="false">A392*F392</f>
        <v>1.25</v>
      </c>
    </row>
    <row r="393" s="1" customFormat="true" ht="12.75" hidden="false" customHeight="false" outlineLevel="0" collapsed="false">
      <c r="A393" s="262" t="n">
        <v>5</v>
      </c>
      <c r="B393" s="332" t="s">
        <v>1157</v>
      </c>
      <c r="C393" s="332" t="s">
        <v>1158</v>
      </c>
      <c r="D393" s="332" t="s">
        <v>1159</v>
      </c>
      <c r="E393" s="262"/>
      <c r="F393" s="331"/>
      <c r="G393" s="333" t="n">
        <v>40.824</v>
      </c>
      <c r="H393" s="333" t="n">
        <f aca="false">A393*G393*(1-H385/100)</f>
        <v>204.12</v>
      </c>
      <c r="I393" s="334" t="n">
        <v>30.24</v>
      </c>
      <c r="J393" s="334" t="n">
        <f aca="false">(A393*I393)/J385*K385</f>
        <v>153.09</v>
      </c>
      <c r="K393" s="335" t="n">
        <f aca="false">H393-J393</f>
        <v>51.03</v>
      </c>
      <c r="L393" s="330"/>
      <c r="M393" s="262" t="n">
        <f aca="false">H393/A393</f>
        <v>40.824</v>
      </c>
      <c r="N393" s="262" t="n">
        <v>30.24</v>
      </c>
      <c r="O393" s="262" t="n">
        <v>0.6</v>
      </c>
      <c r="P393" s="262" t="n">
        <v>45.36</v>
      </c>
      <c r="Q393" s="262" t="n">
        <v>45.36</v>
      </c>
      <c r="R393" s="331" t="n">
        <f aca="false">A393*F393</f>
        <v>0</v>
      </c>
    </row>
    <row r="394" s="1" customFormat="true" ht="12.75" hidden="false" customHeight="false" outlineLevel="0" collapsed="false">
      <c r="A394" s="262" t="n">
        <v>5</v>
      </c>
      <c r="B394" s="332" t="s">
        <v>1160</v>
      </c>
      <c r="C394" s="332" t="s">
        <v>1161</v>
      </c>
      <c r="D394" s="332" t="s">
        <v>1162</v>
      </c>
      <c r="E394" s="262"/>
      <c r="F394" s="331" t="n">
        <v>0.3</v>
      </c>
      <c r="G394" s="333" t="n">
        <v>42.8652</v>
      </c>
      <c r="H394" s="333" t="n">
        <f aca="false">A394*G394*(1-H385/100)</f>
        <v>214.326</v>
      </c>
      <c r="I394" s="334" t="n">
        <v>34.02</v>
      </c>
      <c r="J394" s="334" t="n">
        <f aca="false">(A394*I394)/J385*K385</f>
        <v>172.22625</v>
      </c>
      <c r="K394" s="335" t="n">
        <f aca="false">H394-J394</f>
        <v>42.09975</v>
      </c>
      <c r="L394" s="330"/>
      <c r="M394" s="262" t="n">
        <f aca="false">H394/A394</f>
        <v>42.8652</v>
      </c>
      <c r="N394" s="262" t="n">
        <v>34.02</v>
      </c>
      <c r="O394" s="262" t="n">
        <v>0.7</v>
      </c>
      <c r="P394" s="262" t="n">
        <v>51.03</v>
      </c>
      <c r="Q394" s="262" t="n">
        <v>47.628</v>
      </c>
      <c r="R394" s="331" t="n">
        <f aca="false">A394*F394</f>
        <v>1.5</v>
      </c>
    </row>
    <row r="395" s="1" customFormat="true" ht="12.75" hidden="false" customHeight="false" outlineLevel="0" collapsed="false">
      <c r="A395" s="262" t="n">
        <v>5</v>
      </c>
      <c r="B395" s="332" t="s">
        <v>1163</v>
      </c>
      <c r="C395" s="332" t="s">
        <v>1164</v>
      </c>
      <c r="D395" s="332" t="s">
        <v>856</v>
      </c>
      <c r="E395" s="262"/>
      <c r="F395" s="331" t="n">
        <v>0.33</v>
      </c>
      <c r="G395" s="333" t="n">
        <v>45.8055</v>
      </c>
      <c r="H395" s="333" t="n">
        <f aca="false">A395*G395*(1-H385/100)</f>
        <v>229.0275</v>
      </c>
      <c r="I395" s="334" t="n">
        <v>39.15</v>
      </c>
      <c r="J395" s="334" t="n">
        <f aca="false">(A395*I395)/J385*K385</f>
        <v>198.196875</v>
      </c>
      <c r="K395" s="335" t="n">
        <f aca="false">H395-J395</f>
        <v>30.830625</v>
      </c>
      <c r="L395" s="330"/>
      <c r="M395" s="262" t="n">
        <f aca="false">H395/A395</f>
        <v>45.8055</v>
      </c>
      <c r="N395" s="262" t="n">
        <v>39.15</v>
      </c>
      <c r="O395" s="262" t="n">
        <v>0.75</v>
      </c>
      <c r="P395" s="262" t="n">
        <v>58.725</v>
      </c>
      <c r="Q395" s="262" t="n">
        <v>50.895</v>
      </c>
      <c r="R395" s="331" t="n">
        <f aca="false">A395*F395</f>
        <v>1.65</v>
      </c>
    </row>
    <row r="396" s="1" customFormat="true" ht="12.75" hidden="false" customHeight="false" outlineLevel="0" collapsed="false">
      <c r="A396" s="262" t="n">
        <v>5</v>
      </c>
      <c r="B396" s="332" t="s">
        <v>1165</v>
      </c>
      <c r="C396" s="332" t="s">
        <v>1166</v>
      </c>
      <c r="D396" s="332" t="s">
        <v>1167</v>
      </c>
      <c r="E396" s="262"/>
      <c r="F396" s="331" t="n">
        <v>0.4</v>
      </c>
      <c r="G396" s="333" t="n">
        <v>56.862</v>
      </c>
      <c r="H396" s="333" t="n">
        <f aca="false">A396*G396*(1-H385/100)</f>
        <v>284.31</v>
      </c>
      <c r="I396" s="334" t="n">
        <v>48.6</v>
      </c>
      <c r="J396" s="334" t="n">
        <f aca="false">(A396*I396)/J385*K385</f>
        <v>246.0375</v>
      </c>
      <c r="K396" s="335" t="n">
        <f aca="false">H396-J396</f>
        <v>38.2725</v>
      </c>
      <c r="L396" s="330"/>
      <c r="M396" s="262" t="n">
        <f aca="false">H396/A396</f>
        <v>56.862</v>
      </c>
      <c r="N396" s="262" t="n">
        <v>48.6</v>
      </c>
      <c r="O396" s="262" t="n">
        <v>1</v>
      </c>
      <c r="P396" s="262" t="n">
        <v>72.9</v>
      </c>
      <c r="Q396" s="262" t="n">
        <v>63.18</v>
      </c>
      <c r="R396" s="331" t="n">
        <f aca="false">A396*F396</f>
        <v>2</v>
      </c>
    </row>
    <row r="397" s="1" customFormat="true" ht="12.75" hidden="false" customHeight="false" outlineLevel="0" collapsed="false">
      <c r="A397" s="336" t="n">
        <f aca="false">SUM(A386:A396)</f>
        <v>171</v>
      </c>
      <c r="B397" s="336" t="s">
        <v>377</v>
      </c>
      <c r="C397" s="336"/>
      <c r="D397" s="336"/>
      <c r="E397" s="336"/>
      <c r="F397" s="337" t="n">
        <f aca="false">R397</f>
        <v>99.85</v>
      </c>
      <c r="G397" s="338"/>
      <c r="H397" s="339" t="n">
        <f aca="false">SUM(H386:H396)</f>
        <v>17290.611</v>
      </c>
      <c r="I397" s="340"/>
      <c r="J397" s="341" t="n">
        <f aca="false">SUM(J386:J396)</f>
        <v>13540.938075</v>
      </c>
      <c r="K397" s="335" t="n">
        <f aca="false">SUM(K386:K396)</f>
        <v>3749.672925</v>
      </c>
      <c r="L397" s="330"/>
      <c r="M397" s="262"/>
      <c r="N397" s="262"/>
      <c r="O397" s="262"/>
      <c r="P397" s="262"/>
      <c r="Q397" s="262"/>
      <c r="R397" s="331" t="n">
        <f aca="false">SUM(R386:R396)</f>
        <v>99.85</v>
      </c>
    </row>
    <row r="398" s="1" customFormat="true" ht="12.75" hidden="false" customHeight="false" outlineLevel="0" collapsed="false">
      <c r="A398" s="262"/>
      <c r="B398" s="272" t="s">
        <v>914</v>
      </c>
      <c r="C398" s="342"/>
      <c r="D398" s="342"/>
      <c r="E398" s="262"/>
      <c r="F398" s="262"/>
      <c r="G398" s="333"/>
      <c r="H398" s="343" t="n">
        <v>0</v>
      </c>
      <c r="I398" s="344" t="n">
        <f aca="false">K399/J399</f>
        <v>0.276913822678419</v>
      </c>
      <c r="J398" s="345"/>
      <c r="K398" s="335"/>
      <c r="L398" s="330"/>
      <c r="M398" s="262"/>
      <c r="N398" s="262"/>
      <c r="O398" s="262"/>
      <c r="P398" s="262"/>
      <c r="Q398" s="262"/>
      <c r="R398" s="331"/>
    </row>
    <row r="399" s="1" customFormat="true" ht="13.5" hidden="false" customHeight="false" outlineLevel="0" collapsed="false">
      <c r="A399" s="346"/>
      <c r="B399" s="346" t="s">
        <v>915</v>
      </c>
      <c r="C399" s="346"/>
      <c r="D399" s="346"/>
      <c r="E399" s="346"/>
      <c r="F399" s="347"/>
      <c r="G399" s="348"/>
      <c r="H399" s="349" t="n">
        <f aca="false">SUM(H397:H398)</f>
        <v>17290.611</v>
      </c>
      <c r="I399" s="350" t="n">
        <f aca="false">K399/H399</f>
        <v>0.216861794241973</v>
      </c>
      <c r="J399" s="351" t="n">
        <f aca="false">SUM(J397:J398)</f>
        <v>13540.938075</v>
      </c>
      <c r="K399" s="352" t="n">
        <f aca="false">H399-J399</f>
        <v>3749.672925</v>
      </c>
      <c r="L399" s="330"/>
      <c r="M399" s="262"/>
      <c r="N399" s="262"/>
      <c r="O399" s="262"/>
      <c r="P399" s="262"/>
      <c r="Q399" s="262"/>
      <c r="R399" s="331"/>
    </row>
    <row r="400" s="1" customFormat="true" ht="13.5" hidden="false" customHeight="false" outlineLevel="0" collapsed="false">
      <c r="A400" s="322"/>
      <c r="B400" s="323" t="s">
        <v>916</v>
      </c>
      <c r="C400" s="324"/>
      <c r="D400" s="325" t="n">
        <v>41905</v>
      </c>
      <c r="E400" s="322"/>
      <c r="F400" s="322" t="s">
        <v>1168</v>
      </c>
      <c r="G400" s="324"/>
      <c r="H400" s="326"/>
      <c r="I400" s="327" t="s">
        <v>358</v>
      </c>
      <c r="J400" s="328" t="n">
        <v>38</v>
      </c>
      <c r="K400" s="329" t="n">
        <v>37.6</v>
      </c>
      <c r="L400" s="330"/>
      <c r="M400" s="262"/>
      <c r="N400" s="262"/>
      <c r="O400" s="262"/>
      <c r="P400" s="262"/>
      <c r="Q400" s="262"/>
      <c r="R400" s="331"/>
    </row>
    <row r="401" s="1" customFormat="true" ht="12.75" hidden="false" customHeight="false" outlineLevel="0" collapsed="false">
      <c r="A401" s="262" t="n">
        <v>5</v>
      </c>
      <c r="B401" s="332" t="s">
        <v>797</v>
      </c>
      <c r="C401" s="332" t="s">
        <v>795</v>
      </c>
      <c r="D401" s="332" t="s">
        <v>798</v>
      </c>
      <c r="E401" s="262"/>
      <c r="F401" s="331" t="n">
        <v>5.5</v>
      </c>
      <c r="G401" s="333" t="n">
        <v>540.37368</v>
      </c>
      <c r="H401" s="333" t="n">
        <f aca="false">A401*G401*(1-H400/100)</f>
        <v>2701.8684</v>
      </c>
      <c r="I401" s="334" t="n">
        <v>444.752</v>
      </c>
      <c r="J401" s="334" t="n">
        <f aca="false">(A401*I401)/J400*K400</f>
        <v>2200.352</v>
      </c>
      <c r="K401" s="335" t="n">
        <f aca="false">H401-J401</f>
        <v>501.5164</v>
      </c>
      <c r="L401" s="330"/>
      <c r="M401" s="262" t="n">
        <f aca="false">H401/A401</f>
        <v>540.37368</v>
      </c>
      <c r="N401" s="262" t="n">
        <v>444.752</v>
      </c>
      <c r="O401" s="262" t="n">
        <v>8.36</v>
      </c>
      <c r="P401" s="262" t="n">
        <v>700</v>
      </c>
      <c r="Q401" s="262" t="n">
        <v>600.4152</v>
      </c>
      <c r="R401" s="331" t="n">
        <f aca="false">A401*F401</f>
        <v>27.5</v>
      </c>
    </row>
    <row r="402" s="1" customFormat="true" ht="12.75" hidden="false" customHeight="false" outlineLevel="0" collapsed="false">
      <c r="A402" s="262" t="n">
        <v>20</v>
      </c>
      <c r="B402" s="332" t="s">
        <v>839</v>
      </c>
      <c r="C402" s="332" t="s">
        <v>833</v>
      </c>
      <c r="D402" s="332" t="s">
        <v>840</v>
      </c>
      <c r="E402" s="262"/>
      <c r="F402" s="331" t="n">
        <v>0.11</v>
      </c>
      <c r="G402" s="333" t="n">
        <v>53.6256</v>
      </c>
      <c r="H402" s="333" t="n">
        <f aca="false">A402*G402*(1-H400/100)</f>
        <v>1072.512</v>
      </c>
      <c r="I402" s="334" t="n">
        <v>42.56</v>
      </c>
      <c r="J402" s="334" t="n">
        <f aca="false">(A402*I402)/J400*K400</f>
        <v>842.24</v>
      </c>
      <c r="K402" s="335" t="n">
        <f aca="false">H402-J402</f>
        <v>230.272</v>
      </c>
      <c r="L402" s="330"/>
      <c r="M402" s="262" t="n">
        <f aca="false">H402/A402</f>
        <v>53.6256</v>
      </c>
      <c r="N402" s="262" t="n">
        <v>42.56</v>
      </c>
      <c r="O402" s="262" t="n">
        <v>0.8</v>
      </c>
      <c r="P402" s="262" t="n">
        <v>75</v>
      </c>
      <c r="Q402" s="262" t="n">
        <v>59.584</v>
      </c>
      <c r="R402" s="331" t="n">
        <f aca="false">A402*F402</f>
        <v>2.2</v>
      </c>
    </row>
    <row r="403" s="1" customFormat="true" ht="12.75" hidden="false" customHeight="false" outlineLevel="0" collapsed="false">
      <c r="A403" s="262" t="n">
        <v>20</v>
      </c>
      <c r="B403" s="332" t="s">
        <v>919</v>
      </c>
      <c r="C403" s="332" t="s">
        <v>1011</v>
      </c>
      <c r="D403" s="332" t="s">
        <v>1015</v>
      </c>
      <c r="E403" s="262"/>
      <c r="F403" s="331" t="n">
        <v>0.04</v>
      </c>
      <c r="G403" s="333" t="n">
        <v>45.0072</v>
      </c>
      <c r="H403" s="333" t="n">
        <f aca="false">A403*G403*(1-H400/100)</f>
        <v>900.144</v>
      </c>
      <c r="I403" s="334" t="n">
        <v>25.004</v>
      </c>
      <c r="J403" s="334" t="n">
        <f aca="false">(A403*I403)/J400*K400</f>
        <v>494.816</v>
      </c>
      <c r="K403" s="335" t="n">
        <f aca="false">H403-J403</f>
        <v>405.328</v>
      </c>
      <c r="L403" s="330"/>
      <c r="M403" s="262" t="n">
        <f aca="false">H403/A403</f>
        <v>45.0072</v>
      </c>
      <c r="N403" s="262" t="n">
        <v>25.004</v>
      </c>
      <c r="O403" s="262" t="n">
        <v>0.38</v>
      </c>
      <c r="P403" s="262" t="n">
        <v>80</v>
      </c>
      <c r="Q403" s="262" t="n">
        <v>50.008</v>
      </c>
      <c r="R403" s="331" t="n">
        <f aca="false">A403*F403</f>
        <v>0.8</v>
      </c>
    </row>
    <row r="404" s="1" customFormat="true" ht="12.75" hidden="false" customHeight="false" outlineLevel="0" collapsed="false">
      <c r="A404" s="262" t="n">
        <v>10</v>
      </c>
      <c r="B404" s="332" t="s">
        <v>1169</v>
      </c>
      <c r="C404" s="332" t="s">
        <v>874</v>
      </c>
      <c r="D404" s="332" t="s">
        <v>875</v>
      </c>
      <c r="E404" s="262"/>
      <c r="F404" s="331" t="n">
        <v>0.25</v>
      </c>
      <c r="G404" s="333" t="n">
        <v>77.5656</v>
      </c>
      <c r="H404" s="333" t="n">
        <f aca="false">A404*G404*(1-H400/100)</f>
        <v>775.656</v>
      </c>
      <c r="I404" s="334" t="n">
        <v>47.88</v>
      </c>
      <c r="J404" s="334" t="n">
        <f aca="false">(A404*I404)/J400*K400</f>
        <v>473.76</v>
      </c>
      <c r="K404" s="335" t="n">
        <f aca="false">H404-J404</f>
        <v>301.896</v>
      </c>
      <c r="L404" s="330"/>
      <c r="M404" s="262" t="n">
        <f aca="false">H404/A404</f>
        <v>77.5656</v>
      </c>
      <c r="N404" s="262" t="n">
        <v>47.88</v>
      </c>
      <c r="O404" s="262" t="n">
        <v>0.9</v>
      </c>
      <c r="P404" s="262" t="n">
        <v>100</v>
      </c>
      <c r="Q404" s="262" t="n">
        <v>86.184</v>
      </c>
      <c r="R404" s="331" t="n">
        <f aca="false">A404*F404</f>
        <v>2.5</v>
      </c>
    </row>
    <row r="405" s="1" customFormat="true" ht="12.75" hidden="false" customHeight="false" outlineLevel="0" collapsed="false">
      <c r="A405" s="262" t="n">
        <v>10</v>
      </c>
      <c r="B405" s="332" t="s">
        <v>1170</v>
      </c>
      <c r="C405" s="332" t="s">
        <v>877</v>
      </c>
      <c r="D405" s="332" t="s">
        <v>1171</v>
      </c>
      <c r="E405" s="262"/>
      <c r="F405" s="331" t="n">
        <v>0.42</v>
      </c>
      <c r="G405" s="333" t="n">
        <v>86.184</v>
      </c>
      <c r="H405" s="333" t="n">
        <f aca="false">A405*G405*(1-H400/100)</f>
        <v>861.84</v>
      </c>
      <c r="I405" s="334" t="n">
        <v>53.2</v>
      </c>
      <c r="J405" s="334" t="n">
        <f aca="false">(A405*I405)/J400*K400</f>
        <v>526.4</v>
      </c>
      <c r="K405" s="335" t="n">
        <f aca="false">H405-J405</f>
        <v>335.44</v>
      </c>
      <c r="L405" s="330"/>
      <c r="M405" s="262" t="n">
        <f aca="false">H405/A405</f>
        <v>86.184</v>
      </c>
      <c r="N405" s="262" t="n">
        <v>53.2</v>
      </c>
      <c r="O405" s="262" t="n">
        <v>1</v>
      </c>
      <c r="P405" s="262" t="n">
        <v>120</v>
      </c>
      <c r="Q405" s="262" t="n">
        <v>95.76</v>
      </c>
      <c r="R405" s="331" t="n">
        <f aca="false">A405*F405</f>
        <v>4.2</v>
      </c>
    </row>
    <row r="406" s="1" customFormat="true" ht="12.75" hidden="false" customHeight="false" outlineLevel="0" collapsed="false">
      <c r="A406" s="262" t="n">
        <v>10</v>
      </c>
      <c r="B406" s="332" t="s">
        <v>879</v>
      </c>
      <c r="C406" s="332" t="s">
        <v>880</v>
      </c>
      <c r="D406" s="332" t="s">
        <v>881</v>
      </c>
      <c r="E406" s="262"/>
      <c r="F406" s="331" t="n">
        <v>0.16</v>
      </c>
      <c r="G406" s="333" t="n">
        <v>40.2192</v>
      </c>
      <c r="H406" s="333" t="n">
        <f aca="false">A406*G406*(1-H400/100)</f>
        <v>402.192</v>
      </c>
      <c r="I406" s="334" t="n">
        <v>31.92</v>
      </c>
      <c r="J406" s="334" t="n">
        <f aca="false">(A406*I406)/J400*K400</f>
        <v>315.84</v>
      </c>
      <c r="K406" s="335" t="n">
        <f aca="false">H406-J406</f>
        <v>86.352</v>
      </c>
      <c r="L406" s="330"/>
      <c r="M406" s="262" t="n">
        <f aca="false">H406/A406</f>
        <v>40.2192</v>
      </c>
      <c r="N406" s="262" t="n">
        <v>31.92</v>
      </c>
      <c r="O406" s="262" t="n">
        <v>0.6</v>
      </c>
      <c r="P406" s="262" t="n">
        <v>63.84</v>
      </c>
      <c r="Q406" s="262" t="n">
        <v>44.688</v>
      </c>
      <c r="R406" s="331" t="n">
        <f aca="false">A406*F406</f>
        <v>1.6</v>
      </c>
    </row>
    <row r="407" s="1" customFormat="true" ht="12.75" hidden="false" customHeight="false" outlineLevel="0" collapsed="false">
      <c r="A407" s="262" t="n">
        <v>10</v>
      </c>
      <c r="B407" s="332" t="s">
        <v>1172</v>
      </c>
      <c r="C407" s="332" t="s">
        <v>1173</v>
      </c>
      <c r="D407" s="332" t="s">
        <v>1174</v>
      </c>
      <c r="E407" s="262"/>
      <c r="F407" s="331" t="n">
        <v>0.3</v>
      </c>
      <c r="G407" s="333" t="n">
        <v>56.5326</v>
      </c>
      <c r="H407" s="333" t="n">
        <f aca="false">A407*G407*(1-H400/100)</f>
        <v>565.326</v>
      </c>
      <c r="I407" s="334" t="n">
        <v>41.876</v>
      </c>
      <c r="J407" s="334" t="n">
        <f aca="false">(A407*I407)/J400*K400</f>
        <v>414.352</v>
      </c>
      <c r="K407" s="335" t="n">
        <f aca="false">H407-J407</f>
        <v>150.974</v>
      </c>
      <c r="L407" s="330"/>
      <c r="M407" s="262" t="n">
        <f aca="false">H407/A407</f>
        <v>56.5326</v>
      </c>
      <c r="N407" s="262" t="n">
        <v>41.876</v>
      </c>
      <c r="O407" s="262" t="n">
        <v>0.76</v>
      </c>
      <c r="P407" s="262" t="n">
        <v>100</v>
      </c>
      <c r="Q407" s="262" t="n">
        <v>62.814</v>
      </c>
      <c r="R407" s="331" t="n">
        <f aca="false">A407*F407</f>
        <v>3</v>
      </c>
    </row>
    <row r="408" s="1" customFormat="true" ht="12.75" hidden="false" customHeight="false" outlineLevel="0" collapsed="false">
      <c r="A408" s="262" t="n">
        <v>10</v>
      </c>
      <c r="B408" s="332" t="s">
        <v>1151</v>
      </c>
      <c r="C408" s="332" t="s">
        <v>1152</v>
      </c>
      <c r="D408" s="332" t="s">
        <v>1153</v>
      </c>
      <c r="E408" s="262"/>
      <c r="F408" s="331" t="n">
        <v>0.13</v>
      </c>
      <c r="G408" s="333" t="n">
        <v>26.676</v>
      </c>
      <c r="H408" s="333" t="n">
        <f aca="false">A408*G408*(1-H400/100)</f>
        <v>266.76</v>
      </c>
      <c r="I408" s="334" t="n">
        <v>22.8</v>
      </c>
      <c r="J408" s="334" t="n">
        <f aca="false">(A408*I408)/J400*K400</f>
        <v>225.6</v>
      </c>
      <c r="K408" s="335" t="n">
        <f aca="false">H408-J408</f>
        <v>41.16</v>
      </c>
      <c r="L408" s="330"/>
      <c r="M408" s="262" t="n">
        <f aca="false">H408/A408</f>
        <v>26.676</v>
      </c>
      <c r="N408" s="262" t="n">
        <v>22.8</v>
      </c>
      <c r="O408" s="262" t="n">
        <v>0.4</v>
      </c>
      <c r="P408" s="262" t="n">
        <v>34.2</v>
      </c>
      <c r="Q408" s="262" t="n">
        <v>29.64</v>
      </c>
      <c r="R408" s="331" t="n">
        <f aca="false">A408*F408</f>
        <v>1.3</v>
      </c>
    </row>
    <row r="409" s="1" customFormat="true" ht="12.75" hidden="false" customHeight="false" outlineLevel="0" collapsed="false">
      <c r="A409" s="262" t="n">
        <v>10</v>
      </c>
      <c r="B409" s="332" t="s">
        <v>1100</v>
      </c>
      <c r="C409" s="332" t="s">
        <v>1101</v>
      </c>
      <c r="D409" s="332" t="s">
        <v>1102</v>
      </c>
      <c r="E409" s="262"/>
      <c r="F409" s="331"/>
      <c r="G409" s="333" t="n">
        <v>37.3464</v>
      </c>
      <c r="H409" s="333" t="n">
        <f aca="false">A409*G409*(1-H400/100)</f>
        <v>373.464</v>
      </c>
      <c r="I409" s="334" t="n">
        <v>27.664</v>
      </c>
      <c r="J409" s="334" t="n">
        <f aca="false">(A409*I409)/J400*K400</f>
        <v>273.728</v>
      </c>
      <c r="K409" s="335" t="n">
        <f aca="false">H409-J409</f>
        <v>99.7360000000001</v>
      </c>
      <c r="L409" s="330"/>
      <c r="M409" s="262" t="n">
        <f aca="false">H409/A409</f>
        <v>37.3464</v>
      </c>
      <c r="N409" s="262" t="n">
        <v>27.664</v>
      </c>
      <c r="O409" s="262" t="n">
        <v>0.52</v>
      </c>
      <c r="P409" s="262" t="n">
        <v>45</v>
      </c>
      <c r="Q409" s="262" t="n">
        <v>41.496</v>
      </c>
      <c r="R409" s="331" t="n">
        <f aca="false">A409*F409</f>
        <v>0</v>
      </c>
    </row>
    <row r="410" s="1" customFormat="true" ht="12.75" hidden="false" customHeight="false" outlineLevel="0" collapsed="false">
      <c r="A410" s="262" t="n">
        <v>10</v>
      </c>
      <c r="B410" s="332" t="s">
        <v>1103</v>
      </c>
      <c r="C410" s="332" t="s">
        <v>1104</v>
      </c>
      <c r="D410" s="332" t="s">
        <v>1141</v>
      </c>
      <c r="E410" s="262"/>
      <c r="F410" s="331"/>
      <c r="G410" s="333" t="n">
        <v>15.0822</v>
      </c>
      <c r="H410" s="333" t="n">
        <f aca="false">A410*G410*(1-H400/100)</f>
        <v>150.822</v>
      </c>
      <c r="I410" s="334" t="n">
        <v>11.172</v>
      </c>
      <c r="J410" s="334" t="n">
        <f aca="false">(A410*I410)/J400*K400</f>
        <v>110.544</v>
      </c>
      <c r="K410" s="335" t="n">
        <f aca="false">H410-J410</f>
        <v>40.278</v>
      </c>
      <c r="L410" s="330"/>
      <c r="M410" s="262" t="n">
        <f aca="false">H410/A410</f>
        <v>15.0822</v>
      </c>
      <c r="N410" s="262" t="n">
        <v>11.172</v>
      </c>
      <c r="O410" s="262" t="n">
        <v>0.21</v>
      </c>
      <c r="P410" s="262" t="n">
        <v>20</v>
      </c>
      <c r="Q410" s="262" t="n">
        <v>16.758</v>
      </c>
      <c r="R410" s="331" t="n">
        <f aca="false">A410*F410</f>
        <v>0</v>
      </c>
    </row>
    <row r="411" s="1" customFormat="true" ht="12.75" hidden="false" customHeight="false" outlineLevel="0" collapsed="false">
      <c r="A411" s="336" t="n">
        <f aca="false">SUM(A401:A410)</f>
        <v>115</v>
      </c>
      <c r="B411" s="336" t="s">
        <v>377</v>
      </c>
      <c r="C411" s="336"/>
      <c r="D411" s="336"/>
      <c r="E411" s="336"/>
      <c r="F411" s="337" t="n">
        <f aca="false">R411</f>
        <v>43.1</v>
      </c>
      <c r="G411" s="338"/>
      <c r="H411" s="339" t="n">
        <f aca="false">SUM(H401:H410)</f>
        <v>8070.5844</v>
      </c>
      <c r="I411" s="340"/>
      <c r="J411" s="341" t="n">
        <f aca="false">SUM(J401:J410)</f>
        <v>5877.632</v>
      </c>
      <c r="K411" s="335" t="n">
        <f aca="false">SUM(K401:K410)</f>
        <v>2192.9524</v>
      </c>
      <c r="L411" s="330"/>
      <c r="M411" s="262"/>
      <c r="N411" s="262"/>
      <c r="O411" s="262"/>
      <c r="P411" s="262"/>
      <c r="Q411" s="262"/>
      <c r="R411" s="331" t="n">
        <f aca="false">SUM(R401:R410)</f>
        <v>43.1</v>
      </c>
    </row>
    <row r="412" s="1" customFormat="true" ht="12.75" hidden="false" customHeight="false" outlineLevel="0" collapsed="false">
      <c r="A412" s="262"/>
      <c r="B412" s="272" t="s">
        <v>914</v>
      </c>
      <c r="C412" s="342"/>
      <c r="D412" s="342"/>
      <c r="E412" s="262"/>
      <c r="F412" s="262"/>
      <c r="G412" s="333"/>
      <c r="H412" s="343" t="n">
        <v>0</v>
      </c>
      <c r="I412" s="344" t="n">
        <f aca="false">K413/J413</f>
        <v>0.373101344214813</v>
      </c>
      <c r="J412" s="345"/>
      <c r="K412" s="335"/>
      <c r="L412" s="330"/>
      <c r="M412" s="262"/>
      <c r="N412" s="262"/>
      <c r="O412" s="262"/>
      <c r="P412" s="262"/>
      <c r="Q412" s="262"/>
      <c r="R412" s="331"/>
    </row>
    <row r="413" s="1" customFormat="true" ht="13.5" hidden="false" customHeight="false" outlineLevel="0" collapsed="false">
      <c r="A413" s="346"/>
      <c r="B413" s="346" t="s">
        <v>915</v>
      </c>
      <c r="C413" s="346"/>
      <c r="D413" s="346"/>
      <c r="E413" s="346"/>
      <c r="F413" s="347"/>
      <c r="G413" s="348"/>
      <c r="H413" s="349" t="n">
        <f aca="false">SUM(H411:H412)</f>
        <v>8070.5844</v>
      </c>
      <c r="I413" s="350" t="n">
        <f aca="false">K413/H413</f>
        <v>0.271721636415821</v>
      </c>
      <c r="J413" s="351" t="n">
        <f aca="false">SUM(J411:J412)</f>
        <v>5877.632</v>
      </c>
      <c r="K413" s="352" t="n">
        <f aca="false">H413-J413</f>
        <v>2192.9524</v>
      </c>
      <c r="L413" s="330"/>
      <c r="M413" s="262"/>
      <c r="N413" s="262"/>
      <c r="O413" s="262"/>
      <c r="P413" s="262"/>
      <c r="Q413" s="262"/>
      <c r="R413" s="331"/>
    </row>
    <row r="414" s="1" customFormat="true" ht="13.5" hidden="false" customHeight="false" outlineLevel="0" collapsed="false">
      <c r="A414" s="322"/>
      <c r="B414" s="323" t="s">
        <v>916</v>
      </c>
      <c r="C414" s="324"/>
      <c r="D414" s="325" t="n">
        <v>41905</v>
      </c>
      <c r="E414" s="322"/>
      <c r="F414" s="322" t="s">
        <v>1168</v>
      </c>
      <c r="G414" s="324"/>
      <c r="H414" s="326"/>
      <c r="I414" s="327" t="s">
        <v>358</v>
      </c>
      <c r="J414" s="328" t="n">
        <v>38</v>
      </c>
      <c r="K414" s="329" t="n">
        <v>37.6</v>
      </c>
      <c r="L414" s="330"/>
      <c r="M414" s="262"/>
      <c r="N414" s="262"/>
      <c r="O414" s="262"/>
      <c r="P414" s="262"/>
      <c r="Q414" s="262"/>
      <c r="R414" s="331"/>
    </row>
    <row r="415" s="1" customFormat="true" ht="12.75" hidden="false" customHeight="false" outlineLevel="0" collapsed="false">
      <c r="A415" s="262" t="n">
        <v>12</v>
      </c>
      <c r="B415" s="332" t="s">
        <v>1175</v>
      </c>
      <c r="C415" s="332" t="s">
        <v>819</v>
      </c>
      <c r="D415" s="353"/>
      <c r="E415" s="262"/>
      <c r="F415" s="331" t="n">
        <v>4.6</v>
      </c>
      <c r="G415" s="333" t="n">
        <v>648.78</v>
      </c>
      <c r="H415" s="333" t="n">
        <f aca="false">A415*G415*(1-H414/100)</f>
        <v>7785.36</v>
      </c>
      <c r="I415" s="334" t="n">
        <v>624.91</v>
      </c>
      <c r="J415" s="334" t="n">
        <f aca="false">(A415*I415)/J414*K414</f>
        <v>7419.984</v>
      </c>
      <c r="K415" s="335" t="n">
        <f aca="false">H415-J415</f>
        <v>365.375999999999</v>
      </c>
      <c r="L415" s="330"/>
      <c r="M415" s="262" t="n">
        <f aca="false">H415/12</f>
        <v>648.78</v>
      </c>
      <c r="N415" s="262" t="n">
        <v>624.91</v>
      </c>
      <c r="O415" s="262" t="n">
        <v>12.65</v>
      </c>
      <c r="P415" s="262" t="n">
        <v>750</v>
      </c>
      <c r="Q415" s="262" t="n">
        <v>718.6465</v>
      </c>
      <c r="R415" s="331" t="n">
        <f aca="false">A415*F415</f>
        <v>55.2</v>
      </c>
    </row>
    <row r="416" s="1" customFormat="true" ht="12.75" hidden="false" customHeight="false" outlineLevel="0" collapsed="false">
      <c r="A416" s="336" t="n">
        <f aca="false">SUM(A415:A415)</f>
        <v>12</v>
      </c>
      <c r="B416" s="336" t="s">
        <v>377</v>
      </c>
      <c r="C416" s="336"/>
      <c r="D416" s="336"/>
      <c r="E416" s="336"/>
      <c r="F416" s="337" t="n">
        <f aca="false">R416</f>
        <v>55.2</v>
      </c>
      <c r="G416" s="338"/>
      <c r="H416" s="339" t="n">
        <f aca="false">SUM(H415:H415)</f>
        <v>7785.36</v>
      </c>
      <c r="I416" s="340"/>
      <c r="J416" s="341" t="n">
        <f aca="false">SUM(J415:J415)</f>
        <v>7419.984</v>
      </c>
      <c r="K416" s="335" t="n">
        <f aca="false">SUM(K415:K415)</f>
        <v>365.375999999999</v>
      </c>
      <c r="L416" s="330"/>
      <c r="M416" s="262"/>
      <c r="N416" s="262"/>
      <c r="O416" s="262"/>
      <c r="P416" s="262"/>
      <c r="Q416" s="262"/>
      <c r="R416" s="331" t="n">
        <f aca="false">SUM(R415:R415)</f>
        <v>55.2</v>
      </c>
    </row>
    <row r="417" s="1" customFormat="true" ht="12.75" hidden="false" customHeight="false" outlineLevel="0" collapsed="false">
      <c r="A417" s="262"/>
      <c r="B417" s="272" t="s">
        <v>914</v>
      </c>
      <c r="C417" s="342"/>
      <c r="D417" s="342"/>
      <c r="E417" s="262"/>
      <c r="F417" s="262"/>
      <c r="G417" s="333"/>
      <c r="H417" s="343" t="n">
        <v>0</v>
      </c>
      <c r="I417" s="344" t="n">
        <f aca="false">K418/J418</f>
        <v>0.049242154700064</v>
      </c>
      <c r="J417" s="345"/>
      <c r="K417" s="335"/>
      <c r="L417" s="330"/>
      <c r="M417" s="262"/>
      <c r="N417" s="262"/>
      <c r="O417" s="262"/>
      <c r="P417" s="262"/>
      <c r="Q417" s="262"/>
      <c r="R417" s="331"/>
    </row>
    <row r="418" s="1" customFormat="true" ht="13.5" hidden="false" customHeight="false" outlineLevel="0" collapsed="false">
      <c r="A418" s="346"/>
      <c r="B418" s="346" t="s">
        <v>915</v>
      </c>
      <c r="C418" s="346"/>
      <c r="D418" s="346"/>
      <c r="E418" s="346"/>
      <c r="F418" s="347"/>
      <c r="G418" s="348"/>
      <c r="H418" s="349" t="n">
        <f aca="false">SUM(H416:H417)</f>
        <v>7785.36</v>
      </c>
      <c r="I418" s="350" t="n">
        <f aca="false">K418/H418</f>
        <v>0.0469311631061376</v>
      </c>
      <c r="J418" s="351" t="n">
        <f aca="false">SUM(J416:J417)</f>
        <v>7419.984</v>
      </c>
      <c r="K418" s="352" t="n">
        <f aca="false">H418-J418</f>
        <v>365.375999999999</v>
      </c>
      <c r="L418" s="330"/>
      <c r="M418" s="262"/>
      <c r="N418" s="262"/>
      <c r="O418" s="262"/>
      <c r="P418" s="262"/>
      <c r="Q418" s="262"/>
      <c r="R418" s="331"/>
    </row>
    <row r="419" s="1" customFormat="true" ht="13.5" hidden="false" customHeight="false" outlineLevel="0" collapsed="false">
      <c r="A419" s="322"/>
      <c r="B419" s="323" t="s">
        <v>916</v>
      </c>
      <c r="C419" s="324" t="s">
        <v>1176</v>
      </c>
      <c r="D419" s="325" t="n">
        <v>41909</v>
      </c>
      <c r="E419" s="322"/>
      <c r="F419" s="322" t="s">
        <v>1177</v>
      </c>
      <c r="G419" s="324"/>
      <c r="H419" s="326"/>
      <c r="I419" s="327" t="s">
        <v>358</v>
      </c>
      <c r="J419" s="328" t="n">
        <v>38</v>
      </c>
      <c r="K419" s="329" t="n">
        <v>37.6</v>
      </c>
      <c r="L419" s="330"/>
      <c r="M419" s="262"/>
      <c r="N419" s="262"/>
      <c r="O419" s="262"/>
      <c r="P419" s="262"/>
      <c r="Q419" s="262"/>
      <c r="R419" s="331"/>
    </row>
    <row r="420" s="1" customFormat="true" ht="12.75" hidden="false" customHeight="false" outlineLevel="0" collapsed="false">
      <c r="A420" s="262" t="n">
        <v>10</v>
      </c>
      <c r="B420" s="332" t="s">
        <v>1119</v>
      </c>
      <c r="C420" s="332" t="s">
        <v>1115</v>
      </c>
      <c r="D420" s="332" t="s">
        <v>1120</v>
      </c>
      <c r="E420" s="262"/>
      <c r="F420" s="331" t="n">
        <v>18</v>
      </c>
      <c r="G420" s="333" t="n">
        <v>3570</v>
      </c>
      <c r="H420" s="333" t="n">
        <f aca="false">A420*G420*(1-H419/100)</f>
        <v>35700</v>
      </c>
      <c r="I420" s="334" t="n">
        <v>2975.4</v>
      </c>
      <c r="J420" s="334" t="n">
        <f aca="false">(A420*I420)/J419*K419</f>
        <v>29440.8</v>
      </c>
      <c r="K420" s="335" t="n">
        <f aca="false">H420-J420</f>
        <v>6259.2</v>
      </c>
      <c r="L420" s="330"/>
      <c r="M420" s="262"/>
      <c r="N420" s="262" t="n">
        <v>2975.4</v>
      </c>
      <c r="O420" s="262" t="n">
        <v>54</v>
      </c>
      <c r="P420" s="262" t="n">
        <v>4500</v>
      </c>
      <c r="Q420" s="262" t="n">
        <v>4016.79</v>
      </c>
      <c r="R420" s="331" t="n">
        <f aca="false">A420*F420</f>
        <v>180</v>
      </c>
    </row>
    <row r="421" s="1" customFormat="true" ht="12.75" hidden="false" customHeight="false" outlineLevel="0" collapsed="false">
      <c r="A421" s="336" t="n">
        <f aca="false">SUM(A420:A420)</f>
        <v>10</v>
      </c>
      <c r="B421" s="336" t="s">
        <v>377</v>
      </c>
      <c r="C421" s="336"/>
      <c r="D421" s="336"/>
      <c r="E421" s="336"/>
      <c r="F421" s="337" t="n">
        <f aca="false">R421</f>
        <v>180</v>
      </c>
      <c r="G421" s="338"/>
      <c r="H421" s="339" t="n">
        <f aca="false">SUM(H420:H420)</f>
        <v>35700</v>
      </c>
      <c r="I421" s="340"/>
      <c r="J421" s="341" t="n">
        <f aca="false">SUM(J420:J420)</f>
        <v>29440.8</v>
      </c>
      <c r="K421" s="335" t="n">
        <f aca="false">SUM(K420:K420)</f>
        <v>6259.2</v>
      </c>
      <c r="L421" s="330"/>
      <c r="M421" s="262"/>
      <c r="N421" s="262"/>
      <c r="O421" s="262"/>
      <c r="P421" s="262"/>
      <c r="Q421" s="262"/>
      <c r="R421" s="331" t="n">
        <f aca="false">SUM(R420:R420)</f>
        <v>180</v>
      </c>
    </row>
    <row r="422" s="1" customFormat="true" ht="12.75" hidden="false" customHeight="false" outlineLevel="0" collapsed="false">
      <c r="A422" s="262"/>
      <c r="B422" s="272" t="s">
        <v>914</v>
      </c>
      <c r="C422" s="342"/>
      <c r="D422" s="342"/>
      <c r="E422" s="262"/>
      <c r="F422" s="262"/>
      <c r="G422" s="333"/>
      <c r="H422" s="343" t="n">
        <v>0</v>
      </c>
      <c r="I422" s="344" t="n">
        <f aca="false">K423/J423</f>
        <v>0.212602918398956</v>
      </c>
      <c r="J422" s="345"/>
      <c r="K422" s="335"/>
      <c r="L422" s="330"/>
      <c r="M422" s="262"/>
      <c r="N422" s="262"/>
      <c r="O422" s="262"/>
      <c r="P422" s="262"/>
      <c r="Q422" s="262"/>
      <c r="R422" s="331"/>
    </row>
    <row r="423" s="1" customFormat="true" ht="13.5" hidden="false" customHeight="false" outlineLevel="0" collapsed="false">
      <c r="A423" s="346"/>
      <c r="B423" s="346" t="s">
        <v>915</v>
      </c>
      <c r="C423" s="346"/>
      <c r="D423" s="346"/>
      <c r="E423" s="346"/>
      <c r="F423" s="347"/>
      <c r="G423" s="348"/>
      <c r="H423" s="349" t="n">
        <f aca="false">SUM(H421:H422)</f>
        <v>35700</v>
      </c>
      <c r="I423" s="350" t="n">
        <f aca="false">K423/H423</f>
        <v>0.175327731092437</v>
      </c>
      <c r="J423" s="351" t="n">
        <f aca="false">SUM(J421:J422)</f>
        <v>29440.8</v>
      </c>
      <c r="K423" s="352" t="n">
        <f aca="false">H423-J423</f>
        <v>6259.2</v>
      </c>
      <c r="L423" s="330"/>
      <c r="M423" s="262"/>
      <c r="N423" s="262"/>
      <c r="O423" s="262"/>
      <c r="P423" s="262"/>
      <c r="Q423" s="262"/>
      <c r="R423" s="331"/>
    </row>
    <row r="424" s="1" customFormat="true" ht="13.5" hidden="false" customHeight="false" outlineLevel="0" collapsed="false">
      <c r="A424" s="322"/>
      <c r="B424" s="323" t="s">
        <v>916</v>
      </c>
      <c r="C424" s="324"/>
      <c r="D424" s="325" t="n">
        <v>41914</v>
      </c>
      <c r="E424" s="322"/>
      <c r="F424" s="322" t="s">
        <v>1178</v>
      </c>
      <c r="G424" s="324"/>
      <c r="H424" s="326"/>
      <c r="I424" s="327" t="s">
        <v>358</v>
      </c>
      <c r="J424" s="328" t="n">
        <v>39</v>
      </c>
      <c r="K424" s="329" t="n">
        <v>37.6</v>
      </c>
      <c r="L424" s="330"/>
      <c r="M424" s="262"/>
      <c r="N424" s="262"/>
      <c r="O424" s="262"/>
      <c r="P424" s="262"/>
      <c r="Q424" s="262"/>
      <c r="R424" s="331"/>
    </row>
    <row r="425" s="1" customFormat="true" ht="12.75" hidden="false" customHeight="false" outlineLevel="0" collapsed="false">
      <c r="A425" s="262" t="n">
        <v>30</v>
      </c>
      <c r="B425" s="332" t="s">
        <v>1147</v>
      </c>
      <c r="C425" s="332" t="s">
        <v>819</v>
      </c>
      <c r="D425" s="332" t="s">
        <v>820</v>
      </c>
      <c r="E425" s="262"/>
      <c r="F425" s="331" t="n">
        <v>1.2</v>
      </c>
      <c r="G425" s="333" t="n">
        <v>226.45</v>
      </c>
      <c r="H425" s="333" t="n">
        <f aca="false">A425*G425*(1-H424/100)</f>
        <v>6793.5</v>
      </c>
      <c r="I425" s="334" t="n">
        <v>186.381</v>
      </c>
      <c r="J425" s="334" t="n">
        <f aca="false">(A425*I425)/J424*K424</f>
        <v>5390.712</v>
      </c>
      <c r="K425" s="335" t="n">
        <f aca="false">H425-J425</f>
        <v>1402.788</v>
      </c>
      <c r="L425" s="330"/>
      <c r="M425" s="262"/>
      <c r="N425" s="262" t="n">
        <v>186.381</v>
      </c>
      <c r="O425" s="262" t="n">
        <v>3.54</v>
      </c>
      <c r="P425" s="262" t="n">
        <v>400</v>
      </c>
      <c r="Q425" s="262" t="n">
        <v>251.6144</v>
      </c>
      <c r="R425" s="331" t="n">
        <f aca="false">A425*F425</f>
        <v>36</v>
      </c>
    </row>
    <row r="426" s="1" customFormat="true" ht="12.75" hidden="false" customHeight="false" outlineLevel="0" collapsed="false">
      <c r="A426" s="262" t="n">
        <v>2</v>
      </c>
      <c r="B426" s="332" t="s">
        <v>1107</v>
      </c>
      <c r="C426" s="332" t="s">
        <v>1108</v>
      </c>
      <c r="D426" s="332" t="s">
        <v>1179</v>
      </c>
      <c r="E426" s="262"/>
      <c r="F426" s="331" t="n">
        <v>16</v>
      </c>
      <c r="G426" s="333" t="n">
        <v>3100</v>
      </c>
      <c r="H426" s="333" t="n">
        <f aca="false">A426*G426*(1-H424/100)</f>
        <v>6200</v>
      </c>
      <c r="I426" s="334" t="n">
        <v>2675.4</v>
      </c>
      <c r="J426" s="334" t="n">
        <f aca="false">(A426*I426)/J424*K424</f>
        <v>5158.72</v>
      </c>
      <c r="K426" s="335" t="n">
        <f aca="false">H426-J426</f>
        <v>1041.28</v>
      </c>
      <c r="L426" s="330"/>
      <c r="M426" s="262"/>
      <c r="N426" s="262" t="n">
        <v>2675.4</v>
      </c>
      <c r="O426" s="262" t="n">
        <v>49</v>
      </c>
      <c r="P426" s="262" t="n">
        <v>3500</v>
      </c>
      <c r="Q426" s="262" t="n">
        <v>3478.02</v>
      </c>
      <c r="R426" s="331" t="n">
        <f aca="false">A426*F426</f>
        <v>32</v>
      </c>
    </row>
    <row r="427" s="1" customFormat="true" ht="12.75" hidden="false" customHeight="false" outlineLevel="0" collapsed="false">
      <c r="A427" s="336" t="n">
        <f aca="false">SUM(A425:A426)</f>
        <v>32</v>
      </c>
      <c r="B427" s="336" t="s">
        <v>377</v>
      </c>
      <c r="C427" s="336"/>
      <c r="D427" s="336"/>
      <c r="E427" s="336"/>
      <c r="F427" s="337" t="n">
        <f aca="false">R427</f>
        <v>68</v>
      </c>
      <c r="G427" s="338"/>
      <c r="H427" s="339" t="n">
        <f aca="false">SUM(H425:H426)</f>
        <v>12993.5</v>
      </c>
      <c r="I427" s="340"/>
      <c r="J427" s="341" t="n">
        <f aca="false">SUM(J425:J426)</f>
        <v>10549.432</v>
      </c>
      <c r="K427" s="335" t="n">
        <f aca="false">SUM(K425:K426)</f>
        <v>2444.068</v>
      </c>
      <c r="L427" s="330"/>
      <c r="M427" s="262"/>
      <c r="N427" s="262"/>
      <c r="O427" s="262"/>
      <c r="P427" s="262"/>
      <c r="Q427" s="262"/>
      <c r="R427" s="331" t="n">
        <f aca="false">SUM(R425:R426)</f>
        <v>68</v>
      </c>
    </row>
    <row r="428" s="1" customFormat="true" ht="12.75" hidden="false" customHeight="false" outlineLevel="0" collapsed="false">
      <c r="A428" s="262"/>
      <c r="B428" s="272" t="s">
        <v>914</v>
      </c>
      <c r="C428" s="342"/>
      <c r="D428" s="342"/>
      <c r="E428" s="262"/>
      <c r="F428" s="262"/>
      <c r="G428" s="333"/>
      <c r="H428" s="343" t="n">
        <v>0</v>
      </c>
      <c r="I428" s="344" t="n">
        <f aca="false">K429/J429</f>
        <v>0.231677686533265</v>
      </c>
      <c r="J428" s="345"/>
      <c r="K428" s="335"/>
      <c r="L428" s="330"/>
      <c r="M428" s="262"/>
      <c r="N428" s="262"/>
      <c r="O428" s="262"/>
      <c r="P428" s="262"/>
      <c r="Q428" s="262"/>
      <c r="R428" s="331"/>
    </row>
    <row r="429" s="1" customFormat="true" ht="13.5" hidden="false" customHeight="false" outlineLevel="0" collapsed="false">
      <c r="A429" s="346"/>
      <c r="B429" s="346" t="s">
        <v>915</v>
      </c>
      <c r="C429" s="346"/>
      <c r="D429" s="346"/>
      <c r="E429" s="346"/>
      <c r="F429" s="347"/>
      <c r="G429" s="348"/>
      <c r="H429" s="349" t="n">
        <f aca="false">SUM(H427:H428)</f>
        <v>12993.5</v>
      </c>
      <c r="I429" s="350" t="n">
        <f aca="false">K429/H429</f>
        <v>0.188099280409435</v>
      </c>
      <c r="J429" s="351" t="n">
        <f aca="false">SUM(J427:J428)</f>
        <v>10549.432</v>
      </c>
      <c r="K429" s="352" t="n">
        <f aca="false">H429-J429</f>
        <v>2444.068</v>
      </c>
      <c r="L429" s="330"/>
      <c r="M429" s="262"/>
      <c r="N429" s="262"/>
      <c r="O429" s="262"/>
      <c r="P429" s="262"/>
      <c r="Q429" s="262"/>
      <c r="R429" s="331"/>
    </row>
    <row r="430" s="1" customFormat="true" ht="13.5" hidden="false" customHeight="false" outlineLevel="0" collapsed="false">
      <c r="A430" s="322"/>
      <c r="B430" s="323" t="s">
        <v>916</v>
      </c>
      <c r="C430" s="324"/>
      <c r="D430" s="325" t="n">
        <v>41920</v>
      </c>
      <c r="E430" s="322"/>
      <c r="F430" s="322" t="s">
        <v>1180</v>
      </c>
      <c r="G430" s="324"/>
      <c r="H430" s="326"/>
      <c r="I430" s="327" t="s">
        <v>358</v>
      </c>
      <c r="J430" s="328" t="n">
        <v>40</v>
      </c>
      <c r="K430" s="329" t="n">
        <v>39.5</v>
      </c>
      <c r="L430" s="330"/>
      <c r="M430" s="262"/>
      <c r="N430" s="262"/>
      <c r="O430" s="262"/>
      <c r="P430" s="262"/>
      <c r="Q430" s="262"/>
      <c r="R430" s="331"/>
    </row>
    <row r="431" s="1" customFormat="true" ht="12.75" hidden="false" customHeight="false" outlineLevel="0" collapsed="false">
      <c r="A431" s="262" t="n">
        <v>20</v>
      </c>
      <c r="B431" s="332" t="s">
        <v>1181</v>
      </c>
      <c r="C431" s="332" t="s">
        <v>1048</v>
      </c>
      <c r="D431" s="332" t="s">
        <v>1182</v>
      </c>
      <c r="E431" s="262"/>
      <c r="F431" s="331" t="n">
        <v>2.3</v>
      </c>
      <c r="G431" s="333" t="n">
        <v>383.4</v>
      </c>
      <c r="H431" s="333" t="n">
        <f aca="false">A431*G431*(1-H430/100)</f>
        <v>7668</v>
      </c>
      <c r="I431" s="334" t="n">
        <v>355.32</v>
      </c>
      <c r="J431" s="334" t="n">
        <f aca="false">(A431*I431)/J430*K430</f>
        <v>7017.57</v>
      </c>
      <c r="K431" s="335" t="n">
        <f aca="false">H431-J431</f>
        <v>650.43</v>
      </c>
      <c r="L431" s="330"/>
      <c r="M431" s="262"/>
      <c r="N431" s="262" t="n">
        <v>355.32</v>
      </c>
      <c r="O431" s="262" t="n">
        <v>5.4</v>
      </c>
      <c r="P431" s="262" t="n">
        <v>550</v>
      </c>
      <c r="Q431" s="262" t="n">
        <v>426.384</v>
      </c>
      <c r="R431" s="331" t="n">
        <f aca="false">A431*F431</f>
        <v>46</v>
      </c>
    </row>
    <row r="432" s="1" customFormat="true" ht="12.75" hidden="false" customHeight="false" outlineLevel="0" collapsed="false">
      <c r="A432" s="336" t="n">
        <f aca="false">SUM(A431:A431)</f>
        <v>20</v>
      </c>
      <c r="B432" s="336" t="s">
        <v>377</v>
      </c>
      <c r="C432" s="336"/>
      <c r="D432" s="336"/>
      <c r="E432" s="336"/>
      <c r="F432" s="337" t="n">
        <f aca="false">R432</f>
        <v>46</v>
      </c>
      <c r="G432" s="338"/>
      <c r="H432" s="339" t="n">
        <f aca="false">SUM(H431:H431)</f>
        <v>7668</v>
      </c>
      <c r="I432" s="340"/>
      <c r="J432" s="341" t="n">
        <f aca="false">SUM(J431:J431)</f>
        <v>7017.57</v>
      </c>
      <c r="K432" s="335" t="n">
        <f aca="false">SUM(K431:K431)</f>
        <v>650.43</v>
      </c>
      <c r="L432" s="330"/>
      <c r="M432" s="262"/>
      <c r="N432" s="262"/>
      <c r="O432" s="262"/>
      <c r="P432" s="262"/>
      <c r="Q432" s="262"/>
      <c r="R432" s="331" t="n">
        <f aca="false">SUM(R431:R431)</f>
        <v>46</v>
      </c>
    </row>
    <row r="433" s="1" customFormat="true" ht="12.75" hidden="false" customHeight="false" outlineLevel="0" collapsed="false">
      <c r="A433" s="262"/>
      <c r="B433" s="272" t="s">
        <v>914</v>
      </c>
      <c r="C433" s="342"/>
      <c r="D433" s="342"/>
      <c r="E433" s="262"/>
      <c r="F433" s="262"/>
      <c r="G433" s="333"/>
      <c r="H433" s="343" t="n">
        <v>0</v>
      </c>
      <c r="I433" s="344" t="n">
        <f aca="false">K434/J434</f>
        <v>0.0926859297449117</v>
      </c>
      <c r="J433" s="345"/>
      <c r="K433" s="335"/>
      <c r="L433" s="330"/>
      <c r="M433" s="262"/>
      <c r="N433" s="262"/>
      <c r="O433" s="262"/>
      <c r="P433" s="262"/>
      <c r="Q433" s="262"/>
      <c r="R433" s="331"/>
    </row>
    <row r="434" s="1" customFormat="true" ht="13.5" hidden="false" customHeight="false" outlineLevel="0" collapsed="false">
      <c r="A434" s="346"/>
      <c r="B434" s="346" t="s">
        <v>915</v>
      </c>
      <c r="C434" s="346"/>
      <c r="D434" s="346"/>
      <c r="E434" s="346"/>
      <c r="F434" s="347"/>
      <c r="G434" s="348"/>
      <c r="H434" s="349" t="n">
        <f aca="false">SUM(H432:H433)</f>
        <v>7668</v>
      </c>
      <c r="I434" s="350" t="n">
        <f aca="false">K434/H434</f>
        <v>0.0848239436619719</v>
      </c>
      <c r="J434" s="351" t="n">
        <f aca="false">SUM(J432:J433)</f>
        <v>7017.57</v>
      </c>
      <c r="K434" s="352" t="n">
        <f aca="false">H434-J434</f>
        <v>650.43</v>
      </c>
      <c r="L434" s="330"/>
      <c r="M434" s="262"/>
      <c r="N434" s="262"/>
      <c r="O434" s="262"/>
      <c r="P434" s="262"/>
      <c r="Q434" s="262"/>
      <c r="R434" s="331"/>
    </row>
    <row r="435" s="1" customFormat="true" ht="13.5" hidden="false" customHeight="false" outlineLevel="0" collapsed="false">
      <c r="A435" s="322"/>
      <c r="B435" s="323" t="s">
        <v>916</v>
      </c>
      <c r="C435" s="324"/>
      <c r="D435" s="325" t="n">
        <v>41941</v>
      </c>
      <c r="E435" s="322"/>
      <c r="F435" s="322" t="s">
        <v>1183</v>
      </c>
      <c r="G435" s="324"/>
      <c r="H435" s="326"/>
      <c r="I435" s="327" t="s">
        <v>358</v>
      </c>
      <c r="J435" s="328" t="n">
        <v>41</v>
      </c>
      <c r="K435" s="329" t="n">
        <v>40.5</v>
      </c>
      <c r="L435" s="330"/>
      <c r="M435" s="262"/>
      <c r="N435" s="262"/>
      <c r="O435" s="262"/>
      <c r="P435" s="262"/>
      <c r="Q435" s="262"/>
      <c r="R435" s="331"/>
    </row>
    <row r="436" s="1" customFormat="true" ht="12.75" hidden="false" customHeight="false" outlineLevel="0" collapsed="false">
      <c r="A436" s="262" t="n">
        <v>6</v>
      </c>
      <c r="B436" s="332" t="s">
        <v>794</v>
      </c>
      <c r="C436" s="332" t="s">
        <v>795</v>
      </c>
      <c r="D436" s="332" t="s">
        <v>796</v>
      </c>
      <c r="E436" s="262"/>
      <c r="F436" s="331" t="n">
        <v>4.95</v>
      </c>
      <c r="G436" s="333" t="n">
        <v>522.9</v>
      </c>
      <c r="H436" s="333" t="n">
        <f aca="false">A436*G436*(1-H435/100)</f>
        <v>3137.4</v>
      </c>
      <c r="I436" s="334" t="n">
        <v>447.064</v>
      </c>
      <c r="J436" s="334" t="n">
        <f aca="false">(A436*I436)/J435*K435</f>
        <v>2649.672</v>
      </c>
      <c r="K436" s="335" t="n">
        <f aca="false">H436-J436</f>
        <v>487.727999999999</v>
      </c>
      <c r="L436" s="330"/>
      <c r="M436" s="262"/>
      <c r="N436" s="262" t="n">
        <v>447.064</v>
      </c>
      <c r="O436" s="262" t="n">
        <v>7.52</v>
      </c>
      <c r="P436" s="262" t="n">
        <v>650</v>
      </c>
      <c r="Q436" s="262" t="n">
        <v>603.5364</v>
      </c>
      <c r="R436" s="331" t="n">
        <f aca="false">A436*F436</f>
        <v>29.7</v>
      </c>
    </row>
    <row r="437" s="1" customFormat="true" ht="12.75" hidden="false" customHeight="false" outlineLevel="0" collapsed="false">
      <c r="A437" s="262" t="n">
        <v>6</v>
      </c>
      <c r="B437" s="332" t="s">
        <v>1036</v>
      </c>
      <c r="C437" s="332" t="s">
        <v>830</v>
      </c>
      <c r="D437" s="332" t="s">
        <v>1184</v>
      </c>
      <c r="E437" s="262"/>
      <c r="F437" s="331" t="n">
        <v>7.5</v>
      </c>
      <c r="G437" s="333" t="n">
        <v>805.5</v>
      </c>
      <c r="H437" s="333" t="n">
        <f aca="false">A437*G437*(1-H435/100)</f>
        <v>4833</v>
      </c>
      <c r="I437" s="334" t="n">
        <v>688.8</v>
      </c>
      <c r="J437" s="334" t="n">
        <f aca="false">(A437*I437)/J435*K435</f>
        <v>4082.4</v>
      </c>
      <c r="K437" s="335" t="n">
        <f aca="false">H437-J437</f>
        <v>750.600000000001</v>
      </c>
      <c r="L437" s="330"/>
      <c r="M437" s="262"/>
      <c r="N437" s="262" t="n">
        <v>688.8</v>
      </c>
      <c r="O437" s="262" t="n">
        <v>12</v>
      </c>
      <c r="P437" s="262" t="n">
        <v>1200</v>
      </c>
      <c r="Q437" s="262" t="n">
        <v>895.44</v>
      </c>
      <c r="R437" s="331" t="n">
        <f aca="false">A437*F437</f>
        <v>45</v>
      </c>
    </row>
    <row r="438" s="1" customFormat="true" ht="12.75" hidden="false" customHeight="false" outlineLevel="0" collapsed="false">
      <c r="A438" s="262" t="n">
        <v>10</v>
      </c>
      <c r="B438" s="332" t="s">
        <v>1154</v>
      </c>
      <c r="C438" s="332" t="s">
        <v>1185</v>
      </c>
      <c r="D438" s="332" t="s">
        <v>1156</v>
      </c>
      <c r="E438" s="262"/>
      <c r="F438" s="331" t="n">
        <v>0.25</v>
      </c>
      <c r="G438" s="333" t="n">
        <v>46.8</v>
      </c>
      <c r="H438" s="333" t="n">
        <f aca="false">A438*G438*(1-H435/100)</f>
        <v>468</v>
      </c>
      <c r="I438" s="334" t="n">
        <v>40.18</v>
      </c>
      <c r="J438" s="334" t="n">
        <f aca="false">(A438*I438)/J435*K435</f>
        <v>396.9</v>
      </c>
      <c r="K438" s="335" t="n">
        <f aca="false">H438-J438</f>
        <v>71.1</v>
      </c>
      <c r="L438" s="330"/>
      <c r="M438" s="262"/>
      <c r="N438" s="262" t="n">
        <v>40.18</v>
      </c>
      <c r="O438" s="262" t="n">
        <v>0.7</v>
      </c>
      <c r="P438" s="262" t="n">
        <v>60.27</v>
      </c>
      <c r="Q438" s="262" t="n">
        <v>52.234</v>
      </c>
      <c r="R438" s="331" t="n">
        <f aca="false">A438*F438</f>
        <v>2.5</v>
      </c>
    </row>
    <row r="439" s="1" customFormat="true" ht="12.75" hidden="false" customHeight="false" outlineLevel="0" collapsed="false">
      <c r="A439" s="262" t="n">
        <v>2</v>
      </c>
      <c r="B439" s="332" t="s">
        <v>1114</v>
      </c>
      <c r="C439" s="332" t="s">
        <v>1115</v>
      </c>
      <c r="D439" s="332" t="s">
        <v>1186</v>
      </c>
      <c r="E439" s="262"/>
      <c r="F439" s="331" t="n">
        <v>18.5</v>
      </c>
      <c r="G439" s="333" t="n">
        <v>3060</v>
      </c>
      <c r="H439" s="333" t="n">
        <f aca="false">A439*G439*(1-H435/100)</f>
        <v>6120</v>
      </c>
      <c r="I439" s="334" t="n">
        <v>2675.25</v>
      </c>
      <c r="J439" s="334" t="n">
        <f aca="false">(A439*I439)/J435*K435</f>
        <v>5285.25</v>
      </c>
      <c r="K439" s="335" t="n">
        <f aca="false">H439-J439</f>
        <v>834.75</v>
      </c>
      <c r="L439" s="330"/>
      <c r="M439" s="262"/>
      <c r="N439" s="262" t="n">
        <v>2675.25</v>
      </c>
      <c r="O439" s="262" t="n">
        <v>45</v>
      </c>
      <c r="P439" s="262" t="n">
        <v>4500</v>
      </c>
      <c r="Q439" s="262" t="n">
        <v>3477.825</v>
      </c>
      <c r="R439" s="331" t="n">
        <f aca="false">A439*F439</f>
        <v>37</v>
      </c>
    </row>
    <row r="440" s="1" customFormat="true" ht="12.75" hidden="false" customHeight="false" outlineLevel="0" collapsed="false">
      <c r="A440" s="336" t="n">
        <f aca="false">SUM(A436:A439)</f>
        <v>24</v>
      </c>
      <c r="B440" s="336" t="s">
        <v>377</v>
      </c>
      <c r="C440" s="336"/>
      <c r="D440" s="336"/>
      <c r="E440" s="336"/>
      <c r="F440" s="337" t="n">
        <f aca="false">R440</f>
        <v>114.2</v>
      </c>
      <c r="G440" s="338"/>
      <c r="H440" s="339" t="n">
        <f aca="false">SUM(H436:H439)</f>
        <v>14558.4</v>
      </c>
      <c r="I440" s="340"/>
      <c r="J440" s="341" t="n">
        <f aca="false">SUM(J436:J439)</f>
        <v>12414.222</v>
      </c>
      <c r="K440" s="335" t="n">
        <f aca="false">SUM(K436:K439)</f>
        <v>2144.178</v>
      </c>
      <c r="L440" s="330"/>
      <c r="M440" s="262"/>
      <c r="N440" s="262"/>
      <c r="O440" s="262"/>
      <c r="P440" s="262"/>
      <c r="Q440" s="262"/>
      <c r="R440" s="331" t="n">
        <f aca="false">SUM(R436:R439)</f>
        <v>114.2</v>
      </c>
    </row>
    <row r="441" s="1" customFormat="true" ht="12.75" hidden="false" customHeight="false" outlineLevel="0" collapsed="false">
      <c r="A441" s="262"/>
      <c r="B441" s="272" t="s">
        <v>914</v>
      </c>
      <c r="C441" s="342"/>
      <c r="D441" s="342"/>
      <c r="E441" s="262"/>
      <c r="F441" s="262"/>
      <c r="G441" s="333"/>
      <c r="H441" s="343" t="n">
        <v>0</v>
      </c>
      <c r="I441" s="344" t="n">
        <f aca="false">K442/J442</f>
        <v>0.172719482541878</v>
      </c>
      <c r="J441" s="345"/>
      <c r="K441" s="335"/>
      <c r="L441" s="330"/>
      <c r="M441" s="262"/>
      <c r="N441" s="262"/>
      <c r="O441" s="262"/>
      <c r="P441" s="262"/>
      <c r="Q441" s="262"/>
      <c r="R441" s="331"/>
    </row>
    <row r="442" s="1" customFormat="true" ht="13.5" hidden="false" customHeight="false" outlineLevel="0" collapsed="false">
      <c r="A442" s="346"/>
      <c r="B442" s="346" t="s">
        <v>915</v>
      </c>
      <c r="C442" s="346"/>
      <c r="D442" s="346"/>
      <c r="E442" s="346"/>
      <c r="F442" s="347"/>
      <c r="G442" s="348"/>
      <c r="H442" s="349" t="n">
        <f aca="false">SUM(H440:H441)</f>
        <v>14558.4</v>
      </c>
      <c r="I442" s="350" t="n">
        <f aca="false">K442/H442</f>
        <v>0.14728115727003</v>
      </c>
      <c r="J442" s="351" t="n">
        <f aca="false">SUM(J440:J441)</f>
        <v>12414.222</v>
      </c>
      <c r="K442" s="352" t="n">
        <f aca="false">H442-J442</f>
        <v>2144.178</v>
      </c>
      <c r="L442" s="330"/>
      <c r="M442" s="262"/>
      <c r="N442" s="262"/>
      <c r="O442" s="262"/>
      <c r="P442" s="262"/>
      <c r="Q442" s="262"/>
      <c r="R442" s="331"/>
    </row>
    <row r="443" s="1" customFormat="true" ht="13.5" hidden="false" customHeight="false" outlineLevel="0" collapsed="false">
      <c r="A443" s="322"/>
      <c r="B443" s="323" t="s">
        <v>916</v>
      </c>
      <c r="C443" s="324"/>
      <c r="D443" s="325" t="n">
        <v>41975</v>
      </c>
      <c r="E443" s="322"/>
      <c r="F443" s="322" t="s">
        <v>1187</v>
      </c>
      <c r="G443" s="324"/>
      <c r="H443" s="326" t="n">
        <v>10</v>
      </c>
      <c r="I443" s="327" t="s">
        <v>358</v>
      </c>
      <c r="J443" s="328" t="n">
        <v>46</v>
      </c>
      <c r="K443" s="329" t="n">
        <v>45</v>
      </c>
      <c r="L443" s="330"/>
      <c r="M443" s="262"/>
      <c r="N443" s="262"/>
      <c r="O443" s="262"/>
      <c r="P443" s="262"/>
      <c r="Q443" s="262"/>
      <c r="R443" s="331"/>
    </row>
    <row r="444" s="1" customFormat="true" ht="12.75" hidden="false" customHeight="false" outlineLevel="0" collapsed="false">
      <c r="A444" s="262" t="n">
        <v>20</v>
      </c>
      <c r="B444" s="332" t="s">
        <v>821</v>
      </c>
      <c r="C444" s="332" t="s">
        <v>819</v>
      </c>
      <c r="D444" s="332" t="s">
        <v>822</v>
      </c>
      <c r="E444" s="262"/>
      <c r="F444" s="331" t="n">
        <v>1.4</v>
      </c>
      <c r="G444" s="333" t="n">
        <v>344.321</v>
      </c>
      <c r="H444" s="333" t="n">
        <f aca="false">A444*G444*(1-H443/100)</f>
        <v>6197.778</v>
      </c>
      <c r="I444" s="334" t="n">
        <v>286.9342</v>
      </c>
      <c r="J444" s="334" t="n">
        <f aca="false">(A444*I444)/J443*K443</f>
        <v>5613.93</v>
      </c>
      <c r="K444" s="335" t="n">
        <f aca="false">H444-J444</f>
        <v>583.848000000001</v>
      </c>
      <c r="L444" s="330"/>
      <c r="M444" s="262"/>
      <c r="N444" s="262" t="n">
        <v>286.9342</v>
      </c>
      <c r="O444" s="262" t="n">
        <v>4.69</v>
      </c>
      <c r="P444" s="262" t="n">
        <v>400</v>
      </c>
      <c r="Q444" s="262" t="n">
        <v>344.321</v>
      </c>
      <c r="R444" s="331" t="n">
        <f aca="false">A444*F444</f>
        <v>28</v>
      </c>
    </row>
    <row r="445" s="1" customFormat="true" ht="12.75" hidden="false" customHeight="false" outlineLevel="0" collapsed="false">
      <c r="A445" s="262" t="n">
        <v>50</v>
      </c>
      <c r="B445" s="332" t="s">
        <v>832</v>
      </c>
      <c r="C445" s="332" t="s">
        <v>833</v>
      </c>
      <c r="D445" s="332" t="s">
        <v>834</v>
      </c>
      <c r="E445" s="262"/>
      <c r="F445" s="331" t="n">
        <v>0.03</v>
      </c>
      <c r="G445" s="333" t="n">
        <v>37.0944</v>
      </c>
      <c r="H445" s="333" t="n">
        <f aca="false">A445*G445*(1-H443/100)</f>
        <v>1669.248</v>
      </c>
      <c r="I445" s="334" t="n">
        <v>23.184</v>
      </c>
      <c r="J445" s="334" t="n">
        <f aca="false">(A445*I445)/J443*K443</f>
        <v>1134</v>
      </c>
      <c r="K445" s="335" t="n">
        <f aca="false">H445-J445</f>
        <v>535.248</v>
      </c>
      <c r="L445" s="330"/>
      <c r="M445" s="262"/>
      <c r="N445" s="262" t="n">
        <v>23.184</v>
      </c>
      <c r="O445" s="262" t="n">
        <v>0.36</v>
      </c>
      <c r="P445" s="262" t="n">
        <v>75</v>
      </c>
      <c r="Q445" s="262" t="n">
        <v>37.0944</v>
      </c>
      <c r="R445" s="331" t="n">
        <f aca="false">A445*F445</f>
        <v>1.5</v>
      </c>
    </row>
    <row r="446" s="1" customFormat="true" ht="12.75" hidden="false" customHeight="false" outlineLevel="0" collapsed="false">
      <c r="A446" s="262" t="n">
        <v>20</v>
      </c>
      <c r="B446" s="332" t="s">
        <v>837</v>
      </c>
      <c r="C446" s="332" t="s">
        <v>833</v>
      </c>
      <c r="D446" s="332" t="s">
        <v>1188</v>
      </c>
      <c r="E446" s="262"/>
      <c r="F446" s="331" t="n">
        <v>0.09</v>
      </c>
      <c r="G446" s="333" t="n">
        <v>57.7668</v>
      </c>
      <c r="H446" s="333" t="n">
        <f aca="false">A446*G446*(1-H443/100)</f>
        <v>1039.8024</v>
      </c>
      <c r="I446" s="334" t="n">
        <v>44.436</v>
      </c>
      <c r="J446" s="334" t="n">
        <f aca="false">(A446*I446)/J443*K443</f>
        <v>869.4</v>
      </c>
      <c r="K446" s="335" t="n">
        <f aca="false">H446-J446</f>
        <v>170.4024</v>
      </c>
      <c r="L446" s="330"/>
      <c r="M446" s="262"/>
      <c r="N446" s="262" t="n">
        <v>44.436</v>
      </c>
      <c r="O446" s="262" t="n">
        <v>0.69</v>
      </c>
      <c r="P446" s="262" t="n">
        <v>75</v>
      </c>
      <c r="Q446" s="262" t="n">
        <v>57.7668</v>
      </c>
      <c r="R446" s="331" t="n">
        <f aca="false">A446*F446</f>
        <v>1.8</v>
      </c>
    </row>
    <row r="447" s="1" customFormat="true" ht="12.75" hidden="false" customHeight="false" outlineLevel="0" collapsed="false">
      <c r="A447" s="262" t="n">
        <v>50</v>
      </c>
      <c r="B447" s="332" t="s">
        <v>841</v>
      </c>
      <c r="C447" s="332" t="s">
        <v>842</v>
      </c>
      <c r="D447" s="332" t="s">
        <v>834</v>
      </c>
      <c r="E447" s="262"/>
      <c r="F447" s="331" t="n">
        <v>0.02</v>
      </c>
      <c r="G447" s="333" t="n">
        <v>48.6243</v>
      </c>
      <c r="H447" s="333" t="n">
        <f aca="false">A447*G447*(1-H443/100)</f>
        <v>2188.0935</v>
      </c>
      <c r="I447" s="334" t="n">
        <v>36.018</v>
      </c>
      <c r="J447" s="334" t="n">
        <f aca="false">(A447*I447)/J443*K443</f>
        <v>1761.75</v>
      </c>
      <c r="K447" s="335" t="n">
        <f aca="false">H447-J447</f>
        <v>426.3435</v>
      </c>
      <c r="L447" s="330"/>
      <c r="M447" s="262"/>
      <c r="N447" s="262" t="n">
        <v>36.018</v>
      </c>
      <c r="O447" s="262" t="n">
        <v>0.58</v>
      </c>
      <c r="P447" s="262" t="n">
        <v>75</v>
      </c>
      <c r="Q447" s="262" t="n">
        <v>48.6243</v>
      </c>
      <c r="R447" s="331" t="n">
        <f aca="false">A447*F447</f>
        <v>1</v>
      </c>
    </row>
    <row r="448" s="1" customFormat="true" ht="12.75" hidden="false" customHeight="false" outlineLevel="0" collapsed="false">
      <c r="A448" s="262" t="n">
        <v>20</v>
      </c>
      <c r="B448" s="332" t="s">
        <v>844</v>
      </c>
      <c r="C448" s="332" t="s">
        <v>842</v>
      </c>
      <c r="D448" s="332" t="s">
        <v>845</v>
      </c>
      <c r="E448" s="262"/>
      <c r="F448" s="331" t="n">
        <v>0.03</v>
      </c>
      <c r="G448" s="333" t="n">
        <v>55.6416</v>
      </c>
      <c r="H448" s="333" t="n">
        <f aca="false">A448*G448*(1-H443/100)</f>
        <v>1001.5488</v>
      </c>
      <c r="I448" s="334" t="n">
        <v>41.216</v>
      </c>
      <c r="J448" s="334" t="n">
        <f aca="false">(A448*I448)/J443*K443</f>
        <v>806.4</v>
      </c>
      <c r="K448" s="335" t="n">
        <f aca="false">H448-J448</f>
        <v>195.1488</v>
      </c>
      <c r="L448" s="330"/>
      <c r="M448" s="262"/>
      <c r="N448" s="262" t="n">
        <v>41.216</v>
      </c>
      <c r="O448" s="262" t="n">
        <v>0.64</v>
      </c>
      <c r="P448" s="262" t="n">
        <v>75</v>
      </c>
      <c r="Q448" s="262" t="n">
        <v>55.6416</v>
      </c>
      <c r="R448" s="331" t="n">
        <f aca="false">A448*F448</f>
        <v>0.6</v>
      </c>
    </row>
    <row r="449" s="1" customFormat="true" ht="12.75" hidden="false" customHeight="false" outlineLevel="0" collapsed="false">
      <c r="A449" s="336" t="n">
        <f aca="false">SUM(A444:A448)</f>
        <v>160</v>
      </c>
      <c r="B449" s="336" t="s">
        <v>377</v>
      </c>
      <c r="C449" s="336"/>
      <c r="D449" s="336"/>
      <c r="E449" s="336"/>
      <c r="F449" s="337" t="n">
        <f aca="false">R449</f>
        <v>32.9</v>
      </c>
      <c r="G449" s="338"/>
      <c r="H449" s="339" t="n">
        <f aca="false">SUM(H444:H448)</f>
        <v>12096.4707</v>
      </c>
      <c r="I449" s="340"/>
      <c r="J449" s="341" t="n">
        <f aca="false">SUM(J444:J448)</f>
        <v>10185.48</v>
      </c>
      <c r="K449" s="335" t="n">
        <f aca="false">SUM(K444:K448)</f>
        <v>1910.9907</v>
      </c>
      <c r="L449" s="330"/>
      <c r="M449" s="262"/>
      <c r="N449" s="262"/>
      <c r="O449" s="262"/>
      <c r="P449" s="262"/>
      <c r="Q449" s="262"/>
      <c r="R449" s="331" t="n">
        <f aca="false">SUM(R444:R448)</f>
        <v>32.9</v>
      </c>
    </row>
    <row r="450" s="1" customFormat="true" ht="12.75" hidden="false" customHeight="false" outlineLevel="0" collapsed="false">
      <c r="A450" s="262"/>
      <c r="B450" s="272" t="s">
        <v>914</v>
      </c>
      <c r="C450" s="342"/>
      <c r="D450" s="342"/>
      <c r="E450" s="262"/>
      <c r="F450" s="262"/>
      <c r="G450" s="333"/>
      <c r="H450" s="343" t="n">
        <v>0</v>
      </c>
      <c r="I450" s="344" t="n">
        <f aca="false">K451/J451</f>
        <v>0.187619110734104</v>
      </c>
      <c r="J450" s="345"/>
      <c r="K450" s="335"/>
      <c r="L450" s="330"/>
      <c r="M450" s="262"/>
      <c r="N450" s="262"/>
      <c r="O450" s="262"/>
      <c r="P450" s="262"/>
      <c r="Q450" s="262"/>
      <c r="R450" s="331"/>
    </row>
    <row r="451" s="1" customFormat="true" ht="13.5" hidden="false" customHeight="false" outlineLevel="0" collapsed="false">
      <c r="A451" s="346"/>
      <c r="B451" s="346" t="s">
        <v>915</v>
      </c>
      <c r="C451" s="346"/>
      <c r="D451" s="346"/>
      <c r="E451" s="346"/>
      <c r="F451" s="347"/>
      <c r="G451" s="348"/>
      <c r="H451" s="349" t="n">
        <f aca="false">SUM(H449:H450)</f>
        <v>12096.4707</v>
      </c>
      <c r="I451" s="350" t="n">
        <f aca="false">K451/H451</f>
        <v>0.15797919470842</v>
      </c>
      <c r="J451" s="351" t="n">
        <f aca="false">SUM(J449:J450)</f>
        <v>10185.48</v>
      </c>
      <c r="K451" s="352" t="n">
        <f aca="false">H451-J451</f>
        <v>1910.9907</v>
      </c>
      <c r="L451" s="330"/>
      <c r="M451" s="262"/>
      <c r="N451" s="262"/>
      <c r="O451" s="262"/>
      <c r="P451" s="262"/>
      <c r="Q451" s="262"/>
      <c r="R451" s="331"/>
    </row>
    <row r="452" s="1" customFormat="true" ht="13.5" hidden="false" customHeight="false" outlineLevel="0" collapsed="false">
      <c r="A452" s="322"/>
      <c r="B452" s="323" t="s">
        <v>770</v>
      </c>
      <c r="C452" s="324"/>
      <c r="D452" s="325" t="n">
        <v>42020</v>
      </c>
      <c r="E452" s="322"/>
      <c r="F452" s="322" t="s">
        <v>1189</v>
      </c>
      <c r="G452" s="324"/>
      <c r="H452" s="326"/>
      <c r="I452" s="327" t="s">
        <v>358</v>
      </c>
      <c r="J452" s="328" t="n">
        <v>65</v>
      </c>
      <c r="K452" s="329" t="n">
        <v>65</v>
      </c>
      <c r="L452" s="330"/>
      <c r="M452" s="262"/>
      <c r="N452" s="262"/>
      <c r="O452" s="262"/>
      <c r="P452" s="262"/>
      <c r="Q452" s="262"/>
      <c r="R452" s="331"/>
    </row>
    <row r="453" s="1" customFormat="true" ht="12.75" hidden="false" customHeight="false" outlineLevel="0" collapsed="false">
      <c r="A453" s="262" t="n">
        <v>5</v>
      </c>
      <c r="B453" s="332" t="s">
        <v>815</v>
      </c>
      <c r="C453" s="332" t="s">
        <v>816</v>
      </c>
      <c r="D453" s="332" t="s">
        <v>1190</v>
      </c>
      <c r="E453" s="262"/>
      <c r="F453" s="331" t="n">
        <v>13.5</v>
      </c>
      <c r="G453" s="333" t="n">
        <v>2087.1</v>
      </c>
      <c r="H453" s="333" t="n">
        <f aca="false">A453*G453*(1-H452/100)</f>
        <v>10435.5</v>
      </c>
      <c r="I453" s="334" t="n">
        <v>1800.63</v>
      </c>
      <c r="J453" s="334" t="n">
        <f aca="false">(A453*I453)/J452*K452</f>
        <v>9003.15</v>
      </c>
      <c r="K453" s="335" t="n">
        <f aca="false">H453-J453</f>
        <v>1432.35</v>
      </c>
      <c r="L453" s="330"/>
      <c r="M453" s="262"/>
      <c r="N453" s="262" t="n">
        <v>1800.63</v>
      </c>
      <c r="O453" s="262" t="n">
        <v>20.52</v>
      </c>
      <c r="P453" s="262" t="n">
        <v>2700</v>
      </c>
      <c r="Q453" s="262" t="n">
        <v>2430.8505</v>
      </c>
      <c r="R453" s="331" t="n">
        <f aca="false">A453*F453</f>
        <v>67.5</v>
      </c>
    </row>
    <row r="454" s="1" customFormat="true" ht="12.75" hidden="false" customHeight="false" outlineLevel="0" collapsed="false">
      <c r="A454" s="262" t="n">
        <v>30</v>
      </c>
      <c r="B454" s="272" t="s">
        <v>835</v>
      </c>
      <c r="C454" s="332" t="s">
        <v>833</v>
      </c>
      <c r="D454" s="332" t="s">
        <v>836</v>
      </c>
      <c r="E454" s="262"/>
      <c r="F454" s="331" t="n">
        <v>0.05</v>
      </c>
      <c r="G454" s="333" t="n">
        <v>54</v>
      </c>
      <c r="H454" s="333" t="n">
        <f aca="false">A454*G454*(1-H452/100)</f>
        <v>1620</v>
      </c>
      <c r="I454" s="334" t="n">
        <v>37.31</v>
      </c>
      <c r="J454" s="334" t="n">
        <f aca="false">(A454*I454)/J452*K452</f>
        <v>1119.3</v>
      </c>
      <c r="K454" s="335" t="n">
        <f aca="false">H454-J454</f>
        <v>500.7</v>
      </c>
      <c r="L454" s="330"/>
      <c r="M454" s="262"/>
      <c r="N454" s="262" t="n">
        <v>37.31</v>
      </c>
      <c r="O454" s="262" t="n">
        <v>0.41</v>
      </c>
      <c r="P454" s="262" t="n">
        <v>55.965</v>
      </c>
      <c r="Q454" s="262" t="n">
        <v>63.427</v>
      </c>
      <c r="R454" s="331" t="n">
        <f aca="false">A454*F454</f>
        <v>1.5</v>
      </c>
    </row>
    <row r="455" s="1" customFormat="true" ht="12.75" hidden="false" customHeight="false" outlineLevel="0" collapsed="false">
      <c r="A455" s="262" t="n">
        <v>30</v>
      </c>
      <c r="B455" s="332" t="s">
        <v>839</v>
      </c>
      <c r="C455" s="332" t="s">
        <v>833</v>
      </c>
      <c r="D455" s="332" t="s">
        <v>840</v>
      </c>
      <c r="E455" s="262"/>
      <c r="F455" s="331" t="n">
        <v>0.11</v>
      </c>
      <c r="G455" s="333" t="n">
        <v>50.4</v>
      </c>
      <c r="H455" s="333" t="n">
        <f aca="false">A455*G455*(1-H452/100)</f>
        <v>1512</v>
      </c>
      <c r="I455" s="334" t="n">
        <v>43.875</v>
      </c>
      <c r="J455" s="334" t="n">
        <f aca="false">(A455*I455)/J452*K452</f>
        <v>1316.25</v>
      </c>
      <c r="K455" s="335" t="n">
        <f aca="false">H455-J455</f>
        <v>195.75</v>
      </c>
      <c r="L455" s="330"/>
      <c r="M455" s="262"/>
      <c r="N455" s="262" t="n">
        <v>43.875</v>
      </c>
      <c r="O455" s="262" t="n">
        <v>0.5</v>
      </c>
      <c r="P455" s="262" t="n">
        <v>65.8125</v>
      </c>
      <c r="Q455" s="262" t="n">
        <v>59.2313</v>
      </c>
      <c r="R455" s="331" t="n">
        <f aca="false">A455*F455</f>
        <v>3.3</v>
      </c>
    </row>
    <row r="456" s="1" customFormat="true" ht="12.75" hidden="false" customHeight="false" outlineLevel="0" collapsed="false">
      <c r="A456" s="262" t="n">
        <v>30</v>
      </c>
      <c r="B456" s="272" t="s">
        <v>843</v>
      </c>
      <c r="C456" s="332" t="s">
        <v>842</v>
      </c>
      <c r="D456" s="332" t="s">
        <v>836</v>
      </c>
      <c r="E456" s="262"/>
      <c r="F456" s="331" t="n">
        <v>0.03</v>
      </c>
      <c r="G456" s="333" t="n">
        <v>65.7</v>
      </c>
      <c r="H456" s="333" t="n">
        <f aca="false">A456*G456*(1-H452/100)</f>
        <v>1971</v>
      </c>
      <c r="I456" s="334" t="n">
        <v>54.405</v>
      </c>
      <c r="J456" s="334" t="n">
        <f aca="false">(A456*I456)/J452*K452</f>
        <v>1632.15</v>
      </c>
      <c r="K456" s="335" t="n">
        <f aca="false">H456-J456</f>
        <v>338.85</v>
      </c>
      <c r="L456" s="330"/>
      <c r="M456" s="262"/>
      <c r="N456" s="262" t="n">
        <v>54.405</v>
      </c>
      <c r="O456" s="262" t="n">
        <v>0.62</v>
      </c>
      <c r="P456" s="262" t="n">
        <v>81.6075</v>
      </c>
      <c r="Q456" s="262" t="n">
        <v>76.167</v>
      </c>
      <c r="R456" s="331" t="n">
        <f aca="false">A456*F456</f>
        <v>0.9</v>
      </c>
    </row>
    <row r="457" s="1" customFormat="true" ht="12.75" hidden="false" customHeight="false" outlineLevel="0" collapsed="false">
      <c r="A457" s="262" t="n">
        <v>30</v>
      </c>
      <c r="B457" s="332" t="s">
        <v>846</v>
      </c>
      <c r="C457" s="332" t="s">
        <v>842</v>
      </c>
      <c r="D457" s="332" t="s">
        <v>1191</v>
      </c>
      <c r="E457" s="262"/>
      <c r="F457" s="331" t="n">
        <v>0.04</v>
      </c>
      <c r="G457" s="333" t="n">
        <v>50.4</v>
      </c>
      <c r="H457" s="333" t="n">
        <f aca="false">A457*G457*(1-H452/100)</f>
        <v>1512</v>
      </c>
      <c r="I457" s="334" t="n">
        <v>43.875</v>
      </c>
      <c r="J457" s="334" t="n">
        <f aca="false">(A457*I457)/J452*K452</f>
        <v>1316.25</v>
      </c>
      <c r="K457" s="335" t="n">
        <f aca="false">H457-J457</f>
        <v>195.75</v>
      </c>
      <c r="L457" s="330"/>
      <c r="M457" s="262"/>
      <c r="N457" s="262" t="n">
        <v>43.875</v>
      </c>
      <c r="O457" s="262" t="n">
        <v>0.5</v>
      </c>
      <c r="P457" s="262" t="n">
        <v>65.8125</v>
      </c>
      <c r="Q457" s="262" t="n">
        <v>59.2313</v>
      </c>
      <c r="R457" s="331" t="n">
        <f aca="false">A457*F457</f>
        <v>1.2</v>
      </c>
    </row>
    <row r="458" s="1" customFormat="true" ht="12.75" hidden="false" customHeight="false" outlineLevel="0" collapsed="false">
      <c r="A458" s="262" t="n">
        <v>10</v>
      </c>
      <c r="B458" s="332" t="s">
        <v>854</v>
      </c>
      <c r="C458" s="332" t="s">
        <v>855</v>
      </c>
      <c r="D458" s="332" t="s">
        <v>856</v>
      </c>
      <c r="E458" s="262"/>
      <c r="F458" s="331" t="n">
        <v>4</v>
      </c>
      <c r="G458" s="333" t="n">
        <v>1164.6</v>
      </c>
      <c r="H458" s="333" t="n">
        <f aca="false">A458*G458*(1-H452/100)</f>
        <v>11646</v>
      </c>
      <c r="I458" s="334" t="n">
        <v>1085.37</v>
      </c>
      <c r="J458" s="334" t="n">
        <f aca="false">(A458*I458)/J452*K452</f>
        <v>10853.7</v>
      </c>
      <c r="K458" s="335" t="n">
        <f aca="false">H458-J458</f>
        <v>792.300000000001</v>
      </c>
      <c r="L458" s="330"/>
      <c r="M458" s="262"/>
      <c r="N458" s="262" t="n">
        <v>1085.37</v>
      </c>
      <c r="O458" s="262" t="n">
        <v>12.65</v>
      </c>
      <c r="P458" s="262" t="n">
        <v>1628.055</v>
      </c>
      <c r="Q458" s="262" t="n">
        <v>1356.7125</v>
      </c>
      <c r="R458" s="331" t="n">
        <f aca="false">A458*F458</f>
        <v>40</v>
      </c>
    </row>
    <row r="459" s="1" customFormat="true" ht="12.75" hidden="false" customHeight="false" outlineLevel="0" collapsed="false">
      <c r="A459" s="262" t="n">
        <v>10</v>
      </c>
      <c r="B459" s="332" t="s">
        <v>1192</v>
      </c>
      <c r="C459" s="332" t="s">
        <v>1193</v>
      </c>
      <c r="D459" s="332" t="s">
        <v>1194</v>
      </c>
      <c r="E459" s="262"/>
      <c r="F459" s="331" t="n">
        <v>0.35</v>
      </c>
      <c r="G459" s="333" t="n">
        <v>90</v>
      </c>
      <c r="H459" s="333" t="n">
        <f aca="false">A459*G459*(1-H452/100)</f>
        <v>900</v>
      </c>
      <c r="I459" s="334" t="n">
        <v>87.6525</v>
      </c>
      <c r="J459" s="334" t="n">
        <f aca="false">(A459*I459)/J452*K452</f>
        <v>876.525</v>
      </c>
      <c r="K459" s="335" t="n">
        <f aca="false">H459-J459</f>
        <v>23.4749999999999</v>
      </c>
      <c r="L459" s="330"/>
      <c r="M459" s="262"/>
      <c r="N459" s="262" t="n">
        <v>87.6525</v>
      </c>
      <c r="O459" s="262" t="n">
        <v>0.93</v>
      </c>
      <c r="P459" s="262" t="n">
        <v>131.4787</v>
      </c>
      <c r="Q459" s="262" t="n">
        <v>105.183</v>
      </c>
      <c r="R459" s="331" t="n">
        <f aca="false">A459*F459</f>
        <v>3.5</v>
      </c>
    </row>
    <row r="460" s="1" customFormat="true" ht="12.75" hidden="false" customHeight="false" outlineLevel="0" collapsed="false">
      <c r="A460" s="336" t="n">
        <f aca="false">SUM(A453:A459)</f>
        <v>145</v>
      </c>
      <c r="B460" s="336" t="s">
        <v>377</v>
      </c>
      <c r="C460" s="336"/>
      <c r="D460" s="336"/>
      <c r="E460" s="336"/>
      <c r="F460" s="337" t="n">
        <f aca="false">R460</f>
        <v>117.9</v>
      </c>
      <c r="G460" s="338"/>
      <c r="H460" s="339" t="n">
        <f aca="false">SUM(H453:H459)</f>
        <v>29596.5</v>
      </c>
      <c r="I460" s="340"/>
      <c r="J460" s="341" t="n">
        <f aca="false">SUM(J453:J459)</f>
        <v>26117.325</v>
      </c>
      <c r="K460" s="335" t="n">
        <f aca="false">SUM(K453:K459)</f>
        <v>3479.175</v>
      </c>
      <c r="L460" s="330"/>
      <c r="M460" s="262"/>
      <c r="N460" s="262"/>
      <c r="O460" s="262"/>
      <c r="P460" s="262"/>
      <c r="Q460" s="262"/>
      <c r="R460" s="331" t="n">
        <f aca="false">SUM(R453:R459)</f>
        <v>117.9</v>
      </c>
    </row>
    <row r="461" s="1" customFormat="true" ht="12.75" hidden="false" customHeight="false" outlineLevel="0" collapsed="false">
      <c r="A461" s="262"/>
      <c r="B461" s="272" t="s">
        <v>914</v>
      </c>
      <c r="C461" s="342"/>
      <c r="D461" s="342"/>
      <c r="E461" s="262"/>
      <c r="F461" s="262"/>
      <c r="G461" s="333"/>
      <c r="H461" s="343" t="n">
        <v>0</v>
      </c>
      <c r="I461" s="344" t="n">
        <f aca="false">K462/J462</f>
        <v>0.133213298069385</v>
      </c>
      <c r="J461" s="345"/>
      <c r="K461" s="335"/>
      <c r="L461" s="330"/>
      <c r="M461" s="262"/>
      <c r="N461" s="262"/>
      <c r="O461" s="262"/>
      <c r="P461" s="262"/>
      <c r="Q461" s="262"/>
      <c r="R461" s="331"/>
    </row>
    <row r="462" s="1" customFormat="true" ht="13.5" hidden="false" customHeight="false" outlineLevel="0" collapsed="false">
      <c r="A462" s="346"/>
      <c r="B462" s="346" t="s">
        <v>915</v>
      </c>
      <c r="C462" s="346"/>
      <c r="D462" s="346"/>
      <c r="E462" s="346"/>
      <c r="F462" s="347"/>
      <c r="G462" s="348"/>
      <c r="H462" s="349" t="n">
        <f aca="false">SUM(H460:H461)</f>
        <v>29596.5</v>
      </c>
      <c r="I462" s="350" t="n">
        <f aca="false">K462/H462</f>
        <v>0.117553595864376</v>
      </c>
      <c r="J462" s="351" t="n">
        <f aca="false">SUM(J460:J461)</f>
        <v>26117.325</v>
      </c>
      <c r="K462" s="352" t="n">
        <f aca="false">H462-J462</f>
        <v>3479.175</v>
      </c>
      <c r="L462" s="330"/>
      <c r="M462" s="262"/>
      <c r="N462" s="262"/>
      <c r="O462" s="262"/>
      <c r="P462" s="262"/>
      <c r="Q462" s="262"/>
      <c r="R462" s="331"/>
    </row>
    <row r="463" s="1" customFormat="true" ht="13.5" hidden="false" customHeight="false" outlineLevel="0" collapsed="false">
      <c r="A463" s="322"/>
      <c r="B463" s="323" t="s">
        <v>916</v>
      </c>
      <c r="C463" s="324"/>
      <c r="D463" s="325" t="n">
        <v>42074</v>
      </c>
      <c r="E463" s="322"/>
      <c r="F463" s="322" t="s">
        <v>1195</v>
      </c>
      <c r="G463" s="324"/>
      <c r="H463" s="326"/>
      <c r="I463" s="327" t="s">
        <v>358</v>
      </c>
      <c r="J463" s="328" t="n">
        <v>65</v>
      </c>
      <c r="K463" s="329" t="n">
        <v>65</v>
      </c>
      <c r="L463" s="330"/>
      <c r="M463" s="262"/>
      <c r="N463" s="262"/>
      <c r="O463" s="262"/>
      <c r="P463" s="262"/>
      <c r="Q463" s="262"/>
      <c r="R463" s="331"/>
    </row>
    <row r="464" s="1" customFormat="true" ht="12.75" hidden="false" customHeight="false" outlineLevel="0" collapsed="false">
      <c r="A464" s="262" t="n">
        <v>10</v>
      </c>
      <c r="B464" s="332" t="s">
        <v>1196</v>
      </c>
      <c r="C464" s="332" t="s">
        <v>830</v>
      </c>
      <c r="D464" s="332" t="s">
        <v>1197</v>
      </c>
      <c r="E464" s="262"/>
      <c r="F464" s="331" t="n">
        <v>1.2</v>
      </c>
      <c r="G464" s="333" t="n">
        <v>231.3</v>
      </c>
      <c r="H464" s="333" t="n">
        <f aca="false">A464*G464*(1-H463/100)</f>
        <v>2313</v>
      </c>
      <c r="I464" s="334" t="n">
        <v>190.4175</v>
      </c>
      <c r="J464" s="334" t="n">
        <f aca="false">(A464*I464)/J463*K463</f>
        <v>1904.175</v>
      </c>
      <c r="K464" s="335" t="n">
        <f aca="false">H464-J464</f>
        <v>408.825</v>
      </c>
      <c r="L464" s="330"/>
      <c r="M464" s="262"/>
      <c r="N464" s="262" t="n">
        <v>190.4175</v>
      </c>
      <c r="O464" s="262" t="n">
        <v>2.17</v>
      </c>
      <c r="P464" s="262" t="n">
        <v>285.6262</v>
      </c>
      <c r="Q464" s="262" t="n">
        <v>257.0636</v>
      </c>
      <c r="R464" s="331" t="n">
        <f aca="false">A464*F464</f>
        <v>12</v>
      </c>
    </row>
    <row r="465" s="1" customFormat="true" ht="12.75" hidden="false" customHeight="false" outlineLevel="0" collapsed="false">
      <c r="A465" s="262" t="n">
        <v>20</v>
      </c>
      <c r="B465" s="332" t="s">
        <v>1198</v>
      </c>
      <c r="C465" s="332" t="s">
        <v>830</v>
      </c>
      <c r="D465" s="332" t="s">
        <v>1033</v>
      </c>
      <c r="E465" s="262"/>
      <c r="F465" s="331" t="n">
        <v>1.1</v>
      </c>
      <c r="G465" s="333" t="n">
        <v>205.2</v>
      </c>
      <c r="H465" s="333" t="n">
        <f aca="false">A465*G465*(1-H463/100)</f>
        <v>4104</v>
      </c>
      <c r="I465" s="334" t="n">
        <v>151.97</v>
      </c>
      <c r="J465" s="334" t="n">
        <f aca="false">(A465*I465)/J463*K463</f>
        <v>3039.4</v>
      </c>
      <c r="K465" s="335" t="n">
        <f aca="false">H465-J465</f>
        <v>1064.6</v>
      </c>
      <c r="L465" s="330"/>
      <c r="M465" s="262"/>
      <c r="N465" s="262" t="n">
        <v>151.97</v>
      </c>
      <c r="O465" s="262" t="n">
        <v>1.67</v>
      </c>
      <c r="P465" s="262" t="n">
        <v>227.955</v>
      </c>
      <c r="Q465" s="262" t="n">
        <v>227.955</v>
      </c>
      <c r="R465" s="331" t="n">
        <f aca="false">A465*F465</f>
        <v>22</v>
      </c>
    </row>
    <row r="466" s="1" customFormat="true" ht="12.75" hidden="false" customHeight="false" outlineLevel="0" collapsed="false">
      <c r="A466" s="262" t="n">
        <v>5</v>
      </c>
      <c r="B466" s="332" t="s">
        <v>1199</v>
      </c>
      <c r="C466" s="332" t="s">
        <v>1048</v>
      </c>
      <c r="D466" s="332" t="s">
        <v>1200</v>
      </c>
      <c r="E466" s="262"/>
      <c r="F466" s="331" t="n">
        <v>1.5</v>
      </c>
      <c r="G466" s="333" t="n">
        <v>313.2</v>
      </c>
      <c r="H466" s="333" t="n">
        <f aca="false">A466*G466*(1-H463/100)</f>
        <v>1566</v>
      </c>
      <c r="I466" s="334" t="n">
        <v>267.54</v>
      </c>
      <c r="J466" s="334" t="n">
        <f aca="false">(A466*I466)/J463*K463</f>
        <v>1337.7</v>
      </c>
      <c r="K466" s="335" t="n">
        <f aca="false">H466-J466</f>
        <v>228.3</v>
      </c>
      <c r="L466" s="330"/>
      <c r="M466" s="262"/>
      <c r="N466" s="262" t="n">
        <v>267.54</v>
      </c>
      <c r="O466" s="262" t="n">
        <v>2.94</v>
      </c>
      <c r="P466" s="262" t="n">
        <v>401.31</v>
      </c>
      <c r="Q466" s="262" t="n">
        <v>347.802</v>
      </c>
      <c r="R466" s="331" t="n">
        <f aca="false">A466*F466</f>
        <v>7.5</v>
      </c>
    </row>
    <row r="467" s="1" customFormat="true" ht="12.75" hidden="false" customHeight="false" outlineLevel="0" collapsed="false">
      <c r="A467" s="336" t="n">
        <f aca="false">SUM(A464:A466)</f>
        <v>35</v>
      </c>
      <c r="B467" s="336" t="s">
        <v>377</v>
      </c>
      <c r="C467" s="336"/>
      <c r="D467" s="336"/>
      <c r="E467" s="336"/>
      <c r="F467" s="337" t="n">
        <f aca="false">R467</f>
        <v>41.5</v>
      </c>
      <c r="G467" s="338"/>
      <c r="H467" s="339" t="n">
        <f aca="false">SUM(H464:H466)</f>
        <v>7983</v>
      </c>
      <c r="I467" s="340"/>
      <c r="J467" s="341" t="n">
        <f aca="false">SUM(J464:J466)</f>
        <v>6281.275</v>
      </c>
      <c r="K467" s="335" t="n">
        <f aca="false">SUM(K464:K466)</f>
        <v>1701.725</v>
      </c>
      <c r="L467" s="330"/>
      <c r="M467" s="262"/>
      <c r="N467" s="262"/>
      <c r="O467" s="262"/>
      <c r="P467" s="262"/>
      <c r="Q467" s="262"/>
      <c r="R467" s="331" t="n">
        <f aca="false">SUM(R464:R466)</f>
        <v>41.5</v>
      </c>
    </row>
    <row r="468" s="1" customFormat="true" ht="12.75" hidden="false" customHeight="false" outlineLevel="0" collapsed="false">
      <c r="A468" s="262"/>
      <c r="B468" s="272" t="s">
        <v>914</v>
      </c>
      <c r="C468" s="342"/>
      <c r="D468" s="342"/>
      <c r="E468" s="262"/>
      <c r="F468" s="262"/>
      <c r="G468" s="333"/>
      <c r="H468" s="343" t="n">
        <v>0</v>
      </c>
      <c r="I468" s="344" t="n">
        <f aca="false">K469/J469</f>
        <v>0.270920314745016</v>
      </c>
      <c r="J468" s="345"/>
      <c r="K468" s="335"/>
      <c r="L468" s="330"/>
      <c r="M468" s="262"/>
      <c r="N468" s="262"/>
      <c r="O468" s="262"/>
      <c r="P468" s="262"/>
      <c r="Q468" s="262"/>
      <c r="R468" s="331"/>
    </row>
    <row r="469" s="1" customFormat="true" ht="13.5" hidden="false" customHeight="false" outlineLevel="0" collapsed="false">
      <c r="A469" s="346"/>
      <c r="B469" s="346" t="s">
        <v>915</v>
      </c>
      <c r="C469" s="346"/>
      <c r="D469" s="346"/>
      <c r="E469" s="346"/>
      <c r="F469" s="347"/>
      <c r="G469" s="348"/>
      <c r="H469" s="349" t="n">
        <f aca="false">SUM(H467:H468)</f>
        <v>7983</v>
      </c>
      <c r="I469" s="350" t="n">
        <f aca="false">K469/H469</f>
        <v>0.213168608292622</v>
      </c>
      <c r="J469" s="351" t="n">
        <f aca="false">SUM(J467:J468)</f>
        <v>6281.275</v>
      </c>
      <c r="K469" s="352" t="n">
        <f aca="false">H469-J469</f>
        <v>1701.725</v>
      </c>
      <c r="L469" s="330"/>
      <c r="M469" s="262"/>
      <c r="N469" s="262"/>
      <c r="O469" s="262"/>
      <c r="P469" s="262"/>
      <c r="Q469" s="262"/>
      <c r="R469" s="331"/>
    </row>
    <row r="470" s="1" customFormat="true" ht="13.5" hidden="false" customHeight="false" outlineLevel="0" collapsed="false">
      <c r="A470" s="322"/>
      <c r="B470" s="323" t="s">
        <v>916</v>
      </c>
      <c r="C470" s="324"/>
      <c r="D470" s="325" t="n">
        <v>42086</v>
      </c>
      <c r="E470" s="322"/>
      <c r="F470" s="322" t="s">
        <v>1201</v>
      </c>
      <c r="G470" s="324"/>
      <c r="H470" s="326"/>
      <c r="I470" s="327" t="s">
        <v>358</v>
      </c>
      <c r="J470" s="328" t="n">
        <v>63</v>
      </c>
      <c r="K470" s="329" t="n">
        <v>60.5</v>
      </c>
      <c r="L470" s="330"/>
      <c r="M470" s="262"/>
      <c r="N470" s="262"/>
      <c r="O470" s="262"/>
      <c r="P470" s="262"/>
      <c r="Q470" s="262"/>
      <c r="R470" s="331"/>
    </row>
    <row r="471" s="1" customFormat="true" ht="12.75" hidden="false" customHeight="false" outlineLevel="0" collapsed="false">
      <c r="A471" s="262" t="n">
        <v>20</v>
      </c>
      <c r="B471" s="332" t="s">
        <v>1202</v>
      </c>
      <c r="C471" s="332" t="s">
        <v>830</v>
      </c>
      <c r="D471" s="332" t="s">
        <v>1001</v>
      </c>
      <c r="E471" s="262"/>
      <c r="F471" s="331" t="n">
        <v>1.3</v>
      </c>
      <c r="G471" s="333" t="n">
        <v>271.8</v>
      </c>
      <c r="H471" s="333" t="n">
        <f aca="false">A471*G471*(1-H470/100)</f>
        <v>5436</v>
      </c>
      <c r="I471" s="334" t="n">
        <v>201.096</v>
      </c>
      <c r="J471" s="334" t="n">
        <f aca="false">(A471*I471)/J470*K470</f>
        <v>3862.32</v>
      </c>
      <c r="K471" s="335" t="n">
        <f aca="false">H471-J471</f>
        <v>1573.68</v>
      </c>
      <c r="L471" s="330"/>
      <c r="M471" s="262"/>
      <c r="N471" s="262" t="n">
        <v>201.096</v>
      </c>
      <c r="O471" s="262" t="n">
        <v>2.28</v>
      </c>
      <c r="P471" s="262" t="n">
        <v>301.644</v>
      </c>
      <c r="Q471" s="262" t="n">
        <v>301.644</v>
      </c>
      <c r="R471" s="331" t="n">
        <f aca="false">A471*F471</f>
        <v>26</v>
      </c>
    </row>
    <row r="472" s="1" customFormat="true" ht="12.75" hidden="false" customHeight="false" outlineLevel="0" collapsed="false">
      <c r="A472" s="336" t="n">
        <f aca="false">SUM(A471:A471)</f>
        <v>20</v>
      </c>
      <c r="B472" s="336" t="s">
        <v>377</v>
      </c>
      <c r="C472" s="336"/>
      <c r="D472" s="336"/>
      <c r="E472" s="336"/>
      <c r="F472" s="337" t="n">
        <f aca="false">R472</f>
        <v>26</v>
      </c>
      <c r="G472" s="338"/>
      <c r="H472" s="339" t="n">
        <f aca="false">SUM(H471:H471)</f>
        <v>5436</v>
      </c>
      <c r="I472" s="340"/>
      <c r="J472" s="341" t="n">
        <f aca="false">SUM(J471:J471)</f>
        <v>3862.32</v>
      </c>
      <c r="K472" s="335" t="n">
        <f aca="false">SUM(K471:K471)</f>
        <v>1573.68</v>
      </c>
      <c r="L472" s="330"/>
      <c r="M472" s="262"/>
      <c r="N472" s="262"/>
      <c r="O472" s="262"/>
      <c r="P472" s="262"/>
      <c r="Q472" s="262"/>
      <c r="R472" s="331" t="n">
        <f aca="false">SUM(R471:R471)</f>
        <v>26</v>
      </c>
    </row>
    <row r="473" s="1" customFormat="true" ht="12.75" hidden="false" customHeight="false" outlineLevel="0" collapsed="false">
      <c r="A473" s="262"/>
      <c r="B473" s="272" t="s">
        <v>914</v>
      </c>
      <c r="C473" s="342"/>
      <c r="D473" s="342"/>
      <c r="E473" s="262"/>
      <c r="F473" s="262"/>
      <c r="G473" s="333"/>
      <c r="H473" s="343" t="n">
        <v>0</v>
      </c>
      <c r="I473" s="344" t="n">
        <f aca="false">K474/J474</f>
        <v>0.407444230410738</v>
      </c>
      <c r="J473" s="345"/>
      <c r="K473" s="335"/>
      <c r="L473" s="330"/>
      <c r="M473" s="262"/>
      <c r="N473" s="262"/>
      <c r="O473" s="262"/>
      <c r="P473" s="262"/>
      <c r="Q473" s="262"/>
      <c r="R473" s="331"/>
    </row>
    <row r="474" s="1" customFormat="true" ht="13.5" hidden="false" customHeight="false" outlineLevel="0" collapsed="false">
      <c r="A474" s="346"/>
      <c r="B474" s="346" t="s">
        <v>915</v>
      </c>
      <c r="C474" s="346"/>
      <c r="D474" s="346"/>
      <c r="E474" s="346"/>
      <c r="F474" s="347"/>
      <c r="G474" s="348"/>
      <c r="H474" s="349" t="n">
        <f aca="false">SUM(H472:H473)</f>
        <v>5436</v>
      </c>
      <c r="I474" s="350" t="n">
        <f aca="false">K474/H474</f>
        <v>0.289492273730684</v>
      </c>
      <c r="J474" s="351" t="n">
        <f aca="false">SUM(J472:J473)</f>
        <v>3862.32</v>
      </c>
      <c r="K474" s="352" t="n">
        <f aca="false">H474-J474</f>
        <v>1573.68</v>
      </c>
      <c r="L474" s="330"/>
      <c r="M474" s="262"/>
      <c r="N474" s="262"/>
      <c r="O474" s="262"/>
      <c r="P474" s="262"/>
      <c r="Q474" s="262"/>
      <c r="R474" s="331"/>
    </row>
    <row r="475" s="1" customFormat="true" ht="13.5" hidden="false" customHeight="false" outlineLevel="0" collapsed="false">
      <c r="A475" s="322"/>
      <c r="B475" s="323" t="s">
        <v>916</v>
      </c>
      <c r="C475" s="324"/>
      <c r="D475" s="325" t="n">
        <v>42116</v>
      </c>
      <c r="E475" s="322"/>
      <c r="F475" s="322" t="s">
        <v>1203</v>
      </c>
      <c r="G475" s="324"/>
      <c r="H475" s="326"/>
      <c r="I475" s="327" t="s">
        <v>358</v>
      </c>
      <c r="J475" s="328" t="n">
        <v>55</v>
      </c>
      <c r="K475" s="329" t="n">
        <v>52.5</v>
      </c>
      <c r="L475" s="330"/>
      <c r="M475" s="262"/>
      <c r="N475" s="262"/>
      <c r="O475" s="262"/>
      <c r="P475" s="262"/>
      <c r="Q475" s="262"/>
      <c r="R475" s="331"/>
    </row>
    <row r="476" s="1" customFormat="true" ht="12.75" hidden="false" customHeight="false" outlineLevel="0" collapsed="false">
      <c r="A476" s="262" t="n">
        <v>20</v>
      </c>
      <c r="B476" s="332" t="s">
        <v>1198</v>
      </c>
      <c r="C476" s="332" t="s">
        <v>830</v>
      </c>
      <c r="D476" s="332" t="s">
        <v>1033</v>
      </c>
      <c r="E476" s="262"/>
      <c r="F476" s="331" t="n">
        <v>1.1</v>
      </c>
      <c r="G476" s="333" t="n">
        <v>173.59</v>
      </c>
      <c r="H476" s="333" t="n">
        <f aca="false">A476*G476*(1-H475/100)</f>
        <v>3471.8</v>
      </c>
      <c r="I476" s="334" t="n">
        <v>128.59</v>
      </c>
      <c r="J476" s="334" t="n">
        <f aca="false">(A476*I476)/J475*K475</f>
        <v>2454.9</v>
      </c>
      <c r="K476" s="335" t="n">
        <f aca="false">H476-J476</f>
        <v>1016.9</v>
      </c>
      <c r="L476" s="330"/>
      <c r="M476" s="262"/>
      <c r="N476" s="262" t="n">
        <v>128.59</v>
      </c>
      <c r="O476" s="262" t="n">
        <v>1.67</v>
      </c>
      <c r="P476" s="262" t="n">
        <v>192.885</v>
      </c>
      <c r="Q476" s="262" t="n">
        <v>192.885</v>
      </c>
      <c r="R476" s="331" t="n">
        <f aca="false">A476*F476</f>
        <v>22</v>
      </c>
    </row>
    <row r="477" s="1" customFormat="true" ht="12.75" hidden="false" customHeight="false" outlineLevel="0" collapsed="false">
      <c r="A477" s="336" t="n">
        <f aca="false">SUM(A476:A476)</f>
        <v>20</v>
      </c>
      <c r="B477" s="336" t="s">
        <v>377</v>
      </c>
      <c r="C477" s="336"/>
      <c r="D477" s="336"/>
      <c r="E477" s="336"/>
      <c r="F477" s="337" t="n">
        <f aca="false">R477</f>
        <v>22</v>
      </c>
      <c r="G477" s="338"/>
      <c r="H477" s="339" t="n">
        <f aca="false">SUM(H476:H476)</f>
        <v>3471.8</v>
      </c>
      <c r="I477" s="340"/>
      <c r="J477" s="341" t="n">
        <f aca="false">SUM(J476:J476)</f>
        <v>2454.9</v>
      </c>
      <c r="K477" s="335" t="n">
        <f aca="false">SUM(K476:K476)</f>
        <v>1016.9</v>
      </c>
      <c r="L477" s="330"/>
      <c r="M477" s="262"/>
      <c r="N477" s="262"/>
      <c r="O477" s="262"/>
      <c r="P477" s="262"/>
      <c r="Q477" s="262"/>
      <c r="R477" s="331" t="n">
        <f aca="false">SUM(R476:R476)</f>
        <v>22</v>
      </c>
    </row>
    <row r="478" s="1" customFormat="true" ht="12.75" hidden="false" customHeight="false" outlineLevel="0" collapsed="false">
      <c r="A478" s="262"/>
      <c r="B478" s="272" t="s">
        <v>914</v>
      </c>
      <c r="C478" s="342"/>
      <c r="D478" s="342"/>
      <c r="E478" s="262"/>
      <c r="F478" s="262"/>
      <c r="G478" s="333"/>
      <c r="H478" s="343" t="n">
        <v>0</v>
      </c>
      <c r="I478" s="344" t="n">
        <f aca="false">K479/J479</f>
        <v>0.414232758971852</v>
      </c>
      <c r="J478" s="345"/>
      <c r="K478" s="335"/>
      <c r="L478" s="330"/>
      <c r="M478" s="262"/>
      <c r="N478" s="262"/>
      <c r="O478" s="262"/>
      <c r="P478" s="262"/>
      <c r="Q478" s="262"/>
      <c r="R478" s="331"/>
    </row>
    <row r="479" s="1" customFormat="true" ht="13.5" hidden="false" customHeight="false" outlineLevel="0" collapsed="false">
      <c r="A479" s="346"/>
      <c r="B479" s="346" t="s">
        <v>915</v>
      </c>
      <c r="C479" s="346"/>
      <c r="D479" s="346"/>
      <c r="E479" s="346"/>
      <c r="F479" s="347"/>
      <c r="G479" s="348"/>
      <c r="H479" s="349" t="n">
        <f aca="false">SUM(H477:H478)</f>
        <v>3471.8</v>
      </c>
      <c r="I479" s="350" t="n">
        <f aca="false">K479/H479</f>
        <v>0.292902816982545</v>
      </c>
      <c r="J479" s="351" t="n">
        <f aca="false">SUM(J477:J478)</f>
        <v>2454.9</v>
      </c>
      <c r="K479" s="352" t="n">
        <f aca="false">H479-J479</f>
        <v>1016.9</v>
      </c>
      <c r="L479" s="330"/>
      <c r="M479" s="262"/>
      <c r="N479" s="262"/>
      <c r="O479" s="262"/>
      <c r="P479" s="262"/>
      <c r="Q479" s="262"/>
      <c r="R479" s="331"/>
    </row>
    <row r="480" s="1" customFormat="true" ht="13.5" hidden="false" customHeight="false" outlineLevel="0" collapsed="false">
      <c r="A480" s="322"/>
      <c r="B480" s="323" t="s">
        <v>916</v>
      </c>
      <c r="C480" s="324"/>
      <c r="D480" s="325" t="n">
        <v>42117</v>
      </c>
      <c r="E480" s="322"/>
      <c r="F480" s="322" t="s">
        <v>1204</v>
      </c>
      <c r="G480" s="324"/>
      <c r="H480" s="326"/>
      <c r="I480" s="327" t="s">
        <v>358</v>
      </c>
      <c r="J480" s="328" t="n">
        <v>55</v>
      </c>
      <c r="K480" s="329" t="n">
        <v>52.5</v>
      </c>
      <c r="L480" s="330"/>
      <c r="M480" s="262"/>
      <c r="N480" s="262"/>
      <c r="O480" s="262"/>
      <c r="P480" s="262"/>
      <c r="Q480" s="262"/>
      <c r="R480" s="331"/>
    </row>
    <row r="481" s="1" customFormat="true" ht="12.75" hidden="false" customHeight="false" outlineLevel="0" collapsed="false">
      <c r="A481" s="262" t="n">
        <v>10</v>
      </c>
      <c r="B481" s="332" t="s">
        <v>777</v>
      </c>
      <c r="C481" s="332" t="s">
        <v>775</v>
      </c>
      <c r="D481" s="332" t="s">
        <v>1046</v>
      </c>
      <c r="E481" s="262"/>
      <c r="F481" s="331" t="n">
        <v>2.5</v>
      </c>
      <c r="G481" s="333" t="n">
        <v>570.29571</v>
      </c>
      <c r="H481" s="333" t="n">
        <f aca="false">A481*G481*(1-H480/100)</f>
        <v>5702.9571</v>
      </c>
      <c r="I481" s="334" t="n">
        <v>506.9295</v>
      </c>
      <c r="J481" s="334" t="n">
        <f aca="false">(A481*I481)/J480*K480</f>
        <v>4838.8725</v>
      </c>
      <c r="K481" s="335" t="n">
        <f aca="false">H481-J481</f>
        <v>864.0846</v>
      </c>
      <c r="L481" s="330"/>
      <c r="M481" s="262" t="n">
        <f aca="false">H481/A481</f>
        <v>570.29571</v>
      </c>
      <c r="N481" s="262" t="n">
        <v>506.9295</v>
      </c>
      <c r="O481" s="262" t="n">
        <v>6.93</v>
      </c>
      <c r="P481" s="262" t="n">
        <v>750</v>
      </c>
      <c r="Q481" s="262" t="n">
        <v>633.6619</v>
      </c>
      <c r="R481" s="331" t="n">
        <f aca="false">A481*F481</f>
        <v>25</v>
      </c>
    </row>
    <row r="482" s="1" customFormat="true" ht="12.75" hidden="false" customHeight="false" outlineLevel="0" collapsed="false">
      <c r="A482" s="262" t="n">
        <v>4</v>
      </c>
      <c r="B482" s="332" t="s">
        <v>782</v>
      </c>
      <c r="C482" s="332" t="s">
        <v>783</v>
      </c>
      <c r="D482" s="332" t="s">
        <v>784</v>
      </c>
      <c r="E482" s="262"/>
      <c r="F482" s="331" t="n">
        <v>16</v>
      </c>
      <c r="G482" s="333" t="n">
        <v>2841.70194</v>
      </c>
      <c r="H482" s="333" t="n">
        <f aca="false">A482*G482*(1-H480/100)</f>
        <v>11366.80776</v>
      </c>
      <c r="I482" s="334" t="n">
        <v>3007.092</v>
      </c>
      <c r="J482" s="334" t="n">
        <f aca="false">(A482*I482)/J480*K480</f>
        <v>11481.624</v>
      </c>
      <c r="K482" s="335" t="n">
        <f aca="false">H482-J482</f>
        <v>-114.816239999998</v>
      </c>
      <c r="L482" s="330"/>
      <c r="M482" s="262" t="n">
        <f aca="false">H482/A482</f>
        <v>2841.70194</v>
      </c>
      <c r="N482" s="262" t="n">
        <v>3007.092</v>
      </c>
      <c r="O482" s="262" t="n">
        <v>41.42</v>
      </c>
      <c r="P482" s="262" t="n">
        <v>4510</v>
      </c>
      <c r="Q482" s="262" t="n">
        <v>3157.4466</v>
      </c>
      <c r="R482" s="331" t="n">
        <f aca="false">A482*F482</f>
        <v>64</v>
      </c>
    </row>
    <row r="483" s="1" customFormat="true" ht="12.75" hidden="false" customHeight="false" outlineLevel="0" collapsed="false">
      <c r="A483" s="262" t="n">
        <v>5</v>
      </c>
      <c r="B483" s="332" t="s">
        <v>792</v>
      </c>
      <c r="C483" s="332" t="s">
        <v>786</v>
      </c>
      <c r="D483" s="332" t="s">
        <v>1098</v>
      </c>
      <c r="E483" s="262"/>
      <c r="F483" s="331" t="n">
        <v>9</v>
      </c>
      <c r="G483" s="333" t="n">
        <v>1232.4312</v>
      </c>
      <c r="H483" s="333" t="n">
        <f aca="false">A483*G483*(1-H480/100)</f>
        <v>6162.156</v>
      </c>
      <c r="I483" s="334" t="n">
        <v>1053.36</v>
      </c>
      <c r="J483" s="334" t="n">
        <f aca="false">(A483*I483)/J480*K480</f>
        <v>5027.4</v>
      </c>
      <c r="K483" s="335" t="n">
        <f aca="false">H483-J483</f>
        <v>1134.756</v>
      </c>
      <c r="L483" s="330"/>
      <c r="M483" s="262" t="n">
        <f aca="false">H483/A483</f>
        <v>1232.4312</v>
      </c>
      <c r="N483" s="262" t="n">
        <v>1053.36</v>
      </c>
      <c r="O483" s="262" t="n">
        <v>13.68</v>
      </c>
      <c r="P483" s="262" t="n">
        <v>1580</v>
      </c>
      <c r="Q483" s="262" t="n">
        <v>1369.368</v>
      </c>
      <c r="R483" s="331" t="n">
        <f aca="false">A483*F483</f>
        <v>45</v>
      </c>
    </row>
    <row r="484" s="1" customFormat="true" ht="12.75" hidden="false" customHeight="false" outlineLevel="0" collapsed="false">
      <c r="A484" s="262" t="n">
        <v>5</v>
      </c>
      <c r="B484" s="332" t="s">
        <v>812</v>
      </c>
      <c r="C484" s="332" t="s">
        <v>813</v>
      </c>
      <c r="D484" s="332" t="s">
        <v>1205</v>
      </c>
      <c r="E484" s="262"/>
      <c r="F484" s="331" t="n">
        <v>10</v>
      </c>
      <c r="G484" s="333" t="n">
        <v>1230.768</v>
      </c>
      <c r="H484" s="333" t="n">
        <f aca="false">A484*G484*(1-H480/100)</f>
        <v>6153.84</v>
      </c>
      <c r="I484" s="334" t="n">
        <v>1139.6</v>
      </c>
      <c r="J484" s="334" t="n">
        <f aca="false">(A484*I484)/J480*K480</f>
        <v>5439</v>
      </c>
      <c r="K484" s="335" t="n">
        <f aca="false">H484-J484</f>
        <v>714.84</v>
      </c>
      <c r="L484" s="330"/>
      <c r="M484" s="262" t="n">
        <f aca="false">H484/A484</f>
        <v>1230.768</v>
      </c>
      <c r="N484" s="262" t="n">
        <v>1139.6</v>
      </c>
      <c r="O484" s="262" t="n">
        <v>14.8</v>
      </c>
      <c r="P484" s="262" t="n">
        <v>1710</v>
      </c>
      <c r="Q484" s="262" t="n">
        <v>1367.52</v>
      </c>
      <c r="R484" s="331" t="n">
        <f aca="false">A484*F484</f>
        <v>50</v>
      </c>
    </row>
    <row r="485" s="1" customFormat="true" ht="12.75" hidden="false" customHeight="false" outlineLevel="0" collapsed="false">
      <c r="A485" s="262" t="n">
        <v>10</v>
      </c>
      <c r="B485" s="332" t="s">
        <v>879</v>
      </c>
      <c r="C485" s="332" t="s">
        <v>880</v>
      </c>
      <c r="D485" s="332" t="s">
        <v>1206</v>
      </c>
      <c r="E485" s="262"/>
      <c r="F485" s="331" t="n">
        <v>0.16</v>
      </c>
      <c r="G485" s="333" t="n">
        <v>49.896</v>
      </c>
      <c r="H485" s="333" t="n">
        <f aca="false">A485*G485*(1-H480/100)</f>
        <v>498.96</v>
      </c>
      <c r="I485" s="334" t="n">
        <v>46.2</v>
      </c>
      <c r="J485" s="334" t="n">
        <f aca="false">(A485*I485)/J480*K480</f>
        <v>441</v>
      </c>
      <c r="K485" s="335" t="n">
        <f aca="false">H485-J485</f>
        <v>57.96</v>
      </c>
      <c r="L485" s="330"/>
      <c r="M485" s="262" t="n">
        <f aca="false">H485/A485</f>
        <v>49.896</v>
      </c>
      <c r="N485" s="262" t="n">
        <v>46.2</v>
      </c>
      <c r="O485" s="262" t="n">
        <v>0.6</v>
      </c>
      <c r="P485" s="262" t="n">
        <v>69.3</v>
      </c>
      <c r="Q485" s="262" t="n">
        <v>55.44</v>
      </c>
      <c r="R485" s="331" t="n">
        <f aca="false">A485*F485</f>
        <v>1.6</v>
      </c>
    </row>
    <row r="486" s="1" customFormat="true" ht="12.75" hidden="false" customHeight="false" outlineLevel="0" collapsed="false">
      <c r="A486" s="262" t="n">
        <v>10</v>
      </c>
      <c r="B486" s="332" t="s">
        <v>1207</v>
      </c>
      <c r="C486" s="332" t="s">
        <v>1208</v>
      </c>
      <c r="D486" s="332" t="s">
        <v>1209</v>
      </c>
      <c r="E486" s="262"/>
      <c r="F486" s="331" t="n">
        <v>0.3</v>
      </c>
      <c r="G486" s="333" t="n">
        <v>38.7387</v>
      </c>
      <c r="H486" s="333" t="n">
        <f aca="false">A486*G486*(1-H480/100)</f>
        <v>387.387</v>
      </c>
      <c r="I486" s="334" t="n">
        <v>33.11</v>
      </c>
      <c r="J486" s="334" t="n">
        <f aca="false">(A486*I486)/J480*K480</f>
        <v>316.05</v>
      </c>
      <c r="K486" s="335" t="n">
        <f aca="false">H486-J486</f>
        <v>71.337</v>
      </c>
      <c r="L486" s="330"/>
      <c r="M486" s="262" t="n">
        <f aca="false">H486/A486</f>
        <v>38.7387</v>
      </c>
      <c r="N486" s="262" t="n">
        <v>33.11</v>
      </c>
      <c r="O486" s="262" t="n">
        <v>0.43</v>
      </c>
      <c r="P486" s="262" t="n">
        <v>49.665</v>
      </c>
      <c r="Q486" s="262" t="n">
        <v>43.043</v>
      </c>
      <c r="R486" s="331" t="n">
        <f aca="false">A486*F486</f>
        <v>3</v>
      </c>
    </row>
    <row r="487" s="1" customFormat="true" ht="12.75" hidden="false" customHeight="false" outlineLevel="0" collapsed="false">
      <c r="A487" s="336" t="n">
        <f aca="false">SUM(A481:A486)</f>
        <v>44</v>
      </c>
      <c r="B487" s="336" t="s">
        <v>377</v>
      </c>
      <c r="C487" s="336"/>
      <c r="D487" s="336"/>
      <c r="E487" s="336"/>
      <c r="F487" s="337" t="n">
        <f aca="false">R487</f>
        <v>188.6</v>
      </c>
      <c r="G487" s="338"/>
      <c r="H487" s="339" t="n">
        <f aca="false">SUM(H481:H486)</f>
        <v>30272.10786</v>
      </c>
      <c r="I487" s="340"/>
      <c r="J487" s="341" t="n">
        <f aca="false">SUM(J481:J486)</f>
        <v>27543.9465</v>
      </c>
      <c r="K487" s="335" t="n">
        <f aca="false">SUM(K481:K486)</f>
        <v>2728.16136</v>
      </c>
      <c r="L487" s="330"/>
      <c r="M487" s="262"/>
      <c r="N487" s="262"/>
      <c r="O487" s="262"/>
      <c r="P487" s="262"/>
      <c r="Q487" s="262"/>
      <c r="R487" s="331" t="n">
        <f aca="false">SUM(R481:R486)</f>
        <v>188.6</v>
      </c>
    </row>
    <row r="488" s="1" customFormat="true" ht="12.75" hidden="false" customHeight="false" outlineLevel="0" collapsed="false">
      <c r="A488" s="262"/>
      <c r="B488" s="272" t="s">
        <v>914</v>
      </c>
      <c r="C488" s="342"/>
      <c r="D488" s="342"/>
      <c r="E488" s="262"/>
      <c r="F488" s="262"/>
      <c r="G488" s="333"/>
      <c r="H488" s="343" t="n">
        <v>0</v>
      </c>
      <c r="I488" s="344" t="n">
        <f aca="false">K489/J489</f>
        <v>0.0990475841942258</v>
      </c>
      <c r="J488" s="345"/>
      <c r="K488" s="335"/>
      <c r="L488" s="330"/>
      <c r="M488" s="262"/>
      <c r="N488" s="262"/>
      <c r="O488" s="262"/>
      <c r="P488" s="262"/>
      <c r="Q488" s="262"/>
      <c r="R488" s="331"/>
    </row>
    <row r="489" s="1" customFormat="true" ht="13.5" hidden="false" customHeight="false" outlineLevel="0" collapsed="false">
      <c r="A489" s="346"/>
      <c r="B489" s="346" t="s">
        <v>915</v>
      </c>
      <c r="C489" s="346"/>
      <c r="D489" s="346"/>
      <c r="E489" s="346"/>
      <c r="F489" s="347"/>
      <c r="G489" s="348"/>
      <c r="H489" s="349" t="n">
        <f aca="false">SUM(H487:H488)</f>
        <v>30272.10786</v>
      </c>
      <c r="I489" s="350" t="n">
        <f aca="false">K489/H489</f>
        <v>0.0901212883033115</v>
      </c>
      <c r="J489" s="351" t="n">
        <f aca="false">SUM(J487:J488)</f>
        <v>27543.9465</v>
      </c>
      <c r="K489" s="352" t="n">
        <f aca="false">H489-J489</f>
        <v>2728.16136</v>
      </c>
      <c r="L489" s="330"/>
      <c r="M489" s="262"/>
      <c r="N489" s="262"/>
      <c r="O489" s="262"/>
      <c r="P489" s="262"/>
      <c r="Q489" s="262"/>
      <c r="R489" s="331"/>
    </row>
    <row r="490" s="1" customFormat="true" ht="13.5" hidden="false" customHeight="false" outlineLevel="0" collapsed="false">
      <c r="A490" s="322"/>
      <c r="B490" s="323" t="s">
        <v>916</v>
      </c>
      <c r="C490" s="324"/>
      <c r="D490" s="325" t="n">
        <v>42143</v>
      </c>
      <c r="E490" s="322"/>
      <c r="F490" s="322" t="s">
        <v>1210</v>
      </c>
      <c r="G490" s="324"/>
      <c r="H490" s="326"/>
      <c r="I490" s="327" t="s">
        <v>358</v>
      </c>
      <c r="J490" s="328" t="n">
        <v>55</v>
      </c>
      <c r="K490" s="329" t="n">
        <v>52.5</v>
      </c>
      <c r="L490" s="330"/>
      <c r="M490" s="262"/>
      <c r="N490" s="262"/>
      <c r="O490" s="262"/>
      <c r="P490" s="262"/>
      <c r="Q490" s="262"/>
      <c r="R490" s="331"/>
    </row>
    <row r="491" s="1" customFormat="true" ht="12.75" hidden="false" customHeight="false" outlineLevel="0" collapsed="false">
      <c r="A491" s="262" t="n">
        <v>100</v>
      </c>
      <c r="B491" s="332" t="s">
        <v>832</v>
      </c>
      <c r="C491" s="332" t="s">
        <v>833</v>
      </c>
      <c r="D491" s="332" t="s">
        <v>834</v>
      </c>
      <c r="E491" s="262"/>
      <c r="F491" s="331" t="n">
        <v>0.03</v>
      </c>
      <c r="G491" s="333" t="n">
        <v>39.91</v>
      </c>
      <c r="H491" s="333" t="n">
        <f aca="false">A491*G491*(1-H490/100)</f>
        <v>3991</v>
      </c>
      <c r="I491" s="334" t="n">
        <v>27.72</v>
      </c>
      <c r="J491" s="334" t="n">
        <f aca="false">(A491*I491)/J490*K490</f>
        <v>2646</v>
      </c>
      <c r="K491" s="335" t="n">
        <f aca="false">H491-J491</f>
        <v>1345</v>
      </c>
      <c r="L491" s="330"/>
      <c r="M491" s="262"/>
      <c r="N491" s="262" t="n">
        <v>27.72</v>
      </c>
      <c r="O491" s="262" t="n">
        <v>0.36</v>
      </c>
      <c r="P491" s="262" t="n">
        <v>41.58</v>
      </c>
      <c r="Q491" s="262" t="n">
        <v>44.352</v>
      </c>
      <c r="R491" s="331" t="n">
        <f aca="false">A491*F491</f>
        <v>3</v>
      </c>
    </row>
    <row r="492" s="1" customFormat="true" ht="12.75" hidden="false" customHeight="false" outlineLevel="0" collapsed="false">
      <c r="A492" s="262" t="n">
        <v>100</v>
      </c>
      <c r="B492" s="332" t="s">
        <v>841</v>
      </c>
      <c r="C492" s="332" t="s">
        <v>842</v>
      </c>
      <c r="D492" s="332" t="s">
        <v>834</v>
      </c>
      <c r="E492" s="262"/>
      <c r="F492" s="331" t="n">
        <v>0.02</v>
      </c>
      <c r="G492" s="333" t="n">
        <v>52.25</v>
      </c>
      <c r="H492" s="333" t="n">
        <f aca="false">A492*G492*(1-H490/100)</f>
        <v>5225</v>
      </c>
      <c r="I492" s="334" t="n">
        <v>44.66</v>
      </c>
      <c r="J492" s="334" t="n">
        <f aca="false">(A492*I492)/J490*K490</f>
        <v>4263</v>
      </c>
      <c r="K492" s="335" t="n">
        <f aca="false">H492-J492</f>
        <v>962</v>
      </c>
      <c r="L492" s="330"/>
      <c r="M492" s="262"/>
      <c r="N492" s="262" t="n">
        <v>44.66</v>
      </c>
      <c r="O492" s="262" t="n">
        <v>0.58</v>
      </c>
      <c r="P492" s="262" t="n">
        <v>66.99</v>
      </c>
      <c r="Q492" s="262" t="n">
        <v>58.058</v>
      </c>
      <c r="R492" s="331" t="n">
        <f aca="false">A492*F492</f>
        <v>2</v>
      </c>
    </row>
    <row r="493" s="1" customFormat="true" ht="12.75" hidden="false" customHeight="false" outlineLevel="0" collapsed="false">
      <c r="A493" s="262" t="n">
        <v>20</v>
      </c>
      <c r="B493" s="332" t="s">
        <v>1211</v>
      </c>
      <c r="C493" s="332" t="s">
        <v>1212</v>
      </c>
      <c r="D493" s="332" t="s">
        <v>856</v>
      </c>
      <c r="E493" s="262"/>
      <c r="F493" s="331" t="n">
        <v>1.8</v>
      </c>
      <c r="G493" s="333" t="n">
        <v>274.65</v>
      </c>
      <c r="H493" s="333" t="n">
        <f aca="false">A493*G493*(1-H490/100)</f>
        <v>5493</v>
      </c>
      <c r="I493" s="334" t="n">
        <v>203.445</v>
      </c>
      <c r="J493" s="334" t="n">
        <f aca="false">(A493*I493)/J490*K490</f>
        <v>3883.95</v>
      </c>
      <c r="K493" s="335" t="n">
        <f aca="false">H493-J493</f>
        <v>1609.05</v>
      </c>
      <c r="L493" s="330"/>
      <c r="M493" s="262"/>
      <c r="N493" s="262" t="n">
        <v>203.445</v>
      </c>
      <c r="O493" s="262" t="n">
        <v>2.74</v>
      </c>
      <c r="P493" s="262" t="n">
        <v>550</v>
      </c>
      <c r="Q493" s="262" t="n">
        <v>305.1675</v>
      </c>
      <c r="R493" s="331" t="n">
        <f aca="false">A493*F493</f>
        <v>36</v>
      </c>
    </row>
    <row r="494" s="1" customFormat="true" ht="12.75" hidden="false" customHeight="false" outlineLevel="0" collapsed="false">
      <c r="A494" s="336" t="n">
        <f aca="false">SUM(A491:A493)</f>
        <v>220</v>
      </c>
      <c r="B494" s="336" t="s">
        <v>377</v>
      </c>
      <c r="C494" s="336"/>
      <c r="D494" s="336"/>
      <c r="E494" s="336"/>
      <c r="F494" s="337" t="n">
        <f aca="false">R494</f>
        <v>41</v>
      </c>
      <c r="G494" s="338"/>
      <c r="H494" s="339" t="n">
        <f aca="false">SUM(H491:H493)</f>
        <v>14709</v>
      </c>
      <c r="I494" s="340"/>
      <c r="J494" s="341" t="n">
        <f aca="false">SUM(J491:J493)</f>
        <v>10792.95</v>
      </c>
      <c r="K494" s="335" t="n">
        <f aca="false">SUM(K491:K493)</f>
        <v>3916.05</v>
      </c>
      <c r="L494" s="330"/>
      <c r="M494" s="262"/>
      <c r="N494" s="262"/>
      <c r="O494" s="262"/>
      <c r="P494" s="262"/>
      <c r="Q494" s="262"/>
      <c r="R494" s="331" t="n">
        <f aca="false">SUM(R491:R493)</f>
        <v>41</v>
      </c>
    </row>
    <row r="495" s="1" customFormat="true" ht="12.75" hidden="false" customHeight="false" outlineLevel="0" collapsed="false">
      <c r="A495" s="262"/>
      <c r="B495" s="272" t="s">
        <v>914</v>
      </c>
      <c r="C495" s="342"/>
      <c r="D495" s="342"/>
      <c r="E495" s="262"/>
      <c r="F495" s="262"/>
      <c r="G495" s="333"/>
      <c r="H495" s="343" t="n">
        <v>0</v>
      </c>
      <c r="I495" s="344" t="n">
        <f aca="false">K496/J496</f>
        <v>0.362834072241602</v>
      </c>
      <c r="J495" s="345"/>
      <c r="K495" s="335"/>
      <c r="L495" s="330"/>
      <c r="M495" s="262"/>
      <c r="N495" s="262"/>
      <c r="O495" s="262"/>
      <c r="P495" s="262"/>
      <c r="Q495" s="262"/>
      <c r="R495" s="331"/>
    </row>
    <row r="496" s="1" customFormat="true" ht="13.5" hidden="false" customHeight="false" outlineLevel="0" collapsed="false">
      <c r="A496" s="346"/>
      <c r="B496" s="346" t="s">
        <v>915</v>
      </c>
      <c r="C496" s="346"/>
      <c r="D496" s="346"/>
      <c r="E496" s="346"/>
      <c r="F496" s="347"/>
      <c r="G496" s="348"/>
      <c r="H496" s="349" t="n">
        <f aca="false">SUM(H494:H495)</f>
        <v>14709</v>
      </c>
      <c r="I496" s="350" t="n">
        <f aca="false">K496/H496</f>
        <v>0.266234958188864</v>
      </c>
      <c r="J496" s="351" t="n">
        <f aca="false">SUM(J494:J495)</f>
        <v>10792.95</v>
      </c>
      <c r="K496" s="352" t="n">
        <f aca="false">H496-J496</f>
        <v>3916.05</v>
      </c>
      <c r="L496" s="330"/>
      <c r="M496" s="262"/>
      <c r="N496" s="262"/>
      <c r="O496" s="262"/>
      <c r="P496" s="262"/>
      <c r="Q496" s="262"/>
      <c r="R496" s="331"/>
    </row>
    <row r="497" s="1" customFormat="true" ht="13.5" hidden="false" customHeight="false" outlineLevel="0" collapsed="false">
      <c r="A497" s="322"/>
      <c r="B497" s="323" t="s">
        <v>916</v>
      </c>
      <c r="C497" s="324"/>
      <c r="D497" s="325" t="n">
        <v>42150</v>
      </c>
      <c r="E497" s="322"/>
      <c r="F497" s="322" t="s">
        <v>1213</v>
      </c>
      <c r="G497" s="324"/>
      <c r="H497" s="326"/>
      <c r="I497" s="327" t="s">
        <v>358</v>
      </c>
      <c r="J497" s="328" t="n">
        <v>55</v>
      </c>
      <c r="K497" s="329" t="n">
        <v>52.5</v>
      </c>
      <c r="L497" s="330"/>
      <c r="M497" s="262"/>
      <c r="N497" s="262"/>
      <c r="O497" s="262"/>
      <c r="P497" s="262"/>
      <c r="Q497" s="262"/>
      <c r="R497" s="331"/>
    </row>
    <row r="498" s="1" customFormat="true" ht="12.75" hidden="false" customHeight="false" outlineLevel="0" collapsed="false">
      <c r="A498" s="262" t="n">
        <v>40</v>
      </c>
      <c r="B498" s="332" t="s">
        <v>1198</v>
      </c>
      <c r="C498" s="332" t="s">
        <v>830</v>
      </c>
      <c r="D498" s="332" t="s">
        <v>1033</v>
      </c>
      <c r="E498" s="262"/>
      <c r="F498" s="331" t="n">
        <v>1.1</v>
      </c>
      <c r="G498" s="333" t="n">
        <v>173.59</v>
      </c>
      <c r="H498" s="333" t="n">
        <f aca="false">A498*G498*(1-H497/100)</f>
        <v>6943.6</v>
      </c>
      <c r="I498" s="334" t="n">
        <v>128.59</v>
      </c>
      <c r="J498" s="334" t="n">
        <f aca="false">(A498*I498)/J497*K497</f>
        <v>4909.8</v>
      </c>
      <c r="K498" s="335" t="n">
        <f aca="false">H498-J498</f>
        <v>2033.8</v>
      </c>
      <c r="L498" s="330"/>
      <c r="M498" s="262"/>
      <c r="N498" s="262" t="n">
        <v>128.59</v>
      </c>
      <c r="O498" s="262" t="n">
        <v>1.67</v>
      </c>
      <c r="P498" s="262" t="n">
        <v>192.885</v>
      </c>
      <c r="Q498" s="262" t="n">
        <v>192.885</v>
      </c>
      <c r="R498" s="331" t="n">
        <f aca="false">A498*F498</f>
        <v>44</v>
      </c>
    </row>
    <row r="499" s="1" customFormat="true" ht="12.75" hidden="false" customHeight="false" outlineLevel="0" collapsed="false">
      <c r="A499" s="336" t="n">
        <f aca="false">SUM(A498:A498)</f>
        <v>40</v>
      </c>
      <c r="B499" s="336" t="s">
        <v>377</v>
      </c>
      <c r="C499" s="336"/>
      <c r="D499" s="336"/>
      <c r="E499" s="336"/>
      <c r="F499" s="337" t="n">
        <f aca="false">R499</f>
        <v>44</v>
      </c>
      <c r="G499" s="338"/>
      <c r="H499" s="339" t="n">
        <f aca="false">SUM(H498:H498)</f>
        <v>6943.6</v>
      </c>
      <c r="I499" s="340"/>
      <c r="J499" s="341" t="n">
        <f aca="false">SUM(J498:J498)</f>
        <v>4909.8</v>
      </c>
      <c r="K499" s="335" t="n">
        <f aca="false">SUM(K498:K498)</f>
        <v>2033.8</v>
      </c>
      <c r="L499" s="330"/>
      <c r="M499" s="262"/>
      <c r="N499" s="262"/>
      <c r="O499" s="262"/>
      <c r="P499" s="262"/>
      <c r="Q499" s="262"/>
      <c r="R499" s="331" t="n">
        <f aca="false">SUM(R498:R498)</f>
        <v>44</v>
      </c>
    </row>
    <row r="500" s="1" customFormat="true" ht="12.75" hidden="false" customHeight="false" outlineLevel="0" collapsed="false">
      <c r="A500" s="262"/>
      <c r="B500" s="272" t="s">
        <v>914</v>
      </c>
      <c r="C500" s="342"/>
      <c r="D500" s="342"/>
      <c r="E500" s="262"/>
      <c r="F500" s="262"/>
      <c r="G500" s="333"/>
      <c r="H500" s="343" t="n">
        <v>0</v>
      </c>
      <c r="I500" s="344" t="n">
        <f aca="false">K501/J501</f>
        <v>0.414232758971852</v>
      </c>
      <c r="J500" s="345"/>
      <c r="K500" s="335"/>
      <c r="L500" s="330"/>
      <c r="M500" s="262"/>
      <c r="N500" s="262"/>
      <c r="O500" s="262"/>
      <c r="P500" s="262"/>
      <c r="Q500" s="262"/>
      <c r="R500" s="331"/>
    </row>
    <row r="501" s="1" customFormat="true" ht="13.5" hidden="false" customHeight="false" outlineLevel="0" collapsed="false">
      <c r="A501" s="346"/>
      <c r="B501" s="346" t="s">
        <v>915</v>
      </c>
      <c r="C501" s="346"/>
      <c r="D501" s="346"/>
      <c r="E501" s="346"/>
      <c r="F501" s="347"/>
      <c r="G501" s="348"/>
      <c r="H501" s="349" t="n">
        <f aca="false">SUM(H499:H500)</f>
        <v>6943.6</v>
      </c>
      <c r="I501" s="350" t="n">
        <f aca="false">K501/H501</f>
        <v>0.292902816982545</v>
      </c>
      <c r="J501" s="351" t="n">
        <f aca="false">SUM(J499:J500)</f>
        <v>4909.8</v>
      </c>
      <c r="K501" s="352" t="n">
        <f aca="false">H501-J501</f>
        <v>2033.8</v>
      </c>
      <c r="L501" s="330"/>
      <c r="M501" s="262"/>
      <c r="N501" s="262"/>
      <c r="O501" s="262"/>
      <c r="P501" s="262"/>
      <c r="Q501" s="262"/>
      <c r="R501" s="331"/>
    </row>
    <row r="502" s="1" customFormat="true" ht="13.5" hidden="false" customHeight="false" outlineLevel="0" collapsed="false">
      <c r="A502" s="322"/>
      <c r="B502" s="323" t="s">
        <v>916</v>
      </c>
      <c r="C502" s="324"/>
      <c r="D502" s="325" t="n">
        <v>42156</v>
      </c>
      <c r="E502" s="322"/>
      <c r="F502" s="322" t="s">
        <v>1214</v>
      </c>
      <c r="G502" s="324"/>
      <c r="H502" s="326"/>
      <c r="I502" s="327" t="s">
        <v>358</v>
      </c>
      <c r="J502" s="328" t="n">
        <v>55</v>
      </c>
      <c r="K502" s="329" t="n">
        <v>52.5</v>
      </c>
      <c r="L502" s="330"/>
      <c r="M502" s="262"/>
      <c r="N502" s="262"/>
      <c r="O502" s="262"/>
      <c r="P502" s="262"/>
      <c r="Q502" s="262"/>
      <c r="R502" s="331"/>
    </row>
    <row r="503" s="1" customFormat="true" ht="12.75" hidden="false" customHeight="false" outlineLevel="0" collapsed="false">
      <c r="A503" s="262" t="n">
        <v>16</v>
      </c>
      <c r="B503" s="332" t="s">
        <v>1215</v>
      </c>
      <c r="C503" s="332" t="s">
        <v>1048</v>
      </c>
      <c r="D503" s="332" t="s">
        <v>1216</v>
      </c>
      <c r="E503" s="262"/>
      <c r="F503" s="331" t="n">
        <v>2.6</v>
      </c>
      <c r="G503" s="333" t="n">
        <v>432</v>
      </c>
      <c r="H503" s="333" t="n">
        <f aca="false">A503*G503*(1-H502/100)</f>
        <v>6912</v>
      </c>
      <c r="I503" s="334" t="n">
        <v>399.84</v>
      </c>
      <c r="J503" s="334" t="n">
        <f aca="false">(A503*I503)/J502*K502</f>
        <v>6106.64727272727</v>
      </c>
      <c r="K503" s="335" t="n">
        <f aca="false">H503-J503</f>
        <v>805.352727272727</v>
      </c>
      <c r="L503" s="330"/>
      <c r="M503" s="262"/>
      <c r="N503" s="262" t="n">
        <v>399.84</v>
      </c>
      <c r="O503" s="262" t="n">
        <v>5.1</v>
      </c>
      <c r="P503" s="262" t="n">
        <v>599.76</v>
      </c>
      <c r="Q503" s="262" t="n">
        <v>479.808</v>
      </c>
      <c r="R503" s="331" t="n">
        <f aca="false">A503*F503</f>
        <v>41.6</v>
      </c>
    </row>
    <row r="504" s="1" customFormat="true" ht="12.75" hidden="false" customHeight="false" outlineLevel="0" collapsed="false">
      <c r="A504" s="262" t="n">
        <v>30</v>
      </c>
      <c r="B504" s="332" t="s">
        <v>837</v>
      </c>
      <c r="C504" s="332" t="s">
        <v>833</v>
      </c>
      <c r="D504" s="332" t="s">
        <v>1188</v>
      </c>
      <c r="E504" s="262"/>
      <c r="F504" s="331" t="n">
        <v>0.09</v>
      </c>
      <c r="G504" s="333" t="n">
        <v>56.7</v>
      </c>
      <c r="H504" s="333" t="n">
        <f aca="false">A504*G504*(1-H502/100)</f>
        <v>1701</v>
      </c>
      <c r="I504" s="334" t="n">
        <v>53.13</v>
      </c>
      <c r="J504" s="334" t="n">
        <f aca="false">(A504*I504)/J502*K502</f>
        <v>1521.45</v>
      </c>
      <c r="K504" s="335" t="n">
        <f aca="false">H504-J504</f>
        <v>179.55</v>
      </c>
      <c r="L504" s="330"/>
      <c r="M504" s="262"/>
      <c r="N504" s="262" t="n">
        <v>53.13</v>
      </c>
      <c r="O504" s="262" t="n">
        <v>0.69</v>
      </c>
      <c r="P504" s="262" t="n">
        <v>79.695</v>
      </c>
      <c r="Q504" s="262" t="n">
        <v>63.756</v>
      </c>
      <c r="R504" s="331" t="n">
        <f aca="false">A504*F504</f>
        <v>2.7</v>
      </c>
    </row>
    <row r="505" s="1" customFormat="true" ht="12.75" hidden="false" customHeight="false" outlineLevel="0" collapsed="false">
      <c r="A505" s="262" t="n">
        <v>30</v>
      </c>
      <c r="B505" s="332" t="s">
        <v>844</v>
      </c>
      <c r="C505" s="332" t="s">
        <v>842</v>
      </c>
      <c r="D505" s="332" t="s">
        <v>1217</v>
      </c>
      <c r="E505" s="262"/>
      <c r="F505" s="331" t="n">
        <v>0.03</v>
      </c>
      <c r="G505" s="333" t="n">
        <v>57.6</v>
      </c>
      <c r="H505" s="333" t="n">
        <f aca="false">A505*G505*(1-H502/100)</f>
        <v>1728</v>
      </c>
      <c r="I505" s="334" t="n">
        <v>49.28</v>
      </c>
      <c r="J505" s="334" t="n">
        <f aca="false">(A505*I505)/J502*K502</f>
        <v>1411.2</v>
      </c>
      <c r="K505" s="335" t="n">
        <f aca="false">H505-J505</f>
        <v>316.8</v>
      </c>
      <c r="L505" s="330"/>
      <c r="M505" s="262"/>
      <c r="N505" s="262" t="n">
        <v>49.28</v>
      </c>
      <c r="O505" s="262" t="n">
        <v>0.64</v>
      </c>
      <c r="P505" s="262" t="n">
        <v>73.92</v>
      </c>
      <c r="Q505" s="262" t="n">
        <v>64.064</v>
      </c>
      <c r="R505" s="331" t="n">
        <f aca="false">A505*F505</f>
        <v>0.9</v>
      </c>
    </row>
    <row r="506" s="1" customFormat="true" ht="12.75" hidden="false" customHeight="false" outlineLevel="0" collapsed="false">
      <c r="A506" s="336" t="n">
        <f aca="false">SUM(A503:A505)</f>
        <v>76</v>
      </c>
      <c r="B506" s="336" t="s">
        <v>377</v>
      </c>
      <c r="C506" s="336"/>
      <c r="D506" s="336"/>
      <c r="E506" s="336"/>
      <c r="F506" s="337" t="n">
        <f aca="false">R506</f>
        <v>45.2</v>
      </c>
      <c r="G506" s="338"/>
      <c r="H506" s="339" t="n">
        <f aca="false">SUM(H503:H505)</f>
        <v>10341</v>
      </c>
      <c r="I506" s="340"/>
      <c r="J506" s="341" t="n">
        <f aca="false">SUM(J503:J505)</f>
        <v>9039.29727272727</v>
      </c>
      <c r="K506" s="335" t="n">
        <f aca="false">SUM(K503:K505)</f>
        <v>1301.70272727273</v>
      </c>
      <c r="L506" s="330"/>
      <c r="M506" s="262"/>
      <c r="N506" s="262"/>
      <c r="O506" s="262"/>
      <c r="P506" s="262"/>
      <c r="Q506" s="262"/>
      <c r="R506" s="331" t="n">
        <f aca="false">SUM(R503:R505)</f>
        <v>45.2</v>
      </c>
    </row>
    <row r="507" s="1" customFormat="true" ht="12.75" hidden="false" customHeight="false" outlineLevel="0" collapsed="false">
      <c r="A507" s="262"/>
      <c r="B507" s="272" t="s">
        <v>914</v>
      </c>
      <c r="C507" s="342"/>
      <c r="D507" s="342"/>
      <c r="E507" s="262"/>
      <c r="F507" s="262"/>
      <c r="G507" s="333"/>
      <c r="H507" s="343" t="n">
        <v>0</v>
      </c>
      <c r="I507" s="344" t="n">
        <f aca="false">K508/J508</f>
        <v>0.144004858784779</v>
      </c>
      <c r="J507" s="345"/>
      <c r="K507" s="335"/>
      <c r="L507" s="330"/>
      <c r="M507" s="262"/>
      <c r="N507" s="262"/>
      <c r="O507" s="262"/>
      <c r="P507" s="262"/>
      <c r="Q507" s="262"/>
      <c r="R507" s="331"/>
    </row>
    <row r="508" s="1" customFormat="true" ht="13.5" hidden="false" customHeight="false" outlineLevel="0" collapsed="false">
      <c r="A508" s="346"/>
      <c r="B508" s="346" t="s">
        <v>915</v>
      </c>
      <c r="C508" s="346"/>
      <c r="D508" s="346"/>
      <c r="E508" s="346"/>
      <c r="F508" s="347"/>
      <c r="G508" s="348"/>
      <c r="H508" s="349" t="n">
        <f aca="false">SUM(H506:H507)</f>
        <v>10341</v>
      </c>
      <c r="I508" s="350" t="n">
        <f aca="false">K508/H508</f>
        <v>0.125877838436585</v>
      </c>
      <c r="J508" s="351" t="n">
        <f aca="false">SUM(J506:J507)</f>
        <v>9039.29727272727</v>
      </c>
      <c r="K508" s="352" t="n">
        <f aca="false">H508-J508</f>
        <v>1301.70272727273</v>
      </c>
      <c r="L508" s="330"/>
      <c r="M508" s="262"/>
      <c r="N508" s="262"/>
      <c r="O508" s="262"/>
      <c r="P508" s="262"/>
      <c r="Q508" s="262"/>
      <c r="R508" s="331"/>
    </row>
    <row r="509" s="1" customFormat="true" ht="13.5" hidden="false" customHeight="false" outlineLevel="0" collapsed="false">
      <c r="A509" s="322"/>
      <c r="B509" s="323" t="s">
        <v>916</v>
      </c>
      <c r="C509" s="324"/>
      <c r="D509" s="325" t="n">
        <v>42177</v>
      </c>
      <c r="E509" s="322"/>
      <c r="F509" s="322" t="s">
        <v>1218</v>
      </c>
      <c r="G509" s="324"/>
      <c r="H509" s="326"/>
      <c r="I509" s="327" t="s">
        <v>358</v>
      </c>
      <c r="J509" s="328" t="n">
        <v>55</v>
      </c>
      <c r="K509" s="329" t="n">
        <v>52.5</v>
      </c>
      <c r="L509" s="330"/>
      <c r="M509" s="262"/>
      <c r="N509" s="262"/>
      <c r="O509" s="262"/>
      <c r="P509" s="262"/>
      <c r="Q509" s="262"/>
      <c r="R509" s="331"/>
    </row>
    <row r="510" s="1" customFormat="true" ht="12.75" hidden="false" customHeight="false" outlineLevel="0" collapsed="false">
      <c r="A510" s="262" t="n">
        <v>12</v>
      </c>
      <c r="B510" s="332" t="s">
        <v>1219</v>
      </c>
      <c r="C510" s="332" t="s">
        <v>830</v>
      </c>
      <c r="D510" s="332" t="s">
        <v>1220</v>
      </c>
      <c r="E510" s="262"/>
      <c r="F510" s="331" t="n">
        <v>2.5</v>
      </c>
      <c r="G510" s="333" t="n">
        <v>415.8</v>
      </c>
      <c r="H510" s="333" t="n">
        <f aca="false">A510*G510*(1-H509/100)</f>
        <v>4989.6</v>
      </c>
      <c r="I510" s="334" t="n">
        <v>308</v>
      </c>
      <c r="J510" s="334" t="n">
        <f aca="false">(A510*I510)/J509*K509</f>
        <v>3528</v>
      </c>
      <c r="K510" s="335" t="n">
        <f aca="false">H510-J510</f>
        <v>1461.6</v>
      </c>
      <c r="L510" s="330"/>
      <c r="M510" s="262"/>
      <c r="N510" s="262" t="n">
        <v>308</v>
      </c>
      <c r="O510" s="262" t="n">
        <v>4</v>
      </c>
      <c r="P510" s="262" t="n">
        <v>554.4</v>
      </c>
      <c r="Q510" s="262" t="n">
        <v>462</v>
      </c>
      <c r="R510" s="331" t="n">
        <f aca="false">A510*F510</f>
        <v>30</v>
      </c>
    </row>
    <row r="511" s="1" customFormat="true" ht="12.75" hidden="false" customHeight="false" outlineLevel="0" collapsed="false">
      <c r="A511" s="262" t="n">
        <v>20</v>
      </c>
      <c r="B511" s="332" t="s">
        <v>837</v>
      </c>
      <c r="C511" s="332" t="s">
        <v>833</v>
      </c>
      <c r="D511" s="332" t="s">
        <v>1188</v>
      </c>
      <c r="E511" s="262"/>
      <c r="F511" s="331" t="n">
        <v>0.09</v>
      </c>
      <c r="G511" s="333" t="n">
        <v>57.38</v>
      </c>
      <c r="H511" s="333" t="n">
        <f aca="false">A511*G511*(1-H509/100)</f>
        <v>1147.6</v>
      </c>
      <c r="I511" s="334" t="n">
        <v>53.13</v>
      </c>
      <c r="J511" s="334" t="n">
        <f aca="false">(A511*I511)/J509*K509</f>
        <v>1014.3</v>
      </c>
      <c r="K511" s="335" t="n">
        <f aca="false">H511-J511</f>
        <v>133.3</v>
      </c>
      <c r="L511" s="330"/>
      <c r="M511" s="262"/>
      <c r="N511" s="262" t="n">
        <v>53.13</v>
      </c>
      <c r="O511" s="262" t="n">
        <v>0.69</v>
      </c>
      <c r="P511" s="262" t="n">
        <v>79.695</v>
      </c>
      <c r="Q511" s="262" t="n">
        <v>63.756</v>
      </c>
      <c r="R511" s="331" t="n">
        <f aca="false">A511*F511</f>
        <v>1.8</v>
      </c>
    </row>
    <row r="512" s="1" customFormat="true" ht="12.75" hidden="false" customHeight="false" outlineLevel="0" collapsed="false">
      <c r="A512" s="262" t="n">
        <v>20</v>
      </c>
      <c r="B512" s="332" t="s">
        <v>844</v>
      </c>
      <c r="C512" s="332" t="s">
        <v>842</v>
      </c>
      <c r="D512" s="332" t="s">
        <v>1217</v>
      </c>
      <c r="E512" s="262"/>
      <c r="F512" s="331" t="n">
        <v>0.03</v>
      </c>
      <c r="G512" s="333" t="n">
        <v>57.65</v>
      </c>
      <c r="H512" s="333" t="n">
        <f aca="false">A512*G512*(1-H509/100)</f>
        <v>1153</v>
      </c>
      <c r="I512" s="334" t="n">
        <v>49.28</v>
      </c>
      <c r="J512" s="334" t="n">
        <f aca="false">(A512*I512)/J509*K509</f>
        <v>940.8</v>
      </c>
      <c r="K512" s="335" t="n">
        <f aca="false">H512-J512</f>
        <v>212.2</v>
      </c>
      <c r="L512" s="330"/>
      <c r="M512" s="262"/>
      <c r="N512" s="262" t="n">
        <v>49.28</v>
      </c>
      <c r="O512" s="262" t="n">
        <v>0.64</v>
      </c>
      <c r="P512" s="262" t="n">
        <v>73.92</v>
      </c>
      <c r="Q512" s="262" t="n">
        <v>64.064</v>
      </c>
      <c r="R512" s="331" t="n">
        <f aca="false">A512*F512</f>
        <v>0.6</v>
      </c>
    </row>
    <row r="513" s="1" customFormat="true" ht="12.75" hidden="false" customHeight="false" outlineLevel="0" collapsed="false">
      <c r="A513" s="336" t="n">
        <f aca="false">SUM(A510:A512)</f>
        <v>52</v>
      </c>
      <c r="B513" s="336" t="s">
        <v>377</v>
      </c>
      <c r="C513" s="336"/>
      <c r="D513" s="336"/>
      <c r="E513" s="336"/>
      <c r="F513" s="337" t="n">
        <f aca="false">R513</f>
        <v>32.4</v>
      </c>
      <c r="G513" s="338"/>
      <c r="H513" s="339" t="n">
        <f aca="false">SUM(H510:H512)</f>
        <v>7290.2</v>
      </c>
      <c r="I513" s="340"/>
      <c r="J513" s="341" t="n">
        <f aca="false">SUM(J510:J512)</f>
        <v>5483.1</v>
      </c>
      <c r="K513" s="335" t="n">
        <f aca="false">SUM(K510:K512)</f>
        <v>1807.1</v>
      </c>
      <c r="L513" s="330"/>
      <c r="M513" s="262"/>
      <c r="N513" s="262"/>
      <c r="O513" s="262"/>
      <c r="P513" s="262"/>
      <c r="Q513" s="262"/>
      <c r="R513" s="331" t="n">
        <f aca="false">SUM(R510:R512)</f>
        <v>32.4</v>
      </c>
    </row>
    <row r="514" s="1" customFormat="true" ht="12.75" hidden="false" customHeight="false" outlineLevel="0" collapsed="false">
      <c r="A514" s="262"/>
      <c r="B514" s="272" t="s">
        <v>914</v>
      </c>
      <c r="C514" s="342"/>
      <c r="D514" s="342"/>
      <c r="E514" s="262"/>
      <c r="F514" s="262"/>
      <c r="G514" s="333"/>
      <c r="H514" s="343" t="n">
        <v>0</v>
      </c>
      <c r="I514" s="344" t="n">
        <f aca="false">K515/J515</f>
        <v>0.32957633455527</v>
      </c>
      <c r="J514" s="345"/>
      <c r="K514" s="335"/>
      <c r="L514" s="330"/>
      <c r="M514" s="262"/>
      <c r="N514" s="262"/>
      <c r="O514" s="262"/>
      <c r="P514" s="262"/>
      <c r="Q514" s="262"/>
      <c r="R514" s="331"/>
    </row>
    <row r="515" s="1" customFormat="true" ht="13.5" hidden="false" customHeight="false" outlineLevel="0" collapsed="false">
      <c r="A515" s="346"/>
      <c r="B515" s="346" t="s">
        <v>915</v>
      </c>
      <c r="C515" s="346"/>
      <c r="D515" s="346"/>
      <c r="E515" s="346"/>
      <c r="F515" s="347"/>
      <c r="G515" s="348"/>
      <c r="H515" s="349" t="n">
        <f aca="false">SUM(H513:H514)</f>
        <v>7290.2</v>
      </c>
      <c r="I515" s="350" t="n">
        <f aca="false">K515/H515</f>
        <v>0.24788071657842</v>
      </c>
      <c r="J515" s="351" t="n">
        <f aca="false">SUM(J513:J514)</f>
        <v>5483.1</v>
      </c>
      <c r="K515" s="352" t="n">
        <f aca="false">H515-J515</f>
        <v>1807.1</v>
      </c>
      <c r="L515" s="330"/>
      <c r="M515" s="262"/>
      <c r="N515" s="262"/>
      <c r="O515" s="262"/>
      <c r="P515" s="262"/>
      <c r="Q515" s="262"/>
      <c r="R515" s="331"/>
    </row>
    <row r="516" s="1" customFormat="true" ht="13.5" hidden="false" customHeight="false" outlineLevel="0" collapsed="false">
      <c r="A516" s="322"/>
      <c r="B516" s="323" t="s">
        <v>916</v>
      </c>
      <c r="C516" s="324"/>
      <c r="D516" s="325" t="n">
        <v>42188</v>
      </c>
      <c r="E516" s="322"/>
      <c r="F516" s="322" t="s">
        <v>1221</v>
      </c>
      <c r="G516" s="324"/>
      <c r="H516" s="326"/>
      <c r="I516" s="327" t="s">
        <v>358</v>
      </c>
      <c r="J516" s="328" t="n">
        <v>56</v>
      </c>
      <c r="K516" s="329" t="n">
        <v>54.5</v>
      </c>
      <c r="L516" s="330"/>
      <c r="M516" s="262"/>
      <c r="N516" s="262"/>
      <c r="O516" s="262"/>
      <c r="P516" s="262"/>
      <c r="Q516" s="262"/>
      <c r="R516" s="331"/>
    </row>
    <row r="517" s="1" customFormat="true" ht="12.75" hidden="false" customHeight="false" outlineLevel="0" collapsed="false">
      <c r="A517" s="262" t="n">
        <v>30</v>
      </c>
      <c r="B517" s="332" t="s">
        <v>1100</v>
      </c>
      <c r="C517" s="332" t="s">
        <v>1101</v>
      </c>
      <c r="D517" s="332" t="s">
        <v>1222</v>
      </c>
      <c r="E517" s="262"/>
      <c r="F517" s="331" t="n">
        <v>0.14</v>
      </c>
      <c r="G517" s="333" t="n">
        <v>36.02</v>
      </c>
      <c r="H517" s="333" t="n">
        <f aca="false">A517*G517*(1-H516/100)</f>
        <v>1080.6</v>
      </c>
      <c r="I517" s="334" t="n">
        <v>23.548</v>
      </c>
      <c r="J517" s="334" t="n">
        <f aca="false">(A517*I517)/J516*K516</f>
        <v>687.5175</v>
      </c>
      <c r="K517" s="335" t="n">
        <f aca="false">H517-J517</f>
        <v>393.0825</v>
      </c>
      <c r="L517" s="330"/>
      <c r="M517" s="262"/>
      <c r="N517" s="262" t="n">
        <v>23.548</v>
      </c>
      <c r="O517" s="262" t="n">
        <v>0.29</v>
      </c>
      <c r="P517" s="262" t="n">
        <v>45</v>
      </c>
      <c r="Q517" s="262" t="n">
        <v>40.0316</v>
      </c>
      <c r="R517" s="331" t="n">
        <f aca="false">A517*F517</f>
        <v>4.2</v>
      </c>
    </row>
    <row r="518" s="1" customFormat="true" ht="12.75" hidden="false" customHeight="false" outlineLevel="0" collapsed="false">
      <c r="A518" s="262" t="n">
        <v>30</v>
      </c>
      <c r="B518" s="332" t="s">
        <v>1103</v>
      </c>
      <c r="C518" s="332" t="s">
        <v>1104</v>
      </c>
      <c r="D518" s="332" t="s">
        <v>1223</v>
      </c>
      <c r="E518" s="262"/>
      <c r="F518" s="331" t="n">
        <v>0.03</v>
      </c>
      <c r="G518" s="333" t="n">
        <v>14.61</v>
      </c>
      <c r="H518" s="333" t="n">
        <f aca="false">A518*G518*(1-H516/100)</f>
        <v>438.3</v>
      </c>
      <c r="I518" s="334" t="n">
        <v>8.12</v>
      </c>
      <c r="J518" s="334" t="n">
        <f aca="false">(A518*I518)/J516*K516</f>
        <v>237.075</v>
      </c>
      <c r="K518" s="335" t="n">
        <f aca="false">H518-J518</f>
        <v>201.225</v>
      </c>
      <c r="L518" s="330"/>
      <c r="M518" s="262"/>
      <c r="N518" s="262" t="n">
        <v>8.12</v>
      </c>
      <c r="O518" s="262" t="n">
        <v>0.1</v>
      </c>
      <c r="P518" s="262" t="n">
        <v>20</v>
      </c>
      <c r="Q518" s="262" t="n">
        <v>16.24</v>
      </c>
      <c r="R518" s="331" t="n">
        <f aca="false">A518*F518</f>
        <v>0.9</v>
      </c>
    </row>
    <row r="519" s="1" customFormat="true" ht="12.75" hidden="false" customHeight="false" outlineLevel="0" collapsed="false">
      <c r="A519" s="336" t="n">
        <f aca="false">SUM(A517:A518)</f>
        <v>60</v>
      </c>
      <c r="B519" s="336" t="s">
        <v>377</v>
      </c>
      <c r="C519" s="336"/>
      <c r="D519" s="336"/>
      <c r="E519" s="336"/>
      <c r="F519" s="337" t="n">
        <f aca="false">R519</f>
        <v>5.1</v>
      </c>
      <c r="G519" s="338"/>
      <c r="H519" s="339" t="n">
        <f aca="false">SUM(H517:H518)</f>
        <v>1518.9</v>
      </c>
      <c r="I519" s="340"/>
      <c r="J519" s="341" t="n">
        <f aca="false">SUM(J517:J518)</f>
        <v>924.5925</v>
      </c>
      <c r="K519" s="335" t="n">
        <f aca="false">SUM(K517:K518)</f>
        <v>594.3075</v>
      </c>
      <c r="L519" s="330"/>
      <c r="M519" s="262"/>
      <c r="N519" s="262"/>
      <c r="O519" s="262"/>
      <c r="P519" s="262"/>
      <c r="Q519" s="262"/>
      <c r="R519" s="331" t="n">
        <f aca="false">SUM(R517:R518)</f>
        <v>5.1</v>
      </c>
    </row>
    <row r="520" s="1" customFormat="true" ht="12.75" hidden="false" customHeight="false" outlineLevel="0" collapsed="false">
      <c r="A520" s="262"/>
      <c r="B520" s="272" t="s">
        <v>914</v>
      </c>
      <c r="C520" s="342"/>
      <c r="D520" s="342"/>
      <c r="E520" s="262"/>
      <c r="F520" s="262"/>
      <c r="G520" s="333"/>
      <c r="H520" s="343" t="n">
        <v>0</v>
      </c>
      <c r="I520" s="344" t="n">
        <f aca="false">K521/J521</f>
        <v>0.642777764258309</v>
      </c>
      <c r="J520" s="345"/>
      <c r="K520" s="335"/>
      <c r="L520" s="330"/>
      <c r="M520" s="262"/>
      <c r="N520" s="262"/>
      <c r="O520" s="262"/>
      <c r="P520" s="262"/>
      <c r="Q520" s="262"/>
      <c r="R520" s="331"/>
    </row>
    <row r="521" s="1" customFormat="true" ht="13.5" hidden="false" customHeight="false" outlineLevel="0" collapsed="false">
      <c r="A521" s="346"/>
      <c r="B521" s="346" t="s">
        <v>915</v>
      </c>
      <c r="C521" s="346"/>
      <c r="D521" s="346"/>
      <c r="E521" s="346"/>
      <c r="F521" s="347"/>
      <c r="G521" s="348"/>
      <c r="H521" s="349" t="n">
        <f aca="false">SUM(H519:H520)</f>
        <v>1518.9</v>
      </c>
      <c r="I521" s="350" t="n">
        <f aca="false">K521/H521</f>
        <v>0.391274935808809</v>
      </c>
      <c r="J521" s="351" t="n">
        <f aca="false">SUM(J519:J520)</f>
        <v>924.5925</v>
      </c>
      <c r="K521" s="352" t="n">
        <f aca="false">H521-J521</f>
        <v>594.3075</v>
      </c>
      <c r="L521" s="330"/>
      <c r="M521" s="262"/>
      <c r="N521" s="262"/>
      <c r="O521" s="262"/>
      <c r="P521" s="262"/>
      <c r="Q521" s="262"/>
      <c r="R521" s="331"/>
    </row>
    <row r="522" s="1" customFormat="true" ht="13.5" hidden="false" customHeight="false" outlineLevel="0" collapsed="false">
      <c r="A522" s="322"/>
      <c r="B522" s="323" t="s">
        <v>916</v>
      </c>
      <c r="C522" s="324"/>
      <c r="D522" s="325" t="n">
        <v>42190</v>
      </c>
      <c r="E522" s="322"/>
      <c r="F522" s="322" t="s">
        <v>1224</v>
      </c>
      <c r="G522" s="324"/>
      <c r="H522" s="326"/>
      <c r="I522" s="327" t="s">
        <v>358</v>
      </c>
      <c r="J522" s="328" t="n">
        <v>56</v>
      </c>
      <c r="K522" s="329" t="n">
        <v>54.5</v>
      </c>
      <c r="L522" s="330"/>
      <c r="M522" s="262"/>
      <c r="N522" s="262"/>
      <c r="O522" s="262"/>
      <c r="P522" s="262"/>
      <c r="Q522" s="262"/>
      <c r="R522" s="331"/>
    </row>
    <row r="523" s="1" customFormat="true" ht="12.75" hidden="false" customHeight="false" outlineLevel="0" collapsed="false">
      <c r="A523" s="262" t="n">
        <v>12</v>
      </c>
      <c r="B523" s="332" t="s">
        <v>1225</v>
      </c>
      <c r="C523" s="332" t="s">
        <v>830</v>
      </c>
      <c r="D523" s="332" t="s">
        <v>1226</v>
      </c>
      <c r="E523" s="262"/>
      <c r="F523" s="331" t="n">
        <v>4.1</v>
      </c>
      <c r="G523" s="333" t="n">
        <v>551.12</v>
      </c>
      <c r="H523" s="333" t="n">
        <f aca="false">A523*G523*(1-H522/100)</f>
        <v>6613.44</v>
      </c>
      <c r="I523" s="334" t="n">
        <v>453.6</v>
      </c>
      <c r="J523" s="334" t="n">
        <f aca="false">(A523*I523)/J522*K522</f>
        <v>5297.4</v>
      </c>
      <c r="K523" s="335" t="n">
        <f aca="false">H523-J523</f>
        <v>1316.04</v>
      </c>
      <c r="L523" s="330"/>
      <c r="M523" s="262"/>
      <c r="N523" s="262" t="n">
        <v>453.6</v>
      </c>
      <c r="O523" s="262" t="n">
        <v>6</v>
      </c>
      <c r="P523" s="262" t="n">
        <v>680.4</v>
      </c>
      <c r="Q523" s="262" t="n">
        <v>612.36</v>
      </c>
      <c r="R523" s="331" t="n">
        <f aca="false">A523*F523</f>
        <v>49.2</v>
      </c>
    </row>
    <row r="524" s="1" customFormat="true" ht="12.75" hidden="false" customHeight="false" outlineLevel="0" collapsed="false">
      <c r="A524" s="336" t="n">
        <f aca="false">SUM(A523:A523)</f>
        <v>12</v>
      </c>
      <c r="B524" s="336" t="s">
        <v>377</v>
      </c>
      <c r="C524" s="336"/>
      <c r="D524" s="336"/>
      <c r="E524" s="336"/>
      <c r="F524" s="337" t="n">
        <f aca="false">R524</f>
        <v>49.2</v>
      </c>
      <c r="G524" s="338"/>
      <c r="H524" s="339" t="n">
        <f aca="false">SUM(H523:H523)</f>
        <v>6613.44</v>
      </c>
      <c r="I524" s="340"/>
      <c r="J524" s="341" t="n">
        <f aca="false">SUM(J523:J523)</f>
        <v>5297.4</v>
      </c>
      <c r="K524" s="335" t="n">
        <f aca="false">SUM(K523:K523)</f>
        <v>1316.04</v>
      </c>
      <c r="L524" s="330"/>
      <c r="M524" s="262"/>
      <c r="N524" s="262"/>
      <c r="O524" s="262"/>
      <c r="P524" s="262"/>
      <c r="Q524" s="262"/>
      <c r="R524" s="331" t="n">
        <f aca="false">SUM(R523:R523)</f>
        <v>49.2</v>
      </c>
    </row>
    <row r="525" s="1" customFormat="true" ht="12.75" hidden="false" customHeight="false" outlineLevel="0" collapsed="false">
      <c r="A525" s="262"/>
      <c r="B525" s="272" t="s">
        <v>914</v>
      </c>
      <c r="C525" s="342"/>
      <c r="D525" s="342"/>
      <c r="E525" s="262"/>
      <c r="F525" s="262"/>
      <c r="G525" s="333"/>
      <c r="H525" s="343" t="n">
        <v>0</v>
      </c>
      <c r="I525" s="344" t="n">
        <f aca="false">K526/J526</f>
        <v>0.248431305923661</v>
      </c>
      <c r="J525" s="345"/>
      <c r="K525" s="335"/>
      <c r="L525" s="330"/>
      <c r="M525" s="262"/>
      <c r="N525" s="262"/>
      <c r="O525" s="262"/>
      <c r="P525" s="262"/>
      <c r="Q525" s="262"/>
      <c r="R525" s="331"/>
    </row>
    <row r="526" s="1" customFormat="true" ht="13.5" hidden="false" customHeight="false" outlineLevel="0" collapsed="false">
      <c r="A526" s="346"/>
      <c r="B526" s="346" t="s">
        <v>915</v>
      </c>
      <c r="C526" s="346"/>
      <c r="D526" s="346"/>
      <c r="E526" s="346"/>
      <c r="F526" s="347"/>
      <c r="G526" s="348"/>
      <c r="H526" s="349" t="n">
        <f aca="false">SUM(H524:H525)</f>
        <v>6613.44</v>
      </c>
      <c r="I526" s="350" t="n">
        <f aca="false">K526/H526</f>
        <v>0.198994774277834</v>
      </c>
      <c r="J526" s="351" t="n">
        <f aca="false">SUM(J524:J525)</f>
        <v>5297.4</v>
      </c>
      <c r="K526" s="352" t="n">
        <f aca="false">H526-J526</f>
        <v>1316.04</v>
      </c>
      <c r="L526" s="330"/>
      <c r="M526" s="262"/>
      <c r="N526" s="262"/>
      <c r="O526" s="262"/>
      <c r="P526" s="262"/>
      <c r="Q526" s="262"/>
      <c r="R526" s="331"/>
    </row>
    <row r="527" s="1" customFormat="true" ht="13.5" hidden="false" customHeight="false" outlineLevel="0" collapsed="false">
      <c r="A527" s="322"/>
      <c r="B527" s="323" t="s">
        <v>916</v>
      </c>
      <c r="C527" s="324"/>
      <c r="D527" s="325" t="n">
        <v>42198</v>
      </c>
      <c r="E527" s="322"/>
      <c r="F527" s="322" t="s">
        <v>1227</v>
      </c>
      <c r="G527" s="324"/>
      <c r="H527" s="326"/>
      <c r="I527" s="327" t="s">
        <v>358</v>
      </c>
      <c r="J527" s="328" t="n">
        <v>56</v>
      </c>
      <c r="K527" s="329" t="n">
        <v>55.6</v>
      </c>
      <c r="L527" s="330"/>
      <c r="M527" s="262"/>
      <c r="N527" s="262"/>
      <c r="O527" s="262"/>
      <c r="P527" s="262"/>
      <c r="Q527" s="262"/>
      <c r="R527" s="331"/>
    </row>
    <row r="528" s="1" customFormat="true" ht="12.75" hidden="false" customHeight="false" outlineLevel="0" collapsed="false">
      <c r="A528" s="262" t="n">
        <v>30</v>
      </c>
      <c r="B528" s="332" t="s">
        <v>1198</v>
      </c>
      <c r="C528" s="332" t="s">
        <v>830</v>
      </c>
      <c r="D528" s="332" t="s">
        <v>1033</v>
      </c>
      <c r="E528" s="262"/>
      <c r="F528" s="331" t="n">
        <v>1.1</v>
      </c>
      <c r="G528" s="333" t="n">
        <v>176.7528</v>
      </c>
      <c r="H528" s="333" t="n">
        <f aca="false">A528*G528*(1-H527/100)</f>
        <v>5302.584</v>
      </c>
      <c r="I528" s="334" t="n">
        <v>130.928</v>
      </c>
      <c r="J528" s="334" t="n">
        <f aca="false">(A528*I528)/J527*K527</f>
        <v>3899.784</v>
      </c>
      <c r="K528" s="335" t="n">
        <f aca="false">H528-J528</f>
        <v>1402.8</v>
      </c>
      <c r="L528" s="330"/>
      <c r="M528" s="262" t="n">
        <f aca="false">H528/A528</f>
        <v>176.7528</v>
      </c>
      <c r="N528" s="262" t="n">
        <v>130.928</v>
      </c>
      <c r="O528" s="262" t="n">
        <v>1.67</v>
      </c>
      <c r="P528" s="262" t="n">
        <v>196.392</v>
      </c>
      <c r="Q528" s="262" t="n">
        <v>196.392</v>
      </c>
      <c r="R528" s="331" t="n">
        <f aca="false">A528*F528</f>
        <v>33</v>
      </c>
    </row>
    <row r="529" s="1" customFormat="true" ht="12.75" hidden="false" customHeight="false" outlineLevel="0" collapsed="false">
      <c r="A529" s="262" t="n">
        <v>20</v>
      </c>
      <c r="B529" s="332" t="s">
        <v>837</v>
      </c>
      <c r="C529" s="332" t="s">
        <v>833</v>
      </c>
      <c r="D529" s="332" t="s">
        <v>1188</v>
      </c>
      <c r="E529" s="262"/>
      <c r="F529" s="331" t="n">
        <v>0.09</v>
      </c>
      <c r="G529" s="333" t="n">
        <v>58.42368</v>
      </c>
      <c r="H529" s="333" t="n">
        <f aca="false">A529*G529*(1-H527/100)</f>
        <v>1168.4736</v>
      </c>
      <c r="I529" s="334" t="n">
        <v>54.096</v>
      </c>
      <c r="J529" s="334" t="n">
        <f aca="false">(A529*I529)/J527*K527</f>
        <v>1074.192</v>
      </c>
      <c r="K529" s="335" t="n">
        <f aca="false">H529-J529</f>
        <v>94.2816000000003</v>
      </c>
      <c r="L529" s="330"/>
      <c r="M529" s="262" t="n">
        <f aca="false">H529/A529</f>
        <v>58.42368</v>
      </c>
      <c r="N529" s="262" t="n">
        <v>54.096</v>
      </c>
      <c r="O529" s="262" t="n">
        <v>0.69</v>
      </c>
      <c r="P529" s="262" t="n">
        <v>81.144</v>
      </c>
      <c r="Q529" s="262" t="n">
        <v>64.9152</v>
      </c>
      <c r="R529" s="331" t="n">
        <f aca="false">A529*F529</f>
        <v>1.8</v>
      </c>
    </row>
    <row r="530" s="1" customFormat="true" ht="12.75" hidden="false" customHeight="false" outlineLevel="0" collapsed="false">
      <c r="A530" s="262" t="n">
        <v>20</v>
      </c>
      <c r="B530" s="332" t="s">
        <v>839</v>
      </c>
      <c r="C530" s="332" t="s">
        <v>833</v>
      </c>
      <c r="D530" s="332" t="s">
        <v>840</v>
      </c>
      <c r="E530" s="262"/>
      <c r="F530" s="331" t="n">
        <v>0.11</v>
      </c>
      <c r="G530" s="333" t="n">
        <v>62.86896</v>
      </c>
      <c r="H530" s="333" t="n">
        <f aca="false">A530*G530*(1-H527/100)</f>
        <v>1257.3792</v>
      </c>
      <c r="I530" s="334" t="n">
        <v>58.212</v>
      </c>
      <c r="J530" s="334" t="n">
        <f aca="false">(A530*I530)/J527*K527</f>
        <v>1155.924</v>
      </c>
      <c r="K530" s="335" t="n">
        <f aca="false">H530-J530</f>
        <v>101.4552</v>
      </c>
      <c r="L530" s="330"/>
      <c r="M530" s="262" t="n">
        <f aca="false">H530/A530</f>
        <v>62.86896</v>
      </c>
      <c r="N530" s="262" t="n">
        <v>58.212</v>
      </c>
      <c r="O530" s="262" t="n">
        <v>0.77</v>
      </c>
      <c r="P530" s="262" t="n">
        <v>87.318</v>
      </c>
      <c r="Q530" s="262" t="n">
        <v>69.8544</v>
      </c>
      <c r="R530" s="331" t="n">
        <f aca="false">A530*F530</f>
        <v>2.2</v>
      </c>
    </row>
    <row r="531" s="1" customFormat="true" ht="12.75" hidden="false" customHeight="false" outlineLevel="0" collapsed="false">
      <c r="A531" s="262" t="n">
        <v>20</v>
      </c>
      <c r="B531" s="332" t="s">
        <v>844</v>
      </c>
      <c r="C531" s="332" t="s">
        <v>842</v>
      </c>
      <c r="D531" s="332" t="s">
        <v>1217</v>
      </c>
      <c r="E531" s="262"/>
      <c r="F531" s="331" t="n">
        <v>0.03</v>
      </c>
      <c r="G531" s="333" t="n">
        <v>58.70592</v>
      </c>
      <c r="H531" s="333" t="n">
        <f aca="false">A531*G531*(1-H527/100)</f>
        <v>1174.1184</v>
      </c>
      <c r="I531" s="334" t="n">
        <v>50.176</v>
      </c>
      <c r="J531" s="334" t="n">
        <f aca="false">(A531*I531)/J527*K527</f>
        <v>996.352</v>
      </c>
      <c r="K531" s="335" t="n">
        <f aca="false">H531-J531</f>
        <v>177.7664</v>
      </c>
      <c r="L531" s="330"/>
      <c r="M531" s="262" t="n">
        <f aca="false">H531/A531</f>
        <v>58.70592</v>
      </c>
      <c r="N531" s="262" t="n">
        <v>50.176</v>
      </c>
      <c r="O531" s="262" t="n">
        <v>0.64</v>
      </c>
      <c r="P531" s="262" t="n">
        <v>75.264</v>
      </c>
      <c r="Q531" s="262" t="n">
        <v>65.2288</v>
      </c>
      <c r="R531" s="331" t="n">
        <f aca="false">A531*F531</f>
        <v>0.6</v>
      </c>
    </row>
    <row r="532" s="1" customFormat="true" ht="12.75" hidden="false" customHeight="false" outlineLevel="0" collapsed="false">
      <c r="A532" s="262" t="n">
        <v>20</v>
      </c>
      <c r="B532" s="332" t="s">
        <v>846</v>
      </c>
      <c r="C532" s="332" t="s">
        <v>842</v>
      </c>
      <c r="D532" s="332" t="s">
        <v>1191</v>
      </c>
      <c r="E532" s="262"/>
      <c r="F532" s="331" t="n">
        <v>0.04</v>
      </c>
      <c r="G532" s="333" t="n">
        <v>61.236</v>
      </c>
      <c r="H532" s="333" t="n">
        <f aca="false">A532*G532*(1-H527/100)</f>
        <v>1224.72</v>
      </c>
      <c r="I532" s="334" t="n">
        <v>37.8</v>
      </c>
      <c r="J532" s="334" t="n">
        <f aca="false">(A532*I532)/J527*K527</f>
        <v>750.6</v>
      </c>
      <c r="K532" s="335" t="n">
        <f aca="false">H532-J532</f>
        <v>474.12</v>
      </c>
      <c r="L532" s="330"/>
      <c r="M532" s="262" t="n">
        <f aca="false">H532/A532</f>
        <v>61.236</v>
      </c>
      <c r="N532" s="262" t="n">
        <v>37.8</v>
      </c>
      <c r="O532" s="262" t="n">
        <v>0.5</v>
      </c>
      <c r="P532" s="262" t="n">
        <v>56.7</v>
      </c>
      <c r="Q532" s="262" t="n">
        <v>68.04</v>
      </c>
      <c r="R532" s="331" t="n">
        <f aca="false">A532*F532</f>
        <v>0.8</v>
      </c>
    </row>
    <row r="533" s="1" customFormat="true" ht="12.75" hidden="false" customHeight="false" outlineLevel="0" collapsed="false">
      <c r="A533" s="336" t="n">
        <f aca="false">SUM(A528:A532)</f>
        <v>110</v>
      </c>
      <c r="B533" s="336" t="s">
        <v>377</v>
      </c>
      <c r="C533" s="336"/>
      <c r="D533" s="336"/>
      <c r="E533" s="336"/>
      <c r="F533" s="337" t="n">
        <f aca="false">R533</f>
        <v>38.4</v>
      </c>
      <c r="G533" s="338" t="n">
        <v>92.0661381818182</v>
      </c>
      <c r="H533" s="339" t="n">
        <f aca="false">SUM(H528:H532)</f>
        <v>10127.2752</v>
      </c>
      <c r="I533" s="340"/>
      <c r="J533" s="341" t="n">
        <f aca="false">SUM(J528:J532)</f>
        <v>7876.852</v>
      </c>
      <c r="K533" s="335" t="n">
        <f aca="false">SUM(K528:K532)</f>
        <v>2250.4232</v>
      </c>
      <c r="L533" s="330"/>
      <c r="M533" s="262" t="n">
        <f aca="false">H533/A533</f>
        <v>92.0661381818182</v>
      </c>
      <c r="N533" s="262"/>
      <c r="O533" s="262"/>
      <c r="P533" s="262"/>
      <c r="Q533" s="262"/>
      <c r="R533" s="331" t="n">
        <f aca="false">SUM(R528:R532)</f>
        <v>38.4</v>
      </c>
    </row>
    <row r="534" s="1" customFormat="true" ht="12.75" hidden="false" customHeight="false" outlineLevel="0" collapsed="false">
      <c r="A534" s="262"/>
      <c r="B534" s="272" t="s">
        <v>914</v>
      </c>
      <c r="C534" s="342"/>
      <c r="D534" s="342"/>
      <c r="E534" s="262"/>
      <c r="F534" s="262"/>
      <c r="G534" s="333"/>
      <c r="H534" s="343" t="n">
        <v>0</v>
      </c>
      <c r="I534" s="344" t="n">
        <f aca="false">K535/J535</f>
        <v>0.285700835816136</v>
      </c>
      <c r="J534" s="345"/>
      <c r="K534" s="335"/>
      <c r="L534" s="330"/>
      <c r="M534" s="262"/>
      <c r="N534" s="262"/>
      <c r="O534" s="262"/>
      <c r="P534" s="262"/>
      <c r="Q534" s="262"/>
      <c r="R534" s="331"/>
    </row>
    <row r="535" s="1" customFormat="true" ht="13.5" hidden="false" customHeight="false" outlineLevel="0" collapsed="false">
      <c r="A535" s="346"/>
      <c r="B535" s="346" t="s">
        <v>915</v>
      </c>
      <c r="C535" s="346"/>
      <c r="D535" s="346"/>
      <c r="E535" s="346"/>
      <c r="F535" s="347"/>
      <c r="G535" s="348"/>
      <c r="H535" s="349" t="n">
        <f aca="false">SUM(H533:H534)</f>
        <v>10127.2752</v>
      </c>
      <c r="I535" s="350" t="n">
        <f aca="false">K535/H535</f>
        <v>0.222214085778966</v>
      </c>
      <c r="J535" s="351" t="n">
        <f aca="false">SUM(J533:J534)</f>
        <v>7876.852</v>
      </c>
      <c r="K535" s="352" t="n">
        <f aca="false">H535-J535</f>
        <v>2250.4232</v>
      </c>
      <c r="L535" s="330"/>
      <c r="M535" s="262"/>
      <c r="N535" s="262"/>
      <c r="O535" s="262"/>
      <c r="P535" s="262"/>
      <c r="Q535" s="262"/>
      <c r="R535" s="331"/>
    </row>
    <row r="536" s="1" customFormat="true" ht="13.5" hidden="false" customHeight="false" outlineLevel="0" collapsed="false">
      <c r="A536" s="322"/>
      <c r="B536" s="323" t="s">
        <v>916</v>
      </c>
      <c r="C536" s="324"/>
      <c r="D536" s="325" t="n">
        <v>42222</v>
      </c>
      <c r="E536" s="322"/>
      <c r="F536" s="322" t="s">
        <v>1228</v>
      </c>
      <c r="G536" s="324"/>
      <c r="H536" s="326"/>
      <c r="I536" s="327" t="s">
        <v>358</v>
      </c>
      <c r="J536" s="328" t="n">
        <v>62</v>
      </c>
      <c r="K536" s="329" t="n">
        <v>60.5</v>
      </c>
      <c r="L536" s="330"/>
      <c r="M536" s="262"/>
      <c r="N536" s="262"/>
      <c r="O536" s="262"/>
      <c r="P536" s="262"/>
      <c r="Q536" s="262"/>
      <c r="R536" s="331"/>
    </row>
    <row r="537" s="1" customFormat="true" ht="12.75" hidden="false" customHeight="false" outlineLevel="0" collapsed="false">
      <c r="A537" s="262" t="n">
        <v>50</v>
      </c>
      <c r="B537" s="332" t="s">
        <v>835</v>
      </c>
      <c r="C537" s="332" t="s">
        <v>833</v>
      </c>
      <c r="D537" s="332" t="s">
        <v>836</v>
      </c>
      <c r="E537" s="262"/>
      <c r="F537" s="331" t="n">
        <v>0.05</v>
      </c>
      <c r="G537" s="333" t="n">
        <v>48.0438</v>
      </c>
      <c r="H537" s="333" t="n">
        <f aca="false">A537*G537*(1-H536/100)</f>
        <v>2402.19</v>
      </c>
      <c r="I537" s="334" t="n">
        <v>35.588</v>
      </c>
      <c r="J537" s="334" t="n">
        <f aca="false">(A537*I537)/J536*K536</f>
        <v>1736.35</v>
      </c>
      <c r="K537" s="335" t="n">
        <f aca="false">H537-J537</f>
        <v>665.84</v>
      </c>
      <c r="L537" s="330"/>
      <c r="M537" s="262"/>
      <c r="N537" s="262" t="n">
        <v>35.588</v>
      </c>
      <c r="O537" s="262" t="n">
        <v>0.41</v>
      </c>
      <c r="P537" s="262" t="n">
        <v>53.382</v>
      </c>
      <c r="Q537" s="262" t="n">
        <v>53.382</v>
      </c>
      <c r="R537" s="331" t="n">
        <f aca="false">A537*F537</f>
        <v>2.5</v>
      </c>
    </row>
    <row r="538" s="1" customFormat="true" ht="12.75" hidden="false" customHeight="false" outlineLevel="0" collapsed="false">
      <c r="A538" s="262" t="n">
        <v>50</v>
      </c>
      <c r="B538" s="332" t="s">
        <v>837</v>
      </c>
      <c r="C538" s="332" t="s">
        <v>833</v>
      </c>
      <c r="D538" s="332" t="s">
        <v>1188</v>
      </c>
      <c r="E538" s="262"/>
      <c r="F538" s="331" t="n">
        <v>0.09</v>
      </c>
      <c r="G538" s="333" t="n">
        <v>64.68336</v>
      </c>
      <c r="H538" s="333" t="n">
        <f aca="false">A538*G538*(1-H536/100)</f>
        <v>3234.168</v>
      </c>
      <c r="I538" s="334" t="n">
        <v>59.892</v>
      </c>
      <c r="J538" s="334" t="n">
        <f aca="false">(A538*I538)/J536*K536</f>
        <v>2922.15</v>
      </c>
      <c r="K538" s="335" t="n">
        <f aca="false">H538-J538</f>
        <v>312.018</v>
      </c>
      <c r="L538" s="330"/>
      <c r="M538" s="262"/>
      <c r="N538" s="262" t="n">
        <v>59.892</v>
      </c>
      <c r="O538" s="262" t="n">
        <v>0.69</v>
      </c>
      <c r="P538" s="262" t="n">
        <v>89.838</v>
      </c>
      <c r="Q538" s="262" t="n">
        <v>71.8704</v>
      </c>
      <c r="R538" s="331" t="n">
        <f aca="false">A538*F538</f>
        <v>4.5</v>
      </c>
    </row>
    <row r="539" s="1" customFormat="true" ht="12.75" hidden="false" customHeight="false" outlineLevel="0" collapsed="false">
      <c r="A539" s="262" t="n">
        <v>50</v>
      </c>
      <c r="B539" s="332" t="s">
        <v>843</v>
      </c>
      <c r="C539" s="332" t="s">
        <v>842</v>
      </c>
      <c r="D539" s="332" t="s">
        <v>836</v>
      </c>
      <c r="E539" s="262"/>
      <c r="F539" s="331" t="n">
        <v>0.03</v>
      </c>
      <c r="G539" s="333" t="n">
        <v>60.71598</v>
      </c>
      <c r="H539" s="333" t="n">
        <f aca="false">A539*G539*(1-H536/100)</f>
        <v>3035.799</v>
      </c>
      <c r="I539" s="334" t="n">
        <v>51.894</v>
      </c>
      <c r="J539" s="334" t="n">
        <f aca="false">(A539*I539)/J536*K536</f>
        <v>2531.925</v>
      </c>
      <c r="K539" s="335" t="n">
        <f aca="false">H539-J539</f>
        <v>503.874</v>
      </c>
      <c r="L539" s="330"/>
      <c r="M539" s="262"/>
      <c r="N539" s="262" t="n">
        <v>51.894</v>
      </c>
      <c r="O539" s="262" t="n">
        <v>0.62</v>
      </c>
      <c r="P539" s="262" t="n">
        <v>77.841</v>
      </c>
      <c r="Q539" s="262" t="n">
        <v>67.4622</v>
      </c>
      <c r="R539" s="331" t="n">
        <f aca="false">A539*F539</f>
        <v>1.5</v>
      </c>
    </row>
    <row r="540" s="1" customFormat="true" ht="12.75" hidden="false" customHeight="false" outlineLevel="0" collapsed="false">
      <c r="A540" s="262" t="n">
        <v>20</v>
      </c>
      <c r="B540" s="332" t="s">
        <v>844</v>
      </c>
      <c r="C540" s="332" t="s">
        <v>842</v>
      </c>
      <c r="D540" s="332" t="s">
        <v>1217</v>
      </c>
      <c r="E540" s="262"/>
      <c r="F540" s="331" t="n">
        <v>0.03</v>
      </c>
      <c r="G540" s="333" t="n">
        <v>25.389</v>
      </c>
      <c r="H540" s="333" t="n">
        <f aca="false">A540*G540*(1-H536/100)</f>
        <v>507.78</v>
      </c>
      <c r="I540" s="334" t="n">
        <v>21.7</v>
      </c>
      <c r="J540" s="334" t="n">
        <f aca="false">(A540*I540)/J536*K536</f>
        <v>423.5</v>
      </c>
      <c r="K540" s="335" t="n">
        <f aca="false">H540-J540</f>
        <v>84.28</v>
      </c>
      <c r="L540" s="330"/>
      <c r="M540" s="262"/>
      <c r="N540" s="262" t="n">
        <v>21.7</v>
      </c>
      <c r="O540" s="262" t="n">
        <v>0.25</v>
      </c>
      <c r="P540" s="262" t="n">
        <v>32.55</v>
      </c>
      <c r="Q540" s="262" t="n">
        <v>28.21</v>
      </c>
      <c r="R540" s="331" t="n">
        <f aca="false">A540*F540</f>
        <v>0.6</v>
      </c>
    </row>
    <row r="541" s="1" customFormat="true" ht="12.75" hidden="false" customHeight="false" outlineLevel="0" collapsed="false">
      <c r="A541" s="336" t="n">
        <f aca="false">SUM(A537:A540)</f>
        <v>170</v>
      </c>
      <c r="B541" s="336" t="s">
        <v>377</v>
      </c>
      <c r="C541" s="336"/>
      <c r="D541" s="336"/>
      <c r="E541" s="336"/>
      <c r="F541" s="337" t="n">
        <f aca="false">R541</f>
        <v>9.1</v>
      </c>
      <c r="G541" s="338"/>
      <c r="H541" s="339" t="n">
        <f aca="false">SUM(H537:H540)</f>
        <v>9179.937</v>
      </c>
      <c r="I541" s="340"/>
      <c r="J541" s="341" t="n">
        <f aca="false">SUM(J537:J540)</f>
        <v>7613.925</v>
      </c>
      <c r="K541" s="335" t="n">
        <f aca="false">SUM(K537:K540)</f>
        <v>1566.012</v>
      </c>
      <c r="L541" s="330"/>
      <c r="M541" s="262"/>
      <c r="N541" s="262"/>
      <c r="O541" s="262"/>
      <c r="P541" s="262"/>
      <c r="Q541" s="262"/>
      <c r="R541" s="331" t="n">
        <f aca="false">SUM(R537:R540)</f>
        <v>9.1</v>
      </c>
    </row>
    <row r="542" s="1" customFormat="true" ht="12.75" hidden="false" customHeight="false" outlineLevel="0" collapsed="false">
      <c r="A542" s="262"/>
      <c r="B542" s="272" t="s">
        <v>914</v>
      </c>
      <c r="C542" s="342"/>
      <c r="D542" s="342"/>
      <c r="E542" s="262"/>
      <c r="F542" s="262"/>
      <c r="G542" s="333"/>
      <c r="H542" s="343" t="n">
        <v>0</v>
      </c>
      <c r="I542" s="344" t="n">
        <f aca="false">K543/J543</f>
        <v>0.20567736088811</v>
      </c>
      <c r="J542" s="345"/>
      <c r="K542" s="335"/>
      <c r="L542" s="330"/>
      <c r="M542" s="262"/>
      <c r="N542" s="262"/>
      <c r="O542" s="262"/>
      <c r="P542" s="262"/>
      <c r="Q542" s="262"/>
      <c r="R542" s="331"/>
    </row>
    <row r="543" s="1" customFormat="true" ht="13.5" hidden="false" customHeight="false" outlineLevel="0" collapsed="false">
      <c r="A543" s="346"/>
      <c r="B543" s="346" t="s">
        <v>915</v>
      </c>
      <c r="C543" s="346"/>
      <c r="D543" s="346"/>
      <c r="E543" s="346"/>
      <c r="F543" s="347"/>
      <c r="G543" s="348"/>
      <c r="H543" s="349" t="n">
        <f aca="false">SUM(H541:H542)</f>
        <v>9179.937</v>
      </c>
      <c r="I543" s="350" t="n">
        <f aca="false">K543/H543</f>
        <v>0.170590713204241</v>
      </c>
      <c r="J543" s="351" t="n">
        <f aca="false">SUM(J541:J542)</f>
        <v>7613.925</v>
      </c>
      <c r="K543" s="352" t="n">
        <f aca="false">H543-J543</f>
        <v>1566.012</v>
      </c>
      <c r="L543" s="330"/>
      <c r="M543" s="262"/>
      <c r="N543" s="262"/>
      <c r="O543" s="262"/>
      <c r="P543" s="262"/>
      <c r="Q543" s="262"/>
      <c r="R543" s="331"/>
    </row>
    <row r="544" s="1" customFormat="true" ht="13.5" hidden="false" customHeight="false" outlineLevel="0" collapsed="false">
      <c r="A544" s="322"/>
      <c r="B544" s="323" t="s">
        <v>916</v>
      </c>
      <c r="C544" s="324"/>
      <c r="D544" s="325" t="n">
        <v>42233</v>
      </c>
      <c r="E544" s="322"/>
      <c r="F544" s="322" t="s">
        <v>1229</v>
      </c>
      <c r="G544" s="324"/>
      <c r="H544" s="326"/>
      <c r="I544" s="327" t="s">
        <v>358</v>
      </c>
      <c r="J544" s="328" t="n">
        <v>63</v>
      </c>
      <c r="K544" s="329" t="n">
        <v>65</v>
      </c>
      <c r="L544" s="330"/>
      <c r="M544" s="262"/>
      <c r="N544" s="262"/>
      <c r="O544" s="262"/>
      <c r="P544" s="262"/>
      <c r="Q544" s="262"/>
      <c r="R544" s="331"/>
    </row>
    <row r="545" s="1" customFormat="true" ht="12.75" hidden="false" customHeight="false" outlineLevel="0" collapsed="false">
      <c r="A545" s="262" t="n">
        <v>30</v>
      </c>
      <c r="B545" s="332" t="s">
        <v>1202</v>
      </c>
      <c r="C545" s="332" t="s">
        <v>830</v>
      </c>
      <c r="D545" s="332" t="s">
        <v>1230</v>
      </c>
      <c r="E545" s="262"/>
      <c r="F545" s="331" t="n">
        <v>1.3</v>
      </c>
      <c r="G545" s="333" t="n">
        <v>264.6</v>
      </c>
      <c r="H545" s="333" t="n">
        <f aca="false">A545*G545*(1-H544/100)</f>
        <v>7938</v>
      </c>
      <c r="I545" s="334" t="n">
        <v>195.804</v>
      </c>
      <c r="J545" s="334" t="n">
        <f aca="false">(A545*I545)/J544*K544</f>
        <v>6060.6</v>
      </c>
      <c r="K545" s="335" t="n">
        <f aca="false">H545-J545</f>
        <v>1877.4</v>
      </c>
      <c r="L545" s="330"/>
      <c r="M545" s="262" t="n">
        <f aca="false">H545/A545</f>
        <v>264.6</v>
      </c>
      <c r="N545" s="262" t="n">
        <v>195.804</v>
      </c>
      <c r="O545" s="262" t="n">
        <v>2.22</v>
      </c>
      <c r="P545" s="262" t="n">
        <v>293.706</v>
      </c>
      <c r="Q545" s="262" t="n">
        <v>293.706</v>
      </c>
      <c r="R545" s="331" t="n">
        <f aca="false">A545*F545</f>
        <v>39</v>
      </c>
    </row>
    <row r="546" s="1" customFormat="true" ht="12.75" hidden="false" customHeight="false" outlineLevel="0" collapsed="false">
      <c r="A546" s="262" t="n">
        <v>20</v>
      </c>
      <c r="B546" s="332" t="s">
        <v>1219</v>
      </c>
      <c r="C546" s="332" t="s">
        <v>830</v>
      </c>
      <c r="D546" s="332" t="s">
        <v>1220</v>
      </c>
      <c r="E546" s="262"/>
      <c r="F546" s="331" t="n">
        <v>2.5</v>
      </c>
      <c r="G546" s="333" t="n">
        <v>444.6</v>
      </c>
      <c r="H546" s="333" t="n">
        <f aca="false">A546*G546*(1-H544/100)</f>
        <v>8892</v>
      </c>
      <c r="I546" s="334" t="n">
        <v>352.8</v>
      </c>
      <c r="J546" s="334" t="n">
        <f aca="false">(A546*I546)/J544*K544</f>
        <v>7280</v>
      </c>
      <c r="K546" s="335" t="n">
        <f aca="false">H546-J546</f>
        <v>1612</v>
      </c>
      <c r="L546" s="330"/>
      <c r="M546" s="262" t="n">
        <f aca="false">H546/A546</f>
        <v>444.6</v>
      </c>
      <c r="N546" s="262" t="n">
        <v>352.8</v>
      </c>
      <c r="O546" s="262" t="n">
        <v>4</v>
      </c>
      <c r="P546" s="262" t="n">
        <v>635.04</v>
      </c>
      <c r="Q546" s="262" t="n">
        <v>493.92</v>
      </c>
      <c r="R546" s="331" t="n">
        <f aca="false">A546*F546</f>
        <v>50</v>
      </c>
    </row>
    <row r="547" s="1" customFormat="true" ht="12.75" hidden="false" customHeight="false" outlineLevel="0" collapsed="false">
      <c r="A547" s="336" t="n">
        <f aca="false">SUM(A545:A546)</f>
        <v>50</v>
      </c>
      <c r="B547" s="336" t="s">
        <v>377</v>
      </c>
      <c r="C547" s="336"/>
      <c r="D547" s="336"/>
      <c r="E547" s="336"/>
      <c r="F547" s="337" t="n">
        <f aca="false">R547</f>
        <v>89</v>
      </c>
      <c r="G547" s="338"/>
      <c r="H547" s="339" t="n">
        <f aca="false">SUM(H545:H546)</f>
        <v>16830</v>
      </c>
      <c r="I547" s="340"/>
      <c r="J547" s="341" t="n">
        <f aca="false">SUM(J545:J546)</f>
        <v>13340.6</v>
      </c>
      <c r="K547" s="335" t="n">
        <f aca="false">SUM(K545:K546)</f>
        <v>3489.4</v>
      </c>
      <c r="L547" s="330"/>
      <c r="M547" s="262"/>
      <c r="N547" s="262"/>
      <c r="O547" s="262"/>
      <c r="P547" s="262"/>
      <c r="Q547" s="262"/>
      <c r="R547" s="331" t="n">
        <f aca="false">SUM(R545:R546)</f>
        <v>89</v>
      </c>
    </row>
    <row r="548" s="1" customFormat="true" ht="12.75" hidden="false" customHeight="false" outlineLevel="0" collapsed="false">
      <c r="A548" s="262"/>
      <c r="B548" s="272" t="s">
        <v>914</v>
      </c>
      <c r="C548" s="342"/>
      <c r="D548" s="342"/>
      <c r="E548" s="262"/>
      <c r="F548" s="262"/>
      <c r="G548" s="333"/>
      <c r="H548" s="343" t="n">
        <v>0</v>
      </c>
      <c r="I548" s="344" t="n">
        <f aca="false">K549/J549</f>
        <v>0.261562448465586</v>
      </c>
      <c r="J548" s="345"/>
      <c r="K548" s="335"/>
      <c r="L548" s="330"/>
      <c r="M548" s="262"/>
      <c r="N548" s="262"/>
      <c r="O548" s="262"/>
      <c r="P548" s="262"/>
      <c r="Q548" s="262"/>
      <c r="R548" s="331"/>
    </row>
    <row r="549" s="1" customFormat="true" ht="13.5" hidden="false" customHeight="false" outlineLevel="0" collapsed="false">
      <c r="A549" s="346"/>
      <c r="B549" s="346" t="s">
        <v>915</v>
      </c>
      <c r="C549" s="346"/>
      <c r="D549" s="346"/>
      <c r="E549" s="346"/>
      <c r="F549" s="347"/>
      <c r="G549" s="348"/>
      <c r="H549" s="349" t="n">
        <f aca="false">SUM(H547:H548)</f>
        <v>16830</v>
      </c>
      <c r="I549" s="350" t="n">
        <f aca="false">K549/H549</f>
        <v>0.207332144979204</v>
      </c>
      <c r="J549" s="351" t="n">
        <f aca="false">SUM(J547:J548)</f>
        <v>13340.6</v>
      </c>
      <c r="K549" s="352" t="n">
        <f aca="false">H549-J549</f>
        <v>3489.4</v>
      </c>
      <c r="L549" s="330"/>
      <c r="M549" s="262"/>
      <c r="N549" s="262"/>
      <c r="O549" s="262"/>
      <c r="P549" s="262"/>
      <c r="Q549" s="262"/>
      <c r="R549" s="331"/>
    </row>
    <row r="550" s="1" customFormat="true" ht="13.5" hidden="false" customHeight="false" outlineLevel="0" collapsed="false">
      <c r="A550" s="322"/>
      <c r="B550" s="323" t="s">
        <v>916</v>
      </c>
      <c r="C550" s="324" t="s">
        <v>1231</v>
      </c>
      <c r="D550" s="325" t="n">
        <v>42249</v>
      </c>
      <c r="E550" s="322"/>
      <c r="F550" s="322" t="s">
        <v>1232</v>
      </c>
      <c r="G550" s="324"/>
      <c r="H550" s="326"/>
      <c r="I550" s="327" t="s">
        <v>358</v>
      </c>
      <c r="J550" s="328" t="n">
        <v>65</v>
      </c>
      <c r="K550" s="329" t="n">
        <v>65</v>
      </c>
      <c r="L550" s="330"/>
      <c r="M550" s="262"/>
      <c r="N550" s="262"/>
      <c r="O550" s="262"/>
      <c r="P550" s="262"/>
      <c r="Q550" s="262"/>
      <c r="R550" s="331"/>
    </row>
    <row r="551" s="1" customFormat="true" ht="12.75" hidden="false" customHeight="false" outlineLevel="0" collapsed="false">
      <c r="A551" s="262" t="n">
        <v>20</v>
      </c>
      <c r="B551" s="332" t="s">
        <v>774</v>
      </c>
      <c r="C551" s="332" t="s">
        <v>775</v>
      </c>
      <c r="D551" s="332" t="s">
        <v>1233</v>
      </c>
      <c r="E551" s="262"/>
      <c r="F551" s="331" t="n">
        <v>1.5</v>
      </c>
      <c r="G551" s="333" t="n">
        <v>525</v>
      </c>
      <c r="H551" s="333" t="n">
        <f aca="false">A551*G551*(1-H550/100)</f>
        <v>10500</v>
      </c>
      <c r="I551" s="334" t="n">
        <v>416.689</v>
      </c>
      <c r="J551" s="334" t="n">
        <f aca="false">(A551*I551)/J550*K550</f>
        <v>8333.78</v>
      </c>
      <c r="K551" s="335" t="n">
        <f aca="false">H551-J551</f>
        <v>2166.22</v>
      </c>
      <c r="L551" s="330"/>
      <c r="M551" s="262"/>
      <c r="N551" s="262" t="n">
        <v>416.689</v>
      </c>
      <c r="O551" s="262" t="n">
        <v>4.82</v>
      </c>
      <c r="P551" s="262" t="n">
        <v>550</v>
      </c>
      <c r="Q551" s="262" t="n">
        <v>583.3646</v>
      </c>
      <c r="R551" s="331" t="n">
        <f aca="false">A551*F551</f>
        <v>30</v>
      </c>
    </row>
    <row r="552" s="1" customFormat="true" ht="12.75" hidden="false" customHeight="false" outlineLevel="0" collapsed="false">
      <c r="A552" s="262" t="n">
        <v>12</v>
      </c>
      <c r="B552" s="332" t="s">
        <v>1234</v>
      </c>
      <c r="C552" s="332" t="s">
        <v>1212</v>
      </c>
      <c r="D552" s="332" t="s">
        <v>856</v>
      </c>
      <c r="E552" s="262"/>
      <c r="F552" s="331" t="n">
        <v>3.6</v>
      </c>
      <c r="G552" s="333" t="n">
        <v>568</v>
      </c>
      <c r="H552" s="333" t="n">
        <f aca="false">A552*G552*(1-H550/100)</f>
        <v>6816</v>
      </c>
      <c r="I552" s="334" t="n">
        <v>467.7075</v>
      </c>
      <c r="J552" s="334" t="n">
        <f aca="false">(A552*I552)/J550*K550</f>
        <v>5612.49</v>
      </c>
      <c r="K552" s="335" t="n">
        <f aca="false">H552-J552</f>
        <v>1203.51</v>
      </c>
      <c r="L552" s="330"/>
      <c r="M552" s="262"/>
      <c r="N552" s="262" t="n">
        <v>467.7075</v>
      </c>
      <c r="O552" s="262" t="n">
        <v>5.33</v>
      </c>
      <c r="P552" s="262" t="n">
        <v>701.5613</v>
      </c>
      <c r="Q552" s="262" t="n">
        <v>631.4051</v>
      </c>
      <c r="R552" s="331" t="n">
        <f aca="false">A552*F552</f>
        <v>43.2</v>
      </c>
    </row>
    <row r="553" s="1" customFormat="true" ht="12.75" hidden="false" customHeight="false" outlineLevel="0" collapsed="false">
      <c r="A553" s="336" t="n">
        <f aca="false">SUM(A551:A552)</f>
        <v>32</v>
      </c>
      <c r="B553" s="336" t="s">
        <v>377</v>
      </c>
      <c r="C553" s="336"/>
      <c r="D553" s="336"/>
      <c r="E553" s="336"/>
      <c r="F553" s="337" t="n">
        <f aca="false">R553</f>
        <v>73.2</v>
      </c>
      <c r="G553" s="338"/>
      <c r="H553" s="339" t="n">
        <f aca="false">SUM(H551:H552)</f>
        <v>17316</v>
      </c>
      <c r="I553" s="340"/>
      <c r="J553" s="341" t="n">
        <f aca="false">SUM(J551:J552)</f>
        <v>13946.27</v>
      </c>
      <c r="K553" s="335" t="n">
        <f aca="false">SUM(K551:K552)</f>
        <v>3369.73</v>
      </c>
      <c r="L553" s="330"/>
      <c r="M553" s="262"/>
      <c r="N553" s="262"/>
      <c r="O553" s="262"/>
      <c r="P553" s="262"/>
      <c r="Q553" s="262"/>
      <c r="R553" s="331" t="n">
        <f aca="false">SUM(R551:R552)</f>
        <v>73.2</v>
      </c>
    </row>
    <row r="554" s="1" customFormat="true" ht="12.75" hidden="false" customHeight="false" outlineLevel="0" collapsed="false">
      <c r="A554" s="262"/>
      <c r="B554" s="272" t="s">
        <v>914</v>
      </c>
      <c r="C554" s="342"/>
      <c r="D554" s="342"/>
      <c r="E554" s="262"/>
      <c r="F554" s="262"/>
      <c r="G554" s="333"/>
      <c r="H554" s="343" t="n">
        <v>0</v>
      </c>
      <c r="I554" s="344" t="n">
        <f aca="false">K555/J555</f>
        <v>0.241622311915659</v>
      </c>
      <c r="J554" s="345"/>
      <c r="K554" s="335"/>
      <c r="L554" s="330"/>
      <c r="M554" s="262"/>
      <c r="N554" s="262"/>
      <c r="O554" s="262"/>
      <c r="P554" s="262"/>
      <c r="Q554" s="262"/>
      <c r="R554" s="331"/>
    </row>
    <row r="555" s="1" customFormat="true" ht="13.5" hidden="false" customHeight="false" outlineLevel="0" collapsed="false">
      <c r="A555" s="346"/>
      <c r="B555" s="346" t="s">
        <v>915</v>
      </c>
      <c r="C555" s="346"/>
      <c r="D555" s="346"/>
      <c r="E555" s="346"/>
      <c r="F555" s="347"/>
      <c r="G555" s="348"/>
      <c r="H555" s="349" t="n">
        <f aca="false">SUM(H553:H554)</f>
        <v>17316</v>
      </c>
      <c r="I555" s="350" t="n">
        <f aca="false">K555/H555</f>
        <v>0.194602102102102</v>
      </c>
      <c r="J555" s="351" t="n">
        <f aca="false">SUM(J553:J554)</f>
        <v>13946.27</v>
      </c>
      <c r="K555" s="352" t="n">
        <f aca="false">H555-J555</f>
        <v>3369.73</v>
      </c>
      <c r="L555" s="330"/>
      <c r="M555" s="262"/>
      <c r="N555" s="262"/>
      <c r="O555" s="262"/>
      <c r="P555" s="262"/>
      <c r="Q555" s="262"/>
      <c r="R555" s="331"/>
    </row>
    <row r="556" s="1" customFormat="true" ht="13.5" hidden="false" customHeight="false" outlineLevel="0" collapsed="false">
      <c r="A556" s="322"/>
      <c r="B556" s="323" t="s">
        <v>916</v>
      </c>
      <c r="C556" s="324"/>
      <c r="D556" s="325" t="n">
        <v>42285</v>
      </c>
      <c r="E556" s="322"/>
      <c r="F556" s="322" t="s">
        <v>1235</v>
      </c>
      <c r="G556" s="324"/>
      <c r="H556" s="326"/>
      <c r="I556" s="327" t="s">
        <v>358</v>
      </c>
      <c r="J556" s="328" t="n">
        <v>67</v>
      </c>
      <c r="K556" s="329" t="n">
        <v>65</v>
      </c>
      <c r="L556" s="330"/>
      <c r="M556" s="262"/>
      <c r="N556" s="262"/>
      <c r="O556" s="262"/>
      <c r="P556" s="262"/>
      <c r="Q556" s="262"/>
      <c r="R556" s="331"/>
    </row>
    <row r="557" s="1" customFormat="true" ht="12.75" hidden="false" customHeight="false" outlineLevel="0" collapsed="false">
      <c r="A557" s="262" t="n">
        <v>50</v>
      </c>
      <c r="B557" s="332" t="s">
        <v>1198</v>
      </c>
      <c r="C557" s="332" t="s">
        <v>830</v>
      </c>
      <c r="D557" s="332" t="s">
        <v>1049</v>
      </c>
      <c r="E557" s="262"/>
      <c r="F557" s="331" t="n">
        <v>1.1</v>
      </c>
      <c r="G557" s="333" t="n">
        <v>211</v>
      </c>
      <c r="H557" s="333" t="n">
        <f aca="false">A557*G557*(1-H556/100)</f>
        <v>10550</v>
      </c>
      <c r="I557" s="334" t="n">
        <v>156.646</v>
      </c>
      <c r="J557" s="334" t="n">
        <f aca="false">(A557*I557)/J556*K556</f>
        <v>7598.5</v>
      </c>
      <c r="K557" s="335" t="n">
        <f aca="false">H557-J557</f>
        <v>2951.5</v>
      </c>
      <c r="L557" s="330"/>
      <c r="M557" s="262"/>
      <c r="N557" s="262" t="n">
        <v>156.646</v>
      </c>
      <c r="O557" s="262" t="n">
        <v>1.67</v>
      </c>
      <c r="P557" s="262" t="n">
        <v>234.969</v>
      </c>
      <c r="Q557" s="262" t="n">
        <v>234.969</v>
      </c>
      <c r="R557" s="331" t="n">
        <f aca="false">A557*F557</f>
        <v>55</v>
      </c>
    </row>
    <row r="558" s="1" customFormat="true" ht="12.75" hidden="false" customHeight="false" outlineLevel="0" collapsed="false">
      <c r="A558" s="262" t="n">
        <v>30</v>
      </c>
      <c r="B558" s="332" t="s">
        <v>844</v>
      </c>
      <c r="C558" s="332" t="s">
        <v>842</v>
      </c>
      <c r="D558" s="332" t="s">
        <v>1217</v>
      </c>
      <c r="E558" s="262"/>
      <c r="F558" s="331" t="n">
        <v>0.03</v>
      </c>
      <c r="G558" s="333" t="n">
        <v>27.5</v>
      </c>
      <c r="H558" s="333" t="n">
        <f aca="false">A558*G558*(1-H556/100)</f>
        <v>825</v>
      </c>
      <c r="I558" s="334" t="n">
        <v>23.45</v>
      </c>
      <c r="J558" s="334" t="n">
        <f aca="false">(A558*I558)/J556*K556</f>
        <v>682.5</v>
      </c>
      <c r="K558" s="335" t="n">
        <f aca="false">H558-J558</f>
        <v>142.5</v>
      </c>
      <c r="L558" s="330"/>
      <c r="M558" s="262"/>
      <c r="N558" s="262" t="n">
        <v>23.45</v>
      </c>
      <c r="O558" s="262" t="n">
        <v>0.25</v>
      </c>
      <c r="P558" s="262" t="n">
        <v>35.175</v>
      </c>
      <c r="Q558" s="262" t="n">
        <v>30.485</v>
      </c>
      <c r="R558" s="331" t="n">
        <f aca="false">A558*F558</f>
        <v>0.9</v>
      </c>
    </row>
    <row r="559" s="1" customFormat="true" ht="12.75" hidden="false" customHeight="false" outlineLevel="0" collapsed="false">
      <c r="A559" s="336" t="n">
        <f aca="false">SUM(A557:A558)</f>
        <v>80</v>
      </c>
      <c r="B559" s="336" t="s">
        <v>377</v>
      </c>
      <c r="C559" s="336"/>
      <c r="D559" s="336"/>
      <c r="E559" s="336"/>
      <c r="F559" s="337" t="n">
        <f aca="false">R559</f>
        <v>55.9</v>
      </c>
      <c r="G559" s="338"/>
      <c r="H559" s="339" t="n">
        <f aca="false">SUM(H557:H558)</f>
        <v>11375</v>
      </c>
      <c r="I559" s="340"/>
      <c r="J559" s="341" t="n">
        <f aca="false">SUM(J557:J558)</f>
        <v>8281</v>
      </c>
      <c r="K559" s="335" t="n">
        <f aca="false">SUM(K557:K558)</f>
        <v>3094</v>
      </c>
      <c r="L559" s="330"/>
      <c r="M559" s="262"/>
      <c r="N559" s="262"/>
      <c r="O559" s="262"/>
      <c r="P559" s="262"/>
      <c r="Q559" s="262"/>
      <c r="R559" s="331" t="n">
        <f aca="false">SUM(R557:R558)</f>
        <v>55.9</v>
      </c>
    </row>
    <row r="560" s="1" customFormat="true" ht="12.75" hidden="false" customHeight="false" outlineLevel="0" collapsed="false">
      <c r="A560" s="262"/>
      <c r="B560" s="272" t="s">
        <v>914</v>
      </c>
      <c r="C560" s="342"/>
      <c r="D560" s="342"/>
      <c r="E560" s="262"/>
      <c r="F560" s="262"/>
      <c r="G560" s="333"/>
      <c r="H560" s="343" t="n">
        <v>0</v>
      </c>
      <c r="I560" s="344" t="n">
        <f aca="false">K561/J561</f>
        <v>0.373626373626374</v>
      </c>
      <c r="J560" s="345"/>
      <c r="K560" s="335"/>
      <c r="L560" s="330"/>
      <c r="M560" s="262"/>
      <c r="N560" s="262"/>
      <c r="O560" s="262"/>
      <c r="P560" s="262"/>
      <c r="Q560" s="262"/>
      <c r="R560" s="331"/>
    </row>
    <row r="561" s="1" customFormat="true" ht="13.5" hidden="false" customHeight="false" outlineLevel="0" collapsed="false">
      <c r="A561" s="346"/>
      <c r="B561" s="346" t="s">
        <v>915</v>
      </c>
      <c r="C561" s="346"/>
      <c r="D561" s="346"/>
      <c r="E561" s="346"/>
      <c r="F561" s="347"/>
      <c r="G561" s="348"/>
      <c r="H561" s="349" t="n">
        <f aca="false">SUM(H559:H560)</f>
        <v>11375</v>
      </c>
      <c r="I561" s="350" t="n">
        <f aca="false">K561/H561</f>
        <v>0.272</v>
      </c>
      <c r="J561" s="351" t="n">
        <f aca="false">SUM(J559:J560)</f>
        <v>8281</v>
      </c>
      <c r="K561" s="352" t="n">
        <f aca="false">H561-J561</f>
        <v>3094</v>
      </c>
      <c r="L561" s="330"/>
      <c r="M561" s="262"/>
      <c r="N561" s="262"/>
      <c r="O561" s="262"/>
      <c r="P561" s="262"/>
      <c r="Q561" s="262"/>
      <c r="R561" s="331"/>
    </row>
    <row r="562" s="1" customFormat="true" ht="13.5" hidden="false" customHeight="false" outlineLevel="0" collapsed="false">
      <c r="A562" s="322"/>
      <c r="B562" s="323" t="s">
        <v>916</v>
      </c>
      <c r="C562" s="324"/>
      <c r="D562" s="325" t="n">
        <v>42297</v>
      </c>
      <c r="E562" s="322"/>
      <c r="F562" s="322" t="s">
        <v>1236</v>
      </c>
      <c r="G562" s="324"/>
      <c r="H562" s="326"/>
      <c r="I562" s="327" t="s">
        <v>358</v>
      </c>
      <c r="J562" s="328" t="n">
        <v>67</v>
      </c>
      <c r="K562" s="329" t="n">
        <v>65</v>
      </c>
      <c r="L562" s="330"/>
      <c r="M562" s="262"/>
      <c r="N562" s="262"/>
      <c r="O562" s="262"/>
      <c r="P562" s="262"/>
      <c r="Q562" s="262"/>
      <c r="R562" s="331"/>
    </row>
    <row r="563" s="1" customFormat="true" ht="12.75" hidden="false" customHeight="false" outlineLevel="0" collapsed="false">
      <c r="A563" s="262" t="n">
        <v>6</v>
      </c>
      <c r="B563" s="332" t="s">
        <v>1225</v>
      </c>
      <c r="C563" s="332" t="s">
        <v>830</v>
      </c>
      <c r="D563" s="332" t="s">
        <v>1237</v>
      </c>
      <c r="E563" s="262"/>
      <c r="F563" s="331" t="n">
        <v>4.1</v>
      </c>
      <c r="G563" s="333" t="n">
        <v>659</v>
      </c>
      <c r="H563" s="333" t="n">
        <f aca="false">A563*G563*(1-H562/100)</f>
        <v>3954</v>
      </c>
      <c r="I563" s="334" t="n">
        <v>542.7</v>
      </c>
      <c r="J563" s="334" t="n">
        <f aca="false">(A563*I563)/J562*K562</f>
        <v>3159</v>
      </c>
      <c r="K563" s="335" t="n">
        <f aca="false">H563-J563</f>
        <v>795</v>
      </c>
      <c r="L563" s="330"/>
      <c r="M563" s="262"/>
      <c r="N563" s="262" t="n">
        <v>542.7</v>
      </c>
      <c r="O563" s="262" t="n">
        <v>6</v>
      </c>
      <c r="P563" s="262" t="n">
        <v>814.05</v>
      </c>
      <c r="Q563" s="262" t="n">
        <v>732.645</v>
      </c>
      <c r="R563" s="331" t="n">
        <f aca="false">A563*F563</f>
        <v>24.6</v>
      </c>
    </row>
    <row r="564" s="1" customFormat="true" ht="12.75" hidden="false" customHeight="false" outlineLevel="0" collapsed="false">
      <c r="A564" s="336" t="n">
        <f aca="false">SUM(A563:A563)</f>
        <v>6</v>
      </c>
      <c r="B564" s="336" t="s">
        <v>377</v>
      </c>
      <c r="C564" s="336"/>
      <c r="D564" s="336"/>
      <c r="E564" s="336"/>
      <c r="F564" s="337" t="n">
        <f aca="false">R564</f>
        <v>24.6</v>
      </c>
      <c r="G564" s="338"/>
      <c r="H564" s="339" t="n">
        <f aca="false">SUM(H563:H563)</f>
        <v>3954</v>
      </c>
      <c r="I564" s="340"/>
      <c r="J564" s="341" t="n">
        <f aca="false">SUM(J563:J563)</f>
        <v>3159</v>
      </c>
      <c r="K564" s="335" t="n">
        <f aca="false">SUM(K563:K563)</f>
        <v>795</v>
      </c>
      <c r="L564" s="330"/>
      <c r="M564" s="262"/>
      <c r="N564" s="262"/>
      <c r="O564" s="262"/>
      <c r="P564" s="262"/>
      <c r="Q564" s="262"/>
      <c r="R564" s="331" t="n">
        <f aca="false">SUM(R563:R563)</f>
        <v>24.6</v>
      </c>
    </row>
    <row r="565" s="1" customFormat="true" ht="12.75" hidden="false" customHeight="false" outlineLevel="0" collapsed="false">
      <c r="A565" s="262"/>
      <c r="B565" s="272" t="s">
        <v>914</v>
      </c>
      <c r="C565" s="342"/>
      <c r="D565" s="342"/>
      <c r="E565" s="262"/>
      <c r="F565" s="262"/>
      <c r="G565" s="333"/>
      <c r="H565" s="343" t="n">
        <v>0</v>
      </c>
      <c r="I565" s="344" t="n">
        <f aca="false">K566/J566</f>
        <v>0.251661918328585</v>
      </c>
      <c r="J565" s="345"/>
      <c r="K565" s="335"/>
      <c r="L565" s="330"/>
      <c r="M565" s="262"/>
      <c r="N565" s="262"/>
      <c r="O565" s="262"/>
      <c r="P565" s="262"/>
      <c r="Q565" s="262"/>
      <c r="R565" s="331"/>
    </row>
    <row r="566" s="1" customFormat="true" ht="13.5" hidden="false" customHeight="false" outlineLevel="0" collapsed="false">
      <c r="A566" s="346"/>
      <c r="B566" s="346" t="s">
        <v>915</v>
      </c>
      <c r="C566" s="346"/>
      <c r="D566" s="346"/>
      <c r="E566" s="346"/>
      <c r="F566" s="347"/>
      <c r="G566" s="348"/>
      <c r="H566" s="349" t="n">
        <f aca="false">SUM(H564:H565)</f>
        <v>3954</v>
      </c>
      <c r="I566" s="350" t="n">
        <f aca="false">K566/H566</f>
        <v>0.201062215477997</v>
      </c>
      <c r="J566" s="351" t="n">
        <f aca="false">SUM(J564:J565)</f>
        <v>3159</v>
      </c>
      <c r="K566" s="352" t="n">
        <f aca="false">H566-J566</f>
        <v>795</v>
      </c>
      <c r="L566" s="330"/>
      <c r="M566" s="262"/>
      <c r="N566" s="262"/>
      <c r="O566" s="262"/>
      <c r="P566" s="262"/>
      <c r="Q566" s="262"/>
      <c r="R566" s="331"/>
    </row>
    <row r="567" s="1" customFormat="true" ht="13.5" hidden="false" customHeight="false" outlineLevel="0" collapsed="false">
      <c r="A567" s="322"/>
      <c r="B567" s="323" t="s">
        <v>916</v>
      </c>
      <c r="C567" s="324"/>
      <c r="D567" s="325" t="n">
        <v>42340</v>
      </c>
      <c r="E567" s="322"/>
      <c r="F567" s="322" t="s">
        <v>1238</v>
      </c>
      <c r="G567" s="324"/>
      <c r="H567" s="326"/>
      <c r="I567" s="327" t="s">
        <v>358</v>
      </c>
      <c r="J567" s="328" t="n">
        <v>67</v>
      </c>
      <c r="K567" s="329" t="n">
        <v>65</v>
      </c>
      <c r="L567" s="330"/>
      <c r="M567" s="262"/>
      <c r="N567" s="262"/>
      <c r="O567" s="262"/>
      <c r="P567" s="262"/>
      <c r="Q567" s="262"/>
      <c r="R567" s="331"/>
    </row>
    <row r="568" s="1" customFormat="true" ht="12.75" hidden="false" customHeight="false" outlineLevel="0" collapsed="false">
      <c r="A568" s="262" t="n">
        <v>100</v>
      </c>
      <c r="B568" s="332" t="s">
        <v>832</v>
      </c>
      <c r="C568" s="332" t="s">
        <v>833</v>
      </c>
      <c r="D568" s="332" t="s">
        <v>834</v>
      </c>
      <c r="E568" s="262"/>
      <c r="F568" s="331" t="n">
        <v>0.03</v>
      </c>
      <c r="G568" s="333" t="n">
        <v>40.52</v>
      </c>
      <c r="H568" s="333" t="n">
        <f aca="false">A568*G568*(1-H567/100)</f>
        <v>4052</v>
      </c>
      <c r="I568" s="334" t="n">
        <v>28.14</v>
      </c>
      <c r="J568" s="334" t="n">
        <f aca="false">(A568*I568)/J567*K567</f>
        <v>2730</v>
      </c>
      <c r="K568" s="335" t="n">
        <f aca="false">H568-J568</f>
        <v>1322</v>
      </c>
      <c r="L568" s="330"/>
      <c r="M568" s="262"/>
      <c r="N568" s="262" t="n">
        <v>28.14</v>
      </c>
      <c r="O568" s="262" t="n">
        <v>0.3</v>
      </c>
      <c r="P568" s="262" t="n">
        <v>42.21</v>
      </c>
      <c r="Q568" s="262" t="n">
        <v>45.024</v>
      </c>
      <c r="R568" s="331" t="n">
        <f aca="false">A568*F568</f>
        <v>3</v>
      </c>
    </row>
    <row r="569" s="1" customFormat="true" ht="12.75" hidden="false" customHeight="false" outlineLevel="0" collapsed="false">
      <c r="A569" s="262" t="n">
        <v>100</v>
      </c>
      <c r="B569" s="332" t="s">
        <v>841</v>
      </c>
      <c r="C569" s="332" t="s">
        <v>842</v>
      </c>
      <c r="D569" s="332" t="s">
        <v>834</v>
      </c>
      <c r="E569" s="262"/>
      <c r="F569" s="331" t="n">
        <v>0.02</v>
      </c>
      <c r="G569" s="333" t="n">
        <v>32.92</v>
      </c>
      <c r="H569" s="333" t="n">
        <f aca="false">A569*G569*(1-H567/100)</f>
        <v>3292</v>
      </c>
      <c r="I569" s="334" t="n">
        <v>28.14</v>
      </c>
      <c r="J569" s="334" t="n">
        <f aca="false">(A569*I569)/J567*K567</f>
        <v>2730</v>
      </c>
      <c r="K569" s="335" t="n">
        <f aca="false">H569-J569</f>
        <v>562</v>
      </c>
      <c r="L569" s="330"/>
      <c r="M569" s="262"/>
      <c r="N569" s="262" t="n">
        <v>28.14</v>
      </c>
      <c r="O569" s="262" t="n">
        <v>0.3</v>
      </c>
      <c r="P569" s="262" t="n">
        <v>42.21</v>
      </c>
      <c r="Q569" s="262" t="n">
        <v>36.582</v>
      </c>
      <c r="R569" s="331" t="n">
        <f aca="false">A569*F569</f>
        <v>2</v>
      </c>
    </row>
    <row r="570" s="1" customFormat="true" ht="12.75" hidden="false" customHeight="false" outlineLevel="0" collapsed="false">
      <c r="A570" s="336" t="n">
        <f aca="false">SUM(A568:A569)</f>
        <v>200</v>
      </c>
      <c r="B570" s="336" t="s">
        <v>377</v>
      </c>
      <c r="C570" s="336"/>
      <c r="D570" s="336"/>
      <c r="E570" s="336"/>
      <c r="F570" s="337" t="n">
        <f aca="false">R570</f>
        <v>5</v>
      </c>
      <c r="G570" s="338"/>
      <c r="H570" s="339" t="n">
        <f aca="false">SUM(H568:H569)</f>
        <v>7344</v>
      </c>
      <c r="I570" s="340"/>
      <c r="J570" s="341" t="n">
        <f aca="false">SUM(J568:J569)</f>
        <v>5460</v>
      </c>
      <c r="K570" s="335" t="n">
        <f aca="false">SUM(K568:K569)</f>
        <v>1884</v>
      </c>
      <c r="L570" s="330"/>
      <c r="M570" s="262"/>
      <c r="N570" s="262"/>
      <c r="O570" s="262"/>
      <c r="P570" s="262"/>
      <c r="Q570" s="262"/>
      <c r="R570" s="331" t="n">
        <f aca="false">SUM(R568:R569)</f>
        <v>5</v>
      </c>
    </row>
    <row r="571" s="1" customFormat="true" ht="12.75" hidden="false" customHeight="false" outlineLevel="0" collapsed="false">
      <c r="A571" s="262"/>
      <c r="B571" s="272" t="s">
        <v>914</v>
      </c>
      <c r="C571" s="342"/>
      <c r="D571" s="342"/>
      <c r="E571" s="262"/>
      <c r="F571" s="262"/>
      <c r="G571" s="333"/>
      <c r="H571" s="343" t="n">
        <v>0</v>
      </c>
      <c r="I571" s="344" t="n">
        <f aca="false">K572/J572</f>
        <v>0.345054945054945</v>
      </c>
      <c r="J571" s="345"/>
      <c r="K571" s="335"/>
      <c r="L571" s="330"/>
      <c r="M571" s="262"/>
      <c r="N571" s="262"/>
      <c r="O571" s="262"/>
      <c r="P571" s="262"/>
      <c r="Q571" s="262"/>
      <c r="R571" s="331"/>
    </row>
    <row r="572" s="1" customFormat="true" ht="13.5" hidden="false" customHeight="false" outlineLevel="0" collapsed="false">
      <c r="A572" s="346"/>
      <c r="B572" s="346" t="s">
        <v>915</v>
      </c>
      <c r="C572" s="346"/>
      <c r="D572" s="346"/>
      <c r="E572" s="346"/>
      <c r="F572" s="347"/>
      <c r="G572" s="348"/>
      <c r="H572" s="349" t="n">
        <f aca="false">SUM(H570:H571)</f>
        <v>7344</v>
      </c>
      <c r="I572" s="350" t="n">
        <f aca="false">K572/H572</f>
        <v>0.256535947712418</v>
      </c>
      <c r="J572" s="351" t="n">
        <f aca="false">SUM(J570:J571)</f>
        <v>5460</v>
      </c>
      <c r="K572" s="352" t="n">
        <f aca="false">H572-J572</f>
        <v>1884</v>
      </c>
      <c r="L572" s="330"/>
      <c r="M572" s="262"/>
      <c r="N572" s="262"/>
      <c r="O572" s="262"/>
      <c r="P572" s="262"/>
      <c r="Q572" s="262"/>
      <c r="R572" s="331"/>
    </row>
    <row r="573" s="1" customFormat="true" ht="13.5" hidden="false" customHeight="false" outlineLevel="0" collapsed="false">
      <c r="A573" s="262"/>
      <c r="B573" s="332"/>
      <c r="C573" s="342"/>
      <c r="D573" s="342"/>
      <c r="E573" s="262"/>
      <c r="F573" s="262"/>
      <c r="G573" s="262"/>
      <c r="H573" s="262"/>
      <c r="I573" s="354"/>
      <c r="J573" s="354"/>
      <c r="K573" s="355"/>
      <c r="L573" s="330"/>
      <c r="M573" s="262"/>
      <c r="N573" s="262"/>
      <c r="O573" s="262"/>
      <c r="P573" s="262"/>
      <c r="Q573" s="262"/>
      <c r="R573" s="331"/>
    </row>
    <row r="574" s="1" customFormat="true" ht="13.5" hidden="false" customHeight="false" outlineLevel="0" collapsed="false">
      <c r="A574" s="322"/>
      <c r="B574" s="323" t="s">
        <v>916</v>
      </c>
      <c r="C574" s="324"/>
      <c r="D574" s="325" t="n">
        <v>42359</v>
      </c>
      <c r="E574" s="322"/>
      <c r="F574" s="322" t="s">
        <v>1239</v>
      </c>
      <c r="G574" s="324"/>
      <c r="H574" s="326"/>
      <c r="I574" s="327" t="s">
        <v>358</v>
      </c>
      <c r="J574" s="328" t="n">
        <v>69.5</v>
      </c>
      <c r="K574" s="329" t="n">
        <v>72</v>
      </c>
      <c r="L574" s="330"/>
      <c r="M574" s="262"/>
      <c r="N574" s="262"/>
      <c r="O574" s="262"/>
      <c r="P574" s="262"/>
      <c r="Q574" s="262"/>
      <c r="R574" s="331"/>
    </row>
    <row r="575" s="1" customFormat="true" ht="12.75" hidden="false" customHeight="false" outlineLevel="0" collapsed="false">
      <c r="A575" s="262" t="n">
        <v>10</v>
      </c>
      <c r="B575" s="332" t="s">
        <v>797</v>
      </c>
      <c r="C575" s="332" t="s">
        <v>795</v>
      </c>
      <c r="D575" s="332" t="s">
        <v>798</v>
      </c>
      <c r="E575" s="262"/>
      <c r="F575" s="331" t="n">
        <v>5.5</v>
      </c>
      <c r="G575" s="333" t="n">
        <v>988.2</v>
      </c>
      <c r="H575" s="333" t="n">
        <f aca="false">A575*G575*(1-H574/100)</f>
        <v>9882</v>
      </c>
      <c r="I575" s="334" t="n">
        <v>813.428</v>
      </c>
      <c r="J575" s="334" t="n">
        <f aca="false">(A575*I575)/J574*K574</f>
        <v>8426.88</v>
      </c>
      <c r="K575" s="335" t="n">
        <f aca="false">H575-J575</f>
        <v>1455.12</v>
      </c>
      <c r="L575" s="330"/>
      <c r="M575" s="262"/>
      <c r="N575" s="262" t="n">
        <v>813.428</v>
      </c>
      <c r="O575" s="262" t="n">
        <v>8.36</v>
      </c>
      <c r="P575" s="262" t="n">
        <v>1220</v>
      </c>
      <c r="Q575" s="262" t="n">
        <v>1098.1278</v>
      </c>
      <c r="R575" s="331" t="n">
        <f aca="false">A575*F575</f>
        <v>55</v>
      </c>
    </row>
    <row r="576" s="1" customFormat="true" ht="12.75" hidden="false" customHeight="false" outlineLevel="0" collapsed="false">
      <c r="A576" s="336" t="n">
        <f aca="false">SUM(A575:A575)</f>
        <v>10</v>
      </c>
      <c r="B576" s="336" t="s">
        <v>377</v>
      </c>
      <c r="C576" s="336"/>
      <c r="D576" s="336"/>
      <c r="E576" s="336"/>
      <c r="F576" s="337" t="n">
        <f aca="false">R576</f>
        <v>55</v>
      </c>
      <c r="G576" s="338"/>
      <c r="H576" s="339" t="n">
        <f aca="false">SUM(H575:H575)</f>
        <v>9882</v>
      </c>
      <c r="I576" s="340"/>
      <c r="J576" s="341" t="n">
        <f aca="false">SUM(J575:J575)</f>
        <v>8426.88</v>
      </c>
      <c r="K576" s="335" t="n">
        <f aca="false">SUM(K575:K575)</f>
        <v>1455.12</v>
      </c>
      <c r="L576" s="330"/>
      <c r="M576" s="262"/>
      <c r="N576" s="262"/>
      <c r="O576" s="262"/>
      <c r="P576" s="262"/>
      <c r="Q576" s="262"/>
      <c r="R576" s="331" t="n">
        <f aca="false">SUM(R575:R575)</f>
        <v>55</v>
      </c>
    </row>
    <row r="577" s="1" customFormat="true" ht="12.75" hidden="false" customHeight="false" outlineLevel="0" collapsed="false">
      <c r="A577" s="262"/>
      <c r="B577" s="272" t="s">
        <v>914</v>
      </c>
      <c r="C577" s="342"/>
      <c r="D577" s="342"/>
      <c r="E577" s="262"/>
      <c r="F577" s="262"/>
      <c r="G577" s="333"/>
      <c r="H577" s="343" t="n">
        <v>0</v>
      </c>
      <c r="I577" s="344" t="n">
        <f aca="false">K578/J578</f>
        <v>0.172676008202324</v>
      </c>
      <c r="J577" s="345"/>
      <c r="K577" s="335"/>
      <c r="L577" s="330"/>
      <c r="M577" s="262"/>
      <c r="N577" s="262"/>
      <c r="O577" s="262"/>
      <c r="P577" s="262"/>
      <c r="Q577" s="262"/>
      <c r="R577" s="331"/>
    </row>
    <row r="578" s="1" customFormat="true" ht="13.5" hidden="false" customHeight="false" outlineLevel="0" collapsed="false">
      <c r="A578" s="346"/>
      <c r="B578" s="346" t="s">
        <v>915</v>
      </c>
      <c r="C578" s="346"/>
      <c r="D578" s="346"/>
      <c r="E578" s="346"/>
      <c r="F578" s="347"/>
      <c r="G578" s="348"/>
      <c r="H578" s="349" t="n">
        <f aca="false">SUM(H576:H577)</f>
        <v>9882</v>
      </c>
      <c r="I578" s="350" t="n">
        <f aca="false">K578/H578</f>
        <v>0.147249544626594</v>
      </c>
      <c r="J578" s="351" t="n">
        <f aca="false">SUM(J576:J577)</f>
        <v>8426.88</v>
      </c>
      <c r="K578" s="352" t="n">
        <f aca="false">H578-J578</f>
        <v>1455.12</v>
      </c>
      <c r="L578" s="330"/>
      <c r="M578" s="262"/>
      <c r="N578" s="262"/>
      <c r="O578" s="262"/>
      <c r="P578" s="262"/>
      <c r="Q578" s="262"/>
      <c r="R578" s="331"/>
    </row>
    <row r="579" s="1" customFormat="true" ht="13.5" hidden="false" customHeight="false" outlineLevel="0" collapsed="false">
      <c r="A579" s="322"/>
      <c r="B579" s="323" t="s">
        <v>392</v>
      </c>
      <c r="C579" s="324"/>
      <c r="D579" s="325" t="n">
        <v>42403</v>
      </c>
      <c r="E579" s="322"/>
      <c r="F579" s="322" t="s">
        <v>1240</v>
      </c>
      <c r="G579" s="324"/>
      <c r="H579" s="326"/>
      <c r="I579" s="327" t="s">
        <v>358</v>
      </c>
      <c r="J579" s="328" t="n">
        <v>78</v>
      </c>
      <c r="K579" s="329" t="n">
        <v>80</v>
      </c>
      <c r="L579" s="330"/>
      <c r="M579" s="262"/>
      <c r="N579" s="262"/>
      <c r="O579" s="262"/>
      <c r="P579" s="262"/>
      <c r="Q579" s="262"/>
      <c r="R579" s="331"/>
    </row>
    <row r="580" s="1" customFormat="true" ht="12.75" hidden="false" customHeight="false" outlineLevel="0" collapsed="false">
      <c r="A580" s="262" t="n">
        <v>1</v>
      </c>
      <c r="B580" s="332" t="s">
        <v>1241</v>
      </c>
      <c r="C580" s="332" t="s">
        <v>1242</v>
      </c>
      <c r="D580" s="332" t="s">
        <v>1243</v>
      </c>
      <c r="E580" s="262"/>
      <c r="F580" s="331" t="n">
        <v>0.35</v>
      </c>
      <c r="G580" s="333" t="n">
        <v>956.7</v>
      </c>
      <c r="H580" s="333" t="n">
        <f aca="false">A580*G580*(1-H579/100)</f>
        <v>956.7</v>
      </c>
      <c r="I580" s="334" t="n">
        <v>531.57</v>
      </c>
      <c r="J580" s="334" t="n">
        <f aca="false">(A580*I580)/J579*K579</f>
        <v>545.2</v>
      </c>
      <c r="K580" s="335" t="n">
        <f aca="false">H580-J580</f>
        <v>411.5</v>
      </c>
      <c r="L580" s="330"/>
      <c r="M580" s="262"/>
      <c r="N580" s="262" t="n">
        <v>531.57</v>
      </c>
      <c r="O580" s="262" t="n">
        <v>4.7</v>
      </c>
      <c r="P580" s="262" t="n">
        <v>1100</v>
      </c>
      <c r="Q580" s="262" t="n">
        <v>1063.14</v>
      </c>
      <c r="R580" s="331" t="n">
        <f aca="false">A580*F580</f>
        <v>0.35</v>
      </c>
    </row>
    <row r="581" s="1" customFormat="true" ht="12.75" hidden="false" customHeight="false" outlineLevel="0" collapsed="false">
      <c r="A581" s="262" t="n">
        <v>2</v>
      </c>
      <c r="B581" s="332" t="s">
        <v>1244</v>
      </c>
      <c r="C581" s="332" t="s">
        <v>1245</v>
      </c>
      <c r="D581" s="332" t="s">
        <v>856</v>
      </c>
      <c r="E581" s="262"/>
      <c r="F581" s="331" t="n">
        <v>0.35</v>
      </c>
      <c r="G581" s="333" t="n">
        <v>757.8</v>
      </c>
      <c r="H581" s="333" t="n">
        <f aca="false">A581*G581*(1-H579/100)</f>
        <v>1515.6</v>
      </c>
      <c r="I581" s="334" t="n">
        <v>421.2</v>
      </c>
      <c r="J581" s="334" t="n">
        <f aca="false">(A581*I581)/J579*K579</f>
        <v>864</v>
      </c>
      <c r="K581" s="335" t="n">
        <f aca="false">H581-J581</f>
        <v>651.6</v>
      </c>
      <c r="L581" s="330"/>
      <c r="M581" s="262"/>
      <c r="N581" s="262" t="n">
        <v>421.2</v>
      </c>
      <c r="O581" s="262" t="n">
        <v>4</v>
      </c>
      <c r="P581" s="262" t="n">
        <v>600</v>
      </c>
      <c r="Q581" s="262" t="n">
        <v>842.4</v>
      </c>
      <c r="R581" s="331" t="n">
        <f aca="false">A581*F581</f>
        <v>0.7</v>
      </c>
    </row>
    <row r="582" s="1" customFormat="true" ht="12.75" hidden="false" customHeight="false" outlineLevel="0" collapsed="false">
      <c r="A582" s="262" t="n">
        <v>1</v>
      </c>
      <c r="B582" s="332" t="s">
        <v>1246</v>
      </c>
      <c r="C582" s="332" t="s">
        <v>1247</v>
      </c>
      <c r="D582" s="332" t="s">
        <v>1248</v>
      </c>
      <c r="E582" s="262"/>
      <c r="F582" s="331" t="n">
        <v>0.35</v>
      </c>
      <c r="G582" s="333" t="n">
        <v>606.6</v>
      </c>
      <c r="H582" s="333" t="n">
        <f aca="false">A582*G582*(1-H579/100)</f>
        <v>606.6</v>
      </c>
      <c r="I582" s="334" t="n">
        <v>336.96</v>
      </c>
      <c r="J582" s="334" t="n">
        <f aca="false">(A582*I582)/J579*K579</f>
        <v>345.6</v>
      </c>
      <c r="K582" s="335" t="n">
        <f aca="false">H582-J582</f>
        <v>261</v>
      </c>
      <c r="L582" s="330"/>
      <c r="M582" s="262"/>
      <c r="N582" s="262" t="n">
        <v>336.96</v>
      </c>
      <c r="O582" s="262" t="n">
        <v>3.2</v>
      </c>
      <c r="P582" s="262" t="n">
        <v>800</v>
      </c>
      <c r="Q582" s="262" t="n">
        <v>673.92</v>
      </c>
      <c r="R582" s="331" t="n">
        <f aca="false">A582*F582</f>
        <v>0.35</v>
      </c>
    </row>
    <row r="583" s="1" customFormat="true" ht="12.75" hidden="false" customHeight="false" outlineLevel="0" collapsed="false">
      <c r="A583" s="262" t="n">
        <v>1</v>
      </c>
      <c r="B583" s="332" t="s">
        <v>1249</v>
      </c>
      <c r="C583" s="332" t="s">
        <v>1250</v>
      </c>
      <c r="D583" s="332" t="s">
        <v>856</v>
      </c>
      <c r="E583" s="262"/>
      <c r="F583" s="331" t="n">
        <v>0.35</v>
      </c>
      <c r="G583" s="333" t="n">
        <v>549.9</v>
      </c>
      <c r="H583" s="333" t="n">
        <f aca="false">A583*G583*(1-H579/100)</f>
        <v>549.9</v>
      </c>
      <c r="I583" s="334" t="n">
        <v>305.37</v>
      </c>
      <c r="J583" s="334" t="n">
        <f aca="false">(A583*I583)/J579*K579</f>
        <v>313.2</v>
      </c>
      <c r="K583" s="335" t="n">
        <f aca="false">H583-J583</f>
        <v>236.7</v>
      </c>
      <c r="L583" s="330"/>
      <c r="M583" s="262"/>
      <c r="N583" s="262" t="n">
        <v>305.37</v>
      </c>
      <c r="O583" s="262" t="n">
        <v>2.7</v>
      </c>
      <c r="P583" s="262" t="n">
        <v>800</v>
      </c>
      <c r="Q583" s="262" t="n">
        <v>610.74</v>
      </c>
      <c r="R583" s="331" t="n">
        <f aca="false">A583*F583</f>
        <v>0.35</v>
      </c>
    </row>
    <row r="584" s="1" customFormat="true" ht="12.75" hidden="false" customHeight="false" outlineLevel="0" collapsed="false">
      <c r="A584" s="262" t="n">
        <v>1</v>
      </c>
      <c r="B584" s="332" t="s">
        <v>1251</v>
      </c>
      <c r="C584" s="332" t="s">
        <v>1252</v>
      </c>
      <c r="D584" s="332" t="s">
        <v>1253</v>
      </c>
      <c r="E584" s="262"/>
      <c r="F584" s="331" t="n">
        <v>0.35</v>
      </c>
      <c r="G584" s="333" t="n">
        <v>590.4</v>
      </c>
      <c r="H584" s="333" t="n">
        <f aca="false">A584*G584*(1-H579/100)</f>
        <v>590.4</v>
      </c>
      <c r="I584" s="334" t="n">
        <v>327.99</v>
      </c>
      <c r="J584" s="334" t="n">
        <f aca="false">(A584*I584)/J579*K579</f>
        <v>336.4</v>
      </c>
      <c r="K584" s="335" t="n">
        <f aca="false">H584-J584</f>
        <v>254</v>
      </c>
      <c r="L584" s="330"/>
      <c r="M584" s="262"/>
      <c r="N584" s="262" t="n">
        <v>327.99</v>
      </c>
      <c r="O584" s="262" t="n">
        <v>2.9</v>
      </c>
      <c r="P584" s="262" t="n">
        <v>800</v>
      </c>
      <c r="Q584" s="262" t="n">
        <v>655.98</v>
      </c>
      <c r="R584" s="331" t="n">
        <f aca="false">A584*F584</f>
        <v>0.35</v>
      </c>
    </row>
    <row r="585" s="1" customFormat="true" ht="12.75" hidden="false" customHeight="false" outlineLevel="0" collapsed="false">
      <c r="A585" s="262" t="n">
        <v>1</v>
      </c>
      <c r="B585" s="332" t="s">
        <v>1254</v>
      </c>
      <c r="C585" s="332" t="s">
        <v>1255</v>
      </c>
      <c r="D585" s="332" t="s">
        <v>856</v>
      </c>
      <c r="E585" s="262"/>
      <c r="F585" s="331" t="n">
        <v>0.35</v>
      </c>
      <c r="G585" s="333" t="n">
        <v>1144.8</v>
      </c>
      <c r="H585" s="333" t="n">
        <f aca="false">A585*G585*(1-H579/100)</f>
        <v>1144.8</v>
      </c>
      <c r="I585" s="334" t="n">
        <v>848.25</v>
      </c>
      <c r="J585" s="334" t="n">
        <f aca="false">(A585*I585)/J579*K579</f>
        <v>870</v>
      </c>
      <c r="K585" s="335" t="n">
        <f aca="false">H585-J585</f>
        <v>274.8</v>
      </c>
      <c r="L585" s="330"/>
      <c r="M585" s="262"/>
      <c r="N585" s="262" t="n">
        <v>848.25</v>
      </c>
      <c r="O585" s="262" t="n">
        <v>7.5</v>
      </c>
      <c r="P585" s="262" t="n">
        <v>1100</v>
      </c>
      <c r="Q585" s="262" t="n">
        <v>1272.375</v>
      </c>
      <c r="R585" s="331" t="n">
        <f aca="false">A585*F585</f>
        <v>0.35</v>
      </c>
    </row>
    <row r="586" s="1" customFormat="true" ht="12.75" hidden="false" customHeight="false" outlineLevel="0" collapsed="false">
      <c r="A586" s="262" t="n">
        <v>1</v>
      </c>
      <c r="B586" s="332" t="s">
        <v>1256</v>
      </c>
      <c r="C586" s="332" t="s">
        <v>1257</v>
      </c>
      <c r="D586" s="332" t="s">
        <v>1258</v>
      </c>
      <c r="E586" s="262"/>
      <c r="F586" s="331" t="n">
        <v>0.35</v>
      </c>
      <c r="G586" s="333" t="n">
        <v>1079.1</v>
      </c>
      <c r="H586" s="333" t="n">
        <f aca="false">A586*G586*(1-H579/100)</f>
        <v>1079.1</v>
      </c>
      <c r="I586" s="334" t="n">
        <v>599.43</v>
      </c>
      <c r="J586" s="334" t="n">
        <f aca="false">(A586*I586)/J579*K579</f>
        <v>614.8</v>
      </c>
      <c r="K586" s="335" t="n">
        <f aca="false">H586-J586</f>
        <v>464.3</v>
      </c>
      <c r="L586" s="330"/>
      <c r="M586" s="262"/>
      <c r="N586" s="262" t="n">
        <v>599.43</v>
      </c>
      <c r="O586" s="262" t="n">
        <v>5.3</v>
      </c>
      <c r="P586" s="262" t="n">
        <v>850</v>
      </c>
      <c r="Q586" s="262" t="n">
        <v>1198.86</v>
      </c>
      <c r="R586" s="331" t="n">
        <f aca="false">A586*F586</f>
        <v>0.35</v>
      </c>
    </row>
    <row r="587" s="1" customFormat="true" ht="12.75" hidden="false" customHeight="false" outlineLevel="0" collapsed="false">
      <c r="A587" s="262" t="n">
        <v>1</v>
      </c>
      <c r="B587" s="332" t="s">
        <v>1259</v>
      </c>
      <c r="C587" s="332" t="s">
        <v>1260</v>
      </c>
      <c r="D587" s="332" t="s">
        <v>1261</v>
      </c>
      <c r="E587" s="262"/>
      <c r="F587" s="331" t="n">
        <v>0.35</v>
      </c>
      <c r="G587" s="333" t="n">
        <v>569.7</v>
      </c>
      <c r="H587" s="333" t="n">
        <f aca="false">A587*G587*(1-H579/100)</f>
        <v>569.7</v>
      </c>
      <c r="I587" s="334" t="n">
        <v>316.68</v>
      </c>
      <c r="J587" s="334" t="n">
        <f aca="false">(A587*I587)/J579*K579</f>
        <v>324.8</v>
      </c>
      <c r="K587" s="335" t="n">
        <f aca="false">H587-J587</f>
        <v>244.9</v>
      </c>
      <c r="L587" s="330"/>
      <c r="M587" s="262"/>
      <c r="N587" s="262" t="n">
        <v>316.68</v>
      </c>
      <c r="O587" s="262" t="n">
        <v>2.8</v>
      </c>
      <c r="P587" s="262" t="n">
        <v>800</v>
      </c>
      <c r="Q587" s="262" t="n">
        <v>633.36</v>
      </c>
      <c r="R587" s="331" t="n">
        <f aca="false">A587*F587</f>
        <v>0.35</v>
      </c>
    </row>
    <row r="588" s="1" customFormat="true" ht="12.75" hidden="false" customHeight="false" outlineLevel="0" collapsed="false">
      <c r="A588" s="336" t="n">
        <f aca="false">SUM(A580:A587)</f>
        <v>9</v>
      </c>
      <c r="B588" s="336" t="s">
        <v>377</v>
      </c>
      <c r="C588" s="336"/>
      <c r="D588" s="336"/>
      <c r="E588" s="336"/>
      <c r="F588" s="337" t="n">
        <f aca="false">R588</f>
        <v>3.15</v>
      </c>
      <c r="G588" s="338"/>
      <c r="H588" s="339" t="n">
        <f aca="false">SUM(H580:H587)</f>
        <v>7012.8</v>
      </c>
      <c r="I588" s="340"/>
      <c r="J588" s="341" t="n">
        <f aca="false">SUM(J580:J587)</f>
        <v>4214</v>
      </c>
      <c r="K588" s="335" t="n">
        <f aca="false">SUM(K580:K587)</f>
        <v>2798.8</v>
      </c>
      <c r="L588" s="330"/>
      <c r="M588" s="262"/>
      <c r="N588" s="262"/>
      <c r="O588" s="262"/>
      <c r="P588" s="262"/>
      <c r="Q588" s="262"/>
      <c r="R588" s="331" t="n">
        <f aca="false">SUM(R580:R587)</f>
        <v>3.15</v>
      </c>
    </row>
    <row r="589" s="1" customFormat="true" ht="12.75" hidden="false" customHeight="false" outlineLevel="0" collapsed="false">
      <c r="A589" s="262"/>
      <c r="B589" s="272" t="s">
        <v>914</v>
      </c>
      <c r="C589" s="342"/>
      <c r="D589" s="342"/>
      <c r="E589" s="262"/>
      <c r="F589" s="262"/>
      <c r="G589" s="333"/>
      <c r="H589" s="343" t="n">
        <v>0</v>
      </c>
      <c r="I589" s="344" t="n">
        <f aca="false">K590/J590</f>
        <v>0.664167062173706</v>
      </c>
      <c r="J589" s="345"/>
      <c r="K589" s="335"/>
      <c r="L589" s="330"/>
      <c r="M589" s="262"/>
      <c r="N589" s="262"/>
      <c r="O589" s="262"/>
      <c r="P589" s="262"/>
      <c r="Q589" s="262"/>
      <c r="R589" s="331"/>
    </row>
    <row r="590" s="1" customFormat="true" ht="13.5" hidden="false" customHeight="false" outlineLevel="0" collapsed="false">
      <c r="A590" s="346"/>
      <c r="B590" s="346" t="s">
        <v>915</v>
      </c>
      <c r="C590" s="346"/>
      <c r="D590" s="346"/>
      <c r="E590" s="346"/>
      <c r="F590" s="347"/>
      <c r="G590" s="348"/>
      <c r="H590" s="349" t="n">
        <f aca="false">SUM(H588:H589)</f>
        <v>7012.8</v>
      </c>
      <c r="I590" s="350" t="n">
        <f aca="false">K590/H590</f>
        <v>0.399098790782569</v>
      </c>
      <c r="J590" s="351" t="n">
        <f aca="false">SUM(J588:J589)</f>
        <v>4214</v>
      </c>
      <c r="K590" s="352" t="n">
        <f aca="false">H590-J590</f>
        <v>2798.8</v>
      </c>
      <c r="L590" s="330"/>
      <c r="M590" s="262"/>
      <c r="N590" s="262"/>
      <c r="O590" s="262"/>
      <c r="P590" s="262"/>
      <c r="Q590" s="262"/>
      <c r="R590" s="331"/>
    </row>
    <row r="591" s="1" customFormat="true" ht="13.5" hidden="false" customHeight="false" outlineLevel="0" collapsed="false">
      <c r="A591" s="322"/>
      <c r="B591" s="323" t="s">
        <v>392</v>
      </c>
      <c r="C591" s="324"/>
      <c r="D591" s="325" t="n">
        <v>42396</v>
      </c>
      <c r="E591" s="322"/>
      <c r="F591" s="322" t="s">
        <v>1262</v>
      </c>
      <c r="G591" s="324"/>
      <c r="H591" s="326" t="n">
        <v>10</v>
      </c>
      <c r="I591" s="327" t="s">
        <v>358</v>
      </c>
      <c r="J591" s="328" t="n">
        <v>78</v>
      </c>
      <c r="K591" s="329" t="n">
        <v>80</v>
      </c>
      <c r="L591" s="330"/>
      <c r="M591" s="262"/>
      <c r="N591" s="262"/>
      <c r="O591" s="262"/>
      <c r="P591" s="262"/>
      <c r="Q591" s="262"/>
      <c r="R591" s="331"/>
    </row>
    <row r="592" s="1" customFormat="true" ht="12.75" hidden="false" customHeight="false" outlineLevel="0" collapsed="false">
      <c r="A592" s="262" t="n">
        <v>1</v>
      </c>
      <c r="B592" s="332" t="s">
        <v>1016</v>
      </c>
      <c r="C592" s="332" t="s">
        <v>1263</v>
      </c>
      <c r="D592" s="332" t="s">
        <v>1018</v>
      </c>
      <c r="E592" s="262"/>
      <c r="F592" s="331" t="n">
        <v>0.71</v>
      </c>
      <c r="G592" s="333" t="n">
        <v>980</v>
      </c>
      <c r="H592" s="333" t="n">
        <f aca="false">A592*G592*(1-H591/100)</f>
        <v>882</v>
      </c>
      <c r="I592" s="334" t="n">
        <v>473.85</v>
      </c>
      <c r="J592" s="334" t="n">
        <f aca="false">(A592*I592)/J591*K591</f>
        <v>486</v>
      </c>
      <c r="K592" s="335" t="n">
        <f aca="false">H592-J592</f>
        <v>396</v>
      </c>
      <c r="L592" s="330"/>
      <c r="M592" s="262"/>
      <c r="N592" s="262" t="n">
        <v>473.85</v>
      </c>
      <c r="O592" s="262" t="n">
        <v>4.5</v>
      </c>
      <c r="P592" s="262" t="n">
        <v>1300</v>
      </c>
      <c r="Q592" s="262" t="n">
        <v>980</v>
      </c>
      <c r="R592" s="331" t="n">
        <f aca="false">A592*F592</f>
        <v>0.71</v>
      </c>
    </row>
    <row r="593" s="1" customFormat="true" ht="12.75" hidden="false" customHeight="false" outlineLevel="0" collapsed="false">
      <c r="A593" s="262" t="n">
        <v>1</v>
      </c>
      <c r="B593" s="332" t="s">
        <v>1019</v>
      </c>
      <c r="C593" s="332" t="s">
        <v>1263</v>
      </c>
      <c r="D593" s="332" t="s">
        <v>1020</v>
      </c>
      <c r="E593" s="262"/>
      <c r="F593" s="331" t="n">
        <v>0.71</v>
      </c>
      <c r="G593" s="333" t="n">
        <v>980</v>
      </c>
      <c r="H593" s="333" t="n">
        <f aca="false">A593*G593*(1-H591/100)</f>
        <v>882</v>
      </c>
      <c r="I593" s="334" t="n">
        <v>473.85</v>
      </c>
      <c r="J593" s="334" t="n">
        <f aca="false">(A593*I593)/J591*K591</f>
        <v>486</v>
      </c>
      <c r="K593" s="335" t="n">
        <f aca="false">H593-J593</f>
        <v>396</v>
      </c>
      <c r="L593" s="330"/>
      <c r="M593" s="262"/>
      <c r="N593" s="262" t="n">
        <v>473.85</v>
      </c>
      <c r="O593" s="262" t="n">
        <v>4.5</v>
      </c>
      <c r="P593" s="262" t="n">
        <v>1300</v>
      </c>
      <c r="Q593" s="262" t="n">
        <v>980</v>
      </c>
      <c r="R593" s="331" t="n">
        <f aca="false">A593*F593</f>
        <v>0.71</v>
      </c>
    </row>
    <row r="594" s="1" customFormat="true" ht="12.75" hidden="false" customHeight="false" outlineLevel="0" collapsed="false">
      <c r="A594" s="262" t="n">
        <v>1</v>
      </c>
      <c r="B594" s="332" t="s">
        <v>1021</v>
      </c>
      <c r="C594" s="332" t="s">
        <v>1263</v>
      </c>
      <c r="D594" s="332" t="s">
        <v>1022</v>
      </c>
      <c r="E594" s="262"/>
      <c r="F594" s="331" t="n">
        <v>0.71</v>
      </c>
      <c r="G594" s="333" t="n">
        <v>980</v>
      </c>
      <c r="H594" s="333" t="n">
        <f aca="false">A594*G594*(1-H591/100)</f>
        <v>882</v>
      </c>
      <c r="I594" s="334" t="n">
        <v>473.85</v>
      </c>
      <c r="J594" s="334" t="n">
        <f aca="false">(A594*I594)/J591*K591</f>
        <v>486</v>
      </c>
      <c r="K594" s="335" t="n">
        <f aca="false">H594-J594</f>
        <v>396</v>
      </c>
      <c r="L594" s="330"/>
      <c r="M594" s="262"/>
      <c r="N594" s="262" t="n">
        <v>473.85</v>
      </c>
      <c r="O594" s="262" t="n">
        <v>4.5</v>
      </c>
      <c r="P594" s="262" t="n">
        <v>1300</v>
      </c>
      <c r="Q594" s="262" t="n">
        <v>980</v>
      </c>
      <c r="R594" s="331" t="n">
        <f aca="false">A594*F594</f>
        <v>0.71</v>
      </c>
    </row>
    <row r="595" s="1" customFormat="true" ht="12.75" hidden="false" customHeight="false" outlineLevel="0" collapsed="false">
      <c r="A595" s="262" t="n">
        <v>1</v>
      </c>
      <c r="B595" s="332" t="s">
        <v>1056</v>
      </c>
      <c r="C595" s="332" t="s">
        <v>1263</v>
      </c>
      <c r="D595" s="332" t="s">
        <v>1057</v>
      </c>
      <c r="E595" s="262"/>
      <c r="F595" s="331" t="n">
        <v>0.71</v>
      </c>
      <c r="G595" s="333" t="n">
        <v>980</v>
      </c>
      <c r="H595" s="333" t="n">
        <f aca="false">A595*G595*(1-H591/100)</f>
        <v>882</v>
      </c>
      <c r="I595" s="334" t="n">
        <v>526.5</v>
      </c>
      <c r="J595" s="334" t="n">
        <f aca="false">(A595*I595)/J591*K591</f>
        <v>540</v>
      </c>
      <c r="K595" s="335" t="n">
        <f aca="false">H595-J595</f>
        <v>342</v>
      </c>
      <c r="L595" s="330"/>
      <c r="M595" s="262"/>
      <c r="N595" s="262" t="n">
        <v>526.5</v>
      </c>
      <c r="O595" s="262" t="n">
        <v>5</v>
      </c>
      <c r="P595" s="262" t="n">
        <v>1300</v>
      </c>
      <c r="Q595" s="262" t="n">
        <v>980</v>
      </c>
      <c r="R595" s="331" t="n">
        <f aca="false">A595*F595</f>
        <v>0.71</v>
      </c>
    </row>
    <row r="596" s="1" customFormat="true" ht="12.75" hidden="false" customHeight="false" outlineLevel="0" collapsed="false">
      <c r="A596" s="262" t="n">
        <v>1</v>
      </c>
      <c r="B596" s="332" t="s">
        <v>1023</v>
      </c>
      <c r="C596" s="332" t="s">
        <v>1263</v>
      </c>
      <c r="D596" s="332" t="s">
        <v>1024</v>
      </c>
      <c r="E596" s="262"/>
      <c r="F596" s="331" t="n">
        <v>0.71</v>
      </c>
      <c r="G596" s="333" t="n">
        <v>980</v>
      </c>
      <c r="H596" s="333" t="n">
        <f aca="false">A596*G596*(1-H591/100)</f>
        <v>882</v>
      </c>
      <c r="I596" s="334" t="n">
        <v>526.5</v>
      </c>
      <c r="J596" s="334" t="n">
        <f aca="false">(A596*I596)/J591*K591</f>
        <v>540</v>
      </c>
      <c r="K596" s="335" t="n">
        <f aca="false">H596-J596</f>
        <v>342</v>
      </c>
      <c r="L596" s="330"/>
      <c r="M596" s="262"/>
      <c r="N596" s="262" t="n">
        <v>526.5</v>
      </c>
      <c r="O596" s="262" t="n">
        <v>5</v>
      </c>
      <c r="P596" s="262" t="n">
        <v>1300</v>
      </c>
      <c r="Q596" s="262" t="n">
        <v>980</v>
      </c>
      <c r="R596" s="331" t="n">
        <f aca="false">A596*F596</f>
        <v>0.71</v>
      </c>
    </row>
    <row r="597" s="1" customFormat="true" ht="12.75" hidden="false" customHeight="false" outlineLevel="0" collapsed="false">
      <c r="A597" s="262" t="n">
        <v>1</v>
      </c>
      <c r="B597" s="332" t="s">
        <v>1025</v>
      </c>
      <c r="C597" s="332" t="s">
        <v>1263</v>
      </c>
      <c r="D597" s="332" t="s">
        <v>1026</v>
      </c>
      <c r="E597" s="262"/>
      <c r="F597" s="331" t="n">
        <v>0.71</v>
      </c>
      <c r="G597" s="333" t="n">
        <v>980</v>
      </c>
      <c r="H597" s="333" t="n">
        <f aca="false">A597*G597*(1-H591/100)</f>
        <v>882</v>
      </c>
      <c r="I597" s="334" t="n">
        <v>526.5</v>
      </c>
      <c r="J597" s="334" t="n">
        <f aca="false">(A597*I597)/J591*K591</f>
        <v>540</v>
      </c>
      <c r="K597" s="335" t="n">
        <f aca="false">H597-J597</f>
        <v>342</v>
      </c>
      <c r="L597" s="330"/>
      <c r="M597" s="262"/>
      <c r="N597" s="262" t="n">
        <v>526.5</v>
      </c>
      <c r="O597" s="262" t="n">
        <v>5</v>
      </c>
      <c r="P597" s="262" t="n">
        <v>1300</v>
      </c>
      <c r="Q597" s="262" t="n">
        <v>980</v>
      </c>
      <c r="R597" s="331" t="n">
        <f aca="false">A597*F597</f>
        <v>0.71</v>
      </c>
    </row>
    <row r="598" s="1" customFormat="true" ht="12.75" hidden="false" customHeight="false" outlineLevel="0" collapsed="false">
      <c r="A598" s="336" t="n">
        <f aca="false">SUM(A592:A597)</f>
        <v>6</v>
      </c>
      <c r="B598" s="336" t="s">
        <v>377</v>
      </c>
      <c r="C598" s="336"/>
      <c r="D598" s="336"/>
      <c r="E598" s="336"/>
      <c r="F598" s="337" t="n">
        <f aca="false">R598</f>
        <v>4.26</v>
      </c>
      <c r="G598" s="338"/>
      <c r="H598" s="339" t="n">
        <f aca="false">SUM(H592:H597)</f>
        <v>5292</v>
      </c>
      <c r="I598" s="340"/>
      <c r="J598" s="341" t="n">
        <f aca="false">SUM(J592:J597)</f>
        <v>3078</v>
      </c>
      <c r="K598" s="335" t="n">
        <f aca="false">SUM(K592:K597)</f>
        <v>2214</v>
      </c>
      <c r="L598" s="330"/>
      <c r="M598" s="262"/>
      <c r="N598" s="262"/>
      <c r="O598" s="262"/>
      <c r="P598" s="262"/>
      <c r="Q598" s="262"/>
      <c r="R598" s="331" t="n">
        <f aca="false">SUM(R592:R597)</f>
        <v>4.26</v>
      </c>
    </row>
    <row r="599" s="1" customFormat="true" ht="12.75" hidden="false" customHeight="false" outlineLevel="0" collapsed="false">
      <c r="A599" s="262"/>
      <c r="B599" s="272" t="s">
        <v>914</v>
      </c>
      <c r="C599" s="342"/>
      <c r="D599" s="342"/>
      <c r="E599" s="262"/>
      <c r="F599" s="262"/>
      <c r="G599" s="333"/>
      <c r="H599" s="343" t="n">
        <v>0</v>
      </c>
      <c r="I599" s="344" t="n">
        <f aca="false">K600/J600</f>
        <v>0.719298245614035</v>
      </c>
      <c r="J599" s="345"/>
      <c r="K599" s="335"/>
      <c r="L599" s="330"/>
      <c r="M599" s="262"/>
      <c r="N599" s="262"/>
      <c r="O599" s="262"/>
      <c r="P599" s="262"/>
      <c r="Q599" s="262"/>
      <c r="R599" s="331"/>
    </row>
    <row r="600" s="1" customFormat="true" ht="13.5" hidden="false" customHeight="false" outlineLevel="0" collapsed="false">
      <c r="A600" s="346"/>
      <c r="B600" s="346" t="s">
        <v>915</v>
      </c>
      <c r="C600" s="346"/>
      <c r="D600" s="346"/>
      <c r="E600" s="346"/>
      <c r="F600" s="347"/>
      <c r="G600" s="348"/>
      <c r="H600" s="349" t="n">
        <f aca="false">SUM(H598:H599)</f>
        <v>5292</v>
      </c>
      <c r="I600" s="350" t="n">
        <f aca="false">K600/H600</f>
        <v>0.418367346938776</v>
      </c>
      <c r="J600" s="351" t="n">
        <f aca="false">SUM(J598:J599)</f>
        <v>3078</v>
      </c>
      <c r="K600" s="352" t="n">
        <f aca="false">H600-J600</f>
        <v>2214</v>
      </c>
      <c r="L600" s="330"/>
      <c r="M600" s="262"/>
      <c r="N600" s="262"/>
      <c r="O600" s="262"/>
      <c r="P600" s="262"/>
      <c r="Q600" s="262"/>
      <c r="R600" s="331"/>
    </row>
    <row r="601" s="1" customFormat="true" ht="13.5" hidden="false" customHeight="false" outlineLevel="0" collapsed="false">
      <c r="A601" s="322"/>
      <c r="B601" s="323" t="s">
        <v>392</v>
      </c>
      <c r="C601" s="324"/>
      <c r="D601" s="325" t="n">
        <v>42408</v>
      </c>
      <c r="E601" s="322"/>
      <c r="F601" s="322" t="s">
        <v>1264</v>
      </c>
      <c r="G601" s="324"/>
      <c r="H601" s="326"/>
      <c r="I601" s="327" t="s">
        <v>358</v>
      </c>
      <c r="J601" s="328" t="n">
        <v>78</v>
      </c>
      <c r="K601" s="329" t="n">
        <v>80</v>
      </c>
      <c r="L601" s="330"/>
      <c r="M601" s="262"/>
      <c r="N601" s="262"/>
      <c r="O601" s="262"/>
      <c r="P601" s="262"/>
      <c r="Q601" s="262"/>
      <c r="R601" s="331"/>
    </row>
    <row r="602" s="1" customFormat="true" ht="12.75" hidden="false" customHeight="false" outlineLevel="0" collapsed="false">
      <c r="A602" s="262" t="n">
        <v>50</v>
      </c>
      <c r="B602" s="332" t="s">
        <v>837</v>
      </c>
      <c r="C602" s="332" t="s">
        <v>833</v>
      </c>
      <c r="D602" s="332" t="s">
        <v>1188</v>
      </c>
      <c r="E602" s="262"/>
      <c r="F602" s="331" t="n">
        <v>0.09</v>
      </c>
      <c r="G602" s="333" t="n">
        <v>56.0196</v>
      </c>
      <c r="H602" s="333" t="n">
        <f aca="false">A602*G602*(1-H601/100)</f>
        <v>2800.98</v>
      </c>
      <c r="I602" s="334" t="n">
        <v>41.496</v>
      </c>
      <c r="J602" s="334" t="n">
        <f aca="false">(A602*I602)/J601*K601</f>
        <v>2128</v>
      </c>
      <c r="K602" s="335" t="n">
        <f aca="false">H602-J602</f>
        <v>672.98</v>
      </c>
      <c r="L602" s="330"/>
      <c r="M602" s="262"/>
      <c r="N602" s="262" t="n">
        <v>41.496</v>
      </c>
      <c r="O602" s="262" t="n">
        <v>0.38</v>
      </c>
      <c r="P602" s="262" t="n">
        <v>62.244</v>
      </c>
      <c r="Q602" s="262" t="n">
        <v>62.244</v>
      </c>
      <c r="R602" s="331" t="n">
        <f aca="false">A602*F602</f>
        <v>4.5</v>
      </c>
    </row>
    <row r="603" s="1" customFormat="true" ht="12.75" hidden="false" customHeight="false" outlineLevel="0" collapsed="false">
      <c r="A603" s="336" t="n">
        <f aca="false">SUM(A602:A602)</f>
        <v>50</v>
      </c>
      <c r="B603" s="336" t="s">
        <v>377</v>
      </c>
      <c r="C603" s="336"/>
      <c r="D603" s="336"/>
      <c r="E603" s="336"/>
      <c r="F603" s="337" t="n">
        <f aca="false">R603</f>
        <v>4.5</v>
      </c>
      <c r="G603" s="338"/>
      <c r="H603" s="339" t="n">
        <f aca="false">SUM(H602:H602)</f>
        <v>2800.98</v>
      </c>
      <c r="I603" s="340"/>
      <c r="J603" s="341" t="n">
        <f aca="false">SUM(J602:J602)</f>
        <v>2128</v>
      </c>
      <c r="K603" s="335" t="n">
        <f aca="false">SUM(K602:K602)</f>
        <v>672.98</v>
      </c>
      <c r="L603" s="330"/>
      <c r="M603" s="262"/>
      <c r="N603" s="262"/>
      <c r="O603" s="262"/>
      <c r="P603" s="262"/>
      <c r="Q603" s="262"/>
      <c r="R603" s="331" t="n">
        <f aca="false">SUM(R602:R602)</f>
        <v>4.5</v>
      </c>
    </row>
    <row r="604" s="1" customFormat="true" ht="12.75" hidden="false" customHeight="false" outlineLevel="0" collapsed="false">
      <c r="A604" s="262"/>
      <c r="B604" s="272" t="s">
        <v>914</v>
      </c>
      <c r="C604" s="342"/>
      <c r="D604" s="342"/>
      <c r="E604" s="262"/>
      <c r="F604" s="262"/>
      <c r="G604" s="333"/>
      <c r="H604" s="343" t="n">
        <v>0</v>
      </c>
      <c r="I604" s="344" t="n">
        <f aca="false">K605/J605</f>
        <v>0.31625</v>
      </c>
      <c r="J604" s="345"/>
      <c r="K604" s="335"/>
      <c r="L604" s="330"/>
      <c r="M604" s="262"/>
      <c r="N604" s="262"/>
      <c r="O604" s="262"/>
      <c r="P604" s="262"/>
      <c r="Q604" s="262"/>
      <c r="R604" s="331"/>
    </row>
    <row r="605" s="1" customFormat="true" ht="13.5" hidden="false" customHeight="false" outlineLevel="0" collapsed="false">
      <c r="A605" s="346"/>
      <c r="B605" s="346" t="s">
        <v>915</v>
      </c>
      <c r="C605" s="346"/>
      <c r="D605" s="346"/>
      <c r="E605" s="346"/>
      <c r="F605" s="347"/>
      <c r="G605" s="348"/>
      <c r="H605" s="349" t="n">
        <f aca="false">SUM(H603:H604)</f>
        <v>2800.98</v>
      </c>
      <c r="I605" s="350" t="n">
        <f aca="false">K605/H605</f>
        <v>0.240265906932574</v>
      </c>
      <c r="J605" s="351" t="n">
        <f aca="false">SUM(J603:J604)</f>
        <v>2128</v>
      </c>
      <c r="K605" s="352" t="n">
        <f aca="false">H605-J605</f>
        <v>672.98</v>
      </c>
      <c r="L605" s="330"/>
      <c r="M605" s="262"/>
      <c r="N605" s="262"/>
      <c r="O605" s="262"/>
      <c r="P605" s="262"/>
      <c r="Q605" s="262"/>
      <c r="R605" s="331"/>
    </row>
    <row r="606" s="1" customFormat="true" ht="13.5" hidden="false" customHeight="false" outlineLevel="0" collapsed="false">
      <c r="A606" s="322"/>
      <c r="B606" s="323" t="s">
        <v>392</v>
      </c>
      <c r="C606" s="324"/>
      <c r="D606" s="325" t="n">
        <v>42446</v>
      </c>
      <c r="E606" s="322"/>
      <c r="F606" s="322" t="s">
        <v>1265</v>
      </c>
      <c r="G606" s="324"/>
      <c r="H606" s="326"/>
      <c r="I606" s="327" t="s">
        <v>358</v>
      </c>
      <c r="J606" s="328" t="n">
        <v>76</v>
      </c>
      <c r="K606" s="329" t="n">
        <v>71</v>
      </c>
      <c r="L606" s="330"/>
      <c r="M606" s="262"/>
      <c r="N606" s="262"/>
      <c r="O606" s="262"/>
      <c r="P606" s="262"/>
      <c r="Q606" s="262"/>
      <c r="R606" s="331"/>
    </row>
    <row r="607" s="1" customFormat="true" ht="12.75" hidden="false" customHeight="false" outlineLevel="0" collapsed="false">
      <c r="A607" s="262" t="n">
        <v>10</v>
      </c>
      <c r="B607" s="332" t="s">
        <v>1266</v>
      </c>
      <c r="C607" s="332" t="s">
        <v>874</v>
      </c>
      <c r="D607" s="332" t="s">
        <v>1267</v>
      </c>
      <c r="E607" s="262"/>
      <c r="F607" s="331" t="n">
        <v>0.25</v>
      </c>
      <c r="G607" s="333" t="n">
        <v>99.5904</v>
      </c>
      <c r="H607" s="333" t="n">
        <f aca="false">A607*G607*(1-H606/100)</f>
        <v>995.904</v>
      </c>
      <c r="I607" s="334" t="n">
        <v>85.12</v>
      </c>
      <c r="J607" s="334" t="n">
        <f aca="false">(A607*I607)/J606*K606</f>
        <v>795.2</v>
      </c>
      <c r="K607" s="335" t="n">
        <f aca="false">H607-J607</f>
        <v>200.704</v>
      </c>
      <c r="L607" s="330"/>
      <c r="M607" s="262"/>
      <c r="N607" s="262" t="n">
        <v>85.12</v>
      </c>
      <c r="O607" s="262" t="n">
        <v>0.8</v>
      </c>
      <c r="P607" s="262" t="n">
        <v>127.68</v>
      </c>
      <c r="Q607" s="262" t="n">
        <v>110.656</v>
      </c>
      <c r="R607" s="331" t="n">
        <f aca="false">A607*F607</f>
        <v>2.5</v>
      </c>
    </row>
    <row r="608" s="1" customFormat="true" ht="12.75" hidden="false" customHeight="false" outlineLevel="0" collapsed="false">
      <c r="A608" s="262" t="n">
        <v>10</v>
      </c>
      <c r="B608" s="332" t="s">
        <v>1268</v>
      </c>
      <c r="C608" s="332" t="s">
        <v>1269</v>
      </c>
      <c r="D608" s="332" t="s">
        <v>1270</v>
      </c>
      <c r="E608" s="262"/>
      <c r="F608" s="331" t="n">
        <v>0.3</v>
      </c>
      <c r="G608" s="333" t="n">
        <v>91.23192</v>
      </c>
      <c r="H608" s="333" t="n">
        <f aca="false">A608*G608*(1-H606/100)</f>
        <v>912.3192</v>
      </c>
      <c r="I608" s="334" t="n">
        <v>77.976</v>
      </c>
      <c r="J608" s="334" t="n">
        <f aca="false">(A608*I608)/J606*K606</f>
        <v>728.46</v>
      </c>
      <c r="K608" s="335" t="n">
        <f aca="false">H608-J608</f>
        <v>183.8592</v>
      </c>
      <c r="L608" s="330"/>
      <c r="M608" s="262"/>
      <c r="N608" s="262" t="n">
        <v>77.976</v>
      </c>
      <c r="O608" s="262" t="n">
        <v>0.76</v>
      </c>
      <c r="P608" s="262" t="n">
        <v>116.964</v>
      </c>
      <c r="Q608" s="262" t="n">
        <v>101.3688</v>
      </c>
      <c r="R608" s="331" t="n">
        <f aca="false">A608*F608</f>
        <v>3</v>
      </c>
    </row>
    <row r="609" s="1" customFormat="true" ht="12.75" hidden="false" customHeight="false" outlineLevel="0" collapsed="false">
      <c r="A609" s="262" t="n">
        <v>2</v>
      </c>
      <c r="B609" s="332" t="s">
        <v>1271</v>
      </c>
      <c r="C609" s="332" t="s">
        <v>1126</v>
      </c>
      <c r="D609" s="332" t="s">
        <v>1272</v>
      </c>
      <c r="E609" s="262"/>
      <c r="F609" s="331" t="n">
        <v>5</v>
      </c>
      <c r="G609" s="333" t="n">
        <v>1994.544</v>
      </c>
      <c r="H609" s="333" t="n">
        <f aca="false">A609*G609*(1-H606/100)</f>
        <v>3989.088</v>
      </c>
      <c r="I609" s="334" t="n">
        <v>1641.6</v>
      </c>
      <c r="J609" s="334" t="n">
        <f aca="false">(A609*I609)/J606*K606</f>
        <v>3067.2</v>
      </c>
      <c r="K609" s="335" t="n">
        <f aca="false">H609-J609</f>
        <v>921.888</v>
      </c>
      <c r="L609" s="330"/>
      <c r="M609" s="262"/>
      <c r="N609" s="262" t="n">
        <v>1641.6</v>
      </c>
      <c r="O609" s="262" t="n">
        <v>16</v>
      </c>
      <c r="P609" s="262" t="n">
        <v>2500</v>
      </c>
      <c r="Q609" s="262" t="n">
        <v>2216.16</v>
      </c>
      <c r="R609" s="331" t="n">
        <f aca="false">A609*F609</f>
        <v>10</v>
      </c>
    </row>
    <row r="610" s="1" customFormat="true" ht="12.75" hidden="false" customHeight="false" outlineLevel="0" collapsed="false">
      <c r="A610" s="262" t="n">
        <v>2</v>
      </c>
      <c r="B610" s="332" t="s">
        <v>1273</v>
      </c>
      <c r="C610" s="332" t="s">
        <v>1136</v>
      </c>
      <c r="D610" s="332" t="s">
        <v>1274</v>
      </c>
      <c r="E610" s="262"/>
      <c r="F610" s="331" t="n">
        <v>9</v>
      </c>
      <c r="G610" s="333" t="n">
        <v>3254.985</v>
      </c>
      <c r="H610" s="333" t="n">
        <f aca="false">A610*G610*(1-H606/100)</f>
        <v>6509.97</v>
      </c>
      <c r="I610" s="334" t="n">
        <v>2679</v>
      </c>
      <c r="J610" s="334" t="n">
        <f aca="false">(A610*I610)/J606*K606</f>
        <v>5005.5</v>
      </c>
      <c r="K610" s="335" t="n">
        <f aca="false">H610-J610</f>
        <v>1504.47</v>
      </c>
      <c r="L610" s="330"/>
      <c r="M610" s="262"/>
      <c r="N610" s="262" t="n">
        <v>2679</v>
      </c>
      <c r="O610" s="262" t="n">
        <v>25</v>
      </c>
      <c r="P610" s="262" t="n">
        <v>4000</v>
      </c>
      <c r="Q610" s="262" t="n">
        <v>3616.65</v>
      </c>
      <c r="R610" s="331" t="n">
        <f aca="false">A610*F610</f>
        <v>18</v>
      </c>
    </row>
    <row r="611" s="1" customFormat="true" ht="12.75" hidden="false" customHeight="false" outlineLevel="0" collapsed="false">
      <c r="A611" s="262" t="n">
        <v>2</v>
      </c>
      <c r="B611" s="332" t="s">
        <v>1275</v>
      </c>
      <c r="C611" s="332" t="s">
        <v>1136</v>
      </c>
      <c r="D611" s="332" t="s">
        <v>1276</v>
      </c>
      <c r="E611" s="262"/>
      <c r="F611" s="331" t="n">
        <v>7</v>
      </c>
      <c r="G611" s="333" t="n">
        <v>3254.985</v>
      </c>
      <c r="H611" s="333" t="n">
        <f aca="false">A611*G611*(1-H606/100)</f>
        <v>6509.97</v>
      </c>
      <c r="I611" s="334" t="n">
        <v>2679</v>
      </c>
      <c r="J611" s="334" t="n">
        <f aca="false">(A611*I611)/J606*K606</f>
        <v>5005.5</v>
      </c>
      <c r="K611" s="335" t="n">
        <f aca="false">H611-J611</f>
        <v>1504.47</v>
      </c>
      <c r="L611" s="330"/>
      <c r="M611" s="262"/>
      <c r="N611" s="262" t="n">
        <v>2679</v>
      </c>
      <c r="O611" s="262" t="n">
        <v>25</v>
      </c>
      <c r="P611" s="262" t="n">
        <v>4000</v>
      </c>
      <c r="Q611" s="262" t="n">
        <v>3616.65</v>
      </c>
      <c r="R611" s="331" t="n">
        <f aca="false">A611*F611</f>
        <v>14</v>
      </c>
    </row>
    <row r="612" s="1" customFormat="true" ht="12.75" hidden="false" customHeight="false" outlineLevel="0" collapsed="false">
      <c r="A612" s="262" t="n">
        <v>10</v>
      </c>
      <c r="B612" s="332" t="s">
        <v>1151</v>
      </c>
      <c r="C612" s="332" t="s">
        <v>1277</v>
      </c>
      <c r="D612" s="332" t="s">
        <v>1153</v>
      </c>
      <c r="E612" s="262"/>
      <c r="F612" s="331" t="n">
        <v>0.13</v>
      </c>
      <c r="G612" s="333" t="n">
        <v>36.0126</v>
      </c>
      <c r="H612" s="333" t="n">
        <f aca="false">A612*G612*(1-H606/100)</f>
        <v>360.126</v>
      </c>
      <c r="I612" s="334" t="n">
        <v>30.78</v>
      </c>
      <c r="J612" s="334" t="n">
        <f aca="false">(A612*I612)/J606*K606</f>
        <v>287.55</v>
      </c>
      <c r="K612" s="335" t="n">
        <f aca="false">H612-J612</f>
        <v>72.5760000000001</v>
      </c>
      <c r="L612" s="330"/>
      <c r="M612" s="262"/>
      <c r="N612" s="262" t="n">
        <v>30.78</v>
      </c>
      <c r="O612" s="262" t="n">
        <v>0.3</v>
      </c>
      <c r="P612" s="262" t="n">
        <v>45</v>
      </c>
      <c r="Q612" s="262" t="n">
        <v>40.014</v>
      </c>
      <c r="R612" s="331" t="n">
        <f aca="false">A612*F612</f>
        <v>1.3</v>
      </c>
    </row>
    <row r="613" s="1" customFormat="true" ht="12.75" hidden="false" customHeight="false" outlineLevel="0" collapsed="false">
      <c r="A613" s="262" t="n">
        <v>10</v>
      </c>
      <c r="B613" s="332" t="s">
        <v>1165</v>
      </c>
      <c r="C613" s="332" t="s">
        <v>1278</v>
      </c>
      <c r="D613" s="332" t="s">
        <v>1279</v>
      </c>
      <c r="E613" s="262"/>
      <c r="F613" s="331" t="n">
        <v>0.4</v>
      </c>
      <c r="G613" s="333" t="n">
        <v>101.574</v>
      </c>
      <c r="H613" s="333" t="n">
        <f aca="false">A613*G613*(1-H606/100)</f>
        <v>1015.74</v>
      </c>
      <c r="I613" s="334" t="n">
        <v>102.6</v>
      </c>
      <c r="J613" s="334" t="n">
        <f aca="false">(A613*I613)/J606*K606</f>
        <v>958.5</v>
      </c>
      <c r="K613" s="335" t="n">
        <f aca="false">H613-J613</f>
        <v>57.2399999999998</v>
      </c>
      <c r="L613" s="330"/>
      <c r="M613" s="262"/>
      <c r="N613" s="262" t="n">
        <v>102.6</v>
      </c>
      <c r="O613" s="262" t="n">
        <v>1</v>
      </c>
      <c r="P613" s="262" t="n">
        <v>153.9</v>
      </c>
      <c r="Q613" s="262" t="n">
        <v>112.86</v>
      </c>
      <c r="R613" s="331" t="n">
        <f aca="false">A613*F613</f>
        <v>4</v>
      </c>
    </row>
    <row r="614" s="1" customFormat="true" ht="12.75" hidden="false" customHeight="false" outlineLevel="0" collapsed="false">
      <c r="A614" s="262" t="n">
        <v>1</v>
      </c>
      <c r="B614" s="332" t="s">
        <v>1246</v>
      </c>
      <c r="C614" s="332" t="s">
        <v>1247</v>
      </c>
      <c r="D614" s="332" t="s">
        <v>1248</v>
      </c>
      <c r="E614" s="262"/>
      <c r="F614" s="331" t="n">
        <v>0.35</v>
      </c>
      <c r="G614" s="333" t="n">
        <v>590.976</v>
      </c>
      <c r="H614" s="333" t="n">
        <f aca="false">A614*G614*(1-H606/100)</f>
        <v>590.976</v>
      </c>
      <c r="I614" s="334" t="n">
        <v>328.32</v>
      </c>
      <c r="J614" s="334" t="n">
        <f aca="false">(A614*I614)/J606*K606</f>
        <v>306.72</v>
      </c>
      <c r="K614" s="335" t="n">
        <f aca="false">H614-J614</f>
        <v>284.256</v>
      </c>
      <c r="L614" s="330"/>
      <c r="M614" s="262"/>
      <c r="N614" s="262" t="n">
        <v>328.32</v>
      </c>
      <c r="O614" s="262" t="n">
        <v>3.2</v>
      </c>
      <c r="P614" s="262" t="n">
        <v>800</v>
      </c>
      <c r="Q614" s="262" t="n">
        <v>656.64</v>
      </c>
      <c r="R614" s="331" t="n">
        <f aca="false">A614*F614</f>
        <v>0.35</v>
      </c>
    </row>
    <row r="615" s="1" customFormat="true" ht="12.75" hidden="false" customHeight="false" outlineLevel="0" collapsed="false">
      <c r="A615" s="262" t="n">
        <v>1</v>
      </c>
      <c r="B615" s="332" t="s">
        <v>1259</v>
      </c>
      <c r="C615" s="332" t="s">
        <v>1260</v>
      </c>
      <c r="D615" s="332" t="s">
        <v>1261</v>
      </c>
      <c r="E615" s="262"/>
      <c r="F615" s="331" t="n">
        <v>0.35</v>
      </c>
      <c r="G615" s="333" t="n">
        <v>555.408</v>
      </c>
      <c r="H615" s="333" t="n">
        <f aca="false">A615*G615*(1-H606/100)</f>
        <v>555.408</v>
      </c>
      <c r="I615" s="334" t="n">
        <v>308.56</v>
      </c>
      <c r="J615" s="334" t="n">
        <f aca="false">(A615*I615)/J606*K606</f>
        <v>288.26</v>
      </c>
      <c r="K615" s="335" t="n">
        <f aca="false">H615-J615</f>
        <v>267.148</v>
      </c>
      <c r="L615" s="330"/>
      <c r="M615" s="262"/>
      <c r="N615" s="262" t="n">
        <v>308.56</v>
      </c>
      <c r="O615" s="262" t="n">
        <v>2.8</v>
      </c>
      <c r="P615" s="262" t="n">
        <v>800</v>
      </c>
      <c r="Q615" s="262" t="n">
        <v>617.12</v>
      </c>
      <c r="R615" s="331" t="n">
        <f aca="false">A615*F615</f>
        <v>0.35</v>
      </c>
    </row>
    <row r="616" s="1" customFormat="true" ht="12.75" hidden="false" customHeight="false" outlineLevel="0" collapsed="false">
      <c r="A616" s="336" t="n">
        <f aca="false">SUM(A607:A615)</f>
        <v>48</v>
      </c>
      <c r="B616" s="336" t="s">
        <v>377</v>
      </c>
      <c r="C616" s="336"/>
      <c r="D616" s="336"/>
      <c r="E616" s="336"/>
      <c r="F616" s="337" t="n">
        <f aca="false">R616</f>
        <v>53.5</v>
      </c>
      <c r="G616" s="338"/>
      <c r="H616" s="339" t="n">
        <f aca="false">SUM(H607:H615)</f>
        <v>21439.5012</v>
      </c>
      <c r="I616" s="340"/>
      <c r="J616" s="341" t="n">
        <f aca="false">SUM(J607:J615)</f>
        <v>16442.89</v>
      </c>
      <c r="K616" s="335" t="n">
        <f aca="false">SUM(K607:K615)</f>
        <v>4996.6112</v>
      </c>
      <c r="L616" s="330"/>
      <c r="M616" s="262"/>
      <c r="N616" s="262"/>
      <c r="O616" s="262"/>
      <c r="P616" s="262"/>
      <c r="Q616" s="262"/>
      <c r="R616" s="331" t="n">
        <f aca="false">SUM(R607:R615)</f>
        <v>53.5</v>
      </c>
    </row>
    <row r="617" s="1" customFormat="true" ht="12.75" hidden="false" customHeight="false" outlineLevel="0" collapsed="false">
      <c r="A617" s="262"/>
      <c r="B617" s="272" t="s">
        <v>914</v>
      </c>
      <c r="C617" s="342"/>
      <c r="D617" s="342"/>
      <c r="E617" s="262"/>
      <c r="F617" s="262"/>
      <c r="G617" s="333"/>
      <c r="H617" s="343" t="n">
        <v>0</v>
      </c>
      <c r="I617" s="344" t="n">
        <f aca="false">K618/J618</f>
        <v>0.30387670293969</v>
      </c>
      <c r="J617" s="345"/>
      <c r="K617" s="335"/>
      <c r="L617" s="330"/>
      <c r="M617" s="262"/>
      <c r="N617" s="262"/>
      <c r="O617" s="262"/>
      <c r="P617" s="262"/>
      <c r="Q617" s="262"/>
      <c r="R617" s="331"/>
    </row>
    <row r="618" s="1" customFormat="true" ht="13.5" hidden="false" customHeight="false" outlineLevel="0" collapsed="false">
      <c r="A618" s="346"/>
      <c r="B618" s="346" t="s">
        <v>915</v>
      </c>
      <c r="C618" s="346"/>
      <c r="D618" s="346"/>
      <c r="E618" s="346"/>
      <c r="F618" s="347"/>
      <c r="G618" s="348"/>
      <c r="H618" s="349" t="n">
        <f aca="false">SUM(H616:H617)</f>
        <v>21439.5012</v>
      </c>
      <c r="I618" s="350" t="n">
        <f aca="false">K618/H618</f>
        <v>0.233056317560224</v>
      </c>
      <c r="J618" s="351" t="n">
        <f aca="false">SUM(J616:J617)</f>
        <v>16442.89</v>
      </c>
      <c r="K618" s="352" t="n">
        <f aca="false">H618-J618</f>
        <v>4996.6112</v>
      </c>
      <c r="L618" s="330"/>
      <c r="M618" s="262"/>
      <c r="N618" s="262"/>
      <c r="O618" s="262"/>
      <c r="P618" s="262"/>
      <c r="Q618" s="262"/>
      <c r="R618" s="331"/>
    </row>
    <row r="619" s="1" customFormat="true" ht="13.5" hidden="false" customHeight="false" outlineLevel="0" collapsed="false">
      <c r="A619" s="262"/>
      <c r="B619" s="332"/>
      <c r="C619" s="342"/>
      <c r="D619" s="342"/>
      <c r="E619" s="262"/>
      <c r="F619" s="262"/>
      <c r="G619" s="262"/>
      <c r="H619" s="262"/>
      <c r="I619" s="354"/>
      <c r="J619" s="354"/>
      <c r="K619" s="355"/>
      <c r="L619" s="330"/>
      <c r="M619" s="262"/>
      <c r="N619" s="262"/>
      <c r="O619" s="262"/>
      <c r="P619" s="262"/>
      <c r="Q619" s="262"/>
      <c r="R619" s="331"/>
    </row>
    <row r="620" s="1" customFormat="true" ht="13.5" hidden="false" customHeight="false" outlineLevel="0" collapsed="false">
      <c r="A620" s="322"/>
      <c r="B620" s="323" t="s">
        <v>392</v>
      </c>
      <c r="C620" s="324"/>
      <c r="D620" s="325" t="n">
        <v>42464</v>
      </c>
      <c r="E620" s="322"/>
      <c r="F620" s="322" t="s">
        <v>1280</v>
      </c>
      <c r="G620" s="324"/>
      <c r="H620" s="326"/>
      <c r="I620" s="327" t="s">
        <v>358</v>
      </c>
      <c r="J620" s="328" t="n">
        <v>71</v>
      </c>
      <c r="K620" s="329" t="n">
        <v>67</v>
      </c>
      <c r="L620" s="330"/>
      <c r="M620" s="262"/>
      <c r="N620" s="262"/>
      <c r="O620" s="262"/>
      <c r="P620" s="262"/>
      <c r="Q620" s="262"/>
      <c r="R620" s="331"/>
    </row>
    <row r="621" s="1" customFormat="true" ht="12.75" hidden="false" customHeight="false" outlineLevel="0" collapsed="false">
      <c r="A621" s="262" t="n">
        <v>12</v>
      </c>
      <c r="B621" s="332" t="s">
        <v>1202</v>
      </c>
      <c r="C621" s="332" t="s">
        <v>830</v>
      </c>
      <c r="D621" s="332" t="s">
        <v>1230</v>
      </c>
      <c r="E621" s="262"/>
      <c r="F621" s="331" t="n">
        <v>1.3</v>
      </c>
      <c r="G621" s="333" t="n">
        <v>292.5342</v>
      </c>
      <c r="H621" s="333" t="n">
        <f aca="false">A621*G621*(1-H620/100)</f>
        <v>3510.4104</v>
      </c>
      <c r="I621" s="334" t="n">
        <v>216.692</v>
      </c>
      <c r="J621" s="334" t="n">
        <f aca="false">(A621*I621)/J620*K620</f>
        <v>2453.808</v>
      </c>
      <c r="K621" s="335" t="n">
        <f aca="false">H621-J621</f>
        <v>1056.6024</v>
      </c>
      <c r="L621" s="330"/>
      <c r="M621" s="262"/>
      <c r="N621" s="262" t="n">
        <v>216.692</v>
      </c>
      <c r="O621" s="262" t="n">
        <v>2.18</v>
      </c>
      <c r="P621" s="262" t="n">
        <v>600</v>
      </c>
      <c r="Q621" s="262" t="n">
        <v>325.038</v>
      </c>
      <c r="R621" s="331" t="n">
        <f aca="false">A621*F621</f>
        <v>15.6</v>
      </c>
    </row>
    <row r="622" s="1" customFormat="true" ht="12.75" hidden="false" customHeight="false" outlineLevel="0" collapsed="false">
      <c r="A622" s="262" t="n">
        <v>5</v>
      </c>
      <c r="B622" s="332" t="s">
        <v>1225</v>
      </c>
      <c r="C622" s="332" t="s">
        <v>830</v>
      </c>
      <c r="D622" s="332" t="s">
        <v>1237</v>
      </c>
      <c r="E622" s="262"/>
      <c r="F622" s="331" t="n">
        <v>4.1</v>
      </c>
      <c r="G622" s="333" t="n">
        <v>724.626</v>
      </c>
      <c r="H622" s="333" t="n">
        <f aca="false">A622*G622*(1-H620/100)</f>
        <v>3623.13</v>
      </c>
      <c r="I622" s="334" t="n">
        <v>575.1</v>
      </c>
      <c r="J622" s="334" t="n">
        <f aca="false">(A622*I622)/J620*K620</f>
        <v>2713.5</v>
      </c>
      <c r="K622" s="335" t="n">
        <f aca="false">H622-J622</f>
        <v>909.63</v>
      </c>
      <c r="L622" s="330"/>
      <c r="M622" s="262"/>
      <c r="N622" s="262" t="n">
        <v>575.1</v>
      </c>
      <c r="O622" s="262" t="n">
        <v>6</v>
      </c>
      <c r="P622" s="262" t="n">
        <v>862.65</v>
      </c>
      <c r="Q622" s="262" t="n">
        <v>805.14</v>
      </c>
      <c r="R622" s="331" t="n">
        <f aca="false">A622*F622</f>
        <v>20.5</v>
      </c>
    </row>
    <row r="623" s="1" customFormat="true" ht="12.75" hidden="false" customHeight="false" outlineLevel="0" collapsed="false">
      <c r="A623" s="262" t="n">
        <v>10</v>
      </c>
      <c r="B623" s="332" t="s">
        <v>1266</v>
      </c>
      <c r="C623" s="332" t="s">
        <v>874</v>
      </c>
      <c r="D623" s="332" t="s">
        <v>1267</v>
      </c>
      <c r="E623" s="262"/>
      <c r="F623" s="331" t="n">
        <v>0.25</v>
      </c>
      <c r="G623" s="333" t="n">
        <v>93.0384</v>
      </c>
      <c r="H623" s="333" t="n">
        <f aca="false">A623*G623*(1-H620/100)</f>
        <v>930.384</v>
      </c>
      <c r="I623" s="334" t="n">
        <v>79.52</v>
      </c>
      <c r="J623" s="334" t="n">
        <f aca="false">(A623*I623)/J620*K620</f>
        <v>750.4</v>
      </c>
      <c r="K623" s="335" t="n">
        <f aca="false">H623-J623</f>
        <v>179.984</v>
      </c>
      <c r="L623" s="330"/>
      <c r="M623" s="262"/>
      <c r="N623" s="262" t="n">
        <v>79.52</v>
      </c>
      <c r="O623" s="262" t="n">
        <v>0.8</v>
      </c>
      <c r="P623" s="262" t="n">
        <v>119.28</v>
      </c>
      <c r="Q623" s="262" t="n">
        <v>103.376</v>
      </c>
      <c r="R623" s="331" t="n">
        <f aca="false">A623*F623</f>
        <v>2.5</v>
      </c>
    </row>
    <row r="624" s="1" customFormat="true" ht="12.75" hidden="false" customHeight="false" outlineLevel="0" collapsed="false">
      <c r="A624" s="262" t="n">
        <v>1</v>
      </c>
      <c r="B624" s="332" t="s">
        <v>1281</v>
      </c>
      <c r="C624" s="332" t="s">
        <v>1108</v>
      </c>
      <c r="D624" s="332" t="s">
        <v>1179</v>
      </c>
      <c r="E624" s="262"/>
      <c r="F624" s="331" t="n">
        <v>16</v>
      </c>
      <c r="G624" s="333" t="n">
        <v>3913.875</v>
      </c>
      <c r="H624" s="333" t="n">
        <f aca="false">A624*G624*(1-H620/100)</f>
        <v>3913.875</v>
      </c>
      <c r="I624" s="334" t="n">
        <v>3479</v>
      </c>
      <c r="J624" s="334" t="n">
        <f aca="false">(A624*I624)/J620*K620</f>
        <v>3283</v>
      </c>
      <c r="K624" s="335" t="n">
        <f aca="false">H624-J624</f>
        <v>630.875</v>
      </c>
      <c r="L624" s="330"/>
      <c r="M624" s="262"/>
      <c r="N624" s="262" t="n">
        <v>3479</v>
      </c>
      <c r="O624" s="262" t="n">
        <v>35</v>
      </c>
      <c r="P624" s="262" t="n">
        <v>5600</v>
      </c>
      <c r="Q624" s="262" t="n">
        <v>4348.75</v>
      </c>
      <c r="R624" s="331" t="n">
        <f aca="false">A624*F624</f>
        <v>16</v>
      </c>
    </row>
    <row r="625" s="1" customFormat="true" ht="12.75" hidden="false" customHeight="false" outlineLevel="0" collapsed="false">
      <c r="A625" s="262" t="n">
        <v>1</v>
      </c>
      <c r="B625" s="332" t="s">
        <v>1282</v>
      </c>
      <c r="C625" s="332" t="s">
        <v>1126</v>
      </c>
      <c r="D625" s="332" t="s">
        <v>1283</v>
      </c>
      <c r="E625" s="262"/>
      <c r="F625" s="331" t="n">
        <v>5.1</v>
      </c>
      <c r="G625" s="333" t="n">
        <v>2126.43225</v>
      </c>
      <c r="H625" s="333" t="n">
        <f aca="false">A625*G625*(1-H620/100)</f>
        <v>2126.43225</v>
      </c>
      <c r="I625" s="334" t="n">
        <v>1750.15</v>
      </c>
      <c r="J625" s="334" t="n">
        <f aca="false">(A625*I625)/J620*K620</f>
        <v>1651.55</v>
      </c>
      <c r="K625" s="335" t="n">
        <f aca="false">H625-J625</f>
        <v>474.88225</v>
      </c>
      <c r="L625" s="330"/>
      <c r="M625" s="262"/>
      <c r="N625" s="262" t="n">
        <v>1750.15</v>
      </c>
      <c r="O625" s="262" t="n">
        <v>17</v>
      </c>
      <c r="P625" s="262" t="n">
        <v>2600</v>
      </c>
      <c r="Q625" s="262" t="n">
        <v>2362.7025</v>
      </c>
      <c r="R625" s="331" t="n">
        <f aca="false">A625*F625</f>
        <v>5.1</v>
      </c>
    </row>
    <row r="626" s="1" customFormat="true" ht="12.75" hidden="false" customHeight="false" outlineLevel="0" collapsed="false">
      <c r="A626" s="336" t="n">
        <f aca="false">SUM(A621:A625)</f>
        <v>29</v>
      </c>
      <c r="B626" s="336" t="s">
        <v>377</v>
      </c>
      <c r="C626" s="336"/>
      <c r="D626" s="336"/>
      <c r="E626" s="336"/>
      <c r="F626" s="337" t="n">
        <f aca="false">R626</f>
        <v>59.7</v>
      </c>
      <c r="G626" s="338"/>
      <c r="H626" s="339" t="n">
        <f aca="false">SUM(H621:H625)</f>
        <v>14104.23165</v>
      </c>
      <c r="I626" s="340"/>
      <c r="J626" s="341" t="n">
        <f aca="false">SUM(J621:J625)</f>
        <v>10852.258</v>
      </c>
      <c r="K626" s="335" t="n">
        <f aca="false">SUM(K621:K625)</f>
        <v>3251.97365</v>
      </c>
      <c r="L626" s="330"/>
      <c r="M626" s="262"/>
      <c r="N626" s="262"/>
      <c r="O626" s="262"/>
      <c r="P626" s="262"/>
      <c r="Q626" s="262"/>
      <c r="R626" s="331" t="n">
        <f aca="false">SUM(R621:R625)</f>
        <v>59.7</v>
      </c>
    </row>
    <row r="627" s="1" customFormat="true" ht="12.75" hidden="false" customHeight="false" outlineLevel="0" collapsed="false">
      <c r="A627" s="262"/>
      <c r="B627" s="272" t="s">
        <v>914</v>
      </c>
      <c r="C627" s="342"/>
      <c r="D627" s="342"/>
      <c r="E627" s="262"/>
      <c r="F627" s="262"/>
      <c r="G627" s="333"/>
      <c r="H627" s="343" t="n">
        <v>0</v>
      </c>
      <c r="I627" s="344" t="n">
        <f aca="false">K628/J628</f>
        <v>0.299658711578733</v>
      </c>
      <c r="J627" s="345"/>
      <c r="K627" s="335"/>
      <c r="L627" s="330"/>
      <c r="M627" s="262"/>
      <c r="N627" s="262"/>
      <c r="O627" s="262"/>
      <c r="P627" s="262"/>
      <c r="Q627" s="262"/>
      <c r="R627" s="331"/>
    </row>
    <row r="628" s="1" customFormat="true" ht="13.5" hidden="false" customHeight="false" outlineLevel="0" collapsed="false">
      <c r="A628" s="346"/>
      <c r="B628" s="346" t="s">
        <v>915</v>
      </c>
      <c r="C628" s="346"/>
      <c r="D628" s="346"/>
      <c r="E628" s="346"/>
      <c r="F628" s="347"/>
      <c r="G628" s="348"/>
      <c r="H628" s="349" t="n">
        <f aca="false">SUM(H626:H627)</f>
        <v>14104.23165</v>
      </c>
      <c r="I628" s="350" t="n">
        <f aca="false">K628/H628</f>
        <v>0.230567231927164</v>
      </c>
      <c r="J628" s="351" t="n">
        <f aca="false">SUM(J626:J627)</f>
        <v>10852.258</v>
      </c>
      <c r="K628" s="352" t="n">
        <f aca="false">H628-J628</f>
        <v>3251.97365</v>
      </c>
      <c r="L628" s="330"/>
      <c r="M628" s="262"/>
      <c r="N628" s="262"/>
      <c r="O628" s="262"/>
      <c r="P628" s="262"/>
      <c r="Q628" s="262"/>
      <c r="R628" s="331"/>
    </row>
    <row r="629" s="1" customFormat="true" ht="13.5" hidden="false" customHeight="false" outlineLevel="0" collapsed="false">
      <c r="A629" s="322"/>
      <c r="B629" s="323" t="s">
        <v>392</v>
      </c>
      <c r="C629" s="324"/>
      <c r="D629" s="325" t="n">
        <v>42472</v>
      </c>
      <c r="E629" s="322"/>
      <c r="F629" s="322" t="s">
        <v>1284</v>
      </c>
      <c r="G629" s="324"/>
      <c r="H629" s="326"/>
      <c r="I629" s="327" t="s">
        <v>358</v>
      </c>
      <c r="J629" s="328" t="n">
        <v>70.5</v>
      </c>
      <c r="K629" s="329" t="n">
        <v>68</v>
      </c>
      <c r="L629" s="330"/>
      <c r="M629" s="262"/>
      <c r="N629" s="262"/>
      <c r="O629" s="262"/>
      <c r="P629" s="262"/>
      <c r="Q629" s="262"/>
      <c r="R629" s="331"/>
    </row>
    <row r="630" s="1" customFormat="true" ht="12.75" hidden="false" customHeight="false" outlineLevel="0" collapsed="false">
      <c r="A630" s="262" t="n">
        <v>12</v>
      </c>
      <c r="B630" s="332" t="s">
        <v>1285</v>
      </c>
      <c r="C630" s="332" t="s">
        <v>830</v>
      </c>
      <c r="D630" s="332" t="s">
        <v>1286</v>
      </c>
      <c r="E630" s="262"/>
      <c r="F630" s="331" t="n">
        <v>2.2</v>
      </c>
      <c r="G630" s="333" t="n">
        <v>425.05155</v>
      </c>
      <c r="H630" s="333" t="n">
        <f aca="false">A630*G630*(1-H629/100)</f>
        <v>5100.6186</v>
      </c>
      <c r="I630" s="334" t="n">
        <v>314.853</v>
      </c>
      <c r="J630" s="334" t="n">
        <f aca="false">(A630*I630)/J629*K629</f>
        <v>3644.256</v>
      </c>
      <c r="K630" s="335" t="n">
        <f aca="false">H630-J630</f>
        <v>1456.3626</v>
      </c>
      <c r="L630" s="330"/>
      <c r="M630" s="262"/>
      <c r="N630" s="262" t="n">
        <v>314.853</v>
      </c>
      <c r="O630" s="262" t="n">
        <v>3.19</v>
      </c>
      <c r="P630" s="262" t="n">
        <v>472.2795</v>
      </c>
      <c r="Q630" s="262" t="n">
        <v>472.2795</v>
      </c>
      <c r="R630" s="331" t="n">
        <f aca="false">A630*F630</f>
        <v>26.4</v>
      </c>
    </row>
    <row r="631" s="1" customFormat="true" ht="12.75" hidden="false" customHeight="false" outlineLevel="0" collapsed="false">
      <c r="A631" s="262" t="n">
        <v>15</v>
      </c>
      <c r="B631" s="332" t="s">
        <v>879</v>
      </c>
      <c r="C631" s="332" t="s">
        <v>1287</v>
      </c>
      <c r="D631" s="332" t="s">
        <v>1206</v>
      </c>
      <c r="E631" s="262"/>
      <c r="F631" s="331" t="n">
        <v>0.16</v>
      </c>
      <c r="G631" s="333" t="n">
        <v>58.6278</v>
      </c>
      <c r="H631" s="333" t="n">
        <f aca="false">A631*G631*(1-H629/100)</f>
        <v>879.417</v>
      </c>
      <c r="I631" s="334" t="n">
        <v>54.285</v>
      </c>
      <c r="J631" s="334" t="n">
        <f aca="false">(A631*I631)/J629*K629</f>
        <v>785.4</v>
      </c>
      <c r="K631" s="335" t="n">
        <f aca="false">H631-J631</f>
        <v>94.0169999999999</v>
      </c>
      <c r="L631" s="330"/>
      <c r="M631" s="262"/>
      <c r="N631" s="262" t="n">
        <v>54.285</v>
      </c>
      <c r="O631" s="262" t="n">
        <v>0.55</v>
      </c>
      <c r="P631" s="262" t="n">
        <v>81.4275</v>
      </c>
      <c r="Q631" s="262" t="n">
        <v>65.142</v>
      </c>
      <c r="R631" s="331" t="n">
        <f aca="false">A631*F631</f>
        <v>2.4</v>
      </c>
    </row>
    <row r="632" s="1" customFormat="true" ht="12.75" hidden="false" customHeight="false" outlineLevel="0" collapsed="false">
      <c r="A632" s="336" t="n">
        <f aca="false">SUM(A630:A631)</f>
        <v>27</v>
      </c>
      <c r="B632" s="336" t="s">
        <v>377</v>
      </c>
      <c r="C632" s="336"/>
      <c r="D632" s="336"/>
      <c r="E632" s="336"/>
      <c r="F632" s="337" t="n">
        <f aca="false">R632</f>
        <v>28.8</v>
      </c>
      <c r="G632" s="338"/>
      <c r="H632" s="339" t="n">
        <f aca="false">SUM(H630:H631)</f>
        <v>5980.0356</v>
      </c>
      <c r="I632" s="340"/>
      <c r="J632" s="341" t="n">
        <f aca="false">SUM(J630:J631)</f>
        <v>4429.656</v>
      </c>
      <c r="K632" s="335" t="n">
        <f aca="false">SUM(K630:K631)</f>
        <v>1550.3796</v>
      </c>
      <c r="L632" s="330"/>
      <c r="M632" s="262"/>
      <c r="N632" s="262"/>
      <c r="O632" s="262"/>
      <c r="P632" s="262"/>
      <c r="Q632" s="262"/>
      <c r="R632" s="331" t="n">
        <f aca="false">SUM(R630:R631)</f>
        <v>28.8</v>
      </c>
    </row>
    <row r="633" s="1" customFormat="true" ht="12.75" hidden="false" customHeight="false" outlineLevel="0" collapsed="false">
      <c r="A633" s="262"/>
      <c r="B633" s="272" t="s">
        <v>914</v>
      </c>
      <c r="C633" s="342"/>
      <c r="D633" s="342"/>
      <c r="E633" s="262"/>
      <c r="F633" s="262"/>
      <c r="G633" s="333"/>
      <c r="H633" s="343" t="n">
        <v>0</v>
      </c>
      <c r="I633" s="344" t="n">
        <f aca="false">K634/J634</f>
        <v>0.35</v>
      </c>
      <c r="J633" s="345"/>
      <c r="K633" s="335"/>
      <c r="L633" s="330"/>
      <c r="M633" s="262"/>
      <c r="N633" s="262"/>
      <c r="O633" s="262"/>
      <c r="P633" s="262"/>
      <c r="Q633" s="262"/>
      <c r="R633" s="331"/>
    </row>
    <row r="634" s="1" customFormat="true" ht="13.5" hidden="false" customHeight="false" outlineLevel="0" collapsed="false">
      <c r="A634" s="346"/>
      <c r="B634" s="346" t="s">
        <v>915</v>
      </c>
      <c r="C634" s="346"/>
      <c r="D634" s="346"/>
      <c r="E634" s="346"/>
      <c r="F634" s="347"/>
      <c r="G634" s="348"/>
      <c r="H634" s="349" t="n">
        <f aca="false">SUM(H632:H633)</f>
        <v>5980.0356</v>
      </c>
      <c r="I634" s="350" t="n">
        <f aca="false">K634/H634</f>
        <v>0.259259259259259</v>
      </c>
      <c r="J634" s="351" t="n">
        <f aca="false">SUM(J632:J633)</f>
        <v>4429.656</v>
      </c>
      <c r="K634" s="352" t="n">
        <f aca="false">H634-J634</f>
        <v>1550.3796</v>
      </c>
      <c r="L634" s="330"/>
      <c r="M634" s="262"/>
      <c r="N634" s="262"/>
      <c r="O634" s="262"/>
      <c r="P634" s="262"/>
      <c r="Q634" s="262"/>
      <c r="R634" s="331"/>
    </row>
    <row r="635" s="1" customFormat="true" ht="13.5" hidden="false" customHeight="false" outlineLevel="0" collapsed="false">
      <c r="A635" s="262"/>
      <c r="B635" s="332"/>
      <c r="C635" s="342"/>
      <c r="D635" s="342"/>
      <c r="E635" s="262"/>
      <c r="F635" s="262"/>
      <c r="G635" s="262"/>
      <c r="H635" s="262"/>
      <c r="I635" s="354"/>
      <c r="J635" s="354"/>
      <c r="K635" s="355"/>
      <c r="L635" s="330"/>
      <c r="M635" s="262"/>
      <c r="N635" s="262"/>
      <c r="O635" s="262"/>
      <c r="P635" s="262"/>
      <c r="Q635" s="262"/>
      <c r="R635" s="331"/>
    </row>
    <row r="636" s="1" customFormat="true" ht="13.5" hidden="false" customHeight="false" outlineLevel="0" collapsed="false">
      <c r="A636" s="322"/>
      <c r="B636" s="323" t="s">
        <v>392</v>
      </c>
      <c r="C636" s="324"/>
      <c r="D636" s="325" t="n">
        <v>42474</v>
      </c>
      <c r="E636" s="322"/>
      <c r="F636" s="322" t="s">
        <v>1288</v>
      </c>
      <c r="G636" s="324"/>
      <c r="H636" s="326"/>
      <c r="I636" s="327" t="s">
        <v>358</v>
      </c>
      <c r="J636" s="328" t="n">
        <v>70.5</v>
      </c>
      <c r="K636" s="329" t="n">
        <v>68</v>
      </c>
      <c r="L636" s="330"/>
      <c r="M636" s="262"/>
      <c r="N636" s="262"/>
      <c r="O636" s="262"/>
      <c r="P636" s="262"/>
      <c r="Q636" s="262"/>
      <c r="R636" s="331"/>
    </row>
    <row r="637" s="1" customFormat="true" ht="12.75" hidden="false" customHeight="false" outlineLevel="0" collapsed="false">
      <c r="A637" s="262" t="n">
        <v>40</v>
      </c>
      <c r="B637" s="332" t="s">
        <v>1198</v>
      </c>
      <c r="C637" s="332" t="s">
        <v>830</v>
      </c>
      <c r="D637" s="332" t="s">
        <v>1049</v>
      </c>
      <c r="E637" s="262"/>
      <c r="F637" s="331" t="n">
        <v>1.1</v>
      </c>
      <c r="G637" s="333" t="n">
        <v>222.51915</v>
      </c>
      <c r="H637" s="333" t="n">
        <f aca="false">A637*G637*(1-H636/100)</f>
        <v>8900.766</v>
      </c>
      <c r="I637" s="334" t="n">
        <v>164.829</v>
      </c>
      <c r="J637" s="334" t="n">
        <f aca="false">(A637*I637)/J636*K636</f>
        <v>6359.36</v>
      </c>
      <c r="K637" s="335" t="n">
        <f aca="false">H637-J637</f>
        <v>2541.406</v>
      </c>
      <c r="L637" s="330"/>
      <c r="M637" s="262" t="n">
        <f aca="false">H637/A637</f>
        <v>222.51915</v>
      </c>
      <c r="N637" s="262" t="n">
        <v>164.829</v>
      </c>
      <c r="O637" s="262" t="n">
        <v>1.67</v>
      </c>
      <c r="P637" s="262" t="n">
        <v>550</v>
      </c>
      <c r="Q637" s="262" t="n">
        <v>247.2435</v>
      </c>
      <c r="R637" s="331" t="n">
        <f aca="false">A637*F637</f>
        <v>44</v>
      </c>
    </row>
    <row r="638" s="1" customFormat="true" ht="12.75" hidden="false" customHeight="false" outlineLevel="0" collapsed="false">
      <c r="A638" s="336" t="n">
        <f aca="false">SUM(A637:A637)</f>
        <v>40</v>
      </c>
      <c r="B638" s="336" t="s">
        <v>377</v>
      </c>
      <c r="C638" s="336"/>
      <c r="D638" s="336"/>
      <c r="E638" s="336"/>
      <c r="F638" s="337" t="n">
        <f aca="false">R638</f>
        <v>44</v>
      </c>
      <c r="G638" s="338"/>
      <c r="H638" s="339" t="n">
        <f aca="false">SUM(H637:H637)</f>
        <v>8900.766</v>
      </c>
      <c r="I638" s="340"/>
      <c r="J638" s="341" t="n">
        <f aca="false">SUM(J637:J637)</f>
        <v>6359.36</v>
      </c>
      <c r="K638" s="335" t="n">
        <f aca="false">SUM(K637:K637)</f>
        <v>2541.406</v>
      </c>
      <c r="L638" s="330"/>
      <c r="M638" s="262"/>
      <c r="N638" s="262"/>
      <c r="O638" s="262"/>
      <c r="P638" s="262"/>
      <c r="Q638" s="262"/>
      <c r="R638" s="331" t="n">
        <f aca="false">SUM(R637:R637)</f>
        <v>44</v>
      </c>
    </row>
    <row r="639" s="1" customFormat="true" ht="12.75" hidden="false" customHeight="false" outlineLevel="0" collapsed="false">
      <c r="A639" s="262"/>
      <c r="B639" s="272" t="s">
        <v>914</v>
      </c>
      <c r="C639" s="342"/>
      <c r="D639" s="342"/>
      <c r="E639" s="262"/>
      <c r="F639" s="262"/>
      <c r="G639" s="333"/>
      <c r="H639" s="343" t="n">
        <v>0</v>
      </c>
      <c r="I639" s="344" t="n">
        <f aca="false">K640/J640</f>
        <v>0.399632352941176</v>
      </c>
      <c r="J639" s="345"/>
      <c r="K639" s="335"/>
      <c r="L639" s="330"/>
      <c r="M639" s="262"/>
      <c r="N639" s="262"/>
      <c r="O639" s="262"/>
      <c r="P639" s="262"/>
      <c r="Q639" s="262"/>
      <c r="R639" s="331"/>
    </row>
    <row r="640" s="1" customFormat="true" ht="13.5" hidden="false" customHeight="false" outlineLevel="0" collapsed="false">
      <c r="A640" s="346"/>
      <c r="B640" s="346" t="s">
        <v>915</v>
      </c>
      <c r="C640" s="346"/>
      <c r="D640" s="346"/>
      <c r="E640" s="346"/>
      <c r="F640" s="347"/>
      <c r="G640" s="348"/>
      <c r="H640" s="349" t="n">
        <f aca="false">SUM(H638:H639)</f>
        <v>8900.766</v>
      </c>
      <c r="I640" s="350" t="n">
        <f aca="false">K640/H640</f>
        <v>0.285526661413186</v>
      </c>
      <c r="J640" s="351" t="n">
        <f aca="false">SUM(J638:J639)</f>
        <v>6359.36</v>
      </c>
      <c r="K640" s="352" t="n">
        <f aca="false">H640-J640</f>
        <v>2541.406</v>
      </c>
      <c r="L640" s="330"/>
      <c r="M640" s="262"/>
      <c r="N640" s="262"/>
      <c r="O640" s="262"/>
      <c r="P640" s="262"/>
      <c r="Q640" s="262"/>
      <c r="R640" s="331"/>
    </row>
    <row r="641" s="1" customFormat="true" ht="13.5" hidden="false" customHeight="false" outlineLevel="0" collapsed="false">
      <c r="A641" s="322"/>
      <c r="B641" s="323" t="s">
        <v>392</v>
      </c>
      <c r="C641" s="324"/>
      <c r="D641" s="325" t="n">
        <v>42481</v>
      </c>
      <c r="E641" s="322"/>
      <c r="F641" s="322" t="s">
        <v>1289</v>
      </c>
      <c r="G641" s="324"/>
      <c r="H641" s="326"/>
      <c r="I641" s="327" t="s">
        <v>358</v>
      </c>
      <c r="J641" s="328" t="n">
        <v>70</v>
      </c>
      <c r="K641" s="329" t="n">
        <v>67.5</v>
      </c>
      <c r="L641" s="330"/>
      <c r="M641" s="262"/>
      <c r="N641" s="262"/>
      <c r="O641" s="262"/>
      <c r="P641" s="262"/>
      <c r="Q641" s="262"/>
      <c r="R641" s="331"/>
    </row>
    <row r="642" s="1" customFormat="true" ht="12.75" hidden="false" customHeight="false" outlineLevel="0" collapsed="false">
      <c r="A642" s="262" t="n">
        <v>20</v>
      </c>
      <c r="B642" s="332" t="s">
        <v>777</v>
      </c>
      <c r="C642" s="332" t="s">
        <v>775</v>
      </c>
      <c r="D642" s="332" t="s">
        <v>1046</v>
      </c>
      <c r="E642" s="262"/>
      <c r="F642" s="331" t="n">
        <v>2.5</v>
      </c>
      <c r="G642" s="333" t="n">
        <v>756.55</v>
      </c>
      <c r="H642" s="333" t="n">
        <f aca="false">A642*G642*(1-H641/100)</f>
        <v>15131</v>
      </c>
      <c r="I642" s="334" t="n">
        <v>672.49</v>
      </c>
      <c r="J642" s="334" t="n">
        <f aca="false">(A642*I642)/J641*K641</f>
        <v>12969.45</v>
      </c>
      <c r="K642" s="335" t="n">
        <f aca="false">H642-J642</f>
        <v>2161.55</v>
      </c>
      <c r="L642" s="330"/>
      <c r="M642" s="262"/>
      <c r="N642" s="262" t="n">
        <v>672.49</v>
      </c>
      <c r="O642" s="262" t="n">
        <v>7.39</v>
      </c>
      <c r="P642" s="262" t="n">
        <v>750</v>
      </c>
      <c r="Q642" s="262" t="n">
        <v>840.6125</v>
      </c>
      <c r="R642" s="331" t="n">
        <f aca="false">A642*F642</f>
        <v>50</v>
      </c>
    </row>
    <row r="643" s="1" customFormat="true" ht="12.75" hidden="false" customHeight="false" outlineLevel="0" collapsed="false">
      <c r="A643" s="336" t="n">
        <f aca="false">SUM(A642:A642)</f>
        <v>20</v>
      </c>
      <c r="B643" s="336" t="s">
        <v>377</v>
      </c>
      <c r="C643" s="336"/>
      <c r="D643" s="336"/>
      <c r="E643" s="336"/>
      <c r="F643" s="337" t="n">
        <f aca="false">R643</f>
        <v>50</v>
      </c>
      <c r="G643" s="338"/>
      <c r="H643" s="339" t="n">
        <f aca="false">SUM(H642:H642)</f>
        <v>15131</v>
      </c>
      <c r="I643" s="340"/>
      <c r="J643" s="341" t="n">
        <f aca="false">SUM(J642:J642)</f>
        <v>12969.45</v>
      </c>
      <c r="K643" s="335" t="n">
        <f aca="false">SUM(K642:K642)</f>
        <v>2161.55</v>
      </c>
      <c r="L643" s="330"/>
      <c r="M643" s="262"/>
      <c r="N643" s="262"/>
      <c r="O643" s="262"/>
      <c r="P643" s="262"/>
      <c r="Q643" s="262"/>
      <c r="R643" s="331" t="n">
        <f aca="false">SUM(R642:R642)</f>
        <v>50</v>
      </c>
    </row>
    <row r="644" s="1" customFormat="true" ht="12.75" hidden="false" customHeight="false" outlineLevel="0" collapsed="false">
      <c r="A644" s="262"/>
      <c r="B644" s="272" t="s">
        <v>914</v>
      </c>
      <c r="C644" s="342"/>
      <c r="D644" s="342"/>
      <c r="E644" s="262"/>
      <c r="F644" s="262"/>
      <c r="G644" s="333"/>
      <c r="H644" s="343" t="n">
        <v>0</v>
      </c>
      <c r="I644" s="344" t="n">
        <f aca="false">K645/J645</f>
        <v>0.166664739059868</v>
      </c>
      <c r="J644" s="345"/>
      <c r="K644" s="335"/>
      <c r="L644" s="330"/>
      <c r="M644" s="262"/>
      <c r="N644" s="262"/>
      <c r="O644" s="262"/>
      <c r="P644" s="262"/>
      <c r="Q644" s="262"/>
      <c r="R644" s="331"/>
    </row>
    <row r="645" s="1" customFormat="true" ht="13.5" hidden="false" customHeight="false" outlineLevel="0" collapsed="false">
      <c r="A645" s="346"/>
      <c r="B645" s="346" t="s">
        <v>915</v>
      </c>
      <c r="C645" s="346"/>
      <c r="D645" s="346"/>
      <c r="E645" s="346"/>
      <c r="F645" s="347"/>
      <c r="G645" s="348"/>
      <c r="H645" s="349" t="n">
        <f aca="false">SUM(H643:H644)</f>
        <v>15131</v>
      </c>
      <c r="I645" s="350" t="n">
        <f aca="false">K645/H645</f>
        <v>0.142855726653889</v>
      </c>
      <c r="J645" s="351" t="n">
        <f aca="false">SUM(J643:J644)</f>
        <v>12969.45</v>
      </c>
      <c r="K645" s="352" t="n">
        <f aca="false">H645-J645</f>
        <v>2161.55</v>
      </c>
      <c r="L645" s="330"/>
      <c r="M645" s="262"/>
      <c r="N645" s="262"/>
      <c r="O645" s="262"/>
      <c r="P645" s="262"/>
      <c r="Q645" s="262"/>
      <c r="R645" s="331"/>
    </row>
    <row r="646" s="1" customFormat="true" ht="13.5" hidden="false" customHeight="false" outlineLevel="0" collapsed="false">
      <c r="A646" s="322"/>
      <c r="B646" s="323" t="s">
        <v>392</v>
      </c>
      <c r="C646" s="324"/>
      <c r="D646" s="325" t="n">
        <v>42486</v>
      </c>
      <c r="E646" s="322"/>
      <c r="F646" s="322" t="s">
        <v>1290</v>
      </c>
      <c r="G646" s="324"/>
      <c r="H646" s="326"/>
      <c r="I646" s="327" t="s">
        <v>358</v>
      </c>
      <c r="J646" s="328" t="n">
        <v>70</v>
      </c>
      <c r="K646" s="329" t="n">
        <v>67.5</v>
      </c>
      <c r="L646" s="330"/>
      <c r="M646" s="262"/>
      <c r="N646" s="262"/>
      <c r="O646" s="262"/>
      <c r="P646" s="262"/>
      <c r="Q646" s="262"/>
      <c r="R646" s="331"/>
    </row>
    <row r="647" s="1" customFormat="true" ht="12.75" hidden="false" customHeight="false" outlineLevel="0" collapsed="false">
      <c r="A647" s="262" t="n">
        <v>20</v>
      </c>
      <c r="B647" s="332" t="s">
        <v>1207</v>
      </c>
      <c r="C647" s="332" t="s">
        <v>1208</v>
      </c>
      <c r="D647" s="332" t="s">
        <v>1209</v>
      </c>
      <c r="E647" s="262"/>
      <c r="F647" s="331" t="n">
        <v>0.3</v>
      </c>
      <c r="G647" s="333" t="n">
        <v>40.18</v>
      </c>
      <c r="H647" s="333" t="n">
        <f aca="false">A647*G647*(1-H646/100)</f>
        <v>803.6</v>
      </c>
      <c r="I647" s="334" t="n">
        <v>33.075</v>
      </c>
      <c r="J647" s="334" t="n">
        <f aca="false">(A647*I647)/J646*K646</f>
        <v>637.875</v>
      </c>
      <c r="K647" s="335" t="n">
        <f aca="false">H647-J647</f>
        <v>165.725</v>
      </c>
      <c r="L647" s="330"/>
      <c r="M647" s="262"/>
      <c r="N647" s="262" t="n">
        <v>33.075</v>
      </c>
      <c r="O647" s="262" t="n">
        <v>0.35</v>
      </c>
      <c r="P647" s="262" t="n">
        <v>49.6125</v>
      </c>
      <c r="Q647" s="262" t="n">
        <v>44.6512</v>
      </c>
      <c r="R647" s="331" t="n">
        <f aca="false">A647*F647</f>
        <v>6</v>
      </c>
    </row>
    <row r="648" s="1" customFormat="true" ht="12.75" hidden="false" customHeight="false" outlineLevel="0" collapsed="false">
      <c r="A648" s="336" t="n">
        <f aca="false">SUM(A647:A647)</f>
        <v>20</v>
      </c>
      <c r="B648" s="336" t="s">
        <v>377</v>
      </c>
      <c r="C648" s="336"/>
      <c r="D648" s="336"/>
      <c r="E648" s="336"/>
      <c r="F648" s="337" t="n">
        <f aca="false">R648</f>
        <v>6</v>
      </c>
      <c r="G648" s="338"/>
      <c r="H648" s="339" t="n">
        <f aca="false">SUM(H647:H647)</f>
        <v>803.6</v>
      </c>
      <c r="I648" s="340"/>
      <c r="J648" s="341" t="n">
        <f aca="false">SUM(J647:J647)</f>
        <v>637.875</v>
      </c>
      <c r="K648" s="335" t="n">
        <f aca="false">SUM(K647:K647)</f>
        <v>165.725</v>
      </c>
      <c r="L648" s="330"/>
      <c r="M648" s="262"/>
      <c r="N648" s="262"/>
      <c r="O648" s="262"/>
      <c r="P648" s="262"/>
      <c r="Q648" s="262"/>
      <c r="R648" s="331" t="n">
        <f aca="false">SUM(R647:R647)</f>
        <v>6</v>
      </c>
    </row>
    <row r="649" s="1" customFormat="true" ht="12.75" hidden="false" customHeight="false" outlineLevel="0" collapsed="false">
      <c r="A649" s="262"/>
      <c r="B649" s="272" t="s">
        <v>914</v>
      </c>
      <c r="C649" s="342"/>
      <c r="D649" s="342"/>
      <c r="E649" s="262"/>
      <c r="F649" s="262"/>
      <c r="G649" s="333"/>
      <c r="H649" s="343" t="n">
        <v>0</v>
      </c>
      <c r="I649" s="344" t="n">
        <f aca="false">K650/J650</f>
        <v>0.259807956104252</v>
      </c>
      <c r="J649" s="345"/>
      <c r="K649" s="335"/>
      <c r="L649" s="330"/>
      <c r="M649" s="262"/>
      <c r="N649" s="262"/>
      <c r="O649" s="262"/>
      <c r="P649" s="262"/>
      <c r="Q649" s="262"/>
      <c r="R649" s="331"/>
    </row>
    <row r="650" s="1" customFormat="true" ht="13.5" hidden="false" customHeight="false" outlineLevel="0" collapsed="false">
      <c r="A650" s="346"/>
      <c r="B650" s="346" t="s">
        <v>915</v>
      </c>
      <c r="C650" s="346"/>
      <c r="D650" s="346"/>
      <c r="E650" s="346"/>
      <c r="F650" s="347"/>
      <c r="G650" s="348"/>
      <c r="H650" s="349" t="n">
        <f aca="false">SUM(H648:H649)</f>
        <v>803.6</v>
      </c>
      <c r="I650" s="350" t="n">
        <f aca="false">K650/H650</f>
        <v>0.206228222996516</v>
      </c>
      <c r="J650" s="351" t="n">
        <f aca="false">SUM(J648:J649)</f>
        <v>637.875</v>
      </c>
      <c r="K650" s="352" t="n">
        <f aca="false">H650-J650</f>
        <v>165.725</v>
      </c>
      <c r="L650" s="330"/>
      <c r="M650" s="262"/>
      <c r="N650" s="262"/>
      <c r="O650" s="262"/>
      <c r="P650" s="262"/>
      <c r="Q650" s="262"/>
      <c r="R650" s="331"/>
    </row>
    <row r="651" s="1" customFormat="true" ht="13.5" hidden="false" customHeight="false" outlineLevel="0" collapsed="false">
      <c r="A651" s="322"/>
      <c r="B651" s="323" t="s">
        <v>392</v>
      </c>
      <c r="C651" s="324"/>
      <c r="D651" s="325" t="n">
        <v>42495</v>
      </c>
      <c r="E651" s="322"/>
      <c r="F651" s="322" t="s">
        <v>1291</v>
      </c>
      <c r="G651" s="324"/>
      <c r="H651" s="326"/>
      <c r="I651" s="327" t="s">
        <v>358</v>
      </c>
      <c r="J651" s="328" t="n">
        <v>69</v>
      </c>
      <c r="K651" s="329" t="n">
        <v>67.5</v>
      </c>
      <c r="L651" s="330"/>
      <c r="M651" s="262"/>
      <c r="N651" s="262"/>
      <c r="O651" s="262"/>
      <c r="P651" s="262"/>
      <c r="Q651" s="262"/>
      <c r="R651" s="331"/>
    </row>
    <row r="652" s="1" customFormat="true" ht="12.75" hidden="false" customHeight="false" outlineLevel="0" collapsed="false">
      <c r="A652" s="262" t="n">
        <v>2</v>
      </c>
      <c r="B652" s="332" t="s">
        <v>1249</v>
      </c>
      <c r="C652" s="332" t="s">
        <v>1250</v>
      </c>
      <c r="D652" s="332" t="s">
        <v>856</v>
      </c>
      <c r="E652" s="262"/>
      <c r="F652" s="331" t="n">
        <v>0.35</v>
      </c>
      <c r="G652" s="333" t="n">
        <v>486.243</v>
      </c>
      <c r="H652" s="333" t="n">
        <f aca="false">A652*G652*(1-H651/100)</f>
        <v>972.486</v>
      </c>
      <c r="I652" s="334" t="n">
        <v>270.135</v>
      </c>
      <c r="J652" s="334" t="n">
        <f aca="false">(A652*I652)/J651*K651</f>
        <v>528.525</v>
      </c>
      <c r="K652" s="335" t="n">
        <f aca="false">H652-J652</f>
        <v>443.961</v>
      </c>
      <c r="L652" s="330"/>
      <c r="M652" s="262"/>
      <c r="N652" s="262" t="n">
        <v>270.135</v>
      </c>
      <c r="O652" s="262" t="n">
        <v>2.7</v>
      </c>
      <c r="P652" s="262" t="n">
        <v>800</v>
      </c>
      <c r="Q652" s="262" t="n">
        <v>540.27</v>
      </c>
      <c r="R652" s="331" t="n">
        <f aca="false">A652*F652</f>
        <v>0.7</v>
      </c>
    </row>
    <row r="653" s="1" customFormat="true" ht="12.75" hidden="false" customHeight="false" outlineLevel="0" collapsed="false">
      <c r="A653" s="262" t="n">
        <v>2</v>
      </c>
      <c r="B653" s="332" t="s">
        <v>1292</v>
      </c>
      <c r="C653" s="332" t="s">
        <v>1293</v>
      </c>
      <c r="D653" s="332" t="s">
        <v>856</v>
      </c>
      <c r="E653" s="262"/>
      <c r="F653" s="331" t="n">
        <v>0.35</v>
      </c>
      <c r="G653" s="333" t="n">
        <v>1013.00625</v>
      </c>
      <c r="H653" s="333" t="n">
        <f aca="false">A653*G653*(1-H651/100)</f>
        <v>2026.0125</v>
      </c>
      <c r="I653" s="334" t="n">
        <v>750.375</v>
      </c>
      <c r="J653" s="334" t="n">
        <f aca="false">(A653*I653)/J651*K651</f>
        <v>1468.125</v>
      </c>
      <c r="K653" s="335" t="n">
        <f aca="false">H653-J653</f>
        <v>557.8875</v>
      </c>
      <c r="L653" s="330"/>
      <c r="M653" s="262"/>
      <c r="N653" s="262" t="n">
        <v>750.375</v>
      </c>
      <c r="O653" s="262" t="n">
        <v>7.5</v>
      </c>
      <c r="P653" s="262" t="n">
        <v>1100</v>
      </c>
      <c r="Q653" s="262" t="n">
        <v>1125.5625</v>
      </c>
      <c r="R653" s="331" t="n">
        <f aca="false">A653*F653</f>
        <v>0.7</v>
      </c>
    </row>
    <row r="654" s="1" customFormat="true" ht="12.75" hidden="false" customHeight="false" outlineLevel="0" collapsed="false">
      <c r="A654" s="336" t="n">
        <f aca="false">SUM(A652:A653)</f>
        <v>4</v>
      </c>
      <c r="B654" s="336" t="s">
        <v>377</v>
      </c>
      <c r="C654" s="336"/>
      <c r="D654" s="336"/>
      <c r="E654" s="336"/>
      <c r="F654" s="337" t="n">
        <f aca="false">R654</f>
        <v>1.4</v>
      </c>
      <c r="G654" s="338"/>
      <c r="H654" s="339" t="n">
        <f aca="false">SUM(H652:H653)</f>
        <v>2998.4985</v>
      </c>
      <c r="I654" s="340"/>
      <c r="J654" s="341" t="n">
        <f aca="false">SUM(J652:J653)</f>
        <v>1996.65</v>
      </c>
      <c r="K654" s="335" t="n">
        <f aca="false">SUM(K652:K653)</f>
        <v>1001.8485</v>
      </c>
      <c r="L654" s="330"/>
      <c r="M654" s="262"/>
      <c r="N654" s="262"/>
      <c r="O654" s="262"/>
      <c r="P654" s="262"/>
      <c r="Q654" s="262"/>
      <c r="R654" s="331" t="n">
        <f aca="false">SUM(R652:R653)</f>
        <v>1.4</v>
      </c>
    </row>
    <row r="655" s="1" customFormat="true" ht="12.75" hidden="false" customHeight="false" outlineLevel="0" collapsed="false">
      <c r="A655" s="262"/>
      <c r="B655" s="272" t="s">
        <v>914</v>
      </c>
      <c r="C655" s="342"/>
      <c r="D655" s="342"/>
      <c r="E655" s="262"/>
      <c r="F655" s="262"/>
      <c r="G655" s="333"/>
      <c r="H655" s="343" t="n">
        <v>0</v>
      </c>
      <c r="I655" s="344" t="n">
        <f aca="false">K656/J656</f>
        <v>0.501764705882353</v>
      </c>
      <c r="J655" s="345"/>
      <c r="K655" s="335"/>
      <c r="L655" s="330"/>
      <c r="M655" s="262"/>
      <c r="N655" s="262"/>
      <c r="O655" s="262"/>
      <c r="P655" s="262"/>
      <c r="Q655" s="262"/>
      <c r="R655" s="331"/>
    </row>
    <row r="656" s="1" customFormat="true" ht="13.5" hidden="false" customHeight="false" outlineLevel="0" collapsed="false">
      <c r="A656" s="346"/>
      <c r="B656" s="346" t="s">
        <v>915</v>
      </c>
      <c r="C656" s="346"/>
      <c r="D656" s="346"/>
      <c r="E656" s="346"/>
      <c r="F656" s="347"/>
      <c r="G656" s="348"/>
      <c r="H656" s="349" t="n">
        <f aca="false">SUM(H654:H655)</f>
        <v>2998.4985</v>
      </c>
      <c r="I656" s="350" t="n">
        <f aca="false">K656/H656</f>
        <v>0.334116725421073</v>
      </c>
      <c r="J656" s="351" t="n">
        <f aca="false">SUM(J654:J655)</f>
        <v>1996.65</v>
      </c>
      <c r="K656" s="352" t="n">
        <f aca="false">H656-J656</f>
        <v>1001.8485</v>
      </c>
      <c r="L656" s="330"/>
      <c r="M656" s="262"/>
      <c r="N656" s="262"/>
      <c r="O656" s="262"/>
      <c r="P656" s="262"/>
      <c r="Q656" s="262"/>
      <c r="R656" s="331"/>
    </row>
    <row r="657" s="1" customFormat="true" ht="13.5" hidden="false" customHeight="false" outlineLevel="0" collapsed="false">
      <c r="A657" s="322"/>
      <c r="B657" s="323" t="s">
        <v>392</v>
      </c>
      <c r="C657" s="324"/>
      <c r="D657" s="325" t="n">
        <v>42503</v>
      </c>
      <c r="E657" s="322"/>
      <c r="F657" s="322" t="s">
        <v>1294</v>
      </c>
      <c r="G657" s="324"/>
      <c r="H657" s="326"/>
      <c r="I657" s="327" t="s">
        <v>358</v>
      </c>
      <c r="J657" s="328" t="n">
        <v>69</v>
      </c>
      <c r="K657" s="329" t="n">
        <v>67.5</v>
      </c>
      <c r="L657" s="330"/>
      <c r="M657" s="262"/>
      <c r="N657" s="262"/>
      <c r="O657" s="262"/>
      <c r="P657" s="262"/>
      <c r="Q657" s="262"/>
      <c r="R657" s="331"/>
    </row>
    <row r="658" s="1" customFormat="true" ht="12.75" hidden="false" customHeight="false" outlineLevel="0" collapsed="false">
      <c r="A658" s="262" t="n">
        <v>20</v>
      </c>
      <c r="B658" s="332" t="s">
        <v>1151</v>
      </c>
      <c r="C658" s="332" t="s">
        <v>1277</v>
      </c>
      <c r="D658" s="332" t="s">
        <v>1153</v>
      </c>
      <c r="E658" s="262"/>
      <c r="F658" s="331" t="n">
        <v>0.13</v>
      </c>
      <c r="G658" s="333" t="n">
        <v>32.69565</v>
      </c>
      <c r="H658" s="333" t="n">
        <f aca="false">A658*G658*(1-H657/100)</f>
        <v>653.913</v>
      </c>
      <c r="I658" s="334" t="n">
        <v>27.945</v>
      </c>
      <c r="J658" s="334" t="n">
        <f aca="false">(A658*I658)/J657*K657</f>
        <v>546.75</v>
      </c>
      <c r="K658" s="335" t="n">
        <f aca="false">H658-J658</f>
        <v>107.163</v>
      </c>
      <c r="L658" s="330"/>
      <c r="M658" s="262"/>
      <c r="N658" s="262" t="n">
        <v>27.945</v>
      </c>
      <c r="O658" s="262" t="n">
        <v>0.3</v>
      </c>
      <c r="P658" s="262" t="n">
        <v>45</v>
      </c>
      <c r="Q658" s="262" t="n">
        <v>36.3285</v>
      </c>
      <c r="R658" s="331" t="n">
        <f aca="false">A658*F658</f>
        <v>2.6</v>
      </c>
    </row>
    <row r="659" s="1" customFormat="true" ht="12.75" hidden="false" customHeight="false" outlineLevel="0" collapsed="false">
      <c r="A659" s="336" t="n">
        <f aca="false">SUM(A658:A658)</f>
        <v>20</v>
      </c>
      <c r="B659" s="336" t="s">
        <v>377</v>
      </c>
      <c r="C659" s="336"/>
      <c r="D659" s="336"/>
      <c r="E659" s="336"/>
      <c r="F659" s="337" t="n">
        <f aca="false">R659</f>
        <v>2.6</v>
      </c>
      <c r="G659" s="338"/>
      <c r="H659" s="339" t="n">
        <f aca="false">SUM(H658:H658)</f>
        <v>653.913</v>
      </c>
      <c r="I659" s="340"/>
      <c r="J659" s="341" t="n">
        <f aca="false">SUM(J658:J658)</f>
        <v>546.75</v>
      </c>
      <c r="K659" s="335" t="n">
        <f aca="false">SUM(K658:K658)</f>
        <v>107.163</v>
      </c>
      <c r="L659" s="330"/>
      <c r="M659" s="262"/>
      <c r="N659" s="262"/>
      <c r="O659" s="262"/>
      <c r="P659" s="262"/>
      <c r="Q659" s="262"/>
      <c r="R659" s="331" t="n">
        <f aca="false">SUM(R658:R658)</f>
        <v>2.6</v>
      </c>
    </row>
    <row r="660" s="1" customFormat="true" ht="12.75" hidden="false" customHeight="false" outlineLevel="0" collapsed="false">
      <c r="A660" s="262"/>
      <c r="B660" s="272" t="s">
        <v>914</v>
      </c>
      <c r="C660" s="342"/>
      <c r="D660" s="342"/>
      <c r="E660" s="262"/>
      <c r="F660" s="262"/>
      <c r="G660" s="333"/>
      <c r="H660" s="343" t="n">
        <v>0</v>
      </c>
      <c r="I660" s="344" t="n">
        <f aca="false">K661/J661</f>
        <v>0.196</v>
      </c>
      <c r="J660" s="345"/>
      <c r="K660" s="335"/>
      <c r="L660" s="330"/>
      <c r="M660" s="262"/>
      <c r="N660" s="262"/>
      <c r="O660" s="262"/>
      <c r="P660" s="262"/>
      <c r="Q660" s="262"/>
      <c r="R660" s="331"/>
    </row>
    <row r="661" s="1" customFormat="true" ht="13.5" hidden="false" customHeight="false" outlineLevel="0" collapsed="false">
      <c r="A661" s="346"/>
      <c r="B661" s="346" t="s">
        <v>915</v>
      </c>
      <c r="C661" s="346"/>
      <c r="D661" s="346"/>
      <c r="E661" s="346"/>
      <c r="F661" s="347"/>
      <c r="G661" s="348"/>
      <c r="H661" s="349" t="n">
        <f aca="false">SUM(H659:H660)</f>
        <v>653.913</v>
      </c>
      <c r="I661" s="350" t="n">
        <f aca="false">K661/H661</f>
        <v>0.163879598662207</v>
      </c>
      <c r="J661" s="351" t="n">
        <f aca="false">SUM(J659:J660)</f>
        <v>546.75</v>
      </c>
      <c r="K661" s="352" t="n">
        <f aca="false">H661-J661</f>
        <v>107.163</v>
      </c>
      <c r="L661" s="330"/>
      <c r="M661" s="262"/>
      <c r="N661" s="262"/>
      <c r="O661" s="262"/>
      <c r="P661" s="262"/>
      <c r="Q661" s="262"/>
      <c r="R661" s="331"/>
    </row>
    <row r="662" s="1" customFormat="true" ht="13.5" hidden="false" customHeight="false" outlineLevel="0" collapsed="false">
      <c r="A662" s="322"/>
      <c r="B662" s="323" t="s">
        <v>392</v>
      </c>
      <c r="C662" s="324"/>
      <c r="D662" s="325" t="n">
        <v>42511</v>
      </c>
      <c r="E662" s="322"/>
      <c r="F662" s="322" t="s">
        <v>1295</v>
      </c>
      <c r="G662" s="324"/>
      <c r="H662" s="326"/>
      <c r="I662" s="327" t="s">
        <v>358</v>
      </c>
      <c r="J662" s="328" t="n">
        <v>69</v>
      </c>
      <c r="K662" s="329" t="n">
        <v>66</v>
      </c>
      <c r="L662" s="330"/>
      <c r="M662" s="262"/>
      <c r="N662" s="262"/>
      <c r="O662" s="262"/>
      <c r="P662" s="262"/>
      <c r="Q662" s="262"/>
      <c r="R662" s="331"/>
    </row>
    <row r="663" s="1" customFormat="true" ht="12.75" hidden="false" customHeight="false" outlineLevel="0" collapsed="false">
      <c r="A663" s="262" t="n">
        <v>20</v>
      </c>
      <c r="B663" s="332" t="s">
        <v>1100</v>
      </c>
      <c r="C663" s="332" t="s">
        <v>1296</v>
      </c>
      <c r="D663" s="332" t="s">
        <v>1297</v>
      </c>
      <c r="E663" s="262"/>
      <c r="F663" s="331" t="n">
        <v>0.14</v>
      </c>
      <c r="G663" s="333" t="n">
        <v>28.99</v>
      </c>
      <c r="H663" s="333" t="n">
        <f aca="false">A663*G663*(1-H662/100)</f>
        <v>579.8</v>
      </c>
      <c r="I663" s="334" t="n">
        <v>23.0115</v>
      </c>
      <c r="J663" s="334" t="n">
        <f aca="false">(A663*I663)/J662*K662</f>
        <v>440.22</v>
      </c>
      <c r="K663" s="335" t="n">
        <f aca="false">H663-J663</f>
        <v>139.58</v>
      </c>
      <c r="L663" s="330"/>
      <c r="M663" s="262"/>
      <c r="N663" s="262" t="n">
        <v>23.0115</v>
      </c>
      <c r="O663" s="262" t="n">
        <v>0.23</v>
      </c>
      <c r="P663" s="262" t="n">
        <v>45</v>
      </c>
      <c r="Q663" s="262" t="n">
        <v>32.2161</v>
      </c>
      <c r="R663" s="331" t="n">
        <f aca="false">A663*F663</f>
        <v>2.8</v>
      </c>
    </row>
    <row r="664" s="1" customFormat="true" ht="12.75" hidden="false" customHeight="false" outlineLevel="0" collapsed="false">
      <c r="A664" s="262" t="n">
        <v>20</v>
      </c>
      <c r="B664" s="332" t="s">
        <v>1103</v>
      </c>
      <c r="C664" s="332" t="s">
        <v>1298</v>
      </c>
      <c r="D664" s="332" t="s">
        <v>1299</v>
      </c>
      <c r="E664" s="262"/>
      <c r="F664" s="331" t="n">
        <v>0.03</v>
      </c>
      <c r="G664" s="333" t="n">
        <v>12.6</v>
      </c>
      <c r="H664" s="333" t="n">
        <f aca="false">A664*G664*(1-H662/100)</f>
        <v>252</v>
      </c>
      <c r="I664" s="334" t="n">
        <v>10.005</v>
      </c>
      <c r="J664" s="334" t="n">
        <f aca="false">(A664*I664)/J662*K662</f>
        <v>191.4</v>
      </c>
      <c r="K664" s="335" t="n">
        <f aca="false">H664-J664</f>
        <v>60.6</v>
      </c>
      <c r="L664" s="330"/>
      <c r="M664" s="262"/>
      <c r="N664" s="262" t="n">
        <v>10.005</v>
      </c>
      <c r="O664" s="262" t="n">
        <v>0.1</v>
      </c>
      <c r="P664" s="262" t="n">
        <v>20</v>
      </c>
      <c r="Q664" s="262" t="n">
        <v>14.007</v>
      </c>
      <c r="R664" s="331" t="n">
        <f aca="false">A664*F664</f>
        <v>0.6</v>
      </c>
    </row>
    <row r="665" s="1" customFormat="true" ht="12.75" hidden="false" customHeight="false" outlineLevel="0" collapsed="false">
      <c r="A665" s="336" t="n">
        <f aca="false">SUM(A663:A664)</f>
        <v>40</v>
      </c>
      <c r="B665" s="336" t="s">
        <v>377</v>
      </c>
      <c r="C665" s="336"/>
      <c r="D665" s="336"/>
      <c r="E665" s="336"/>
      <c r="F665" s="337" t="n">
        <f aca="false">R665</f>
        <v>3.4</v>
      </c>
      <c r="G665" s="338"/>
      <c r="H665" s="339" t="n">
        <f aca="false">SUM(H663:H664)</f>
        <v>831.8</v>
      </c>
      <c r="I665" s="340"/>
      <c r="J665" s="341" t="n">
        <f aca="false">SUM(J663:J664)</f>
        <v>631.62</v>
      </c>
      <c r="K665" s="335" t="n">
        <f aca="false">SUM(K663:K664)</f>
        <v>200.18</v>
      </c>
      <c r="L665" s="330"/>
      <c r="M665" s="262"/>
      <c r="N665" s="262"/>
      <c r="O665" s="262"/>
      <c r="P665" s="262"/>
      <c r="Q665" s="262"/>
      <c r="R665" s="331" t="n">
        <f aca="false">SUM(R663:R664)</f>
        <v>3.4</v>
      </c>
    </row>
    <row r="666" s="1" customFormat="true" ht="12.75" hidden="false" customHeight="false" outlineLevel="0" collapsed="false">
      <c r="A666" s="262"/>
      <c r="B666" s="272" t="s">
        <v>914</v>
      </c>
      <c r="C666" s="342"/>
      <c r="D666" s="342"/>
      <c r="E666" s="262"/>
      <c r="F666" s="262"/>
      <c r="G666" s="333"/>
      <c r="H666" s="343" t="n">
        <v>0</v>
      </c>
      <c r="I666" s="344" t="n">
        <f aca="false">K667/J667</f>
        <v>0.316931066147367</v>
      </c>
      <c r="J666" s="345"/>
      <c r="K666" s="335"/>
      <c r="L666" s="330"/>
      <c r="M666" s="262"/>
      <c r="N666" s="262"/>
      <c r="O666" s="262"/>
      <c r="P666" s="262"/>
      <c r="Q666" s="262"/>
      <c r="R666" s="331"/>
    </row>
    <row r="667" s="1" customFormat="true" ht="13.5" hidden="false" customHeight="false" outlineLevel="0" collapsed="false">
      <c r="A667" s="346"/>
      <c r="B667" s="346" t="s">
        <v>915</v>
      </c>
      <c r="C667" s="346"/>
      <c r="D667" s="346"/>
      <c r="E667" s="346"/>
      <c r="F667" s="347"/>
      <c r="G667" s="348"/>
      <c r="H667" s="349" t="n">
        <f aca="false">SUM(H665:H666)</f>
        <v>831.8</v>
      </c>
      <c r="I667" s="350" t="n">
        <f aca="false">K667/H667</f>
        <v>0.240658812214475</v>
      </c>
      <c r="J667" s="351" t="n">
        <f aca="false">SUM(J665:J666)</f>
        <v>631.62</v>
      </c>
      <c r="K667" s="352" t="n">
        <f aca="false">H667-J667</f>
        <v>200.18</v>
      </c>
      <c r="L667" s="330"/>
      <c r="M667" s="262"/>
      <c r="N667" s="262"/>
      <c r="O667" s="262"/>
      <c r="P667" s="262"/>
      <c r="Q667" s="262"/>
      <c r="R667" s="331"/>
    </row>
    <row r="668" s="1" customFormat="true" ht="13.5" hidden="false" customHeight="false" outlineLevel="0" collapsed="false">
      <c r="A668" s="262"/>
      <c r="B668" s="332"/>
      <c r="C668" s="342"/>
      <c r="D668" s="342"/>
      <c r="E668" s="262"/>
      <c r="F668" s="262"/>
      <c r="G668" s="262"/>
      <c r="H668" s="262"/>
      <c r="I668" s="354"/>
      <c r="J668" s="354"/>
      <c r="K668" s="355"/>
      <c r="L668" s="330"/>
      <c r="M668" s="262"/>
      <c r="N668" s="262"/>
      <c r="O668" s="262"/>
      <c r="P668" s="262"/>
      <c r="Q668" s="262"/>
      <c r="R668" s="331"/>
    </row>
    <row r="669" s="1" customFormat="true" ht="13.5" hidden="false" customHeight="false" outlineLevel="0" collapsed="false">
      <c r="A669" s="322"/>
      <c r="B669" s="323" t="s">
        <v>392</v>
      </c>
      <c r="C669" s="324"/>
      <c r="D669" s="325" t="n">
        <v>42514</v>
      </c>
      <c r="E669" s="322"/>
      <c r="F669" s="322" t="s">
        <v>1300</v>
      </c>
      <c r="G669" s="324"/>
      <c r="H669" s="326"/>
      <c r="I669" s="327" t="s">
        <v>358</v>
      </c>
      <c r="J669" s="328" t="n">
        <v>69</v>
      </c>
      <c r="K669" s="329" t="n">
        <v>66</v>
      </c>
      <c r="L669" s="330"/>
      <c r="M669" s="262"/>
      <c r="N669" s="262"/>
      <c r="O669" s="262"/>
      <c r="P669" s="262"/>
      <c r="Q669" s="262"/>
      <c r="R669" s="331"/>
    </row>
    <row r="670" s="1" customFormat="true" ht="12.75" hidden="false" customHeight="false" outlineLevel="0" collapsed="false">
      <c r="A670" s="262" t="n">
        <v>20</v>
      </c>
      <c r="B670" s="332" t="s">
        <v>1266</v>
      </c>
      <c r="C670" s="332" t="s">
        <v>874</v>
      </c>
      <c r="D670" s="332" t="s">
        <v>1267</v>
      </c>
      <c r="E670" s="262"/>
      <c r="F670" s="331" t="n">
        <v>0.25</v>
      </c>
      <c r="G670" s="333" t="n">
        <v>85.5</v>
      </c>
      <c r="H670" s="333" t="n">
        <f aca="false">A670*G670*(1-H669/100)</f>
        <v>1710</v>
      </c>
      <c r="I670" s="334" t="n">
        <v>68.034</v>
      </c>
      <c r="J670" s="334" t="n">
        <f aca="false">(A670*I670)/J669*K669</f>
        <v>1301.52</v>
      </c>
      <c r="K670" s="335" t="n">
        <f aca="false">H670-J670</f>
        <v>408.48</v>
      </c>
      <c r="L670" s="330"/>
      <c r="M670" s="262"/>
      <c r="N670" s="262" t="n">
        <v>68.034</v>
      </c>
      <c r="O670" s="262" t="n">
        <v>0.68</v>
      </c>
      <c r="P670" s="262" t="n">
        <v>102.051</v>
      </c>
      <c r="Q670" s="262" t="n">
        <v>95.2476</v>
      </c>
      <c r="R670" s="331" t="n">
        <f aca="false">A670*F670</f>
        <v>5</v>
      </c>
    </row>
    <row r="671" s="1" customFormat="true" ht="12.75" hidden="false" customHeight="false" outlineLevel="0" collapsed="false">
      <c r="A671" s="336" t="n">
        <f aca="false">SUM(A670:A670)</f>
        <v>20</v>
      </c>
      <c r="B671" s="336" t="s">
        <v>377</v>
      </c>
      <c r="C671" s="336"/>
      <c r="D671" s="336"/>
      <c r="E671" s="336"/>
      <c r="F671" s="337" t="n">
        <f aca="false">R671</f>
        <v>5</v>
      </c>
      <c r="G671" s="338"/>
      <c r="H671" s="339" t="n">
        <f aca="false">SUM(H670:H670)</f>
        <v>1710</v>
      </c>
      <c r="I671" s="340"/>
      <c r="J671" s="341" t="n">
        <f aca="false">SUM(J670:J670)</f>
        <v>1301.52</v>
      </c>
      <c r="K671" s="335" t="n">
        <f aca="false">SUM(K670:K670)</f>
        <v>408.48</v>
      </c>
      <c r="L671" s="330"/>
      <c r="M671" s="262"/>
      <c r="N671" s="262"/>
      <c r="O671" s="262"/>
      <c r="P671" s="262"/>
      <c r="Q671" s="262"/>
      <c r="R671" s="331" t="n">
        <f aca="false">SUM(R670:R670)</f>
        <v>5</v>
      </c>
    </row>
    <row r="672" s="1" customFormat="true" ht="12.75" hidden="false" customHeight="false" outlineLevel="0" collapsed="false">
      <c r="A672" s="262"/>
      <c r="B672" s="272" t="s">
        <v>914</v>
      </c>
      <c r="C672" s="342"/>
      <c r="D672" s="342"/>
      <c r="E672" s="262"/>
      <c r="F672" s="262"/>
      <c r="G672" s="333"/>
      <c r="H672" s="343" t="n">
        <v>0</v>
      </c>
      <c r="I672" s="344" t="n">
        <f aca="false">K673/J673</f>
        <v>0.313848423381892</v>
      </c>
      <c r="J672" s="345"/>
      <c r="K672" s="335"/>
      <c r="L672" s="330"/>
      <c r="M672" s="262"/>
      <c r="N672" s="262"/>
      <c r="O672" s="262"/>
      <c r="P672" s="262"/>
      <c r="Q672" s="262"/>
      <c r="R672" s="331"/>
    </row>
    <row r="673" s="1" customFormat="true" ht="13.5" hidden="false" customHeight="false" outlineLevel="0" collapsed="false">
      <c r="A673" s="346"/>
      <c r="B673" s="346" t="s">
        <v>915</v>
      </c>
      <c r="C673" s="346"/>
      <c r="D673" s="346"/>
      <c r="E673" s="346"/>
      <c r="F673" s="347"/>
      <c r="G673" s="348"/>
      <c r="H673" s="349" t="n">
        <f aca="false">SUM(H671:H672)</f>
        <v>1710</v>
      </c>
      <c r="I673" s="350" t="n">
        <f aca="false">K673/H673</f>
        <v>0.238877192982456</v>
      </c>
      <c r="J673" s="351" t="n">
        <f aca="false">SUM(J671:J672)</f>
        <v>1301.52</v>
      </c>
      <c r="K673" s="352" t="n">
        <f aca="false">H673-J673</f>
        <v>408.48</v>
      </c>
      <c r="L673" s="330"/>
      <c r="M673" s="262"/>
      <c r="N673" s="262"/>
      <c r="O673" s="262"/>
      <c r="P673" s="262"/>
      <c r="Q673" s="262"/>
      <c r="R673" s="331"/>
    </row>
    <row r="674" s="1" customFormat="true" ht="13.5" hidden="false" customHeight="false" outlineLevel="0" collapsed="false">
      <c r="A674" s="322"/>
      <c r="B674" s="323" t="s">
        <v>392</v>
      </c>
      <c r="C674" s="324"/>
      <c r="D674" s="325" t="n">
        <v>42522</v>
      </c>
      <c r="E674" s="322"/>
      <c r="F674" s="322" t="s">
        <v>1301</v>
      </c>
      <c r="G674" s="324"/>
      <c r="H674" s="326"/>
      <c r="I674" s="327" t="s">
        <v>358</v>
      </c>
      <c r="J674" s="328" t="n">
        <v>69</v>
      </c>
      <c r="K674" s="329" t="n">
        <v>66</v>
      </c>
      <c r="L674" s="330"/>
      <c r="M674" s="262"/>
      <c r="N674" s="262"/>
      <c r="O674" s="262"/>
      <c r="P674" s="262"/>
      <c r="Q674" s="262"/>
      <c r="R674" s="331"/>
    </row>
    <row r="675" s="1" customFormat="true" ht="12.75" hidden="false" customHeight="false" outlineLevel="0" collapsed="false">
      <c r="A675" s="262" t="n">
        <v>30</v>
      </c>
      <c r="B675" s="332" t="s">
        <v>1302</v>
      </c>
      <c r="C675" s="332" t="s">
        <v>830</v>
      </c>
      <c r="D675" s="332" t="s">
        <v>1049</v>
      </c>
      <c r="E675" s="262"/>
      <c r="F675" s="331" t="n">
        <v>1.1</v>
      </c>
      <c r="G675" s="333" t="n">
        <v>217.7847</v>
      </c>
      <c r="H675" s="333" t="n">
        <f aca="false">A675*G675*(1-H674/100)</f>
        <v>6533.541</v>
      </c>
      <c r="I675" s="334" t="n">
        <v>161.322</v>
      </c>
      <c r="J675" s="334" t="n">
        <f aca="false">(A675*I675)/J674*K674</f>
        <v>4629.24</v>
      </c>
      <c r="K675" s="335" t="n">
        <f aca="false">H675-J675</f>
        <v>1904.301</v>
      </c>
      <c r="L675" s="330"/>
      <c r="M675" s="262"/>
      <c r="N675" s="262" t="n">
        <v>161.322</v>
      </c>
      <c r="O675" s="262" t="n">
        <v>1.67</v>
      </c>
      <c r="P675" s="262" t="n">
        <v>550</v>
      </c>
      <c r="Q675" s="262" t="n">
        <v>241.983</v>
      </c>
      <c r="R675" s="331" t="n">
        <f aca="false">A675*F675</f>
        <v>33</v>
      </c>
    </row>
    <row r="676" s="1" customFormat="true" ht="12.75" hidden="false" customHeight="false" outlineLevel="0" collapsed="false">
      <c r="A676" s="336" t="n">
        <f aca="false">SUM(A675:A675)</f>
        <v>30</v>
      </c>
      <c r="B676" s="336" t="s">
        <v>377</v>
      </c>
      <c r="C676" s="336"/>
      <c r="D676" s="336"/>
      <c r="E676" s="336"/>
      <c r="F676" s="337" t="n">
        <f aca="false">R676</f>
        <v>33</v>
      </c>
      <c r="G676" s="338"/>
      <c r="H676" s="339" t="n">
        <f aca="false">SUM(H675:H675)</f>
        <v>6533.541</v>
      </c>
      <c r="I676" s="340"/>
      <c r="J676" s="341" t="n">
        <f aca="false">SUM(J675:J675)</f>
        <v>4629.24</v>
      </c>
      <c r="K676" s="335" t="n">
        <f aca="false">SUM(K675:K675)</f>
        <v>1904.301</v>
      </c>
      <c r="L676" s="330"/>
      <c r="M676" s="262"/>
      <c r="N676" s="262"/>
      <c r="O676" s="262"/>
      <c r="P676" s="262"/>
      <c r="Q676" s="262"/>
      <c r="R676" s="331" t="n">
        <f aca="false">SUM(R675:R675)</f>
        <v>33</v>
      </c>
    </row>
    <row r="677" s="1" customFormat="true" ht="12.75" hidden="false" customHeight="false" outlineLevel="0" collapsed="false">
      <c r="A677" s="262"/>
      <c r="B677" s="272" t="s">
        <v>914</v>
      </c>
      <c r="C677" s="342"/>
      <c r="D677" s="342"/>
      <c r="E677" s="262"/>
      <c r="F677" s="262"/>
      <c r="G677" s="333"/>
      <c r="H677" s="343" t="n">
        <v>0</v>
      </c>
      <c r="I677" s="344" t="n">
        <f aca="false">K678/J678</f>
        <v>0.411363636363636</v>
      </c>
      <c r="J677" s="345"/>
      <c r="K677" s="335"/>
      <c r="L677" s="330"/>
      <c r="M677" s="262"/>
      <c r="N677" s="262"/>
      <c r="O677" s="262"/>
      <c r="P677" s="262"/>
      <c r="Q677" s="262"/>
      <c r="R677" s="331"/>
    </row>
    <row r="678" s="1" customFormat="true" ht="13.5" hidden="false" customHeight="false" outlineLevel="0" collapsed="false">
      <c r="A678" s="346"/>
      <c r="B678" s="346" t="s">
        <v>915</v>
      </c>
      <c r="C678" s="346"/>
      <c r="D678" s="346"/>
      <c r="E678" s="346"/>
      <c r="F678" s="347"/>
      <c r="G678" s="348"/>
      <c r="H678" s="349" t="n">
        <f aca="false">SUM(H676:H677)</f>
        <v>6533.541</v>
      </c>
      <c r="I678" s="350" t="n">
        <f aca="false">K678/H678</f>
        <v>0.2914653784219</v>
      </c>
      <c r="J678" s="351" t="n">
        <f aca="false">SUM(J676:J677)</f>
        <v>4629.24</v>
      </c>
      <c r="K678" s="352" t="n">
        <f aca="false">H678-J678</f>
        <v>1904.301</v>
      </c>
      <c r="L678" s="330"/>
      <c r="M678" s="262"/>
      <c r="N678" s="262"/>
      <c r="O678" s="262"/>
      <c r="P678" s="262"/>
      <c r="Q678" s="262"/>
      <c r="R678" s="331"/>
    </row>
    <row r="679" s="1" customFormat="true" ht="13.5" hidden="false" customHeight="false" outlineLevel="0" collapsed="false">
      <c r="A679" s="322"/>
      <c r="B679" s="323" t="s">
        <v>392</v>
      </c>
      <c r="C679" s="324"/>
      <c r="D679" s="325" t="n">
        <v>42558</v>
      </c>
      <c r="E679" s="322"/>
      <c r="F679" s="322" t="s">
        <v>1303</v>
      </c>
      <c r="G679" s="324"/>
      <c r="H679" s="326"/>
      <c r="I679" s="327" t="s">
        <v>358</v>
      </c>
      <c r="J679" s="328" t="n">
        <v>69</v>
      </c>
      <c r="K679" s="329" t="n">
        <v>65</v>
      </c>
      <c r="L679" s="330"/>
      <c r="M679" s="262"/>
      <c r="N679" s="262"/>
      <c r="O679" s="262"/>
      <c r="P679" s="262"/>
      <c r="Q679" s="262"/>
      <c r="R679" s="331"/>
    </row>
    <row r="680" s="1" customFormat="true" ht="12.75" hidden="false" customHeight="false" outlineLevel="0" collapsed="false">
      <c r="A680" s="262" t="n">
        <v>20</v>
      </c>
      <c r="B680" s="332" t="s">
        <v>821</v>
      </c>
      <c r="C680" s="332" t="s">
        <v>819</v>
      </c>
      <c r="D680" s="332" t="s">
        <v>1230</v>
      </c>
      <c r="E680" s="262"/>
      <c r="F680" s="331" t="n">
        <v>1.4</v>
      </c>
      <c r="G680" s="333" t="n">
        <v>435.09996</v>
      </c>
      <c r="H680" s="333" t="n">
        <f aca="false">A680*G680*(1-H679/100)</f>
        <v>8701.9992</v>
      </c>
      <c r="I680" s="334" t="n">
        <v>402.8703</v>
      </c>
      <c r="J680" s="334" t="n">
        <f aca="false">(A680*I680)/J679*K679</f>
        <v>7590.31</v>
      </c>
      <c r="K680" s="335" t="n">
        <f aca="false">H680-J680</f>
        <v>1111.6892</v>
      </c>
      <c r="L680" s="330"/>
      <c r="M680" s="262"/>
      <c r="N680" s="262" t="n">
        <v>402.8703</v>
      </c>
      <c r="O680" s="262" t="n">
        <v>4.39</v>
      </c>
      <c r="P680" s="262" t="n">
        <v>600</v>
      </c>
      <c r="Q680" s="262" t="n">
        <v>483.4444</v>
      </c>
      <c r="R680" s="331" t="n">
        <f aca="false">A680*F680</f>
        <v>28</v>
      </c>
    </row>
    <row r="681" s="1" customFormat="true" ht="12.75" hidden="false" customHeight="false" outlineLevel="0" collapsed="false">
      <c r="A681" s="262" t="n">
        <v>20</v>
      </c>
      <c r="B681" s="332" t="s">
        <v>837</v>
      </c>
      <c r="C681" s="332" t="s">
        <v>833</v>
      </c>
      <c r="D681" s="332" t="s">
        <v>1304</v>
      </c>
      <c r="E681" s="262"/>
      <c r="F681" s="331" t="n">
        <v>0.09</v>
      </c>
      <c r="G681" s="333" t="n">
        <v>49.5558</v>
      </c>
      <c r="H681" s="333" t="n">
        <f aca="false">A681*G681*(1-H679/100)</f>
        <v>991.116</v>
      </c>
      <c r="I681" s="334" t="n">
        <v>36.708</v>
      </c>
      <c r="J681" s="334" t="n">
        <f aca="false">(A681*I681)/J679*K679</f>
        <v>691.6</v>
      </c>
      <c r="K681" s="335" t="n">
        <f aca="false">H681-J681</f>
        <v>299.516</v>
      </c>
      <c r="L681" s="330"/>
      <c r="M681" s="262"/>
      <c r="N681" s="262" t="n">
        <v>36.708</v>
      </c>
      <c r="O681" s="262" t="n">
        <v>0.38</v>
      </c>
      <c r="P681" s="262" t="n">
        <v>55.062</v>
      </c>
      <c r="Q681" s="262" t="n">
        <v>55.062</v>
      </c>
      <c r="R681" s="331" t="n">
        <f aca="false">A681*F681</f>
        <v>1.8</v>
      </c>
    </row>
    <row r="682" s="1" customFormat="true" ht="12.75" hidden="false" customHeight="false" outlineLevel="0" collapsed="false">
      <c r="A682" s="262" t="n">
        <v>20</v>
      </c>
      <c r="B682" s="332" t="s">
        <v>844</v>
      </c>
      <c r="C682" s="332" t="s">
        <v>842</v>
      </c>
      <c r="D682" s="332" t="s">
        <v>1305</v>
      </c>
      <c r="E682" s="262"/>
      <c r="F682" s="331" t="n">
        <v>0.03</v>
      </c>
      <c r="G682" s="333" t="n">
        <v>28.2555</v>
      </c>
      <c r="H682" s="333" t="n">
        <f aca="false">A682*G682*(1-H679/100)</f>
        <v>565.11</v>
      </c>
      <c r="I682" s="334" t="n">
        <v>24.15</v>
      </c>
      <c r="J682" s="334" t="n">
        <f aca="false">(A682*I682)/J679*K679</f>
        <v>455</v>
      </c>
      <c r="K682" s="335" t="n">
        <f aca="false">H682-J682</f>
        <v>110.11</v>
      </c>
      <c r="L682" s="330"/>
      <c r="M682" s="262"/>
      <c r="N682" s="262" t="n">
        <v>24.15</v>
      </c>
      <c r="O682" s="262" t="n">
        <v>0.25</v>
      </c>
      <c r="P682" s="262" t="n">
        <v>36.225</v>
      </c>
      <c r="Q682" s="262" t="n">
        <v>31.395</v>
      </c>
      <c r="R682" s="331" t="n">
        <f aca="false">A682*F682</f>
        <v>0.6</v>
      </c>
    </row>
    <row r="683" s="1" customFormat="true" ht="12.75" hidden="false" customHeight="false" outlineLevel="0" collapsed="false">
      <c r="A683" s="262" t="n">
        <v>12</v>
      </c>
      <c r="B683" s="332" t="s">
        <v>1073</v>
      </c>
      <c r="C683" s="332" t="s">
        <v>849</v>
      </c>
      <c r="D683" s="332" t="s">
        <v>1074</v>
      </c>
      <c r="E683" s="262"/>
      <c r="F683" s="331" t="n">
        <v>2.5</v>
      </c>
      <c r="G683" s="333" t="n">
        <v>754.23924</v>
      </c>
      <c r="H683" s="333" t="n">
        <f aca="false">A683*G683*(1-H679/100)</f>
        <v>9050.87088</v>
      </c>
      <c r="I683" s="334" t="n">
        <v>698.3697</v>
      </c>
      <c r="J683" s="334" t="n">
        <f aca="false">(A683*I683)/J679*K679</f>
        <v>7894.614</v>
      </c>
      <c r="K683" s="335" t="n">
        <f aca="false">H683-J683</f>
        <v>1156.25688</v>
      </c>
      <c r="L683" s="330"/>
      <c r="M683" s="262"/>
      <c r="N683" s="262" t="n">
        <v>698.3697</v>
      </c>
      <c r="O683" s="262" t="n">
        <v>7.61</v>
      </c>
      <c r="P683" s="262"/>
      <c r="Q683" s="262" t="n">
        <v>838.0436</v>
      </c>
      <c r="R683" s="331" t="n">
        <f aca="false">A683*F683</f>
        <v>30</v>
      </c>
    </row>
    <row r="684" s="1" customFormat="true" ht="12.75" hidden="false" customHeight="false" outlineLevel="0" collapsed="false">
      <c r="A684" s="336" t="n">
        <f aca="false">SUM(A680:A683)</f>
        <v>72</v>
      </c>
      <c r="B684" s="336" t="s">
        <v>377</v>
      </c>
      <c r="C684" s="336"/>
      <c r="D684" s="336"/>
      <c r="E684" s="336"/>
      <c r="F684" s="337" t="n">
        <f aca="false">R684</f>
        <v>60.4</v>
      </c>
      <c r="G684" s="338"/>
      <c r="H684" s="339" t="n">
        <f aca="false">SUM(H680:H683)</f>
        <v>19309.09608</v>
      </c>
      <c r="I684" s="340"/>
      <c r="J684" s="341" t="n">
        <f aca="false">SUM(J680:J683)</f>
        <v>16631.524</v>
      </c>
      <c r="K684" s="335" t="n">
        <f aca="false">SUM(K680:K683)</f>
        <v>2677.57208</v>
      </c>
      <c r="L684" s="330"/>
      <c r="M684" s="262"/>
      <c r="N684" s="262"/>
      <c r="O684" s="262"/>
      <c r="P684" s="262"/>
      <c r="Q684" s="262"/>
      <c r="R684" s="331" t="n">
        <f aca="false">SUM(R680:R683)</f>
        <v>60.4</v>
      </c>
    </row>
    <row r="685" s="1" customFormat="true" ht="12.75" hidden="false" customHeight="false" outlineLevel="0" collapsed="false">
      <c r="A685" s="262"/>
      <c r="B685" s="272" t="s">
        <v>914</v>
      </c>
      <c r="C685" s="342"/>
      <c r="D685" s="342"/>
      <c r="E685" s="262"/>
      <c r="F685" s="262"/>
      <c r="G685" s="333"/>
      <c r="H685" s="343" t="n">
        <v>0</v>
      </c>
      <c r="I685" s="344" t="n">
        <f aca="false">K686/J686</f>
        <v>0.160993789865559</v>
      </c>
      <c r="J685" s="345"/>
      <c r="K685" s="335"/>
      <c r="L685" s="330"/>
      <c r="M685" s="262"/>
      <c r="N685" s="262"/>
      <c r="O685" s="262"/>
      <c r="P685" s="262"/>
      <c r="Q685" s="262"/>
      <c r="R685" s="331"/>
    </row>
    <row r="686" s="1" customFormat="true" ht="13.5" hidden="false" customHeight="false" outlineLevel="0" collapsed="false">
      <c r="A686" s="346"/>
      <c r="B686" s="346" t="s">
        <v>915</v>
      </c>
      <c r="C686" s="346"/>
      <c r="D686" s="346"/>
      <c r="E686" s="346"/>
      <c r="F686" s="347"/>
      <c r="G686" s="348"/>
      <c r="H686" s="349" t="n">
        <f aca="false">SUM(H684:H685)</f>
        <v>19309.09608</v>
      </c>
      <c r="I686" s="350" t="n">
        <f aca="false">K686/H686</f>
        <v>0.138668950058899</v>
      </c>
      <c r="J686" s="351" t="n">
        <f aca="false">SUM(J684:J685)</f>
        <v>16631.524</v>
      </c>
      <c r="K686" s="352" t="n">
        <f aca="false">H686-J686</f>
        <v>2677.57208000001</v>
      </c>
      <c r="L686" s="330"/>
      <c r="M686" s="262"/>
      <c r="N686" s="262"/>
      <c r="O686" s="262"/>
      <c r="P686" s="262"/>
      <c r="Q686" s="262"/>
      <c r="R686" s="331"/>
    </row>
    <row r="687" s="1" customFormat="true" ht="13.5" hidden="false" customHeight="false" outlineLevel="0" collapsed="false">
      <c r="A687" s="322"/>
      <c r="B687" s="323" t="s">
        <v>392</v>
      </c>
      <c r="C687" s="324"/>
      <c r="D687" s="325" t="n">
        <v>42584</v>
      </c>
      <c r="E687" s="322"/>
      <c r="F687" s="322" t="s">
        <v>1306</v>
      </c>
      <c r="G687" s="324"/>
      <c r="H687" s="326"/>
      <c r="I687" s="327" t="s">
        <v>358</v>
      </c>
      <c r="J687" s="328" t="n">
        <v>69</v>
      </c>
      <c r="K687" s="329" t="n">
        <v>65.5</v>
      </c>
      <c r="L687" s="330"/>
      <c r="M687" s="262"/>
      <c r="N687" s="262"/>
      <c r="O687" s="262"/>
      <c r="P687" s="262"/>
      <c r="Q687" s="262"/>
      <c r="R687" s="331"/>
    </row>
    <row r="688" s="1" customFormat="true" ht="12.75" hidden="false" customHeight="false" outlineLevel="0" collapsed="false">
      <c r="A688" s="262" t="n">
        <v>5</v>
      </c>
      <c r="B688" s="332" t="s">
        <v>815</v>
      </c>
      <c r="C688" s="332" t="s">
        <v>816</v>
      </c>
      <c r="D688" s="332" t="s">
        <v>1307</v>
      </c>
      <c r="E688" s="262"/>
      <c r="F688" s="331" t="n">
        <v>13.5</v>
      </c>
      <c r="G688" s="333" t="n">
        <v>2192.78826</v>
      </c>
      <c r="H688" s="333" t="n">
        <f aca="false">A688*G688*(1-H687/100)</f>
        <v>10963.9413</v>
      </c>
      <c r="I688" s="334" t="n">
        <v>1874.178</v>
      </c>
      <c r="J688" s="334" t="n">
        <f aca="false">(A688*I688)/J687*K687</f>
        <v>8895.555</v>
      </c>
      <c r="K688" s="335" t="n">
        <f aca="false">H688-J688</f>
        <v>2068.3863</v>
      </c>
      <c r="L688" s="330"/>
      <c r="M688" s="262" t="n">
        <f aca="false">H688/A688</f>
        <v>2192.78826</v>
      </c>
      <c r="N688" s="262" t="n">
        <v>1874.178</v>
      </c>
      <c r="O688" s="262" t="n">
        <v>20.12</v>
      </c>
      <c r="P688" s="262" t="n">
        <v>2810</v>
      </c>
      <c r="Q688" s="262" t="n">
        <v>2436.4314</v>
      </c>
      <c r="R688" s="331" t="n">
        <f aca="false">A688*F688</f>
        <v>67.5</v>
      </c>
    </row>
    <row r="689" s="1" customFormat="true" ht="12.75" hidden="false" customHeight="false" outlineLevel="0" collapsed="false">
      <c r="A689" s="262" t="n">
        <v>20</v>
      </c>
      <c r="B689" s="332" t="s">
        <v>1308</v>
      </c>
      <c r="C689" s="332" t="s">
        <v>830</v>
      </c>
      <c r="D689" s="332" t="s">
        <v>1286</v>
      </c>
      <c r="E689" s="262"/>
      <c r="F689" s="331" t="n">
        <v>2.2</v>
      </c>
      <c r="G689" s="333" t="n">
        <v>416.0079</v>
      </c>
      <c r="H689" s="333" t="n">
        <f aca="false">A689*G689*(1-H687/100)</f>
        <v>8320.158</v>
      </c>
      <c r="I689" s="334" t="n">
        <v>308.154</v>
      </c>
      <c r="J689" s="334" t="n">
        <f aca="false">(A689*I689)/J687*K687</f>
        <v>5850.46</v>
      </c>
      <c r="K689" s="335" t="n">
        <f aca="false">H689-J689</f>
        <v>2469.698</v>
      </c>
      <c r="L689" s="330"/>
      <c r="M689" s="262" t="n">
        <f aca="false">H689/A689</f>
        <v>416.0079</v>
      </c>
      <c r="N689" s="262" t="n">
        <v>308.154</v>
      </c>
      <c r="O689" s="262" t="n">
        <v>3.19</v>
      </c>
      <c r="P689" s="262" t="n">
        <v>462.231</v>
      </c>
      <c r="Q689" s="262" t="n">
        <v>462.231</v>
      </c>
      <c r="R689" s="331" t="n">
        <f aca="false">A689*F689</f>
        <v>44</v>
      </c>
    </row>
    <row r="690" s="1" customFormat="true" ht="12.75" hidden="false" customHeight="false" outlineLevel="0" collapsed="false">
      <c r="A690" s="262" t="n">
        <v>10</v>
      </c>
      <c r="B690" s="332" t="s">
        <v>1309</v>
      </c>
      <c r="C690" s="332" t="s">
        <v>877</v>
      </c>
      <c r="D690" s="332" t="s">
        <v>1310</v>
      </c>
      <c r="E690" s="262"/>
      <c r="F690" s="331" t="n">
        <v>0.42</v>
      </c>
      <c r="G690" s="333" t="n">
        <v>103.28157</v>
      </c>
      <c r="H690" s="333" t="n">
        <f aca="false">A690*G690*(1-H687/100)</f>
        <v>1032.8157</v>
      </c>
      <c r="I690" s="334" t="n">
        <v>74.037</v>
      </c>
      <c r="J690" s="334" t="n">
        <f aca="false">(A690*I690)/J687*K687</f>
        <v>702.815</v>
      </c>
      <c r="K690" s="335" t="n">
        <f aca="false">H690-J690</f>
        <v>330.0007</v>
      </c>
      <c r="L690" s="330"/>
      <c r="M690" s="262" t="n">
        <f aca="false">H690/A690</f>
        <v>103.28157</v>
      </c>
      <c r="N690" s="262" t="n">
        <v>74.037</v>
      </c>
      <c r="O690" s="262" t="n">
        <v>0.74</v>
      </c>
      <c r="P690" s="262" t="n">
        <v>150</v>
      </c>
      <c r="Q690" s="262" t="n">
        <v>114.7573</v>
      </c>
      <c r="R690" s="331" t="n">
        <f aca="false">A690*F690</f>
        <v>4.2</v>
      </c>
    </row>
    <row r="691" s="1" customFormat="true" ht="12.75" hidden="false" customHeight="false" outlineLevel="0" collapsed="false">
      <c r="A691" s="262" t="n">
        <v>15</v>
      </c>
      <c r="B691" s="332" t="s">
        <v>1151</v>
      </c>
      <c r="C691" s="332" t="s">
        <v>1277</v>
      </c>
      <c r="D691" s="332" t="s">
        <v>1153</v>
      </c>
      <c r="E691" s="262"/>
      <c r="F691" s="331" t="n">
        <v>0.13</v>
      </c>
      <c r="G691" s="333" t="n">
        <v>28.29429</v>
      </c>
      <c r="H691" s="333" t="n">
        <f aca="false">A691*G691*(1-H687/100)</f>
        <v>424.41435</v>
      </c>
      <c r="I691" s="334" t="n">
        <v>23.2875</v>
      </c>
      <c r="J691" s="334" t="n">
        <f aca="false">(A691*I691)/J687*K687</f>
        <v>331.59375</v>
      </c>
      <c r="K691" s="335" t="n">
        <f aca="false">H691-J691</f>
        <v>92.8206</v>
      </c>
      <c r="L691" s="330"/>
      <c r="M691" s="262" t="n">
        <f aca="false">H691/A691</f>
        <v>28.29429</v>
      </c>
      <c r="N691" s="262" t="n">
        <v>23.2875</v>
      </c>
      <c r="O691" s="262" t="n">
        <v>0.25</v>
      </c>
      <c r="P691" s="262" t="n">
        <v>45</v>
      </c>
      <c r="Q691" s="262" t="n">
        <v>31.4381</v>
      </c>
      <c r="R691" s="331" t="n">
        <f aca="false">A691*F691</f>
        <v>1.95</v>
      </c>
    </row>
    <row r="692" s="1" customFormat="true" ht="12.75" hidden="false" customHeight="false" outlineLevel="0" collapsed="false">
      <c r="A692" s="262" t="n">
        <v>15</v>
      </c>
      <c r="B692" s="332" t="s">
        <v>1311</v>
      </c>
      <c r="C692" s="332" t="s">
        <v>1312</v>
      </c>
      <c r="D692" s="332" t="s">
        <v>1159</v>
      </c>
      <c r="E692" s="262"/>
      <c r="F692" s="331" t="n">
        <v>0.25</v>
      </c>
      <c r="G692" s="333" t="n">
        <v>58.85217</v>
      </c>
      <c r="H692" s="333" t="n">
        <f aca="false">A692*G692*(1-H687/100)</f>
        <v>882.78255</v>
      </c>
      <c r="I692" s="334" t="n">
        <v>48.438</v>
      </c>
      <c r="J692" s="334" t="n">
        <f aca="false">(A692*I692)/J687*K687</f>
        <v>689.715</v>
      </c>
      <c r="K692" s="335" t="n">
        <f aca="false">H692-J692</f>
        <v>193.06755</v>
      </c>
      <c r="L692" s="330"/>
      <c r="M692" s="262" t="n">
        <f aca="false">H692/A692</f>
        <v>58.85217</v>
      </c>
      <c r="N692" s="262" t="n">
        <v>48.438</v>
      </c>
      <c r="O692" s="262" t="n">
        <v>0.52</v>
      </c>
      <c r="P692" s="262" t="n">
        <v>72.657</v>
      </c>
      <c r="Q692" s="262" t="n">
        <v>65.3913</v>
      </c>
      <c r="R692" s="331" t="n">
        <f aca="false">A692*F692</f>
        <v>3.75</v>
      </c>
    </row>
    <row r="693" s="1" customFormat="true" ht="12.75" hidden="false" customHeight="false" outlineLevel="0" collapsed="false">
      <c r="A693" s="262" t="n">
        <v>10</v>
      </c>
      <c r="B693" s="332" t="s">
        <v>1313</v>
      </c>
      <c r="C693" s="332" t="s">
        <v>1314</v>
      </c>
      <c r="D693" s="332" t="s">
        <v>1315</v>
      </c>
      <c r="E693" s="262"/>
      <c r="F693" s="331" t="n">
        <v>0.33</v>
      </c>
      <c r="G693" s="333" t="n">
        <v>62.24751</v>
      </c>
      <c r="H693" s="333" t="n">
        <f aca="false">A693*G693*(1-H687/100)</f>
        <v>622.4751</v>
      </c>
      <c r="I693" s="334" t="n">
        <v>51.2325</v>
      </c>
      <c r="J693" s="334" t="n">
        <f aca="false">(A693*I693)/J687*K687</f>
        <v>486.3375</v>
      </c>
      <c r="K693" s="335" t="n">
        <f aca="false">H693-J693</f>
        <v>136.1376</v>
      </c>
      <c r="L693" s="330"/>
      <c r="M693" s="262" t="n">
        <f aca="false">H693/A693</f>
        <v>62.24751</v>
      </c>
      <c r="N693" s="262" t="n">
        <v>51.2325</v>
      </c>
      <c r="O693" s="262" t="n">
        <v>0.55</v>
      </c>
      <c r="P693" s="262" t="n">
        <v>76.8488</v>
      </c>
      <c r="Q693" s="262" t="n">
        <v>69.1639</v>
      </c>
      <c r="R693" s="331" t="n">
        <f aca="false">A693*F693</f>
        <v>3.3</v>
      </c>
    </row>
    <row r="694" s="1" customFormat="true" ht="12.75" hidden="false" customHeight="false" outlineLevel="0" collapsed="false">
      <c r="A694" s="262" t="n">
        <v>1</v>
      </c>
      <c r="B694" s="332" t="s">
        <v>1316</v>
      </c>
      <c r="C694" s="332" t="s">
        <v>1126</v>
      </c>
      <c r="D694" s="332" t="s">
        <v>1283</v>
      </c>
      <c r="E694" s="262"/>
      <c r="F694" s="331" t="n">
        <v>5.1</v>
      </c>
      <c r="G694" s="333" t="n">
        <v>2066.53275</v>
      </c>
      <c r="H694" s="333" t="n">
        <f aca="false">A694*G694*(1-H687/100)</f>
        <v>2066.53275</v>
      </c>
      <c r="I694" s="334" t="n">
        <v>1700.85</v>
      </c>
      <c r="J694" s="334" t="n">
        <f aca="false">(A694*I694)/J687*K687</f>
        <v>1614.575</v>
      </c>
      <c r="K694" s="335" t="n">
        <f aca="false">H694-J694</f>
        <v>451.957750000001</v>
      </c>
      <c r="L694" s="330"/>
      <c r="M694" s="262" t="n">
        <f aca="false">H694/A694</f>
        <v>2066.53275</v>
      </c>
      <c r="N694" s="262" t="n">
        <v>1700.85</v>
      </c>
      <c r="O694" s="262" t="n">
        <v>17</v>
      </c>
      <c r="P694" s="262" t="n">
        <v>2600</v>
      </c>
      <c r="Q694" s="262" t="n">
        <v>2296.1475</v>
      </c>
      <c r="R694" s="331" t="n">
        <f aca="false">A694*F694</f>
        <v>5.1</v>
      </c>
    </row>
    <row r="695" s="1" customFormat="true" ht="12.75" hidden="false" customHeight="false" outlineLevel="0" collapsed="false">
      <c r="A695" s="262" t="n">
        <v>30</v>
      </c>
      <c r="B695" s="332" t="s">
        <v>839</v>
      </c>
      <c r="C695" s="332" t="s">
        <v>833</v>
      </c>
      <c r="D695" s="332" t="s">
        <v>1317</v>
      </c>
      <c r="E695" s="262"/>
      <c r="F695" s="331" t="n">
        <v>0.11</v>
      </c>
      <c r="G695" s="333" t="n">
        <v>77.46354</v>
      </c>
      <c r="H695" s="333" t="n">
        <f aca="false">A695*G695*(1-H687/100)</f>
        <v>2323.9062</v>
      </c>
      <c r="I695" s="334" t="n">
        <v>71.7255</v>
      </c>
      <c r="J695" s="334" t="n">
        <f aca="false">(A695*I695)/J687*K687</f>
        <v>2042.6175</v>
      </c>
      <c r="K695" s="335" t="n">
        <f aca="false">H695-J695</f>
        <v>281.2887</v>
      </c>
      <c r="L695" s="330"/>
      <c r="M695" s="262" t="n">
        <f aca="false">H695/A695</f>
        <v>77.46354</v>
      </c>
      <c r="N695" s="262" t="n">
        <v>71.7255</v>
      </c>
      <c r="O695" s="262" t="n">
        <v>0.77</v>
      </c>
      <c r="P695" s="262" t="n">
        <v>107.5883</v>
      </c>
      <c r="Q695" s="262" t="n">
        <v>86.0706</v>
      </c>
      <c r="R695" s="331" t="n">
        <f aca="false">A695*F695</f>
        <v>3.3</v>
      </c>
    </row>
    <row r="696" s="1" customFormat="true" ht="12.75" hidden="false" customHeight="false" outlineLevel="0" collapsed="false">
      <c r="A696" s="262" t="n">
        <v>30</v>
      </c>
      <c r="B696" s="332" t="s">
        <v>846</v>
      </c>
      <c r="C696" s="332" t="s">
        <v>842</v>
      </c>
      <c r="D696" s="332" t="s">
        <v>1191</v>
      </c>
      <c r="E696" s="262"/>
      <c r="F696" s="331" t="n">
        <v>0.04</v>
      </c>
      <c r="G696" s="333" t="n">
        <v>37.72575</v>
      </c>
      <c r="H696" s="333" t="n">
        <f aca="false">A696*G696*(1-H687/100)</f>
        <v>1131.7725</v>
      </c>
      <c r="I696" s="334" t="n">
        <v>27.945</v>
      </c>
      <c r="J696" s="334" t="n">
        <f aca="false">(A696*I696)/J687*K687</f>
        <v>795.825</v>
      </c>
      <c r="K696" s="335" t="n">
        <f aca="false">H696-J696</f>
        <v>335.9475</v>
      </c>
      <c r="L696" s="330"/>
      <c r="M696" s="262" t="n">
        <f aca="false">H696/A696</f>
        <v>37.72575</v>
      </c>
      <c r="N696" s="262" t="n">
        <v>27.945</v>
      </c>
      <c r="O696" s="262" t="n">
        <v>0.3</v>
      </c>
      <c r="P696" s="262" t="n">
        <v>41.9175</v>
      </c>
      <c r="Q696" s="262" t="n">
        <v>41.9175</v>
      </c>
      <c r="R696" s="331" t="n">
        <f aca="false">A696*F696</f>
        <v>1.2</v>
      </c>
    </row>
    <row r="697" s="1" customFormat="true" ht="12.75" hidden="false" customHeight="false" outlineLevel="0" collapsed="false">
      <c r="A697" s="262" t="n">
        <v>2</v>
      </c>
      <c r="B697" s="332" t="s">
        <v>1259</v>
      </c>
      <c r="C697" s="332" t="s">
        <v>1260</v>
      </c>
      <c r="D697" s="332" t="s">
        <v>1261</v>
      </c>
      <c r="E697" s="262"/>
      <c r="F697" s="331" t="n">
        <v>0.35</v>
      </c>
      <c r="G697" s="333" t="n">
        <v>504.252</v>
      </c>
      <c r="H697" s="333" t="n">
        <f aca="false">A697*G697*(1-H687/100)</f>
        <v>1008.504</v>
      </c>
      <c r="I697" s="334" t="n">
        <v>280.14</v>
      </c>
      <c r="J697" s="334" t="n">
        <f aca="false">(A697*I697)/J687*K687</f>
        <v>531.86</v>
      </c>
      <c r="K697" s="335" t="n">
        <f aca="false">H697-J697</f>
        <v>476.644</v>
      </c>
      <c r="L697" s="330"/>
      <c r="M697" s="262" t="n">
        <f aca="false">H697/A697</f>
        <v>504.252</v>
      </c>
      <c r="N697" s="262" t="n">
        <v>280.14</v>
      </c>
      <c r="O697" s="262" t="n">
        <v>2.8</v>
      </c>
      <c r="P697" s="262" t="n">
        <v>800</v>
      </c>
      <c r="Q697" s="262" t="n">
        <v>560.28</v>
      </c>
      <c r="R697" s="331" t="n">
        <f aca="false">A697*F697</f>
        <v>0.7</v>
      </c>
    </row>
    <row r="698" s="1" customFormat="true" ht="12.75" hidden="false" customHeight="false" outlineLevel="0" collapsed="false">
      <c r="A698" s="336" t="n">
        <f aca="false">SUM(A688:A697)</f>
        <v>138</v>
      </c>
      <c r="B698" s="336" t="s">
        <v>377</v>
      </c>
      <c r="C698" s="336"/>
      <c r="D698" s="336"/>
      <c r="E698" s="336"/>
      <c r="F698" s="337" t="n">
        <f aca="false">R698</f>
        <v>135</v>
      </c>
      <c r="G698" s="338"/>
      <c r="H698" s="339" t="n">
        <f aca="false">SUM(H688:H697)</f>
        <v>28777.30245</v>
      </c>
      <c r="I698" s="340"/>
      <c r="J698" s="341" t="n">
        <f aca="false">SUM(J688:J697)</f>
        <v>21941.35375</v>
      </c>
      <c r="K698" s="335" t="n">
        <f aca="false">SUM(K688:K697)</f>
        <v>6835.9487</v>
      </c>
      <c r="L698" s="330"/>
      <c r="M698" s="262"/>
      <c r="N698" s="262"/>
      <c r="O698" s="262"/>
      <c r="P698" s="262"/>
      <c r="Q698" s="262"/>
      <c r="R698" s="331" t="n">
        <f aca="false">SUM(R688:R697)</f>
        <v>135</v>
      </c>
    </row>
    <row r="699" s="1" customFormat="true" ht="12.75" hidden="false" customHeight="false" outlineLevel="0" collapsed="false">
      <c r="A699" s="262"/>
      <c r="B699" s="272" t="s">
        <v>914</v>
      </c>
      <c r="C699" s="342"/>
      <c r="D699" s="342"/>
      <c r="E699" s="262"/>
      <c r="F699" s="262"/>
      <c r="G699" s="333"/>
      <c r="H699" s="343" t="n">
        <v>0</v>
      </c>
      <c r="I699" s="344" t="n">
        <f aca="false">K700/J700</f>
        <v>0.311555466353118</v>
      </c>
      <c r="J699" s="345"/>
      <c r="K699" s="335"/>
      <c r="L699" s="330"/>
      <c r="M699" s="262"/>
      <c r="N699" s="262"/>
      <c r="O699" s="262"/>
      <c r="P699" s="262"/>
      <c r="Q699" s="262"/>
      <c r="R699" s="331"/>
    </row>
    <row r="700" s="1" customFormat="true" ht="13.5" hidden="false" customHeight="false" outlineLevel="0" collapsed="false">
      <c r="A700" s="346"/>
      <c r="B700" s="346" t="s">
        <v>915</v>
      </c>
      <c r="C700" s="346"/>
      <c r="D700" s="346"/>
      <c r="E700" s="346"/>
      <c r="F700" s="347"/>
      <c r="G700" s="348"/>
      <c r="H700" s="349" t="n">
        <f aca="false">SUM(H698:H699)</f>
        <v>28777.30245</v>
      </c>
      <c r="I700" s="350" t="n">
        <f aca="false">K700/H700</f>
        <v>0.237546542518268</v>
      </c>
      <c r="J700" s="351" t="n">
        <f aca="false">SUM(J698:J699)</f>
        <v>21941.35375</v>
      </c>
      <c r="K700" s="352" t="n">
        <f aca="false">H700-J700</f>
        <v>6835.9487</v>
      </c>
      <c r="L700" s="330"/>
      <c r="M700" s="262"/>
      <c r="N700" s="262"/>
      <c r="O700" s="262"/>
      <c r="P700" s="262"/>
      <c r="Q700" s="262"/>
      <c r="R700" s="331"/>
    </row>
    <row r="701" s="1" customFormat="true" ht="13.5" hidden="false" customHeight="false" outlineLevel="0" collapsed="false">
      <c r="A701" s="322"/>
      <c r="B701" s="323" t="s">
        <v>392</v>
      </c>
      <c r="C701" s="324" t="s">
        <v>1318</v>
      </c>
      <c r="D701" s="325" t="n">
        <v>42626</v>
      </c>
      <c r="E701" s="322"/>
      <c r="F701" s="322" t="s">
        <v>1319</v>
      </c>
      <c r="G701" s="324"/>
      <c r="H701" s="326"/>
      <c r="I701" s="327" t="s">
        <v>358</v>
      </c>
      <c r="J701" s="328" t="n">
        <v>69</v>
      </c>
      <c r="K701" s="329" t="n">
        <v>65.5</v>
      </c>
      <c r="L701" s="330"/>
      <c r="M701" s="262"/>
      <c r="N701" s="262"/>
      <c r="O701" s="262"/>
      <c r="P701" s="262"/>
      <c r="Q701" s="262"/>
      <c r="R701" s="331"/>
    </row>
    <row r="702" s="1" customFormat="true" ht="12.75" hidden="false" customHeight="false" outlineLevel="0" collapsed="false">
      <c r="A702" s="262" t="n">
        <v>20</v>
      </c>
      <c r="B702" s="332" t="s">
        <v>774</v>
      </c>
      <c r="C702" s="332" t="s">
        <v>775</v>
      </c>
      <c r="D702" s="332" t="s">
        <v>1233</v>
      </c>
      <c r="E702" s="262"/>
      <c r="F702" s="331" t="n">
        <v>1.5</v>
      </c>
      <c r="G702" s="333" t="n">
        <v>531.9</v>
      </c>
      <c r="H702" s="333" t="n">
        <f aca="false">A702*G702*(1-H701/100)</f>
        <v>10638</v>
      </c>
      <c r="I702" s="334" t="n">
        <v>422.142</v>
      </c>
      <c r="J702" s="334" t="n">
        <f aca="false">(A702*I702)/J701*K701</f>
        <v>8014.58</v>
      </c>
      <c r="K702" s="335" t="n">
        <f aca="false">H702-J702</f>
        <v>2623.42</v>
      </c>
      <c r="L702" s="330"/>
      <c r="M702" s="262" t="n">
        <f aca="false">H702/A702</f>
        <v>531.9</v>
      </c>
      <c r="N702" s="262" t="n">
        <v>422.142</v>
      </c>
      <c r="O702" s="262" t="n">
        <v>4.6</v>
      </c>
      <c r="P702" s="262" t="n">
        <v>650</v>
      </c>
      <c r="Q702" s="262" t="n">
        <v>590.9988</v>
      </c>
      <c r="R702" s="331" t="n">
        <f aca="false">A702*F702</f>
        <v>30</v>
      </c>
    </row>
    <row r="703" s="1" customFormat="true" ht="12.75" hidden="false" customHeight="false" outlineLevel="0" collapsed="false">
      <c r="A703" s="262" t="n">
        <v>30</v>
      </c>
      <c r="B703" s="332" t="s">
        <v>1302</v>
      </c>
      <c r="C703" s="332" t="s">
        <v>830</v>
      </c>
      <c r="D703" s="332" t="s">
        <v>1049</v>
      </c>
      <c r="E703" s="262"/>
      <c r="F703" s="331" t="n">
        <v>1.1</v>
      </c>
      <c r="G703" s="333" t="n">
        <v>208.8</v>
      </c>
      <c r="H703" s="333" t="n">
        <f aca="false">A703*G703*(1-H701/100)</f>
        <v>6264</v>
      </c>
      <c r="I703" s="334" t="n">
        <v>154.56</v>
      </c>
      <c r="J703" s="334" t="n">
        <f aca="false">(A703*I703)/J701*K701</f>
        <v>4401.6</v>
      </c>
      <c r="K703" s="335" t="n">
        <f aca="false">H703-J703</f>
        <v>1862.4</v>
      </c>
      <c r="L703" s="330"/>
      <c r="M703" s="262" t="n">
        <f aca="false">H703/A703</f>
        <v>208.8</v>
      </c>
      <c r="N703" s="262" t="n">
        <v>154.56</v>
      </c>
      <c r="O703" s="262" t="n">
        <v>1.6</v>
      </c>
      <c r="P703" s="262" t="n">
        <v>550</v>
      </c>
      <c r="Q703" s="262" t="n">
        <v>231.84</v>
      </c>
      <c r="R703" s="331" t="n">
        <f aca="false">A703*F703</f>
        <v>33</v>
      </c>
    </row>
    <row r="704" s="1" customFormat="true" ht="12.75" hidden="false" customHeight="false" outlineLevel="0" collapsed="false">
      <c r="A704" s="262" t="n">
        <v>12</v>
      </c>
      <c r="B704" s="332" t="s">
        <v>1219</v>
      </c>
      <c r="C704" s="332" t="s">
        <v>830</v>
      </c>
      <c r="D704" s="332" t="s">
        <v>1320</v>
      </c>
      <c r="E704" s="262"/>
      <c r="F704" s="331" t="n">
        <v>2.5</v>
      </c>
      <c r="G704" s="333" t="n">
        <v>422.1</v>
      </c>
      <c r="H704" s="333" t="n">
        <f aca="false">A704*G704*(1-H701/100)</f>
        <v>5065.2</v>
      </c>
      <c r="I704" s="334" t="n">
        <v>347.76</v>
      </c>
      <c r="J704" s="334" t="n">
        <f aca="false">(A704*I704)/J701*K701</f>
        <v>3961.44</v>
      </c>
      <c r="K704" s="335" t="n">
        <f aca="false">H704-J704</f>
        <v>1103.76</v>
      </c>
      <c r="L704" s="330"/>
      <c r="M704" s="262" t="n">
        <f aca="false">H704/A704</f>
        <v>422.1</v>
      </c>
      <c r="N704" s="262" t="n">
        <v>347.76</v>
      </c>
      <c r="O704" s="262" t="n">
        <v>3.6</v>
      </c>
      <c r="P704" s="262" t="n">
        <v>625.968</v>
      </c>
      <c r="Q704" s="262" t="n">
        <v>469.476</v>
      </c>
      <c r="R704" s="331" t="n">
        <f aca="false">A704*F704</f>
        <v>30</v>
      </c>
    </row>
    <row r="705" s="1" customFormat="true" ht="12.75" hidden="false" customHeight="false" outlineLevel="0" collapsed="false">
      <c r="A705" s="262" t="n">
        <v>12</v>
      </c>
      <c r="B705" s="332" t="s">
        <v>1225</v>
      </c>
      <c r="C705" s="332" t="s">
        <v>830</v>
      </c>
      <c r="D705" s="332" t="s">
        <v>1237</v>
      </c>
      <c r="E705" s="262"/>
      <c r="F705" s="331" t="n">
        <v>4.1</v>
      </c>
      <c r="G705" s="333" t="n">
        <v>692.1</v>
      </c>
      <c r="H705" s="333" t="n">
        <f aca="false">A705*G705*(1-H701/100)</f>
        <v>8305.2</v>
      </c>
      <c r="I705" s="334" t="n">
        <v>549.585</v>
      </c>
      <c r="J705" s="334" t="n">
        <f aca="false">(A705*I705)/J701*K701</f>
        <v>6260.49</v>
      </c>
      <c r="K705" s="335" t="n">
        <f aca="false">H705-J705</f>
        <v>2044.71</v>
      </c>
      <c r="L705" s="330"/>
      <c r="M705" s="262" t="n">
        <f aca="false">H705/A705</f>
        <v>692.1</v>
      </c>
      <c r="N705" s="262" t="n">
        <v>549.585</v>
      </c>
      <c r="O705" s="262" t="n">
        <v>5.9</v>
      </c>
      <c r="P705" s="262" t="n">
        <v>824.3775</v>
      </c>
      <c r="Q705" s="262" t="n">
        <v>769.419</v>
      </c>
      <c r="R705" s="331" t="n">
        <f aca="false">A705*F705</f>
        <v>49.2</v>
      </c>
    </row>
    <row r="706" s="1" customFormat="true" ht="12.75" hidden="false" customHeight="false" outlineLevel="0" collapsed="false">
      <c r="A706" s="262" t="n">
        <v>20</v>
      </c>
      <c r="B706" s="332" t="s">
        <v>1100</v>
      </c>
      <c r="C706" s="332" t="s">
        <v>1296</v>
      </c>
      <c r="D706" s="332" t="s">
        <v>1297</v>
      </c>
      <c r="E706" s="262"/>
      <c r="F706" s="331" t="n">
        <v>0.14</v>
      </c>
      <c r="G706" s="333" t="n">
        <v>28.8</v>
      </c>
      <c r="H706" s="333" t="n">
        <f aca="false">A706*G706*(1-H701/100)</f>
        <v>576</v>
      </c>
      <c r="I706" s="334" t="n">
        <v>23.0115</v>
      </c>
      <c r="J706" s="334" t="n">
        <f aca="false">(A706*I706)/J701*K701</f>
        <v>436.885</v>
      </c>
      <c r="K706" s="335" t="n">
        <f aca="false">H706-J706</f>
        <v>139.115</v>
      </c>
      <c r="L706" s="330"/>
      <c r="M706" s="262" t="n">
        <f aca="false">H706/A706</f>
        <v>28.8</v>
      </c>
      <c r="N706" s="262" t="n">
        <v>23.0115</v>
      </c>
      <c r="O706" s="262" t="n">
        <v>0.23</v>
      </c>
      <c r="P706" s="262" t="n">
        <v>45</v>
      </c>
      <c r="Q706" s="262" t="n">
        <v>32.2161</v>
      </c>
      <c r="R706" s="331" t="n">
        <f aca="false">A706*F706</f>
        <v>2.8</v>
      </c>
    </row>
    <row r="707" s="1" customFormat="true" ht="12.75" hidden="false" customHeight="false" outlineLevel="0" collapsed="false">
      <c r="A707" s="262" t="n">
        <v>20</v>
      </c>
      <c r="B707" s="332" t="s">
        <v>1103</v>
      </c>
      <c r="C707" s="332" t="s">
        <v>1298</v>
      </c>
      <c r="D707" s="332" t="s">
        <v>1299</v>
      </c>
      <c r="E707" s="262"/>
      <c r="F707" s="331" t="n">
        <v>0.03</v>
      </c>
      <c r="G707" s="333" t="n">
        <v>12.6</v>
      </c>
      <c r="H707" s="333" t="n">
        <f aca="false">A707*G707*(1-H701/100)</f>
        <v>252</v>
      </c>
      <c r="I707" s="334" t="n">
        <v>10.005</v>
      </c>
      <c r="J707" s="334" t="n">
        <f aca="false">(A707*I707)/J701*K701</f>
        <v>189.95</v>
      </c>
      <c r="K707" s="335" t="n">
        <f aca="false">H707-J707</f>
        <v>62.05</v>
      </c>
      <c r="L707" s="330"/>
      <c r="M707" s="262" t="n">
        <f aca="false">H707/A707</f>
        <v>12.6</v>
      </c>
      <c r="N707" s="262" t="n">
        <v>10.005</v>
      </c>
      <c r="O707" s="262" t="n">
        <v>0.1</v>
      </c>
      <c r="P707" s="262" t="n">
        <v>20</v>
      </c>
      <c r="Q707" s="262" t="n">
        <v>14.007</v>
      </c>
      <c r="R707" s="331" t="n">
        <f aca="false">A707*F707</f>
        <v>0.6</v>
      </c>
    </row>
    <row r="708" s="1" customFormat="true" ht="12.75" hidden="false" customHeight="false" outlineLevel="0" collapsed="false">
      <c r="A708" s="262" t="n">
        <v>50</v>
      </c>
      <c r="B708" s="332" t="s">
        <v>832</v>
      </c>
      <c r="C708" s="332" t="s">
        <v>833</v>
      </c>
      <c r="D708" s="332" t="s">
        <v>834</v>
      </c>
      <c r="E708" s="262"/>
      <c r="F708" s="331" t="n">
        <v>0.03</v>
      </c>
      <c r="G708" s="333" t="n">
        <v>35.1</v>
      </c>
      <c r="H708" s="333" t="n">
        <f aca="false">A708*G708*(1-H701/100)</f>
        <v>1755</v>
      </c>
      <c r="I708" s="334" t="n">
        <v>24.15</v>
      </c>
      <c r="J708" s="334" t="n">
        <f aca="false">(A708*I708)/J701*K701</f>
        <v>1146.25</v>
      </c>
      <c r="K708" s="335" t="n">
        <f aca="false">H708-J708</f>
        <v>608.75</v>
      </c>
      <c r="L708" s="330"/>
      <c r="M708" s="262" t="n">
        <f aca="false">H708/A708</f>
        <v>35.1</v>
      </c>
      <c r="N708" s="262" t="n">
        <v>24.15</v>
      </c>
      <c r="O708" s="262" t="n">
        <v>0.25</v>
      </c>
      <c r="P708" s="262" t="n">
        <v>36.225</v>
      </c>
      <c r="Q708" s="262" t="n">
        <v>38.64</v>
      </c>
      <c r="R708" s="331" t="n">
        <f aca="false">A708*F708</f>
        <v>1.5</v>
      </c>
    </row>
    <row r="709" s="1" customFormat="true" ht="12.75" hidden="false" customHeight="false" outlineLevel="0" collapsed="false">
      <c r="A709" s="262" t="n">
        <v>50</v>
      </c>
      <c r="B709" s="332" t="s">
        <v>841</v>
      </c>
      <c r="C709" s="332" t="s">
        <v>842</v>
      </c>
      <c r="D709" s="332" t="s">
        <v>834</v>
      </c>
      <c r="E709" s="262"/>
      <c r="F709" s="331" t="n">
        <v>0.02</v>
      </c>
      <c r="G709" s="333" t="n">
        <v>26.1</v>
      </c>
      <c r="H709" s="333" t="n">
        <f aca="false">A709*G709*(1-H701/100)</f>
        <v>1305</v>
      </c>
      <c r="I709" s="334" t="n">
        <v>22.218</v>
      </c>
      <c r="J709" s="334" t="n">
        <f aca="false">(A709*I709)/J701*K701</f>
        <v>1054.55</v>
      </c>
      <c r="K709" s="335" t="n">
        <f aca="false">H709-J709</f>
        <v>250.45</v>
      </c>
      <c r="L709" s="330"/>
      <c r="M709" s="262" t="n">
        <f aca="false">H709/A709</f>
        <v>26.1</v>
      </c>
      <c r="N709" s="262" t="n">
        <v>22.218</v>
      </c>
      <c r="O709" s="262" t="n">
        <v>0.23</v>
      </c>
      <c r="P709" s="262" t="n">
        <v>33.327</v>
      </c>
      <c r="Q709" s="262" t="n">
        <v>28.8834</v>
      </c>
      <c r="R709" s="331" t="n">
        <f aca="false">A709*F709</f>
        <v>1</v>
      </c>
    </row>
    <row r="710" s="1" customFormat="true" ht="12.75" hidden="false" customHeight="false" outlineLevel="0" collapsed="false">
      <c r="A710" s="262" t="n">
        <v>2</v>
      </c>
      <c r="B710" s="332" t="s">
        <v>1321</v>
      </c>
      <c r="C710" s="332" t="s">
        <v>1247</v>
      </c>
      <c r="D710" s="332" t="s">
        <v>1322</v>
      </c>
      <c r="E710" s="262"/>
      <c r="F710" s="331" t="n">
        <v>0.35</v>
      </c>
      <c r="G710" s="333" t="n">
        <v>536.4</v>
      </c>
      <c r="H710" s="333" t="n">
        <f aca="false">A710*G710*(1-H701/100)</f>
        <v>1072.8</v>
      </c>
      <c r="I710" s="334" t="n">
        <v>298.08</v>
      </c>
      <c r="J710" s="334" t="n">
        <f aca="false">(A710*I710)/J701*K701</f>
        <v>565.92</v>
      </c>
      <c r="K710" s="335" t="n">
        <f aca="false">H710-J710</f>
        <v>506.88</v>
      </c>
      <c r="L710" s="330"/>
      <c r="M710" s="262" t="n">
        <f aca="false">H710/A710</f>
        <v>536.4</v>
      </c>
      <c r="N710" s="262" t="n">
        <v>298.08</v>
      </c>
      <c r="O710" s="262" t="n">
        <v>3.2</v>
      </c>
      <c r="P710" s="262" t="n">
        <v>800</v>
      </c>
      <c r="Q710" s="262" t="n">
        <v>596.16</v>
      </c>
      <c r="R710" s="331" t="n">
        <f aca="false">A710*F710</f>
        <v>0.7</v>
      </c>
    </row>
    <row r="711" s="1" customFormat="true" ht="12.75" hidden="false" customHeight="false" outlineLevel="0" collapsed="false">
      <c r="A711" s="336" t="n">
        <f aca="false">SUM(A702:A710)</f>
        <v>216</v>
      </c>
      <c r="B711" s="336" t="s">
        <v>377</v>
      </c>
      <c r="C711" s="336"/>
      <c r="D711" s="336"/>
      <c r="E711" s="336"/>
      <c r="F711" s="337" t="n">
        <f aca="false">R711</f>
        <v>148.8</v>
      </c>
      <c r="G711" s="338"/>
      <c r="H711" s="339" t="n">
        <f aca="false">SUM(H702:H710)</f>
        <v>35233.2</v>
      </c>
      <c r="I711" s="340"/>
      <c r="J711" s="341" t="n">
        <f aca="false">SUM(J702:J710)</f>
        <v>26031.665</v>
      </c>
      <c r="K711" s="335" t="n">
        <f aca="false">SUM(K702:K710)</f>
        <v>9201.535</v>
      </c>
      <c r="L711" s="330"/>
      <c r="M711" s="262"/>
      <c r="N711" s="262"/>
      <c r="O711" s="262"/>
      <c r="P711" s="262"/>
      <c r="Q711" s="262"/>
      <c r="R711" s="331" t="n">
        <f aca="false">SUM(R702:R710)</f>
        <v>148.8</v>
      </c>
    </row>
    <row r="712" s="1" customFormat="true" ht="12.75" hidden="false" customHeight="false" outlineLevel="0" collapsed="false">
      <c r="A712" s="262"/>
      <c r="B712" s="272" t="s">
        <v>914</v>
      </c>
      <c r="C712" s="342"/>
      <c r="D712" s="342"/>
      <c r="E712" s="262"/>
      <c r="F712" s="262"/>
      <c r="G712" s="333"/>
      <c r="H712" s="343" t="n">
        <v>0</v>
      </c>
      <c r="I712" s="344" t="n">
        <f aca="false">K713/J713</f>
        <v>0.353474700907529</v>
      </c>
      <c r="J712" s="345"/>
      <c r="K712" s="335"/>
      <c r="L712" s="330"/>
      <c r="M712" s="262"/>
      <c r="N712" s="262"/>
      <c r="O712" s="262"/>
      <c r="P712" s="262"/>
      <c r="Q712" s="262"/>
      <c r="R712" s="331"/>
    </row>
    <row r="713" s="1" customFormat="true" ht="13.5" hidden="false" customHeight="false" outlineLevel="0" collapsed="false">
      <c r="A713" s="346"/>
      <c r="B713" s="346" t="s">
        <v>915</v>
      </c>
      <c r="C713" s="346"/>
      <c r="D713" s="346"/>
      <c r="E713" s="346"/>
      <c r="F713" s="347"/>
      <c r="G713" s="348"/>
      <c r="H713" s="349" t="n">
        <f aca="false">SUM(H711:H712)</f>
        <v>35233.2</v>
      </c>
      <c r="I713" s="350" t="n">
        <f aca="false">K713/H713</f>
        <v>0.261160922084852</v>
      </c>
      <c r="J713" s="351" t="n">
        <f aca="false">SUM(J711:J712)</f>
        <v>26031.665</v>
      </c>
      <c r="K713" s="352" t="n">
        <f aca="false">H713-J713</f>
        <v>9201.535</v>
      </c>
      <c r="L713" s="330"/>
      <c r="M713" s="262"/>
      <c r="N713" s="262"/>
      <c r="O713" s="262"/>
      <c r="P713" s="262"/>
      <c r="Q713" s="262"/>
      <c r="R713" s="331"/>
    </row>
    <row r="714" s="1" customFormat="true" ht="13.5" hidden="false" customHeight="false" outlineLevel="0" collapsed="false">
      <c r="A714" s="322"/>
      <c r="B714" s="323" t="s">
        <v>392</v>
      </c>
      <c r="C714" s="324"/>
      <c r="D714" s="325" t="n">
        <v>42663</v>
      </c>
      <c r="E714" s="322"/>
      <c r="F714" s="322" t="s">
        <v>1323</v>
      </c>
      <c r="G714" s="324"/>
      <c r="H714" s="326"/>
      <c r="I714" s="327" t="s">
        <v>358</v>
      </c>
      <c r="J714" s="328" t="n">
        <v>66.5</v>
      </c>
      <c r="K714" s="329" t="n">
        <v>62.5</v>
      </c>
      <c r="L714" s="330"/>
      <c r="M714" s="262"/>
      <c r="N714" s="262"/>
      <c r="O714" s="262"/>
      <c r="P714" s="262"/>
      <c r="Q714" s="262"/>
      <c r="R714" s="331"/>
    </row>
    <row r="715" s="1" customFormat="true" ht="12.75" hidden="false" customHeight="false" outlineLevel="0" collapsed="false">
      <c r="A715" s="262" t="n">
        <v>5</v>
      </c>
      <c r="B715" s="332" t="s">
        <v>812</v>
      </c>
      <c r="C715" s="332" t="s">
        <v>813</v>
      </c>
      <c r="D715" s="332" t="s">
        <v>1205</v>
      </c>
      <c r="E715" s="262"/>
      <c r="F715" s="331" t="n">
        <v>10</v>
      </c>
      <c r="G715" s="333" t="n">
        <v>1507.5</v>
      </c>
      <c r="H715" s="333" t="n">
        <f aca="false">A715*G715*(1-H714/100)</f>
        <v>7537.5</v>
      </c>
      <c r="I715" s="334" t="n">
        <v>1288.105</v>
      </c>
      <c r="J715" s="334" t="n">
        <f aca="false">(A715*I715)/J714*K714</f>
        <v>6053.125</v>
      </c>
      <c r="K715" s="335" t="n">
        <f aca="false">H715-J715</f>
        <v>1484.375</v>
      </c>
      <c r="L715" s="330"/>
      <c r="M715" s="262"/>
      <c r="N715" s="262" t="n">
        <v>1288.105</v>
      </c>
      <c r="O715" s="262" t="n">
        <v>14.9</v>
      </c>
      <c r="P715" s="262" t="n">
        <v>1930</v>
      </c>
      <c r="Q715" s="262" t="n">
        <v>1674.5365</v>
      </c>
      <c r="R715" s="331" t="n">
        <f aca="false">A715*F715</f>
        <v>50</v>
      </c>
    </row>
    <row r="716" s="1" customFormat="true" ht="12.75" hidden="false" customHeight="false" outlineLevel="0" collapsed="false">
      <c r="A716" s="336" t="n">
        <f aca="false">SUM(A715:A715)</f>
        <v>5</v>
      </c>
      <c r="B716" s="336" t="s">
        <v>377</v>
      </c>
      <c r="C716" s="336"/>
      <c r="D716" s="336"/>
      <c r="E716" s="336"/>
      <c r="F716" s="337" t="n">
        <f aca="false">R716</f>
        <v>50</v>
      </c>
      <c r="G716" s="338"/>
      <c r="H716" s="339" t="n">
        <f aca="false">SUM(H715:H715)</f>
        <v>7537.5</v>
      </c>
      <c r="I716" s="340"/>
      <c r="J716" s="341" t="n">
        <f aca="false">SUM(J715:J715)</f>
        <v>6053.125</v>
      </c>
      <c r="K716" s="335" t="n">
        <f aca="false">SUM(K715:K715)</f>
        <v>1484.375</v>
      </c>
      <c r="L716" s="330"/>
      <c r="M716" s="262"/>
      <c r="N716" s="262"/>
      <c r="O716" s="262"/>
      <c r="P716" s="262"/>
      <c r="Q716" s="262"/>
      <c r="R716" s="331" t="n">
        <f aca="false">SUM(R715:R715)</f>
        <v>50</v>
      </c>
    </row>
    <row r="717" s="1" customFormat="true" ht="12.75" hidden="false" customHeight="false" outlineLevel="0" collapsed="false">
      <c r="A717" s="262"/>
      <c r="B717" s="272" t="s">
        <v>914</v>
      </c>
      <c r="C717" s="342"/>
      <c r="D717" s="342"/>
      <c r="E717" s="262"/>
      <c r="F717" s="262"/>
      <c r="G717" s="333"/>
      <c r="H717" s="343" t="n">
        <v>0</v>
      </c>
      <c r="I717" s="344" t="n">
        <f aca="false">K718/J718</f>
        <v>0.245224574083634</v>
      </c>
      <c r="J717" s="345"/>
      <c r="K717" s="335"/>
      <c r="L717" s="330"/>
      <c r="M717" s="262"/>
      <c r="N717" s="262"/>
      <c r="O717" s="262"/>
      <c r="P717" s="262"/>
      <c r="Q717" s="262"/>
      <c r="R717" s="331"/>
    </row>
    <row r="718" s="1" customFormat="true" ht="13.5" hidden="false" customHeight="false" outlineLevel="0" collapsed="false">
      <c r="A718" s="346"/>
      <c r="B718" s="346" t="s">
        <v>915</v>
      </c>
      <c r="C718" s="346"/>
      <c r="D718" s="346"/>
      <c r="E718" s="346"/>
      <c r="F718" s="347"/>
      <c r="G718" s="348"/>
      <c r="H718" s="349" t="n">
        <f aca="false">SUM(H716:H717)</f>
        <v>7537.5</v>
      </c>
      <c r="I718" s="350" t="n">
        <f aca="false">K718/H718</f>
        <v>0.196932006633499</v>
      </c>
      <c r="J718" s="351" t="n">
        <f aca="false">SUM(J716:J717)</f>
        <v>6053.125</v>
      </c>
      <c r="K718" s="352" t="n">
        <f aca="false">H718-J718</f>
        <v>1484.375</v>
      </c>
      <c r="L718" s="330"/>
      <c r="M718" s="262"/>
      <c r="N718" s="262"/>
      <c r="O718" s="262"/>
      <c r="P718" s="262"/>
      <c r="Q718" s="262"/>
      <c r="R718" s="331"/>
    </row>
    <row r="719" s="1" customFormat="true" ht="13.5" hidden="false" customHeight="false" outlineLevel="0" collapsed="false">
      <c r="A719" s="322"/>
      <c r="B719" s="323" t="s">
        <v>392</v>
      </c>
      <c r="C719" s="324"/>
      <c r="D719" s="325" t="n">
        <v>42688</v>
      </c>
      <c r="E719" s="322"/>
      <c r="F719" s="322" t="s">
        <v>1324</v>
      </c>
      <c r="G719" s="324"/>
      <c r="H719" s="326"/>
      <c r="I719" s="327" t="s">
        <v>358</v>
      </c>
      <c r="J719" s="328" t="n">
        <v>66.5</v>
      </c>
      <c r="K719" s="329" t="n">
        <v>65.5</v>
      </c>
      <c r="L719" s="330"/>
      <c r="M719" s="262"/>
      <c r="N719" s="262"/>
      <c r="O719" s="262"/>
      <c r="P719" s="262"/>
      <c r="Q719" s="262"/>
      <c r="R719" s="331"/>
    </row>
    <row r="720" s="1" customFormat="true" ht="12.75" hidden="false" customHeight="false" outlineLevel="0" collapsed="false">
      <c r="A720" s="262" t="n">
        <v>12</v>
      </c>
      <c r="B720" s="332" t="s">
        <v>821</v>
      </c>
      <c r="C720" s="332" t="s">
        <v>819</v>
      </c>
      <c r="D720" s="332" t="s">
        <v>1230</v>
      </c>
      <c r="E720" s="262"/>
      <c r="F720" s="331" t="n">
        <v>1.4</v>
      </c>
      <c r="G720" s="333" t="n">
        <v>446.4</v>
      </c>
      <c r="H720" s="333" t="n">
        <f aca="false">A720*G720*(1-H719/100)</f>
        <v>5356.8</v>
      </c>
      <c r="I720" s="334" t="n">
        <v>413.0382</v>
      </c>
      <c r="J720" s="334" t="n">
        <f aca="false">(A720*I720)/J719*K719</f>
        <v>4881.92519097744</v>
      </c>
      <c r="K720" s="335" t="n">
        <f aca="false">H720-J720</f>
        <v>474.874809022555</v>
      </c>
      <c r="L720" s="330"/>
      <c r="M720" s="262" t="n">
        <f aca="false">H720/A720</f>
        <v>446.4</v>
      </c>
      <c r="N720" s="262" t="n">
        <v>413.0382</v>
      </c>
      <c r="O720" s="262" t="n">
        <v>4.67</v>
      </c>
      <c r="P720" s="262" t="n">
        <v>600</v>
      </c>
      <c r="Q720" s="262" t="n">
        <v>495.6458</v>
      </c>
      <c r="R720" s="331" t="n">
        <f aca="false">A720*F720</f>
        <v>16.8</v>
      </c>
    </row>
    <row r="721" s="1" customFormat="true" ht="12.75" hidden="false" customHeight="false" outlineLevel="0" collapsed="false">
      <c r="A721" s="262" t="n">
        <v>50</v>
      </c>
      <c r="B721" s="332" t="s">
        <v>832</v>
      </c>
      <c r="C721" s="332" t="s">
        <v>833</v>
      </c>
      <c r="D721" s="332" t="s">
        <v>834</v>
      </c>
      <c r="E721" s="262"/>
      <c r="F721" s="331" t="n">
        <v>0.03</v>
      </c>
      <c r="G721" s="333" t="n">
        <v>33.3</v>
      </c>
      <c r="H721" s="333" t="n">
        <f aca="false">A721*G721*(1-H719/100)</f>
        <v>1665</v>
      </c>
      <c r="I721" s="334" t="n">
        <v>23.275</v>
      </c>
      <c r="J721" s="334" t="n">
        <f aca="false">(A721*I721)/J719*K719</f>
        <v>1146.25</v>
      </c>
      <c r="K721" s="335" t="n">
        <f aca="false">H721-J721</f>
        <v>518.75</v>
      </c>
      <c r="L721" s="330"/>
      <c r="M721" s="262" t="n">
        <f aca="false">H721/A721</f>
        <v>33.3</v>
      </c>
      <c r="N721" s="262" t="n">
        <v>23.275</v>
      </c>
      <c r="O721" s="262" t="n">
        <v>0.25</v>
      </c>
      <c r="P721" s="262" t="n">
        <v>34.9125</v>
      </c>
      <c r="Q721" s="262" t="n">
        <v>37.24</v>
      </c>
      <c r="R721" s="331" t="n">
        <f aca="false">A721*F721</f>
        <v>1.5</v>
      </c>
    </row>
    <row r="722" s="1" customFormat="true" ht="12.75" hidden="false" customHeight="false" outlineLevel="0" collapsed="false">
      <c r="A722" s="262" t="n">
        <v>20</v>
      </c>
      <c r="B722" s="332" t="s">
        <v>835</v>
      </c>
      <c r="C722" s="332" t="s">
        <v>833</v>
      </c>
      <c r="D722" s="332" t="s">
        <v>836</v>
      </c>
      <c r="E722" s="262"/>
      <c r="F722" s="331" t="n">
        <v>0.05</v>
      </c>
      <c r="G722" s="333" t="n">
        <v>51.3</v>
      </c>
      <c r="H722" s="333" t="n">
        <f aca="false">A722*G722*(1-H719/100)</f>
        <v>1026</v>
      </c>
      <c r="I722" s="334" t="n">
        <v>38.171</v>
      </c>
      <c r="J722" s="334" t="n">
        <f aca="false">(A722*I722)/J719*K719</f>
        <v>751.94</v>
      </c>
      <c r="K722" s="335" t="n">
        <f aca="false">H722-J722</f>
        <v>274.06</v>
      </c>
      <c r="L722" s="330"/>
      <c r="M722" s="262" t="n">
        <f aca="false">H722/A722</f>
        <v>51.3</v>
      </c>
      <c r="N722" s="262" t="n">
        <v>38.171</v>
      </c>
      <c r="O722" s="262" t="n">
        <v>0.41</v>
      </c>
      <c r="P722" s="262" t="n">
        <v>57.2565</v>
      </c>
      <c r="Q722" s="262" t="n">
        <v>57.2565</v>
      </c>
      <c r="R722" s="331" t="n">
        <f aca="false">A722*F722</f>
        <v>1</v>
      </c>
    </row>
    <row r="723" s="1" customFormat="true" ht="12.75" hidden="false" customHeight="false" outlineLevel="0" collapsed="false">
      <c r="A723" s="262" t="n">
        <v>50</v>
      </c>
      <c r="B723" s="332" t="s">
        <v>841</v>
      </c>
      <c r="C723" s="332" t="s">
        <v>842</v>
      </c>
      <c r="D723" s="332" t="s">
        <v>834</v>
      </c>
      <c r="E723" s="262"/>
      <c r="F723" s="331" t="n">
        <v>0.02</v>
      </c>
      <c r="G723" s="333" t="n">
        <v>25.2</v>
      </c>
      <c r="H723" s="333" t="n">
        <f aca="false">A723*G723*(1-H719/100)</f>
        <v>1260</v>
      </c>
      <c r="I723" s="334" t="n">
        <v>21.413</v>
      </c>
      <c r="J723" s="334" t="n">
        <f aca="false">(A723*I723)/J719*K719</f>
        <v>1054.55</v>
      </c>
      <c r="K723" s="335" t="n">
        <f aca="false">H723-J723</f>
        <v>205.45</v>
      </c>
      <c r="L723" s="330"/>
      <c r="M723" s="262" t="n">
        <f aca="false">H723/A723</f>
        <v>25.2</v>
      </c>
      <c r="N723" s="262" t="n">
        <v>21.413</v>
      </c>
      <c r="O723" s="262" t="n">
        <v>0.23</v>
      </c>
      <c r="P723" s="262" t="n">
        <v>32.1195</v>
      </c>
      <c r="Q723" s="262" t="n">
        <v>27.8369</v>
      </c>
      <c r="R723" s="331" t="n">
        <f aca="false">A723*F723</f>
        <v>1</v>
      </c>
    </row>
    <row r="724" s="1" customFormat="true" ht="12.75" hidden="false" customHeight="false" outlineLevel="0" collapsed="false">
      <c r="A724" s="262" t="n">
        <v>20</v>
      </c>
      <c r="B724" s="332" t="s">
        <v>843</v>
      </c>
      <c r="C724" s="332" t="s">
        <v>842</v>
      </c>
      <c r="D724" s="332" t="s">
        <v>836</v>
      </c>
      <c r="E724" s="262"/>
      <c r="F724" s="331" t="n">
        <v>0.03</v>
      </c>
      <c r="G724" s="333" t="n">
        <v>47.7</v>
      </c>
      <c r="H724" s="333" t="n">
        <f aca="false">A724*G724*(1-H719/100)</f>
        <v>954</v>
      </c>
      <c r="I724" s="334" t="n">
        <v>40.3987</v>
      </c>
      <c r="J724" s="334" t="n">
        <f aca="false">(A724*I724)/J719*K719</f>
        <v>795.824015037594</v>
      </c>
      <c r="K724" s="335" t="n">
        <f aca="false">H724-J724</f>
        <v>158.175984962406</v>
      </c>
      <c r="L724" s="330"/>
      <c r="M724" s="262" t="n">
        <f aca="false">H724/A724</f>
        <v>47.7</v>
      </c>
      <c r="N724" s="262" t="n">
        <v>40.3987</v>
      </c>
      <c r="O724" s="262" t="n">
        <v>0.45</v>
      </c>
      <c r="P724" s="262" t="n">
        <v>60.5981</v>
      </c>
      <c r="Q724" s="262" t="n">
        <v>52.5184</v>
      </c>
      <c r="R724" s="331" t="n">
        <f aca="false">A724*F724</f>
        <v>0.6</v>
      </c>
    </row>
    <row r="725" s="1" customFormat="true" ht="12.75" hidden="false" customHeight="false" outlineLevel="0" collapsed="false">
      <c r="A725" s="336" t="n">
        <f aca="false">SUM(A720:A724)</f>
        <v>152</v>
      </c>
      <c r="B725" s="336" t="s">
        <v>377</v>
      </c>
      <c r="C725" s="336"/>
      <c r="D725" s="336"/>
      <c r="E725" s="336"/>
      <c r="F725" s="337" t="n">
        <f aca="false">R725</f>
        <v>20.9</v>
      </c>
      <c r="G725" s="338"/>
      <c r="H725" s="339" t="n">
        <f aca="false">SUM(H720:H724)</f>
        <v>10261.8</v>
      </c>
      <c r="I725" s="340"/>
      <c r="J725" s="341" t="n">
        <f aca="false">SUM(J720:J724)</f>
        <v>8630.48920601504</v>
      </c>
      <c r="K725" s="335" t="n">
        <f aca="false">SUM(K720:K724)</f>
        <v>1631.31079398496</v>
      </c>
      <c r="L725" s="330"/>
      <c r="M725" s="262"/>
      <c r="N725" s="262"/>
      <c r="O725" s="262"/>
      <c r="P725" s="262"/>
      <c r="Q725" s="262"/>
      <c r="R725" s="331" t="n">
        <f aca="false">SUM(R720:R724)</f>
        <v>20.9</v>
      </c>
    </row>
    <row r="726" s="1" customFormat="true" ht="12.75" hidden="false" customHeight="false" outlineLevel="0" collapsed="false">
      <c r="A726" s="262"/>
      <c r="B726" s="272" t="s">
        <v>914</v>
      </c>
      <c r="C726" s="342"/>
      <c r="D726" s="342"/>
      <c r="E726" s="262"/>
      <c r="F726" s="262"/>
      <c r="G726" s="333"/>
      <c r="H726" s="343" t="n">
        <v>0</v>
      </c>
      <c r="I726" s="344" t="n">
        <f aca="false">K727/J727</f>
        <v>0.189017187212055</v>
      </c>
      <c r="J726" s="345"/>
      <c r="K726" s="335"/>
      <c r="L726" s="330"/>
      <c r="M726" s="262"/>
      <c r="N726" s="262"/>
      <c r="O726" s="262"/>
      <c r="P726" s="262"/>
      <c r="Q726" s="262"/>
      <c r="R726" s="331"/>
    </row>
    <row r="727" s="1" customFormat="true" ht="13.5" hidden="false" customHeight="false" outlineLevel="0" collapsed="false">
      <c r="A727" s="346"/>
      <c r="B727" s="346" t="s">
        <v>915</v>
      </c>
      <c r="C727" s="346"/>
      <c r="D727" s="346"/>
      <c r="E727" s="346"/>
      <c r="F727" s="347"/>
      <c r="G727" s="348"/>
      <c r="H727" s="349" t="n">
        <f aca="false">SUM(H725:H726)</f>
        <v>10261.8</v>
      </c>
      <c r="I727" s="350" t="n">
        <f aca="false">K727/H727</f>
        <v>0.158969264065267</v>
      </c>
      <c r="J727" s="351" t="n">
        <f aca="false">SUM(J725:J726)</f>
        <v>8630.48920601504</v>
      </c>
      <c r="K727" s="352" t="n">
        <f aca="false">H727-J727</f>
        <v>1631.31079398496</v>
      </c>
      <c r="L727" s="330"/>
      <c r="M727" s="262"/>
      <c r="N727" s="262"/>
      <c r="O727" s="262"/>
      <c r="P727" s="262"/>
      <c r="Q727" s="262"/>
      <c r="R727" s="331"/>
    </row>
    <row r="728" s="1" customFormat="true" ht="13.5" hidden="false" customHeight="false" outlineLevel="0" collapsed="false">
      <c r="A728" s="322"/>
      <c r="B728" s="323" t="s">
        <v>392</v>
      </c>
      <c r="C728" s="324"/>
      <c r="D728" s="325" t="n">
        <v>42794</v>
      </c>
      <c r="E728" s="322"/>
      <c r="F728" s="322" t="s">
        <v>1325</v>
      </c>
      <c r="G728" s="324"/>
      <c r="H728" s="326"/>
      <c r="I728" s="327" t="s">
        <v>358</v>
      </c>
      <c r="J728" s="328" t="n">
        <v>65</v>
      </c>
      <c r="K728" s="329" t="n">
        <v>59</v>
      </c>
      <c r="L728" s="330"/>
      <c r="M728" s="262"/>
      <c r="N728" s="262"/>
      <c r="O728" s="262"/>
      <c r="P728" s="262"/>
      <c r="Q728" s="262"/>
      <c r="R728" s="331"/>
    </row>
    <row r="729" s="1" customFormat="true" ht="12.75" hidden="false" customHeight="false" outlineLevel="0" collapsed="false">
      <c r="A729" s="262" t="n">
        <v>10</v>
      </c>
      <c r="B729" s="332" t="s">
        <v>1311</v>
      </c>
      <c r="C729" s="332" t="s">
        <v>1312</v>
      </c>
      <c r="D729" s="332" t="s">
        <v>1159</v>
      </c>
      <c r="E729" s="262"/>
      <c r="F729" s="331" t="n">
        <v>0.25</v>
      </c>
      <c r="G729" s="333" t="n">
        <v>55.8</v>
      </c>
      <c r="H729" s="333" t="n">
        <f aca="false">A729*G729*(1-H728/100)</f>
        <v>558</v>
      </c>
      <c r="I729" s="334" t="n">
        <v>45.63</v>
      </c>
      <c r="J729" s="334" t="n">
        <f aca="false">(A729*I729)/J728*K728</f>
        <v>414.18</v>
      </c>
      <c r="K729" s="335" t="n">
        <f aca="false">H729-J729</f>
        <v>143.82</v>
      </c>
      <c r="L729" s="330"/>
      <c r="M729" s="262" t="n">
        <f aca="false">H729/A729</f>
        <v>55.8</v>
      </c>
      <c r="N729" s="262" t="n">
        <v>45.63</v>
      </c>
      <c r="O729" s="262" t="n">
        <v>0.52</v>
      </c>
      <c r="P729" s="262"/>
      <c r="Q729" s="262" t="n">
        <v>61.6005</v>
      </c>
      <c r="R729" s="331" t="n">
        <f aca="false">A729*F729</f>
        <v>2.5</v>
      </c>
    </row>
    <row r="730" s="1" customFormat="true" ht="12.75" hidden="false" customHeight="false" outlineLevel="0" collapsed="false">
      <c r="A730" s="262" t="n">
        <v>10</v>
      </c>
      <c r="B730" s="332" t="s">
        <v>1207</v>
      </c>
      <c r="C730" s="332" t="s">
        <v>1208</v>
      </c>
      <c r="D730" s="332" t="s">
        <v>1326</v>
      </c>
      <c r="E730" s="262"/>
      <c r="F730" s="331" t="n">
        <v>0.3</v>
      </c>
      <c r="G730" s="333" t="n">
        <v>42.3</v>
      </c>
      <c r="H730" s="333" t="n">
        <f aca="false">A730*G730*(1-H728/100)</f>
        <v>423</v>
      </c>
      <c r="I730" s="334" t="n">
        <v>34.2225</v>
      </c>
      <c r="J730" s="334" t="n">
        <f aca="false">(A730*I730)/J728*K728</f>
        <v>310.635</v>
      </c>
      <c r="K730" s="335" t="n">
        <f aca="false">H730-J730</f>
        <v>112.365</v>
      </c>
      <c r="L730" s="330"/>
      <c r="M730" s="262" t="n">
        <f aca="false">H730/A730</f>
        <v>42.3</v>
      </c>
      <c r="N730" s="262" t="n">
        <v>34.2225</v>
      </c>
      <c r="O730" s="262" t="n">
        <v>0.39</v>
      </c>
      <c r="P730" s="262"/>
      <c r="Q730" s="262" t="n">
        <v>46.5426</v>
      </c>
      <c r="R730" s="331" t="n">
        <f aca="false">A730*F730</f>
        <v>3</v>
      </c>
    </row>
    <row r="731" s="1" customFormat="true" ht="12.75" hidden="false" customHeight="false" outlineLevel="0" collapsed="false">
      <c r="A731" s="262" t="n">
        <v>2</v>
      </c>
      <c r="B731" s="332" t="s">
        <v>1259</v>
      </c>
      <c r="C731" s="332" t="s">
        <v>1260</v>
      </c>
      <c r="D731" s="332" t="s">
        <v>1261</v>
      </c>
      <c r="E731" s="262"/>
      <c r="F731" s="331" t="n">
        <v>0.35</v>
      </c>
      <c r="G731" s="333" t="n">
        <v>475.2</v>
      </c>
      <c r="H731" s="333" t="n">
        <f aca="false">A731*G731*(1-H728/100)</f>
        <v>950.4</v>
      </c>
      <c r="I731" s="334" t="n">
        <v>263.9</v>
      </c>
      <c r="J731" s="334" t="n">
        <f aca="false">(A731*I731)/J728*K728</f>
        <v>479.08</v>
      </c>
      <c r="K731" s="335" t="n">
        <f aca="false">H731-J731</f>
        <v>471.32</v>
      </c>
      <c r="L731" s="330"/>
      <c r="M731" s="262" t="n">
        <f aca="false">H731/A731</f>
        <v>475.2</v>
      </c>
      <c r="N731" s="262" t="n">
        <v>263.9</v>
      </c>
      <c r="O731" s="262" t="n">
        <v>2.8</v>
      </c>
      <c r="P731" s="262" t="n">
        <v>800</v>
      </c>
      <c r="Q731" s="262" t="n">
        <v>527.8</v>
      </c>
      <c r="R731" s="331" t="n">
        <f aca="false">A731*F731</f>
        <v>0.7</v>
      </c>
    </row>
    <row r="732" s="1" customFormat="true" ht="12.75" hidden="false" customHeight="false" outlineLevel="0" collapsed="false">
      <c r="A732" s="336" t="n">
        <f aca="false">SUM(A729:A731)</f>
        <v>22</v>
      </c>
      <c r="B732" s="336" t="s">
        <v>377</v>
      </c>
      <c r="C732" s="336"/>
      <c r="D732" s="336"/>
      <c r="E732" s="336"/>
      <c r="F732" s="337" t="n">
        <f aca="false">R732</f>
        <v>6.2</v>
      </c>
      <c r="G732" s="338"/>
      <c r="H732" s="339" t="n">
        <f aca="false">SUM(H729:H731)</f>
        <v>1931.4</v>
      </c>
      <c r="I732" s="340"/>
      <c r="J732" s="341" t="n">
        <f aca="false">SUM(J729:J731)</f>
        <v>1203.895</v>
      </c>
      <c r="K732" s="335" t="n">
        <f aca="false">SUM(K729:K731)</f>
        <v>727.505</v>
      </c>
      <c r="L732" s="330"/>
      <c r="M732" s="262"/>
      <c r="N732" s="262"/>
      <c r="O732" s="262"/>
      <c r="P732" s="262"/>
      <c r="Q732" s="262"/>
      <c r="R732" s="331" t="n">
        <f aca="false">SUM(R729:R731)</f>
        <v>6.2</v>
      </c>
    </row>
    <row r="733" s="1" customFormat="true" ht="12.75" hidden="false" customHeight="false" outlineLevel="0" collapsed="false">
      <c r="A733" s="262"/>
      <c r="B733" s="272" t="s">
        <v>914</v>
      </c>
      <c r="C733" s="342"/>
      <c r="D733" s="342"/>
      <c r="E733" s="262"/>
      <c r="F733" s="262"/>
      <c r="G733" s="333"/>
      <c r="H733" s="343" t="n">
        <v>0</v>
      </c>
      <c r="I733" s="344" t="n">
        <f aca="false">K734/J734</f>
        <v>0.604292733170252</v>
      </c>
      <c r="J733" s="345"/>
      <c r="K733" s="335"/>
      <c r="L733" s="330"/>
      <c r="M733" s="262"/>
      <c r="N733" s="262"/>
      <c r="O733" s="262"/>
      <c r="P733" s="262"/>
      <c r="Q733" s="262"/>
      <c r="R733" s="331"/>
    </row>
    <row r="734" s="1" customFormat="true" ht="13.5" hidden="false" customHeight="false" outlineLevel="0" collapsed="false">
      <c r="A734" s="346"/>
      <c r="B734" s="346" t="s">
        <v>915</v>
      </c>
      <c r="C734" s="346"/>
      <c r="D734" s="346"/>
      <c r="E734" s="346"/>
      <c r="F734" s="347"/>
      <c r="G734" s="348"/>
      <c r="H734" s="349" t="n">
        <f aca="false">SUM(H732:H733)</f>
        <v>1931.4</v>
      </c>
      <c r="I734" s="350" t="n">
        <f aca="false">K734/H734</f>
        <v>0.37667236201719</v>
      </c>
      <c r="J734" s="351" t="n">
        <f aca="false">SUM(J732:J733)</f>
        <v>1203.895</v>
      </c>
      <c r="K734" s="352" t="n">
        <f aca="false">H734-J734</f>
        <v>727.505</v>
      </c>
      <c r="L734" s="330"/>
      <c r="M734" s="262"/>
      <c r="N734" s="262"/>
      <c r="O734" s="262"/>
      <c r="P734" s="262"/>
      <c r="Q734" s="262"/>
      <c r="R734" s="331"/>
    </row>
    <row r="735" s="1" customFormat="true" ht="13.5" hidden="false" customHeight="false" outlineLevel="0" collapsed="false">
      <c r="A735" s="322"/>
      <c r="B735" s="323" t="s">
        <v>392</v>
      </c>
      <c r="C735" s="324"/>
      <c r="D735" s="325" t="n">
        <v>42808</v>
      </c>
      <c r="E735" s="322"/>
      <c r="F735" s="322" t="s">
        <v>1327</v>
      </c>
      <c r="G735" s="324"/>
      <c r="H735" s="326"/>
      <c r="I735" s="327" t="s">
        <v>358</v>
      </c>
      <c r="J735" s="328" t="n">
        <v>65</v>
      </c>
      <c r="K735" s="329" t="n">
        <v>59</v>
      </c>
      <c r="L735" s="330"/>
      <c r="M735" s="262"/>
      <c r="N735" s="262"/>
      <c r="O735" s="262"/>
      <c r="P735" s="262"/>
      <c r="Q735" s="262"/>
      <c r="R735" s="331"/>
    </row>
    <row r="736" s="1" customFormat="true" ht="12.75" hidden="false" customHeight="false" outlineLevel="0" collapsed="false">
      <c r="A736" s="262" t="n">
        <v>30</v>
      </c>
      <c r="B736" s="332" t="s">
        <v>839</v>
      </c>
      <c r="C736" s="332" t="s">
        <v>833</v>
      </c>
      <c r="D736" s="332" t="s">
        <v>1317</v>
      </c>
      <c r="E736" s="262"/>
      <c r="F736" s="331" t="n">
        <v>0.11</v>
      </c>
      <c r="G736" s="333" t="n">
        <v>47.7</v>
      </c>
      <c r="H736" s="333" t="n">
        <f aca="false">A736*G736*(1-H735/100)</f>
        <v>1431</v>
      </c>
      <c r="I736" s="334" t="n">
        <v>35.1</v>
      </c>
      <c r="J736" s="334" t="n">
        <f aca="false">(A736*I736)/J735*K735</f>
        <v>955.8</v>
      </c>
      <c r="K736" s="335" t="n">
        <f aca="false">H736-J736</f>
        <v>475.2</v>
      </c>
      <c r="L736" s="330"/>
      <c r="M736" s="262" t="n">
        <f aca="false">H736/A736</f>
        <v>47.7</v>
      </c>
      <c r="N736" s="262" t="n">
        <v>35.1</v>
      </c>
      <c r="O736" s="262" t="n">
        <v>0.4</v>
      </c>
      <c r="P736" s="262" t="n">
        <v>52.65</v>
      </c>
      <c r="Q736" s="262" t="n">
        <v>52.65</v>
      </c>
      <c r="R736" s="331" t="n">
        <f aca="false">A736*F736</f>
        <v>3.3</v>
      </c>
    </row>
    <row r="737" s="1" customFormat="true" ht="12.75" hidden="false" customHeight="false" outlineLevel="0" collapsed="false">
      <c r="A737" s="262" t="n">
        <v>30</v>
      </c>
      <c r="B737" s="332" t="s">
        <v>846</v>
      </c>
      <c r="C737" s="332" t="s">
        <v>842</v>
      </c>
      <c r="D737" s="332" t="s">
        <v>1328</v>
      </c>
      <c r="E737" s="262"/>
      <c r="F737" s="331" t="n">
        <v>0.04</v>
      </c>
      <c r="G737" s="333" t="n">
        <v>37.8</v>
      </c>
      <c r="H737" s="333" t="n">
        <f aca="false">A737*G737*(1-H735/100)</f>
        <v>1134</v>
      </c>
      <c r="I737" s="334" t="n">
        <v>26.325</v>
      </c>
      <c r="J737" s="334" t="n">
        <f aca="false">(A737*I737)/J735*K735</f>
        <v>716.85</v>
      </c>
      <c r="K737" s="335" t="n">
        <f aca="false">H737-J737</f>
        <v>417.15</v>
      </c>
      <c r="L737" s="330"/>
      <c r="M737" s="262" t="n">
        <f aca="false">H737/A737</f>
        <v>37.8</v>
      </c>
      <c r="N737" s="262" t="n">
        <v>26.325</v>
      </c>
      <c r="O737" s="262" t="n">
        <v>0.3</v>
      </c>
      <c r="P737" s="262" t="n">
        <v>80</v>
      </c>
      <c r="Q737" s="262" t="n">
        <v>42.12</v>
      </c>
      <c r="R737" s="331" t="n">
        <f aca="false">A737*F737</f>
        <v>1.2</v>
      </c>
    </row>
    <row r="738" s="1" customFormat="true" ht="12.75" hidden="false" customHeight="false" outlineLevel="0" collapsed="false">
      <c r="A738" s="336" t="n">
        <f aca="false">SUM(A736:A737)</f>
        <v>60</v>
      </c>
      <c r="B738" s="336" t="s">
        <v>377</v>
      </c>
      <c r="C738" s="336"/>
      <c r="D738" s="336"/>
      <c r="E738" s="336"/>
      <c r="F738" s="337" t="n">
        <f aca="false">R738</f>
        <v>4.5</v>
      </c>
      <c r="G738" s="338"/>
      <c r="H738" s="339" t="n">
        <f aca="false">SUM(H736:H737)</f>
        <v>2565</v>
      </c>
      <c r="I738" s="340"/>
      <c r="J738" s="341" t="n">
        <f aca="false">SUM(J736:J737)</f>
        <v>1672.65</v>
      </c>
      <c r="K738" s="335" t="n">
        <f aca="false">SUM(K736:K737)</f>
        <v>892.35</v>
      </c>
      <c r="L738" s="330"/>
      <c r="M738" s="262"/>
      <c r="N738" s="262"/>
      <c r="O738" s="262"/>
      <c r="P738" s="262"/>
      <c r="Q738" s="262"/>
      <c r="R738" s="331" t="n">
        <f aca="false">SUM(R736:R737)</f>
        <v>4.5</v>
      </c>
    </row>
    <row r="739" s="1" customFormat="true" ht="12.75" hidden="false" customHeight="false" outlineLevel="0" collapsed="false">
      <c r="A739" s="262"/>
      <c r="B739" s="272" t="s">
        <v>914</v>
      </c>
      <c r="C739" s="342"/>
      <c r="D739" s="342"/>
      <c r="E739" s="262"/>
      <c r="F739" s="262"/>
      <c r="G739" s="333"/>
      <c r="H739" s="343" t="n">
        <v>0</v>
      </c>
      <c r="I739" s="344" t="n">
        <f aca="false">K740/J740</f>
        <v>0.533494753833737</v>
      </c>
      <c r="J739" s="345"/>
      <c r="K739" s="335"/>
      <c r="L739" s="330"/>
      <c r="M739" s="262"/>
      <c r="N739" s="262"/>
      <c r="O739" s="262"/>
      <c r="P739" s="262"/>
      <c r="Q739" s="262"/>
      <c r="R739" s="331"/>
    </row>
    <row r="740" s="1" customFormat="true" ht="13.5" hidden="false" customHeight="false" outlineLevel="0" collapsed="false">
      <c r="A740" s="346"/>
      <c r="B740" s="346" t="s">
        <v>915</v>
      </c>
      <c r="C740" s="346"/>
      <c r="D740" s="346"/>
      <c r="E740" s="346"/>
      <c r="F740" s="347"/>
      <c r="G740" s="348"/>
      <c r="H740" s="349" t="n">
        <f aca="false">SUM(H738:H739)</f>
        <v>2565</v>
      </c>
      <c r="I740" s="350" t="n">
        <f aca="false">K740/H740</f>
        <v>0.347894736842105</v>
      </c>
      <c r="J740" s="351" t="n">
        <f aca="false">SUM(J738:J739)</f>
        <v>1672.65</v>
      </c>
      <c r="K740" s="352" t="n">
        <f aca="false">H740-J740</f>
        <v>892.35</v>
      </c>
      <c r="L740" s="330"/>
      <c r="M740" s="262"/>
      <c r="N740" s="262"/>
      <c r="O740" s="262"/>
      <c r="P740" s="262"/>
      <c r="Q740" s="262"/>
      <c r="R740" s="331"/>
    </row>
    <row r="741" s="1" customFormat="true" ht="13.5" hidden="false" customHeight="false" outlineLevel="0" collapsed="false">
      <c r="A741" s="262"/>
      <c r="B741" s="332"/>
      <c r="C741" s="342"/>
      <c r="D741" s="342"/>
      <c r="E741" s="262"/>
      <c r="F741" s="262"/>
      <c r="G741" s="262"/>
      <c r="H741" s="262"/>
      <c r="I741" s="354"/>
      <c r="J741" s="354"/>
      <c r="K741" s="355"/>
      <c r="L741" s="330"/>
      <c r="M741" s="262"/>
      <c r="N741" s="262"/>
      <c r="O741" s="262"/>
      <c r="P741" s="262"/>
      <c r="Q741" s="262"/>
      <c r="R741" s="331"/>
    </row>
    <row r="742" s="1" customFormat="true" ht="13.5" hidden="false" customHeight="false" outlineLevel="0" collapsed="false">
      <c r="A742" s="322"/>
      <c r="B742" s="323" t="s">
        <v>392</v>
      </c>
      <c r="C742" s="324"/>
      <c r="D742" s="325" t="n">
        <v>42829</v>
      </c>
      <c r="E742" s="322"/>
      <c r="F742" s="322" t="s">
        <v>1329</v>
      </c>
      <c r="G742" s="324"/>
      <c r="H742" s="326"/>
      <c r="I742" s="327" t="s">
        <v>358</v>
      </c>
      <c r="J742" s="328" t="n">
        <v>64</v>
      </c>
      <c r="K742" s="329" t="n">
        <v>59</v>
      </c>
      <c r="L742" s="330"/>
      <c r="M742" s="262"/>
      <c r="N742" s="262"/>
      <c r="O742" s="262"/>
      <c r="P742" s="262"/>
      <c r="Q742" s="262"/>
      <c r="R742" s="331"/>
    </row>
    <row r="743" s="1" customFormat="true" ht="12.75" hidden="false" customHeight="false" outlineLevel="0" collapsed="false">
      <c r="A743" s="262" t="n">
        <v>50</v>
      </c>
      <c r="B743" s="332" t="s">
        <v>1302</v>
      </c>
      <c r="C743" s="332" t="s">
        <v>830</v>
      </c>
      <c r="D743" s="332" t="s">
        <v>1049</v>
      </c>
      <c r="E743" s="262"/>
      <c r="F743" s="331" t="n">
        <v>1.1</v>
      </c>
      <c r="G743" s="333" t="n">
        <v>204.25</v>
      </c>
      <c r="H743" s="333" t="n">
        <f aca="false">A743*G743*(1-H742/100)</f>
        <v>10212.5</v>
      </c>
      <c r="I743" s="334" t="n">
        <v>143.36</v>
      </c>
      <c r="J743" s="334" t="n">
        <f aca="false">(A743*I743)/J742*K742</f>
        <v>6608</v>
      </c>
      <c r="K743" s="335" t="n">
        <f aca="false">H743-J743</f>
        <v>3604.5</v>
      </c>
      <c r="L743" s="330"/>
      <c r="M743" s="262"/>
      <c r="N743" s="262" t="n">
        <v>143.36</v>
      </c>
      <c r="O743" s="262" t="n">
        <v>1.6</v>
      </c>
      <c r="P743" s="262" t="n">
        <v>550</v>
      </c>
      <c r="Q743" s="262" t="n">
        <v>215.04</v>
      </c>
      <c r="R743" s="331" t="n">
        <f aca="false">A743*F743</f>
        <v>55</v>
      </c>
    </row>
    <row r="744" s="1" customFormat="true" ht="12.75" hidden="false" customHeight="false" outlineLevel="0" collapsed="false">
      <c r="A744" s="262" t="n">
        <v>30</v>
      </c>
      <c r="B744" s="332" t="s">
        <v>837</v>
      </c>
      <c r="C744" s="332" t="s">
        <v>833</v>
      </c>
      <c r="D744" s="332" t="s">
        <v>1304</v>
      </c>
      <c r="E744" s="262"/>
      <c r="F744" s="331" t="n">
        <v>0.09</v>
      </c>
      <c r="G744" s="333" t="n">
        <v>48.45</v>
      </c>
      <c r="H744" s="333" t="n">
        <f aca="false">A744*G744*(1-H742/100)</f>
        <v>1453.5</v>
      </c>
      <c r="I744" s="334" t="n">
        <v>34.048</v>
      </c>
      <c r="J744" s="334" t="n">
        <f aca="false">(A744*I744)/J742*K742</f>
        <v>941.64</v>
      </c>
      <c r="K744" s="335" t="n">
        <f aca="false">H744-J744</f>
        <v>511.86</v>
      </c>
      <c r="L744" s="330"/>
      <c r="M744" s="262"/>
      <c r="N744" s="262" t="n">
        <v>34.048</v>
      </c>
      <c r="O744" s="262" t="n">
        <v>0.38</v>
      </c>
      <c r="P744" s="262" t="n">
        <v>51.072</v>
      </c>
      <c r="Q744" s="262" t="n">
        <v>51.072</v>
      </c>
      <c r="R744" s="331" t="n">
        <f aca="false">A744*F744</f>
        <v>2.7</v>
      </c>
    </row>
    <row r="745" s="1" customFormat="true" ht="12.75" hidden="false" customHeight="false" outlineLevel="0" collapsed="false">
      <c r="A745" s="262" t="n">
        <v>30</v>
      </c>
      <c r="B745" s="332" t="s">
        <v>844</v>
      </c>
      <c r="C745" s="332" t="s">
        <v>842</v>
      </c>
      <c r="D745" s="332" t="s">
        <v>1305</v>
      </c>
      <c r="E745" s="262"/>
      <c r="F745" s="331" t="n">
        <v>0.03</v>
      </c>
      <c r="G745" s="333" t="n">
        <v>27.55</v>
      </c>
      <c r="H745" s="333" t="n">
        <f aca="false">A745*G745*(1-H742/100)</f>
        <v>826.5</v>
      </c>
      <c r="I745" s="334" t="n">
        <v>22.4</v>
      </c>
      <c r="J745" s="334" t="n">
        <f aca="false">(A745*I745)/J742*K742</f>
        <v>619.5</v>
      </c>
      <c r="K745" s="335" t="n">
        <f aca="false">H745-J745</f>
        <v>207</v>
      </c>
      <c r="L745" s="330"/>
      <c r="M745" s="262"/>
      <c r="N745" s="262" t="n">
        <v>22.4</v>
      </c>
      <c r="O745" s="262" t="n">
        <v>0.25</v>
      </c>
      <c r="P745" s="262" t="n">
        <v>50</v>
      </c>
      <c r="Q745" s="262" t="n">
        <v>29.12</v>
      </c>
      <c r="R745" s="331" t="n">
        <f aca="false">A745*F745</f>
        <v>0.9</v>
      </c>
    </row>
    <row r="746" s="1" customFormat="true" ht="12.75" hidden="false" customHeight="false" outlineLevel="0" collapsed="false">
      <c r="A746" s="262" t="n">
        <v>10</v>
      </c>
      <c r="B746" s="332" t="s">
        <v>1330</v>
      </c>
      <c r="C746" s="332" t="s">
        <v>1331</v>
      </c>
      <c r="D746" s="332" t="s">
        <v>1332</v>
      </c>
      <c r="E746" s="262"/>
      <c r="F746" s="331" t="n">
        <v>0.15</v>
      </c>
      <c r="G746" s="333" t="n">
        <v>45.6</v>
      </c>
      <c r="H746" s="333" t="n">
        <f aca="false">A746*G746*(1-H742/100)</f>
        <v>456</v>
      </c>
      <c r="I746" s="334" t="n">
        <v>34.336</v>
      </c>
      <c r="J746" s="334" t="n">
        <f aca="false">(A746*I746)/J742*K742</f>
        <v>316.535</v>
      </c>
      <c r="K746" s="335" t="n">
        <f aca="false">H746-J746</f>
        <v>139.465</v>
      </c>
      <c r="L746" s="330"/>
      <c r="M746" s="262"/>
      <c r="N746" s="262" t="n">
        <v>34.336</v>
      </c>
      <c r="O746" s="262" t="n">
        <v>0.37</v>
      </c>
      <c r="P746" s="262" t="n">
        <v>61.8048</v>
      </c>
      <c r="Q746" s="262" t="n">
        <v>48.0704</v>
      </c>
      <c r="R746" s="331" t="n">
        <f aca="false">A746*F746</f>
        <v>1.5</v>
      </c>
    </row>
    <row r="747" s="1" customFormat="true" ht="12.75" hidden="false" customHeight="false" outlineLevel="0" collapsed="false">
      <c r="A747" s="262" t="n">
        <v>10</v>
      </c>
      <c r="B747" s="332" t="s">
        <v>1333</v>
      </c>
      <c r="C747" s="332" t="s">
        <v>1334</v>
      </c>
      <c r="D747" s="332" t="s">
        <v>1335</v>
      </c>
      <c r="E747" s="262"/>
      <c r="F747" s="331" t="n">
        <v>0.08</v>
      </c>
      <c r="G747" s="333" t="n">
        <v>21.85</v>
      </c>
      <c r="H747" s="333" t="n">
        <f aca="false">A747*G747*(1-H742/100)</f>
        <v>218.5</v>
      </c>
      <c r="I747" s="334" t="n">
        <v>17.28</v>
      </c>
      <c r="J747" s="334" t="n">
        <f aca="false">(A747*I747)/J742*K742</f>
        <v>159.3</v>
      </c>
      <c r="K747" s="335" t="n">
        <f aca="false">H747-J747</f>
        <v>59.2</v>
      </c>
      <c r="L747" s="330"/>
      <c r="M747" s="262"/>
      <c r="N747" s="262" t="n">
        <v>17.28</v>
      </c>
      <c r="O747" s="262" t="n">
        <v>0.2</v>
      </c>
      <c r="P747" s="262" t="n">
        <v>31.104</v>
      </c>
      <c r="Q747" s="262" t="n">
        <v>23.328</v>
      </c>
      <c r="R747" s="331" t="n">
        <f aca="false">A747*F747</f>
        <v>0.8</v>
      </c>
    </row>
    <row r="748" s="1" customFormat="true" ht="12.75" hidden="false" customHeight="false" outlineLevel="0" collapsed="false">
      <c r="A748" s="262" t="n">
        <v>50</v>
      </c>
      <c r="B748" s="332" t="s">
        <v>1100</v>
      </c>
      <c r="C748" s="332" t="s">
        <v>1296</v>
      </c>
      <c r="D748" s="332" t="s">
        <v>1297</v>
      </c>
      <c r="E748" s="262"/>
      <c r="F748" s="331" t="n">
        <v>0.14</v>
      </c>
      <c r="G748" s="333" t="n">
        <v>28.5</v>
      </c>
      <c r="H748" s="333" t="n">
        <f aca="false">A748*G748*(1-H742/100)</f>
        <v>1425</v>
      </c>
      <c r="I748" s="334" t="n">
        <v>21.344</v>
      </c>
      <c r="J748" s="334" t="n">
        <f aca="false">(A748*I748)/J742*K742</f>
        <v>983.825</v>
      </c>
      <c r="K748" s="335" t="n">
        <f aca="false">H748-J748</f>
        <v>441.175</v>
      </c>
      <c r="L748" s="330"/>
      <c r="M748" s="262"/>
      <c r="N748" s="262" t="n">
        <v>21.344</v>
      </c>
      <c r="O748" s="262" t="n">
        <v>0.23</v>
      </c>
      <c r="P748" s="262" t="n">
        <v>45</v>
      </c>
      <c r="Q748" s="262" t="n">
        <v>29.8816</v>
      </c>
      <c r="R748" s="331" t="n">
        <f aca="false">A748*F748</f>
        <v>7</v>
      </c>
    </row>
    <row r="749" s="1" customFormat="true" ht="12.75" hidden="false" customHeight="false" outlineLevel="0" collapsed="false">
      <c r="A749" s="262" t="n">
        <v>50</v>
      </c>
      <c r="B749" s="332" t="s">
        <v>1103</v>
      </c>
      <c r="C749" s="332" t="s">
        <v>1298</v>
      </c>
      <c r="D749" s="332" t="s">
        <v>1299</v>
      </c>
      <c r="E749" s="262"/>
      <c r="F749" s="331" t="n">
        <v>0.03</v>
      </c>
      <c r="G749" s="333" t="n">
        <v>12.35</v>
      </c>
      <c r="H749" s="333" t="n">
        <f aca="false">A749*G749*(1-H742/100)</f>
        <v>617.5</v>
      </c>
      <c r="I749" s="334" t="n">
        <v>9.28</v>
      </c>
      <c r="J749" s="334" t="n">
        <f aca="false">(A749*I749)/J742*K742</f>
        <v>427.75</v>
      </c>
      <c r="K749" s="335" t="n">
        <f aca="false">H749-J749</f>
        <v>189.75</v>
      </c>
      <c r="L749" s="330"/>
      <c r="M749" s="262"/>
      <c r="N749" s="262" t="n">
        <v>9.28</v>
      </c>
      <c r="O749" s="262" t="n">
        <v>0.1</v>
      </c>
      <c r="P749" s="262" t="n">
        <v>20</v>
      </c>
      <c r="Q749" s="262" t="n">
        <v>12.992</v>
      </c>
      <c r="R749" s="331" t="n">
        <f aca="false">A749*F749</f>
        <v>1.5</v>
      </c>
    </row>
    <row r="750" s="1" customFormat="true" ht="12.75" hidden="false" customHeight="false" outlineLevel="0" collapsed="false">
      <c r="A750" s="336" t="n">
        <f aca="false">SUM(A743:A749)</f>
        <v>230</v>
      </c>
      <c r="B750" s="336" t="s">
        <v>377</v>
      </c>
      <c r="C750" s="336"/>
      <c r="D750" s="336"/>
      <c r="E750" s="336"/>
      <c r="F750" s="337" t="n">
        <f aca="false">R750</f>
        <v>69.4</v>
      </c>
      <c r="G750" s="338"/>
      <c r="H750" s="339" t="n">
        <f aca="false">SUM(H743:H749)</f>
        <v>15209.5</v>
      </c>
      <c r="I750" s="340"/>
      <c r="J750" s="341" t="n">
        <f aca="false">SUM(J743:J749)</f>
        <v>10056.55</v>
      </c>
      <c r="K750" s="335" t="n">
        <f aca="false">SUM(K743:K749)</f>
        <v>5152.95</v>
      </c>
      <c r="L750" s="330"/>
      <c r="M750" s="262"/>
      <c r="N750" s="262"/>
      <c r="O750" s="262"/>
      <c r="P750" s="262"/>
      <c r="Q750" s="262"/>
      <c r="R750" s="331" t="n">
        <f aca="false">SUM(R743:R749)</f>
        <v>69.4</v>
      </c>
    </row>
    <row r="751" s="1" customFormat="true" ht="12.75" hidden="false" customHeight="false" outlineLevel="0" collapsed="false">
      <c r="A751" s="262"/>
      <c r="B751" s="272" t="s">
        <v>914</v>
      </c>
      <c r="C751" s="342"/>
      <c r="D751" s="342"/>
      <c r="E751" s="262"/>
      <c r="F751" s="262"/>
      <c r="G751" s="333"/>
      <c r="H751" s="343" t="n">
        <v>0</v>
      </c>
      <c r="I751" s="344" t="n">
        <f aca="false">K752/J752</f>
        <v>0.512397392744032</v>
      </c>
      <c r="J751" s="345"/>
      <c r="K751" s="335"/>
      <c r="L751" s="330"/>
      <c r="M751" s="262"/>
      <c r="N751" s="262"/>
      <c r="O751" s="262"/>
      <c r="P751" s="262"/>
      <c r="Q751" s="262"/>
      <c r="R751" s="331"/>
    </row>
    <row r="752" s="1" customFormat="true" ht="13.5" hidden="false" customHeight="false" outlineLevel="0" collapsed="false">
      <c r="A752" s="346"/>
      <c r="B752" s="346" t="s">
        <v>915</v>
      </c>
      <c r="C752" s="346"/>
      <c r="D752" s="346"/>
      <c r="E752" s="346"/>
      <c r="F752" s="347"/>
      <c r="G752" s="348"/>
      <c r="H752" s="349" t="n">
        <f aca="false">SUM(H750:H751)</f>
        <v>15209.5</v>
      </c>
      <c r="I752" s="350" t="n">
        <f aca="false">K752/H752</f>
        <v>0.338798119596305</v>
      </c>
      <c r="J752" s="351" t="n">
        <f aca="false">SUM(J750:J751)</f>
        <v>10056.55</v>
      </c>
      <c r="K752" s="352" t="n">
        <f aca="false">H752-J752</f>
        <v>5152.95</v>
      </c>
      <c r="L752" s="330"/>
      <c r="M752" s="262"/>
      <c r="N752" s="262"/>
      <c r="O752" s="262"/>
      <c r="P752" s="262"/>
      <c r="Q752" s="262"/>
      <c r="R752" s="331"/>
    </row>
    <row r="753" s="1" customFormat="true" ht="13.5" hidden="false" customHeight="false" outlineLevel="0" collapsed="false">
      <c r="A753" s="262"/>
      <c r="B753" s="332"/>
      <c r="C753" s="342"/>
      <c r="D753" s="342"/>
      <c r="E753" s="262"/>
      <c r="F753" s="262"/>
      <c r="G753" s="262"/>
      <c r="H753" s="262"/>
      <c r="I753" s="354"/>
      <c r="J753" s="354"/>
      <c r="K753" s="355"/>
      <c r="L753" s="330"/>
      <c r="M753" s="262"/>
      <c r="N753" s="262"/>
      <c r="O753" s="262"/>
      <c r="P753" s="262"/>
      <c r="Q753" s="262"/>
      <c r="R753" s="331"/>
    </row>
    <row r="754" s="1" customFormat="true" ht="13.5" hidden="false" customHeight="false" outlineLevel="0" collapsed="false">
      <c r="A754" s="322"/>
      <c r="B754" s="323" t="s">
        <v>392</v>
      </c>
      <c r="C754" s="324"/>
      <c r="D754" s="325" t="n">
        <v>42870</v>
      </c>
      <c r="E754" s="322"/>
      <c r="F754" s="322" t="s">
        <v>1336</v>
      </c>
      <c r="G754" s="324"/>
      <c r="H754" s="326"/>
      <c r="I754" s="327" t="s">
        <v>358</v>
      </c>
      <c r="J754" s="328" t="n">
        <v>63</v>
      </c>
      <c r="K754" s="329" t="n">
        <v>59</v>
      </c>
      <c r="L754" s="330"/>
      <c r="M754" s="262"/>
      <c r="N754" s="262"/>
      <c r="O754" s="262"/>
      <c r="P754" s="262"/>
      <c r="Q754" s="262"/>
      <c r="R754" s="331"/>
    </row>
    <row r="755" s="1" customFormat="true" ht="12.75" hidden="false" customHeight="false" outlineLevel="0" collapsed="false">
      <c r="A755" s="262" t="n">
        <v>5</v>
      </c>
      <c r="B755" s="332" t="s">
        <v>1337</v>
      </c>
      <c r="C755" s="332" t="s">
        <v>786</v>
      </c>
      <c r="D755" s="332" t="s">
        <v>1338</v>
      </c>
      <c r="E755" s="262"/>
      <c r="F755" s="331" t="n">
        <v>5.6</v>
      </c>
      <c r="G755" s="333" t="n">
        <v>873.05</v>
      </c>
      <c r="H755" s="333" t="n">
        <f aca="false">A755*G755*(1-H754/100)</f>
        <v>4365.25</v>
      </c>
      <c r="I755" s="334" t="n">
        <v>680.4</v>
      </c>
      <c r="J755" s="334" t="n">
        <f aca="false">(A755*I755)/J754*K754</f>
        <v>3186</v>
      </c>
      <c r="K755" s="335" t="n">
        <f aca="false">H755-J755</f>
        <v>1179.25</v>
      </c>
      <c r="L755" s="330"/>
      <c r="M755" s="262"/>
      <c r="N755" s="262" t="n">
        <v>680.4</v>
      </c>
      <c r="O755" s="262" t="n">
        <v>8</v>
      </c>
      <c r="P755" s="262" t="n">
        <v>1020</v>
      </c>
      <c r="Q755" s="262" t="n">
        <v>918.54</v>
      </c>
      <c r="R755" s="331" t="n">
        <f aca="false">A755*F755</f>
        <v>28</v>
      </c>
    </row>
    <row r="756" s="1" customFormat="true" ht="12.75" hidden="false" customHeight="false" outlineLevel="0" collapsed="false">
      <c r="A756" s="262" t="n">
        <v>10</v>
      </c>
      <c r="B756" s="332" t="s">
        <v>1308</v>
      </c>
      <c r="C756" s="332" t="s">
        <v>830</v>
      </c>
      <c r="D756" s="332" t="s">
        <v>1339</v>
      </c>
      <c r="E756" s="262"/>
      <c r="F756" s="331" t="n">
        <v>2.2</v>
      </c>
      <c r="G756" s="333" t="n">
        <v>400.9</v>
      </c>
      <c r="H756" s="333" t="n">
        <f aca="false">A756*G756*(1-H754/100)</f>
        <v>4009</v>
      </c>
      <c r="I756" s="334" t="n">
        <v>281.358</v>
      </c>
      <c r="J756" s="334" t="n">
        <f aca="false">(A756*I756)/J754*K754</f>
        <v>2634.94</v>
      </c>
      <c r="K756" s="335" t="n">
        <f aca="false">H756-J756</f>
        <v>1374.06</v>
      </c>
      <c r="L756" s="330"/>
      <c r="M756" s="262"/>
      <c r="N756" s="262" t="n">
        <v>281.358</v>
      </c>
      <c r="O756" s="262" t="n">
        <v>3.19</v>
      </c>
      <c r="P756" s="262" t="n">
        <v>422.037</v>
      </c>
      <c r="Q756" s="262" t="n">
        <v>422.037</v>
      </c>
      <c r="R756" s="331" t="n">
        <f aca="false">A756*F756</f>
        <v>22</v>
      </c>
    </row>
    <row r="757" s="1" customFormat="true" ht="12.75" hidden="false" customHeight="false" outlineLevel="0" collapsed="false">
      <c r="A757" s="262" t="n">
        <v>10</v>
      </c>
      <c r="B757" s="332" t="s">
        <v>1309</v>
      </c>
      <c r="C757" s="332" t="s">
        <v>877</v>
      </c>
      <c r="D757" s="332" t="s">
        <v>1340</v>
      </c>
      <c r="E757" s="262"/>
      <c r="F757" s="331" t="n">
        <v>0.42</v>
      </c>
      <c r="G757" s="333" t="n">
        <v>99.75</v>
      </c>
      <c r="H757" s="333" t="n">
        <f aca="false">A757*G757*(1-H754/100)</f>
        <v>997.5</v>
      </c>
      <c r="I757" s="334" t="n">
        <v>67.599</v>
      </c>
      <c r="J757" s="334" t="n">
        <f aca="false">(A757*I757)/J754*K754</f>
        <v>633.07</v>
      </c>
      <c r="K757" s="335" t="n">
        <f aca="false">H757-J757</f>
        <v>364.43</v>
      </c>
      <c r="L757" s="330"/>
      <c r="M757" s="262"/>
      <c r="N757" s="262" t="n">
        <v>67.599</v>
      </c>
      <c r="O757" s="262" t="n">
        <v>0.74</v>
      </c>
      <c r="P757" s="262" t="n">
        <v>200</v>
      </c>
      <c r="Q757" s="262" t="n">
        <v>104.7785</v>
      </c>
      <c r="R757" s="331" t="n">
        <f aca="false">A757*F757</f>
        <v>4.2</v>
      </c>
    </row>
    <row r="758" s="1" customFormat="true" ht="12.75" hidden="false" customHeight="false" outlineLevel="0" collapsed="false">
      <c r="A758" s="262" t="n">
        <v>2</v>
      </c>
      <c r="B758" s="332" t="s">
        <v>1321</v>
      </c>
      <c r="C758" s="332" t="s">
        <v>1247</v>
      </c>
      <c r="D758" s="332" t="s">
        <v>1322</v>
      </c>
      <c r="E758" s="262"/>
      <c r="F758" s="331" t="n">
        <v>0.35</v>
      </c>
      <c r="G758" s="333" t="n">
        <v>520.6</v>
      </c>
      <c r="H758" s="333" t="n">
        <f aca="false">A758*G758*(1-H754/100)</f>
        <v>1041.2</v>
      </c>
      <c r="I758" s="334" t="n">
        <v>274.05</v>
      </c>
      <c r="J758" s="334" t="n">
        <f aca="false">(A758*I758)/J754*K754</f>
        <v>513.3</v>
      </c>
      <c r="K758" s="335" t="n">
        <f aca="false">H758-J758</f>
        <v>527.9</v>
      </c>
      <c r="L758" s="330"/>
      <c r="M758" s="262"/>
      <c r="N758" s="262" t="n">
        <v>274.05</v>
      </c>
      <c r="O758" s="262" t="n">
        <v>3</v>
      </c>
      <c r="P758" s="262" t="n">
        <v>800</v>
      </c>
      <c r="Q758" s="262" t="n">
        <v>548.1</v>
      </c>
      <c r="R758" s="331" t="n">
        <f aca="false">A758*F758</f>
        <v>0.7</v>
      </c>
    </row>
    <row r="759" s="1" customFormat="true" ht="12.75" hidden="false" customHeight="false" outlineLevel="0" collapsed="false">
      <c r="A759" s="336" t="n">
        <f aca="false">SUM(A755:A758)</f>
        <v>27</v>
      </c>
      <c r="B759" s="336" t="s">
        <v>377</v>
      </c>
      <c r="C759" s="336"/>
      <c r="D759" s="336"/>
      <c r="E759" s="336"/>
      <c r="F759" s="337" t="n">
        <f aca="false">R759</f>
        <v>54.9</v>
      </c>
      <c r="G759" s="338"/>
      <c r="H759" s="339" t="n">
        <f aca="false">SUM(H755:H758)</f>
        <v>10412.95</v>
      </c>
      <c r="I759" s="340"/>
      <c r="J759" s="341" t="n">
        <f aca="false">SUM(J755:J758)</f>
        <v>6967.31</v>
      </c>
      <c r="K759" s="335" t="n">
        <f aca="false">SUM(K755:K758)</f>
        <v>3445.64</v>
      </c>
      <c r="L759" s="330"/>
      <c r="M759" s="262"/>
      <c r="N759" s="262"/>
      <c r="O759" s="262"/>
      <c r="P759" s="262"/>
      <c r="Q759" s="262"/>
      <c r="R759" s="331" t="n">
        <f aca="false">SUM(R755:R758)</f>
        <v>54.9</v>
      </c>
    </row>
    <row r="760" s="1" customFormat="true" ht="12.75" hidden="false" customHeight="false" outlineLevel="0" collapsed="false">
      <c r="A760" s="262"/>
      <c r="B760" s="272" t="s">
        <v>914</v>
      </c>
      <c r="C760" s="342"/>
      <c r="D760" s="342"/>
      <c r="E760" s="262"/>
      <c r="F760" s="262"/>
      <c r="G760" s="333"/>
      <c r="H760" s="343" t="n">
        <v>0</v>
      </c>
      <c r="I760" s="344" t="n">
        <f aca="false">K761/J761</f>
        <v>0.494543805284967</v>
      </c>
      <c r="J760" s="345"/>
      <c r="K760" s="335"/>
      <c r="L760" s="330"/>
      <c r="M760" s="262"/>
      <c r="N760" s="262"/>
      <c r="O760" s="262"/>
      <c r="P760" s="262"/>
      <c r="Q760" s="262"/>
      <c r="R760" s="331"/>
    </row>
    <row r="761" s="1" customFormat="true" ht="13.5" hidden="false" customHeight="false" outlineLevel="0" collapsed="false">
      <c r="A761" s="346"/>
      <c r="B761" s="346" t="s">
        <v>915</v>
      </c>
      <c r="C761" s="346"/>
      <c r="D761" s="346"/>
      <c r="E761" s="346"/>
      <c r="F761" s="347"/>
      <c r="G761" s="348"/>
      <c r="H761" s="349" t="n">
        <f aca="false">SUM(H759:H760)</f>
        <v>10412.95</v>
      </c>
      <c r="I761" s="350" t="n">
        <f aca="false">K761/H761</f>
        <v>0.330899504943364</v>
      </c>
      <c r="J761" s="351" t="n">
        <f aca="false">SUM(J759:J760)</f>
        <v>6967.31</v>
      </c>
      <c r="K761" s="352" t="n">
        <f aca="false">H761-J761</f>
        <v>3445.64</v>
      </c>
      <c r="L761" s="330"/>
      <c r="M761" s="262"/>
      <c r="N761" s="262"/>
      <c r="O761" s="262"/>
      <c r="P761" s="262"/>
      <c r="Q761" s="262"/>
      <c r="R761" s="331"/>
    </row>
    <row r="762" s="1" customFormat="true" ht="13.5" hidden="false" customHeight="false" outlineLevel="0" collapsed="false">
      <c r="A762" s="322"/>
      <c r="B762" s="323" t="s">
        <v>392</v>
      </c>
      <c r="C762" s="324"/>
      <c r="D762" s="325" t="n">
        <v>42907</v>
      </c>
      <c r="E762" s="322"/>
      <c r="F762" s="322" t="s">
        <v>1341</v>
      </c>
      <c r="G762" s="324"/>
      <c r="H762" s="326"/>
      <c r="I762" s="327" t="s">
        <v>358</v>
      </c>
      <c r="J762" s="328" t="n">
        <v>63</v>
      </c>
      <c r="K762" s="329" t="n">
        <v>59</v>
      </c>
      <c r="L762" s="330"/>
      <c r="M762" s="262"/>
      <c r="N762" s="262"/>
      <c r="O762" s="262"/>
      <c r="P762" s="262"/>
      <c r="Q762" s="262"/>
      <c r="R762" s="331"/>
    </row>
    <row r="763" s="1" customFormat="true" ht="12.75" hidden="false" customHeight="false" outlineLevel="0" collapsed="false">
      <c r="A763" s="262" t="n">
        <v>50</v>
      </c>
      <c r="B763" s="332" t="s">
        <v>1342</v>
      </c>
      <c r="C763" s="332" t="s">
        <v>1343</v>
      </c>
      <c r="D763" s="332" t="s">
        <v>1344</v>
      </c>
      <c r="E763" s="262"/>
      <c r="F763" s="331" t="n">
        <v>1.2</v>
      </c>
      <c r="G763" s="333" t="n">
        <v>360</v>
      </c>
      <c r="H763" s="333" t="n">
        <f aca="false">A763*G763*(1-H762/100)</f>
        <v>18000</v>
      </c>
      <c r="I763" s="334" t="n">
        <v>286.65</v>
      </c>
      <c r="J763" s="334" t="n">
        <f aca="false">(A763*I763)/J762*K762</f>
        <v>13422.5</v>
      </c>
      <c r="K763" s="335" t="n">
        <f aca="false">H763-J763</f>
        <v>4577.5</v>
      </c>
      <c r="L763" s="330"/>
      <c r="M763" s="262"/>
      <c r="N763" s="262" t="n">
        <v>286.65</v>
      </c>
      <c r="O763" s="262" t="n">
        <v>3.5</v>
      </c>
      <c r="P763" s="262" t="n">
        <v>400</v>
      </c>
      <c r="Q763" s="262" t="n">
        <v>400</v>
      </c>
      <c r="R763" s="331" t="n">
        <f aca="false">A763*F763</f>
        <v>60</v>
      </c>
    </row>
    <row r="764" s="1" customFormat="true" ht="12.75" hidden="false" customHeight="false" outlineLevel="0" collapsed="false">
      <c r="A764" s="336" t="n">
        <f aca="false">SUM(A763:A763)</f>
        <v>50</v>
      </c>
      <c r="B764" s="336" t="s">
        <v>377</v>
      </c>
      <c r="C764" s="336"/>
      <c r="D764" s="336"/>
      <c r="E764" s="336"/>
      <c r="F764" s="337" t="n">
        <f aca="false">R764</f>
        <v>60</v>
      </c>
      <c r="G764" s="338"/>
      <c r="H764" s="339" t="n">
        <f aca="false">SUM(H763:H763)</f>
        <v>18000</v>
      </c>
      <c r="I764" s="340"/>
      <c r="J764" s="341" t="n">
        <f aca="false">SUM(J763:J763)</f>
        <v>13422.5</v>
      </c>
      <c r="K764" s="335" t="n">
        <f aca="false">SUM(K763:K763)</f>
        <v>4577.5</v>
      </c>
      <c r="L764" s="330"/>
      <c r="M764" s="262"/>
      <c r="N764" s="262"/>
      <c r="O764" s="262"/>
      <c r="P764" s="262"/>
      <c r="Q764" s="262"/>
      <c r="R764" s="331" t="n">
        <f aca="false">SUM(R763:R763)</f>
        <v>60</v>
      </c>
    </row>
    <row r="765" s="1" customFormat="true" ht="12.75" hidden="false" customHeight="false" outlineLevel="0" collapsed="false">
      <c r="A765" s="262"/>
      <c r="B765" s="272" t="s">
        <v>914</v>
      </c>
      <c r="C765" s="342"/>
      <c r="D765" s="342"/>
      <c r="E765" s="262"/>
      <c r="F765" s="262"/>
      <c r="G765" s="333"/>
      <c r="H765" s="343" t="n">
        <v>0</v>
      </c>
      <c r="I765" s="344" t="n">
        <f aca="false">K766/J766</f>
        <v>0.341031849506426</v>
      </c>
      <c r="J765" s="345"/>
      <c r="K765" s="335"/>
      <c r="L765" s="330"/>
      <c r="M765" s="262"/>
      <c r="N765" s="262"/>
      <c r="O765" s="262"/>
      <c r="P765" s="262"/>
      <c r="Q765" s="262"/>
      <c r="R765" s="331"/>
    </row>
    <row r="766" s="1" customFormat="true" ht="13.5" hidden="false" customHeight="false" outlineLevel="0" collapsed="false">
      <c r="A766" s="346"/>
      <c r="B766" s="346" t="s">
        <v>915</v>
      </c>
      <c r="C766" s="346"/>
      <c r="D766" s="346"/>
      <c r="E766" s="346"/>
      <c r="F766" s="347"/>
      <c r="G766" s="348"/>
      <c r="H766" s="349" t="n">
        <f aca="false">SUM(H764:H765)</f>
        <v>18000</v>
      </c>
      <c r="I766" s="350" t="n">
        <f aca="false">K766/H766</f>
        <v>0.254305555555556</v>
      </c>
      <c r="J766" s="351" t="n">
        <f aca="false">SUM(J764:J765)</f>
        <v>13422.5</v>
      </c>
      <c r="K766" s="352" t="n">
        <f aca="false">H766-J766</f>
        <v>4577.5</v>
      </c>
      <c r="L766" s="330"/>
      <c r="M766" s="262"/>
      <c r="N766" s="262"/>
      <c r="O766" s="262"/>
      <c r="P766" s="262"/>
      <c r="Q766" s="262"/>
      <c r="R766" s="331"/>
    </row>
    <row r="767" s="1" customFormat="true" ht="13.5" hidden="false" customHeight="false" outlineLevel="0" collapsed="false">
      <c r="A767" s="322"/>
      <c r="B767" s="323" t="s">
        <v>392</v>
      </c>
      <c r="C767" s="324"/>
      <c r="D767" s="325" t="n">
        <v>42920</v>
      </c>
      <c r="E767" s="322"/>
      <c r="F767" s="322" t="s">
        <v>1345</v>
      </c>
      <c r="G767" s="324"/>
      <c r="H767" s="326"/>
      <c r="I767" s="327" t="s">
        <v>358</v>
      </c>
      <c r="J767" s="328" t="n">
        <v>63</v>
      </c>
      <c r="K767" s="329" t="n">
        <v>59</v>
      </c>
      <c r="L767" s="330"/>
      <c r="M767" s="262"/>
      <c r="N767" s="262"/>
      <c r="O767" s="262"/>
      <c r="P767" s="262"/>
      <c r="Q767" s="262"/>
      <c r="R767" s="331"/>
    </row>
    <row r="768" s="1" customFormat="true" ht="12.75" hidden="false" customHeight="false" outlineLevel="0" collapsed="false">
      <c r="A768" s="262" t="n">
        <v>16</v>
      </c>
      <c r="B768" s="332" t="s">
        <v>774</v>
      </c>
      <c r="C768" s="332" t="s">
        <v>775</v>
      </c>
      <c r="D768" s="332" t="s">
        <v>1233</v>
      </c>
      <c r="E768" s="262"/>
      <c r="F768" s="331" t="n">
        <v>1.5</v>
      </c>
      <c r="G768" s="333" t="n">
        <v>508.5</v>
      </c>
      <c r="H768" s="333" t="n">
        <f aca="false">A768*G768*(1-H767/100)</f>
        <v>8136</v>
      </c>
      <c r="I768" s="334" t="n">
        <v>420.966</v>
      </c>
      <c r="J768" s="334" t="n">
        <f aca="false">(A768*I768)/J767*K767</f>
        <v>6307.808</v>
      </c>
      <c r="K768" s="335" t="n">
        <f aca="false">H768-J768</f>
        <v>1828.192</v>
      </c>
      <c r="L768" s="330"/>
      <c r="M768" s="262"/>
      <c r="N768" s="262" t="n">
        <v>420.966</v>
      </c>
      <c r="O768" s="262" t="n">
        <v>5.14</v>
      </c>
      <c r="P768" s="262" t="n">
        <v>750</v>
      </c>
      <c r="Q768" s="262" t="n">
        <v>565</v>
      </c>
      <c r="R768" s="331" t="n">
        <f aca="false">A768*F768</f>
        <v>24</v>
      </c>
    </row>
    <row r="769" s="1" customFormat="true" ht="12.75" hidden="false" customHeight="false" outlineLevel="0" collapsed="false">
      <c r="A769" s="262" t="n">
        <v>16</v>
      </c>
      <c r="B769" s="332" t="s">
        <v>1346</v>
      </c>
      <c r="C769" s="332" t="s">
        <v>1343</v>
      </c>
      <c r="D769" s="332" t="s">
        <v>1230</v>
      </c>
      <c r="E769" s="262"/>
      <c r="F769" s="331" t="n">
        <v>1.4</v>
      </c>
      <c r="G769" s="333" t="n">
        <v>450</v>
      </c>
      <c r="H769" s="333" t="n">
        <f aca="false">A769*G769*(1-H767/100)</f>
        <v>7200</v>
      </c>
      <c r="I769" s="334" t="n">
        <v>382.473</v>
      </c>
      <c r="J769" s="334" t="n">
        <f aca="false">(A769*I769)/J767*K767</f>
        <v>5731.024</v>
      </c>
      <c r="K769" s="335" t="n">
        <f aca="false">H769-J769</f>
        <v>1468.976</v>
      </c>
      <c r="L769" s="330"/>
      <c r="M769" s="262"/>
      <c r="N769" s="262" t="n">
        <v>382.473</v>
      </c>
      <c r="O769" s="262" t="n">
        <v>4.67</v>
      </c>
      <c r="P769" s="262" t="n">
        <v>500</v>
      </c>
      <c r="Q769" s="262" t="n">
        <v>500</v>
      </c>
      <c r="R769" s="331" t="n">
        <f aca="false">A769*F769</f>
        <v>22.4</v>
      </c>
    </row>
    <row r="770" s="1" customFormat="true" ht="12.75" hidden="false" customHeight="false" outlineLevel="0" collapsed="false">
      <c r="A770" s="271" t="n">
        <v>6</v>
      </c>
      <c r="B770" s="272" t="s">
        <v>1219</v>
      </c>
      <c r="C770" s="332" t="s">
        <v>830</v>
      </c>
      <c r="D770" s="332" t="s">
        <v>1347</v>
      </c>
      <c r="E770" s="262"/>
      <c r="F770" s="331" t="n">
        <v>2.5</v>
      </c>
      <c r="G770" s="333" t="n">
        <v>375.3</v>
      </c>
      <c r="H770" s="333" t="n">
        <f aca="false">A770*G770*(1-H767/100)</f>
        <v>2251.8</v>
      </c>
      <c r="I770" s="334" t="n">
        <v>308.7</v>
      </c>
      <c r="J770" s="334" t="n">
        <f aca="false">(A770*I770)/J767*K767</f>
        <v>1734.6</v>
      </c>
      <c r="K770" s="335" t="n">
        <f aca="false">H770-J770</f>
        <v>517.2</v>
      </c>
      <c r="L770" s="330"/>
      <c r="M770" s="262"/>
      <c r="N770" s="262" t="n">
        <v>308.7</v>
      </c>
      <c r="O770" s="262" t="n">
        <v>3.5</v>
      </c>
      <c r="P770" s="262" t="n">
        <v>555.66</v>
      </c>
      <c r="Q770" s="262" t="n">
        <v>416.745</v>
      </c>
      <c r="R770" s="331" t="n">
        <f aca="false">A770*F770</f>
        <v>15</v>
      </c>
    </row>
    <row r="771" s="1" customFormat="true" ht="12.75" hidden="false" customHeight="false" outlineLevel="0" collapsed="false">
      <c r="A771" s="262" t="n">
        <v>12</v>
      </c>
      <c r="B771" s="332" t="s">
        <v>1225</v>
      </c>
      <c r="C771" s="332" t="s">
        <v>830</v>
      </c>
      <c r="D771" s="332" t="s">
        <v>1348</v>
      </c>
      <c r="E771" s="262"/>
      <c r="F771" s="331" t="n">
        <v>4.1</v>
      </c>
      <c r="G771" s="333" t="n">
        <v>621.9</v>
      </c>
      <c r="H771" s="333" t="n">
        <f aca="false">A771*G771*(1-H767/100)</f>
        <v>7462.8</v>
      </c>
      <c r="I771" s="334" t="n">
        <v>493.29</v>
      </c>
      <c r="J771" s="334" t="n">
        <f aca="false">(A771*I771)/J767*K767</f>
        <v>5543.64</v>
      </c>
      <c r="K771" s="335" t="n">
        <f aca="false">H771-J771</f>
        <v>1919.16</v>
      </c>
      <c r="L771" s="330"/>
      <c r="M771" s="262"/>
      <c r="N771" s="262" t="n">
        <v>493.29</v>
      </c>
      <c r="O771" s="262" t="n">
        <v>5.8</v>
      </c>
      <c r="P771" s="262" t="n">
        <v>739.935</v>
      </c>
      <c r="Q771" s="262" t="n">
        <v>690.606</v>
      </c>
      <c r="R771" s="331" t="n">
        <f aca="false">A771*F771</f>
        <v>49.2</v>
      </c>
    </row>
    <row r="772" s="1" customFormat="true" ht="12.75" hidden="false" customHeight="false" outlineLevel="0" collapsed="false">
      <c r="A772" s="262" t="n">
        <v>10</v>
      </c>
      <c r="B772" s="332" t="s">
        <v>1349</v>
      </c>
      <c r="C772" s="332" t="s">
        <v>1314</v>
      </c>
      <c r="D772" s="332" t="s">
        <v>1350</v>
      </c>
      <c r="E772" s="262"/>
      <c r="F772" s="331" t="n">
        <v>0.33</v>
      </c>
      <c r="G772" s="333" t="n">
        <v>62.1</v>
      </c>
      <c r="H772" s="333" t="n">
        <f aca="false">A772*G772*(1-H767/100)</f>
        <v>621</v>
      </c>
      <c r="I772" s="334" t="n">
        <v>51.03</v>
      </c>
      <c r="J772" s="334" t="n">
        <f aca="false">(A772*I772)/J767*K767</f>
        <v>477.9</v>
      </c>
      <c r="K772" s="335" t="n">
        <f aca="false">H772-J772</f>
        <v>143.1</v>
      </c>
      <c r="L772" s="330"/>
      <c r="M772" s="262"/>
      <c r="N772" s="262" t="n">
        <v>51.03</v>
      </c>
      <c r="O772" s="262" t="n">
        <v>0.6</v>
      </c>
      <c r="P772" s="262"/>
      <c r="Q772" s="262" t="n">
        <v>68.8905</v>
      </c>
      <c r="R772" s="331" t="n">
        <f aca="false">A772*F772</f>
        <v>3.3</v>
      </c>
    </row>
    <row r="773" s="1" customFormat="true" ht="12.75" hidden="false" customHeight="false" outlineLevel="0" collapsed="false">
      <c r="A773" s="262" t="n">
        <v>10</v>
      </c>
      <c r="B773" s="332" t="s">
        <v>1165</v>
      </c>
      <c r="C773" s="332" t="s">
        <v>1278</v>
      </c>
      <c r="D773" s="332" t="s">
        <v>1351</v>
      </c>
      <c r="E773" s="262"/>
      <c r="F773" s="331" t="n">
        <v>0.4</v>
      </c>
      <c r="G773" s="333" t="n">
        <v>80.1</v>
      </c>
      <c r="H773" s="333" t="n">
        <f aca="false">A773*G773*(1-H767/100)</f>
        <v>801</v>
      </c>
      <c r="I773" s="334" t="n">
        <v>85.05</v>
      </c>
      <c r="J773" s="334" t="n">
        <f aca="false">(A773*I773)/J767*K767</f>
        <v>796.5</v>
      </c>
      <c r="K773" s="335" t="n">
        <f aca="false">H773-J773</f>
        <v>4.5</v>
      </c>
      <c r="L773" s="330"/>
      <c r="M773" s="262"/>
      <c r="N773" s="262" t="n">
        <v>85.05</v>
      </c>
      <c r="O773" s="262" t="n">
        <v>1</v>
      </c>
      <c r="P773" s="262"/>
      <c r="Q773" s="262" t="n">
        <v>89.3025</v>
      </c>
      <c r="R773" s="331" t="n">
        <f aca="false">A773*F773</f>
        <v>4</v>
      </c>
    </row>
    <row r="774" s="1" customFormat="true" ht="12.75" hidden="false" customHeight="false" outlineLevel="0" collapsed="false">
      <c r="A774" s="262" t="n">
        <v>2</v>
      </c>
      <c r="B774" s="332" t="s">
        <v>1256</v>
      </c>
      <c r="C774" s="332" t="s">
        <v>1257</v>
      </c>
      <c r="D774" s="332" t="s">
        <v>1258</v>
      </c>
      <c r="E774" s="262"/>
      <c r="F774" s="331" t="n">
        <v>0.35</v>
      </c>
      <c r="G774" s="333" t="n">
        <v>657.9</v>
      </c>
      <c r="H774" s="333" t="n">
        <f aca="false">A774*G774*(1-H767/100)</f>
        <v>1315.8</v>
      </c>
      <c r="I774" s="334" t="n">
        <v>365.4</v>
      </c>
      <c r="J774" s="334" t="n">
        <f aca="false">(A774*I774)/J767*K767</f>
        <v>684.4</v>
      </c>
      <c r="K774" s="335" t="n">
        <f aca="false">H774-J774</f>
        <v>631.4</v>
      </c>
      <c r="L774" s="330"/>
      <c r="M774" s="262"/>
      <c r="N774" s="262" t="n">
        <v>365.4</v>
      </c>
      <c r="O774" s="262" t="n">
        <v>4</v>
      </c>
      <c r="P774" s="262" t="n">
        <v>850</v>
      </c>
      <c r="Q774" s="262" t="n">
        <v>730.8</v>
      </c>
      <c r="R774" s="331" t="n">
        <f aca="false">A774*F774</f>
        <v>0.7</v>
      </c>
    </row>
    <row r="775" s="1" customFormat="true" ht="12.75" hidden="false" customHeight="false" outlineLevel="0" collapsed="false">
      <c r="A775" s="262" t="n">
        <v>2</v>
      </c>
      <c r="B775" s="332" t="s">
        <v>1259</v>
      </c>
      <c r="C775" s="332" t="s">
        <v>1260</v>
      </c>
      <c r="D775" s="332" t="s">
        <v>1261</v>
      </c>
      <c r="E775" s="262"/>
      <c r="F775" s="331" t="n">
        <v>0.35</v>
      </c>
      <c r="G775" s="333" t="n">
        <v>460.8</v>
      </c>
      <c r="H775" s="333" t="n">
        <f aca="false">A775*G775*(1-H767/100)</f>
        <v>921.6</v>
      </c>
      <c r="I775" s="334" t="n">
        <v>255.78</v>
      </c>
      <c r="J775" s="334" t="n">
        <f aca="false">(A775*I775)/J767*K767</f>
        <v>479.08</v>
      </c>
      <c r="K775" s="335" t="n">
        <f aca="false">H775-J775</f>
        <v>442.52</v>
      </c>
      <c r="L775" s="330"/>
      <c r="M775" s="262"/>
      <c r="N775" s="262" t="n">
        <v>255.78</v>
      </c>
      <c r="O775" s="262" t="n">
        <v>2.8</v>
      </c>
      <c r="P775" s="262" t="n">
        <v>800</v>
      </c>
      <c r="Q775" s="262" t="n">
        <v>511.56</v>
      </c>
      <c r="R775" s="331" t="n">
        <f aca="false">A775*F775</f>
        <v>0.7</v>
      </c>
    </row>
    <row r="776" s="1" customFormat="true" ht="12.75" hidden="false" customHeight="false" outlineLevel="0" collapsed="false">
      <c r="A776" s="262" t="n">
        <v>1</v>
      </c>
      <c r="B776" s="332" t="s">
        <v>1016</v>
      </c>
      <c r="C776" s="332" t="s">
        <v>1263</v>
      </c>
      <c r="D776" s="332" t="s">
        <v>1018</v>
      </c>
      <c r="E776" s="262"/>
      <c r="F776" s="331" t="n">
        <v>0.71</v>
      </c>
      <c r="G776" s="333" t="n">
        <v>837</v>
      </c>
      <c r="H776" s="333" t="n">
        <f aca="false">A776*G776*(1-H767/100)</f>
        <v>837</v>
      </c>
      <c r="I776" s="334" t="n">
        <v>400.5855</v>
      </c>
      <c r="J776" s="334" t="n">
        <f aca="false">(A776*I776)/J767*K767</f>
        <v>375.1515</v>
      </c>
      <c r="K776" s="335" t="n">
        <f aca="false">H776-J776</f>
        <v>461.8485</v>
      </c>
      <c r="L776" s="330"/>
      <c r="M776" s="262"/>
      <c r="N776" s="262" t="n">
        <v>400.5855</v>
      </c>
      <c r="O776" s="262" t="n">
        <v>4.71</v>
      </c>
      <c r="P776" s="262" t="n">
        <v>1300</v>
      </c>
      <c r="Q776" s="262" t="n">
        <v>930</v>
      </c>
      <c r="R776" s="331" t="n">
        <f aca="false">A776*F776</f>
        <v>0.71</v>
      </c>
    </row>
    <row r="777" s="1" customFormat="true" ht="12.75" hidden="false" customHeight="false" outlineLevel="0" collapsed="false">
      <c r="A777" s="262" t="n">
        <v>1</v>
      </c>
      <c r="B777" s="332" t="s">
        <v>1019</v>
      </c>
      <c r="C777" s="332" t="s">
        <v>1263</v>
      </c>
      <c r="D777" s="332" t="s">
        <v>1020</v>
      </c>
      <c r="E777" s="262"/>
      <c r="F777" s="331" t="n">
        <v>0.71</v>
      </c>
      <c r="G777" s="333" t="n">
        <v>837</v>
      </c>
      <c r="H777" s="333" t="n">
        <f aca="false">A777*G777*(1-H767/100)</f>
        <v>837</v>
      </c>
      <c r="I777" s="334" t="n">
        <v>400.5855</v>
      </c>
      <c r="J777" s="334" t="n">
        <f aca="false">(A777*I777)/J767*K767</f>
        <v>375.1515</v>
      </c>
      <c r="K777" s="335" t="n">
        <f aca="false">H777-J777</f>
        <v>461.8485</v>
      </c>
      <c r="L777" s="330"/>
      <c r="M777" s="262"/>
      <c r="N777" s="262" t="n">
        <v>400.5855</v>
      </c>
      <c r="O777" s="262" t="n">
        <v>4.71</v>
      </c>
      <c r="P777" s="262" t="n">
        <v>1300</v>
      </c>
      <c r="Q777" s="262" t="n">
        <v>930</v>
      </c>
      <c r="R777" s="331" t="n">
        <f aca="false">A777*F777</f>
        <v>0.71</v>
      </c>
    </row>
    <row r="778" s="1" customFormat="true" ht="12.75" hidden="false" customHeight="false" outlineLevel="0" collapsed="false">
      <c r="A778" s="262" t="n">
        <v>1</v>
      </c>
      <c r="B778" s="332" t="s">
        <v>1021</v>
      </c>
      <c r="C778" s="332" t="s">
        <v>1263</v>
      </c>
      <c r="D778" s="332" t="s">
        <v>1022</v>
      </c>
      <c r="E778" s="262"/>
      <c r="F778" s="331" t="n">
        <v>0.71</v>
      </c>
      <c r="G778" s="333" t="n">
        <v>837</v>
      </c>
      <c r="H778" s="333" t="n">
        <f aca="false">A778*G778*(1-H767/100)</f>
        <v>837</v>
      </c>
      <c r="I778" s="334" t="n">
        <v>375.0705</v>
      </c>
      <c r="J778" s="334" t="n">
        <f aca="false">(A778*I778)/J767*K767</f>
        <v>351.2565</v>
      </c>
      <c r="K778" s="335" t="n">
        <f aca="false">H778-J778</f>
        <v>485.7435</v>
      </c>
      <c r="L778" s="330"/>
      <c r="M778" s="262"/>
      <c r="N778" s="262" t="n">
        <v>375.0705</v>
      </c>
      <c r="O778" s="262" t="n">
        <v>4.41</v>
      </c>
      <c r="P778" s="262" t="n">
        <v>1300</v>
      </c>
      <c r="Q778" s="262" t="n">
        <v>930</v>
      </c>
      <c r="R778" s="331" t="n">
        <f aca="false">A778*F778</f>
        <v>0.71</v>
      </c>
    </row>
    <row r="779" s="1" customFormat="true" ht="12.75" hidden="false" customHeight="false" outlineLevel="0" collapsed="false">
      <c r="A779" s="262" t="n">
        <v>1</v>
      </c>
      <c r="B779" s="332" t="s">
        <v>1023</v>
      </c>
      <c r="C779" s="332" t="s">
        <v>1263</v>
      </c>
      <c r="D779" s="332" t="s">
        <v>1024</v>
      </c>
      <c r="E779" s="262"/>
      <c r="F779" s="331" t="n">
        <v>0.71</v>
      </c>
      <c r="G779" s="333" t="n">
        <v>837</v>
      </c>
      <c r="H779" s="333" t="n">
        <f aca="false">A779*G779*(1-H767/100)</f>
        <v>837</v>
      </c>
      <c r="I779" s="334" t="n">
        <v>375.0705</v>
      </c>
      <c r="J779" s="334" t="n">
        <f aca="false">(A779*I779)/J767*K767</f>
        <v>351.2565</v>
      </c>
      <c r="K779" s="335" t="n">
        <f aca="false">H779-J779</f>
        <v>485.7435</v>
      </c>
      <c r="L779" s="330"/>
      <c r="M779" s="262"/>
      <c r="N779" s="262" t="n">
        <v>375.0705</v>
      </c>
      <c r="O779" s="262" t="n">
        <v>4.41</v>
      </c>
      <c r="P779" s="262" t="n">
        <v>1300</v>
      </c>
      <c r="Q779" s="262" t="n">
        <v>930</v>
      </c>
      <c r="R779" s="331" t="n">
        <f aca="false">A779*F779</f>
        <v>0.71</v>
      </c>
    </row>
    <row r="780" s="1" customFormat="true" ht="12.75" hidden="false" customHeight="false" outlineLevel="0" collapsed="false">
      <c r="A780" s="262" t="n">
        <v>1</v>
      </c>
      <c r="B780" s="332" t="s">
        <v>1025</v>
      </c>
      <c r="C780" s="332" t="s">
        <v>1263</v>
      </c>
      <c r="D780" s="332" t="s">
        <v>1026</v>
      </c>
      <c r="E780" s="262"/>
      <c r="F780" s="331" t="n">
        <v>0.71</v>
      </c>
      <c r="G780" s="333" t="n">
        <v>837</v>
      </c>
      <c r="H780" s="333" t="n">
        <f aca="false">A780*G780*(1-H767/100)</f>
        <v>837</v>
      </c>
      <c r="I780" s="334" t="n">
        <v>391.23</v>
      </c>
      <c r="J780" s="334" t="n">
        <f aca="false">(A780*I780)/J767*K767</f>
        <v>366.39</v>
      </c>
      <c r="K780" s="335" t="n">
        <f aca="false">H780-J780</f>
        <v>470.61</v>
      </c>
      <c r="L780" s="330"/>
      <c r="M780" s="262"/>
      <c r="N780" s="262" t="n">
        <v>391.23</v>
      </c>
      <c r="O780" s="262" t="n">
        <v>4.6</v>
      </c>
      <c r="P780" s="262" t="n">
        <v>1300</v>
      </c>
      <c r="Q780" s="262" t="n">
        <v>930</v>
      </c>
      <c r="R780" s="331" t="n">
        <f aca="false">A780*F780</f>
        <v>0.71</v>
      </c>
    </row>
    <row r="781" s="1" customFormat="true" ht="12.75" hidden="false" customHeight="false" outlineLevel="0" collapsed="false">
      <c r="A781" s="262" t="n">
        <v>1</v>
      </c>
      <c r="B781" s="332" t="s">
        <v>1060</v>
      </c>
      <c r="C781" s="332" t="s">
        <v>1263</v>
      </c>
      <c r="D781" s="332" t="s">
        <v>1061</v>
      </c>
      <c r="E781" s="262"/>
      <c r="F781" s="331" t="n">
        <v>0.71</v>
      </c>
      <c r="G781" s="333" t="n">
        <v>837</v>
      </c>
      <c r="H781" s="333" t="n">
        <f aca="false">A781*G781*(1-H767/100)</f>
        <v>837</v>
      </c>
      <c r="I781" s="334" t="n">
        <v>375.0705</v>
      </c>
      <c r="J781" s="334" t="n">
        <f aca="false">(A781*I781)/J767*K767</f>
        <v>351.2565</v>
      </c>
      <c r="K781" s="335" t="n">
        <f aca="false">H781-J781</f>
        <v>485.7435</v>
      </c>
      <c r="L781" s="330"/>
      <c r="M781" s="262"/>
      <c r="N781" s="262" t="n">
        <v>375.0705</v>
      </c>
      <c r="O781" s="262" t="n">
        <v>4.41</v>
      </c>
      <c r="P781" s="262" t="n">
        <v>1300</v>
      </c>
      <c r="Q781" s="262" t="n">
        <v>930</v>
      </c>
      <c r="R781" s="331" t="n">
        <f aca="false">A781*F781</f>
        <v>0.71</v>
      </c>
    </row>
    <row r="782" s="1" customFormat="true" ht="12.75" hidden="false" customHeight="false" outlineLevel="0" collapsed="false">
      <c r="A782" s="336" t="n">
        <f aca="false">SUM(A768:A781)</f>
        <v>80</v>
      </c>
      <c r="B782" s="336" t="s">
        <v>377</v>
      </c>
      <c r="C782" s="336"/>
      <c r="D782" s="336"/>
      <c r="E782" s="336"/>
      <c r="F782" s="337" t="n">
        <f aca="false">R782</f>
        <v>123.56</v>
      </c>
      <c r="G782" s="338"/>
      <c r="H782" s="339" t="n">
        <f aca="false">SUM(H768:H781)</f>
        <v>33732</v>
      </c>
      <c r="I782" s="340"/>
      <c r="J782" s="341" t="n">
        <f aca="false">SUM(J768:J781)</f>
        <v>23925.4145</v>
      </c>
      <c r="K782" s="335" t="n">
        <f aca="false">SUM(K768:K781)</f>
        <v>9806.5855</v>
      </c>
      <c r="L782" s="330"/>
      <c r="M782" s="262"/>
      <c r="N782" s="262"/>
      <c r="O782" s="262"/>
      <c r="P782" s="262"/>
      <c r="Q782" s="262"/>
      <c r="R782" s="331" t="n">
        <f aca="false">SUM(R768:R781)</f>
        <v>123.56</v>
      </c>
    </row>
    <row r="783" s="1" customFormat="true" ht="12.75" hidden="false" customHeight="false" outlineLevel="0" collapsed="false">
      <c r="A783" s="262"/>
      <c r="B783" s="272" t="s">
        <v>914</v>
      </c>
      <c r="C783" s="342"/>
      <c r="D783" s="342"/>
      <c r="E783" s="262"/>
      <c r="F783" s="262"/>
      <c r="G783" s="333"/>
      <c r="H783" s="343" t="n">
        <v>0</v>
      </c>
      <c r="I783" s="344" t="n">
        <f aca="false">K784/J784</f>
        <v>0.409881529952177</v>
      </c>
      <c r="J783" s="345"/>
      <c r="K783" s="335"/>
      <c r="L783" s="330"/>
      <c r="M783" s="262"/>
      <c r="N783" s="262"/>
      <c r="O783" s="262"/>
      <c r="P783" s="262"/>
      <c r="Q783" s="262"/>
      <c r="R783" s="331"/>
    </row>
    <row r="784" s="1" customFormat="true" ht="13.5" hidden="false" customHeight="false" outlineLevel="0" collapsed="false">
      <c r="A784" s="346"/>
      <c r="B784" s="346" t="s">
        <v>915</v>
      </c>
      <c r="C784" s="346"/>
      <c r="D784" s="346"/>
      <c r="E784" s="346"/>
      <c r="F784" s="347"/>
      <c r="G784" s="348"/>
      <c r="H784" s="349" t="n">
        <f aca="false">SUM(H782:H783)</f>
        <v>33732</v>
      </c>
      <c r="I784" s="350" t="n">
        <f aca="false">K784/H784</f>
        <v>0.290720547254832</v>
      </c>
      <c r="J784" s="351" t="n">
        <f aca="false">SUM(J782:J783)</f>
        <v>23925.4145</v>
      </c>
      <c r="K784" s="352" t="n">
        <f aca="false">H784-J784</f>
        <v>9806.5855</v>
      </c>
      <c r="L784" s="330"/>
      <c r="M784" s="262"/>
      <c r="N784" s="262"/>
      <c r="O784" s="262"/>
      <c r="P784" s="262"/>
      <c r="Q784" s="262"/>
      <c r="R784" s="331"/>
    </row>
    <row r="785" s="1" customFormat="true" ht="13.5" hidden="false" customHeight="false" outlineLevel="0" collapsed="false">
      <c r="A785" s="322"/>
      <c r="B785" s="323" t="s">
        <v>392</v>
      </c>
      <c r="C785" s="324"/>
      <c r="D785" s="325" t="n">
        <v>42928</v>
      </c>
      <c r="E785" s="322"/>
      <c r="F785" s="322" t="s">
        <v>1352</v>
      </c>
      <c r="G785" s="324"/>
      <c r="H785" s="326"/>
      <c r="I785" s="327" t="s">
        <v>358</v>
      </c>
      <c r="J785" s="328" t="n">
        <v>63</v>
      </c>
      <c r="K785" s="329" t="n">
        <v>59</v>
      </c>
      <c r="L785" s="330"/>
      <c r="M785" s="262"/>
      <c r="N785" s="262"/>
      <c r="O785" s="262"/>
      <c r="P785" s="262"/>
      <c r="Q785" s="262"/>
      <c r="R785" s="331"/>
    </row>
    <row r="786" s="1" customFormat="true" ht="12.75" hidden="false" customHeight="false" outlineLevel="0" collapsed="false">
      <c r="A786" s="262" t="n">
        <v>100</v>
      </c>
      <c r="B786" s="332" t="s">
        <v>832</v>
      </c>
      <c r="C786" s="332" t="s">
        <v>833</v>
      </c>
      <c r="D786" s="332" t="s">
        <v>834</v>
      </c>
      <c r="E786" s="262"/>
      <c r="F786" s="331" t="n">
        <v>0.03</v>
      </c>
      <c r="G786" s="333" t="n">
        <v>31.5</v>
      </c>
      <c r="H786" s="333" t="n">
        <f aca="false">A786*G786*(1-H785/100)</f>
        <v>3150</v>
      </c>
      <c r="I786" s="334" t="n">
        <v>22.05</v>
      </c>
      <c r="J786" s="334" t="n">
        <f aca="false">(A786*I786)/J785*K785</f>
        <v>2065</v>
      </c>
      <c r="K786" s="335" t="n">
        <f aca="false">H786-J786</f>
        <v>1085</v>
      </c>
      <c r="L786" s="330"/>
      <c r="M786" s="262"/>
      <c r="N786" s="262" t="n">
        <v>22.05</v>
      </c>
      <c r="O786" s="262" t="n">
        <v>0.25</v>
      </c>
      <c r="P786" s="262" t="n">
        <v>33.075</v>
      </c>
      <c r="Q786" s="262" t="n">
        <v>35.28</v>
      </c>
      <c r="R786" s="331" t="n">
        <f aca="false">A786*F786</f>
        <v>3</v>
      </c>
    </row>
    <row r="787" s="1" customFormat="true" ht="12.75" hidden="false" customHeight="false" outlineLevel="0" collapsed="false">
      <c r="A787" s="262" t="n">
        <v>50</v>
      </c>
      <c r="B787" s="332" t="s">
        <v>837</v>
      </c>
      <c r="C787" s="332" t="s">
        <v>833</v>
      </c>
      <c r="D787" s="332" t="s">
        <v>1304</v>
      </c>
      <c r="E787" s="262"/>
      <c r="F787" s="331" t="n">
        <v>0.09</v>
      </c>
      <c r="G787" s="333" t="n">
        <v>45</v>
      </c>
      <c r="H787" s="333" t="n">
        <f aca="false">A787*G787*(1-H785/100)</f>
        <v>2250</v>
      </c>
      <c r="I787" s="334" t="n">
        <v>33.516</v>
      </c>
      <c r="J787" s="334" t="n">
        <f aca="false">(A787*I787)/J785*K785</f>
        <v>1569.4</v>
      </c>
      <c r="K787" s="335" t="n">
        <f aca="false">H787-J787</f>
        <v>680.6</v>
      </c>
      <c r="L787" s="330"/>
      <c r="M787" s="262"/>
      <c r="N787" s="262" t="n">
        <v>33.516</v>
      </c>
      <c r="O787" s="262" t="n">
        <v>0.38</v>
      </c>
      <c r="P787" s="262" t="n">
        <v>50.274</v>
      </c>
      <c r="Q787" s="262" t="n">
        <v>50.274</v>
      </c>
      <c r="R787" s="331" t="n">
        <f aca="false">A787*F787</f>
        <v>4.5</v>
      </c>
    </row>
    <row r="788" s="1" customFormat="true" ht="12.75" hidden="false" customHeight="false" outlineLevel="0" collapsed="false">
      <c r="A788" s="262" t="n">
        <v>100</v>
      </c>
      <c r="B788" s="332" t="s">
        <v>841</v>
      </c>
      <c r="C788" s="332" t="s">
        <v>842</v>
      </c>
      <c r="D788" s="332" t="s">
        <v>834</v>
      </c>
      <c r="E788" s="262"/>
      <c r="F788" s="331" t="n">
        <v>0.02</v>
      </c>
      <c r="G788" s="333" t="n">
        <v>23.4</v>
      </c>
      <c r="H788" s="333" t="n">
        <f aca="false">A788*G788*(1-H785/100)</f>
        <v>2340</v>
      </c>
      <c r="I788" s="334" t="n">
        <v>20.286</v>
      </c>
      <c r="J788" s="334" t="n">
        <f aca="false">(A788*I788)/J785*K785</f>
        <v>1899.8</v>
      </c>
      <c r="K788" s="335" t="n">
        <f aca="false">H788-J788</f>
        <v>440.2</v>
      </c>
      <c r="L788" s="330"/>
      <c r="M788" s="262"/>
      <c r="N788" s="262" t="n">
        <v>20.286</v>
      </c>
      <c r="O788" s="262" t="n">
        <v>0.23</v>
      </c>
      <c r="P788" s="262" t="n">
        <v>30.429</v>
      </c>
      <c r="Q788" s="262" t="n">
        <v>26.3718</v>
      </c>
      <c r="R788" s="331" t="n">
        <f aca="false">A788*F788</f>
        <v>2</v>
      </c>
    </row>
    <row r="789" s="1" customFormat="true" ht="12.75" hidden="false" customHeight="false" outlineLevel="0" collapsed="false">
      <c r="A789" s="262" t="n">
        <v>50</v>
      </c>
      <c r="B789" s="332" t="s">
        <v>844</v>
      </c>
      <c r="C789" s="332" t="s">
        <v>842</v>
      </c>
      <c r="D789" s="332" t="s">
        <v>1305</v>
      </c>
      <c r="E789" s="262"/>
      <c r="F789" s="331" t="n">
        <v>0.03</v>
      </c>
      <c r="G789" s="333" t="n">
        <v>26.1</v>
      </c>
      <c r="H789" s="333" t="n">
        <f aca="false">A789*G789*(1-H785/100)</f>
        <v>1305</v>
      </c>
      <c r="I789" s="334" t="n">
        <v>22.05</v>
      </c>
      <c r="J789" s="334" t="n">
        <f aca="false">(A789*I789)/J785*K785</f>
        <v>1032.5</v>
      </c>
      <c r="K789" s="335" t="n">
        <f aca="false">H789-J789</f>
        <v>272.5</v>
      </c>
      <c r="L789" s="330"/>
      <c r="M789" s="262"/>
      <c r="N789" s="262" t="n">
        <v>22.05</v>
      </c>
      <c r="O789" s="262" t="n">
        <v>0.25</v>
      </c>
      <c r="P789" s="262" t="n">
        <v>50</v>
      </c>
      <c r="Q789" s="262" t="n">
        <v>28.665</v>
      </c>
      <c r="R789" s="331" t="n">
        <f aca="false">A789*F789</f>
        <v>1.5</v>
      </c>
    </row>
    <row r="790" s="1" customFormat="true" ht="12.75" hidden="false" customHeight="false" outlineLevel="0" collapsed="false">
      <c r="A790" s="336" t="n">
        <f aca="false">SUM(A786:A789)</f>
        <v>300</v>
      </c>
      <c r="B790" s="336" t="s">
        <v>377</v>
      </c>
      <c r="C790" s="336"/>
      <c r="D790" s="336"/>
      <c r="E790" s="336"/>
      <c r="F790" s="337" t="n">
        <f aca="false">R790</f>
        <v>11</v>
      </c>
      <c r="G790" s="338"/>
      <c r="H790" s="339" t="n">
        <f aca="false">SUM(H786:H789)</f>
        <v>9045</v>
      </c>
      <c r="I790" s="340"/>
      <c r="J790" s="341" t="n">
        <f aca="false">SUM(J786:J789)</f>
        <v>6566.7</v>
      </c>
      <c r="K790" s="335" t="n">
        <f aca="false">SUM(K786:K789)</f>
        <v>2478.3</v>
      </c>
      <c r="L790" s="330"/>
      <c r="M790" s="262"/>
      <c r="N790" s="262"/>
      <c r="O790" s="262"/>
      <c r="P790" s="262"/>
      <c r="Q790" s="262"/>
      <c r="R790" s="331" t="n">
        <f aca="false">SUM(R786:R789)</f>
        <v>11</v>
      </c>
    </row>
    <row r="791" s="1" customFormat="true" ht="12.75" hidden="false" customHeight="false" outlineLevel="0" collapsed="false">
      <c r="A791" s="262"/>
      <c r="B791" s="272" t="s">
        <v>914</v>
      </c>
      <c r="C791" s="342"/>
      <c r="D791" s="342"/>
      <c r="E791" s="262"/>
      <c r="F791" s="262"/>
      <c r="G791" s="333"/>
      <c r="H791" s="343" t="n">
        <v>0</v>
      </c>
      <c r="I791" s="344" t="n">
        <f aca="false">K792/J792</f>
        <v>0.377404175613322</v>
      </c>
      <c r="J791" s="345"/>
      <c r="K791" s="335"/>
      <c r="L791" s="330"/>
      <c r="M791" s="262"/>
      <c r="N791" s="262"/>
      <c r="O791" s="262"/>
      <c r="P791" s="262"/>
      <c r="Q791" s="262"/>
      <c r="R791" s="331"/>
    </row>
    <row r="792" s="1" customFormat="true" ht="13.5" hidden="false" customHeight="false" outlineLevel="0" collapsed="false">
      <c r="A792" s="346"/>
      <c r="B792" s="346" t="s">
        <v>915</v>
      </c>
      <c r="C792" s="346"/>
      <c r="D792" s="346"/>
      <c r="E792" s="346"/>
      <c r="F792" s="347"/>
      <c r="G792" s="348"/>
      <c r="H792" s="349" t="n">
        <f aca="false">SUM(H790:H791)</f>
        <v>9045</v>
      </c>
      <c r="I792" s="350" t="n">
        <f aca="false">K792/H792</f>
        <v>0.273996683250415</v>
      </c>
      <c r="J792" s="351" t="n">
        <f aca="false">SUM(J790:J791)</f>
        <v>6566.7</v>
      </c>
      <c r="K792" s="352" t="n">
        <f aca="false">H792-J792</f>
        <v>2478.3</v>
      </c>
      <c r="L792" s="330"/>
      <c r="M792" s="262"/>
      <c r="N792" s="262"/>
      <c r="O792" s="262"/>
      <c r="P792" s="262"/>
      <c r="Q792" s="262"/>
      <c r="R792" s="331"/>
    </row>
    <row r="793" s="1" customFormat="true" ht="13.5" hidden="false" customHeight="false" outlineLevel="0" collapsed="false">
      <c r="A793" s="322"/>
      <c r="B793" s="323" t="s">
        <v>392</v>
      </c>
      <c r="C793" s="324"/>
      <c r="D793" s="325" t="n">
        <v>42965</v>
      </c>
      <c r="E793" s="322"/>
      <c r="F793" s="322" t="s">
        <v>1353</v>
      </c>
      <c r="G793" s="324"/>
      <c r="H793" s="326"/>
      <c r="I793" s="327" t="s">
        <v>358</v>
      </c>
      <c r="J793" s="328" t="n">
        <v>63</v>
      </c>
      <c r="K793" s="329" t="n">
        <v>59</v>
      </c>
      <c r="L793" s="330"/>
      <c r="M793" s="262"/>
      <c r="N793" s="262"/>
      <c r="O793" s="262"/>
      <c r="P793" s="262"/>
      <c r="Q793" s="262"/>
      <c r="R793" s="331"/>
    </row>
    <row r="794" s="1" customFormat="true" ht="12.75" hidden="false" customHeight="false" outlineLevel="0" collapsed="false">
      <c r="A794" s="262" t="n">
        <v>50</v>
      </c>
      <c r="B794" s="332" t="s">
        <v>835</v>
      </c>
      <c r="C794" s="332" t="s">
        <v>833</v>
      </c>
      <c r="D794" s="332" t="s">
        <v>836</v>
      </c>
      <c r="E794" s="262"/>
      <c r="F794" s="331" t="n">
        <v>0.05</v>
      </c>
      <c r="G794" s="333" t="n">
        <v>29.7</v>
      </c>
      <c r="H794" s="333" t="n">
        <f aca="false">A794*G794*(1-H793/100)</f>
        <v>1485</v>
      </c>
      <c r="I794" s="334" t="n">
        <v>22.05</v>
      </c>
      <c r="J794" s="334" t="n">
        <f aca="false">(A794*I794)/J793*K793</f>
        <v>1032.5</v>
      </c>
      <c r="K794" s="335" t="n">
        <f aca="false">H794-J794</f>
        <v>452.5</v>
      </c>
      <c r="L794" s="330"/>
      <c r="M794" s="262"/>
      <c r="N794" s="262" t="n">
        <v>22.05</v>
      </c>
      <c r="O794" s="262" t="n">
        <v>0.25</v>
      </c>
      <c r="P794" s="262" t="n">
        <v>33.075</v>
      </c>
      <c r="Q794" s="262" t="n">
        <v>33.075</v>
      </c>
      <c r="R794" s="331" t="n">
        <f aca="false">A794*F794</f>
        <v>2.5</v>
      </c>
    </row>
    <row r="795" s="1" customFormat="true" ht="12.75" hidden="false" customHeight="false" outlineLevel="0" collapsed="false">
      <c r="A795" s="262" t="n">
        <v>50</v>
      </c>
      <c r="B795" s="332" t="s">
        <v>843</v>
      </c>
      <c r="C795" s="332" t="s">
        <v>842</v>
      </c>
      <c r="D795" s="332" t="s">
        <v>836</v>
      </c>
      <c r="E795" s="262"/>
      <c r="F795" s="331" t="n">
        <v>0.03</v>
      </c>
      <c r="G795" s="333" t="n">
        <v>26.1</v>
      </c>
      <c r="H795" s="333" t="n">
        <f aca="false">A795*G795*(1-H793/100)</f>
        <v>1305</v>
      </c>
      <c r="I795" s="334" t="n">
        <v>19.5615</v>
      </c>
      <c r="J795" s="334" t="n">
        <f aca="false">(A795*I795)/J793*K793</f>
        <v>915.975</v>
      </c>
      <c r="K795" s="335" t="n">
        <f aca="false">H795-J795</f>
        <v>389.025</v>
      </c>
      <c r="L795" s="330"/>
      <c r="M795" s="262"/>
      <c r="N795" s="262" t="n">
        <v>19.5615</v>
      </c>
      <c r="O795" s="262" t="n">
        <v>0.23</v>
      </c>
      <c r="P795" s="262" t="n">
        <v>29.3423</v>
      </c>
      <c r="Q795" s="262" t="n">
        <v>29.3423</v>
      </c>
      <c r="R795" s="331" t="n">
        <f aca="false">A795*F795</f>
        <v>1.5</v>
      </c>
    </row>
    <row r="796" s="1" customFormat="true" ht="12.75" hidden="false" customHeight="false" outlineLevel="0" collapsed="false">
      <c r="A796" s="262" t="n">
        <v>20</v>
      </c>
      <c r="B796" s="332" t="s">
        <v>1354</v>
      </c>
      <c r="C796" s="332" t="s">
        <v>1277</v>
      </c>
      <c r="D796" s="332" t="s">
        <v>1153</v>
      </c>
      <c r="E796" s="262"/>
      <c r="F796" s="331" t="n">
        <v>0.13</v>
      </c>
      <c r="G796" s="333" t="n">
        <v>26.1</v>
      </c>
      <c r="H796" s="333" t="n">
        <f aca="false">A796*G796*(1-H793/100)</f>
        <v>522</v>
      </c>
      <c r="I796" s="334" t="n">
        <v>21.2625</v>
      </c>
      <c r="J796" s="334" t="n">
        <f aca="false">(A796*I796)/J793*K793</f>
        <v>398.25</v>
      </c>
      <c r="K796" s="335" t="n">
        <f aca="false">H796-J796</f>
        <v>123.75</v>
      </c>
      <c r="L796" s="330"/>
      <c r="M796" s="262"/>
      <c r="N796" s="262" t="n">
        <v>21.2625</v>
      </c>
      <c r="O796" s="262" t="n">
        <v>0.25</v>
      </c>
      <c r="P796" s="262"/>
      <c r="Q796" s="262" t="n">
        <v>28.7044</v>
      </c>
      <c r="R796" s="331" t="n">
        <f aca="false">A796*F796</f>
        <v>2.6</v>
      </c>
    </row>
    <row r="797" s="1" customFormat="true" ht="12.75" hidden="false" customHeight="false" outlineLevel="0" collapsed="false">
      <c r="A797" s="262" t="n">
        <v>20</v>
      </c>
      <c r="B797" s="332" t="s">
        <v>1355</v>
      </c>
      <c r="C797" s="332" t="s">
        <v>1185</v>
      </c>
      <c r="D797" s="332" t="s">
        <v>1156</v>
      </c>
      <c r="E797" s="262"/>
      <c r="F797" s="331" t="n">
        <v>0.25</v>
      </c>
      <c r="G797" s="333" t="n">
        <v>38.7</v>
      </c>
      <c r="H797" s="333" t="n">
        <f aca="false">A797*G797*(1-H793/100)</f>
        <v>774</v>
      </c>
      <c r="I797" s="334" t="n">
        <v>30.618</v>
      </c>
      <c r="J797" s="334" t="n">
        <f aca="false">(A797*I797)/J793*K793</f>
        <v>573.48</v>
      </c>
      <c r="K797" s="335" t="n">
        <f aca="false">H797-J797</f>
        <v>200.52</v>
      </c>
      <c r="L797" s="330"/>
      <c r="M797" s="262"/>
      <c r="N797" s="262" t="n">
        <v>30.618</v>
      </c>
      <c r="O797" s="262" t="n">
        <v>0.36</v>
      </c>
      <c r="P797" s="262"/>
      <c r="Q797" s="262" t="n">
        <v>43</v>
      </c>
      <c r="R797" s="331" t="n">
        <f aca="false">A797*F797</f>
        <v>5</v>
      </c>
    </row>
    <row r="798" s="1" customFormat="true" ht="12.75" hidden="false" customHeight="false" outlineLevel="0" collapsed="false">
      <c r="A798" s="262" t="n">
        <v>2</v>
      </c>
      <c r="B798" s="332" t="s">
        <v>1321</v>
      </c>
      <c r="C798" s="332" t="s">
        <v>1247</v>
      </c>
      <c r="D798" s="332" t="s">
        <v>1322</v>
      </c>
      <c r="E798" s="262"/>
      <c r="F798" s="331" t="n">
        <v>0.35</v>
      </c>
      <c r="G798" s="333" t="n">
        <v>493.2</v>
      </c>
      <c r="H798" s="333" t="n">
        <f aca="false">A798*G798*(1-H793/100)</f>
        <v>986.4</v>
      </c>
      <c r="I798" s="334" t="n">
        <v>274.05</v>
      </c>
      <c r="J798" s="334" t="n">
        <f aca="false">(A798*I798)/J793*K793</f>
        <v>513.3</v>
      </c>
      <c r="K798" s="335" t="n">
        <f aca="false">H798-J798</f>
        <v>473.1</v>
      </c>
      <c r="L798" s="330"/>
      <c r="M798" s="262"/>
      <c r="N798" s="262" t="n">
        <v>274.05</v>
      </c>
      <c r="O798" s="262" t="n">
        <v>3</v>
      </c>
      <c r="P798" s="262" t="n">
        <v>800</v>
      </c>
      <c r="Q798" s="262" t="n">
        <v>548.1</v>
      </c>
      <c r="R798" s="331" t="n">
        <f aca="false">A798*F798</f>
        <v>0.7</v>
      </c>
    </row>
    <row r="799" s="1" customFormat="true" ht="12.75" hidden="false" customHeight="false" outlineLevel="0" collapsed="false">
      <c r="A799" s="262" t="n">
        <v>2</v>
      </c>
      <c r="B799" s="332" t="s">
        <v>1292</v>
      </c>
      <c r="C799" s="332" t="s">
        <v>1293</v>
      </c>
      <c r="D799" s="332" t="s">
        <v>856</v>
      </c>
      <c r="E799" s="262"/>
      <c r="F799" s="331" t="n">
        <v>0.35</v>
      </c>
      <c r="G799" s="333" t="n">
        <v>801.9</v>
      </c>
      <c r="H799" s="333" t="n">
        <f aca="false">A799*G799*(1-H793/100)</f>
        <v>1603.8</v>
      </c>
      <c r="I799" s="334" t="n">
        <v>685.125</v>
      </c>
      <c r="J799" s="334" t="n">
        <f aca="false">(A799*I799)/J793*K793</f>
        <v>1283.25</v>
      </c>
      <c r="K799" s="335" t="n">
        <f aca="false">H799-J799</f>
        <v>320.55</v>
      </c>
      <c r="L799" s="330"/>
      <c r="M799" s="262"/>
      <c r="N799" s="262" t="n">
        <v>685.125</v>
      </c>
      <c r="O799" s="262" t="n">
        <v>7.5</v>
      </c>
      <c r="P799" s="262" t="n">
        <v>1100</v>
      </c>
      <c r="Q799" s="262" t="n">
        <v>890.6625</v>
      </c>
      <c r="R799" s="331" t="n">
        <f aca="false">A799*F799</f>
        <v>0.7</v>
      </c>
    </row>
    <row r="800" s="1" customFormat="true" ht="12.75" hidden="false" customHeight="false" outlineLevel="0" collapsed="false">
      <c r="A800" s="262" t="n">
        <v>2</v>
      </c>
      <c r="B800" s="332" t="s">
        <v>1256</v>
      </c>
      <c r="C800" s="332" t="s">
        <v>1257</v>
      </c>
      <c r="D800" s="332" t="s">
        <v>1258</v>
      </c>
      <c r="E800" s="262"/>
      <c r="F800" s="331" t="n">
        <v>0.35</v>
      </c>
      <c r="G800" s="333" t="n">
        <v>657.9</v>
      </c>
      <c r="H800" s="333" t="n">
        <f aca="false">A800*G800*(1-H793/100)</f>
        <v>1315.8</v>
      </c>
      <c r="I800" s="334" t="n">
        <v>365.4</v>
      </c>
      <c r="J800" s="334" t="n">
        <f aca="false">(A800*I800)/J793*K793</f>
        <v>684.4</v>
      </c>
      <c r="K800" s="335" t="n">
        <f aca="false">H800-J800</f>
        <v>631.4</v>
      </c>
      <c r="L800" s="330"/>
      <c r="M800" s="262"/>
      <c r="N800" s="262" t="n">
        <v>365.4</v>
      </c>
      <c r="O800" s="262" t="n">
        <v>4</v>
      </c>
      <c r="P800" s="262" t="n">
        <v>850</v>
      </c>
      <c r="Q800" s="262" t="n">
        <v>730.8</v>
      </c>
      <c r="R800" s="331" t="n">
        <f aca="false">A800*F800</f>
        <v>0.7</v>
      </c>
    </row>
    <row r="801" s="1" customFormat="true" ht="12.75" hidden="false" customHeight="false" outlineLevel="0" collapsed="false">
      <c r="A801" s="336" t="n">
        <f aca="false">SUM(A794:A800)</f>
        <v>146</v>
      </c>
      <c r="B801" s="336" t="s">
        <v>377</v>
      </c>
      <c r="C801" s="336"/>
      <c r="D801" s="336"/>
      <c r="E801" s="336"/>
      <c r="F801" s="337" t="n">
        <f aca="false">R801</f>
        <v>13.7</v>
      </c>
      <c r="G801" s="338"/>
      <c r="H801" s="339" t="n">
        <f aca="false">SUM(H794:H800)</f>
        <v>7992</v>
      </c>
      <c r="I801" s="340"/>
      <c r="J801" s="341" t="n">
        <f aca="false">SUM(J794:J800)</f>
        <v>5401.155</v>
      </c>
      <c r="K801" s="335" t="n">
        <f aca="false">SUM(K794:K800)</f>
        <v>2590.845</v>
      </c>
      <c r="L801" s="330"/>
      <c r="M801" s="262"/>
      <c r="N801" s="262"/>
      <c r="O801" s="262"/>
      <c r="P801" s="262"/>
      <c r="Q801" s="262"/>
      <c r="R801" s="331" t="n">
        <f aca="false">SUM(R794:R800)</f>
        <v>13.7</v>
      </c>
    </row>
    <row r="802" s="1" customFormat="true" ht="12.75" hidden="false" customHeight="false" outlineLevel="0" collapsed="false">
      <c r="A802" s="262"/>
      <c r="B802" s="272" t="s">
        <v>914</v>
      </c>
      <c r="C802" s="342"/>
      <c r="D802" s="342"/>
      <c r="E802" s="262"/>
      <c r="F802" s="262"/>
      <c r="G802" s="333"/>
      <c r="H802" s="343" t="n">
        <v>0</v>
      </c>
      <c r="I802" s="344" t="n">
        <f aca="false">K803/J803</f>
        <v>0.479683512137682</v>
      </c>
      <c r="J802" s="345"/>
      <c r="K802" s="335"/>
      <c r="L802" s="330"/>
      <c r="M802" s="262"/>
      <c r="N802" s="262"/>
      <c r="O802" s="262"/>
      <c r="P802" s="262"/>
      <c r="Q802" s="262"/>
      <c r="R802" s="331"/>
    </row>
    <row r="803" s="1" customFormat="true" ht="13.5" hidden="false" customHeight="false" outlineLevel="0" collapsed="false">
      <c r="A803" s="346"/>
      <c r="B803" s="346" t="s">
        <v>915</v>
      </c>
      <c r="C803" s="346"/>
      <c r="D803" s="346"/>
      <c r="E803" s="346"/>
      <c r="F803" s="347"/>
      <c r="G803" s="348"/>
      <c r="H803" s="349" t="n">
        <f aca="false">SUM(H801:H802)</f>
        <v>7992</v>
      </c>
      <c r="I803" s="350" t="n">
        <f aca="false">K803/H803</f>
        <v>0.324179804804805</v>
      </c>
      <c r="J803" s="351" t="n">
        <f aca="false">SUM(J801:J802)</f>
        <v>5401.155</v>
      </c>
      <c r="K803" s="352" t="n">
        <f aca="false">H803-J803</f>
        <v>2590.845</v>
      </c>
      <c r="L803" s="330"/>
      <c r="M803" s="262"/>
      <c r="N803" s="262"/>
      <c r="O803" s="262"/>
      <c r="P803" s="262"/>
      <c r="Q803" s="262"/>
      <c r="R803" s="331"/>
    </row>
    <row r="804" s="1" customFormat="true" ht="13.5" hidden="false" customHeight="false" outlineLevel="0" collapsed="false">
      <c r="A804" s="322"/>
      <c r="B804" s="323" t="s">
        <v>392</v>
      </c>
      <c r="C804" s="324" t="s">
        <v>1356</v>
      </c>
      <c r="D804" s="325" t="n">
        <v>42974</v>
      </c>
      <c r="E804" s="322"/>
      <c r="F804" s="322" t="s">
        <v>1357</v>
      </c>
      <c r="G804" s="324"/>
      <c r="H804" s="326"/>
      <c r="I804" s="327" t="s">
        <v>358</v>
      </c>
      <c r="J804" s="328" t="n">
        <v>63</v>
      </c>
      <c r="K804" s="329" t="n">
        <v>59</v>
      </c>
      <c r="L804" s="330"/>
      <c r="M804" s="262"/>
      <c r="N804" s="262"/>
      <c r="O804" s="262"/>
      <c r="P804" s="262"/>
      <c r="Q804" s="262"/>
      <c r="R804" s="331"/>
    </row>
    <row r="805" s="1" customFormat="true" ht="12.75" hidden="false" customHeight="false" outlineLevel="0" collapsed="false">
      <c r="A805" s="262" t="n">
        <v>20</v>
      </c>
      <c r="B805" s="332" t="s">
        <v>1342</v>
      </c>
      <c r="C805" s="332" t="s">
        <v>1343</v>
      </c>
      <c r="D805" s="332" t="s">
        <v>1344</v>
      </c>
      <c r="E805" s="262"/>
      <c r="F805" s="331" t="n">
        <v>1.2</v>
      </c>
      <c r="G805" s="333" t="n">
        <v>360</v>
      </c>
      <c r="H805" s="333" t="n">
        <f aca="false">A805*G805*(1-H804/100)</f>
        <v>7200</v>
      </c>
      <c r="I805" s="334" t="n">
        <v>286.65</v>
      </c>
      <c r="J805" s="334" t="n">
        <f aca="false">(A805*I805)/J804*K804</f>
        <v>5369</v>
      </c>
      <c r="K805" s="335" t="n">
        <f aca="false">H805-J805</f>
        <v>1831</v>
      </c>
      <c r="L805" s="330"/>
      <c r="M805" s="262"/>
      <c r="N805" s="262" t="n">
        <v>286.65</v>
      </c>
      <c r="O805" s="262" t="n">
        <v>3.5</v>
      </c>
      <c r="P805" s="262" t="n">
        <v>400</v>
      </c>
      <c r="Q805" s="262" t="n">
        <v>400</v>
      </c>
      <c r="R805" s="331" t="n">
        <f aca="false">A805*F805</f>
        <v>24</v>
      </c>
    </row>
    <row r="806" s="1" customFormat="true" ht="12.75" hidden="false" customHeight="false" outlineLevel="0" collapsed="false">
      <c r="A806" s="262" t="n">
        <v>20</v>
      </c>
      <c r="B806" s="332" t="s">
        <v>1346</v>
      </c>
      <c r="C806" s="332" t="s">
        <v>1343</v>
      </c>
      <c r="D806" s="332" t="s">
        <v>1230</v>
      </c>
      <c r="E806" s="262"/>
      <c r="F806" s="331" t="n">
        <v>1.4</v>
      </c>
      <c r="G806" s="333" t="n">
        <v>450</v>
      </c>
      <c r="H806" s="333" t="n">
        <f aca="false">A806*G806*(1-H804/100)</f>
        <v>9000</v>
      </c>
      <c r="I806" s="334" t="n">
        <v>382.473</v>
      </c>
      <c r="J806" s="334" t="n">
        <f aca="false">(A806*I806)/J804*K804</f>
        <v>7163.78</v>
      </c>
      <c r="K806" s="335" t="n">
        <f aca="false">H806-J806</f>
        <v>1836.22</v>
      </c>
      <c r="L806" s="330"/>
      <c r="M806" s="262"/>
      <c r="N806" s="262" t="n">
        <v>382.473</v>
      </c>
      <c r="O806" s="262" t="n">
        <v>4.67</v>
      </c>
      <c r="P806" s="262" t="n">
        <v>500</v>
      </c>
      <c r="Q806" s="262" t="n">
        <v>500</v>
      </c>
      <c r="R806" s="331" t="n">
        <f aca="false">A806*F806</f>
        <v>28</v>
      </c>
    </row>
    <row r="807" s="1" customFormat="true" ht="12.75" hidden="false" customHeight="false" outlineLevel="0" collapsed="false">
      <c r="A807" s="336" t="n">
        <f aca="false">SUM(A805:A806)</f>
        <v>40</v>
      </c>
      <c r="B807" s="336" t="s">
        <v>377</v>
      </c>
      <c r="C807" s="336"/>
      <c r="D807" s="336"/>
      <c r="E807" s="336"/>
      <c r="F807" s="337" t="n">
        <f aca="false">R807</f>
        <v>52</v>
      </c>
      <c r="G807" s="338"/>
      <c r="H807" s="339" t="n">
        <f aca="false">SUM(H805:H806)</f>
        <v>16200</v>
      </c>
      <c r="I807" s="340"/>
      <c r="J807" s="341" t="n">
        <f aca="false">SUM(J805:J806)</f>
        <v>12532.78</v>
      </c>
      <c r="K807" s="335" t="n">
        <f aca="false">SUM(K805:K806)</f>
        <v>3667.22</v>
      </c>
      <c r="L807" s="330"/>
      <c r="M807" s="262"/>
      <c r="N807" s="262"/>
      <c r="O807" s="262"/>
      <c r="P807" s="262"/>
      <c r="Q807" s="262"/>
      <c r="R807" s="331" t="n">
        <f aca="false">SUM(R805:R806)</f>
        <v>52</v>
      </c>
    </row>
    <row r="808" s="1" customFormat="true" ht="12.75" hidden="false" customHeight="false" outlineLevel="0" collapsed="false">
      <c r="A808" s="262"/>
      <c r="B808" s="272" t="s">
        <v>914</v>
      </c>
      <c r="C808" s="342"/>
      <c r="D808" s="342"/>
      <c r="E808" s="262"/>
      <c r="F808" s="262"/>
      <c r="G808" s="333"/>
      <c r="H808" s="343" t="n">
        <v>0</v>
      </c>
      <c r="I808" s="344" t="n">
        <f aca="false">K809/J809</f>
        <v>0.292610258857173</v>
      </c>
      <c r="J808" s="345"/>
      <c r="K808" s="335"/>
      <c r="L808" s="330"/>
      <c r="M808" s="262"/>
      <c r="N808" s="262"/>
      <c r="O808" s="262"/>
      <c r="P808" s="262"/>
      <c r="Q808" s="262"/>
      <c r="R808" s="331"/>
    </row>
    <row r="809" s="1" customFormat="true" ht="13.5" hidden="false" customHeight="false" outlineLevel="0" collapsed="false">
      <c r="A809" s="346"/>
      <c r="B809" s="346" t="s">
        <v>915</v>
      </c>
      <c r="C809" s="346"/>
      <c r="D809" s="346"/>
      <c r="E809" s="346"/>
      <c r="F809" s="347"/>
      <c r="G809" s="348"/>
      <c r="H809" s="349" t="n">
        <f aca="false">SUM(H807:H808)</f>
        <v>16200</v>
      </c>
      <c r="I809" s="350" t="n">
        <f aca="false">K809/H809</f>
        <v>0.226371604938272</v>
      </c>
      <c r="J809" s="351" t="n">
        <f aca="false">SUM(J807:J808)</f>
        <v>12532.78</v>
      </c>
      <c r="K809" s="352" t="n">
        <f aca="false">H809-J809</f>
        <v>3667.22</v>
      </c>
      <c r="L809" s="330"/>
      <c r="M809" s="262"/>
      <c r="N809" s="262"/>
      <c r="O809" s="262"/>
      <c r="P809" s="262"/>
      <c r="Q809" s="262"/>
      <c r="R809" s="331"/>
    </row>
    <row r="810" s="1" customFormat="true" ht="13.5" hidden="false" customHeight="false" outlineLevel="0" collapsed="false">
      <c r="A810" s="322"/>
      <c r="B810" s="323" t="s">
        <v>392</v>
      </c>
      <c r="C810" s="324"/>
      <c r="D810" s="325" t="n">
        <v>42978</v>
      </c>
      <c r="E810" s="322"/>
      <c r="F810" s="322" t="s">
        <v>1358</v>
      </c>
      <c r="G810" s="324"/>
      <c r="H810" s="326" t="n">
        <v>0</v>
      </c>
      <c r="I810" s="327" t="s">
        <v>358</v>
      </c>
      <c r="J810" s="328" t="n">
        <v>63</v>
      </c>
      <c r="K810" s="329" t="n">
        <v>59</v>
      </c>
      <c r="L810" s="330"/>
      <c r="M810" s="262"/>
      <c r="N810" s="262"/>
      <c r="O810" s="262"/>
      <c r="P810" s="262"/>
      <c r="Q810" s="262"/>
      <c r="R810" s="331"/>
    </row>
    <row r="811" s="1" customFormat="true" ht="12.75" hidden="false" customHeight="false" outlineLevel="0" collapsed="false">
      <c r="A811" s="262" t="n">
        <v>20</v>
      </c>
      <c r="B811" s="332" t="s">
        <v>1342</v>
      </c>
      <c r="C811" s="332" t="s">
        <v>1343</v>
      </c>
      <c r="D811" s="332" t="s">
        <v>1344</v>
      </c>
      <c r="E811" s="262"/>
      <c r="F811" s="331" t="n">
        <v>1.2</v>
      </c>
      <c r="G811" s="333" t="n">
        <v>360</v>
      </c>
      <c r="H811" s="333" t="n">
        <f aca="false">A811*G811*(1-H810/100)</f>
        <v>7200</v>
      </c>
      <c r="I811" s="334" t="n">
        <v>286.65</v>
      </c>
      <c r="J811" s="334" t="n">
        <f aca="false">(A811*I811)/J810*K810</f>
        <v>5369</v>
      </c>
      <c r="K811" s="335" t="n">
        <f aca="false">H811-J811</f>
        <v>1831</v>
      </c>
      <c r="L811" s="330"/>
      <c r="M811" s="262"/>
      <c r="N811" s="262" t="n">
        <v>286.65</v>
      </c>
      <c r="O811" s="262" t="n">
        <v>3.5</v>
      </c>
      <c r="P811" s="262" t="n">
        <v>400</v>
      </c>
      <c r="Q811" s="262" t="n">
        <v>400</v>
      </c>
      <c r="R811" s="331" t="n">
        <f aca="false">A811*F811</f>
        <v>24</v>
      </c>
    </row>
    <row r="812" s="1" customFormat="true" ht="12.75" hidden="false" customHeight="false" outlineLevel="0" collapsed="false">
      <c r="A812" s="262" t="n">
        <v>10</v>
      </c>
      <c r="B812" s="332" t="s">
        <v>1211</v>
      </c>
      <c r="C812" s="332" t="s">
        <v>1212</v>
      </c>
      <c r="D812" s="332" t="s">
        <v>856</v>
      </c>
      <c r="E812" s="262"/>
      <c r="F812" s="331" t="n">
        <v>1.8</v>
      </c>
      <c r="G812" s="333" t="n">
        <v>274.5</v>
      </c>
      <c r="H812" s="333" t="n">
        <f aca="false">A812*G812*(1-H810/100)</f>
        <v>2745</v>
      </c>
      <c r="I812" s="334" t="n">
        <v>226.233</v>
      </c>
      <c r="J812" s="334" t="n">
        <f aca="false">(A812*I812)/J810*K810</f>
        <v>2118.69</v>
      </c>
      <c r="K812" s="335" t="n">
        <f aca="false">H812-J812</f>
        <v>626.31</v>
      </c>
      <c r="L812" s="330"/>
      <c r="M812" s="262"/>
      <c r="N812" s="262" t="n">
        <v>226.233</v>
      </c>
      <c r="O812" s="262" t="n">
        <v>2.66</v>
      </c>
      <c r="P812" s="262" t="n">
        <v>900</v>
      </c>
      <c r="Q812" s="262" t="n">
        <v>305.4146</v>
      </c>
      <c r="R812" s="331" t="n">
        <f aca="false">A812*F812</f>
        <v>18</v>
      </c>
    </row>
    <row r="813" s="1" customFormat="true" ht="12.75" hidden="false" customHeight="false" outlineLevel="0" collapsed="false">
      <c r="A813" s="336" t="n">
        <f aca="false">SUM(A811:A812)</f>
        <v>30</v>
      </c>
      <c r="B813" s="336" t="s">
        <v>377</v>
      </c>
      <c r="C813" s="336"/>
      <c r="D813" s="336"/>
      <c r="E813" s="336"/>
      <c r="F813" s="337" t="n">
        <f aca="false">R813</f>
        <v>42</v>
      </c>
      <c r="G813" s="338"/>
      <c r="H813" s="339" t="n">
        <f aca="false">SUM(H811:H812)</f>
        <v>9945</v>
      </c>
      <c r="I813" s="340"/>
      <c r="J813" s="341" t="n">
        <f aca="false">SUM(J811:J812)</f>
        <v>7487.69</v>
      </c>
      <c r="K813" s="335" t="n">
        <f aca="false">SUM(K811:K812)</f>
        <v>2457.31</v>
      </c>
      <c r="L813" s="330"/>
      <c r="M813" s="262"/>
      <c r="N813" s="262"/>
      <c r="O813" s="262"/>
      <c r="P813" s="262"/>
      <c r="Q813" s="262"/>
      <c r="R813" s="331" t="n">
        <f aca="false">SUM(R811:R812)</f>
        <v>42</v>
      </c>
    </row>
    <row r="814" s="1" customFormat="true" ht="12.75" hidden="false" customHeight="false" outlineLevel="0" collapsed="false">
      <c r="A814" s="262"/>
      <c r="B814" s="272" t="s">
        <v>914</v>
      </c>
      <c r="C814" s="342"/>
      <c r="D814" s="342"/>
      <c r="E814" s="262"/>
      <c r="F814" s="262"/>
      <c r="G814" s="333"/>
      <c r="H814" s="343" t="n">
        <v>0</v>
      </c>
      <c r="I814" s="344" t="n">
        <f aca="false">K815/J815</f>
        <v>0.328179986083826</v>
      </c>
      <c r="J814" s="345"/>
      <c r="K814" s="335"/>
      <c r="L814" s="330"/>
      <c r="M814" s="262"/>
      <c r="N814" s="262"/>
      <c r="O814" s="262"/>
      <c r="P814" s="262"/>
      <c r="Q814" s="262"/>
      <c r="R814" s="331"/>
    </row>
    <row r="815" s="1" customFormat="true" ht="13.5" hidden="false" customHeight="false" outlineLevel="0" collapsed="false">
      <c r="A815" s="346"/>
      <c r="B815" s="346" t="s">
        <v>915</v>
      </c>
      <c r="C815" s="346"/>
      <c r="D815" s="346"/>
      <c r="E815" s="346"/>
      <c r="F815" s="347"/>
      <c r="G815" s="348"/>
      <c r="H815" s="349" t="n">
        <f aca="false">SUM(H813:H814)</f>
        <v>9945</v>
      </c>
      <c r="I815" s="350" t="n">
        <f aca="false">K815/H815</f>
        <v>0.247089994972348</v>
      </c>
      <c r="J815" s="351" t="n">
        <f aca="false">SUM(J813:J814)</f>
        <v>7487.69</v>
      </c>
      <c r="K815" s="352" t="n">
        <f aca="false">H815-J815</f>
        <v>2457.31</v>
      </c>
      <c r="L815" s="330"/>
      <c r="M815" s="262"/>
      <c r="N815" s="262"/>
      <c r="O815" s="262"/>
      <c r="P815" s="262"/>
      <c r="Q815" s="262"/>
      <c r="R815" s="331"/>
    </row>
    <row r="816" s="1" customFormat="true" ht="13.5" hidden="false" customHeight="false" outlineLevel="0" collapsed="false">
      <c r="A816" s="322"/>
      <c r="B816" s="323" t="s">
        <v>392</v>
      </c>
      <c r="C816" s="324" t="s">
        <v>1359</v>
      </c>
      <c r="D816" s="325" t="n">
        <v>42992</v>
      </c>
      <c r="E816" s="322"/>
      <c r="F816" s="322" t="s">
        <v>1360</v>
      </c>
      <c r="G816" s="324"/>
      <c r="H816" s="326"/>
      <c r="I816" s="327" t="s">
        <v>358</v>
      </c>
      <c r="J816" s="328" t="n">
        <v>63</v>
      </c>
      <c r="K816" s="329" t="n">
        <v>59</v>
      </c>
      <c r="L816" s="330"/>
      <c r="M816" s="262"/>
      <c r="N816" s="262"/>
      <c r="O816" s="262"/>
      <c r="P816" s="262"/>
      <c r="Q816" s="262"/>
      <c r="R816" s="331"/>
    </row>
    <row r="817" s="1" customFormat="true" ht="12.75" hidden="false" customHeight="false" outlineLevel="0" collapsed="false">
      <c r="A817" s="262" t="n">
        <v>12</v>
      </c>
      <c r="B817" s="332" t="s">
        <v>1219</v>
      </c>
      <c r="C817" s="332" t="s">
        <v>830</v>
      </c>
      <c r="D817" s="332" t="s">
        <v>1347</v>
      </c>
      <c r="E817" s="262"/>
      <c r="F817" s="331" t="n">
        <v>2.5</v>
      </c>
      <c r="G817" s="333" t="n">
        <v>375.3</v>
      </c>
      <c r="H817" s="333" t="n">
        <f aca="false">A817*G817*(1-H816/100)</f>
        <v>4503.6</v>
      </c>
      <c r="I817" s="334" t="n">
        <v>308.7</v>
      </c>
      <c r="J817" s="334" t="n">
        <f aca="false">(A817*I817)/J816*K816</f>
        <v>3469.2</v>
      </c>
      <c r="K817" s="335" t="n">
        <f aca="false">H817-J817</f>
        <v>1034.4</v>
      </c>
      <c r="L817" s="330"/>
      <c r="M817" s="262"/>
      <c r="N817" s="262" t="n">
        <v>308.7</v>
      </c>
      <c r="O817" s="262" t="n">
        <v>3.5</v>
      </c>
      <c r="P817" s="262" t="n">
        <v>555.66</v>
      </c>
      <c r="Q817" s="262" t="n">
        <v>416.745</v>
      </c>
      <c r="R817" s="331" t="n">
        <f aca="false">A817*F817</f>
        <v>30</v>
      </c>
    </row>
    <row r="818" s="1" customFormat="true" ht="12.75" hidden="false" customHeight="false" outlineLevel="0" collapsed="false">
      <c r="A818" s="336" t="n">
        <f aca="false">SUM(A817:A817)</f>
        <v>12</v>
      </c>
      <c r="B818" s="336" t="s">
        <v>377</v>
      </c>
      <c r="C818" s="336"/>
      <c r="D818" s="336"/>
      <c r="E818" s="336"/>
      <c r="F818" s="337" t="n">
        <f aca="false">R818</f>
        <v>30</v>
      </c>
      <c r="G818" s="338"/>
      <c r="H818" s="339" t="n">
        <f aca="false">SUM(H817:H817)</f>
        <v>4503.6</v>
      </c>
      <c r="I818" s="340"/>
      <c r="J818" s="341" t="n">
        <f aca="false">SUM(J817:J817)</f>
        <v>3469.2</v>
      </c>
      <c r="K818" s="335" t="n">
        <f aca="false">SUM(K817:K817)</f>
        <v>1034.4</v>
      </c>
      <c r="L818" s="330"/>
      <c r="M818" s="262"/>
      <c r="N818" s="262"/>
      <c r="O818" s="262"/>
      <c r="P818" s="262"/>
      <c r="Q818" s="262"/>
      <c r="R818" s="331" t="n">
        <f aca="false">SUM(R817:R817)</f>
        <v>30</v>
      </c>
    </row>
    <row r="819" s="1" customFormat="true" ht="12.75" hidden="false" customHeight="false" outlineLevel="0" collapsed="false">
      <c r="A819" s="262"/>
      <c r="B819" s="272" t="s">
        <v>914</v>
      </c>
      <c r="C819" s="342"/>
      <c r="D819" s="342"/>
      <c r="E819" s="262"/>
      <c r="F819" s="262"/>
      <c r="G819" s="333"/>
      <c r="H819" s="343" t="n">
        <v>0</v>
      </c>
      <c r="I819" s="344" t="n">
        <f aca="false">K820/J820</f>
        <v>0.298166724316846</v>
      </c>
      <c r="J819" s="345"/>
      <c r="K819" s="335"/>
      <c r="L819" s="330"/>
      <c r="M819" s="262"/>
      <c r="N819" s="262"/>
      <c r="O819" s="262"/>
      <c r="P819" s="262"/>
      <c r="Q819" s="262"/>
      <c r="R819" s="331"/>
    </row>
    <row r="820" s="1" customFormat="true" ht="13.5" hidden="false" customHeight="false" outlineLevel="0" collapsed="false">
      <c r="A820" s="346"/>
      <c r="B820" s="346" t="s">
        <v>915</v>
      </c>
      <c r="C820" s="346"/>
      <c r="D820" s="346"/>
      <c r="E820" s="346"/>
      <c r="F820" s="347"/>
      <c r="G820" s="348"/>
      <c r="H820" s="349" t="n">
        <f aca="false">SUM(H818:H819)</f>
        <v>4503.6</v>
      </c>
      <c r="I820" s="350" t="n">
        <f aca="false">K820/H820</f>
        <v>0.229682920330402</v>
      </c>
      <c r="J820" s="351" t="n">
        <f aca="false">SUM(J818:J819)</f>
        <v>3469.2</v>
      </c>
      <c r="K820" s="352" t="n">
        <f aca="false">H820-J820</f>
        <v>1034.4</v>
      </c>
      <c r="L820" s="330"/>
      <c r="M820" s="262"/>
      <c r="N820" s="262"/>
      <c r="O820" s="262"/>
      <c r="P820" s="262"/>
      <c r="Q820" s="262"/>
      <c r="R820" s="331"/>
    </row>
    <row r="821" s="1" customFormat="true" ht="15.75" hidden="false" customHeight="false" outlineLevel="0" collapsed="false">
      <c r="A821" s="358"/>
      <c r="B821" s="359" t="s">
        <v>392</v>
      </c>
      <c r="C821" s="324"/>
      <c r="D821" s="325" t="n">
        <v>43013</v>
      </c>
      <c r="E821" s="322"/>
      <c r="F821" s="322" t="s">
        <v>1361</v>
      </c>
      <c r="G821" s="324"/>
      <c r="H821" s="326"/>
      <c r="I821" s="360" t="s">
        <v>358</v>
      </c>
      <c r="J821" s="361" t="n">
        <v>63</v>
      </c>
      <c r="K821" s="362" t="n">
        <v>59</v>
      </c>
      <c r="L821" s="330"/>
      <c r="M821" s="262"/>
      <c r="N821" s="262"/>
      <c r="O821" s="262"/>
      <c r="P821" s="262"/>
      <c r="Q821" s="262"/>
      <c r="R821" s="331"/>
    </row>
    <row r="822" s="1" customFormat="true" ht="14.25" hidden="false" customHeight="false" outlineLevel="0" collapsed="false">
      <c r="A822" s="363" t="n">
        <v>10</v>
      </c>
      <c r="B822" s="364" t="s">
        <v>1346</v>
      </c>
      <c r="C822" s="332" t="s">
        <v>1343</v>
      </c>
      <c r="D822" s="332" t="s">
        <v>1230</v>
      </c>
      <c r="E822" s="262"/>
      <c r="F822" s="331" t="n">
        <v>1.4</v>
      </c>
      <c r="G822" s="333" t="n">
        <v>450</v>
      </c>
      <c r="H822" s="333" t="n">
        <f aca="false">A822*G822*(1-H821/100)</f>
        <v>4500</v>
      </c>
      <c r="I822" s="365" t="n">
        <v>382.473</v>
      </c>
      <c r="J822" s="365" t="n">
        <f aca="false">(A822*I822)/J821*K821</f>
        <v>3581.89</v>
      </c>
      <c r="K822" s="366" t="n">
        <f aca="false">H822-J822</f>
        <v>918.11</v>
      </c>
      <c r="L822" s="330"/>
      <c r="M822" s="262"/>
      <c r="N822" s="262" t="n">
        <v>382.473</v>
      </c>
      <c r="O822" s="262" t="n">
        <v>4.67</v>
      </c>
      <c r="P822" s="262" t="n">
        <v>500</v>
      </c>
      <c r="Q822" s="262" t="n">
        <v>500</v>
      </c>
      <c r="R822" s="331" t="n">
        <f aca="false">A822*F822</f>
        <v>14</v>
      </c>
    </row>
    <row r="823" s="1" customFormat="true" ht="14.25" hidden="false" customHeight="false" outlineLevel="0" collapsed="false">
      <c r="A823" s="363" t="n">
        <v>10</v>
      </c>
      <c r="B823" s="364" t="s">
        <v>1362</v>
      </c>
      <c r="C823" s="332" t="s">
        <v>1343</v>
      </c>
      <c r="D823" s="332" t="s">
        <v>1363</v>
      </c>
      <c r="E823" s="262"/>
      <c r="F823" s="331" t="n">
        <v>2.4</v>
      </c>
      <c r="G823" s="333" t="n">
        <v>720</v>
      </c>
      <c r="H823" s="333" t="n">
        <f aca="false">A823*G823*(1-H821/100)</f>
        <v>7200</v>
      </c>
      <c r="I823" s="365" t="n">
        <v>631.449</v>
      </c>
      <c r="J823" s="365" t="n">
        <f aca="false">(A823*I823)/J821*K821</f>
        <v>5913.57</v>
      </c>
      <c r="K823" s="366" t="n">
        <f aca="false">H823-J823</f>
        <v>1286.43</v>
      </c>
      <c r="L823" s="330"/>
      <c r="M823" s="262"/>
      <c r="N823" s="262" t="n">
        <v>631.449</v>
      </c>
      <c r="O823" s="262" t="n">
        <v>7.71</v>
      </c>
      <c r="P823" s="262" t="n">
        <v>800</v>
      </c>
      <c r="Q823" s="262" t="n">
        <v>800</v>
      </c>
      <c r="R823" s="331" t="n">
        <f aca="false">A823*F823</f>
        <v>24</v>
      </c>
    </row>
    <row r="824" s="1" customFormat="true" ht="14.25" hidden="false" customHeight="false" outlineLevel="0" collapsed="false">
      <c r="A824" s="363" t="n">
        <v>20</v>
      </c>
      <c r="B824" s="364" t="s">
        <v>1311</v>
      </c>
      <c r="C824" s="332" t="s">
        <v>1312</v>
      </c>
      <c r="D824" s="332" t="s">
        <v>1159</v>
      </c>
      <c r="E824" s="262"/>
      <c r="F824" s="331" t="n">
        <v>0.25</v>
      </c>
      <c r="G824" s="333" t="n">
        <v>51.3</v>
      </c>
      <c r="H824" s="333" t="n">
        <f aca="false">A824*G824*(1-H821/100)</f>
        <v>1026</v>
      </c>
      <c r="I824" s="365" t="n">
        <v>42.525</v>
      </c>
      <c r="J824" s="365" t="n">
        <f aca="false">(A824*I824)/J821*K821</f>
        <v>796.5</v>
      </c>
      <c r="K824" s="366" t="n">
        <f aca="false">H824-J824</f>
        <v>229.5</v>
      </c>
      <c r="L824" s="330"/>
      <c r="M824" s="262"/>
      <c r="N824" s="262" t="n">
        <v>42.525</v>
      </c>
      <c r="O824" s="262" t="n">
        <v>0.5</v>
      </c>
      <c r="P824" s="262"/>
      <c r="Q824" s="262" t="n">
        <v>57.4088</v>
      </c>
      <c r="R824" s="331" t="n">
        <f aca="false">A824*F824</f>
        <v>5</v>
      </c>
    </row>
    <row r="825" s="1" customFormat="true" ht="14.25" hidden="false" customHeight="false" outlineLevel="0" collapsed="false">
      <c r="A825" s="363" t="n">
        <v>2</v>
      </c>
      <c r="B825" s="364" t="s">
        <v>1364</v>
      </c>
      <c r="C825" s="332" t="s">
        <v>1108</v>
      </c>
      <c r="D825" s="332" t="s">
        <v>1179</v>
      </c>
      <c r="E825" s="262"/>
      <c r="F825" s="331" t="n">
        <v>16</v>
      </c>
      <c r="G825" s="333" t="n">
        <v>3356.1</v>
      </c>
      <c r="H825" s="333" t="n">
        <f aca="false">A825*G825*(1-H821/100)</f>
        <v>6712.2</v>
      </c>
      <c r="I825" s="365" t="n">
        <v>2762.1</v>
      </c>
      <c r="J825" s="365" t="n">
        <f aca="false">(A825*I825)/J821*K821</f>
        <v>5173.45714285714</v>
      </c>
      <c r="K825" s="366" t="n">
        <f aca="false">H825-J825</f>
        <v>1538.74285714286</v>
      </c>
      <c r="L825" s="330"/>
      <c r="M825" s="262"/>
      <c r="N825" s="262" t="n">
        <v>2762.1</v>
      </c>
      <c r="O825" s="262" t="n">
        <v>33</v>
      </c>
      <c r="P825" s="262" t="n">
        <v>4143.15</v>
      </c>
      <c r="Q825" s="262" t="n">
        <v>3728.835</v>
      </c>
      <c r="R825" s="331" t="n">
        <f aca="false">A825*F825</f>
        <v>32</v>
      </c>
    </row>
    <row r="826" s="1" customFormat="true" ht="15" hidden="false" customHeight="false" outlineLevel="0" collapsed="false">
      <c r="A826" s="363"/>
      <c r="B826" s="367" t="s">
        <v>1365</v>
      </c>
      <c r="C826" s="332"/>
      <c r="D826" s="332"/>
      <c r="E826" s="262"/>
      <c r="F826" s="331"/>
      <c r="G826" s="333"/>
      <c r="H826" s="333"/>
      <c r="I826" s="365"/>
      <c r="J826" s="365"/>
      <c r="K826" s="366"/>
      <c r="L826" s="330"/>
      <c r="M826" s="262"/>
      <c r="N826" s="262"/>
      <c r="O826" s="262"/>
      <c r="P826" s="262"/>
      <c r="Q826" s="262"/>
      <c r="R826" s="331"/>
    </row>
    <row r="827" s="1" customFormat="true" ht="14.25" hidden="false" customHeight="false" outlineLevel="0" collapsed="false">
      <c r="A827" s="363" t="n">
        <v>100</v>
      </c>
      <c r="B827" s="364" t="s">
        <v>832</v>
      </c>
      <c r="C827" s="332" t="s">
        <v>833</v>
      </c>
      <c r="D827" s="332" t="s">
        <v>834</v>
      </c>
      <c r="E827" s="262"/>
      <c r="F827" s="331" t="n">
        <v>0.03</v>
      </c>
      <c r="G827" s="333" t="n">
        <v>31.5</v>
      </c>
      <c r="H827" s="333" t="n">
        <f aca="false">A827*G827*(1-H821/100)</f>
        <v>3150</v>
      </c>
      <c r="I827" s="365" t="n">
        <v>22.05</v>
      </c>
      <c r="J827" s="365" t="n">
        <f aca="false">(A827*I827)/J821*K821</f>
        <v>2065</v>
      </c>
      <c r="K827" s="366" t="n">
        <f aca="false">H827-J827</f>
        <v>1085</v>
      </c>
      <c r="L827" s="330"/>
      <c r="M827" s="262"/>
      <c r="N827" s="262" t="n">
        <v>22.05</v>
      </c>
      <c r="O827" s="262" t="n">
        <v>0.25</v>
      </c>
      <c r="P827" s="262" t="n">
        <v>33.075</v>
      </c>
      <c r="Q827" s="262" t="n">
        <v>35.28</v>
      </c>
      <c r="R827" s="331" t="n">
        <f aca="false">A827*F827</f>
        <v>3</v>
      </c>
    </row>
    <row r="828" s="1" customFormat="true" ht="14.25" hidden="false" customHeight="false" outlineLevel="0" collapsed="false">
      <c r="A828" s="363" t="n">
        <v>100</v>
      </c>
      <c r="B828" s="364" t="s">
        <v>841</v>
      </c>
      <c r="C828" s="332" t="s">
        <v>842</v>
      </c>
      <c r="D828" s="332" t="s">
        <v>834</v>
      </c>
      <c r="E828" s="262"/>
      <c r="F828" s="331" t="n">
        <v>0.02</v>
      </c>
      <c r="G828" s="333" t="n">
        <v>23.4</v>
      </c>
      <c r="H828" s="333" t="n">
        <f aca="false">A828*G828*(1-H821/100)</f>
        <v>2340</v>
      </c>
      <c r="I828" s="365" t="n">
        <v>20.286</v>
      </c>
      <c r="J828" s="365" t="n">
        <f aca="false">(A828*I828)/J821*K821</f>
        <v>1899.8</v>
      </c>
      <c r="K828" s="366" t="n">
        <f aca="false">H828-J828</f>
        <v>440.2</v>
      </c>
      <c r="L828" s="330"/>
      <c r="M828" s="262"/>
      <c r="N828" s="262" t="n">
        <v>20.286</v>
      </c>
      <c r="O828" s="262" t="n">
        <v>0.23</v>
      </c>
      <c r="P828" s="262" t="n">
        <v>30.429</v>
      </c>
      <c r="Q828" s="262" t="n">
        <v>26.3718</v>
      </c>
      <c r="R828" s="331" t="n">
        <f aca="false">A828*F828</f>
        <v>2</v>
      </c>
    </row>
    <row r="829" s="1" customFormat="true" ht="14.25" hidden="false" customHeight="false" outlineLevel="0" collapsed="false">
      <c r="A829" s="363" t="n">
        <v>2</v>
      </c>
      <c r="B829" s="364" t="s">
        <v>1251</v>
      </c>
      <c r="C829" s="332" t="s">
        <v>1252</v>
      </c>
      <c r="D829" s="332" t="s">
        <v>1253</v>
      </c>
      <c r="E829" s="262"/>
      <c r="F829" s="331" t="n">
        <v>0.35</v>
      </c>
      <c r="G829" s="333" t="n">
        <v>429.3</v>
      </c>
      <c r="H829" s="333" t="n">
        <f aca="false">A829*G829*(1-H821/100)</f>
        <v>858.6</v>
      </c>
      <c r="I829" s="365" t="n">
        <v>264.915</v>
      </c>
      <c r="J829" s="365" t="n">
        <f aca="false">(A829*I829)/J821*K821</f>
        <v>496.19</v>
      </c>
      <c r="K829" s="366" t="n">
        <f aca="false">H829-J829</f>
        <v>362.41</v>
      </c>
      <c r="L829" s="330"/>
      <c r="M829" s="262"/>
      <c r="N829" s="262" t="n">
        <v>264.915</v>
      </c>
      <c r="O829" s="262" t="n">
        <v>2.9</v>
      </c>
      <c r="P829" s="262" t="n">
        <v>800</v>
      </c>
      <c r="Q829" s="262" t="n">
        <v>476.847</v>
      </c>
      <c r="R829" s="331" t="n">
        <f aca="false">A829*F829</f>
        <v>0.7</v>
      </c>
    </row>
    <row r="830" s="1" customFormat="true" ht="15" hidden="false" customHeight="false" outlineLevel="0" collapsed="false">
      <c r="A830" s="368" t="n">
        <f aca="false">SUM(A822:A829)</f>
        <v>244</v>
      </c>
      <c r="B830" s="368" t="s">
        <v>377</v>
      </c>
      <c r="C830" s="336"/>
      <c r="D830" s="336"/>
      <c r="E830" s="336"/>
      <c r="F830" s="337" t="n">
        <f aca="false">R830</f>
        <v>80.7</v>
      </c>
      <c r="G830" s="338"/>
      <c r="H830" s="339" t="n">
        <f aca="false">SUM(H822:H829)</f>
        <v>25786.8</v>
      </c>
      <c r="I830" s="369"/>
      <c r="J830" s="370" t="n">
        <f aca="false">SUM(J822:J829)</f>
        <v>19926.4071428571</v>
      </c>
      <c r="K830" s="366" t="n">
        <f aca="false">SUM(K822:K829)</f>
        <v>5860.39285714286</v>
      </c>
      <c r="L830" s="330"/>
      <c r="M830" s="262"/>
      <c r="N830" s="262"/>
      <c r="O830" s="262"/>
      <c r="P830" s="262"/>
      <c r="Q830" s="262"/>
      <c r="R830" s="331" t="n">
        <f aca="false">SUM(R822:R829)</f>
        <v>80.7</v>
      </c>
    </row>
    <row r="831" s="1" customFormat="true" ht="15" hidden="false" customHeight="false" outlineLevel="0" collapsed="false">
      <c r="A831" s="363"/>
      <c r="B831" s="367" t="s">
        <v>914</v>
      </c>
      <c r="C831" s="342"/>
      <c r="D831" s="342"/>
      <c r="E831" s="262"/>
      <c r="F831" s="262"/>
      <c r="G831" s="333"/>
      <c r="H831" s="343" t="n">
        <v>0</v>
      </c>
      <c r="I831" s="371" t="n">
        <f aca="false">K832/J832</f>
        <v>0.294101832564612</v>
      </c>
      <c r="J831" s="372"/>
      <c r="K831" s="366"/>
      <c r="L831" s="330"/>
      <c r="M831" s="262"/>
      <c r="N831" s="262"/>
      <c r="O831" s="262"/>
      <c r="P831" s="262"/>
      <c r="Q831" s="262"/>
      <c r="R831" s="331"/>
    </row>
    <row r="832" s="1" customFormat="true" ht="15.75" hidden="false" customHeight="false" outlineLevel="0" collapsed="false">
      <c r="A832" s="373"/>
      <c r="B832" s="373" t="s">
        <v>915</v>
      </c>
      <c r="C832" s="346"/>
      <c r="D832" s="346"/>
      <c r="E832" s="346"/>
      <c r="F832" s="347"/>
      <c r="G832" s="348"/>
      <c r="H832" s="349" t="n">
        <f aca="false">SUM(H830:H831)</f>
        <v>25786.8</v>
      </c>
      <c r="I832" s="374" t="n">
        <f aca="false">K832/H832</f>
        <v>0.227263284205208</v>
      </c>
      <c r="J832" s="375" t="n">
        <f aca="false">SUM(J830:J831)</f>
        <v>19926.4071428571</v>
      </c>
      <c r="K832" s="376" t="n">
        <f aca="false">H832-J832</f>
        <v>5860.39285714286</v>
      </c>
      <c r="L832" s="330"/>
      <c r="M832" s="262"/>
      <c r="N832" s="262"/>
      <c r="O832" s="262"/>
      <c r="P832" s="262"/>
      <c r="Q832" s="262"/>
      <c r="R832" s="331"/>
    </row>
    <row r="833" s="1" customFormat="true" ht="15.75" hidden="false" customHeight="false" outlineLevel="0" collapsed="false">
      <c r="A833" s="358"/>
      <c r="B833" s="359" t="s">
        <v>392</v>
      </c>
      <c r="C833" s="324"/>
      <c r="D833" s="325" t="n">
        <v>43041</v>
      </c>
      <c r="E833" s="322"/>
      <c r="F833" s="322" t="s">
        <v>1366</v>
      </c>
      <c r="G833" s="324"/>
      <c r="H833" s="326"/>
      <c r="I833" s="360" t="s">
        <v>358</v>
      </c>
      <c r="J833" s="361" t="n">
        <v>63</v>
      </c>
      <c r="K833" s="362" t="n">
        <v>59</v>
      </c>
      <c r="L833" s="330"/>
      <c r="M833" s="262"/>
      <c r="N833" s="262"/>
      <c r="O833" s="262"/>
      <c r="P833" s="262"/>
      <c r="Q833" s="262"/>
      <c r="R833" s="331"/>
    </row>
    <row r="834" s="1" customFormat="true" ht="14.25" hidden="false" customHeight="false" outlineLevel="0" collapsed="false">
      <c r="A834" s="363" t="n">
        <v>30</v>
      </c>
      <c r="B834" s="364" t="s">
        <v>1342</v>
      </c>
      <c r="C834" s="332" t="s">
        <v>1343</v>
      </c>
      <c r="D834" s="332" t="s">
        <v>1344</v>
      </c>
      <c r="E834" s="262"/>
      <c r="F834" s="331" t="n">
        <v>1.2</v>
      </c>
      <c r="G834" s="333" t="n">
        <v>360</v>
      </c>
      <c r="H834" s="333" t="n">
        <f aca="false">A834*G834*(1-H833/100)</f>
        <v>10800</v>
      </c>
      <c r="I834" s="365" t="n">
        <v>286.65</v>
      </c>
      <c r="J834" s="365" t="n">
        <f aca="false">(A834*I834)/J833*K833</f>
        <v>8053.5</v>
      </c>
      <c r="K834" s="366" t="n">
        <f aca="false">H834-J834</f>
        <v>2746.5</v>
      </c>
      <c r="L834" s="330"/>
      <c r="M834" s="262"/>
      <c r="N834" s="262" t="n">
        <v>286.65</v>
      </c>
      <c r="O834" s="262" t="n">
        <v>3.5</v>
      </c>
      <c r="P834" s="262" t="n">
        <v>400</v>
      </c>
      <c r="Q834" s="262" t="n">
        <v>400</v>
      </c>
      <c r="R834" s="331" t="n">
        <f aca="false">A834*F834</f>
        <v>36</v>
      </c>
    </row>
    <row r="835" s="1" customFormat="true" ht="14.25" hidden="false" customHeight="false" outlineLevel="0" collapsed="false">
      <c r="A835" s="363" t="n">
        <v>4</v>
      </c>
      <c r="B835" s="364" t="s">
        <v>1367</v>
      </c>
      <c r="C835" s="332" t="s">
        <v>1212</v>
      </c>
      <c r="D835" s="332" t="s">
        <v>856</v>
      </c>
      <c r="E835" s="262"/>
      <c r="F835" s="331" t="n">
        <v>1.8</v>
      </c>
      <c r="G835" s="333" t="n">
        <v>274.5</v>
      </c>
      <c r="H835" s="333" t="n">
        <f aca="false">A835*G835*(1-H833/100)</f>
        <v>1098</v>
      </c>
      <c r="I835" s="365" t="n">
        <v>226.233</v>
      </c>
      <c r="J835" s="365" t="n">
        <f aca="false">(A835*I835)/J833*K833</f>
        <v>847.476</v>
      </c>
      <c r="K835" s="366" t="n">
        <f aca="false">H835-J835</f>
        <v>250.524</v>
      </c>
      <c r="L835" s="330"/>
      <c r="M835" s="262"/>
      <c r="N835" s="262" t="n">
        <v>226.233</v>
      </c>
      <c r="O835" s="262" t="n">
        <v>2.66</v>
      </c>
      <c r="P835" s="262" t="n">
        <v>900</v>
      </c>
      <c r="Q835" s="262" t="n">
        <v>305.4146</v>
      </c>
      <c r="R835" s="331" t="n">
        <f aca="false">A835*F835</f>
        <v>7.2</v>
      </c>
    </row>
    <row r="836" s="1" customFormat="true" ht="15" hidden="false" customHeight="false" outlineLevel="0" collapsed="false">
      <c r="A836" s="368" t="n">
        <f aca="false">SUM(A834:A835)</f>
        <v>34</v>
      </c>
      <c r="B836" s="368" t="s">
        <v>377</v>
      </c>
      <c r="C836" s="336"/>
      <c r="D836" s="336"/>
      <c r="E836" s="336"/>
      <c r="F836" s="337" t="n">
        <f aca="false">R836</f>
        <v>43.2</v>
      </c>
      <c r="G836" s="338"/>
      <c r="H836" s="339" t="n">
        <f aca="false">SUM(H834:H835)</f>
        <v>11898</v>
      </c>
      <c r="I836" s="369"/>
      <c r="J836" s="370" t="n">
        <f aca="false">SUM(J834:J835)</f>
        <v>8900.976</v>
      </c>
      <c r="K836" s="366" t="n">
        <f aca="false">SUM(K834:K835)</f>
        <v>2997.024</v>
      </c>
      <c r="L836" s="330"/>
      <c r="M836" s="262"/>
      <c r="N836" s="262"/>
      <c r="O836" s="262"/>
      <c r="P836" s="262"/>
      <c r="Q836" s="262"/>
      <c r="R836" s="331" t="n">
        <f aca="false">SUM(R834:R835)</f>
        <v>43.2</v>
      </c>
    </row>
    <row r="837" s="1" customFormat="true" ht="15" hidden="false" customHeight="false" outlineLevel="0" collapsed="false">
      <c r="A837" s="363"/>
      <c r="B837" s="367"/>
      <c r="C837" s="342"/>
      <c r="D837" s="342"/>
      <c r="E837" s="262"/>
      <c r="F837" s="262"/>
      <c r="G837" s="333"/>
      <c r="H837" s="343" t="n">
        <v>0</v>
      </c>
      <c r="I837" s="371" t="n">
        <f aca="false">K838/J838</f>
        <v>0.33670734535179</v>
      </c>
      <c r="J837" s="372"/>
      <c r="K837" s="366"/>
      <c r="L837" s="330"/>
      <c r="M837" s="262"/>
      <c r="N837" s="262"/>
      <c r="O837" s="262"/>
      <c r="P837" s="262"/>
      <c r="Q837" s="262"/>
      <c r="R837" s="331"/>
    </row>
    <row r="838" s="1" customFormat="true" ht="15.75" hidden="false" customHeight="false" outlineLevel="0" collapsed="false">
      <c r="A838" s="373"/>
      <c r="B838" s="373" t="s">
        <v>915</v>
      </c>
      <c r="C838" s="346"/>
      <c r="D838" s="346"/>
      <c r="E838" s="346"/>
      <c r="F838" s="347"/>
      <c r="G838" s="348"/>
      <c r="H838" s="349" t="n">
        <f aca="false">SUM(H836:H837)</f>
        <v>11898</v>
      </c>
      <c r="I838" s="374" t="n">
        <f aca="false">K838/H838</f>
        <v>0.251893091275845</v>
      </c>
      <c r="J838" s="375" t="n">
        <f aca="false">SUM(J836:J837)</f>
        <v>8900.976</v>
      </c>
      <c r="K838" s="376" t="n">
        <f aca="false">H838-J838</f>
        <v>2997.024</v>
      </c>
      <c r="L838" s="330"/>
      <c r="M838" s="262"/>
      <c r="N838" s="262"/>
      <c r="O838" s="262"/>
      <c r="P838" s="262"/>
      <c r="Q838" s="262"/>
      <c r="R838" s="331"/>
    </row>
    <row r="839" s="1" customFormat="true" ht="13.5" hidden="false" customHeight="false" outlineLevel="0" collapsed="false">
      <c r="A839" s="322"/>
      <c r="B839" s="323" t="s">
        <v>392</v>
      </c>
      <c r="C839" s="324"/>
      <c r="D839" s="325" t="n">
        <v>43055</v>
      </c>
      <c r="E839" s="322"/>
      <c r="F839" s="322" t="s">
        <v>1368</v>
      </c>
      <c r="G839" s="324"/>
      <c r="H839" s="326"/>
      <c r="I839" s="327" t="s">
        <v>358</v>
      </c>
      <c r="J839" s="328" t="n">
        <v>63</v>
      </c>
      <c r="K839" s="329" t="n">
        <v>59</v>
      </c>
      <c r="L839" s="330"/>
      <c r="M839" s="262"/>
      <c r="N839" s="262"/>
      <c r="O839" s="262"/>
      <c r="P839" s="262"/>
      <c r="Q839" s="262"/>
      <c r="R839" s="331"/>
    </row>
    <row r="840" s="1" customFormat="true" ht="12.75" hidden="false" customHeight="false" outlineLevel="0" collapsed="false">
      <c r="A840" s="262" t="n">
        <v>100</v>
      </c>
      <c r="B840" s="332" t="s">
        <v>832</v>
      </c>
      <c r="C840" s="332" t="s">
        <v>833</v>
      </c>
      <c r="D840" s="332" t="s">
        <v>834</v>
      </c>
      <c r="E840" s="262"/>
      <c r="F840" s="331" t="n">
        <v>0.03</v>
      </c>
      <c r="G840" s="333" t="n">
        <v>31.5</v>
      </c>
      <c r="H840" s="333" t="n">
        <f aca="false">A840*G840*(1-H839/100)</f>
        <v>3150</v>
      </c>
      <c r="I840" s="334" t="n">
        <v>22.05</v>
      </c>
      <c r="J840" s="334" t="n">
        <f aca="false">(A840*I840)/J839*K839</f>
        <v>2065</v>
      </c>
      <c r="K840" s="335" t="n">
        <f aca="false">H840-J840</f>
        <v>1085</v>
      </c>
      <c r="L840" s="330"/>
      <c r="M840" s="262"/>
      <c r="N840" s="262" t="n">
        <v>22.05</v>
      </c>
      <c r="O840" s="262" t="n">
        <v>0.25</v>
      </c>
      <c r="P840" s="262" t="n">
        <v>33.075</v>
      </c>
      <c r="Q840" s="262" t="n">
        <v>35.28</v>
      </c>
      <c r="R840" s="331" t="n">
        <f aca="false">A840*F840</f>
        <v>3</v>
      </c>
    </row>
    <row r="841" s="1" customFormat="true" ht="12.75" hidden="false" customHeight="false" outlineLevel="0" collapsed="false">
      <c r="A841" s="262" t="n">
        <v>100</v>
      </c>
      <c r="B841" s="332" t="s">
        <v>841</v>
      </c>
      <c r="C841" s="332" t="s">
        <v>842</v>
      </c>
      <c r="D841" s="332" t="s">
        <v>834</v>
      </c>
      <c r="E841" s="262"/>
      <c r="F841" s="331" t="n">
        <v>0.02</v>
      </c>
      <c r="G841" s="333" t="n">
        <v>23.4</v>
      </c>
      <c r="H841" s="333" t="n">
        <f aca="false">A841*G841*(1-H839/100)</f>
        <v>2340</v>
      </c>
      <c r="I841" s="334" t="n">
        <v>20.286</v>
      </c>
      <c r="J841" s="334" t="n">
        <f aca="false">(A841*I841)/J839*K839</f>
        <v>1899.8</v>
      </c>
      <c r="K841" s="335" t="n">
        <f aca="false">H841-J841</f>
        <v>440.2</v>
      </c>
      <c r="L841" s="330"/>
      <c r="M841" s="262"/>
      <c r="N841" s="262" t="n">
        <v>20.286</v>
      </c>
      <c r="O841" s="262" t="n">
        <v>0.23</v>
      </c>
      <c r="P841" s="262" t="n">
        <v>30.429</v>
      </c>
      <c r="Q841" s="262" t="n">
        <v>26.3718</v>
      </c>
      <c r="R841" s="331" t="n">
        <f aca="false">A841*F841</f>
        <v>2</v>
      </c>
    </row>
    <row r="842" s="1" customFormat="true" ht="12.75" hidden="false" customHeight="false" outlineLevel="0" collapsed="false">
      <c r="A842" s="262" t="n">
        <v>2</v>
      </c>
      <c r="B842" s="332" t="s">
        <v>1321</v>
      </c>
      <c r="C842" s="332" t="s">
        <v>1247</v>
      </c>
      <c r="D842" s="332" t="s">
        <v>1322</v>
      </c>
      <c r="E842" s="262"/>
      <c r="F842" s="331" t="n">
        <v>0.35</v>
      </c>
      <c r="G842" s="333" t="n">
        <v>493.2</v>
      </c>
      <c r="H842" s="333" t="n">
        <f aca="false">A842*G842*(1-H839/100)</f>
        <v>986.4</v>
      </c>
      <c r="I842" s="334" t="n">
        <v>274.05</v>
      </c>
      <c r="J842" s="334" t="n">
        <f aca="false">(A842*I842)/J839*K839</f>
        <v>513.3</v>
      </c>
      <c r="K842" s="335" t="n">
        <f aca="false">H842-J842</f>
        <v>473.1</v>
      </c>
      <c r="L842" s="330"/>
      <c r="M842" s="262"/>
      <c r="N842" s="262" t="n">
        <v>274.05</v>
      </c>
      <c r="O842" s="262" t="n">
        <v>3</v>
      </c>
      <c r="P842" s="262" t="n">
        <v>800</v>
      </c>
      <c r="Q842" s="262" t="n">
        <v>548.1</v>
      </c>
      <c r="R842" s="331" t="n">
        <f aca="false">A842*F842</f>
        <v>0.7</v>
      </c>
    </row>
    <row r="843" s="1" customFormat="true" ht="12.75" hidden="false" customHeight="false" outlineLevel="0" collapsed="false">
      <c r="A843" s="336" t="n">
        <f aca="false">SUM(A840:A842)</f>
        <v>202</v>
      </c>
      <c r="B843" s="336" t="s">
        <v>377</v>
      </c>
      <c r="C843" s="336"/>
      <c r="D843" s="336"/>
      <c r="E843" s="336"/>
      <c r="F843" s="337" t="n">
        <f aca="false">R843</f>
        <v>5.7</v>
      </c>
      <c r="G843" s="338"/>
      <c r="H843" s="339" t="n">
        <f aca="false">SUM(H840:H842)</f>
        <v>6476.4</v>
      </c>
      <c r="I843" s="340"/>
      <c r="J843" s="341" t="n">
        <f aca="false">SUM(J840:J842)</f>
        <v>4478.1</v>
      </c>
      <c r="K843" s="335" t="n">
        <f aca="false">SUM(K840:K842)</f>
        <v>1998.3</v>
      </c>
      <c r="L843" s="330"/>
      <c r="M843" s="262"/>
      <c r="N843" s="262"/>
      <c r="O843" s="262"/>
      <c r="P843" s="262"/>
      <c r="Q843" s="262"/>
      <c r="R843" s="331" t="n">
        <f aca="false">SUM(R840:R842)</f>
        <v>5.7</v>
      </c>
    </row>
    <row r="844" s="1" customFormat="true" ht="12.75" hidden="false" customHeight="false" outlineLevel="0" collapsed="false">
      <c r="A844" s="262"/>
      <c r="B844" s="272"/>
      <c r="C844" s="342"/>
      <c r="D844" s="342"/>
      <c r="E844" s="262"/>
      <c r="F844" s="262"/>
      <c r="G844" s="333"/>
      <c r="H844" s="343" t="n">
        <v>0</v>
      </c>
      <c r="I844" s="344" t="n">
        <f aca="false">K845/J845</f>
        <v>0.446238360018758</v>
      </c>
      <c r="J844" s="345"/>
      <c r="K844" s="335"/>
      <c r="L844" s="330"/>
      <c r="M844" s="262"/>
      <c r="N844" s="262"/>
      <c r="O844" s="262"/>
      <c r="P844" s="262"/>
      <c r="Q844" s="262"/>
      <c r="R844" s="331"/>
    </row>
    <row r="845" s="1" customFormat="true" ht="13.5" hidden="false" customHeight="false" outlineLevel="0" collapsed="false">
      <c r="A845" s="346"/>
      <c r="B845" s="346" t="s">
        <v>915</v>
      </c>
      <c r="C845" s="346"/>
      <c r="D845" s="346"/>
      <c r="E845" s="346"/>
      <c r="F845" s="347"/>
      <c r="G845" s="348"/>
      <c r="H845" s="349" t="n">
        <f aca="false">SUM(H843:H844)</f>
        <v>6476.4</v>
      </c>
      <c r="I845" s="350" t="n">
        <f aca="false">K845/H845</f>
        <v>0.308551046877895</v>
      </c>
      <c r="J845" s="351" t="n">
        <f aca="false">SUM(J843:J844)</f>
        <v>4478.1</v>
      </c>
      <c r="K845" s="352" t="n">
        <f aca="false">H845-J845</f>
        <v>1998.3</v>
      </c>
      <c r="L845" s="330"/>
      <c r="M845" s="262"/>
      <c r="N845" s="262"/>
      <c r="O845" s="262"/>
      <c r="P845" s="262"/>
      <c r="Q845" s="262"/>
      <c r="R845" s="331"/>
    </row>
    <row r="846" s="1" customFormat="true" ht="15.75" hidden="false" customHeight="false" outlineLevel="0" collapsed="false">
      <c r="A846" s="358"/>
      <c r="B846" s="359" t="s">
        <v>392</v>
      </c>
      <c r="C846" s="324"/>
      <c r="D846" s="325" t="n">
        <v>43087</v>
      </c>
      <c r="E846" s="322"/>
      <c r="F846" s="322" t="s">
        <v>1369</v>
      </c>
      <c r="G846" s="324"/>
      <c r="H846" s="326"/>
      <c r="I846" s="327" t="s">
        <v>358</v>
      </c>
      <c r="J846" s="328" t="n">
        <v>63</v>
      </c>
      <c r="K846" s="329" t="n">
        <v>59</v>
      </c>
      <c r="L846" s="330"/>
      <c r="M846" s="262"/>
      <c r="N846" s="262"/>
      <c r="O846" s="262"/>
      <c r="P846" s="262"/>
      <c r="Q846" s="262"/>
      <c r="R846" s="331"/>
    </row>
    <row r="847" s="1" customFormat="true" ht="14.25" hidden="false" customHeight="false" outlineLevel="0" collapsed="false">
      <c r="A847" s="363" t="n">
        <v>12</v>
      </c>
      <c r="B847" s="364" t="s">
        <v>1370</v>
      </c>
      <c r="C847" s="332" t="s">
        <v>1343</v>
      </c>
      <c r="D847" s="332" t="s">
        <v>1344</v>
      </c>
      <c r="E847" s="262"/>
      <c r="F847" s="331" t="n">
        <v>1.2</v>
      </c>
      <c r="G847" s="333" t="n">
        <v>360</v>
      </c>
      <c r="H847" s="333" t="n">
        <f aca="false">A847*G847*(1-H846/100)</f>
        <v>4320</v>
      </c>
      <c r="I847" s="334" t="n">
        <v>286.65</v>
      </c>
      <c r="J847" s="334" t="n">
        <f aca="false">(A847*I847)/J846*K846</f>
        <v>3221.4</v>
      </c>
      <c r="K847" s="335" t="n">
        <f aca="false">H847-J847</f>
        <v>1098.6</v>
      </c>
      <c r="L847" s="330"/>
      <c r="M847" s="262"/>
      <c r="N847" s="262" t="n">
        <v>286.65</v>
      </c>
      <c r="O847" s="262" t="n">
        <v>3.5</v>
      </c>
      <c r="P847" s="262" t="n">
        <v>400</v>
      </c>
      <c r="Q847" s="262" t="n">
        <v>400</v>
      </c>
      <c r="R847" s="331" t="n">
        <f aca="false">A847*F847</f>
        <v>14.4</v>
      </c>
    </row>
    <row r="848" s="1" customFormat="true" ht="14.25" hidden="false" customHeight="false" outlineLevel="0" collapsed="false">
      <c r="A848" s="363" t="n">
        <v>12</v>
      </c>
      <c r="B848" s="364" t="s">
        <v>1371</v>
      </c>
      <c r="C848" s="332" t="s">
        <v>1343</v>
      </c>
      <c r="D848" s="332" t="s">
        <v>1230</v>
      </c>
      <c r="E848" s="262"/>
      <c r="F848" s="331" t="n">
        <v>1.4</v>
      </c>
      <c r="G848" s="333" t="n">
        <v>450</v>
      </c>
      <c r="H848" s="333" t="n">
        <f aca="false">A848*G848*(1-H846/100)</f>
        <v>5400</v>
      </c>
      <c r="I848" s="334" t="n">
        <v>382.473</v>
      </c>
      <c r="J848" s="334" t="n">
        <f aca="false">(A848*I848)/J846*K846</f>
        <v>4298.268</v>
      </c>
      <c r="K848" s="335" t="n">
        <f aca="false">H848-J848</f>
        <v>1101.732</v>
      </c>
      <c r="L848" s="330"/>
      <c r="M848" s="262"/>
      <c r="N848" s="262" t="n">
        <v>382.473</v>
      </c>
      <c r="O848" s="262" t="n">
        <v>4.67</v>
      </c>
      <c r="P848" s="262" t="n">
        <v>500</v>
      </c>
      <c r="Q848" s="262" t="n">
        <v>500</v>
      </c>
      <c r="R848" s="331" t="n">
        <f aca="false">A848*F848</f>
        <v>16.8</v>
      </c>
    </row>
    <row r="849" s="1" customFormat="true" ht="14.25" hidden="false" customHeight="false" outlineLevel="0" collapsed="false">
      <c r="A849" s="363" t="n">
        <v>20</v>
      </c>
      <c r="B849" s="364" t="s">
        <v>839</v>
      </c>
      <c r="C849" s="332" t="s">
        <v>833</v>
      </c>
      <c r="D849" s="332" t="s">
        <v>1317</v>
      </c>
      <c r="E849" s="262"/>
      <c r="F849" s="331" t="n">
        <v>0.11</v>
      </c>
      <c r="G849" s="333" t="n">
        <v>45.9</v>
      </c>
      <c r="H849" s="333" t="n">
        <f aca="false">A849*G849*(1-H846/100)</f>
        <v>918</v>
      </c>
      <c r="I849" s="334" t="n">
        <v>34.02</v>
      </c>
      <c r="J849" s="334" t="n">
        <f aca="false">(A849*I849)/J846*K846</f>
        <v>637.2</v>
      </c>
      <c r="K849" s="335" t="n">
        <f aca="false">H849-J849</f>
        <v>280.8</v>
      </c>
      <c r="L849" s="330"/>
      <c r="M849" s="262"/>
      <c r="N849" s="262" t="n">
        <v>34.02</v>
      </c>
      <c r="O849" s="262" t="n">
        <v>0.4</v>
      </c>
      <c r="P849" s="262" t="n">
        <v>51.03</v>
      </c>
      <c r="Q849" s="262" t="n">
        <v>51.03</v>
      </c>
      <c r="R849" s="331" t="n">
        <f aca="false">A849*F849</f>
        <v>2.2</v>
      </c>
    </row>
    <row r="850" s="1" customFormat="true" ht="14.25" hidden="false" customHeight="false" outlineLevel="0" collapsed="false">
      <c r="A850" s="363" t="n">
        <v>20</v>
      </c>
      <c r="B850" s="364" t="s">
        <v>846</v>
      </c>
      <c r="C850" s="332" t="s">
        <v>842</v>
      </c>
      <c r="D850" s="332" t="s">
        <v>1328</v>
      </c>
      <c r="E850" s="262"/>
      <c r="F850" s="331" t="n">
        <v>0.04</v>
      </c>
      <c r="G850" s="333" t="n">
        <v>36.9</v>
      </c>
      <c r="H850" s="333" t="n">
        <f aca="false">A850*G850*(1-H846/100)</f>
        <v>738</v>
      </c>
      <c r="I850" s="334" t="n">
        <v>25.515</v>
      </c>
      <c r="J850" s="334" t="n">
        <f aca="false">(A850*I850)/J846*K846</f>
        <v>477.9</v>
      </c>
      <c r="K850" s="335" t="n">
        <f aca="false">H850-J850</f>
        <v>260.1</v>
      </c>
      <c r="L850" s="330"/>
      <c r="M850" s="262"/>
      <c r="N850" s="262" t="n">
        <v>25.515</v>
      </c>
      <c r="O850" s="262" t="n">
        <v>0.3</v>
      </c>
      <c r="P850" s="262" t="n">
        <v>80</v>
      </c>
      <c r="Q850" s="262" t="n">
        <v>40.824</v>
      </c>
      <c r="R850" s="331" t="n">
        <f aca="false">A850*F850</f>
        <v>0.8</v>
      </c>
    </row>
    <row r="851" s="1" customFormat="true" ht="14.25" hidden="false" customHeight="false" outlineLevel="0" collapsed="false">
      <c r="A851" s="363" t="n">
        <v>10</v>
      </c>
      <c r="B851" s="364" t="s">
        <v>1309</v>
      </c>
      <c r="C851" s="332" t="s">
        <v>877</v>
      </c>
      <c r="D851" s="332" t="s">
        <v>1340</v>
      </c>
      <c r="E851" s="262"/>
      <c r="F851" s="331" t="n">
        <v>0.35</v>
      </c>
      <c r="G851" s="333" t="n">
        <v>94.5</v>
      </c>
      <c r="H851" s="333" t="n">
        <f aca="false">A851*G851*(1-H846/100)</f>
        <v>945</v>
      </c>
      <c r="I851" s="334" t="n">
        <v>67.599</v>
      </c>
      <c r="J851" s="334" t="n">
        <f aca="false">(A851*I851)/J846*K846</f>
        <v>633.07</v>
      </c>
      <c r="K851" s="335" t="n">
        <f aca="false">H851-J851</f>
        <v>311.93</v>
      </c>
      <c r="L851" s="330"/>
      <c r="M851" s="262"/>
      <c r="N851" s="262" t="n">
        <v>67.599</v>
      </c>
      <c r="O851" s="262" t="n">
        <v>0.74</v>
      </c>
      <c r="P851" s="262" t="n">
        <v>200</v>
      </c>
      <c r="Q851" s="262" t="n">
        <v>104.7785</v>
      </c>
      <c r="R851" s="331" t="n">
        <f aca="false">A851*F851</f>
        <v>3.5</v>
      </c>
    </row>
    <row r="852" s="1" customFormat="true" ht="14.25" hidden="false" customHeight="false" outlineLevel="0" collapsed="false">
      <c r="A852" s="363" t="n">
        <v>20</v>
      </c>
      <c r="B852" s="364" t="s">
        <v>1354</v>
      </c>
      <c r="C852" s="332" t="s">
        <v>1277</v>
      </c>
      <c r="D852" s="332" t="s">
        <v>1153</v>
      </c>
      <c r="E852" s="262"/>
      <c r="F852" s="331" t="n">
        <v>0.13</v>
      </c>
      <c r="G852" s="333" t="n">
        <v>27</v>
      </c>
      <c r="H852" s="333" t="n">
        <f aca="false">A852*G852*(1-H846/100)</f>
        <v>540</v>
      </c>
      <c r="I852" s="334" t="n">
        <v>22.9635</v>
      </c>
      <c r="J852" s="334" t="n">
        <f aca="false">(A852*I852)/J846*K846</f>
        <v>430.11</v>
      </c>
      <c r="K852" s="335" t="n">
        <f aca="false">H852-J852</f>
        <v>109.89</v>
      </c>
      <c r="L852" s="330"/>
      <c r="M852" s="262"/>
      <c r="N852" s="262" t="n">
        <v>22.9635</v>
      </c>
      <c r="O852" s="262" t="n">
        <v>0.27</v>
      </c>
      <c r="P852" s="262"/>
      <c r="Q852" s="262" t="n">
        <v>29.8526</v>
      </c>
      <c r="R852" s="331" t="n">
        <f aca="false">A852*F852</f>
        <v>2.6</v>
      </c>
    </row>
    <row r="853" s="1" customFormat="true" ht="15" hidden="false" customHeight="false" outlineLevel="0" collapsed="false">
      <c r="A853" s="368" t="n">
        <f aca="false">SUM(A847:A852)</f>
        <v>94</v>
      </c>
      <c r="B853" s="368" t="s">
        <v>377</v>
      </c>
      <c r="C853" s="336"/>
      <c r="D853" s="336"/>
      <c r="E853" s="336"/>
      <c r="F853" s="337" t="n">
        <f aca="false">R853</f>
        <v>40.3</v>
      </c>
      <c r="G853" s="338"/>
      <c r="H853" s="339" t="n">
        <f aca="false">SUM(H847:H852)</f>
        <v>12861</v>
      </c>
      <c r="I853" s="340"/>
      <c r="J853" s="341" t="n">
        <f aca="false">SUM(J847:J852)</f>
        <v>9697.948</v>
      </c>
      <c r="K853" s="335" t="n">
        <f aca="false">SUM(K847:K852)</f>
        <v>3163.052</v>
      </c>
      <c r="L853" s="330"/>
      <c r="M853" s="262"/>
      <c r="N853" s="262"/>
      <c r="O853" s="262"/>
      <c r="P853" s="262"/>
      <c r="Q853" s="262"/>
      <c r="R853" s="331" t="n">
        <f aca="false">SUM(R847:R852)</f>
        <v>40.3</v>
      </c>
    </row>
    <row r="854" s="1" customFormat="true" ht="15" hidden="false" customHeight="false" outlineLevel="0" collapsed="false">
      <c r="A854" s="363"/>
      <c r="B854" s="367"/>
      <c r="C854" s="342"/>
      <c r="D854" s="342"/>
      <c r="E854" s="262"/>
      <c r="F854" s="262"/>
      <c r="G854" s="333"/>
      <c r="H854" s="343" t="n">
        <v>0</v>
      </c>
      <c r="I854" s="344" t="n">
        <f aca="false">K855/J855</f>
        <v>0.326156832352576</v>
      </c>
      <c r="J854" s="345"/>
      <c r="K854" s="335"/>
      <c r="L854" s="330"/>
      <c r="M854" s="262"/>
      <c r="N854" s="262"/>
      <c r="O854" s="262"/>
      <c r="P854" s="262"/>
      <c r="Q854" s="262"/>
      <c r="R854" s="331"/>
    </row>
    <row r="855" s="1" customFormat="true" ht="15.75" hidden="false" customHeight="false" outlineLevel="0" collapsed="false">
      <c r="A855" s="373"/>
      <c r="B855" s="373" t="s">
        <v>915</v>
      </c>
      <c r="C855" s="346"/>
      <c r="D855" s="346"/>
      <c r="E855" s="346"/>
      <c r="F855" s="347"/>
      <c r="G855" s="348"/>
      <c r="H855" s="349" t="n">
        <f aca="false">SUM(H853:H854)</f>
        <v>12861</v>
      </c>
      <c r="I855" s="350" t="n">
        <f aca="false">K855/H855</f>
        <v>0.245941373143613</v>
      </c>
      <c r="J855" s="351" t="n">
        <f aca="false">SUM(J853:J854)</f>
        <v>9697.948</v>
      </c>
      <c r="K855" s="352" t="n">
        <f aca="false">H855-J855</f>
        <v>3163.052</v>
      </c>
      <c r="L855" s="330"/>
      <c r="M855" s="262"/>
      <c r="N855" s="262"/>
      <c r="O855" s="262"/>
      <c r="P855" s="262"/>
      <c r="Q855" s="262"/>
      <c r="R855" s="331"/>
    </row>
    <row r="856" s="1" customFormat="true" ht="15" hidden="false" customHeight="false" outlineLevel="0" collapsed="false">
      <c r="A856" s="363"/>
      <c r="B856" s="364"/>
      <c r="C856" s="342"/>
      <c r="D856" s="342"/>
      <c r="E856" s="262"/>
      <c r="F856" s="262"/>
      <c r="G856" s="262"/>
      <c r="H856" s="262"/>
      <c r="I856" s="262"/>
      <c r="J856" s="262"/>
      <c r="K856" s="377"/>
      <c r="L856" s="330"/>
      <c r="M856" s="262"/>
      <c r="N856" s="262"/>
      <c r="O856" s="262"/>
      <c r="P856" s="262"/>
      <c r="Q856" s="262"/>
      <c r="R856" s="331"/>
    </row>
    <row r="857" s="1" customFormat="true" ht="45.75" hidden="false" customHeight="false" outlineLevel="0" collapsed="false">
      <c r="A857" s="358"/>
      <c r="B857" s="378" t="s">
        <v>1372</v>
      </c>
      <c r="C857" s="324"/>
      <c r="D857" s="325" t="n">
        <v>43158</v>
      </c>
      <c r="E857" s="322"/>
      <c r="F857" s="322" t="s">
        <v>1373</v>
      </c>
      <c r="G857" s="324"/>
      <c r="H857" s="326"/>
      <c r="I857" s="327" t="s">
        <v>358</v>
      </c>
      <c r="J857" s="328" t="n">
        <v>63</v>
      </c>
      <c r="K857" s="329" t="n">
        <v>59</v>
      </c>
      <c r="L857" s="330"/>
      <c r="M857" s="262"/>
      <c r="N857" s="262"/>
      <c r="O857" s="262"/>
      <c r="P857" s="262"/>
      <c r="Q857" s="262"/>
      <c r="R857" s="331"/>
    </row>
    <row r="858" s="1" customFormat="true" ht="14.25" hidden="false" customHeight="false" outlineLevel="0" collapsed="false">
      <c r="A858" s="363" t="n">
        <v>1</v>
      </c>
      <c r="B858" s="364" t="s">
        <v>1374</v>
      </c>
      <c r="C858" s="332" t="s">
        <v>1375</v>
      </c>
      <c r="D858" s="332" t="s">
        <v>1376</v>
      </c>
      <c r="E858" s="262"/>
      <c r="F858" s="331" t="n">
        <v>0.71</v>
      </c>
      <c r="G858" s="333" t="n">
        <v>837</v>
      </c>
      <c r="H858" s="333" t="n">
        <f aca="false">A858*G858*(1-H857/100)</f>
        <v>837</v>
      </c>
      <c r="I858" s="334" t="n">
        <v>400.5855</v>
      </c>
      <c r="J858" s="334" t="n">
        <f aca="false">(A858*I858)/J857*K857</f>
        <v>375.1515</v>
      </c>
      <c r="K858" s="335" t="n">
        <f aca="false">H858-J858</f>
        <v>461.8485</v>
      </c>
      <c r="L858" s="330"/>
      <c r="M858" s="262"/>
      <c r="N858" s="262" t="n">
        <v>400.5855</v>
      </c>
      <c r="O858" s="262" t="n">
        <v>4.71</v>
      </c>
      <c r="P858" s="262" t="n">
        <v>1300</v>
      </c>
      <c r="Q858" s="262" t="n">
        <v>930</v>
      </c>
      <c r="R858" s="331" t="n">
        <f aca="false">A858*F858</f>
        <v>0.71</v>
      </c>
    </row>
    <row r="859" s="1" customFormat="true" ht="14.25" hidden="false" customHeight="false" outlineLevel="0" collapsed="false">
      <c r="A859" s="363" t="n">
        <v>1</v>
      </c>
      <c r="B859" s="364" t="s">
        <v>1377</v>
      </c>
      <c r="C859" s="332" t="s">
        <v>1375</v>
      </c>
      <c r="D859" s="332" t="s">
        <v>1378</v>
      </c>
      <c r="E859" s="262"/>
      <c r="F859" s="331" t="n">
        <v>0.71</v>
      </c>
      <c r="G859" s="333" t="n">
        <v>837</v>
      </c>
      <c r="H859" s="333" t="n">
        <f aca="false">A859*G859*(1-H857/100)</f>
        <v>837</v>
      </c>
      <c r="I859" s="334" t="n">
        <v>400.5855</v>
      </c>
      <c r="J859" s="334" t="n">
        <f aca="false">(A859*I859)/J857*K857</f>
        <v>375.1515</v>
      </c>
      <c r="K859" s="335" t="n">
        <f aca="false">H859-J859</f>
        <v>461.8485</v>
      </c>
      <c r="L859" s="330"/>
      <c r="M859" s="262"/>
      <c r="N859" s="262" t="n">
        <v>400.5855</v>
      </c>
      <c r="O859" s="262" t="n">
        <v>4.71</v>
      </c>
      <c r="P859" s="262" t="n">
        <v>1300</v>
      </c>
      <c r="Q859" s="262" t="n">
        <v>930</v>
      </c>
      <c r="R859" s="331" t="n">
        <f aca="false">A859*F859</f>
        <v>0.71</v>
      </c>
    </row>
    <row r="860" s="1" customFormat="true" ht="14.25" hidden="false" customHeight="false" outlineLevel="0" collapsed="false">
      <c r="A860" s="363" t="n">
        <v>1</v>
      </c>
      <c r="B860" s="364" t="s">
        <v>1379</v>
      </c>
      <c r="C860" s="332" t="s">
        <v>1375</v>
      </c>
      <c r="D860" s="332" t="s">
        <v>1380</v>
      </c>
      <c r="E860" s="262"/>
      <c r="F860" s="331" t="n">
        <v>0.71</v>
      </c>
      <c r="G860" s="333" t="n">
        <v>837</v>
      </c>
      <c r="H860" s="333" t="n">
        <f aca="false">A860*G860*(1-H857/100)</f>
        <v>837</v>
      </c>
      <c r="I860" s="334" t="n">
        <v>400.5855</v>
      </c>
      <c r="J860" s="334" t="n">
        <f aca="false">(A860*I860)/J857*K857</f>
        <v>375.1515</v>
      </c>
      <c r="K860" s="335" t="n">
        <f aca="false">H860-J860</f>
        <v>461.8485</v>
      </c>
      <c r="L860" s="330"/>
      <c r="M860" s="262"/>
      <c r="N860" s="262" t="n">
        <v>400.5855</v>
      </c>
      <c r="O860" s="262" t="n">
        <v>4.71</v>
      </c>
      <c r="P860" s="262" t="n">
        <v>1300</v>
      </c>
      <c r="Q860" s="262" t="n">
        <v>930</v>
      </c>
      <c r="R860" s="331" t="n">
        <f aca="false">A860*F860</f>
        <v>0.71</v>
      </c>
    </row>
    <row r="861" s="1" customFormat="true" ht="14.25" hidden="false" customHeight="false" outlineLevel="0" collapsed="false">
      <c r="A861" s="363" t="n">
        <v>1</v>
      </c>
      <c r="B861" s="364" t="s">
        <v>1381</v>
      </c>
      <c r="C861" s="332" t="s">
        <v>1375</v>
      </c>
      <c r="D861" s="332" t="s">
        <v>1382</v>
      </c>
      <c r="E861" s="262"/>
      <c r="F861" s="331" t="n">
        <v>0.71</v>
      </c>
      <c r="G861" s="333" t="n">
        <v>837</v>
      </c>
      <c r="H861" s="333" t="n">
        <f aca="false">A861*G861*(1-H857/100)</f>
        <v>837</v>
      </c>
      <c r="I861" s="334" t="n">
        <v>391.23</v>
      </c>
      <c r="J861" s="334" t="n">
        <f aca="false">(A861*I861)/J857*K857</f>
        <v>366.39</v>
      </c>
      <c r="K861" s="335" t="n">
        <f aca="false">H861-J861</f>
        <v>470.61</v>
      </c>
      <c r="L861" s="330"/>
      <c r="M861" s="262"/>
      <c r="N861" s="262" t="n">
        <v>391.23</v>
      </c>
      <c r="O861" s="262" t="n">
        <v>4.6</v>
      </c>
      <c r="P861" s="262" t="n">
        <v>1300</v>
      </c>
      <c r="Q861" s="262" t="n">
        <v>930</v>
      </c>
      <c r="R861" s="331" t="n">
        <f aca="false">A861*F861</f>
        <v>0.71</v>
      </c>
    </row>
    <row r="862" s="1" customFormat="true" ht="14.25" hidden="false" customHeight="false" outlineLevel="0" collapsed="false">
      <c r="A862" s="363" t="n">
        <v>1</v>
      </c>
      <c r="B862" s="364" t="s">
        <v>1023</v>
      </c>
      <c r="C862" s="332" t="s">
        <v>1375</v>
      </c>
      <c r="D862" s="332" t="s">
        <v>1383</v>
      </c>
      <c r="E862" s="262"/>
      <c r="F862" s="331" t="n">
        <v>0.71</v>
      </c>
      <c r="G862" s="333" t="n">
        <v>837</v>
      </c>
      <c r="H862" s="333" t="n">
        <f aca="false">A862*G862*(1-H857/100)</f>
        <v>837</v>
      </c>
      <c r="I862" s="334" t="n">
        <v>375.0705</v>
      </c>
      <c r="J862" s="334" t="n">
        <f aca="false">(A862*I862)/J857*K857</f>
        <v>351.2565</v>
      </c>
      <c r="K862" s="335" t="n">
        <f aca="false">H862-J862</f>
        <v>485.7435</v>
      </c>
      <c r="L862" s="330"/>
      <c r="M862" s="262"/>
      <c r="N862" s="262" t="n">
        <v>375.0705</v>
      </c>
      <c r="O862" s="262" t="n">
        <v>4.41</v>
      </c>
      <c r="P862" s="262" t="n">
        <v>1300</v>
      </c>
      <c r="Q862" s="262" t="n">
        <v>930</v>
      </c>
      <c r="R862" s="331" t="n">
        <f aca="false">A862*F862</f>
        <v>0.71</v>
      </c>
    </row>
    <row r="863" s="1" customFormat="true" ht="14.25" hidden="false" customHeight="false" outlineLevel="0" collapsed="false">
      <c r="A863" s="363" t="n">
        <v>1</v>
      </c>
      <c r="B863" s="364" t="s">
        <v>1025</v>
      </c>
      <c r="C863" s="332" t="s">
        <v>1375</v>
      </c>
      <c r="D863" s="332" t="s">
        <v>1384</v>
      </c>
      <c r="E863" s="262"/>
      <c r="F863" s="331" t="n">
        <v>0.71</v>
      </c>
      <c r="G863" s="333" t="n">
        <v>837</v>
      </c>
      <c r="H863" s="333" t="n">
        <f aca="false">A863*G863*(1-H857/100)</f>
        <v>837</v>
      </c>
      <c r="I863" s="334" t="n">
        <v>391.23</v>
      </c>
      <c r="J863" s="334" t="n">
        <f aca="false">(A863*I863)/J857*K857</f>
        <v>366.39</v>
      </c>
      <c r="K863" s="335" t="n">
        <f aca="false">H863-J863</f>
        <v>470.61</v>
      </c>
      <c r="L863" s="330"/>
      <c r="M863" s="262"/>
      <c r="N863" s="262" t="n">
        <v>391.23</v>
      </c>
      <c r="O863" s="262" t="n">
        <v>4.6</v>
      </c>
      <c r="P863" s="262" t="n">
        <v>1300</v>
      </c>
      <c r="Q863" s="262" t="n">
        <v>930</v>
      </c>
      <c r="R863" s="331" t="n">
        <f aca="false">A863*F863</f>
        <v>0.71</v>
      </c>
    </row>
    <row r="864" s="1" customFormat="true" ht="14.25" hidden="false" customHeight="false" outlineLevel="0" collapsed="false">
      <c r="A864" s="363" t="n">
        <v>1</v>
      </c>
      <c r="B864" s="364" t="s">
        <v>1385</v>
      </c>
      <c r="C864" s="332" t="s">
        <v>1375</v>
      </c>
      <c r="D864" s="332" t="s">
        <v>1386</v>
      </c>
      <c r="E864" s="262"/>
      <c r="F864" s="331" t="n">
        <v>0.71</v>
      </c>
      <c r="G864" s="333" t="n">
        <v>837</v>
      </c>
      <c r="H864" s="333" t="n">
        <f aca="false">A864*G864*(1-H857/100)</f>
        <v>837</v>
      </c>
      <c r="I864" s="334" t="n">
        <v>375.0705</v>
      </c>
      <c r="J864" s="334" t="n">
        <f aca="false">(A864*I864)/J857*K857</f>
        <v>351.2565</v>
      </c>
      <c r="K864" s="335" t="n">
        <f aca="false">H864-J864</f>
        <v>485.7435</v>
      </c>
      <c r="L864" s="330"/>
      <c r="M864" s="262"/>
      <c r="N864" s="262" t="n">
        <v>375.0705</v>
      </c>
      <c r="O864" s="262" t="n">
        <v>4.41</v>
      </c>
      <c r="P864" s="262" t="n">
        <v>1300</v>
      </c>
      <c r="Q864" s="262" t="n">
        <v>930</v>
      </c>
      <c r="R864" s="331" t="n">
        <f aca="false">A864*F864</f>
        <v>0.71</v>
      </c>
    </row>
    <row r="865" s="1" customFormat="true" ht="15" hidden="false" customHeight="false" outlineLevel="0" collapsed="false">
      <c r="A865" s="368" t="n">
        <f aca="false">SUM(A858:A864)</f>
        <v>7</v>
      </c>
      <c r="B865" s="368" t="s">
        <v>377</v>
      </c>
      <c r="C865" s="336"/>
      <c r="D865" s="336"/>
      <c r="E865" s="336"/>
      <c r="F865" s="337" t="n">
        <f aca="false">R865</f>
        <v>4.97</v>
      </c>
      <c r="G865" s="338"/>
      <c r="H865" s="339" t="n">
        <f aca="false">SUM(H858:H864)</f>
        <v>5859</v>
      </c>
      <c r="I865" s="340"/>
      <c r="J865" s="341" t="n">
        <f aca="false">SUM(J858:J864)</f>
        <v>2560.7475</v>
      </c>
      <c r="K865" s="335" t="n">
        <f aca="false">SUM(K858:K864)</f>
        <v>3298.2525</v>
      </c>
      <c r="L865" s="330"/>
      <c r="M865" s="262"/>
      <c r="N865" s="262"/>
      <c r="O865" s="262"/>
      <c r="P865" s="262"/>
      <c r="Q865" s="262"/>
      <c r="R865" s="331" t="n">
        <f aca="false">SUM(R858:R864)</f>
        <v>4.97</v>
      </c>
    </row>
    <row r="866" s="1" customFormat="true" ht="15" hidden="false" customHeight="false" outlineLevel="0" collapsed="false">
      <c r="A866" s="363"/>
      <c r="B866" s="367"/>
      <c r="C866" s="342"/>
      <c r="D866" s="342"/>
      <c r="E866" s="262"/>
      <c r="F866" s="262"/>
      <c r="G866" s="333"/>
      <c r="H866" s="343" t="n">
        <v>0</v>
      </c>
      <c r="I866" s="344" t="n">
        <f aca="false">K867/J867</f>
        <v>1.28800379576667</v>
      </c>
      <c r="J866" s="345"/>
      <c r="K866" s="335"/>
      <c r="L866" s="330"/>
      <c r="M866" s="262"/>
      <c r="N866" s="262"/>
      <c r="O866" s="262"/>
      <c r="P866" s="262"/>
      <c r="Q866" s="262"/>
      <c r="R866" s="331"/>
    </row>
    <row r="867" s="1" customFormat="true" ht="15.75" hidden="false" customHeight="false" outlineLevel="0" collapsed="false">
      <c r="A867" s="373"/>
      <c r="B867" s="379" t="s">
        <v>378</v>
      </c>
      <c r="C867" s="346"/>
      <c r="D867" s="346"/>
      <c r="E867" s="346"/>
      <c r="F867" s="347"/>
      <c r="G867" s="348"/>
      <c r="H867" s="349" t="n">
        <f aca="false">SUM(H865:H866)</f>
        <v>5859</v>
      </c>
      <c r="I867" s="350" t="n">
        <f aca="false">K867/H867</f>
        <v>0.562937788018433</v>
      </c>
      <c r="J867" s="351" t="n">
        <f aca="false">SUM(J865:J866)</f>
        <v>2560.7475</v>
      </c>
      <c r="K867" s="352" t="n">
        <f aca="false">H867-J867</f>
        <v>3298.2525</v>
      </c>
      <c r="L867" s="330"/>
      <c r="M867" s="262"/>
      <c r="N867" s="262"/>
      <c r="O867" s="262"/>
      <c r="P867" s="262"/>
      <c r="Q867" s="262"/>
      <c r="R867" s="331"/>
    </row>
    <row r="868" s="1" customFormat="true" ht="15.75" hidden="false" customHeight="false" outlineLevel="0" collapsed="false">
      <c r="A868" s="358"/>
      <c r="B868" s="359" t="s">
        <v>392</v>
      </c>
      <c r="C868" s="324"/>
      <c r="D868" s="325" t="n">
        <v>43172</v>
      </c>
      <c r="E868" s="322"/>
      <c r="F868" s="322" t="s">
        <v>1387</v>
      </c>
      <c r="G868" s="324"/>
      <c r="H868" s="326"/>
      <c r="I868" s="327" t="s">
        <v>358</v>
      </c>
      <c r="J868" s="328" t="n">
        <v>63</v>
      </c>
      <c r="K868" s="329" t="n">
        <v>59</v>
      </c>
      <c r="L868" s="330"/>
      <c r="M868" s="262"/>
      <c r="N868" s="262"/>
      <c r="O868" s="262"/>
      <c r="P868" s="262"/>
      <c r="Q868" s="262"/>
      <c r="R868" s="331"/>
    </row>
    <row r="869" s="1" customFormat="true" ht="14.25" hidden="false" customHeight="false" outlineLevel="0" collapsed="false">
      <c r="A869" s="363" t="n">
        <v>6</v>
      </c>
      <c r="B869" s="364" t="s">
        <v>1388</v>
      </c>
      <c r="C869" s="332" t="s">
        <v>1389</v>
      </c>
      <c r="D869" s="332" t="s">
        <v>1390</v>
      </c>
      <c r="E869" s="262"/>
      <c r="F869" s="331" t="n">
        <v>4.1</v>
      </c>
      <c r="G869" s="333" t="n">
        <v>621.9</v>
      </c>
      <c r="H869" s="333" t="n">
        <f aca="false">A869*G869*(1-H868/100)</f>
        <v>3731.4</v>
      </c>
      <c r="I869" s="334" t="n">
        <v>493.29</v>
      </c>
      <c r="J869" s="334" t="n">
        <f aca="false">(A869*I869)/J868*K868</f>
        <v>2771.82</v>
      </c>
      <c r="K869" s="335" t="n">
        <f aca="false">H869-J869</f>
        <v>959.58</v>
      </c>
      <c r="L869" s="330"/>
      <c r="M869" s="262" t="n">
        <f aca="false">H869/A869</f>
        <v>621.9</v>
      </c>
      <c r="N869" s="262" t="n">
        <v>493.29</v>
      </c>
      <c r="O869" s="262" t="n">
        <v>5.8</v>
      </c>
      <c r="P869" s="262" t="n">
        <v>739.935</v>
      </c>
      <c r="Q869" s="262" t="n">
        <v>690.606</v>
      </c>
      <c r="R869" s="331" t="n">
        <f aca="false">A869*F869</f>
        <v>24.6</v>
      </c>
    </row>
    <row r="870" s="1" customFormat="true" ht="14.25" hidden="false" customHeight="false" outlineLevel="0" collapsed="false">
      <c r="A870" s="363" t="n">
        <v>50</v>
      </c>
      <c r="B870" s="364" t="s">
        <v>835</v>
      </c>
      <c r="C870" s="332" t="s">
        <v>1391</v>
      </c>
      <c r="D870" s="332" t="s">
        <v>1392</v>
      </c>
      <c r="E870" s="262"/>
      <c r="F870" s="331" t="n">
        <v>0.05</v>
      </c>
      <c r="G870" s="333" t="n">
        <v>29.7</v>
      </c>
      <c r="H870" s="333" t="n">
        <f aca="false">A870*G870*(1-H868/100)</f>
        <v>1485</v>
      </c>
      <c r="I870" s="334" t="n">
        <v>22.05</v>
      </c>
      <c r="J870" s="334" t="n">
        <f aca="false">(A870*I870)/J868*K868</f>
        <v>1032.5</v>
      </c>
      <c r="K870" s="335" t="n">
        <f aca="false">H870-J870</f>
        <v>452.5</v>
      </c>
      <c r="L870" s="330"/>
      <c r="M870" s="262" t="n">
        <f aca="false">H870/A870</f>
        <v>29.7</v>
      </c>
      <c r="N870" s="262" t="n">
        <v>22.05</v>
      </c>
      <c r="O870" s="262" t="n">
        <v>0.25</v>
      </c>
      <c r="P870" s="262" t="n">
        <v>33.075</v>
      </c>
      <c r="Q870" s="262" t="n">
        <v>33.075</v>
      </c>
      <c r="R870" s="331" t="n">
        <f aca="false">A870*F870</f>
        <v>2.5</v>
      </c>
    </row>
    <row r="871" s="1" customFormat="true" ht="14.25" hidden="false" customHeight="false" outlineLevel="0" collapsed="false">
      <c r="A871" s="363" t="n">
        <v>50</v>
      </c>
      <c r="B871" s="364" t="s">
        <v>843</v>
      </c>
      <c r="C871" s="332" t="s">
        <v>1393</v>
      </c>
      <c r="D871" s="332" t="s">
        <v>1392</v>
      </c>
      <c r="E871" s="262"/>
      <c r="F871" s="331" t="n">
        <v>0.03</v>
      </c>
      <c r="G871" s="333" t="n">
        <v>26.1</v>
      </c>
      <c r="H871" s="333" t="n">
        <f aca="false">A871*G871*(1-H868/100)</f>
        <v>1305</v>
      </c>
      <c r="I871" s="334" t="n">
        <v>19.5615</v>
      </c>
      <c r="J871" s="334" t="n">
        <f aca="false">(A871*I871)/J868*K868</f>
        <v>915.975</v>
      </c>
      <c r="K871" s="335" t="n">
        <f aca="false">H871-J871</f>
        <v>389.025</v>
      </c>
      <c r="L871" s="330"/>
      <c r="M871" s="262" t="n">
        <f aca="false">H871/A871</f>
        <v>26.1</v>
      </c>
      <c r="N871" s="262" t="n">
        <v>19.5615</v>
      </c>
      <c r="O871" s="262" t="n">
        <v>0.23</v>
      </c>
      <c r="P871" s="262" t="n">
        <v>29.3423</v>
      </c>
      <c r="Q871" s="262" t="n">
        <v>29.3423</v>
      </c>
      <c r="R871" s="331" t="n">
        <f aca="false">A871*F871</f>
        <v>1.5</v>
      </c>
    </row>
    <row r="872" s="1" customFormat="true" ht="15" hidden="false" customHeight="false" outlineLevel="0" collapsed="false">
      <c r="A872" s="368" t="n">
        <f aca="false">SUM(A869:A871)</f>
        <v>106</v>
      </c>
      <c r="B872" s="368" t="s">
        <v>377</v>
      </c>
      <c r="C872" s="336"/>
      <c r="D872" s="336"/>
      <c r="E872" s="336"/>
      <c r="F872" s="337" t="n">
        <f aca="false">R872</f>
        <v>28.6</v>
      </c>
      <c r="G872" s="338"/>
      <c r="H872" s="339" t="n">
        <f aca="false">SUM(H869:H871)</f>
        <v>6521.4</v>
      </c>
      <c r="I872" s="340"/>
      <c r="J872" s="341" t="n">
        <f aca="false">SUM(J869:J871)</f>
        <v>4720.295</v>
      </c>
      <c r="K872" s="335" t="n">
        <f aca="false">SUM(K869:K871)</f>
        <v>1801.105</v>
      </c>
      <c r="L872" s="330"/>
      <c r="M872" s="262"/>
      <c r="N872" s="262"/>
      <c r="O872" s="262"/>
      <c r="P872" s="262"/>
      <c r="Q872" s="262"/>
      <c r="R872" s="331" t="n">
        <f aca="false">SUM(R869:R871)</f>
        <v>28.6</v>
      </c>
    </row>
    <row r="873" s="1" customFormat="true" ht="15" hidden="false" customHeight="false" outlineLevel="0" collapsed="false">
      <c r="A873" s="363"/>
      <c r="B873" s="367"/>
      <c r="C873" s="380" t="s">
        <v>1394</v>
      </c>
      <c r="D873" s="342"/>
      <c r="E873" s="262"/>
      <c r="F873" s="262"/>
      <c r="G873" s="333"/>
      <c r="H873" s="343" t="n">
        <v>0</v>
      </c>
      <c r="I873" s="344" t="n">
        <f aca="false">K874/J874</f>
        <v>0.381566194485726</v>
      </c>
      <c r="J873" s="345"/>
      <c r="K873" s="335"/>
      <c r="L873" s="330"/>
      <c r="M873" s="262"/>
      <c r="N873" s="262"/>
      <c r="O873" s="262"/>
      <c r="P873" s="262"/>
      <c r="Q873" s="262"/>
      <c r="R873" s="331"/>
    </row>
    <row r="874" s="1" customFormat="true" ht="15.75" hidden="false" customHeight="false" outlineLevel="0" collapsed="false">
      <c r="A874" s="373"/>
      <c r="B874" s="379" t="s">
        <v>378</v>
      </c>
      <c r="C874" s="346"/>
      <c r="D874" s="346"/>
      <c r="E874" s="346"/>
      <c r="F874" s="347"/>
      <c r="G874" s="348"/>
      <c r="H874" s="349" t="n">
        <f aca="false">SUM(H872:H873)</f>
        <v>6521.4</v>
      </c>
      <c r="I874" s="350" t="n">
        <f aca="false">K874/H874</f>
        <v>0.276183794890668</v>
      </c>
      <c r="J874" s="351" t="n">
        <f aca="false">SUM(J872:J873)</f>
        <v>4720.295</v>
      </c>
      <c r="K874" s="352" t="n">
        <f aca="false">H874-J874</f>
        <v>1801.105</v>
      </c>
      <c r="L874" s="330"/>
      <c r="M874" s="262"/>
      <c r="N874" s="262"/>
      <c r="O874" s="262"/>
      <c r="P874" s="262"/>
      <c r="Q874" s="262"/>
      <c r="R874" s="331"/>
    </row>
    <row r="875" s="1" customFormat="true" ht="15.75" hidden="false" customHeight="false" outlineLevel="0" collapsed="false">
      <c r="A875" s="358"/>
      <c r="B875" s="359" t="s">
        <v>392</v>
      </c>
      <c r="C875" s="324" t="s">
        <v>1359</v>
      </c>
      <c r="D875" s="325" t="n">
        <v>43186</v>
      </c>
      <c r="E875" s="322"/>
      <c r="F875" s="322" t="s">
        <v>1395</v>
      </c>
      <c r="G875" s="324"/>
      <c r="H875" s="326"/>
      <c r="I875" s="327" t="s">
        <v>358</v>
      </c>
      <c r="J875" s="328" t="n">
        <v>63</v>
      </c>
      <c r="K875" s="329" t="n">
        <v>59</v>
      </c>
      <c r="L875" s="330"/>
      <c r="M875" s="262"/>
      <c r="N875" s="262"/>
      <c r="O875" s="262"/>
      <c r="P875" s="262"/>
      <c r="Q875" s="262"/>
      <c r="R875" s="331"/>
    </row>
    <row r="876" s="1" customFormat="true" ht="14.25" hidden="false" customHeight="false" outlineLevel="0" collapsed="false">
      <c r="A876" s="363" t="n">
        <v>20</v>
      </c>
      <c r="B876" s="364" t="s">
        <v>1370</v>
      </c>
      <c r="C876" s="332" t="s">
        <v>1396</v>
      </c>
      <c r="D876" s="332" t="s">
        <v>1397</v>
      </c>
      <c r="E876" s="262"/>
      <c r="F876" s="331" t="n">
        <v>1.2</v>
      </c>
      <c r="G876" s="333" t="n">
        <v>360</v>
      </c>
      <c r="H876" s="333" t="n">
        <f aca="false">A876*G876*(1-H875/100)</f>
        <v>7200</v>
      </c>
      <c r="I876" s="334" t="n">
        <v>286.65</v>
      </c>
      <c r="J876" s="334" t="n">
        <f aca="false">(A876*I876)/J875*K875</f>
        <v>5369</v>
      </c>
      <c r="K876" s="335" t="n">
        <f aca="false">H876-J876</f>
        <v>1831</v>
      </c>
      <c r="L876" s="330"/>
      <c r="M876" s="262"/>
      <c r="N876" s="262" t="n">
        <v>286.65</v>
      </c>
      <c r="O876" s="262" t="n">
        <v>3.5</v>
      </c>
      <c r="P876" s="262" t="n">
        <v>400</v>
      </c>
      <c r="Q876" s="262" t="n">
        <v>400</v>
      </c>
      <c r="R876" s="331" t="n">
        <f aca="false">A876*F876</f>
        <v>24</v>
      </c>
    </row>
    <row r="877" s="1" customFormat="true" ht="14.25" hidden="false" customHeight="false" outlineLevel="0" collapsed="false">
      <c r="A877" s="363" t="n">
        <v>12</v>
      </c>
      <c r="B877" s="364" t="s">
        <v>1398</v>
      </c>
      <c r="C877" s="332" t="s">
        <v>1396</v>
      </c>
      <c r="D877" s="332" t="s">
        <v>1399</v>
      </c>
      <c r="E877" s="262"/>
      <c r="F877" s="331" t="n">
        <v>2.4</v>
      </c>
      <c r="G877" s="333" t="n">
        <v>720</v>
      </c>
      <c r="H877" s="333" t="n">
        <f aca="false">A877*G877*(1-H875/100)</f>
        <v>8640</v>
      </c>
      <c r="I877" s="334" t="n">
        <v>631.449</v>
      </c>
      <c r="J877" s="334" t="n">
        <f aca="false">(A877*I877)/J875*K875</f>
        <v>7096.284</v>
      </c>
      <c r="K877" s="335" t="n">
        <f aca="false">H877-J877</f>
        <v>1543.716</v>
      </c>
      <c r="L877" s="330"/>
      <c r="M877" s="262"/>
      <c r="N877" s="262" t="n">
        <v>631.449</v>
      </c>
      <c r="O877" s="262" t="n">
        <v>7.71</v>
      </c>
      <c r="P877" s="262" t="n">
        <v>800</v>
      </c>
      <c r="Q877" s="262" t="n">
        <v>800</v>
      </c>
      <c r="R877" s="331" t="n">
        <f aca="false">A877*F877</f>
        <v>28.8</v>
      </c>
    </row>
    <row r="878" s="1" customFormat="true" ht="14.25" hidden="false" customHeight="false" outlineLevel="0" collapsed="false">
      <c r="A878" s="363" t="n">
        <v>50</v>
      </c>
      <c r="B878" s="364" t="s">
        <v>837</v>
      </c>
      <c r="C878" s="332" t="s">
        <v>1391</v>
      </c>
      <c r="D878" s="332" t="s">
        <v>1400</v>
      </c>
      <c r="E878" s="262"/>
      <c r="F878" s="331" t="n">
        <v>0.09</v>
      </c>
      <c r="G878" s="333" t="n">
        <v>45</v>
      </c>
      <c r="H878" s="333" t="n">
        <f aca="false">A878*G878*(1-H875/100)</f>
        <v>2250</v>
      </c>
      <c r="I878" s="334" t="n">
        <v>33.516</v>
      </c>
      <c r="J878" s="334" t="n">
        <f aca="false">(A878*I878)/J875*K875</f>
        <v>1569.4</v>
      </c>
      <c r="K878" s="335" t="n">
        <f aca="false">H878-J878</f>
        <v>680.6</v>
      </c>
      <c r="L878" s="330"/>
      <c r="M878" s="262"/>
      <c r="N878" s="262" t="n">
        <v>33.516</v>
      </c>
      <c r="O878" s="262" t="n">
        <v>0.38</v>
      </c>
      <c r="P878" s="262" t="n">
        <v>50.274</v>
      </c>
      <c r="Q878" s="262" t="n">
        <v>50.274</v>
      </c>
      <c r="R878" s="331" t="n">
        <f aca="false">A878*F878</f>
        <v>4.5</v>
      </c>
    </row>
    <row r="879" s="1" customFormat="true" ht="14.25" hidden="false" customHeight="false" outlineLevel="0" collapsed="false">
      <c r="A879" s="363" t="n">
        <v>50</v>
      </c>
      <c r="B879" s="364" t="s">
        <v>844</v>
      </c>
      <c r="C879" s="332" t="s">
        <v>1393</v>
      </c>
      <c r="D879" s="332" t="s">
        <v>1401</v>
      </c>
      <c r="E879" s="262"/>
      <c r="F879" s="331" t="n">
        <v>0.03</v>
      </c>
      <c r="G879" s="333" t="n">
        <v>26.1</v>
      </c>
      <c r="H879" s="333" t="n">
        <f aca="false">A879*G879*(1-H875/100)</f>
        <v>1305</v>
      </c>
      <c r="I879" s="334" t="n">
        <v>22.05</v>
      </c>
      <c r="J879" s="334" t="n">
        <f aca="false">(A879*I879)/J875*K875</f>
        <v>1032.5</v>
      </c>
      <c r="K879" s="335" t="n">
        <f aca="false">H879-J879</f>
        <v>272.5</v>
      </c>
      <c r="L879" s="330"/>
      <c r="M879" s="262"/>
      <c r="N879" s="262" t="n">
        <v>22.05</v>
      </c>
      <c r="O879" s="262" t="n">
        <v>0.25</v>
      </c>
      <c r="P879" s="262" t="n">
        <v>50</v>
      </c>
      <c r="Q879" s="262" t="n">
        <v>28.665</v>
      </c>
      <c r="R879" s="331" t="n">
        <f aca="false">A879*F879</f>
        <v>1.5</v>
      </c>
    </row>
    <row r="880" s="1" customFormat="true" ht="15" hidden="false" customHeight="false" outlineLevel="0" collapsed="false">
      <c r="A880" s="368" t="n">
        <f aca="false">SUM(A876:A879)</f>
        <v>132</v>
      </c>
      <c r="B880" s="368" t="s">
        <v>377</v>
      </c>
      <c r="C880" s="336"/>
      <c r="D880" s="336"/>
      <c r="E880" s="336"/>
      <c r="F880" s="337" t="n">
        <f aca="false">R880</f>
        <v>58.8</v>
      </c>
      <c r="G880" s="338"/>
      <c r="H880" s="339" t="n">
        <f aca="false">SUM(H876:H879)</f>
        <v>19395</v>
      </c>
      <c r="I880" s="340"/>
      <c r="J880" s="341" t="n">
        <f aca="false">SUM(J876:J879)</f>
        <v>15067.184</v>
      </c>
      <c r="K880" s="335" t="n">
        <f aca="false">SUM(K876:K879)</f>
        <v>4327.816</v>
      </c>
      <c r="L880" s="330"/>
      <c r="M880" s="262"/>
      <c r="N880" s="262"/>
      <c r="O880" s="262"/>
      <c r="P880" s="262"/>
      <c r="Q880" s="262"/>
      <c r="R880" s="331" t="n">
        <f aca="false">SUM(R876:R879)</f>
        <v>58.8</v>
      </c>
    </row>
    <row r="881" s="1" customFormat="true" ht="15" hidden="false" customHeight="false" outlineLevel="0" collapsed="false">
      <c r="A881" s="363"/>
      <c r="B881" s="367"/>
      <c r="C881" s="342"/>
      <c r="D881" s="342"/>
      <c r="E881" s="262"/>
      <c r="F881" s="262"/>
      <c r="G881" s="333"/>
      <c r="H881" s="343" t="n">
        <v>0</v>
      </c>
      <c r="I881" s="344" t="n">
        <f aca="false">K882/J882</f>
        <v>0.287234562211492</v>
      </c>
      <c r="J881" s="345"/>
      <c r="K881" s="335"/>
      <c r="L881" s="330"/>
      <c r="M881" s="262"/>
      <c r="N881" s="262"/>
      <c r="O881" s="262"/>
      <c r="P881" s="262"/>
      <c r="Q881" s="262"/>
      <c r="R881" s="331"/>
    </row>
    <row r="882" s="1" customFormat="true" ht="15.75" hidden="false" customHeight="false" outlineLevel="0" collapsed="false">
      <c r="A882" s="373"/>
      <c r="B882" s="379" t="s">
        <v>378</v>
      </c>
      <c r="C882" s="346"/>
      <c r="D882" s="346"/>
      <c r="E882" s="346"/>
      <c r="F882" s="347"/>
      <c r="G882" s="348"/>
      <c r="H882" s="349" t="n">
        <f aca="false">SUM(H880:H881)</f>
        <v>19395</v>
      </c>
      <c r="I882" s="350" t="n">
        <f aca="false">K882/H882</f>
        <v>0.223140809486981</v>
      </c>
      <c r="J882" s="351" t="n">
        <f aca="false">SUM(J880:J881)</f>
        <v>15067.184</v>
      </c>
      <c r="K882" s="352" t="n">
        <f aca="false">H882-J882</f>
        <v>4327.816</v>
      </c>
      <c r="L882" s="330"/>
      <c r="M882" s="262"/>
      <c r="N882" s="262"/>
      <c r="O882" s="262"/>
      <c r="P882" s="262"/>
      <c r="Q882" s="262"/>
      <c r="R882" s="331"/>
    </row>
    <row r="883" s="1" customFormat="true" ht="15.75" hidden="false" customHeight="false" outlineLevel="0" collapsed="false">
      <c r="A883" s="358"/>
      <c r="B883" s="359" t="s">
        <v>392</v>
      </c>
      <c r="C883" s="324" t="s">
        <v>1394</v>
      </c>
      <c r="D883" s="325" t="n">
        <v>43202</v>
      </c>
      <c r="E883" s="322"/>
      <c r="F883" s="322" t="s">
        <v>1402</v>
      </c>
      <c r="G883" s="324"/>
      <c r="H883" s="326"/>
      <c r="I883" s="327" t="s">
        <v>358</v>
      </c>
      <c r="J883" s="328" t="n">
        <v>63</v>
      </c>
      <c r="K883" s="329" t="n">
        <v>59</v>
      </c>
      <c r="L883" s="330"/>
      <c r="M883" s="262"/>
      <c r="N883" s="262"/>
      <c r="O883" s="262"/>
      <c r="P883" s="262"/>
      <c r="Q883" s="262"/>
      <c r="R883" s="331"/>
    </row>
    <row r="884" s="1" customFormat="true" ht="14.25" hidden="false" customHeight="false" outlineLevel="0" collapsed="false">
      <c r="A884" s="363" t="n">
        <v>4</v>
      </c>
      <c r="B884" s="364" t="s">
        <v>1403</v>
      </c>
      <c r="C884" s="332" t="s">
        <v>1404</v>
      </c>
      <c r="D884" s="332" t="s">
        <v>1405</v>
      </c>
      <c r="E884" s="262"/>
      <c r="F884" s="331" t="n">
        <v>8.8</v>
      </c>
      <c r="G884" s="333" t="n">
        <v>1236.6</v>
      </c>
      <c r="H884" s="333" t="n">
        <f aca="false">A884*G884*(1-H883/100)</f>
        <v>4946.4</v>
      </c>
      <c r="I884" s="334" t="n">
        <v>1018.0485</v>
      </c>
      <c r="J884" s="334" t="n">
        <f aca="false">(A884*I884)/J883*K883</f>
        <v>3813.642</v>
      </c>
      <c r="K884" s="335" t="n">
        <f aca="false">H884-J884</f>
        <v>1132.758</v>
      </c>
      <c r="L884" s="330"/>
      <c r="M884" s="262"/>
      <c r="N884" s="262" t="n">
        <v>1018.0485</v>
      </c>
      <c r="O884" s="262" t="n">
        <v>11.97</v>
      </c>
      <c r="P884" s="262" t="n">
        <v>1530</v>
      </c>
      <c r="Q884" s="262" t="n">
        <v>1374.3655</v>
      </c>
      <c r="R884" s="331" t="n">
        <f aca="false">A884*F884</f>
        <v>35.2</v>
      </c>
    </row>
    <row r="885" s="1" customFormat="true" ht="14.25" hidden="false" customHeight="false" outlineLevel="0" collapsed="false">
      <c r="A885" s="363" t="n">
        <v>4</v>
      </c>
      <c r="B885" s="364" t="s">
        <v>797</v>
      </c>
      <c r="C885" s="332" t="s">
        <v>1406</v>
      </c>
      <c r="D885" s="332" t="s">
        <v>1407</v>
      </c>
      <c r="E885" s="262"/>
      <c r="F885" s="331" t="n">
        <v>5.5</v>
      </c>
      <c r="G885" s="333" t="n">
        <v>864</v>
      </c>
      <c r="H885" s="333" t="n">
        <f aca="false">A885*G885*(1-H883/100)</f>
        <v>3456</v>
      </c>
      <c r="I885" s="334" t="n">
        <v>711.018</v>
      </c>
      <c r="J885" s="334" t="n">
        <f aca="false">(A885*I885)/J883*K883</f>
        <v>2663.496</v>
      </c>
      <c r="K885" s="335" t="n">
        <f aca="false">H885-J885</f>
        <v>792.504</v>
      </c>
      <c r="L885" s="330"/>
      <c r="M885" s="262"/>
      <c r="N885" s="262" t="n">
        <v>711.018</v>
      </c>
      <c r="O885" s="262" t="n">
        <v>8.36</v>
      </c>
      <c r="P885" s="262" t="n">
        <v>1070</v>
      </c>
      <c r="Q885" s="262" t="n">
        <v>959.8743</v>
      </c>
      <c r="R885" s="331" t="n">
        <f aca="false">A885*F885</f>
        <v>22</v>
      </c>
    </row>
    <row r="886" s="1" customFormat="true" ht="14.25" hidden="false" customHeight="false" outlineLevel="0" collapsed="false">
      <c r="A886" s="363" t="n">
        <v>50</v>
      </c>
      <c r="B886" s="364" t="s">
        <v>839</v>
      </c>
      <c r="C886" s="332" t="s">
        <v>1391</v>
      </c>
      <c r="D886" s="332" t="s">
        <v>1408</v>
      </c>
      <c r="E886" s="262"/>
      <c r="F886" s="331" t="n">
        <v>0.11</v>
      </c>
      <c r="G886" s="333" t="n">
        <v>45.9</v>
      </c>
      <c r="H886" s="333" t="n">
        <f aca="false">A886*G886*(1-H883/100)</f>
        <v>2295</v>
      </c>
      <c r="I886" s="334" t="n">
        <v>34.02</v>
      </c>
      <c r="J886" s="334" t="n">
        <f aca="false">(A886*I886)/J883*K883</f>
        <v>1593</v>
      </c>
      <c r="K886" s="335" t="n">
        <f aca="false">H886-J886</f>
        <v>702</v>
      </c>
      <c r="L886" s="330"/>
      <c r="M886" s="262"/>
      <c r="N886" s="262" t="n">
        <v>34.02</v>
      </c>
      <c r="O886" s="262" t="n">
        <v>0.4</v>
      </c>
      <c r="P886" s="262" t="n">
        <v>51.03</v>
      </c>
      <c r="Q886" s="262" t="n">
        <v>51.03</v>
      </c>
      <c r="R886" s="331" t="n">
        <f aca="false">A886*F886</f>
        <v>5.5</v>
      </c>
    </row>
    <row r="887" s="1" customFormat="true" ht="14.25" hidden="false" customHeight="false" outlineLevel="0" collapsed="false">
      <c r="A887" s="363" t="n">
        <v>50</v>
      </c>
      <c r="B887" s="364" t="s">
        <v>846</v>
      </c>
      <c r="C887" s="332" t="s">
        <v>1393</v>
      </c>
      <c r="D887" s="332" t="s">
        <v>1409</v>
      </c>
      <c r="E887" s="262"/>
      <c r="F887" s="331" t="n">
        <v>0.04</v>
      </c>
      <c r="G887" s="333" t="n">
        <v>36.9</v>
      </c>
      <c r="H887" s="333" t="n">
        <f aca="false">A887*G887*(1-H883/100)</f>
        <v>1845</v>
      </c>
      <c r="I887" s="334" t="n">
        <v>25.515</v>
      </c>
      <c r="J887" s="334" t="n">
        <f aca="false">(A887*I887)/J883*K883</f>
        <v>1194.75</v>
      </c>
      <c r="K887" s="335" t="n">
        <f aca="false">H887-J887</f>
        <v>650.25</v>
      </c>
      <c r="L887" s="330"/>
      <c r="M887" s="262"/>
      <c r="N887" s="262" t="n">
        <v>25.515</v>
      </c>
      <c r="O887" s="262" t="n">
        <v>0.3</v>
      </c>
      <c r="P887" s="262" t="n">
        <v>80</v>
      </c>
      <c r="Q887" s="262" t="n">
        <v>40.824</v>
      </c>
      <c r="R887" s="331" t="n">
        <f aca="false">A887*F887</f>
        <v>2</v>
      </c>
    </row>
    <row r="888" s="1" customFormat="true" ht="14.25" hidden="false" customHeight="false" outlineLevel="0" collapsed="false">
      <c r="A888" s="363" t="n">
        <v>2</v>
      </c>
      <c r="B888" s="364" t="s">
        <v>1410</v>
      </c>
      <c r="C888" s="332" t="s">
        <v>1411</v>
      </c>
      <c r="D888" s="332" t="s">
        <v>1412</v>
      </c>
      <c r="E888" s="262"/>
      <c r="F888" s="331" t="n">
        <v>1.6</v>
      </c>
      <c r="G888" s="333" t="n">
        <v>355.5</v>
      </c>
      <c r="H888" s="333" t="n">
        <f aca="false">A888*G888*(1-H883/100)</f>
        <v>711</v>
      </c>
      <c r="I888" s="334" t="n">
        <v>197.568</v>
      </c>
      <c r="J888" s="334" t="n">
        <f aca="false">(A888*I888)/J883*K883</f>
        <v>370.048</v>
      </c>
      <c r="K888" s="335" t="n">
        <f aca="false">H888-J888</f>
        <v>340.952</v>
      </c>
      <c r="L888" s="330"/>
      <c r="M888" s="262"/>
      <c r="N888" s="262" t="n">
        <v>197.568</v>
      </c>
      <c r="O888" s="262" t="n">
        <v>2.24</v>
      </c>
      <c r="P888" s="262" t="n">
        <v>500</v>
      </c>
      <c r="Q888" s="262" t="n">
        <v>395.136</v>
      </c>
      <c r="R888" s="331" t="n">
        <f aca="false">A888*F888</f>
        <v>3.2</v>
      </c>
    </row>
    <row r="889" s="1" customFormat="true" ht="14.25" hidden="false" customHeight="false" outlineLevel="0" collapsed="false">
      <c r="A889" s="363" t="n">
        <v>2</v>
      </c>
      <c r="B889" s="364" t="s">
        <v>1413</v>
      </c>
      <c r="C889" s="332" t="s">
        <v>1411</v>
      </c>
      <c r="D889" s="332" t="s">
        <v>1414</v>
      </c>
      <c r="E889" s="262"/>
      <c r="F889" s="331" t="n">
        <v>1.6</v>
      </c>
      <c r="G889" s="333" t="n">
        <v>355.5</v>
      </c>
      <c r="H889" s="333" t="n">
        <f aca="false">A889*G889*(1-H883/100)</f>
        <v>711</v>
      </c>
      <c r="I889" s="334" t="n">
        <v>197.568</v>
      </c>
      <c r="J889" s="334" t="n">
        <f aca="false">(A889*I889)/J883*K883</f>
        <v>370.048</v>
      </c>
      <c r="K889" s="335" t="n">
        <f aca="false">H889-J889</f>
        <v>340.952</v>
      </c>
      <c r="L889" s="330"/>
      <c r="M889" s="262"/>
      <c r="N889" s="262" t="n">
        <v>197.568</v>
      </c>
      <c r="O889" s="262" t="n">
        <v>2.24</v>
      </c>
      <c r="P889" s="262" t="n">
        <v>500</v>
      </c>
      <c r="Q889" s="262" t="n">
        <v>395.136</v>
      </c>
      <c r="R889" s="331" t="n">
        <f aca="false">A889*F889</f>
        <v>3.2</v>
      </c>
    </row>
    <row r="890" s="1" customFormat="true" ht="14.25" hidden="false" customHeight="false" outlineLevel="0" collapsed="false">
      <c r="A890" s="363" t="n">
        <v>2</v>
      </c>
      <c r="B890" s="364" t="s">
        <v>1415</v>
      </c>
      <c r="C890" s="332" t="s">
        <v>1416</v>
      </c>
      <c r="D890" s="332" t="s">
        <v>1417</v>
      </c>
      <c r="E890" s="262"/>
      <c r="F890" s="331" t="n">
        <v>3</v>
      </c>
      <c r="G890" s="333" t="n">
        <v>433.8</v>
      </c>
      <c r="H890" s="333" t="n">
        <f aca="false">A890*G890*(1-H883/100)</f>
        <v>867.6</v>
      </c>
      <c r="I890" s="334" t="n">
        <v>357.21</v>
      </c>
      <c r="J890" s="334" t="n">
        <f aca="false">(A890*I890)/J883*K883</f>
        <v>669.06</v>
      </c>
      <c r="K890" s="335" t="n">
        <f aca="false">H890-J890</f>
        <v>198.54</v>
      </c>
      <c r="L890" s="330"/>
      <c r="M890" s="262"/>
      <c r="N890" s="262" t="n">
        <v>357.21</v>
      </c>
      <c r="O890" s="262" t="n">
        <v>4.05</v>
      </c>
      <c r="P890" s="262" t="n">
        <v>535.815</v>
      </c>
      <c r="Q890" s="262" t="n">
        <v>482.2335</v>
      </c>
      <c r="R890" s="331" t="n">
        <f aca="false">A890*F890</f>
        <v>6</v>
      </c>
    </row>
    <row r="891" s="1" customFormat="true" ht="14.25" hidden="false" customHeight="false" outlineLevel="0" collapsed="false">
      <c r="A891" s="363" t="n">
        <v>2</v>
      </c>
      <c r="B891" s="364" t="s">
        <v>1418</v>
      </c>
      <c r="C891" s="332" t="s">
        <v>1416</v>
      </c>
      <c r="D891" s="332" t="s">
        <v>1419</v>
      </c>
      <c r="E891" s="262"/>
      <c r="F891" s="331" t="n">
        <v>3</v>
      </c>
      <c r="G891" s="333" t="n">
        <v>433.8</v>
      </c>
      <c r="H891" s="333" t="n">
        <f aca="false">A891*G891*(1-H883/100)</f>
        <v>867.6</v>
      </c>
      <c r="I891" s="334" t="n">
        <v>357.21</v>
      </c>
      <c r="J891" s="334" t="n">
        <f aca="false">(A891*I891)/J883*K883</f>
        <v>669.06</v>
      </c>
      <c r="K891" s="335" t="n">
        <f aca="false">H891-J891</f>
        <v>198.54</v>
      </c>
      <c r="L891" s="330"/>
      <c r="M891" s="262"/>
      <c r="N891" s="262" t="n">
        <v>357.21</v>
      </c>
      <c r="O891" s="262" t="n">
        <v>4.05</v>
      </c>
      <c r="P891" s="262" t="n">
        <v>535.815</v>
      </c>
      <c r="Q891" s="262" t="n">
        <v>482.2335</v>
      </c>
      <c r="R891" s="331" t="n">
        <f aca="false">A891*F891</f>
        <v>6</v>
      </c>
    </row>
    <row r="892" s="1" customFormat="true" ht="14.25" hidden="false" customHeight="false" outlineLevel="0" collapsed="false">
      <c r="A892" s="363" t="n">
        <v>2</v>
      </c>
      <c r="B892" s="364" t="s">
        <v>1420</v>
      </c>
      <c r="C892" s="332" t="s">
        <v>1421</v>
      </c>
      <c r="D892" s="332" t="s">
        <v>1422</v>
      </c>
      <c r="E892" s="262"/>
      <c r="F892" s="331" t="n">
        <v>2.1</v>
      </c>
      <c r="G892" s="333" t="n">
        <v>565.2</v>
      </c>
      <c r="H892" s="333" t="n">
        <f aca="false">A892*G892*(1-H883/100)</f>
        <v>1130.4</v>
      </c>
      <c r="I892" s="334" t="n">
        <v>483.21</v>
      </c>
      <c r="J892" s="334" t="n">
        <f aca="false">(A892*I892)/J883*K883</f>
        <v>905.06</v>
      </c>
      <c r="K892" s="335" t="n">
        <f aca="false">H892-J892</f>
        <v>225.34</v>
      </c>
      <c r="L892" s="330"/>
      <c r="M892" s="262"/>
      <c r="N892" s="262" t="n">
        <v>483.21</v>
      </c>
      <c r="O892" s="262" t="n">
        <v>5.9</v>
      </c>
      <c r="P892" s="262" t="n">
        <v>724.815</v>
      </c>
      <c r="Q892" s="262" t="n">
        <v>628.173</v>
      </c>
      <c r="R892" s="331" t="n">
        <f aca="false">A892*F892</f>
        <v>4.2</v>
      </c>
    </row>
    <row r="893" s="1" customFormat="true" ht="14.25" hidden="false" customHeight="false" outlineLevel="0" collapsed="false">
      <c r="A893" s="363" t="n">
        <v>2</v>
      </c>
      <c r="B893" s="364" t="s">
        <v>1423</v>
      </c>
      <c r="C893" s="332" t="s">
        <v>1421</v>
      </c>
      <c r="D893" s="332" t="s">
        <v>1424</v>
      </c>
      <c r="E893" s="262"/>
      <c r="F893" s="331" t="n">
        <v>2.1</v>
      </c>
      <c r="G893" s="333" t="n">
        <v>565.2</v>
      </c>
      <c r="H893" s="333" t="n">
        <f aca="false">A893*G893*(1-H883/100)</f>
        <v>1130.4</v>
      </c>
      <c r="I893" s="334" t="n">
        <v>483.21</v>
      </c>
      <c r="J893" s="334" t="n">
        <f aca="false">(A893*I893)/J883*K883</f>
        <v>905.06</v>
      </c>
      <c r="K893" s="335" t="n">
        <f aca="false">H893-J893</f>
        <v>225.34</v>
      </c>
      <c r="L893" s="330"/>
      <c r="M893" s="262"/>
      <c r="N893" s="262" t="n">
        <v>483.21</v>
      </c>
      <c r="O893" s="262" t="n">
        <v>5.9</v>
      </c>
      <c r="P893" s="262" t="n">
        <v>724.815</v>
      </c>
      <c r="Q893" s="262" t="n">
        <v>628.173</v>
      </c>
      <c r="R893" s="331" t="n">
        <f aca="false">A893*F893</f>
        <v>4.2</v>
      </c>
    </row>
    <row r="894" s="1" customFormat="true" ht="14.25" hidden="false" customHeight="false" outlineLevel="0" collapsed="false">
      <c r="A894" s="363" t="n">
        <v>2</v>
      </c>
      <c r="B894" s="364" t="s">
        <v>1425</v>
      </c>
      <c r="C894" s="332" t="s">
        <v>1426</v>
      </c>
      <c r="D894" s="332" t="s">
        <v>1427</v>
      </c>
      <c r="E894" s="262"/>
      <c r="F894" s="331" t="n">
        <v>1.8</v>
      </c>
      <c r="G894" s="333" t="n">
        <v>499.5</v>
      </c>
      <c r="H894" s="333" t="n">
        <f aca="false">A894*G894*(1-H883/100)</f>
        <v>999</v>
      </c>
      <c r="I894" s="334" t="n">
        <v>426.951</v>
      </c>
      <c r="J894" s="334" t="n">
        <f aca="false">(A894*I894)/J883*K883</f>
        <v>799.686</v>
      </c>
      <c r="K894" s="335" t="n">
        <f aca="false">H894-J894</f>
        <v>199.314</v>
      </c>
      <c r="L894" s="330"/>
      <c r="M894" s="262"/>
      <c r="N894" s="262" t="n">
        <v>426.951</v>
      </c>
      <c r="O894" s="262" t="n">
        <v>5.02</v>
      </c>
      <c r="P894" s="262" t="n">
        <v>640.4265</v>
      </c>
      <c r="Q894" s="262" t="n">
        <v>555.0363</v>
      </c>
      <c r="R894" s="331" t="n">
        <f aca="false">A894*F894</f>
        <v>3.6</v>
      </c>
    </row>
    <row r="895" s="1" customFormat="true" ht="14.25" hidden="false" customHeight="false" outlineLevel="0" collapsed="false">
      <c r="A895" s="363" t="n">
        <v>2</v>
      </c>
      <c r="B895" s="364" t="s">
        <v>1428</v>
      </c>
      <c r="C895" s="332" t="s">
        <v>1429</v>
      </c>
      <c r="D895" s="332" t="s">
        <v>1430</v>
      </c>
      <c r="E895" s="262"/>
      <c r="F895" s="331" t="n">
        <v>1.8</v>
      </c>
      <c r="G895" s="333" t="n">
        <v>499.5</v>
      </c>
      <c r="H895" s="333" t="n">
        <f aca="false">A895*G895*(1-H883/100)</f>
        <v>999</v>
      </c>
      <c r="I895" s="334" t="n">
        <v>426.951</v>
      </c>
      <c r="J895" s="334" t="n">
        <f aca="false">(A895*I895)/J883*K883</f>
        <v>799.686</v>
      </c>
      <c r="K895" s="335" t="n">
        <f aca="false">H895-J895</f>
        <v>199.314</v>
      </c>
      <c r="L895" s="330"/>
      <c r="M895" s="262"/>
      <c r="N895" s="262" t="n">
        <v>426.951</v>
      </c>
      <c r="O895" s="262" t="n">
        <v>5.02</v>
      </c>
      <c r="P895" s="262" t="n">
        <v>640.4265</v>
      </c>
      <c r="Q895" s="262" t="n">
        <v>555.0363</v>
      </c>
      <c r="R895" s="331" t="n">
        <f aca="false">A895*F895</f>
        <v>3.6</v>
      </c>
    </row>
    <row r="896" s="1" customFormat="true" ht="15" hidden="false" customHeight="false" outlineLevel="0" collapsed="false">
      <c r="A896" s="368" t="n">
        <f aca="false">SUM(A884:A895)</f>
        <v>124</v>
      </c>
      <c r="B896" s="368" t="s">
        <v>377</v>
      </c>
      <c r="C896" s="336"/>
      <c r="D896" s="336"/>
      <c r="E896" s="336"/>
      <c r="F896" s="337" t="n">
        <f aca="false">R896</f>
        <v>98.7</v>
      </c>
      <c r="G896" s="338"/>
      <c r="H896" s="339" t="n">
        <f aca="false">SUM(H884:H895)</f>
        <v>19958.4</v>
      </c>
      <c r="I896" s="340"/>
      <c r="J896" s="341" t="n">
        <f aca="false">SUM(J884:J895)</f>
        <v>14752.596</v>
      </c>
      <c r="K896" s="335" t="n">
        <f aca="false">SUM(K884:K895)</f>
        <v>5205.804</v>
      </c>
      <c r="L896" s="330"/>
      <c r="M896" s="262"/>
      <c r="N896" s="262"/>
      <c r="O896" s="262"/>
      <c r="P896" s="262"/>
      <c r="Q896" s="262"/>
      <c r="R896" s="331" t="n">
        <f aca="false">SUM(R884:R895)</f>
        <v>98.7</v>
      </c>
    </row>
    <row r="897" s="1" customFormat="true" ht="15" hidden="false" customHeight="false" outlineLevel="0" collapsed="false">
      <c r="A897" s="363"/>
      <c r="B897" s="367"/>
      <c r="C897" s="342"/>
      <c r="D897" s="342"/>
      <c r="E897" s="262"/>
      <c r="F897" s="262"/>
      <c r="G897" s="333"/>
      <c r="H897" s="343" t="n">
        <v>0</v>
      </c>
      <c r="I897" s="344" t="n">
        <f aca="false">K898/J898</f>
        <v>0.352873758625262</v>
      </c>
      <c r="J897" s="345"/>
      <c r="K897" s="335"/>
      <c r="L897" s="330"/>
      <c r="M897" s="262"/>
      <c r="N897" s="262"/>
      <c r="O897" s="262"/>
      <c r="P897" s="262"/>
      <c r="Q897" s="262"/>
      <c r="R897" s="331"/>
    </row>
    <row r="898" s="1" customFormat="true" ht="15.75" hidden="false" customHeight="false" outlineLevel="0" collapsed="false">
      <c r="A898" s="373"/>
      <c r="B898" s="379" t="s">
        <v>378</v>
      </c>
      <c r="C898" s="346"/>
      <c r="D898" s="346"/>
      <c r="E898" s="346"/>
      <c r="F898" s="347"/>
      <c r="G898" s="348"/>
      <c r="H898" s="349" t="n">
        <f aca="false">SUM(H896:H897)</f>
        <v>19958.4</v>
      </c>
      <c r="I898" s="350" t="n">
        <f aca="false">K898/H898</f>
        <v>0.260832732082732</v>
      </c>
      <c r="J898" s="351" t="n">
        <f aca="false">SUM(J896:J897)</f>
        <v>14752.596</v>
      </c>
      <c r="K898" s="352" t="n">
        <f aca="false">H898-J898</f>
        <v>5205.804</v>
      </c>
      <c r="L898" s="330"/>
      <c r="M898" s="262"/>
      <c r="N898" s="262"/>
      <c r="O898" s="262"/>
      <c r="P898" s="262"/>
      <c r="Q898" s="262"/>
      <c r="R898" s="331"/>
    </row>
    <row r="899" s="1" customFormat="true" ht="15.75" hidden="false" customHeight="false" outlineLevel="0" collapsed="false">
      <c r="A899" s="358"/>
      <c r="B899" s="359" t="s">
        <v>392</v>
      </c>
      <c r="C899" s="324"/>
      <c r="D899" s="325" t="n">
        <v>43214</v>
      </c>
      <c r="E899" s="322"/>
      <c r="F899" s="322" t="s">
        <v>1431</v>
      </c>
      <c r="G899" s="324"/>
      <c r="H899" s="326"/>
      <c r="I899" s="327" t="s">
        <v>358</v>
      </c>
      <c r="J899" s="328" t="n">
        <v>63</v>
      </c>
      <c r="K899" s="329" t="n">
        <v>59</v>
      </c>
      <c r="L899" s="330"/>
      <c r="M899" s="262"/>
      <c r="N899" s="262"/>
      <c r="O899" s="262"/>
      <c r="P899" s="262"/>
      <c r="Q899" s="262"/>
      <c r="R899" s="331"/>
    </row>
    <row r="900" s="1" customFormat="true" ht="14.25" hidden="false" customHeight="false" outlineLevel="0" collapsed="false">
      <c r="A900" s="363" t="n">
        <v>20</v>
      </c>
      <c r="B900" s="364" t="s">
        <v>1370</v>
      </c>
      <c r="C900" s="332" t="s">
        <v>1396</v>
      </c>
      <c r="D900" s="332" t="s">
        <v>1397</v>
      </c>
      <c r="E900" s="262"/>
      <c r="F900" s="331" t="n">
        <v>1.2</v>
      </c>
      <c r="G900" s="333" t="n">
        <v>360</v>
      </c>
      <c r="H900" s="333" t="n">
        <f aca="false">A900*G900*(1-H899/100)</f>
        <v>7200</v>
      </c>
      <c r="I900" s="334" t="n">
        <v>286.65</v>
      </c>
      <c r="J900" s="334" t="n">
        <f aca="false">(A900*I900)/J899*K899</f>
        <v>5369</v>
      </c>
      <c r="K900" s="335" t="n">
        <f aca="false">H900-J900</f>
        <v>1831</v>
      </c>
      <c r="L900" s="330"/>
      <c r="M900" s="262"/>
      <c r="N900" s="262" t="n">
        <v>286.65</v>
      </c>
      <c r="O900" s="262" t="n">
        <v>3.5</v>
      </c>
      <c r="P900" s="262" t="n">
        <v>400</v>
      </c>
      <c r="Q900" s="262" t="n">
        <v>400</v>
      </c>
      <c r="R900" s="331" t="n">
        <f aca="false">A900*F900</f>
        <v>24</v>
      </c>
    </row>
    <row r="901" s="1" customFormat="true" ht="14.25" hidden="false" customHeight="false" outlineLevel="0" collapsed="false">
      <c r="A901" s="363" t="n">
        <v>10</v>
      </c>
      <c r="B901" s="364" t="s">
        <v>1432</v>
      </c>
      <c r="C901" s="332" t="s">
        <v>1389</v>
      </c>
      <c r="D901" s="332" t="s">
        <v>1433</v>
      </c>
      <c r="E901" s="262"/>
      <c r="F901" s="331" t="n">
        <v>2.5</v>
      </c>
      <c r="G901" s="333" t="n">
        <v>375.3</v>
      </c>
      <c r="H901" s="333" t="n">
        <f aca="false">G901*A901</f>
        <v>3753</v>
      </c>
      <c r="I901" s="334" t="n">
        <v>308.7</v>
      </c>
      <c r="J901" s="334" t="n">
        <v>2891</v>
      </c>
      <c r="K901" s="335" t="n">
        <v>1279</v>
      </c>
      <c r="L901" s="330"/>
      <c r="M901" s="262"/>
      <c r="N901" s="262" t="n">
        <v>308.7</v>
      </c>
      <c r="O901" s="262" t="n">
        <v>3.5</v>
      </c>
      <c r="P901" s="262" t="n">
        <v>555.66</v>
      </c>
      <c r="Q901" s="262" t="n">
        <v>416.745</v>
      </c>
      <c r="R901" s="331" t="n">
        <v>25</v>
      </c>
    </row>
    <row r="902" s="1" customFormat="true" ht="14.25" hidden="false" customHeight="false" outlineLevel="0" collapsed="false">
      <c r="A902" s="363" t="n">
        <v>50</v>
      </c>
      <c r="B902" s="364" t="s">
        <v>832</v>
      </c>
      <c r="C902" s="332" t="s">
        <v>1434</v>
      </c>
      <c r="D902" s="332" t="s">
        <v>1435</v>
      </c>
      <c r="E902" s="262"/>
      <c r="F902" s="331" t="n">
        <v>0.03</v>
      </c>
      <c r="G902" s="333" t="n">
        <v>31.5</v>
      </c>
      <c r="H902" s="333" t="n">
        <f aca="false">A902*G902*(1-H899/100)</f>
        <v>1575</v>
      </c>
      <c r="I902" s="334" t="n">
        <v>22.05</v>
      </c>
      <c r="J902" s="334" t="n">
        <f aca="false">(A902*I902)/J899*K899</f>
        <v>1032.5</v>
      </c>
      <c r="K902" s="335" t="n">
        <f aca="false">H902-J902</f>
        <v>542.5</v>
      </c>
      <c r="L902" s="330"/>
      <c r="M902" s="262"/>
      <c r="N902" s="262" t="n">
        <v>22.05</v>
      </c>
      <c r="O902" s="262" t="n">
        <v>0.25</v>
      </c>
      <c r="P902" s="262" t="n">
        <v>33.075</v>
      </c>
      <c r="Q902" s="262" t="n">
        <v>35.28</v>
      </c>
      <c r="R902" s="331" t="n">
        <f aca="false">A902*F902</f>
        <v>1.5</v>
      </c>
    </row>
    <row r="903" s="1" customFormat="true" ht="14.25" hidden="false" customHeight="false" outlineLevel="0" collapsed="false">
      <c r="A903" s="363" t="n">
        <v>50</v>
      </c>
      <c r="B903" s="364" t="s">
        <v>841</v>
      </c>
      <c r="C903" s="332" t="s">
        <v>1393</v>
      </c>
      <c r="D903" s="332" t="s">
        <v>1435</v>
      </c>
      <c r="E903" s="262"/>
      <c r="F903" s="331" t="n">
        <v>0.02</v>
      </c>
      <c r="G903" s="333" t="n">
        <v>23.4</v>
      </c>
      <c r="H903" s="333" t="n">
        <f aca="false">A903*G903*(1-H899/100)</f>
        <v>1170</v>
      </c>
      <c r="I903" s="334" t="n">
        <v>20.286</v>
      </c>
      <c r="J903" s="334" t="n">
        <f aca="false">(A903*I903)/J899*K899</f>
        <v>949.9</v>
      </c>
      <c r="K903" s="335" t="n">
        <f aca="false">H903-J903</f>
        <v>220.1</v>
      </c>
      <c r="L903" s="330"/>
      <c r="M903" s="262"/>
      <c r="N903" s="262" t="n">
        <v>20.286</v>
      </c>
      <c r="O903" s="262" t="n">
        <v>0.23</v>
      </c>
      <c r="P903" s="262" t="n">
        <v>30.429</v>
      </c>
      <c r="Q903" s="262" t="n">
        <v>26.3718</v>
      </c>
      <c r="R903" s="331" t="n">
        <f aca="false">A903*F903</f>
        <v>1</v>
      </c>
    </row>
    <row r="904" s="1" customFormat="true" ht="14.25" hidden="false" customHeight="false" outlineLevel="0" collapsed="false">
      <c r="A904" s="363" t="n">
        <v>4</v>
      </c>
      <c r="B904" s="364" t="s">
        <v>1073</v>
      </c>
      <c r="C904" s="332" t="s">
        <v>1436</v>
      </c>
      <c r="D904" s="332" t="s">
        <v>1437</v>
      </c>
      <c r="E904" s="262"/>
      <c r="F904" s="331" t="n">
        <v>2.5</v>
      </c>
      <c r="G904" s="333" t="n">
        <v>766.8</v>
      </c>
      <c r="H904" s="333" t="n">
        <f aca="false">A904*G904*(1-H899/100)</f>
        <v>3067.2</v>
      </c>
      <c r="I904" s="334" t="n">
        <v>631.449</v>
      </c>
      <c r="J904" s="334" t="n">
        <f aca="false">(A904*I904)/J899*K899</f>
        <v>2365.428</v>
      </c>
      <c r="K904" s="335" t="n">
        <f aca="false">H904-J904</f>
        <v>701.772</v>
      </c>
      <c r="L904" s="330"/>
      <c r="M904" s="262"/>
      <c r="N904" s="262" t="n">
        <v>631.449</v>
      </c>
      <c r="O904" s="262" t="n">
        <v>7.71</v>
      </c>
      <c r="P904" s="262"/>
      <c r="Q904" s="262" t="n">
        <v>852.4561</v>
      </c>
      <c r="R904" s="331" t="n">
        <f aca="false">A904*F904</f>
        <v>10</v>
      </c>
    </row>
    <row r="905" s="1" customFormat="true" ht="14.25" hidden="false" customHeight="false" outlineLevel="0" collapsed="false">
      <c r="A905" s="363" t="n">
        <v>2</v>
      </c>
      <c r="B905" s="364" t="s">
        <v>1321</v>
      </c>
      <c r="C905" s="332" t="s">
        <v>1438</v>
      </c>
      <c r="D905" s="332" t="s">
        <v>1439</v>
      </c>
      <c r="E905" s="262"/>
      <c r="F905" s="331" t="n">
        <v>0.35</v>
      </c>
      <c r="G905" s="333" t="n">
        <v>493.2</v>
      </c>
      <c r="H905" s="333" t="n">
        <f aca="false">A905*G905*(1-H899/100)</f>
        <v>986.4</v>
      </c>
      <c r="I905" s="334" t="n">
        <v>274.05</v>
      </c>
      <c r="J905" s="334" t="n">
        <f aca="false">(A905*I905)/J899*K899</f>
        <v>513.3</v>
      </c>
      <c r="K905" s="335" t="n">
        <f aca="false">H905-J905</f>
        <v>473.1</v>
      </c>
      <c r="L905" s="330"/>
      <c r="M905" s="262"/>
      <c r="N905" s="262" t="n">
        <v>274.05</v>
      </c>
      <c r="O905" s="262" t="n">
        <v>3</v>
      </c>
      <c r="P905" s="262" t="n">
        <v>800</v>
      </c>
      <c r="Q905" s="262" t="n">
        <v>548.1</v>
      </c>
      <c r="R905" s="331" t="n">
        <f aca="false">A905*F905</f>
        <v>0.7</v>
      </c>
    </row>
    <row r="906" s="1" customFormat="true" ht="15" hidden="false" customHeight="false" outlineLevel="0" collapsed="false">
      <c r="A906" s="368" t="n">
        <f aca="false">SUM(A900:A905)</f>
        <v>136</v>
      </c>
      <c r="B906" s="368" t="s">
        <v>377</v>
      </c>
      <c r="C906" s="336"/>
      <c r="D906" s="336"/>
      <c r="E906" s="336"/>
      <c r="F906" s="337" t="n">
        <f aca="false">R906</f>
        <v>62.2</v>
      </c>
      <c r="G906" s="338"/>
      <c r="H906" s="339" t="n">
        <f aca="false">SUM(H900:H905)</f>
        <v>17751.6</v>
      </c>
      <c r="I906" s="340"/>
      <c r="J906" s="341" t="n">
        <f aca="false">SUM(J900:J905)</f>
        <v>13121.128</v>
      </c>
      <c r="K906" s="335" t="n">
        <f aca="false">SUM(K900:K905)</f>
        <v>5047.472</v>
      </c>
      <c r="L906" s="330"/>
      <c r="M906" s="262"/>
      <c r="N906" s="262"/>
      <c r="O906" s="262"/>
      <c r="P906" s="262"/>
      <c r="Q906" s="262"/>
      <c r="R906" s="331" t="n">
        <f aca="false">SUM(R900:R905)</f>
        <v>62.2</v>
      </c>
    </row>
    <row r="907" s="1" customFormat="true" ht="15" hidden="false" customHeight="false" outlineLevel="0" collapsed="false">
      <c r="A907" s="363"/>
      <c r="B907" s="367"/>
      <c r="C907" s="342"/>
      <c r="D907" s="342"/>
      <c r="E907" s="262"/>
      <c r="F907" s="262"/>
      <c r="G907" s="333"/>
      <c r="H907" s="343" t="n">
        <v>0</v>
      </c>
      <c r="I907" s="344" t="n">
        <f aca="false">K908/J908</f>
        <v>0.35290197611059</v>
      </c>
      <c r="J907" s="345"/>
      <c r="K907" s="335"/>
      <c r="L907" s="330"/>
      <c r="M907" s="262"/>
      <c r="N907" s="262"/>
      <c r="O907" s="262"/>
      <c r="P907" s="262"/>
      <c r="Q907" s="262"/>
      <c r="R907" s="331"/>
    </row>
    <row r="908" s="1" customFormat="true" ht="15.75" hidden="false" customHeight="false" outlineLevel="0" collapsed="false">
      <c r="A908" s="373"/>
      <c r="B908" s="379" t="s">
        <v>378</v>
      </c>
      <c r="C908" s="346"/>
      <c r="D908" s="346"/>
      <c r="E908" s="346"/>
      <c r="F908" s="347"/>
      <c r="G908" s="348"/>
      <c r="H908" s="349" t="n">
        <f aca="false">SUM(H906:H907)</f>
        <v>17751.6</v>
      </c>
      <c r="I908" s="350" t="n">
        <f aca="false">K908/H908</f>
        <v>0.260848148899254</v>
      </c>
      <c r="J908" s="351" t="n">
        <f aca="false">SUM(J906:J907)</f>
        <v>13121.128</v>
      </c>
      <c r="K908" s="352" t="n">
        <f aca="false">H908-J908</f>
        <v>4630.472</v>
      </c>
      <c r="L908" s="330"/>
      <c r="M908" s="262"/>
      <c r="N908" s="262"/>
      <c r="O908" s="262"/>
      <c r="P908" s="262"/>
      <c r="Q908" s="262"/>
      <c r="R908" s="331"/>
    </row>
    <row r="909" s="1" customFormat="true" ht="15.75" hidden="false" customHeight="false" outlineLevel="0" collapsed="false">
      <c r="A909" s="358"/>
      <c r="B909" s="359" t="s">
        <v>392</v>
      </c>
      <c r="C909" s="324"/>
      <c r="D909" s="325" t="n">
        <v>43230</v>
      </c>
      <c r="E909" s="322"/>
      <c r="F909" s="322" t="s">
        <v>1440</v>
      </c>
      <c r="G909" s="324"/>
      <c r="H909" s="326" t="n">
        <v>10</v>
      </c>
      <c r="I909" s="327" t="s">
        <v>358</v>
      </c>
      <c r="J909" s="328" t="n">
        <v>63</v>
      </c>
      <c r="K909" s="329" t="n">
        <v>59</v>
      </c>
      <c r="L909" s="330"/>
      <c r="M909" s="262"/>
      <c r="N909" s="262"/>
      <c r="O909" s="262"/>
      <c r="P909" s="262"/>
      <c r="Q909" s="262"/>
      <c r="R909" s="331"/>
    </row>
    <row r="910" s="1" customFormat="true" ht="14.25" hidden="false" customHeight="false" outlineLevel="0" collapsed="false">
      <c r="A910" s="363" t="n">
        <v>4</v>
      </c>
      <c r="B910" s="364" t="s">
        <v>1432</v>
      </c>
      <c r="C910" s="332" t="s">
        <v>1389</v>
      </c>
      <c r="D910" s="332" t="s">
        <v>1433</v>
      </c>
      <c r="E910" s="262"/>
      <c r="F910" s="331" t="n">
        <v>2.5</v>
      </c>
      <c r="G910" s="333" t="n">
        <v>417</v>
      </c>
      <c r="H910" s="333" t="n">
        <f aca="false">A910*G910*(1-H909/100)</f>
        <v>1501.2</v>
      </c>
      <c r="I910" s="334" t="n">
        <v>308.7</v>
      </c>
      <c r="J910" s="334" t="n">
        <f aca="false">(A910*I910)/J909*K909</f>
        <v>1156.4</v>
      </c>
      <c r="K910" s="335" t="n">
        <f aca="false">H910-J910</f>
        <v>344.8</v>
      </c>
      <c r="L910" s="330"/>
      <c r="M910" s="262"/>
      <c r="N910" s="262" t="n">
        <v>308.7</v>
      </c>
      <c r="O910" s="262" t="n">
        <v>3.5</v>
      </c>
      <c r="P910" s="262" t="n">
        <v>555.66</v>
      </c>
      <c r="Q910" s="262" t="n">
        <v>416.745</v>
      </c>
      <c r="R910" s="331" t="n">
        <f aca="false">A910*F910</f>
        <v>10</v>
      </c>
    </row>
    <row r="911" s="1" customFormat="true" ht="14.25" hidden="false" customHeight="false" outlineLevel="0" collapsed="false">
      <c r="A911" s="363" t="n">
        <v>4</v>
      </c>
      <c r="B911" s="364" t="s">
        <v>1420</v>
      </c>
      <c r="C911" s="332" t="s">
        <v>1421</v>
      </c>
      <c r="D911" s="332" t="s">
        <v>1422</v>
      </c>
      <c r="E911" s="262"/>
      <c r="F911" s="331" t="n">
        <v>2.1</v>
      </c>
      <c r="G911" s="333" t="n">
        <v>628</v>
      </c>
      <c r="H911" s="333" t="n">
        <f aca="false">A911*G911*(1-H909/100)</f>
        <v>2260.8</v>
      </c>
      <c r="I911" s="334" t="n">
        <v>483.21</v>
      </c>
      <c r="J911" s="334" t="n">
        <f aca="false">(A911*I911)/J909*K909</f>
        <v>1810.12</v>
      </c>
      <c r="K911" s="335" t="n">
        <f aca="false">H911-J911</f>
        <v>450.68</v>
      </c>
      <c r="L911" s="330"/>
      <c r="M911" s="262"/>
      <c r="N911" s="262" t="n">
        <v>483.21</v>
      </c>
      <c r="O911" s="262" t="n">
        <v>5.9</v>
      </c>
      <c r="P911" s="262" t="n">
        <v>724.815</v>
      </c>
      <c r="Q911" s="262" t="n">
        <v>628.173</v>
      </c>
      <c r="R911" s="331" t="n">
        <f aca="false">A911*F911</f>
        <v>8.4</v>
      </c>
    </row>
    <row r="912" s="1" customFormat="true" ht="14.25" hidden="false" customHeight="false" outlineLevel="0" collapsed="false">
      <c r="A912" s="363" t="n">
        <v>4</v>
      </c>
      <c r="B912" s="364" t="s">
        <v>1423</v>
      </c>
      <c r="C912" s="332" t="s">
        <v>1421</v>
      </c>
      <c r="D912" s="332" t="s">
        <v>1424</v>
      </c>
      <c r="E912" s="262"/>
      <c r="F912" s="331" t="n">
        <v>2.1</v>
      </c>
      <c r="G912" s="333" t="n">
        <v>628</v>
      </c>
      <c r="H912" s="333" t="n">
        <f aca="false">A912*G912*(1-H909/100)</f>
        <v>2260.8</v>
      </c>
      <c r="I912" s="334" t="n">
        <v>483.21</v>
      </c>
      <c r="J912" s="334" t="n">
        <f aca="false">(A912*I912)/J909*K909</f>
        <v>1810.12</v>
      </c>
      <c r="K912" s="335" t="n">
        <f aca="false">H912-J912</f>
        <v>450.68</v>
      </c>
      <c r="L912" s="330"/>
      <c r="M912" s="262"/>
      <c r="N912" s="262" t="n">
        <v>483.21</v>
      </c>
      <c r="O912" s="262" t="n">
        <v>5.9</v>
      </c>
      <c r="P912" s="262" t="n">
        <v>724.815</v>
      </c>
      <c r="Q912" s="262" t="n">
        <v>628.173</v>
      </c>
      <c r="R912" s="331" t="n">
        <f aca="false">A912*F912</f>
        <v>8.4</v>
      </c>
    </row>
    <row r="913" s="1" customFormat="true" ht="15" hidden="false" customHeight="false" outlineLevel="0" collapsed="false">
      <c r="A913" s="368" t="n">
        <f aca="false">SUM(A910:A912)</f>
        <v>12</v>
      </c>
      <c r="B913" s="368" t="s">
        <v>377</v>
      </c>
      <c r="C913" s="336"/>
      <c r="D913" s="336"/>
      <c r="E913" s="336"/>
      <c r="F913" s="337" t="n">
        <f aca="false">R913</f>
        <v>26.8</v>
      </c>
      <c r="G913" s="338"/>
      <c r="H913" s="339" t="n">
        <f aca="false">SUM(H910:H912)</f>
        <v>6022.8</v>
      </c>
      <c r="I913" s="340"/>
      <c r="J913" s="341" t="n">
        <f aca="false">SUM(J910:J912)</f>
        <v>4776.64</v>
      </c>
      <c r="K913" s="335" t="n">
        <f aca="false">SUM(K910:K912)</f>
        <v>1246.16</v>
      </c>
      <c r="L913" s="330"/>
      <c r="M913" s="262"/>
      <c r="N913" s="262"/>
      <c r="O913" s="262"/>
      <c r="P913" s="262"/>
      <c r="Q913" s="262"/>
      <c r="R913" s="331" t="n">
        <f aca="false">SUM(R910:R912)</f>
        <v>26.8</v>
      </c>
    </row>
    <row r="914" s="1" customFormat="true" ht="15" hidden="false" customHeight="false" outlineLevel="0" collapsed="false">
      <c r="A914" s="363"/>
      <c r="B914" s="367"/>
      <c r="C914" s="380" t="s">
        <v>1441</v>
      </c>
      <c r="D914" s="342"/>
      <c r="E914" s="262"/>
      <c r="F914" s="262"/>
      <c r="G914" s="333"/>
      <c r="H914" s="343" t="n">
        <v>0</v>
      </c>
      <c r="I914" s="344" t="n">
        <f aca="false">K915/J915</f>
        <v>0.26088631339184</v>
      </c>
      <c r="J914" s="345"/>
      <c r="K914" s="335"/>
      <c r="L914" s="330"/>
      <c r="M914" s="262"/>
      <c r="N914" s="262"/>
      <c r="O914" s="262"/>
      <c r="P914" s="262"/>
      <c r="Q914" s="262"/>
      <c r="R914" s="331"/>
    </row>
    <row r="915" s="1" customFormat="true" ht="15.75" hidden="false" customHeight="false" outlineLevel="0" collapsed="false">
      <c r="A915" s="373"/>
      <c r="B915" s="379" t="s">
        <v>378</v>
      </c>
      <c r="C915" s="346"/>
      <c r="D915" s="346"/>
      <c r="E915" s="346"/>
      <c r="F915" s="347"/>
      <c r="G915" s="348"/>
      <c r="H915" s="349" t="n">
        <f aca="false">SUM(H913:H914)</f>
        <v>6022.8</v>
      </c>
      <c r="I915" s="350" t="n">
        <f aca="false">K915/H915</f>
        <v>0.206907086404994</v>
      </c>
      <c r="J915" s="351" t="n">
        <f aca="false">SUM(J913:J914)</f>
        <v>4776.64</v>
      </c>
      <c r="K915" s="352" t="n">
        <f aca="false">H915-J915</f>
        <v>1246.16</v>
      </c>
      <c r="L915" s="330"/>
      <c r="M915" s="262"/>
      <c r="N915" s="262"/>
      <c r="O915" s="262"/>
      <c r="P915" s="262"/>
      <c r="Q915" s="262"/>
      <c r="R915" s="331"/>
    </row>
    <row r="916" s="1" customFormat="true" ht="15.75" hidden="false" customHeight="false" outlineLevel="0" collapsed="false">
      <c r="A916" s="358"/>
      <c r="B916" s="359" t="s">
        <v>392</v>
      </c>
      <c r="C916" s="324" t="s">
        <v>1359</v>
      </c>
      <c r="D916" s="325" t="n">
        <v>43241</v>
      </c>
      <c r="E916" s="322"/>
      <c r="F916" s="322" t="s">
        <v>1442</v>
      </c>
      <c r="G916" s="324"/>
      <c r="H916" s="326"/>
      <c r="I916" s="327" t="s">
        <v>358</v>
      </c>
      <c r="J916" s="328" t="n">
        <v>63</v>
      </c>
      <c r="K916" s="329" t="n">
        <v>59</v>
      </c>
      <c r="L916" s="330"/>
      <c r="M916" s="262"/>
      <c r="N916" s="262"/>
      <c r="O916" s="262"/>
      <c r="P916" s="262"/>
      <c r="Q916" s="262"/>
      <c r="R916" s="331"/>
    </row>
    <row r="917" s="1" customFormat="true" ht="14.25" hidden="false" customHeight="false" outlineLevel="0" collapsed="false">
      <c r="A917" s="363" t="n">
        <v>6</v>
      </c>
      <c r="B917" s="364" t="s">
        <v>1443</v>
      </c>
      <c r="C917" s="332" t="s">
        <v>1406</v>
      </c>
      <c r="D917" s="332" t="s">
        <v>1444</v>
      </c>
      <c r="E917" s="262"/>
      <c r="F917" s="331" t="n">
        <v>4.95</v>
      </c>
      <c r="G917" s="333" t="n">
        <v>723.6</v>
      </c>
      <c r="H917" s="333" t="n">
        <f aca="false">A917*G917*(1-H916/100)</f>
        <v>4341.6</v>
      </c>
      <c r="I917" s="334" t="n">
        <v>595.35</v>
      </c>
      <c r="J917" s="334" t="n">
        <f aca="false">(A917*I917)/J916*K916</f>
        <v>3345.3</v>
      </c>
      <c r="K917" s="335" t="n">
        <f aca="false">H917-J917</f>
        <v>996.3</v>
      </c>
      <c r="L917" s="330"/>
      <c r="M917" s="262"/>
      <c r="N917" s="262" t="n">
        <v>595.35</v>
      </c>
      <c r="O917" s="262" t="n">
        <v>7</v>
      </c>
      <c r="P917" s="262" t="n">
        <v>890</v>
      </c>
      <c r="Q917" s="262" t="n">
        <v>803.7225</v>
      </c>
      <c r="R917" s="331" t="n">
        <f aca="false">A917*F917</f>
        <v>29.7</v>
      </c>
    </row>
    <row r="918" s="1" customFormat="true" ht="14.25" hidden="false" customHeight="false" outlineLevel="0" collapsed="false">
      <c r="A918" s="363" t="n">
        <v>10</v>
      </c>
      <c r="B918" s="364" t="s">
        <v>1388</v>
      </c>
      <c r="C918" s="332" t="s">
        <v>1389</v>
      </c>
      <c r="D918" s="332" t="s">
        <v>1390</v>
      </c>
      <c r="E918" s="262"/>
      <c r="F918" s="331" t="n">
        <v>4.1</v>
      </c>
      <c r="G918" s="333" t="n">
        <v>621.9</v>
      </c>
      <c r="H918" s="333" t="n">
        <f aca="false">A918*G918*(1-H916/100)</f>
        <v>6219</v>
      </c>
      <c r="I918" s="334" t="n">
        <v>493.29</v>
      </c>
      <c r="J918" s="334" t="n">
        <f aca="false">(A918*I918)/J916*K916</f>
        <v>4619.7</v>
      </c>
      <c r="K918" s="335" t="n">
        <f aca="false">H918-J918</f>
        <v>1599.3</v>
      </c>
      <c r="L918" s="330"/>
      <c r="M918" s="262"/>
      <c r="N918" s="262" t="n">
        <v>493.29</v>
      </c>
      <c r="O918" s="262" t="n">
        <v>5.8</v>
      </c>
      <c r="P918" s="262" t="n">
        <v>739.935</v>
      </c>
      <c r="Q918" s="262" t="n">
        <v>690.606</v>
      </c>
      <c r="R918" s="331" t="n">
        <f aca="false">A918*F918</f>
        <v>41</v>
      </c>
    </row>
    <row r="919" s="1" customFormat="true" ht="14.25" hidden="false" customHeight="false" outlineLevel="0" collapsed="false">
      <c r="A919" s="363" t="n">
        <v>20</v>
      </c>
      <c r="B919" s="364" t="s">
        <v>1355</v>
      </c>
      <c r="C919" s="332" t="s">
        <v>1445</v>
      </c>
      <c r="D919" s="332" t="s">
        <v>1446</v>
      </c>
      <c r="E919" s="262"/>
      <c r="F919" s="331" t="n">
        <v>0.25</v>
      </c>
      <c r="G919" s="333" t="n">
        <v>49.5</v>
      </c>
      <c r="H919" s="333" t="n">
        <f aca="false">A919*G919*(1-H916/100)</f>
        <v>990</v>
      </c>
      <c r="I919" s="334" t="n">
        <v>42.525</v>
      </c>
      <c r="J919" s="334" t="n">
        <f aca="false">(A919*I919)/J916*K916</f>
        <v>796.5</v>
      </c>
      <c r="K919" s="335" t="n">
        <f aca="false">H919-J919</f>
        <v>193.5</v>
      </c>
      <c r="L919" s="330"/>
      <c r="M919" s="262"/>
      <c r="N919" s="262" t="n">
        <v>42.525</v>
      </c>
      <c r="O919" s="262" t="n">
        <v>0.5</v>
      </c>
      <c r="P919" s="262"/>
      <c r="Q919" s="262" t="n">
        <v>55.2825</v>
      </c>
      <c r="R919" s="331" t="n">
        <f aca="false">A919*F919</f>
        <v>5</v>
      </c>
    </row>
    <row r="920" s="1" customFormat="true" ht="14.25" hidden="false" customHeight="false" outlineLevel="0" collapsed="false">
      <c r="A920" s="363" t="n">
        <v>20</v>
      </c>
      <c r="B920" s="364" t="s">
        <v>1311</v>
      </c>
      <c r="C920" s="332" t="s">
        <v>1447</v>
      </c>
      <c r="D920" s="332" t="s">
        <v>1448</v>
      </c>
      <c r="E920" s="262"/>
      <c r="F920" s="331" t="n">
        <v>0.25</v>
      </c>
      <c r="G920" s="333" t="n">
        <v>51.3</v>
      </c>
      <c r="H920" s="333" t="n">
        <f aca="false">A920*G920*(1-H916/100)</f>
        <v>1026</v>
      </c>
      <c r="I920" s="334" t="n">
        <v>42.525</v>
      </c>
      <c r="J920" s="334" t="n">
        <f aca="false">(A920*I920)/J916*K916</f>
        <v>796.5</v>
      </c>
      <c r="K920" s="335" t="n">
        <f aca="false">H920-J920</f>
        <v>229.5</v>
      </c>
      <c r="L920" s="330"/>
      <c r="M920" s="262"/>
      <c r="N920" s="262" t="n">
        <v>42.525</v>
      </c>
      <c r="O920" s="262" t="n">
        <v>0.5</v>
      </c>
      <c r="P920" s="262"/>
      <c r="Q920" s="262" t="n">
        <v>57.4088</v>
      </c>
      <c r="R920" s="331" t="n">
        <f aca="false">A920*F920</f>
        <v>5</v>
      </c>
    </row>
    <row r="921" s="1" customFormat="true" ht="14.25" hidden="false" customHeight="false" outlineLevel="0" collapsed="false">
      <c r="A921" s="363" t="n">
        <v>2</v>
      </c>
      <c r="B921" s="364" t="s">
        <v>1449</v>
      </c>
      <c r="C921" s="332" t="s">
        <v>1450</v>
      </c>
      <c r="D921" s="332" t="s">
        <v>364</v>
      </c>
      <c r="E921" s="262"/>
      <c r="F921" s="331" t="n">
        <v>0.35</v>
      </c>
      <c r="G921" s="333" t="n">
        <v>801.9</v>
      </c>
      <c r="H921" s="333" t="n">
        <f aca="false">A921*G921*(1-H916/100)</f>
        <v>1603.8</v>
      </c>
      <c r="I921" s="334" t="n">
        <v>685.125</v>
      </c>
      <c r="J921" s="334" t="n">
        <f aca="false">(A921*I921)/J916*K916</f>
        <v>1283.25</v>
      </c>
      <c r="K921" s="335" t="n">
        <f aca="false">H921-J921</f>
        <v>320.55</v>
      </c>
      <c r="L921" s="330"/>
      <c r="M921" s="262"/>
      <c r="N921" s="262" t="n">
        <v>685.125</v>
      </c>
      <c r="O921" s="262" t="n">
        <v>7.5</v>
      </c>
      <c r="P921" s="262" t="n">
        <v>1100</v>
      </c>
      <c r="Q921" s="262" t="n">
        <v>890.6625</v>
      </c>
      <c r="R921" s="331" t="n">
        <f aca="false">A921*F921</f>
        <v>0.7</v>
      </c>
    </row>
    <row r="922" s="1" customFormat="true" ht="15" hidden="false" customHeight="false" outlineLevel="0" collapsed="false">
      <c r="A922" s="368" t="n">
        <f aca="false">SUM(A917:A921)</f>
        <v>58</v>
      </c>
      <c r="B922" s="368" t="s">
        <v>377</v>
      </c>
      <c r="C922" s="336"/>
      <c r="D922" s="336"/>
      <c r="E922" s="336"/>
      <c r="F922" s="337" t="n">
        <f aca="false">R922</f>
        <v>81.4</v>
      </c>
      <c r="G922" s="338"/>
      <c r="H922" s="339" t="n">
        <f aca="false">SUM(H917:H921)</f>
        <v>14180.4</v>
      </c>
      <c r="I922" s="340"/>
      <c r="J922" s="341" t="n">
        <f aca="false">SUM(J917:J921)</f>
        <v>10841.25</v>
      </c>
      <c r="K922" s="335" t="n">
        <f aca="false">SUM(K917:K921)</f>
        <v>3339.15</v>
      </c>
      <c r="L922" s="330"/>
      <c r="M922" s="262"/>
      <c r="N922" s="262"/>
      <c r="O922" s="262"/>
      <c r="P922" s="262"/>
      <c r="Q922" s="262"/>
      <c r="R922" s="331" t="n">
        <f aca="false">SUM(R917:R921)</f>
        <v>81.4</v>
      </c>
    </row>
    <row r="923" s="1" customFormat="true" ht="15" hidden="false" customHeight="false" outlineLevel="0" collapsed="false">
      <c r="A923" s="363"/>
      <c r="B923" s="367"/>
      <c r="C923" s="342"/>
      <c r="D923" s="342"/>
      <c r="E923" s="262"/>
      <c r="F923" s="262"/>
      <c r="G923" s="333"/>
      <c r="H923" s="343" t="n">
        <v>0</v>
      </c>
      <c r="I923" s="344" t="n">
        <f aca="false">K924/J924</f>
        <v>0.308004150812867</v>
      </c>
      <c r="J923" s="345"/>
      <c r="K923" s="335"/>
      <c r="L923" s="330"/>
      <c r="M923" s="262"/>
      <c r="N923" s="262"/>
      <c r="O923" s="262"/>
      <c r="P923" s="262"/>
      <c r="Q923" s="262"/>
      <c r="R923" s="331"/>
    </row>
    <row r="924" s="1" customFormat="true" ht="15.75" hidden="false" customHeight="false" outlineLevel="0" collapsed="false">
      <c r="A924" s="373"/>
      <c r="B924" s="379" t="s">
        <v>378</v>
      </c>
      <c r="C924" s="346"/>
      <c r="D924" s="346"/>
      <c r="E924" s="346"/>
      <c r="F924" s="347"/>
      <c r="G924" s="348"/>
      <c r="H924" s="349" t="n">
        <f aca="false">SUM(H922:H923)</f>
        <v>14180.4</v>
      </c>
      <c r="I924" s="350" t="n">
        <f aca="false">K924/H924</f>
        <v>0.23547643225861</v>
      </c>
      <c r="J924" s="351" t="n">
        <f aca="false">SUM(J922:J923)</f>
        <v>10841.25</v>
      </c>
      <c r="K924" s="352" t="n">
        <f aca="false">H924-J924</f>
        <v>3339.15</v>
      </c>
      <c r="L924" s="330"/>
      <c r="M924" s="262"/>
      <c r="N924" s="262"/>
      <c r="O924" s="262"/>
      <c r="P924" s="262"/>
      <c r="Q924" s="262"/>
      <c r="R924" s="331"/>
    </row>
    <row r="925" s="1" customFormat="true" ht="15.75" hidden="false" customHeight="false" outlineLevel="0" collapsed="false">
      <c r="A925" s="358"/>
      <c r="B925" s="359" t="s">
        <v>392</v>
      </c>
      <c r="C925" s="324"/>
      <c r="D925" s="325" t="n">
        <v>43251</v>
      </c>
      <c r="E925" s="322"/>
      <c r="F925" s="322" t="s">
        <v>1451</v>
      </c>
      <c r="G925" s="324"/>
      <c r="H925" s="326"/>
      <c r="I925" s="327" t="s">
        <v>358</v>
      </c>
      <c r="J925" s="328" t="n">
        <v>63</v>
      </c>
      <c r="K925" s="329" t="n">
        <v>59</v>
      </c>
      <c r="L925" s="330"/>
      <c r="M925" s="262"/>
      <c r="N925" s="262"/>
      <c r="O925" s="262"/>
      <c r="P925" s="262"/>
      <c r="Q925" s="262"/>
      <c r="R925" s="331"/>
    </row>
    <row r="926" s="1" customFormat="true" ht="14.25" hidden="false" customHeight="false" outlineLevel="0" collapsed="false">
      <c r="A926" s="363" t="n">
        <v>20</v>
      </c>
      <c r="B926" s="364" t="s">
        <v>1452</v>
      </c>
      <c r="C926" s="332" t="s">
        <v>1389</v>
      </c>
      <c r="D926" s="332" t="s">
        <v>1453</v>
      </c>
      <c r="E926" s="262"/>
      <c r="F926" s="331" t="n">
        <v>1.1</v>
      </c>
      <c r="G926" s="333" t="n">
        <v>190.8</v>
      </c>
      <c r="H926" s="333" t="n">
        <f aca="false">A926*G926*(1-H925/100)</f>
        <v>3816</v>
      </c>
      <c r="I926" s="334" t="n">
        <v>141.12</v>
      </c>
      <c r="J926" s="334" t="n">
        <f aca="false">(A926*I926)/J925*K925</f>
        <v>2643.2</v>
      </c>
      <c r="K926" s="335" t="n">
        <f aca="false">H926-J926</f>
        <v>1172.8</v>
      </c>
      <c r="L926" s="330"/>
      <c r="M926" s="262"/>
      <c r="N926" s="262" t="n">
        <v>141.12</v>
      </c>
      <c r="O926" s="262" t="n">
        <v>1.6</v>
      </c>
      <c r="P926" s="262" t="n">
        <v>550</v>
      </c>
      <c r="Q926" s="262" t="n">
        <v>211.68</v>
      </c>
      <c r="R926" s="331" t="n">
        <f aca="false">A926*F926</f>
        <v>22</v>
      </c>
    </row>
    <row r="927" s="1" customFormat="true" ht="15" hidden="false" customHeight="false" outlineLevel="0" collapsed="false">
      <c r="A927" s="368" t="n">
        <f aca="false">SUM(A926:A926)</f>
        <v>20</v>
      </c>
      <c r="B927" s="368" t="s">
        <v>377</v>
      </c>
      <c r="C927" s="336"/>
      <c r="D927" s="336"/>
      <c r="E927" s="336"/>
      <c r="F927" s="337" t="n">
        <f aca="false">R927</f>
        <v>22</v>
      </c>
      <c r="G927" s="338"/>
      <c r="H927" s="339" t="n">
        <f aca="false">SUM(H926:H926)</f>
        <v>3816</v>
      </c>
      <c r="I927" s="340"/>
      <c r="J927" s="341" t="n">
        <f aca="false">SUM(J926:J926)</f>
        <v>2643.2</v>
      </c>
      <c r="K927" s="335" t="n">
        <f aca="false">SUM(K926:K926)</f>
        <v>1172.8</v>
      </c>
      <c r="L927" s="330"/>
      <c r="M927" s="262"/>
      <c r="N927" s="262"/>
      <c r="O927" s="262"/>
      <c r="P927" s="262"/>
      <c r="Q927" s="262"/>
      <c r="R927" s="331" t="n">
        <f aca="false">SUM(R926:R926)</f>
        <v>22</v>
      </c>
    </row>
    <row r="928" s="1" customFormat="true" ht="15" hidden="false" customHeight="false" outlineLevel="0" collapsed="false">
      <c r="A928" s="363"/>
      <c r="B928" s="367"/>
      <c r="C928" s="342"/>
      <c r="D928" s="342"/>
      <c r="E928" s="262"/>
      <c r="F928" s="262"/>
      <c r="G928" s="333"/>
      <c r="H928" s="343" t="n">
        <v>0</v>
      </c>
      <c r="I928" s="344" t="n">
        <f aca="false">K929/J929</f>
        <v>0.443704600484261</v>
      </c>
      <c r="J928" s="345"/>
      <c r="K928" s="335"/>
      <c r="L928" s="330"/>
      <c r="M928" s="262"/>
      <c r="N928" s="262"/>
      <c r="O928" s="262"/>
      <c r="P928" s="262"/>
      <c r="Q928" s="262"/>
      <c r="R928" s="331"/>
    </row>
    <row r="929" s="1" customFormat="true" ht="15.75" hidden="false" customHeight="false" outlineLevel="0" collapsed="false">
      <c r="A929" s="373"/>
      <c r="B929" s="379" t="s">
        <v>378</v>
      </c>
      <c r="C929" s="346"/>
      <c r="D929" s="346"/>
      <c r="E929" s="346"/>
      <c r="F929" s="347"/>
      <c r="G929" s="348"/>
      <c r="H929" s="349" t="n">
        <f aca="false">SUM(H927:H928)</f>
        <v>3816</v>
      </c>
      <c r="I929" s="350" t="n">
        <f aca="false">K929/H929</f>
        <v>0.307337526205451</v>
      </c>
      <c r="J929" s="351" t="n">
        <f aca="false">SUM(J927:J928)</f>
        <v>2643.2</v>
      </c>
      <c r="K929" s="352" t="n">
        <f aca="false">H929-J929</f>
        <v>1172.8</v>
      </c>
      <c r="L929" s="330"/>
      <c r="M929" s="262"/>
      <c r="N929" s="262"/>
      <c r="O929" s="262"/>
      <c r="P929" s="262"/>
      <c r="Q929" s="262"/>
      <c r="R929" s="331"/>
    </row>
    <row r="930" s="1" customFormat="true" ht="15.75" hidden="false" customHeight="false" outlineLevel="0" collapsed="false">
      <c r="A930" s="358"/>
      <c r="B930" s="359" t="s">
        <v>392</v>
      </c>
      <c r="C930" s="324"/>
      <c r="D930" s="325" t="n">
        <v>43252</v>
      </c>
      <c r="E930" s="322"/>
      <c r="F930" s="322" t="s">
        <v>1454</v>
      </c>
      <c r="G930" s="324"/>
      <c r="H930" s="326"/>
      <c r="I930" s="327" t="s">
        <v>358</v>
      </c>
      <c r="J930" s="328" t="n">
        <v>63</v>
      </c>
      <c r="K930" s="329" t="n">
        <v>59</v>
      </c>
      <c r="L930" s="330"/>
      <c r="M930" s="262"/>
      <c r="N930" s="262"/>
      <c r="O930" s="262"/>
      <c r="P930" s="262"/>
      <c r="Q930" s="262"/>
      <c r="R930" s="331"/>
    </row>
    <row r="931" s="1" customFormat="true" ht="14.25" hidden="false" customHeight="false" outlineLevel="0" collapsed="false">
      <c r="A931" s="363" t="n">
        <v>20</v>
      </c>
      <c r="B931" s="364" t="s">
        <v>1455</v>
      </c>
      <c r="C931" s="332" t="s">
        <v>1456</v>
      </c>
      <c r="D931" s="332" t="s">
        <v>1457</v>
      </c>
      <c r="E931" s="262"/>
      <c r="F931" s="331" t="n">
        <v>1.5</v>
      </c>
      <c r="G931" s="333" t="n">
        <v>556.2</v>
      </c>
      <c r="H931" s="333" t="n">
        <f aca="false">A931*G931*(1-H930/100)</f>
        <v>11124</v>
      </c>
      <c r="I931" s="334" t="n">
        <v>425.88</v>
      </c>
      <c r="J931" s="334" t="n">
        <f aca="false">(A931*I931)/J930*K930</f>
        <v>7976.8</v>
      </c>
      <c r="K931" s="335" t="n">
        <f aca="false">H931-J931</f>
        <v>3147.2</v>
      </c>
      <c r="L931" s="330"/>
      <c r="M931" s="262"/>
      <c r="N931" s="262" t="n">
        <v>425.88</v>
      </c>
      <c r="O931" s="262" t="n">
        <v>5.2</v>
      </c>
      <c r="P931" s="262" t="n">
        <v>750</v>
      </c>
      <c r="Q931" s="262" t="n">
        <v>617.526</v>
      </c>
      <c r="R931" s="331" t="n">
        <f aca="false">A931*F931</f>
        <v>30</v>
      </c>
    </row>
    <row r="932" s="1" customFormat="true" ht="14.25" hidden="false" customHeight="false" outlineLevel="0" collapsed="false">
      <c r="A932" s="363" t="n">
        <v>20</v>
      </c>
      <c r="B932" s="364" t="s">
        <v>1371</v>
      </c>
      <c r="C932" s="332" t="s">
        <v>1396</v>
      </c>
      <c r="D932" s="332" t="s">
        <v>1458</v>
      </c>
      <c r="E932" s="262"/>
      <c r="F932" s="331" t="n">
        <v>1.4</v>
      </c>
      <c r="G932" s="333" t="n">
        <v>450</v>
      </c>
      <c r="H932" s="333" t="n">
        <f aca="false">A932*G932*(1-H930/100)</f>
        <v>9000</v>
      </c>
      <c r="I932" s="334" t="n">
        <v>407.862</v>
      </c>
      <c r="J932" s="334" t="n">
        <f aca="false">(A932*I932)/J930*K930</f>
        <v>7639.32</v>
      </c>
      <c r="K932" s="335" t="n">
        <f aca="false">H932-J932</f>
        <v>1360.68</v>
      </c>
      <c r="L932" s="330"/>
      <c r="M932" s="262"/>
      <c r="N932" s="262" t="n">
        <v>407.862</v>
      </c>
      <c r="O932" s="262" t="n">
        <v>4.98</v>
      </c>
      <c r="P932" s="262" t="n">
        <v>500</v>
      </c>
      <c r="Q932" s="262" t="n">
        <v>500</v>
      </c>
      <c r="R932" s="331" t="n">
        <f aca="false">A932*F932</f>
        <v>28</v>
      </c>
    </row>
    <row r="933" s="1" customFormat="true" ht="15" hidden="false" customHeight="false" outlineLevel="0" collapsed="false">
      <c r="A933" s="368" t="n">
        <f aca="false">SUM(A931:A932)</f>
        <v>40</v>
      </c>
      <c r="B933" s="368" t="s">
        <v>377</v>
      </c>
      <c r="C933" s="336"/>
      <c r="D933" s="336"/>
      <c r="E933" s="336"/>
      <c r="F933" s="337" t="n">
        <f aca="false">R933</f>
        <v>58</v>
      </c>
      <c r="G933" s="338"/>
      <c r="H933" s="339" t="n">
        <f aca="false">SUM(H931:H932)</f>
        <v>20124</v>
      </c>
      <c r="I933" s="340"/>
      <c r="J933" s="341" t="n">
        <f aca="false">SUM(J931:J932)</f>
        <v>15616.12</v>
      </c>
      <c r="K933" s="335" t="n">
        <f aca="false">SUM(K931:K932)</f>
        <v>4507.88</v>
      </c>
      <c r="L933" s="330"/>
      <c r="M933" s="262"/>
      <c r="N933" s="262"/>
      <c r="O933" s="262"/>
      <c r="P933" s="262"/>
      <c r="Q933" s="262"/>
      <c r="R933" s="331" t="n">
        <f aca="false">SUM(R931:R932)</f>
        <v>58</v>
      </c>
    </row>
    <row r="934" s="1" customFormat="true" ht="15" hidden="false" customHeight="false" outlineLevel="0" collapsed="false">
      <c r="A934" s="363"/>
      <c r="B934" s="367"/>
      <c r="C934" s="380" t="s">
        <v>1394</v>
      </c>
      <c r="D934" s="342"/>
      <c r="E934" s="262"/>
      <c r="F934" s="262"/>
      <c r="G934" s="333"/>
      <c r="H934" s="343" t="n">
        <v>0</v>
      </c>
      <c r="I934" s="344" t="n">
        <f aca="false">K935/J935</f>
        <v>0.288668376011455</v>
      </c>
      <c r="J934" s="345"/>
      <c r="K934" s="335"/>
      <c r="L934" s="330"/>
      <c r="M934" s="262"/>
      <c r="N934" s="262"/>
      <c r="O934" s="262"/>
      <c r="P934" s="262"/>
      <c r="Q934" s="262"/>
      <c r="R934" s="331"/>
    </row>
    <row r="935" s="1" customFormat="true" ht="15.75" hidden="false" customHeight="false" outlineLevel="0" collapsed="false">
      <c r="A935" s="373"/>
      <c r="B935" s="379" t="s">
        <v>378</v>
      </c>
      <c r="C935" s="346"/>
      <c r="D935" s="346"/>
      <c r="E935" s="346"/>
      <c r="F935" s="347"/>
      <c r="G935" s="348"/>
      <c r="H935" s="349" t="n">
        <f aca="false">SUM(H933:H934)</f>
        <v>20124</v>
      </c>
      <c r="I935" s="350" t="n">
        <f aca="false">K935/H935</f>
        <v>0.224005167958656</v>
      </c>
      <c r="J935" s="351" t="n">
        <f aca="false">SUM(J933:J934)</f>
        <v>15616.12</v>
      </c>
      <c r="K935" s="352" t="n">
        <f aca="false">H935-J935</f>
        <v>4507.88</v>
      </c>
      <c r="L935" s="330"/>
      <c r="M935" s="262"/>
      <c r="N935" s="262"/>
      <c r="O935" s="262"/>
      <c r="P935" s="262"/>
      <c r="Q935" s="262"/>
      <c r="R935" s="331"/>
    </row>
    <row r="936" s="1" customFormat="true" ht="15.75" hidden="false" customHeight="false" outlineLevel="0" collapsed="false">
      <c r="A936" s="358"/>
      <c r="B936" s="359" t="s">
        <v>392</v>
      </c>
      <c r="C936" s="324"/>
      <c r="D936" s="325" t="n">
        <v>43256</v>
      </c>
      <c r="E936" s="322"/>
      <c r="F936" s="322" t="s">
        <v>1459</v>
      </c>
      <c r="G936" s="324"/>
      <c r="H936" s="326"/>
      <c r="I936" s="327" t="s">
        <v>358</v>
      </c>
      <c r="J936" s="328" t="n">
        <v>63</v>
      </c>
      <c r="K936" s="329" t="n">
        <v>59</v>
      </c>
      <c r="L936" s="330"/>
      <c r="M936" s="262"/>
      <c r="N936" s="262"/>
      <c r="O936" s="262"/>
      <c r="P936" s="262"/>
      <c r="Q936" s="262"/>
      <c r="R936" s="331"/>
    </row>
    <row r="937" s="1" customFormat="true" ht="14.25" hidden="false" customHeight="false" outlineLevel="0" collapsed="false">
      <c r="A937" s="363" t="n">
        <v>30</v>
      </c>
      <c r="B937" s="364" t="s">
        <v>1452</v>
      </c>
      <c r="C937" s="332" t="s">
        <v>1389</v>
      </c>
      <c r="D937" s="332" t="s">
        <v>1453</v>
      </c>
      <c r="E937" s="262"/>
      <c r="F937" s="331" t="n">
        <v>1.1</v>
      </c>
      <c r="G937" s="333" t="n">
        <v>190.8</v>
      </c>
      <c r="H937" s="333" t="n">
        <f aca="false">A937*G937*(1-H936/100)</f>
        <v>5724</v>
      </c>
      <c r="I937" s="334" t="n">
        <v>141.12</v>
      </c>
      <c r="J937" s="334" t="n">
        <f aca="false">(A937*I937)/J936*K936</f>
        <v>3964.8</v>
      </c>
      <c r="K937" s="335" t="n">
        <f aca="false">H937-J937</f>
        <v>1759.2</v>
      </c>
      <c r="L937" s="330"/>
      <c r="M937" s="262"/>
      <c r="N937" s="262" t="n">
        <v>141.12</v>
      </c>
      <c r="O937" s="262" t="n">
        <v>1.6</v>
      </c>
      <c r="P937" s="262" t="n">
        <v>550</v>
      </c>
      <c r="Q937" s="262" t="n">
        <v>211.68</v>
      </c>
      <c r="R937" s="331" t="n">
        <f aca="false">A937*F937</f>
        <v>33</v>
      </c>
    </row>
    <row r="938" s="1" customFormat="true" ht="15" hidden="false" customHeight="false" outlineLevel="0" collapsed="false">
      <c r="A938" s="368" t="n">
        <f aca="false">SUM(A937:A937)</f>
        <v>30</v>
      </c>
      <c r="B938" s="368" t="s">
        <v>377</v>
      </c>
      <c r="C938" s="336"/>
      <c r="D938" s="336"/>
      <c r="E938" s="336"/>
      <c r="F938" s="337" t="n">
        <f aca="false">R938</f>
        <v>33</v>
      </c>
      <c r="G938" s="338"/>
      <c r="H938" s="339" t="n">
        <f aca="false">SUM(H937:H937)</f>
        <v>5724</v>
      </c>
      <c r="I938" s="340"/>
      <c r="J938" s="341" t="n">
        <f aca="false">SUM(J937:J937)</f>
        <v>3964.8</v>
      </c>
      <c r="K938" s="335" t="n">
        <f aca="false">SUM(K937:K937)</f>
        <v>1759.2</v>
      </c>
      <c r="L938" s="330"/>
      <c r="M938" s="262"/>
      <c r="N938" s="262"/>
      <c r="O938" s="262"/>
      <c r="P938" s="262"/>
      <c r="Q938" s="262"/>
      <c r="R938" s="331" t="n">
        <f aca="false">SUM(R937:R937)</f>
        <v>33</v>
      </c>
    </row>
    <row r="939" s="1" customFormat="true" ht="15" hidden="false" customHeight="false" outlineLevel="0" collapsed="false">
      <c r="A939" s="363"/>
      <c r="B939" s="367"/>
      <c r="C939" s="380" t="s">
        <v>1394</v>
      </c>
      <c r="D939" s="342"/>
      <c r="E939" s="262"/>
      <c r="F939" s="262"/>
      <c r="G939" s="333"/>
      <c r="H939" s="343" t="n">
        <v>0</v>
      </c>
      <c r="I939" s="344" t="n">
        <f aca="false">K940/J940</f>
        <v>0.443704600484261</v>
      </c>
      <c r="J939" s="345"/>
      <c r="K939" s="335"/>
      <c r="L939" s="330"/>
      <c r="M939" s="262"/>
      <c r="N939" s="262"/>
      <c r="O939" s="262"/>
      <c r="P939" s="262"/>
      <c r="Q939" s="262"/>
      <c r="R939" s="331"/>
    </row>
    <row r="940" s="1" customFormat="true" ht="15.75" hidden="false" customHeight="false" outlineLevel="0" collapsed="false">
      <c r="A940" s="373"/>
      <c r="B940" s="379" t="s">
        <v>378</v>
      </c>
      <c r="C940" s="346"/>
      <c r="D940" s="346"/>
      <c r="E940" s="346"/>
      <c r="F940" s="347"/>
      <c r="G940" s="348"/>
      <c r="H940" s="349" t="n">
        <f aca="false">SUM(H938:H939)</f>
        <v>5724</v>
      </c>
      <c r="I940" s="350" t="n">
        <f aca="false">K940/H940</f>
        <v>0.307337526205451</v>
      </c>
      <c r="J940" s="351" t="n">
        <f aca="false">SUM(J938:J939)</f>
        <v>3964.8</v>
      </c>
      <c r="K940" s="352" t="n">
        <f aca="false">H940-J940</f>
        <v>1759.2</v>
      </c>
      <c r="L940" s="330"/>
      <c r="M940" s="262"/>
      <c r="N940" s="262"/>
      <c r="O940" s="262"/>
      <c r="P940" s="262"/>
      <c r="Q940" s="262"/>
      <c r="R940" s="331"/>
    </row>
    <row r="941" s="1" customFormat="true" ht="15.75" hidden="false" customHeight="false" outlineLevel="0" collapsed="false">
      <c r="A941" s="358"/>
      <c r="B941" s="359" t="s">
        <v>392</v>
      </c>
      <c r="C941" s="324"/>
      <c r="D941" s="325" t="n">
        <v>43265</v>
      </c>
      <c r="E941" s="322"/>
      <c r="F941" s="322" t="s">
        <v>1460</v>
      </c>
      <c r="G941" s="324"/>
      <c r="H941" s="326"/>
      <c r="I941" s="327" t="s">
        <v>358</v>
      </c>
      <c r="J941" s="328" t="n">
        <v>63</v>
      </c>
      <c r="K941" s="329" t="n">
        <v>59</v>
      </c>
      <c r="L941" s="330"/>
      <c r="M941" s="262"/>
      <c r="N941" s="262"/>
      <c r="O941" s="262"/>
      <c r="P941" s="262"/>
      <c r="Q941" s="262"/>
      <c r="R941" s="331"/>
    </row>
    <row r="942" s="1" customFormat="true" ht="14.25" hidden="false" customHeight="false" outlineLevel="0" collapsed="false">
      <c r="A942" s="363" t="n">
        <v>12</v>
      </c>
      <c r="B942" s="364" t="s">
        <v>1461</v>
      </c>
      <c r="C942" s="332" t="s">
        <v>1456</v>
      </c>
      <c r="D942" s="332" t="s">
        <v>1462</v>
      </c>
      <c r="E942" s="262"/>
      <c r="F942" s="331" t="n">
        <v>2.5</v>
      </c>
      <c r="G942" s="333" t="n">
        <v>826.2</v>
      </c>
      <c r="H942" s="333" t="n">
        <f aca="false">A942*G942*(1-H941/100)</f>
        <v>9914.4</v>
      </c>
      <c r="I942" s="334" t="n">
        <v>679.77</v>
      </c>
      <c r="J942" s="334" t="n">
        <f aca="false">(A942*I942)/J941*K941</f>
        <v>7639.32</v>
      </c>
      <c r="K942" s="335" t="n">
        <f aca="false">H942-J942</f>
        <v>2275.08</v>
      </c>
      <c r="L942" s="330"/>
      <c r="M942" s="262"/>
      <c r="N942" s="262" t="n">
        <v>679.77</v>
      </c>
      <c r="O942" s="262" t="n">
        <v>8.3</v>
      </c>
      <c r="P942" s="262" t="n">
        <v>950</v>
      </c>
      <c r="Q942" s="262" t="n">
        <v>917.6895</v>
      </c>
      <c r="R942" s="331" t="n">
        <f aca="false">A942*F942</f>
        <v>30</v>
      </c>
    </row>
    <row r="943" s="1" customFormat="true" ht="15" hidden="false" customHeight="false" outlineLevel="0" collapsed="false">
      <c r="A943" s="368" t="n">
        <f aca="false">SUM(A942:A942)</f>
        <v>12</v>
      </c>
      <c r="B943" s="368" t="s">
        <v>377</v>
      </c>
      <c r="C943" s="336"/>
      <c r="D943" s="336"/>
      <c r="E943" s="336"/>
      <c r="F943" s="337" t="n">
        <f aca="false">R943</f>
        <v>30</v>
      </c>
      <c r="G943" s="338"/>
      <c r="H943" s="339" t="n">
        <f aca="false">SUM(H942:H942)</f>
        <v>9914.4</v>
      </c>
      <c r="I943" s="340"/>
      <c r="J943" s="341" t="n">
        <f aca="false">SUM(J942:J942)</f>
        <v>7639.32</v>
      </c>
      <c r="K943" s="335" t="n">
        <f aca="false">SUM(K942:K942)</f>
        <v>2275.08</v>
      </c>
      <c r="L943" s="330"/>
      <c r="M943" s="262"/>
      <c r="N943" s="262"/>
      <c r="O943" s="262"/>
      <c r="P943" s="262"/>
      <c r="Q943" s="262"/>
      <c r="R943" s="331" t="n">
        <f aca="false">SUM(R942:R942)</f>
        <v>30</v>
      </c>
    </row>
    <row r="944" s="1" customFormat="true" ht="15" hidden="false" customHeight="false" outlineLevel="0" collapsed="false">
      <c r="A944" s="363"/>
      <c r="B944" s="367"/>
      <c r="C944" s="342"/>
      <c r="D944" s="342"/>
      <c r="E944" s="262"/>
      <c r="F944" s="262"/>
      <c r="G944" s="333"/>
      <c r="H944" s="343" t="n">
        <v>0</v>
      </c>
      <c r="I944" s="344" t="n">
        <f aca="false">K945/J945</f>
        <v>0.297811847127755</v>
      </c>
      <c r="J944" s="345"/>
      <c r="K944" s="335"/>
      <c r="L944" s="330"/>
      <c r="M944" s="262"/>
      <c r="N944" s="262"/>
      <c r="O944" s="262"/>
      <c r="P944" s="262"/>
      <c r="Q944" s="262"/>
      <c r="R944" s="331"/>
    </row>
    <row r="945" s="1" customFormat="true" ht="15.75" hidden="false" customHeight="false" outlineLevel="0" collapsed="false">
      <c r="A945" s="373"/>
      <c r="B945" s="379" t="s">
        <v>378</v>
      </c>
      <c r="C945" s="346"/>
      <c r="D945" s="346"/>
      <c r="E945" s="346"/>
      <c r="F945" s="347"/>
      <c r="G945" s="348"/>
      <c r="H945" s="349" t="n">
        <f aca="false">SUM(H943:H944)</f>
        <v>9914.4</v>
      </c>
      <c r="I945" s="350" t="n">
        <f aca="false">K945/H945</f>
        <v>0.229472282740257</v>
      </c>
      <c r="J945" s="351" t="n">
        <f aca="false">SUM(J943:J944)</f>
        <v>7639.32</v>
      </c>
      <c r="K945" s="352" t="n">
        <f aca="false">H945-J945</f>
        <v>2275.08</v>
      </c>
      <c r="L945" s="330"/>
      <c r="M945" s="262"/>
      <c r="N945" s="262"/>
      <c r="O945" s="262"/>
      <c r="P945" s="262"/>
      <c r="Q945" s="262"/>
      <c r="R945" s="331"/>
    </row>
    <row r="946" s="1" customFormat="true" ht="15.75" hidden="false" customHeight="false" outlineLevel="0" collapsed="false">
      <c r="A946" s="358"/>
      <c r="B946" s="359" t="s">
        <v>392</v>
      </c>
      <c r="C946" s="324"/>
      <c r="D946" s="325" t="n">
        <v>43283</v>
      </c>
      <c r="E946" s="322"/>
      <c r="F946" s="322" t="s">
        <v>1463</v>
      </c>
      <c r="G946" s="324"/>
      <c r="H946" s="326"/>
      <c r="I946" s="327" t="s">
        <v>358</v>
      </c>
      <c r="J946" s="328" t="n">
        <v>63</v>
      </c>
      <c r="K946" s="329" t="n">
        <v>59</v>
      </c>
      <c r="L946" s="330"/>
      <c r="M946" s="262"/>
      <c r="N946" s="262"/>
      <c r="O946" s="262"/>
      <c r="P946" s="262"/>
      <c r="Q946" s="262"/>
      <c r="R946" s="331"/>
    </row>
    <row r="947" s="1" customFormat="true" ht="14.25" hidden="false" customHeight="false" outlineLevel="0" collapsed="false">
      <c r="A947" s="363" t="n">
        <v>20</v>
      </c>
      <c r="B947" s="364" t="s">
        <v>1266</v>
      </c>
      <c r="C947" s="332" t="s">
        <v>1464</v>
      </c>
      <c r="D947" s="332" t="s">
        <v>1465</v>
      </c>
      <c r="E947" s="262"/>
      <c r="F947" s="331" t="n">
        <v>0.25</v>
      </c>
      <c r="G947" s="333" t="n">
        <v>75.6</v>
      </c>
      <c r="H947" s="333" t="n">
        <f aca="false">A947*G947*(1-H946/100)</f>
        <v>1512</v>
      </c>
      <c r="I947" s="334" t="n">
        <v>59.976</v>
      </c>
      <c r="J947" s="334" t="n">
        <f aca="false">(A947*I947)/J946*K946</f>
        <v>1123.36</v>
      </c>
      <c r="K947" s="335" t="n">
        <f aca="false">H947-J947</f>
        <v>388.64</v>
      </c>
      <c r="L947" s="330"/>
      <c r="M947" s="262"/>
      <c r="N947" s="262" t="n">
        <v>59.976</v>
      </c>
      <c r="O947" s="262" t="n">
        <v>0.68</v>
      </c>
      <c r="P947" s="262" t="n">
        <v>150</v>
      </c>
      <c r="Q947" s="262" t="n">
        <v>83.9664</v>
      </c>
      <c r="R947" s="331" t="n">
        <f aca="false">A947*F947</f>
        <v>5</v>
      </c>
    </row>
    <row r="948" s="1" customFormat="true" ht="14.25" hidden="false" customHeight="false" outlineLevel="0" collapsed="false">
      <c r="A948" s="363" t="n">
        <v>20</v>
      </c>
      <c r="B948" s="364" t="s">
        <v>1466</v>
      </c>
      <c r="C948" s="332" t="s">
        <v>1467</v>
      </c>
      <c r="D948" s="332" t="s">
        <v>1468</v>
      </c>
      <c r="E948" s="262"/>
      <c r="F948" s="331" t="n">
        <v>0.14</v>
      </c>
      <c r="G948" s="333" t="n">
        <v>29.7</v>
      </c>
      <c r="H948" s="333" t="n">
        <f aca="false">A948*G948*(1-H946/100)</f>
        <v>594</v>
      </c>
      <c r="I948" s="334" t="n">
        <v>24.6645</v>
      </c>
      <c r="J948" s="334" t="n">
        <f aca="false">(A948*I948)/J946*K946</f>
        <v>461.97</v>
      </c>
      <c r="K948" s="335" t="n">
        <f aca="false">H948-J948</f>
        <v>132.03</v>
      </c>
      <c r="L948" s="330"/>
      <c r="M948" s="262"/>
      <c r="N948" s="262" t="n">
        <v>24.6645</v>
      </c>
      <c r="O948" s="262" t="n">
        <v>0.29</v>
      </c>
      <c r="P948" s="262" t="n">
        <v>45</v>
      </c>
      <c r="Q948" s="262" t="n">
        <v>33.2971</v>
      </c>
      <c r="R948" s="331" t="n">
        <f aca="false">A948*F948</f>
        <v>2.8</v>
      </c>
    </row>
    <row r="949" s="1" customFormat="true" ht="14.25" hidden="false" customHeight="false" outlineLevel="0" collapsed="false">
      <c r="A949" s="363" t="n">
        <v>20</v>
      </c>
      <c r="B949" s="364" t="s">
        <v>1469</v>
      </c>
      <c r="C949" s="332" t="s">
        <v>1470</v>
      </c>
      <c r="D949" s="332" t="s">
        <v>1471</v>
      </c>
      <c r="E949" s="262"/>
      <c r="F949" s="331" t="n">
        <v>0.03</v>
      </c>
      <c r="G949" s="333" t="n">
        <v>15.3</v>
      </c>
      <c r="H949" s="333" t="n">
        <f aca="false">A949*G949*(1-H946/100)</f>
        <v>306</v>
      </c>
      <c r="I949" s="334" t="n">
        <v>12.285</v>
      </c>
      <c r="J949" s="334" t="n">
        <f aca="false">(A949*I949)/J946*K946</f>
        <v>230.1</v>
      </c>
      <c r="K949" s="335" t="n">
        <f aca="false">H949-J949</f>
        <v>75.9</v>
      </c>
      <c r="L949" s="330"/>
      <c r="M949" s="262"/>
      <c r="N949" s="262" t="n">
        <v>12.285</v>
      </c>
      <c r="O949" s="262" t="n">
        <v>0.15</v>
      </c>
      <c r="P949" s="262" t="n">
        <v>20</v>
      </c>
      <c r="Q949" s="262" t="n">
        <v>16.5847</v>
      </c>
      <c r="R949" s="331" t="n">
        <f aca="false">A949*F949</f>
        <v>0.6</v>
      </c>
    </row>
    <row r="950" s="1" customFormat="true" ht="14.25" hidden="false" customHeight="false" outlineLevel="0" collapsed="false">
      <c r="A950" s="363" t="n">
        <v>50</v>
      </c>
      <c r="B950" s="364" t="s">
        <v>832</v>
      </c>
      <c r="C950" s="332" t="s">
        <v>1434</v>
      </c>
      <c r="D950" s="332" t="s">
        <v>1435</v>
      </c>
      <c r="E950" s="262"/>
      <c r="F950" s="331" t="n">
        <v>0.03</v>
      </c>
      <c r="G950" s="333" t="n">
        <v>31.5</v>
      </c>
      <c r="H950" s="333" t="n">
        <f aca="false">A950*G950*(1-H946/100)</f>
        <v>1575</v>
      </c>
      <c r="I950" s="334" t="n">
        <v>22.05</v>
      </c>
      <c r="J950" s="334" t="n">
        <f aca="false">(A950*I950)/J946*K946</f>
        <v>1032.5</v>
      </c>
      <c r="K950" s="335" t="n">
        <f aca="false">H950-J950</f>
        <v>542.5</v>
      </c>
      <c r="L950" s="330"/>
      <c r="M950" s="262"/>
      <c r="N950" s="262" t="n">
        <v>22.05</v>
      </c>
      <c r="O950" s="262" t="n">
        <v>0.25</v>
      </c>
      <c r="P950" s="262" t="n">
        <v>33.075</v>
      </c>
      <c r="Q950" s="262" t="n">
        <v>35.28</v>
      </c>
      <c r="R950" s="331" t="n">
        <f aca="false">A950*F950</f>
        <v>1.5</v>
      </c>
    </row>
    <row r="951" s="1" customFormat="true" ht="14.25" hidden="false" customHeight="false" outlineLevel="0" collapsed="false">
      <c r="A951" s="363" t="n">
        <v>50</v>
      </c>
      <c r="B951" s="364" t="s">
        <v>841</v>
      </c>
      <c r="C951" s="332" t="s">
        <v>1393</v>
      </c>
      <c r="D951" s="332" t="s">
        <v>1435</v>
      </c>
      <c r="E951" s="262"/>
      <c r="F951" s="331" t="n">
        <v>0.02</v>
      </c>
      <c r="G951" s="333" t="n">
        <v>23.4</v>
      </c>
      <c r="H951" s="333" t="n">
        <f aca="false">A951*G951*(1-H946/100)</f>
        <v>1170</v>
      </c>
      <c r="I951" s="334" t="n">
        <v>20.286</v>
      </c>
      <c r="J951" s="334" t="n">
        <f aca="false">(A951*I951)/J946*K946</f>
        <v>949.9</v>
      </c>
      <c r="K951" s="335" t="n">
        <f aca="false">H951-J951</f>
        <v>220.1</v>
      </c>
      <c r="L951" s="330"/>
      <c r="M951" s="262"/>
      <c r="N951" s="262" t="n">
        <v>20.286</v>
      </c>
      <c r="O951" s="262" t="n">
        <v>0.23</v>
      </c>
      <c r="P951" s="262" t="n">
        <v>30.429</v>
      </c>
      <c r="Q951" s="262" t="n">
        <v>26.3718</v>
      </c>
      <c r="R951" s="331" t="n">
        <f aca="false">A951*F951</f>
        <v>1</v>
      </c>
    </row>
    <row r="952" s="1" customFormat="true" ht="14.25" hidden="false" customHeight="false" outlineLevel="0" collapsed="false">
      <c r="A952" s="363" t="n">
        <v>2</v>
      </c>
      <c r="B952" s="364" t="s">
        <v>1256</v>
      </c>
      <c r="C952" s="332" t="s">
        <v>1472</v>
      </c>
      <c r="D952" s="332" t="s">
        <v>1473</v>
      </c>
      <c r="E952" s="262"/>
      <c r="F952" s="331" t="n">
        <v>0.35</v>
      </c>
      <c r="G952" s="333" t="n">
        <v>657.9</v>
      </c>
      <c r="H952" s="333" t="n">
        <f aca="false">A952*G952*(1-H946/100)</f>
        <v>1315.8</v>
      </c>
      <c r="I952" s="334" t="n">
        <v>365.4</v>
      </c>
      <c r="J952" s="334" t="n">
        <f aca="false">(A952*I952)/J946*K946</f>
        <v>684.4</v>
      </c>
      <c r="K952" s="335" t="n">
        <f aca="false">H952-J952</f>
        <v>631.4</v>
      </c>
      <c r="L952" s="330"/>
      <c r="M952" s="262"/>
      <c r="N952" s="262" t="n">
        <v>365.4</v>
      </c>
      <c r="O952" s="262" t="n">
        <v>4</v>
      </c>
      <c r="P952" s="262" t="n">
        <v>850</v>
      </c>
      <c r="Q952" s="262" t="n">
        <v>730.8</v>
      </c>
      <c r="R952" s="331" t="n">
        <f aca="false">A952*F952</f>
        <v>0.7</v>
      </c>
    </row>
    <row r="953" s="1" customFormat="true" ht="15" hidden="false" customHeight="false" outlineLevel="0" collapsed="false">
      <c r="A953" s="368" t="n">
        <f aca="false">SUM(A947:A952)</f>
        <v>162</v>
      </c>
      <c r="B953" s="368" t="s">
        <v>377</v>
      </c>
      <c r="C953" s="336"/>
      <c r="D953" s="336"/>
      <c r="E953" s="336"/>
      <c r="F953" s="337" t="n">
        <f aca="false">R953</f>
        <v>11.6</v>
      </c>
      <c r="G953" s="338"/>
      <c r="H953" s="339" t="n">
        <f aca="false">SUM(H947:H952)</f>
        <v>6472.8</v>
      </c>
      <c r="I953" s="340"/>
      <c r="J953" s="341" t="n">
        <f aca="false">SUM(J947:J952)</f>
        <v>4482.23</v>
      </c>
      <c r="K953" s="335" t="n">
        <f aca="false">SUM(K947:K952)</f>
        <v>1990.57</v>
      </c>
      <c r="L953" s="330"/>
      <c r="M953" s="262"/>
      <c r="N953" s="262"/>
      <c r="O953" s="262"/>
      <c r="P953" s="262"/>
      <c r="Q953" s="262"/>
      <c r="R953" s="331" t="n">
        <f aca="false">SUM(R947:R952)</f>
        <v>11.6</v>
      </c>
    </row>
    <row r="954" s="1" customFormat="true" ht="15" hidden="false" customHeight="false" outlineLevel="0" collapsed="false">
      <c r="A954" s="363"/>
      <c r="B954" s="367"/>
      <c r="C954" s="342"/>
      <c r="D954" s="342"/>
      <c r="E954" s="262"/>
      <c r="F954" s="262"/>
      <c r="G954" s="333"/>
      <c r="H954" s="343" t="n">
        <v>0</v>
      </c>
      <c r="I954" s="344" t="n">
        <f aca="false">K955/J955</f>
        <v>0.444102600714376</v>
      </c>
      <c r="J954" s="345"/>
      <c r="K954" s="335"/>
      <c r="L954" s="330"/>
      <c r="M954" s="262"/>
      <c r="N954" s="262"/>
      <c r="O954" s="262"/>
      <c r="P954" s="262"/>
      <c r="Q954" s="262"/>
      <c r="R954" s="331"/>
    </row>
    <row r="955" s="1" customFormat="true" ht="15.75" hidden="false" customHeight="false" outlineLevel="0" collapsed="false">
      <c r="A955" s="373"/>
      <c r="B955" s="379" t="s">
        <v>378</v>
      </c>
      <c r="C955" s="346"/>
      <c r="D955" s="346"/>
      <c r="E955" s="346"/>
      <c r="F955" s="347"/>
      <c r="G955" s="348"/>
      <c r="H955" s="349" t="n">
        <f aca="false">SUM(H953:H954)</f>
        <v>6472.8</v>
      </c>
      <c r="I955" s="350" t="n">
        <f aca="false">K955/H955</f>
        <v>0.307528426646892</v>
      </c>
      <c r="J955" s="351" t="n">
        <f aca="false">SUM(J953:J954)</f>
        <v>4482.23</v>
      </c>
      <c r="K955" s="352" t="n">
        <f aca="false">H955-J955</f>
        <v>1990.57</v>
      </c>
      <c r="L955" s="330"/>
      <c r="M955" s="262"/>
      <c r="N955" s="262"/>
      <c r="O955" s="262"/>
      <c r="P955" s="262"/>
      <c r="Q955" s="262"/>
      <c r="R955" s="331"/>
    </row>
    <row r="956" s="1" customFormat="true" ht="13.5" hidden="false" customHeight="false" outlineLevel="0" collapsed="false">
      <c r="A956" s="36"/>
      <c r="B956" s="36"/>
      <c r="C956" s="36"/>
      <c r="D956" s="36"/>
      <c r="E956" s="36"/>
      <c r="F956" s="381"/>
      <c r="G956" s="382"/>
      <c r="H956" s="383"/>
      <c r="I956" s="384"/>
      <c r="J956" s="385"/>
      <c r="K956" s="386"/>
      <c r="L956" s="330"/>
      <c r="M956" s="262"/>
      <c r="N956" s="262"/>
      <c r="O956" s="262"/>
      <c r="P956" s="262"/>
      <c r="Q956" s="262"/>
      <c r="R956" s="331"/>
    </row>
    <row r="957" s="1" customFormat="true" ht="15.75" hidden="false" customHeight="false" outlineLevel="0" collapsed="false">
      <c r="A957" s="358"/>
      <c r="B957" s="359" t="s">
        <v>392</v>
      </c>
      <c r="C957" s="324"/>
      <c r="D957" s="325" t="n">
        <v>43336</v>
      </c>
      <c r="E957" s="322"/>
      <c r="F957" s="322" t="s">
        <v>1474</v>
      </c>
      <c r="G957" s="324"/>
      <c r="H957" s="326"/>
      <c r="I957" s="327" t="s">
        <v>358</v>
      </c>
      <c r="J957" s="328" t="n">
        <v>65</v>
      </c>
      <c r="K957" s="329" t="n">
        <v>59</v>
      </c>
      <c r="L957" s="330"/>
      <c r="M957" s="262"/>
      <c r="N957" s="262"/>
      <c r="O957" s="262"/>
      <c r="P957" s="262"/>
      <c r="Q957" s="262"/>
      <c r="R957" s="331"/>
    </row>
    <row r="958" s="1" customFormat="true" ht="14.25" hidden="false" customHeight="false" outlineLevel="0" collapsed="false">
      <c r="A958" s="363" t="n">
        <v>30</v>
      </c>
      <c r="B958" s="364" t="s">
        <v>1452</v>
      </c>
      <c r="C958" s="332" t="s">
        <v>1389</v>
      </c>
      <c r="D958" s="332" t="s">
        <v>1453</v>
      </c>
      <c r="E958" s="262"/>
      <c r="F958" s="331" t="n">
        <v>1.1</v>
      </c>
      <c r="G958" s="333" t="n">
        <v>209.7</v>
      </c>
      <c r="H958" s="333" t="n">
        <f aca="false">A958*G958*(1-H957/100)</f>
        <v>6291</v>
      </c>
      <c r="I958" s="334" t="n">
        <v>145.6</v>
      </c>
      <c r="J958" s="334" t="n">
        <f aca="false">(A958*I958)/J957*K957</f>
        <v>3964.8</v>
      </c>
      <c r="K958" s="335" t="n">
        <f aca="false">H958-J958</f>
        <v>2326.2</v>
      </c>
      <c r="L958" s="330"/>
      <c r="M958" s="262"/>
      <c r="N958" s="262" t="n">
        <v>145.6</v>
      </c>
      <c r="O958" s="262" t="n">
        <v>1.6</v>
      </c>
      <c r="P958" s="262" t="n">
        <v>550</v>
      </c>
      <c r="Q958" s="262" t="n">
        <v>232.96</v>
      </c>
      <c r="R958" s="331" t="n">
        <f aca="false">A958*F958</f>
        <v>33</v>
      </c>
    </row>
    <row r="959" s="1" customFormat="true" ht="14.25" hidden="false" customHeight="false" outlineLevel="0" collapsed="false">
      <c r="A959" s="363" t="n">
        <v>10</v>
      </c>
      <c r="B959" s="364" t="s">
        <v>1432</v>
      </c>
      <c r="C959" s="332" t="s">
        <v>1389</v>
      </c>
      <c r="D959" s="332" t="s">
        <v>1433</v>
      </c>
      <c r="E959" s="262"/>
      <c r="F959" s="331" t="n">
        <v>2.5</v>
      </c>
      <c r="G959" s="333" t="n">
        <v>387</v>
      </c>
      <c r="H959" s="333" t="n">
        <f aca="false">A959*G959*(1-H957/100)</f>
        <v>3870</v>
      </c>
      <c r="I959" s="334" t="n">
        <v>318.5</v>
      </c>
      <c r="J959" s="334" t="n">
        <f aca="false">(A959*I959)/J957*K957</f>
        <v>2891</v>
      </c>
      <c r="K959" s="335" t="n">
        <f aca="false">H959-J959</f>
        <v>979</v>
      </c>
      <c r="L959" s="330"/>
      <c r="M959" s="262"/>
      <c r="N959" s="262" t="n">
        <v>318.5</v>
      </c>
      <c r="O959" s="262" t="n">
        <v>3.5</v>
      </c>
      <c r="P959" s="262" t="n">
        <v>573.3</v>
      </c>
      <c r="Q959" s="262" t="n">
        <v>429.975</v>
      </c>
      <c r="R959" s="331" t="n">
        <f aca="false">A959*F959</f>
        <v>25</v>
      </c>
    </row>
    <row r="960" s="1" customFormat="true" ht="14.25" hidden="false" customHeight="false" outlineLevel="0" collapsed="false">
      <c r="A960" s="363" t="n">
        <v>10</v>
      </c>
      <c r="B960" s="364" t="s">
        <v>1388</v>
      </c>
      <c r="C960" s="332" t="s">
        <v>1389</v>
      </c>
      <c r="D960" s="332" t="s">
        <v>1390</v>
      </c>
      <c r="E960" s="262"/>
      <c r="F960" s="331" t="n">
        <v>4.1</v>
      </c>
      <c r="G960" s="333" t="n">
        <v>641.7</v>
      </c>
      <c r="H960" s="333" t="n">
        <f aca="false">A960*G960*(1-H957/100)</f>
        <v>6417</v>
      </c>
      <c r="I960" s="334" t="n">
        <v>508.95</v>
      </c>
      <c r="J960" s="334" t="n">
        <f aca="false">(A960*I960)/J957*K957</f>
        <v>4619.7</v>
      </c>
      <c r="K960" s="335" t="n">
        <f aca="false">H960-J960</f>
        <v>1797.3</v>
      </c>
      <c r="L960" s="330"/>
      <c r="M960" s="262"/>
      <c r="N960" s="262" t="n">
        <v>508.95</v>
      </c>
      <c r="O960" s="262" t="n">
        <v>5.8</v>
      </c>
      <c r="P960" s="262" t="n">
        <v>763.425</v>
      </c>
      <c r="Q960" s="262" t="n">
        <v>712.53</v>
      </c>
      <c r="R960" s="331" t="n">
        <f aca="false">A960*F960</f>
        <v>41</v>
      </c>
    </row>
    <row r="961" s="1" customFormat="true" ht="14.25" hidden="false" customHeight="false" outlineLevel="0" collapsed="false">
      <c r="A961" s="363" t="n">
        <v>100</v>
      </c>
      <c r="B961" s="364" t="s">
        <v>832</v>
      </c>
      <c r="C961" s="332" t="s">
        <v>1434</v>
      </c>
      <c r="D961" s="332" t="s">
        <v>1435</v>
      </c>
      <c r="E961" s="262"/>
      <c r="F961" s="331" t="n">
        <v>0.03</v>
      </c>
      <c r="G961" s="333" t="n">
        <v>32.4</v>
      </c>
      <c r="H961" s="333" t="n">
        <f aca="false">A961*G961*(1-H957/100)</f>
        <v>3240</v>
      </c>
      <c r="I961" s="334" t="n">
        <v>22.75</v>
      </c>
      <c r="J961" s="334" t="n">
        <f aca="false">(A961*I961)/J957*K957</f>
        <v>2065</v>
      </c>
      <c r="K961" s="335" t="n">
        <f aca="false">H961-J961</f>
        <v>1175</v>
      </c>
      <c r="L961" s="330"/>
      <c r="M961" s="262"/>
      <c r="N961" s="262" t="n">
        <v>22.75</v>
      </c>
      <c r="O961" s="262" t="n">
        <v>0.25</v>
      </c>
      <c r="P961" s="262" t="n">
        <v>34.125</v>
      </c>
      <c r="Q961" s="262" t="n">
        <v>36.4</v>
      </c>
      <c r="R961" s="331" t="n">
        <f aca="false">A961*F961</f>
        <v>3</v>
      </c>
    </row>
    <row r="962" s="1" customFormat="true" ht="14.25" hidden="false" customHeight="false" outlineLevel="0" collapsed="false">
      <c r="A962" s="363" t="n">
        <v>100</v>
      </c>
      <c r="B962" s="364" t="s">
        <v>841</v>
      </c>
      <c r="C962" s="332" t="s">
        <v>1393</v>
      </c>
      <c r="D962" s="332" t="s">
        <v>1435</v>
      </c>
      <c r="E962" s="262"/>
      <c r="F962" s="331" t="n">
        <v>0.02</v>
      </c>
      <c r="G962" s="333" t="n">
        <v>24.3</v>
      </c>
      <c r="H962" s="333" t="n">
        <f aca="false">A962*G962*(1-H957/100)</f>
        <v>2430</v>
      </c>
      <c r="I962" s="334" t="n">
        <v>20.93</v>
      </c>
      <c r="J962" s="334" t="n">
        <f aca="false">(A962*I962)/J957*K957</f>
        <v>1899.8</v>
      </c>
      <c r="K962" s="335" t="n">
        <f aca="false">H962-J962</f>
        <v>530.2</v>
      </c>
      <c r="L962" s="330"/>
      <c r="M962" s="262"/>
      <c r="N962" s="262" t="n">
        <v>20.93</v>
      </c>
      <c r="O962" s="262" t="n">
        <v>0.23</v>
      </c>
      <c r="P962" s="262" t="n">
        <v>31.395</v>
      </c>
      <c r="Q962" s="262" t="n">
        <v>27.209</v>
      </c>
      <c r="R962" s="331" t="n">
        <f aca="false">A962*F962</f>
        <v>2</v>
      </c>
    </row>
    <row r="963" s="1" customFormat="true" ht="14.25" hidden="false" customHeight="false" outlineLevel="0" collapsed="false">
      <c r="A963" s="363" t="n">
        <v>10</v>
      </c>
      <c r="B963" s="364" t="s">
        <v>1475</v>
      </c>
      <c r="C963" s="332" t="s">
        <v>1476</v>
      </c>
      <c r="D963" s="332" t="s">
        <v>1477</v>
      </c>
      <c r="E963" s="262"/>
      <c r="F963" s="331" t="n">
        <v>0.16</v>
      </c>
      <c r="G963" s="333" t="n">
        <v>54</v>
      </c>
      <c r="H963" s="333" t="n">
        <f aca="false">A963*G963*(1-H957/100)</f>
        <v>540</v>
      </c>
      <c r="I963" s="334" t="n">
        <v>50.05</v>
      </c>
      <c r="J963" s="334" t="n">
        <f aca="false">(A963*I963)/J957*K957</f>
        <v>454.3</v>
      </c>
      <c r="K963" s="335" t="n">
        <f aca="false">H963-J963</f>
        <v>85.7</v>
      </c>
      <c r="L963" s="330"/>
      <c r="M963" s="262"/>
      <c r="N963" s="262" t="n">
        <v>50.05</v>
      </c>
      <c r="O963" s="262" t="n">
        <v>0.55</v>
      </c>
      <c r="P963" s="262" t="n">
        <v>90.09</v>
      </c>
      <c r="Q963" s="262" t="n">
        <v>60.06</v>
      </c>
      <c r="R963" s="331" t="n">
        <f aca="false">A963*F963</f>
        <v>1.6</v>
      </c>
    </row>
    <row r="964" s="1" customFormat="true" ht="14.25" hidden="false" customHeight="false" outlineLevel="0" collapsed="false">
      <c r="A964" s="363" t="n">
        <v>2</v>
      </c>
      <c r="B964" s="364" t="s">
        <v>1415</v>
      </c>
      <c r="C964" s="332" t="s">
        <v>1416</v>
      </c>
      <c r="D964" s="332" t="s">
        <v>1417</v>
      </c>
      <c r="E964" s="262"/>
      <c r="F964" s="331" t="n">
        <v>3</v>
      </c>
      <c r="G964" s="333" t="n">
        <v>448.2</v>
      </c>
      <c r="H964" s="333" t="n">
        <f aca="false">A964*G964*(1-H957/100)</f>
        <v>896.4</v>
      </c>
      <c r="I964" s="334" t="n">
        <v>368.55</v>
      </c>
      <c r="J964" s="334" t="n">
        <f aca="false">(A964*I964)/J957*K957</f>
        <v>669.06</v>
      </c>
      <c r="K964" s="335" t="n">
        <f aca="false">H964-J964</f>
        <v>227.34</v>
      </c>
      <c r="L964" s="330"/>
      <c r="M964" s="262"/>
      <c r="N964" s="262" t="n">
        <v>368.55</v>
      </c>
      <c r="O964" s="262" t="n">
        <v>4.05</v>
      </c>
      <c r="P964" s="262" t="n">
        <v>552.825</v>
      </c>
      <c r="Q964" s="262" t="n">
        <v>497.5425</v>
      </c>
      <c r="R964" s="331" t="n">
        <f aca="false">A964*F964</f>
        <v>6</v>
      </c>
    </row>
    <row r="965" s="1" customFormat="true" ht="14.25" hidden="false" customHeight="false" outlineLevel="0" collapsed="false">
      <c r="A965" s="363" t="n">
        <v>2</v>
      </c>
      <c r="B965" s="364" t="s">
        <v>1418</v>
      </c>
      <c r="C965" s="332" t="s">
        <v>1416</v>
      </c>
      <c r="D965" s="332" t="s">
        <v>1419</v>
      </c>
      <c r="E965" s="262"/>
      <c r="F965" s="331" t="n">
        <v>3</v>
      </c>
      <c r="G965" s="333" t="n">
        <v>448.2</v>
      </c>
      <c r="H965" s="333" t="n">
        <f aca="false">A965*G965*(1-H957/100)</f>
        <v>896.4</v>
      </c>
      <c r="I965" s="334" t="n">
        <v>368.55</v>
      </c>
      <c r="J965" s="334" t="n">
        <f aca="false">(A965*I965)/J957*K957</f>
        <v>669.06</v>
      </c>
      <c r="K965" s="335" t="n">
        <f aca="false">H965-J965</f>
        <v>227.34</v>
      </c>
      <c r="L965" s="330"/>
      <c r="M965" s="262"/>
      <c r="N965" s="262" t="n">
        <v>368.55</v>
      </c>
      <c r="O965" s="262" t="n">
        <v>4.05</v>
      </c>
      <c r="P965" s="262" t="n">
        <v>552.825</v>
      </c>
      <c r="Q965" s="262" t="n">
        <v>497.5425</v>
      </c>
      <c r="R965" s="331" t="n">
        <f aca="false">A965*F965</f>
        <v>6</v>
      </c>
    </row>
    <row r="966" s="1" customFormat="true" ht="14.25" hidden="false" customHeight="false" outlineLevel="0" collapsed="false">
      <c r="A966" s="363" t="n">
        <v>20</v>
      </c>
      <c r="B966" s="364" t="s">
        <v>1354</v>
      </c>
      <c r="C966" s="332" t="s">
        <v>1478</v>
      </c>
      <c r="D966" s="332" t="s">
        <v>1479</v>
      </c>
      <c r="E966" s="262"/>
      <c r="F966" s="331" t="n">
        <v>0.13</v>
      </c>
      <c r="G966" s="333" t="n">
        <v>32.4</v>
      </c>
      <c r="H966" s="333" t="n">
        <f aca="false">A966*G966*(1-H957/100)</f>
        <v>648</v>
      </c>
      <c r="I966" s="334" t="n">
        <v>26.325</v>
      </c>
      <c r="J966" s="334" t="n">
        <f aca="false">(A966*I966)/J957*K957</f>
        <v>477.9</v>
      </c>
      <c r="K966" s="335" t="n">
        <f aca="false">H966-J966</f>
        <v>170.1</v>
      </c>
      <c r="L966" s="330"/>
      <c r="M966" s="262"/>
      <c r="N966" s="262" t="n">
        <v>26.325</v>
      </c>
      <c r="O966" s="262" t="n">
        <v>0.3</v>
      </c>
      <c r="P966" s="262"/>
      <c r="Q966" s="262" t="n">
        <v>35.5388</v>
      </c>
      <c r="R966" s="331" t="n">
        <f aca="false">A966*F966</f>
        <v>2.6</v>
      </c>
    </row>
    <row r="967" s="1" customFormat="true" ht="15" hidden="false" customHeight="false" outlineLevel="0" collapsed="false">
      <c r="A967" s="368" t="n">
        <f aca="false">SUM(A958:A966)</f>
        <v>284</v>
      </c>
      <c r="B967" s="368" t="s">
        <v>377</v>
      </c>
      <c r="C967" s="336"/>
      <c r="D967" s="336"/>
      <c r="E967" s="336"/>
      <c r="F967" s="337" t="n">
        <f aca="false">R967</f>
        <v>120.2</v>
      </c>
      <c r="G967" s="338"/>
      <c r="H967" s="339" t="n">
        <f aca="false">SUM(H958:H966)</f>
        <v>25228.8</v>
      </c>
      <c r="I967" s="340"/>
      <c r="J967" s="341" t="n">
        <f aca="false">SUM(J958:J966)</f>
        <v>17710.62</v>
      </c>
      <c r="K967" s="335" t="n">
        <f aca="false">SUM(K958:K966)</f>
        <v>7518.18</v>
      </c>
      <c r="L967" s="330"/>
      <c r="M967" s="262"/>
      <c r="N967" s="262"/>
      <c r="O967" s="262"/>
      <c r="P967" s="262"/>
      <c r="Q967" s="262"/>
      <c r="R967" s="331" t="n">
        <f aca="false">SUM(R958:R966)</f>
        <v>120.2</v>
      </c>
    </row>
    <row r="968" s="1" customFormat="true" ht="15" hidden="false" customHeight="false" outlineLevel="0" collapsed="false">
      <c r="A968" s="363"/>
      <c r="B968" s="367"/>
      <c r="C968" s="342"/>
      <c r="D968" s="342"/>
      <c r="E968" s="262"/>
      <c r="F968" s="262"/>
      <c r="G968" s="333"/>
      <c r="H968" s="343" t="n">
        <v>0</v>
      </c>
      <c r="I968" s="344" t="n">
        <f aca="false">K969/J969</f>
        <v>0.424501231464511</v>
      </c>
      <c r="J968" s="345"/>
      <c r="K968" s="335"/>
      <c r="L968" s="330"/>
      <c r="M968" s="262"/>
      <c r="N968" s="262"/>
      <c r="O968" s="262"/>
      <c r="P968" s="262"/>
      <c r="Q968" s="262"/>
      <c r="R968" s="331"/>
    </row>
    <row r="969" s="1" customFormat="true" ht="15.75" hidden="false" customHeight="false" outlineLevel="0" collapsed="false">
      <c r="A969" s="373"/>
      <c r="B969" s="379" t="s">
        <v>378</v>
      </c>
      <c r="C969" s="346"/>
      <c r="D969" s="346"/>
      <c r="E969" s="346"/>
      <c r="F969" s="347"/>
      <c r="G969" s="348"/>
      <c r="H969" s="349" t="n">
        <f aca="false">SUM(H967:H968)</f>
        <v>25228.8</v>
      </c>
      <c r="I969" s="350" t="n">
        <f aca="false">K969/H969</f>
        <v>0.297999904870624</v>
      </c>
      <c r="J969" s="351" t="n">
        <f aca="false">SUM(J967:J968)</f>
        <v>17710.62</v>
      </c>
      <c r="K969" s="352" t="n">
        <f aca="false">H969-J969</f>
        <v>7518.18</v>
      </c>
      <c r="L969" s="330"/>
      <c r="M969" s="262"/>
      <c r="N969" s="262"/>
      <c r="O969" s="262"/>
      <c r="P969" s="262"/>
      <c r="Q969" s="262"/>
      <c r="R969" s="331"/>
    </row>
    <row r="970" s="1" customFormat="true" ht="15.75" hidden="false" customHeight="false" outlineLevel="0" collapsed="false">
      <c r="A970" s="358"/>
      <c r="B970" s="359" t="s">
        <v>392</v>
      </c>
      <c r="C970" s="324"/>
      <c r="D970" s="325" t="n">
        <v>43348</v>
      </c>
      <c r="E970" s="322"/>
      <c r="F970" s="322" t="s">
        <v>1480</v>
      </c>
      <c r="G970" s="324"/>
      <c r="H970" s="326" t="n">
        <v>10</v>
      </c>
      <c r="I970" s="327" t="s">
        <v>358</v>
      </c>
      <c r="J970" s="328" t="n">
        <v>68</v>
      </c>
      <c r="K970" s="329" t="n">
        <v>59</v>
      </c>
      <c r="L970" s="330"/>
      <c r="M970" s="262"/>
      <c r="N970" s="262"/>
      <c r="O970" s="262"/>
      <c r="P970" s="262"/>
      <c r="Q970" s="262"/>
      <c r="R970" s="331"/>
    </row>
    <row r="971" s="1" customFormat="true" ht="14.25" hidden="false" customHeight="false" outlineLevel="0" collapsed="false">
      <c r="A971" s="363" t="n">
        <v>50</v>
      </c>
      <c r="B971" s="364" t="s">
        <v>839</v>
      </c>
      <c r="C971" s="332" t="s">
        <v>1391</v>
      </c>
      <c r="D971" s="332" t="s">
        <v>1408</v>
      </c>
      <c r="E971" s="262"/>
      <c r="F971" s="331" t="n">
        <v>0.11</v>
      </c>
      <c r="G971" s="333" t="n">
        <v>49.5</v>
      </c>
      <c r="H971" s="333" t="n">
        <f aca="false">A971*G971*(1-H970/100)</f>
        <v>2227.5</v>
      </c>
      <c r="I971" s="334" t="n">
        <v>36.72</v>
      </c>
      <c r="J971" s="334" t="n">
        <f aca="false">(A971*I971)/J970*K970</f>
        <v>1593</v>
      </c>
      <c r="K971" s="335" t="n">
        <f aca="false">H971-J971</f>
        <v>634.5</v>
      </c>
      <c r="L971" s="330"/>
      <c r="M971" s="262"/>
      <c r="N971" s="262" t="n">
        <v>36.72</v>
      </c>
      <c r="O971" s="262" t="n">
        <v>0.4</v>
      </c>
      <c r="P971" s="262" t="n">
        <v>55.08</v>
      </c>
      <c r="Q971" s="262" t="n">
        <v>55.08</v>
      </c>
      <c r="R971" s="331" t="n">
        <f aca="false">A971*F971</f>
        <v>5.5</v>
      </c>
    </row>
    <row r="972" s="1" customFormat="true" ht="14.25" hidden="false" customHeight="false" outlineLevel="0" collapsed="false">
      <c r="A972" s="363" t="n">
        <v>50</v>
      </c>
      <c r="B972" s="364" t="s">
        <v>846</v>
      </c>
      <c r="C972" s="332" t="s">
        <v>1393</v>
      </c>
      <c r="D972" s="332" t="s">
        <v>1409</v>
      </c>
      <c r="E972" s="262"/>
      <c r="F972" s="331" t="n">
        <v>0.04</v>
      </c>
      <c r="G972" s="333" t="n">
        <v>39.6</v>
      </c>
      <c r="H972" s="333" t="n">
        <f aca="false">A972*G972*(1-H970/100)</f>
        <v>1782</v>
      </c>
      <c r="I972" s="334" t="n">
        <v>27.54</v>
      </c>
      <c r="J972" s="334" t="n">
        <f aca="false">(A972*I972)/J970*K970</f>
        <v>1194.75</v>
      </c>
      <c r="K972" s="335" t="n">
        <f aca="false">H972-J972</f>
        <v>587.25</v>
      </c>
      <c r="L972" s="330"/>
      <c r="M972" s="262"/>
      <c r="N972" s="262" t="n">
        <v>27.54</v>
      </c>
      <c r="O972" s="262" t="n">
        <v>0.3</v>
      </c>
      <c r="P972" s="262" t="n">
        <v>80</v>
      </c>
      <c r="Q972" s="262" t="n">
        <v>44.064</v>
      </c>
      <c r="R972" s="331" t="n">
        <f aca="false">A972*F972</f>
        <v>2</v>
      </c>
    </row>
    <row r="973" s="1" customFormat="true" ht="14.25" hidden="false" customHeight="false" outlineLevel="0" collapsed="false">
      <c r="A973" s="363" t="n">
        <v>1</v>
      </c>
      <c r="B973" s="364" t="s">
        <v>1481</v>
      </c>
      <c r="C973" s="332" t="s">
        <v>1482</v>
      </c>
      <c r="D973" s="332" t="s">
        <v>1483</v>
      </c>
      <c r="E973" s="262"/>
      <c r="F973" s="331" t="n">
        <v>18</v>
      </c>
      <c r="G973" s="333" t="n">
        <v>3625.2</v>
      </c>
      <c r="H973" s="333" t="n">
        <f aca="false">A973*G973*(1-H970/100)</f>
        <v>3262.68</v>
      </c>
      <c r="I973" s="334" t="n">
        <v>2983.5</v>
      </c>
      <c r="J973" s="334" t="n">
        <f aca="false">(A973*I973)/J970*K970</f>
        <v>2588.625</v>
      </c>
      <c r="K973" s="335" t="n">
        <f aca="false">H973-J973</f>
        <v>674.055</v>
      </c>
      <c r="L973" s="330"/>
      <c r="M973" s="262"/>
      <c r="N973" s="262" t="n">
        <v>2983.5</v>
      </c>
      <c r="O973" s="262" t="n">
        <v>34</v>
      </c>
      <c r="P973" s="262" t="n">
        <v>5221.125</v>
      </c>
      <c r="Q973" s="262" t="n">
        <v>4027.725</v>
      </c>
      <c r="R973" s="331" t="n">
        <f aca="false">A973*F973</f>
        <v>18</v>
      </c>
    </row>
    <row r="974" s="1" customFormat="true" ht="15" hidden="false" customHeight="false" outlineLevel="0" collapsed="false">
      <c r="A974" s="368" t="n">
        <f aca="false">SUM(A971:A973)</f>
        <v>101</v>
      </c>
      <c r="B974" s="368" t="s">
        <v>377</v>
      </c>
      <c r="C974" s="336"/>
      <c r="D974" s="336"/>
      <c r="E974" s="336"/>
      <c r="F974" s="337" t="n">
        <f aca="false">R974</f>
        <v>25.5</v>
      </c>
      <c r="G974" s="338"/>
      <c r="H974" s="339" t="n">
        <f aca="false">SUM(H971:H973)</f>
        <v>7272.18</v>
      </c>
      <c r="I974" s="340"/>
      <c r="J974" s="341" t="n">
        <f aca="false">SUM(J971:J973)</f>
        <v>5376.375</v>
      </c>
      <c r="K974" s="335" t="n">
        <f aca="false">SUM(K971:K973)</f>
        <v>1895.805</v>
      </c>
      <c r="L974" s="330"/>
      <c r="M974" s="262"/>
      <c r="N974" s="262"/>
      <c r="O974" s="262"/>
      <c r="P974" s="262"/>
      <c r="Q974" s="262"/>
      <c r="R974" s="331" t="n">
        <f aca="false">SUM(R971:R973)</f>
        <v>25.5</v>
      </c>
    </row>
    <row r="975" s="1" customFormat="true" ht="15" hidden="false" customHeight="false" outlineLevel="0" collapsed="false">
      <c r="A975" s="363"/>
      <c r="B975" s="367"/>
      <c r="C975" s="342"/>
      <c r="D975" s="342"/>
      <c r="E975" s="262"/>
      <c r="F975" s="262"/>
      <c r="G975" s="333"/>
      <c r="H975" s="343" t="n">
        <v>0</v>
      </c>
      <c r="I975" s="344" t="n">
        <f aca="false">K976/J976</f>
        <v>0.352617702448211</v>
      </c>
      <c r="J975" s="345"/>
      <c r="K975" s="335"/>
      <c r="L975" s="330"/>
      <c r="M975" s="262"/>
      <c r="N975" s="262"/>
      <c r="O975" s="262"/>
      <c r="P975" s="262"/>
      <c r="Q975" s="262"/>
      <c r="R975" s="331"/>
    </row>
    <row r="976" s="1" customFormat="true" ht="15.75" hidden="false" customHeight="false" outlineLevel="0" collapsed="false">
      <c r="A976" s="373"/>
      <c r="B976" s="379" t="s">
        <v>378</v>
      </c>
      <c r="C976" s="346"/>
      <c r="D976" s="346"/>
      <c r="E976" s="346"/>
      <c r="F976" s="347"/>
      <c r="G976" s="348"/>
      <c r="H976" s="349" t="n">
        <f aca="false">SUM(H974:H975)</f>
        <v>7272.18</v>
      </c>
      <c r="I976" s="350" t="n">
        <f aca="false">K976/H976</f>
        <v>0.260692804633549</v>
      </c>
      <c r="J976" s="351" t="n">
        <f aca="false">SUM(J974:J975)</f>
        <v>5376.375</v>
      </c>
      <c r="K976" s="352" t="n">
        <f aca="false">H976-J976</f>
        <v>1895.805</v>
      </c>
      <c r="L976" s="330"/>
      <c r="M976" s="262"/>
      <c r="N976" s="262"/>
      <c r="O976" s="262"/>
      <c r="P976" s="262"/>
      <c r="Q976" s="262"/>
      <c r="R976" s="331"/>
    </row>
    <row r="977" s="1" customFormat="true" ht="15.75" hidden="false" customHeight="false" outlineLevel="0" collapsed="false">
      <c r="A977" s="358"/>
      <c r="B977" s="359" t="s">
        <v>392</v>
      </c>
      <c r="C977" s="324"/>
      <c r="D977" s="325" t="n">
        <v>43355</v>
      </c>
      <c r="E977" s="322"/>
      <c r="F977" s="322" t="s">
        <v>1484</v>
      </c>
      <c r="G977" s="324"/>
      <c r="H977" s="326"/>
      <c r="I977" s="327" t="s">
        <v>358</v>
      </c>
      <c r="J977" s="328" t="n">
        <v>68</v>
      </c>
      <c r="K977" s="329" t="n">
        <v>59</v>
      </c>
      <c r="L977" s="330"/>
      <c r="M977" s="262"/>
      <c r="N977" s="262"/>
      <c r="O977" s="262"/>
      <c r="P977" s="262"/>
      <c r="Q977" s="262"/>
      <c r="R977" s="331"/>
    </row>
    <row r="978" s="1" customFormat="true" ht="14.25" hidden="false" customHeight="false" outlineLevel="0" collapsed="false">
      <c r="A978" s="363" t="n">
        <v>2</v>
      </c>
      <c r="B978" s="364" t="s">
        <v>1256</v>
      </c>
      <c r="C978" s="332" t="s">
        <v>1472</v>
      </c>
      <c r="D978" s="332" t="s">
        <v>1473</v>
      </c>
      <c r="E978" s="262"/>
      <c r="F978" s="331" t="n">
        <v>0.35</v>
      </c>
      <c r="G978" s="333" t="n">
        <f aca="false">1420.2/2</f>
        <v>710.1</v>
      </c>
      <c r="H978" s="333" t="n">
        <f aca="false">A978*G978*(1-H977/100)</f>
        <v>1420.2</v>
      </c>
      <c r="I978" s="334" t="n">
        <v>394.4</v>
      </c>
      <c r="J978" s="334" t="n">
        <f aca="false">(A978*I978)/J977*K977</f>
        <v>684.4</v>
      </c>
      <c r="K978" s="335" t="n">
        <f aca="false">H978-J978</f>
        <v>735.8</v>
      </c>
      <c r="L978" s="330"/>
      <c r="M978" s="262"/>
      <c r="N978" s="262" t="n">
        <v>394.4</v>
      </c>
      <c r="O978" s="262" t="n">
        <v>4</v>
      </c>
      <c r="P978" s="262" t="n">
        <v>850</v>
      </c>
      <c r="Q978" s="262" t="n">
        <v>788.8</v>
      </c>
      <c r="R978" s="331" t="n">
        <f aca="false">A978*F978</f>
        <v>0.7</v>
      </c>
    </row>
    <row r="979" s="1" customFormat="true" ht="15" hidden="false" customHeight="false" outlineLevel="0" collapsed="false">
      <c r="A979" s="368" t="n">
        <f aca="false">SUM(A978:A978)</f>
        <v>2</v>
      </c>
      <c r="B979" s="368" t="s">
        <v>377</v>
      </c>
      <c r="C979" s="336"/>
      <c r="D979" s="336"/>
      <c r="E979" s="336"/>
      <c r="F979" s="337" t="n">
        <f aca="false">R979</f>
        <v>0.7</v>
      </c>
      <c r="G979" s="338"/>
      <c r="H979" s="339" t="n">
        <f aca="false">SUM(H978:H978)</f>
        <v>1420.2</v>
      </c>
      <c r="I979" s="340"/>
      <c r="J979" s="341" t="n">
        <f aca="false">SUM(J978:J978)</f>
        <v>684.4</v>
      </c>
      <c r="K979" s="335" t="n">
        <f aca="false">SUM(K978:K978)</f>
        <v>735.8</v>
      </c>
      <c r="L979" s="330"/>
      <c r="M979" s="262"/>
      <c r="N979" s="262"/>
      <c r="O979" s="262"/>
      <c r="P979" s="262"/>
      <c r="Q979" s="262"/>
      <c r="R979" s="331" t="n">
        <f aca="false">SUM(R978:R978)</f>
        <v>0.7</v>
      </c>
    </row>
    <row r="980" s="1" customFormat="true" ht="15" hidden="false" customHeight="false" outlineLevel="0" collapsed="false">
      <c r="A980" s="363"/>
      <c r="B980" s="367"/>
      <c r="C980" s="342"/>
      <c r="D980" s="342"/>
      <c r="E980" s="262"/>
      <c r="F980" s="262"/>
      <c r="G980" s="333"/>
      <c r="H980" s="343" t="n">
        <v>0</v>
      </c>
      <c r="I980" s="344" t="n">
        <f aca="false">K981/J981</f>
        <v>1.07510227936879</v>
      </c>
      <c r="J980" s="345"/>
      <c r="K980" s="335"/>
      <c r="L980" s="330"/>
      <c r="M980" s="262"/>
      <c r="N980" s="262"/>
      <c r="O980" s="262"/>
      <c r="P980" s="262"/>
      <c r="Q980" s="262"/>
      <c r="R980" s="331"/>
    </row>
    <row r="981" s="1" customFormat="true" ht="15.75" hidden="false" customHeight="false" outlineLevel="0" collapsed="false">
      <c r="A981" s="373"/>
      <c r="B981" s="379" t="s">
        <v>378</v>
      </c>
      <c r="C981" s="346"/>
      <c r="D981" s="346"/>
      <c r="E981" s="346"/>
      <c r="F981" s="347"/>
      <c r="G981" s="348"/>
      <c r="H981" s="349" t="n">
        <f aca="false">SUM(H979:H980)</f>
        <v>1420.2</v>
      </c>
      <c r="I981" s="350" t="n">
        <f aca="false">K981/H981</f>
        <v>0.518096042810872</v>
      </c>
      <c r="J981" s="351" t="n">
        <f aca="false">SUM(J979:J980)</f>
        <v>684.4</v>
      </c>
      <c r="K981" s="352" t="n">
        <f aca="false">H981-J981</f>
        <v>735.8</v>
      </c>
      <c r="L981" s="330"/>
      <c r="M981" s="262"/>
      <c r="N981" s="262"/>
      <c r="O981" s="262"/>
      <c r="P981" s="262"/>
      <c r="Q981" s="262"/>
      <c r="R981" s="331"/>
    </row>
    <row r="982" s="1" customFormat="true" ht="15.75" hidden="false" customHeight="false" outlineLevel="0" collapsed="false">
      <c r="A982" s="358"/>
      <c r="B982" s="359" t="s">
        <v>392</v>
      </c>
      <c r="C982" s="324" t="s">
        <v>1359</v>
      </c>
      <c r="D982" s="325" t="n">
        <v>43361</v>
      </c>
      <c r="E982" s="322"/>
      <c r="F982" s="322" t="s">
        <v>1485</v>
      </c>
      <c r="G982" s="324"/>
      <c r="H982" s="326"/>
      <c r="I982" s="327" t="s">
        <v>358</v>
      </c>
      <c r="J982" s="328" t="n">
        <v>68</v>
      </c>
      <c r="K982" s="329" t="n">
        <v>59</v>
      </c>
      <c r="L982" s="330"/>
      <c r="M982" s="262"/>
      <c r="N982" s="262"/>
      <c r="O982" s="262"/>
      <c r="P982" s="262"/>
      <c r="Q982" s="262"/>
      <c r="R982" s="331"/>
    </row>
    <row r="983" s="1" customFormat="true" ht="14.25" hidden="false" customHeight="false" outlineLevel="0" collapsed="false">
      <c r="A983" s="363" t="n">
        <v>5</v>
      </c>
      <c r="B983" s="364" t="s">
        <v>1486</v>
      </c>
      <c r="C983" s="332" t="s">
        <v>1396</v>
      </c>
      <c r="D983" s="353"/>
      <c r="E983" s="262"/>
      <c r="F983" s="331" t="n">
        <v>4.6</v>
      </c>
      <c r="G983" s="333" t="n">
        <v>1485</v>
      </c>
      <c r="H983" s="333" t="n">
        <f aca="false">A983*G983*(1-H982/100)</f>
        <v>7425</v>
      </c>
      <c r="I983" s="334" t="n">
        <v>1319.812</v>
      </c>
      <c r="J983" s="334" t="n">
        <f aca="false">(A983*I983)/J982*K982</f>
        <v>5725.655</v>
      </c>
      <c r="K983" s="335" t="n">
        <f aca="false">H983-J983</f>
        <v>1699.345</v>
      </c>
      <c r="L983" s="330"/>
      <c r="M983" s="262"/>
      <c r="N983" s="262" t="n">
        <v>1319.812</v>
      </c>
      <c r="O983" s="262" t="n">
        <v>14.93</v>
      </c>
      <c r="P983" s="262" t="n">
        <v>1650</v>
      </c>
      <c r="Q983" s="262" t="n">
        <v>1650</v>
      </c>
      <c r="R983" s="331" t="n">
        <f aca="false">A983*F983</f>
        <v>23</v>
      </c>
    </row>
    <row r="984" s="1" customFormat="true" ht="15" hidden="false" customHeight="false" outlineLevel="0" collapsed="false">
      <c r="A984" s="368" t="n">
        <f aca="false">SUM(A983:A983)</f>
        <v>5</v>
      </c>
      <c r="B984" s="368" t="s">
        <v>377</v>
      </c>
      <c r="C984" s="336"/>
      <c r="D984" s="336"/>
      <c r="E984" s="336"/>
      <c r="F984" s="337" t="n">
        <f aca="false">R984</f>
        <v>23</v>
      </c>
      <c r="G984" s="338"/>
      <c r="H984" s="339" t="n">
        <f aca="false">SUM(H983:H983)</f>
        <v>7425</v>
      </c>
      <c r="I984" s="340"/>
      <c r="J984" s="341" t="n">
        <f aca="false">SUM(J983:J983)</f>
        <v>5725.655</v>
      </c>
      <c r="K984" s="335" t="n">
        <f aca="false">SUM(K983:K983)</f>
        <v>1699.345</v>
      </c>
      <c r="L984" s="330"/>
      <c r="M984" s="262"/>
      <c r="N984" s="262"/>
      <c r="O984" s="262"/>
      <c r="P984" s="262"/>
      <c r="Q984" s="262"/>
      <c r="R984" s="331" t="n">
        <f aca="false">SUM(R983:R983)</f>
        <v>23</v>
      </c>
    </row>
    <row r="985" s="1" customFormat="true" ht="15" hidden="false" customHeight="false" outlineLevel="0" collapsed="false">
      <c r="A985" s="363"/>
      <c r="B985" s="367"/>
      <c r="C985" s="342"/>
      <c r="D985" s="342"/>
      <c r="E985" s="262"/>
      <c r="F985" s="262"/>
      <c r="G985" s="333"/>
      <c r="H985" s="343" t="n">
        <v>0</v>
      </c>
      <c r="I985" s="344" t="n">
        <f aca="false">K986/J986</f>
        <v>0.296794864517684</v>
      </c>
      <c r="J985" s="345"/>
      <c r="K985" s="335"/>
      <c r="L985" s="330"/>
      <c r="M985" s="262"/>
      <c r="N985" s="262"/>
      <c r="O985" s="262"/>
      <c r="P985" s="262"/>
      <c r="Q985" s="262"/>
      <c r="R985" s="331"/>
    </row>
    <row r="986" s="1" customFormat="true" ht="15.75" hidden="false" customHeight="false" outlineLevel="0" collapsed="false">
      <c r="A986" s="373"/>
      <c r="B986" s="379" t="s">
        <v>378</v>
      </c>
      <c r="C986" s="346"/>
      <c r="D986" s="346"/>
      <c r="E986" s="346"/>
      <c r="F986" s="347"/>
      <c r="G986" s="348"/>
      <c r="H986" s="349" t="n">
        <f aca="false">SUM(H984:H985)</f>
        <v>7425</v>
      </c>
      <c r="I986" s="350" t="n">
        <f aca="false">K986/H986</f>
        <v>0.228868013468014</v>
      </c>
      <c r="J986" s="351" t="n">
        <f aca="false">SUM(J984:J985)</f>
        <v>5725.655</v>
      </c>
      <c r="K986" s="352" t="n">
        <f aca="false">H986-J986</f>
        <v>1699.345</v>
      </c>
      <c r="L986" s="330"/>
      <c r="M986" s="262"/>
      <c r="N986" s="262"/>
      <c r="O986" s="262"/>
      <c r="P986" s="262"/>
      <c r="Q986" s="262"/>
      <c r="R986" s="331"/>
    </row>
    <row r="987" s="1" customFormat="true" ht="15.75" hidden="false" customHeight="false" outlineLevel="0" collapsed="false">
      <c r="A987" s="358"/>
      <c r="B987" s="359" t="s">
        <v>392</v>
      </c>
      <c r="C987" s="324" t="s">
        <v>1359</v>
      </c>
      <c r="D987" s="325" t="n">
        <v>43397</v>
      </c>
      <c r="E987" s="322"/>
      <c r="F987" s="322" t="s">
        <v>1487</v>
      </c>
      <c r="G987" s="324"/>
      <c r="H987" s="326"/>
      <c r="I987" s="327" t="s">
        <v>358</v>
      </c>
      <c r="J987" s="328" t="n">
        <v>68</v>
      </c>
      <c r="K987" s="329" t="n">
        <v>67</v>
      </c>
      <c r="L987" s="330"/>
      <c r="M987" s="262"/>
      <c r="N987" s="262"/>
      <c r="O987" s="262"/>
      <c r="P987" s="262"/>
      <c r="Q987" s="262"/>
      <c r="R987" s="331"/>
    </row>
    <row r="988" s="1" customFormat="true" ht="14.25" hidden="false" customHeight="false" outlineLevel="0" collapsed="false">
      <c r="A988" s="363" t="n">
        <v>50</v>
      </c>
      <c r="B988" s="364" t="s">
        <v>1370</v>
      </c>
      <c r="C988" s="332" t="s">
        <v>1396</v>
      </c>
      <c r="D988" s="332" t="s">
        <v>1397</v>
      </c>
      <c r="E988" s="262"/>
      <c r="F988" s="331" t="n">
        <v>1.2</v>
      </c>
      <c r="G988" s="333" t="n">
        <v>360</v>
      </c>
      <c r="H988" s="333" t="n">
        <f aca="false">A988*G988*(1-H987/100)</f>
        <v>18000</v>
      </c>
      <c r="I988" s="334" t="n">
        <v>309.4</v>
      </c>
      <c r="J988" s="334" t="n">
        <f aca="false">(A988*I988)/J987*K987</f>
        <v>15242.5</v>
      </c>
      <c r="K988" s="335" t="n">
        <f aca="false">H988-J988</f>
        <v>2757.5</v>
      </c>
      <c r="L988" s="330"/>
      <c r="M988" s="262"/>
      <c r="N988" s="262" t="n">
        <v>309.4</v>
      </c>
      <c r="O988" s="262" t="n">
        <v>3.5</v>
      </c>
      <c r="P988" s="262" t="n">
        <v>400</v>
      </c>
      <c r="Q988" s="262" t="n">
        <v>400</v>
      </c>
      <c r="R988" s="331" t="n">
        <f aca="false">A988*F988</f>
        <v>60</v>
      </c>
    </row>
    <row r="989" s="1" customFormat="true" ht="15" hidden="false" customHeight="false" outlineLevel="0" collapsed="false">
      <c r="A989" s="368" t="n">
        <f aca="false">SUM(A988:A988)</f>
        <v>50</v>
      </c>
      <c r="B989" s="368" t="s">
        <v>377</v>
      </c>
      <c r="C989" s="336"/>
      <c r="D989" s="336"/>
      <c r="E989" s="336"/>
      <c r="F989" s="337" t="n">
        <f aca="false">R989</f>
        <v>60</v>
      </c>
      <c r="G989" s="338"/>
      <c r="H989" s="339" t="n">
        <f aca="false">SUM(H988:H988)</f>
        <v>18000</v>
      </c>
      <c r="I989" s="340"/>
      <c r="J989" s="341" t="n">
        <f aca="false">SUM(J988:J988)</f>
        <v>15242.5</v>
      </c>
      <c r="K989" s="335" t="n">
        <f aca="false">SUM(K988:K988)</f>
        <v>2757.5</v>
      </c>
      <c r="L989" s="330"/>
      <c r="M989" s="262"/>
      <c r="N989" s="262"/>
      <c r="O989" s="262"/>
      <c r="P989" s="262"/>
      <c r="Q989" s="262"/>
      <c r="R989" s="331" t="n">
        <f aca="false">SUM(R988:R988)</f>
        <v>60</v>
      </c>
    </row>
    <row r="990" s="1" customFormat="true" ht="15" hidden="false" customHeight="false" outlineLevel="0" collapsed="false">
      <c r="A990" s="363"/>
      <c r="B990" s="367"/>
      <c r="C990" s="342"/>
      <c r="D990" s="342"/>
      <c r="E990" s="262"/>
      <c r="F990" s="262"/>
      <c r="G990" s="333"/>
      <c r="H990" s="343" t="n">
        <v>0</v>
      </c>
      <c r="I990" s="344" t="n">
        <f aca="false">K991/J991</f>
        <v>0.180908643595211</v>
      </c>
      <c r="J990" s="345"/>
      <c r="K990" s="335"/>
      <c r="L990" s="330"/>
      <c r="M990" s="262"/>
      <c r="N990" s="262"/>
      <c r="O990" s="262"/>
      <c r="P990" s="262"/>
      <c r="Q990" s="262"/>
      <c r="R990" s="331"/>
    </row>
    <row r="991" s="1" customFormat="true" ht="15.75" hidden="false" customHeight="false" outlineLevel="0" collapsed="false">
      <c r="A991" s="373"/>
      <c r="B991" s="379" t="s">
        <v>378</v>
      </c>
      <c r="C991" s="346"/>
      <c r="D991" s="346"/>
      <c r="E991" s="346"/>
      <c r="F991" s="347"/>
      <c r="G991" s="348"/>
      <c r="H991" s="349" t="n">
        <f aca="false">SUM(H989:H990)</f>
        <v>18000</v>
      </c>
      <c r="I991" s="350" t="n">
        <f aca="false">K991/H991</f>
        <v>0.153194444444445</v>
      </c>
      <c r="J991" s="351" t="n">
        <f aca="false">SUM(J989:J990)</f>
        <v>15242.5</v>
      </c>
      <c r="K991" s="352" t="n">
        <f aca="false">H991-J991</f>
        <v>2757.5</v>
      </c>
      <c r="L991" s="330"/>
      <c r="M991" s="262"/>
      <c r="N991" s="262"/>
      <c r="O991" s="262"/>
      <c r="P991" s="262"/>
      <c r="Q991" s="262"/>
      <c r="R991" s="331"/>
    </row>
    <row r="992" s="1" customFormat="true" ht="15.75" hidden="false" customHeight="false" outlineLevel="0" collapsed="false">
      <c r="A992" s="358"/>
      <c r="B992" s="359" t="s">
        <v>392</v>
      </c>
      <c r="C992" s="324" t="s">
        <v>1359</v>
      </c>
      <c r="D992" s="325" t="n">
        <v>43382</v>
      </c>
      <c r="E992" s="322"/>
      <c r="F992" s="322" t="s">
        <v>1488</v>
      </c>
      <c r="G992" s="324"/>
      <c r="H992" s="326"/>
      <c r="I992" s="327" t="s">
        <v>358</v>
      </c>
      <c r="J992" s="328" t="n">
        <v>68</v>
      </c>
      <c r="K992" s="329" t="n">
        <v>59</v>
      </c>
      <c r="L992" s="330"/>
      <c r="M992" s="262"/>
      <c r="N992" s="262"/>
      <c r="O992" s="262"/>
      <c r="P992" s="262"/>
      <c r="Q992" s="262"/>
      <c r="R992" s="331"/>
    </row>
    <row r="993" s="1" customFormat="true" ht="14.25" hidden="false" customHeight="false" outlineLevel="0" collapsed="false">
      <c r="A993" s="363" t="n">
        <v>20</v>
      </c>
      <c r="B993" s="364" t="s">
        <v>1371</v>
      </c>
      <c r="C993" s="332" t="s">
        <v>1396</v>
      </c>
      <c r="D993" s="332" t="s">
        <v>1458</v>
      </c>
      <c r="E993" s="262"/>
      <c r="F993" s="331" t="n">
        <v>1.4</v>
      </c>
      <c r="G993" s="333" t="n">
        <v>540</v>
      </c>
      <c r="H993" s="333" t="n">
        <f aca="false">A993*G993*(1-H992/100)</f>
        <v>10800</v>
      </c>
      <c r="I993" s="334" t="n">
        <v>475.592</v>
      </c>
      <c r="J993" s="334" t="n">
        <f aca="false">(A993*I993)/J992*K992</f>
        <v>8252.92</v>
      </c>
      <c r="K993" s="335" t="n">
        <f aca="false">H993-J993</f>
        <v>2547.08</v>
      </c>
      <c r="L993" s="330"/>
      <c r="M993" s="262"/>
      <c r="N993" s="262" t="n">
        <v>475.592</v>
      </c>
      <c r="O993" s="262" t="n">
        <v>5.38</v>
      </c>
      <c r="P993" s="262" t="n">
        <v>600</v>
      </c>
      <c r="Q993" s="262" t="n">
        <v>600</v>
      </c>
      <c r="R993" s="331" t="n">
        <f aca="false">A993*F993</f>
        <v>28</v>
      </c>
    </row>
    <row r="994" s="1" customFormat="true" ht="14.25" hidden="false" customHeight="false" outlineLevel="0" collapsed="false">
      <c r="A994" s="363" t="n">
        <v>12</v>
      </c>
      <c r="B994" s="364" t="s">
        <v>1398</v>
      </c>
      <c r="C994" s="332" t="s">
        <v>1396</v>
      </c>
      <c r="D994" s="332" t="s">
        <v>1399</v>
      </c>
      <c r="E994" s="262"/>
      <c r="F994" s="331" t="n">
        <v>2.4</v>
      </c>
      <c r="G994" s="333" t="n">
        <v>855</v>
      </c>
      <c r="H994" s="333" t="n">
        <f aca="false">A994*G994*(1-H992/100)</f>
        <v>10260</v>
      </c>
      <c r="I994" s="334" t="n">
        <v>720.46</v>
      </c>
      <c r="J994" s="334" t="n">
        <f aca="false">(A994*I994)/J992*K992</f>
        <v>7501.26</v>
      </c>
      <c r="K994" s="335" t="n">
        <f aca="false">H994-J994</f>
        <v>2758.74</v>
      </c>
      <c r="L994" s="330"/>
      <c r="M994" s="262"/>
      <c r="N994" s="262" t="n">
        <v>720.46</v>
      </c>
      <c r="O994" s="262" t="n">
        <v>8.15</v>
      </c>
      <c r="P994" s="262" t="n">
        <v>950</v>
      </c>
      <c r="Q994" s="262" t="n">
        <v>950</v>
      </c>
      <c r="R994" s="331" t="n">
        <f aca="false">A994*F994</f>
        <v>28.8</v>
      </c>
    </row>
    <row r="995" s="1" customFormat="true" ht="14.25" hidden="false" customHeight="false" outlineLevel="0" collapsed="false">
      <c r="A995" s="363" t="n">
        <v>2</v>
      </c>
      <c r="B995" s="364" t="s">
        <v>1292</v>
      </c>
      <c r="C995" s="332" t="s">
        <v>1450</v>
      </c>
      <c r="D995" s="332" t="s">
        <v>1489</v>
      </c>
      <c r="E995" s="262"/>
      <c r="F995" s="331" t="n">
        <v>0.35</v>
      </c>
      <c r="G995" s="333" t="n">
        <v>864.9</v>
      </c>
      <c r="H995" s="333" t="n">
        <f aca="false">A995*G995*(1-H992/100)</f>
        <v>1729.8</v>
      </c>
      <c r="I995" s="334" t="n">
        <v>739.5</v>
      </c>
      <c r="J995" s="334" t="n">
        <f aca="false">(A995*I995)/J992*K992</f>
        <v>1283.25</v>
      </c>
      <c r="K995" s="335" t="n">
        <f aca="false">H995-J995</f>
        <v>446.55</v>
      </c>
      <c r="L995" s="330"/>
      <c r="M995" s="262"/>
      <c r="N995" s="262" t="n">
        <v>739.5</v>
      </c>
      <c r="O995" s="262" t="n">
        <v>7.5</v>
      </c>
      <c r="P995" s="262" t="n">
        <v>1100</v>
      </c>
      <c r="Q995" s="262" t="n">
        <v>961.35</v>
      </c>
      <c r="R995" s="331" t="n">
        <f aca="false">A995*F995</f>
        <v>0.7</v>
      </c>
    </row>
    <row r="996" s="1" customFormat="true" ht="15" hidden="false" customHeight="false" outlineLevel="0" collapsed="false">
      <c r="A996" s="368" t="n">
        <f aca="false">SUM(A993:A995)</f>
        <v>34</v>
      </c>
      <c r="B996" s="368" t="s">
        <v>377</v>
      </c>
      <c r="C996" s="336"/>
      <c r="D996" s="336"/>
      <c r="E996" s="336"/>
      <c r="F996" s="337" t="n">
        <f aca="false">R996</f>
        <v>57.5</v>
      </c>
      <c r="G996" s="338"/>
      <c r="H996" s="339" t="n">
        <f aca="false">SUM(H993:H995)</f>
        <v>22789.8</v>
      </c>
      <c r="I996" s="340"/>
      <c r="J996" s="341" t="n">
        <f aca="false">SUM(J993:J995)</f>
        <v>17037.43</v>
      </c>
      <c r="K996" s="335" t="n">
        <f aca="false">SUM(K993:K995)</f>
        <v>5752.37</v>
      </c>
      <c r="L996" s="330"/>
      <c r="M996" s="262"/>
      <c r="N996" s="262"/>
      <c r="O996" s="262"/>
      <c r="P996" s="262"/>
      <c r="Q996" s="262"/>
      <c r="R996" s="331" t="n">
        <f aca="false">SUM(R993:R995)</f>
        <v>57.5</v>
      </c>
    </row>
    <row r="997" s="1" customFormat="true" ht="15" hidden="false" customHeight="false" outlineLevel="0" collapsed="false">
      <c r="A997" s="363"/>
      <c r="B997" s="367"/>
      <c r="C997" s="342"/>
      <c r="D997" s="342"/>
      <c r="E997" s="262"/>
      <c r="F997" s="262"/>
      <c r="G997" s="333"/>
      <c r="H997" s="343" t="n">
        <v>0</v>
      </c>
      <c r="I997" s="344" t="n">
        <f aca="false">K998/J998</f>
        <v>0.337631321155832</v>
      </c>
      <c r="J997" s="345"/>
      <c r="K997" s="335"/>
      <c r="L997" s="330"/>
      <c r="M997" s="262"/>
      <c r="N997" s="262"/>
      <c r="O997" s="262"/>
      <c r="P997" s="262"/>
      <c r="Q997" s="262"/>
      <c r="R997" s="331"/>
    </row>
    <row r="998" s="1" customFormat="true" ht="15.75" hidden="false" customHeight="false" outlineLevel="0" collapsed="false">
      <c r="A998" s="373"/>
      <c r="B998" s="379" t="s">
        <v>378</v>
      </c>
      <c r="C998" s="346"/>
      <c r="D998" s="346"/>
      <c r="E998" s="346"/>
      <c r="F998" s="347"/>
      <c r="G998" s="348"/>
      <c r="H998" s="349" t="n">
        <f aca="false">SUM(H996:H997)</f>
        <v>22789.8</v>
      </c>
      <c r="I998" s="350" t="n">
        <f aca="false">K998/H998</f>
        <v>0.252409850020623</v>
      </c>
      <c r="J998" s="351" t="n">
        <f aca="false">SUM(J996:J997)</f>
        <v>17037.43</v>
      </c>
      <c r="K998" s="352" t="n">
        <f aca="false">H998-J998</f>
        <v>5752.37</v>
      </c>
      <c r="L998" s="330"/>
      <c r="M998" s="262"/>
      <c r="N998" s="262"/>
      <c r="O998" s="262"/>
      <c r="P998" s="262"/>
      <c r="Q998" s="262"/>
      <c r="R998" s="331"/>
    </row>
    <row r="999" s="1" customFormat="true" ht="15" hidden="false" customHeight="false" outlineLevel="0" collapsed="false">
      <c r="A999" s="387"/>
      <c r="B999" s="388"/>
      <c r="C999" s="36"/>
      <c r="D999" s="36"/>
      <c r="E999" s="36"/>
      <c r="F999" s="381"/>
      <c r="G999" s="382"/>
      <c r="H999" s="383"/>
      <c r="I999" s="384"/>
      <c r="J999" s="385"/>
      <c r="K999" s="386"/>
      <c r="L999" s="330"/>
      <c r="M999" s="262"/>
      <c r="N999" s="262"/>
      <c r="O999" s="262"/>
      <c r="P999" s="262"/>
      <c r="Q999" s="262"/>
      <c r="R999" s="331"/>
    </row>
    <row r="1000" s="1" customFormat="true" ht="15" hidden="false" customHeight="false" outlineLevel="0" collapsed="false">
      <c r="A1000" s="387"/>
      <c r="B1000" s="388"/>
      <c r="C1000" s="36"/>
      <c r="D1000" s="36"/>
      <c r="E1000" s="36"/>
      <c r="F1000" s="381"/>
      <c r="G1000" s="382"/>
      <c r="H1000" s="383"/>
      <c r="I1000" s="384"/>
      <c r="J1000" s="385"/>
      <c r="K1000" s="386"/>
      <c r="L1000" s="330"/>
      <c r="M1000" s="262"/>
      <c r="N1000" s="262"/>
      <c r="O1000" s="262"/>
      <c r="P1000" s="262"/>
      <c r="Q1000" s="262"/>
      <c r="R1000" s="331"/>
    </row>
    <row r="1001" s="1" customFormat="true" ht="15" hidden="false" customHeight="false" outlineLevel="0" collapsed="false">
      <c r="A1001" s="387"/>
      <c r="B1001" s="388"/>
      <c r="C1001" s="36"/>
      <c r="D1001" s="36"/>
      <c r="E1001" s="36"/>
      <c r="F1001" s="381"/>
      <c r="G1001" s="382"/>
      <c r="H1001" s="383"/>
      <c r="I1001" s="384"/>
      <c r="J1001" s="385"/>
      <c r="K1001" s="386"/>
      <c r="L1001" s="330"/>
      <c r="M1001" s="262"/>
      <c r="N1001" s="262"/>
      <c r="O1001" s="262"/>
      <c r="P1001" s="262"/>
      <c r="Q1001" s="262"/>
      <c r="R1001" s="331"/>
    </row>
    <row r="1002" s="1" customFormat="true" ht="12.75" hidden="false" customHeight="false" outlineLevel="0" collapsed="false">
      <c r="A1002" s="36"/>
      <c r="B1002" s="36"/>
      <c r="C1002" s="36"/>
      <c r="D1002" s="36"/>
      <c r="E1002" s="36"/>
      <c r="F1002" s="381"/>
      <c r="G1002" s="382"/>
      <c r="H1002" s="383"/>
      <c r="I1002" s="384"/>
      <c r="J1002" s="385"/>
      <c r="K1002" s="386"/>
      <c r="L1002" s="330"/>
      <c r="M1002" s="262"/>
      <c r="N1002" s="262"/>
      <c r="O1002" s="262"/>
      <c r="P1002" s="262"/>
      <c r="Q1002" s="262"/>
      <c r="R1002" s="331"/>
    </row>
    <row r="1003" customFormat="false" ht="12.75" hidden="false" customHeight="false" outlineLevel="0" collapsed="false">
      <c r="A1003" s="389"/>
      <c r="B1003" s="389"/>
      <c r="C1003" s="389"/>
      <c r="D1003" s="389"/>
      <c r="E1003" s="389"/>
      <c r="F1003" s="389" t="s">
        <v>1490</v>
      </c>
      <c r="G1003" s="389" t="s">
        <v>1491</v>
      </c>
      <c r="H1003" s="389"/>
      <c r="I1003" s="389"/>
    </row>
    <row r="1004" customFormat="false" ht="12.75" hidden="false" customHeight="false" outlineLevel="0" collapsed="false">
      <c r="A1004" s="307" t="n">
        <v>41612</v>
      </c>
      <c r="B1004" s="1" t="s">
        <v>1492</v>
      </c>
      <c r="F1004" s="6" t="n">
        <v>201997.1</v>
      </c>
      <c r="G1004" s="6"/>
    </row>
    <row r="1005" customFormat="false" ht="12.75" hidden="false" customHeight="false" outlineLevel="0" collapsed="false">
      <c r="A1005" s="307" t="n">
        <v>41612</v>
      </c>
      <c r="C1005" s="1" t="s">
        <v>1493</v>
      </c>
      <c r="F1005" s="6"/>
      <c r="G1005" s="6" t="n">
        <v>34294.47</v>
      </c>
      <c r="H1005" s="390" t="n">
        <v>1029.87</v>
      </c>
      <c r="I1005" s="1" t="s">
        <v>1493</v>
      </c>
    </row>
    <row r="1006" customFormat="false" ht="13.5" hidden="false" customHeight="false" outlineLevel="0" collapsed="false">
      <c r="A1006" s="325" t="n">
        <v>41617</v>
      </c>
      <c r="B1006" s="322"/>
      <c r="C1006" s="322" t="s">
        <v>999</v>
      </c>
      <c r="F1006" s="6" t="n">
        <v>13263.41</v>
      </c>
      <c r="G1006" s="6"/>
    </row>
    <row r="1007" customFormat="false" ht="13.5" hidden="true" customHeight="false" outlineLevel="0" collapsed="false">
      <c r="A1007" s="325" t="n">
        <v>41627</v>
      </c>
      <c r="B1007" s="322"/>
      <c r="C1007" s="322" t="s">
        <v>1005</v>
      </c>
      <c r="F1007" s="6" t="n">
        <v>2318.45</v>
      </c>
      <c r="G1007" s="6"/>
    </row>
    <row r="1008" customFormat="false" ht="13.5" hidden="true" customHeight="false" outlineLevel="0" collapsed="false">
      <c r="A1008" s="325" t="n">
        <v>41652</v>
      </c>
      <c r="B1008" s="322"/>
      <c r="C1008" s="322" t="s">
        <v>1006</v>
      </c>
      <c r="F1008" s="6" t="n">
        <v>12723.58</v>
      </c>
      <c r="G1008" s="6"/>
    </row>
    <row r="1009" customFormat="false" ht="13.5" hidden="true" customHeight="false" outlineLevel="0" collapsed="false">
      <c r="A1009" s="325" t="n">
        <v>41694</v>
      </c>
      <c r="B1009" s="322"/>
      <c r="C1009" s="322" t="s">
        <v>1013</v>
      </c>
      <c r="F1009" s="6" t="n">
        <v>3803.95</v>
      </c>
      <c r="G1009" s="6"/>
    </row>
    <row r="1010" customFormat="false" ht="13.5" hidden="true" customHeight="false" outlineLevel="0" collapsed="false">
      <c r="A1010" s="325" t="n">
        <v>41689</v>
      </c>
      <c r="B1010" s="322"/>
      <c r="C1010" s="322" t="s">
        <v>1014</v>
      </c>
      <c r="F1010" s="6" t="n">
        <v>7073.16</v>
      </c>
      <c r="G1010" s="6"/>
    </row>
    <row r="1011" customFormat="false" ht="13.5" hidden="true" customHeight="false" outlineLevel="0" collapsed="false">
      <c r="A1011" s="325" t="n">
        <v>41698</v>
      </c>
      <c r="B1011" s="322"/>
      <c r="C1011" s="322" t="s">
        <v>1029</v>
      </c>
      <c r="F1011" s="6" t="n">
        <v>1268</v>
      </c>
      <c r="G1011" s="6"/>
    </row>
    <row r="1012" customFormat="false" ht="13.5" hidden="true" customHeight="false" outlineLevel="0" collapsed="false">
      <c r="A1012" s="325" t="n">
        <v>41719</v>
      </c>
      <c r="B1012" s="322"/>
      <c r="C1012" s="322" t="s">
        <v>1030</v>
      </c>
      <c r="F1012" s="6" t="n">
        <v>9630.24</v>
      </c>
      <c r="G1012" s="6"/>
    </row>
    <row r="1013" customFormat="false" ht="12.75" hidden="true" customHeight="false" outlineLevel="0" collapsed="false">
      <c r="A1013" s="391" t="n">
        <v>41722</v>
      </c>
      <c r="B1013" s="392" t="s">
        <v>1494</v>
      </c>
      <c r="C1013" s="392"/>
      <c r="D1013" s="393"/>
      <c r="E1013" s="393"/>
      <c r="F1013" s="394" t="n">
        <v>-37270.24</v>
      </c>
      <c r="G1013" s="6"/>
    </row>
    <row r="1014" customFormat="false" ht="13.5" hidden="true" customHeight="false" outlineLevel="0" collapsed="false">
      <c r="A1014" s="325" t="n">
        <v>41726</v>
      </c>
      <c r="B1014" s="322"/>
      <c r="C1014" s="322" t="s">
        <v>1031</v>
      </c>
      <c r="F1014" s="6" t="n">
        <v>7244.04</v>
      </c>
      <c r="G1014" s="6"/>
    </row>
    <row r="1015" customFormat="false" ht="13.5" hidden="true" customHeight="false" outlineLevel="0" collapsed="false">
      <c r="A1015" s="325" t="n">
        <v>41731</v>
      </c>
      <c r="B1015" s="322"/>
      <c r="C1015" s="322" t="s">
        <v>1034</v>
      </c>
      <c r="F1015" s="6" t="n">
        <v>4813.2</v>
      </c>
      <c r="G1015" s="6"/>
    </row>
    <row r="1016" customFormat="false" ht="13.5" hidden="true" customHeight="false" outlineLevel="0" collapsed="false">
      <c r="A1016" s="325" t="n">
        <v>41733</v>
      </c>
      <c r="B1016" s="322"/>
      <c r="C1016" s="322" t="s">
        <v>1035</v>
      </c>
      <c r="F1016" s="6" t="n">
        <v>3916</v>
      </c>
      <c r="G1016" s="6"/>
    </row>
    <row r="1017" customFormat="false" ht="13.5" hidden="true" customHeight="false" outlineLevel="0" collapsed="false">
      <c r="A1017" s="325" t="n">
        <v>41736</v>
      </c>
      <c r="B1017" s="322"/>
      <c r="C1017" s="322" t="s">
        <v>1038</v>
      </c>
      <c r="F1017" s="6" t="n">
        <v>9826.54</v>
      </c>
      <c r="G1017" s="6"/>
    </row>
    <row r="1018" customFormat="false" ht="13.5" hidden="true" customHeight="false" outlineLevel="0" collapsed="false">
      <c r="A1018" s="325" t="n">
        <v>41741</v>
      </c>
      <c r="B1018" s="322"/>
      <c r="C1018" s="322" t="s">
        <v>1039</v>
      </c>
      <c r="F1018" s="6" t="n">
        <v>8226</v>
      </c>
      <c r="G1018" s="6" t="n">
        <v>8226</v>
      </c>
      <c r="H1018" s="1" t="s">
        <v>1495</v>
      </c>
    </row>
    <row r="1019" customFormat="false" ht="13.5" hidden="true" customHeight="false" outlineLevel="0" collapsed="false">
      <c r="A1019" s="325" t="n">
        <v>41743</v>
      </c>
      <c r="B1019" s="322"/>
      <c r="C1019" s="322" t="s">
        <v>1043</v>
      </c>
      <c r="F1019" s="6" t="n">
        <v>8467.69</v>
      </c>
      <c r="G1019" s="6"/>
    </row>
    <row r="1020" customFormat="false" ht="13.5" hidden="true" customHeight="false" outlineLevel="0" collapsed="false">
      <c r="A1020" s="325" t="n">
        <v>41745</v>
      </c>
      <c r="B1020" s="322"/>
      <c r="C1020" s="322" t="s">
        <v>1044</v>
      </c>
      <c r="F1020" s="6" t="n">
        <v>1474.95</v>
      </c>
      <c r="G1020" s="6"/>
    </row>
    <row r="1021" customFormat="false" ht="13.5" hidden="true" customHeight="false" outlineLevel="0" collapsed="false">
      <c r="A1021" s="325" t="n">
        <v>41763</v>
      </c>
      <c r="B1021" s="322"/>
      <c r="C1021" s="322" t="s">
        <v>1045</v>
      </c>
      <c r="F1021" s="6" t="n">
        <v>11631.35</v>
      </c>
      <c r="G1021" s="6"/>
    </row>
    <row r="1022" customFormat="false" ht="13.5" hidden="true" customHeight="false" outlineLevel="0" collapsed="false">
      <c r="A1022" s="325" t="n">
        <v>41766</v>
      </c>
      <c r="B1022" s="322"/>
      <c r="C1022" s="322" t="s">
        <v>1050</v>
      </c>
      <c r="F1022" s="6" t="n">
        <v>4440.6</v>
      </c>
      <c r="G1022" s="6" t="n">
        <v>4441</v>
      </c>
      <c r="H1022" s="307" t="s">
        <v>1496</v>
      </c>
    </row>
    <row r="1023" customFormat="false" ht="13.5" hidden="true" customHeight="false" outlineLevel="0" collapsed="false">
      <c r="A1023" s="325" t="n">
        <v>41772</v>
      </c>
      <c r="B1023" s="322"/>
      <c r="C1023" s="322" t="s">
        <v>1055</v>
      </c>
      <c r="F1023" s="6" t="n">
        <v>6287.87</v>
      </c>
      <c r="G1023" s="6"/>
    </row>
    <row r="1024" customFormat="false" ht="13.5" hidden="true" customHeight="false" outlineLevel="0" collapsed="false">
      <c r="A1024" s="325" t="n">
        <v>41773</v>
      </c>
      <c r="B1024" s="322"/>
      <c r="C1024" s="322" t="s">
        <v>1062</v>
      </c>
      <c r="F1024" s="6" t="n">
        <v>2548.92</v>
      </c>
      <c r="G1024" s="6" t="n">
        <v>2548.92</v>
      </c>
    </row>
    <row r="1025" customFormat="false" ht="13.5" hidden="true" customHeight="false" outlineLevel="0" collapsed="false">
      <c r="A1025" s="325" t="n">
        <v>41778</v>
      </c>
      <c r="B1025" s="322"/>
      <c r="C1025" s="322" t="s">
        <v>1066</v>
      </c>
      <c r="F1025" s="6" t="n">
        <v>3774.6</v>
      </c>
      <c r="G1025" s="6"/>
    </row>
    <row r="1026" customFormat="false" ht="13.5" hidden="true" customHeight="false" outlineLevel="0" collapsed="false">
      <c r="A1026" s="325" t="n">
        <v>41779</v>
      </c>
      <c r="B1026" s="322"/>
      <c r="C1026" s="322" t="s">
        <v>1070</v>
      </c>
      <c r="F1026" s="6" t="n">
        <v>19924.68</v>
      </c>
      <c r="G1026" s="6"/>
    </row>
    <row r="1027" customFormat="false" ht="13.5" hidden="true" customHeight="false" outlineLevel="0" collapsed="false">
      <c r="A1027" s="325" t="n">
        <v>41780</v>
      </c>
      <c r="B1027" s="322"/>
      <c r="C1027" s="322" t="s">
        <v>1072</v>
      </c>
      <c r="F1027" s="6" t="n">
        <v>5139.05</v>
      </c>
      <c r="G1027" s="6"/>
    </row>
    <row r="1028" customFormat="false" ht="13.5" hidden="true" customHeight="false" outlineLevel="0" collapsed="false">
      <c r="A1028" s="325" t="n">
        <v>41795</v>
      </c>
      <c r="B1028" s="322"/>
      <c r="C1028" s="322" t="s">
        <v>1075</v>
      </c>
      <c r="F1028" s="6" t="n">
        <v>6016.3</v>
      </c>
      <c r="G1028" s="6"/>
    </row>
    <row r="1029" customFormat="false" ht="13.5" hidden="true" customHeight="false" outlineLevel="0" collapsed="false">
      <c r="A1029" s="325" t="n">
        <v>41800</v>
      </c>
      <c r="B1029" s="322"/>
      <c r="C1029" s="322" t="s">
        <v>1077</v>
      </c>
      <c r="F1029" s="6" t="n">
        <v>1951.2</v>
      </c>
      <c r="G1029" s="6" t="n">
        <v>1951.2</v>
      </c>
      <c r="H1029" s="1" t="s">
        <v>1497</v>
      </c>
    </row>
    <row r="1030" customFormat="false" ht="13.5" hidden="true" customHeight="false" outlineLevel="0" collapsed="false">
      <c r="A1030" s="325" t="n">
        <v>41808</v>
      </c>
      <c r="B1030" s="322"/>
      <c r="C1030" s="322" t="s">
        <v>1080</v>
      </c>
      <c r="F1030" s="6" t="n">
        <v>3636</v>
      </c>
      <c r="G1030" s="6"/>
    </row>
    <row r="1031" customFormat="false" ht="13.5" hidden="true" customHeight="false" outlineLevel="0" collapsed="false">
      <c r="A1031" s="325" t="n">
        <v>41808</v>
      </c>
      <c r="B1031" s="322"/>
      <c r="C1031" s="322" t="s">
        <v>1082</v>
      </c>
      <c r="F1031" s="6" t="n">
        <v>821.68</v>
      </c>
      <c r="G1031" s="6" t="n">
        <v>821.68</v>
      </c>
      <c r="H1031" s="1" t="s">
        <v>1498</v>
      </c>
    </row>
    <row r="1032" customFormat="false" ht="13.5" hidden="true" customHeight="false" outlineLevel="0" collapsed="false">
      <c r="A1032" s="325" t="n">
        <v>41811</v>
      </c>
      <c r="B1032" s="322"/>
      <c r="C1032" s="322" t="s">
        <v>1090</v>
      </c>
      <c r="F1032" s="6" t="n">
        <v>1551</v>
      </c>
      <c r="G1032" s="6"/>
    </row>
    <row r="1033" customFormat="false" ht="13.5" hidden="true" customHeight="false" outlineLevel="0" collapsed="false">
      <c r="A1033" s="325" t="n">
        <v>41817</v>
      </c>
      <c r="B1033" s="322"/>
      <c r="C1033" s="322" t="s">
        <v>1091</v>
      </c>
      <c r="F1033" s="6" t="n">
        <v>6528.6</v>
      </c>
      <c r="G1033" s="6" t="n">
        <v>6528.6</v>
      </c>
      <c r="H1033" s="1" t="s">
        <v>1499</v>
      </c>
    </row>
    <row r="1034" customFormat="false" ht="13.5" hidden="true" customHeight="false" outlineLevel="0" collapsed="false">
      <c r="A1034" s="325" t="n">
        <v>41829</v>
      </c>
      <c r="B1034" s="322"/>
      <c r="C1034" s="322" t="s">
        <v>1097</v>
      </c>
      <c r="F1034" s="6" t="n">
        <v>12083.92</v>
      </c>
      <c r="G1034" s="6"/>
    </row>
    <row r="1035" customFormat="false" ht="13.5" hidden="true" customHeight="false" outlineLevel="0" collapsed="false">
      <c r="A1035" s="325" t="n">
        <v>41841</v>
      </c>
      <c r="B1035" s="322"/>
      <c r="C1035" s="322" t="s">
        <v>1099</v>
      </c>
      <c r="F1035" s="6" t="n">
        <v>14269.14</v>
      </c>
      <c r="G1035" s="6"/>
    </row>
    <row r="1036" customFormat="false" ht="13.5" hidden="true" customHeight="false" outlineLevel="0" collapsed="false">
      <c r="A1036" s="325" t="n">
        <v>41855</v>
      </c>
      <c r="B1036" s="322"/>
      <c r="C1036" s="322" t="s">
        <v>1106</v>
      </c>
      <c r="F1036" s="6" t="n">
        <v>54791.72</v>
      </c>
      <c r="G1036" s="6"/>
    </row>
    <row r="1037" customFormat="false" ht="13.5" hidden="true" customHeight="false" outlineLevel="0" collapsed="false">
      <c r="A1037" s="325" t="n">
        <v>41864</v>
      </c>
      <c r="B1037" s="322"/>
      <c r="C1037" s="322" t="s">
        <v>1140</v>
      </c>
      <c r="F1037" s="6" t="n">
        <v>993.2</v>
      </c>
      <c r="G1037" s="6"/>
    </row>
    <row r="1038" customFormat="false" ht="13.5" hidden="true" customHeight="false" outlineLevel="0" collapsed="false">
      <c r="A1038" s="325" t="n">
        <v>41887</v>
      </c>
      <c r="B1038" s="322"/>
      <c r="C1038" s="322" t="s">
        <v>1142</v>
      </c>
      <c r="F1038" s="6" t="n">
        <v>4014</v>
      </c>
      <c r="G1038" s="6"/>
    </row>
    <row r="1039" customFormat="false" ht="13.5" hidden="true" customHeight="false" outlineLevel="0" collapsed="false">
      <c r="A1039" s="325" t="n">
        <v>41890</v>
      </c>
      <c r="B1039" s="322"/>
      <c r="C1039" s="322" t="s">
        <v>1146</v>
      </c>
      <c r="F1039" s="6" t="n">
        <v>17290.61</v>
      </c>
      <c r="G1039" s="6"/>
    </row>
    <row r="1040" customFormat="false" ht="13.5" hidden="true" customHeight="false" outlineLevel="0" collapsed="false">
      <c r="A1040" s="325" t="n">
        <v>41905</v>
      </c>
      <c r="B1040" s="322"/>
      <c r="C1040" s="322" t="s">
        <v>1168</v>
      </c>
      <c r="F1040" s="6" t="n">
        <v>8070.58</v>
      </c>
      <c r="G1040" s="6"/>
    </row>
    <row r="1041" customFormat="false" ht="13.5" hidden="true" customHeight="false" outlineLevel="0" collapsed="false">
      <c r="A1041" s="325" t="n">
        <v>41905</v>
      </c>
      <c r="B1041" s="322"/>
      <c r="C1041" s="322" t="s">
        <v>1168</v>
      </c>
      <c r="F1041" s="6" t="n">
        <v>7785.36</v>
      </c>
      <c r="G1041" s="6"/>
    </row>
    <row r="1042" customFormat="false" ht="13.5" hidden="true" customHeight="false" outlineLevel="0" collapsed="false">
      <c r="A1042" s="325" t="n">
        <v>41909</v>
      </c>
      <c r="B1042" s="322"/>
      <c r="C1042" s="322" t="s">
        <v>1177</v>
      </c>
      <c r="F1042" s="6" t="n">
        <v>35700</v>
      </c>
      <c r="G1042" s="6"/>
    </row>
    <row r="1043" customFormat="false" ht="13.5" hidden="true" customHeight="false" outlineLevel="0" collapsed="false">
      <c r="A1043" s="325" t="n">
        <v>41914</v>
      </c>
      <c r="B1043" s="322"/>
      <c r="C1043" s="322" t="s">
        <v>1178</v>
      </c>
      <c r="F1043" s="6" t="n">
        <v>12993.5</v>
      </c>
      <c r="G1043" s="6"/>
    </row>
    <row r="1044" customFormat="false" ht="13.5" hidden="true" customHeight="false" outlineLevel="0" collapsed="false">
      <c r="A1044" s="325" t="n">
        <v>41920</v>
      </c>
      <c r="B1044" s="322"/>
      <c r="C1044" s="322" t="s">
        <v>1180</v>
      </c>
      <c r="F1044" s="6" t="n">
        <v>7668</v>
      </c>
      <c r="G1044" s="6"/>
    </row>
    <row r="1045" customFormat="false" ht="13.5" hidden="true" customHeight="false" outlineLevel="0" collapsed="false">
      <c r="A1045" s="325" t="n">
        <v>41941</v>
      </c>
      <c r="B1045" s="322"/>
      <c r="C1045" s="322" t="s">
        <v>1183</v>
      </c>
      <c r="F1045" s="6" t="n">
        <v>14558.4</v>
      </c>
      <c r="G1045" s="6"/>
    </row>
    <row r="1046" customFormat="false" ht="12.75" hidden="false" customHeight="false" outlineLevel="0" collapsed="false">
      <c r="A1046" s="303" t="n">
        <v>41963</v>
      </c>
      <c r="B1046" s="20"/>
      <c r="C1046" s="1" t="s">
        <v>1500</v>
      </c>
      <c r="F1046" s="6"/>
      <c r="G1046" s="6" t="n">
        <v>169751.67</v>
      </c>
    </row>
    <row r="1047" customFormat="false" ht="13.5" hidden="false" customHeight="false" outlineLevel="0" collapsed="false">
      <c r="A1047" s="325" t="n">
        <v>41975</v>
      </c>
      <c r="B1047" s="322"/>
      <c r="C1047" s="322" t="s">
        <v>1187</v>
      </c>
      <c r="F1047" s="6" t="n">
        <v>12096.47</v>
      </c>
      <c r="G1047" s="6"/>
    </row>
    <row r="1048" customFormat="false" ht="13.5" hidden="true" customHeight="false" outlineLevel="0" collapsed="false">
      <c r="A1048" s="325" t="n">
        <v>42020</v>
      </c>
      <c r="B1048" s="322"/>
      <c r="C1048" s="322" t="s">
        <v>1189</v>
      </c>
      <c r="F1048" s="6" t="n">
        <v>29596.5</v>
      </c>
      <c r="G1048" s="6"/>
    </row>
    <row r="1049" customFormat="false" ht="13.5" hidden="true" customHeight="false" outlineLevel="0" collapsed="false">
      <c r="A1049" s="325" t="n">
        <v>42074</v>
      </c>
      <c r="B1049" s="322"/>
      <c r="C1049" s="322" t="s">
        <v>1195</v>
      </c>
      <c r="F1049" s="6" t="n">
        <v>7983</v>
      </c>
      <c r="G1049" s="6"/>
    </row>
    <row r="1050" customFormat="false" ht="13.5" hidden="true" customHeight="false" outlineLevel="0" collapsed="false">
      <c r="A1050" s="325" t="n">
        <v>42086</v>
      </c>
      <c r="B1050" s="322"/>
      <c r="C1050" s="322" t="s">
        <v>1201</v>
      </c>
      <c r="D1050" s="324"/>
      <c r="F1050" s="6" t="n">
        <v>5436</v>
      </c>
      <c r="G1050" s="6"/>
    </row>
    <row r="1051" customFormat="false" ht="13.5" hidden="true" customHeight="false" outlineLevel="0" collapsed="false">
      <c r="A1051" s="325" t="n">
        <v>42116</v>
      </c>
      <c r="B1051" s="322"/>
      <c r="C1051" s="322" t="s">
        <v>1203</v>
      </c>
      <c r="F1051" s="6" t="n">
        <v>3471.8</v>
      </c>
      <c r="G1051" s="6"/>
    </row>
    <row r="1052" customFormat="false" ht="13.5" hidden="true" customHeight="false" outlineLevel="0" collapsed="false">
      <c r="A1052" s="325" t="n">
        <v>42117</v>
      </c>
      <c r="B1052" s="322"/>
      <c r="C1052" s="322" t="s">
        <v>1204</v>
      </c>
      <c r="F1052" s="6" t="n">
        <v>30272.11</v>
      </c>
      <c r="G1052" s="6"/>
    </row>
    <row r="1053" customFormat="false" ht="13.5" hidden="true" customHeight="false" outlineLevel="0" collapsed="false">
      <c r="A1053" s="325" t="n">
        <v>42143</v>
      </c>
      <c r="B1053" s="322"/>
      <c r="C1053" s="322" t="s">
        <v>1210</v>
      </c>
      <c r="F1053" s="6" t="n">
        <v>14709</v>
      </c>
      <c r="G1053" s="6"/>
    </row>
    <row r="1054" customFormat="false" ht="13.5" hidden="true" customHeight="false" outlineLevel="0" collapsed="false">
      <c r="A1054" s="325" t="n">
        <v>42150</v>
      </c>
      <c r="B1054" s="322"/>
      <c r="C1054" s="322" t="s">
        <v>1213</v>
      </c>
      <c r="F1054" s="6" t="n">
        <v>6943.6</v>
      </c>
      <c r="G1054" s="6"/>
    </row>
    <row r="1055" customFormat="false" ht="13.5" hidden="true" customHeight="false" outlineLevel="0" collapsed="false">
      <c r="A1055" s="325" t="n">
        <v>42156</v>
      </c>
      <c r="B1055" s="322"/>
      <c r="C1055" s="322" t="s">
        <v>1214</v>
      </c>
      <c r="F1055" s="6" t="n">
        <v>10341</v>
      </c>
      <c r="G1055" s="6"/>
    </row>
    <row r="1056" customFormat="false" ht="13.5" hidden="true" customHeight="false" outlineLevel="0" collapsed="false">
      <c r="A1056" s="325" t="n">
        <v>42177</v>
      </c>
      <c r="B1056" s="322"/>
      <c r="C1056" s="322" t="s">
        <v>1218</v>
      </c>
      <c r="F1056" s="6" t="n">
        <v>7290.2</v>
      </c>
      <c r="G1056" s="6"/>
    </row>
    <row r="1057" customFormat="false" ht="13.5" hidden="false" customHeight="false" outlineLevel="0" collapsed="false">
      <c r="A1057" s="325" t="n">
        <v>42188</v>
      </c>
      <c r="B1057" s="322"/>
      <c r="C1057" s="322" t="s">
        <v>1221</v>
      </c>
      <c r="F1057" s="6" t="n">
        <v>1518.9</v>
      </c>
      <c r="G1057" s="6"/>
    </row>
    <row r="1058" customFormat="false" ht="13.5" hidden="false" customHeight="false" outlineLevel="0" collapsed="false">
      <c r="A1058" s="325" t="n">
        <v>42190</v>
      </c>
      <c r="B1058" s="322"/>
      <c r="C1058" s="322" t="s">
        <v>1224</v>
      </c>
      <c r="F1058" s="6" t="n">
        <v>6613.44</v>
      </c>
      <c r="G1058" s="6"/>
    </row>
    <row r="1059" customFormat="false" ht="13.5" hidden="false" customHeight="false" outlineLevel="0" collapsed="false">
      <c r="A1059" s="395" t="n">
        <v>42198</v>
      </c>
      <c r="B1059" s="396"/>
      <c r="C1059" s="396" t="s">
        <v>1227</v>
      </c>
      <c r="F1059" s="6" t="n">
        <v>10127.28</v>
      </c>
      <c r="G1059" s="6"/>
    </row>
    <row r="1060" customFormat="false" ht="13.5" hidden="false" customHeight="false" outlineLevel="0" collapsed="false">
      <c r="A1060" s="325" t="n">
        <v>42222</v>
      </c>
      <c r="B1060" s="322"/>
      <c r="C1060" s="322" t="s">
        <v>1228</v>
      </c>
      <c r="F1060" s="6" t="n">
        <v>9179.64</v>
      </c>
      <c r="G1060" s="6"/>
    </row>
    <row r="1061" customFormat="false" ht="13.5" hidden="false" customHeight="false" outlineLevel="0" collapsed="false">
      <c r="A1061" s="325" t="n">
        <v>42233</v>
      </c>
      <c r="B1061" s="322"/>
      <c r="C1061" s="322" t="s">
        <v>1229</v>
      </c>
      <c r="F1061" s="6" t="n">
        <v>16830</v>
      </c>
      <c r="G1061" s="6"/>
    </row>
    <row r="1062" customFormat="false" ht="13.5" hidden="false" customHeight="false" outlineLevel="0" collapsed="false">
      <c r="A1062" s="325" t="n">
        <v>42249</v>
      </c>
      <c r="B1062" s="322"/>
      <c r="C1062" s="322" t="s">
        <v>1232</v>
      </c>
      <c r="F1062" s="6" t="n">
        <v>15584.4</v>
      </c>
      <c r="G1062" s="6"/>
    </row>
    <row r="1063" customFormat="false" ht="13.5" hidden="false" customHeight="false" outlineLevel="0" collapsed="false">
      <c r="A1063" s="325" t="n">
        <v>42285</v>
      </c>
      <c r="B1063" s="322"/>
      <c r="C1063" s="322" t="s">
        <v>1235</v>
      </c>
      <c r="F1063" s="6" t="n">
        <v>11375</v>
      </c>
      <c r="G1063" s="6"/>
    </row>
    <row r="1064" customFormat="false" ht="13.5" hidden="false" customHeight="false" outlineLevel="0" collapsed="false">
      <c r="A1064" s="325" t="n">
        <v>42297</v>
      </c>
      <c r="B1064" s="322"/>
      <c r="C1064" s="322" t="s">
        <v>1236</v>
      </c>
      <c r="F1064" s="6" t="n">
        <v>3954</v>
      </c>
      <c r="G1064" s="6"/>
    </row>
    <row r="1065" customFormat="false" ht="12.75" hidden="false" customHeight="false" outlineLevel="0" collapsed="false">
      <c r="A1065" s="397"/>
      <c r="B1065" s="398"/>
      <c r="C1065" s="398" t="s">
        <v>1501</v>
      </c>
      <c r="F1065" s="6"/>
      <c r="G1065" s="6"/>
    </row>
    <row r="1066" customFormat="false" ht="12.75" hidden="false" customHeight="false" outlineLevel="0" collapsed="false">
      <c r="A1066" s="303" t="n">
        <v>42332</v>
      </c>
      <c r="B1066" s="20"/>
      <c r="C1066" s="23" t="s">
        <v>1502</v>
      </c>
      <c r="F1066" s="6"/>
      <c r="G1066" s="6" t="n">
        <v>300000</v>
      </c>
    </row>
    <row r="1067" customFormat="false" ht="13.5" hidden="false" customHeight="false" outlineLevel="0" collapsed="false">
      <c r="A1067" s="325" t="n">
        <v>42340</v>
      </c>
      <c r="B1067" s="322"/>
      <c r="C1067" s="322" t="s">
        <v>1238</v>
      </c>
      <c r="F1067" s="6" t="n">
        <v>7344</v>
      </c>
      <c r="G1067" s="6"/>
    </row>
    <row r="1068" customFormat="false" ht="12.75" hidden="false" customHeight="false" outlineLevel="0" collapsed="false">
      <c r="A1068" s="303" t="n">
        <v>42346</v>
      </c>
      <c r="B1068" s="20"/>
      <c r="C1068" s="23" t="s">
        <v>1503</v>
      </c>
      <c r="F1068" s="6"/>
      <c r="G1068" s="6" t="n">
        <v>214000</v>
      </c>
    </row>
    <row r="1069" customFormat="false" ht="13.5" hidden="false" customHeight="false" outlineLevel="0" collapsed="false">
      <c r="A1069" s="325" t="n">
        <v>42359</v>
      </c>
      <c r="B1069" s="322"/>
      <c r="C1069" s="322" t="s">
        <v>1239</v>
      </c>
      <c r="F1069" s="6" t="n">
        <v>9882</v>
      </c>
      <c r="G1069" s="6"/>
    </row>
    <row r="1070" customFormat="false" ht="12.75" hidden="false" customHeight="false" outlineLevel="0" collapsed="false">
      <c r="A1070" s="303" t="n">
        <v>42362</v>
      </c>
      <c r="B1070" s="20"/>
      <c r="C1070" s="23" t="s">
        <v>1504</v>
      </c>
      <c r="F1070" s="6"/>
      <c r="G1070" s="6" t="n">
        <v>10000</v>
      </c>
    </row>
    <row r="1071" customFormat="false" ht="13.5" hidden="false" customHeight="false" outlineLevel="0" collapsed="false">
      <c r="A1071" s="325" t="n">
        <v>42403</v>
      </c>
      <c r="B1071" s="322"/>
      <c r="C1071" s="322" t="s">
        <v>1240</v>
      </c>
      <c r="F1071" s="6" t="n">
        <v>7012.8</v>
      </c>
      <c r="G1071" s="6"/>
    </row>
    <row r="1072" customFormat="false" ht="13.5" hidden="false" customHeight="false" outlineLevel="0" collapsed="false">
      <c r="A1072" s="325" t="n">
        <v>42396</v>
      </c>
      <c r="B1072" s="322"/>
      <c r="C1072" s="322" t="s">
        <v>1262</v>
      </c>
      <c r="F1072" s="6" t="n">
        <v>5292</v>
      </c>
      <c r="G1072" s="6"/>
    </row>
    <row r="1073" customFormat="false" ht="13.5" hidden="false" customHeight="false" outlineLevel="0" collapsed="false">
      <c r="A1073" s="325" t="n">
        <v>42408</v>
      </c>
      <c r="B1073" s="322"/>
      <c r="C1073" s="322" t="s">
        <v>1264</v>
      </c>
      <c r="F1073" s="6" t="n">
        <v>2800.98</v>
      </c>
      <c r="G1073" s="6"/>
    </row>
    <row r="1074" customFormat="false" ht="13.5" hidden="false" customHeight="false" outlineLevel="0" collapsed="false">
      <c r="A1074" s="325" t="n">
        <v>42446</v>
      </c>
      <c r="B1074" s="322"/>
      <c r="C1074" s="322" t="s">
        <v>1265</v>
      </c>
      <c r="F1074" s="6" t="n">
        <v>21439.5</v>
      </c>
      <c r="G1074" s="6"/>
    </row>
    <row r="1075" customFormat="false" ht="12.75" hidden="false" customHeight="false" outlineLevel="0" collapsed="false">
      <c r="A1075" s="303"/>
      <c r="B1075" s="20"/>
      <c r="C1075" s="399" t="s">
        <v>1505</v>
      </c>
      <c r="F1075" s="6"/>
      <c r="G1075" s="6" t="n">
        <f aca="false">37802</f>
        <v>37802</v>
      </c>
      <c r="I1075" s="399" t="s">
        <v>1505</v>
      </c>
    </row>
    <row r="1076" customFormat="false" ht="13.5" hidden="false" customHeight="false" outlineLevel="0" collapsed="false">
      <c r="A1076" s="325" t="n">
        <v>42464</v>
      </c>
      <c r="B1076" s="322"/>
      <c r="C1076" s="322" t="s">
        <v>1280</v>
      </c>
      <c r="F1076" s="6" t="n">
        <v>14104.23</v>
      </c>
      <c r="G1076" s="6"/>
    </row>
    <row r="1077" customFormat="false" ht="13.5" hidden="false" customHeight="false" outlineLevel="0" collapsed="false">
      <c r="A1077" s="325" t="n">
        <v>42472</v>
      </c>
      <c r="B1077" s="322"/>
      <c r="C1077" s="322" t="s">
        <v>1284</v>
      </c>
      <c r="F1077" s="6" t="n">
        <v>5980.04</v>
      </c>
      <c r="G1077" s="6"/>
    </row>
    <row r="1078" customFormat="false" ht="13.5" hidden="false" customHeight="false" outlineLevel="0" collapsed="false">
      <c r="A1078" s="325" t="n">
        <v>42474</v>
      </c>
      <c r="B1078" s="322"/>
      <c r="C1078" s="322" t="s">
        <v>1288</v>
      </c>
      <c r="F1078" s="6" t="n">
        <v>8900.77</v>
      </c>
      <c r="G1078" s="6"/>
    </row>
    <row r="1079" customFormat="false" ht="13.5" hidden="false" customHeight="false" outlineLevel="0" collapsed="false">
      <c r="A1079" s="325" t="n">
        <v>42481</v>
      </c>
      <c r="B1079" s="322"/>
      <c r="C1079" s="322" t="s">
        <v>1289</v>
      </c>
      <c r="F1079" s="6" t="n">
        <v>15131</v>
      </c>
      <c r="G1079" s="6"/>
    </row>
    <row r="1080" customFormat="false" ht="13.5" hidden="false" customHeight="false" outlineLevel="0" collapsed="false">
      <c r="A1080" s="325" t="n">
        <v>42486</v>
      </c>
      <c r="B1080" s="322"/>
      <c r="C1080" s="322" t="s">
        <v>1290</v>
      </c>
      <c r="F1080" s="6" t="n">
        <v>803.6</v>
      </c>
      <c r="G1080" s="6"/>
    </row>
    <row r="1081" customFormat="false" ht="13.5" hidden="false" customHeight="false" outlineLevel="0" collapsed="false">
      <c r="A1081" s="325" t="n">
        <v>42495</v>
      </c>
      <c r="B1081" s="322"/>
      <c r="C1081" s="322" t="s">
        <v>1291</v>
      </c>
      <c r="F1081" s="6" t="n">
        <v>2998.5</v>
      </c>
      <c r="G1081" s="6"/>
    </row>
    <row r="1082" customFormat="false" ht="12.75" hidden="false" customHeight="false" outlineLevel="0" collapsed="false">
      <c r="A1082" s="303"/>
      <c r="B1082" s="20"/>
      <c r="C1082" s="1" t="s">
        <v>1506</v>
      </c>
      <c r="F1082" s="6"/>
      <c r="G1082" s="6" t="n">
        <v>48000</v>
      </c>
      <c r="I1082" s="399" t="s">
        <v>1507</v>
      </c>
    </row>
    <row r="1083" customFormat="false" ht="13.5" hidden="false" customHeight="false" outlineLevel="0" collapsed="false">
      <c r="A1083" s="325" t="n">
        <v>42503</v>
      </c>
      <c r="B1083" s="322"/>
      <c r="C1083" s="322" t="s">
        <v>1294</v>
      </c>
      <c r="F1083" s="6" t="n">
        <v>653.91</v>
      </c>
      <c r="G1083" s="6"/>
    </row>
    <row r="1084" customFormat="false" ht="13.5" hidden="false" customHeight="false" outlineLevel="0" collapsed="false">
      <c r="A1084" s="323" t="s">
        <v>392</v>
      </c>
      <c r="B1084" s="324"/>
      <c r="C1084" s="325" t="n">
        <v>42511</v>
      </c>
      <c r="F1084" s="6" t="n">
        <v>831.8</v>
      </c>
      <c r="G1084" s="6"/>
    </row>
    <row r="1085" customFormat="false" ht="13.5" hidden="false" customHeight="false" outlineLevel="0" collapsed="false">
      <c r="A1085" s="325" t="n">
        <v>42514</v>
      </c>
      <c r="B1085" s="322"/>
      <c r="C1085" s="322" t="s">
        <v>1300</v>
      </c>
      <c r="F1085" s="6" t="n">
        <v>1710</v>
      </c>
      <c r="G1085" s="6"/>
    </row>
    <row r="1086" customFormat="false" ht="13.5" hidden="false" customHeight="false" outlineLevel="0" collapsed="false">
      <c r="A1086" s="325" t="n">
        <v>42522</v>
      </c>
      <c r="B1086" s="322"/>
      <c r="C1086" s="322" t="s">
        <v>1301</v>
      </c>
      <c r="F1086" s="6" t="n">
        <v>6533.54</v>
      </c>
      <c r="G1086" s="6"/>
    </row>
    <row r="1087" customFormat="false" ht="13.5" hidden="false" customHeight="false" outlineLevel="0" collapsed="false">
      <c r="A1087" s="325" t="n">
        <v>42558</v>
      </c>
      <c r="B1087" s="322"/>
      <c r="C1087" s="322" t="s">
        <v>1303</v>
      </c>
      <c r="F1087" s="6" t="n">
        <v>19309.1</v>
      </c>
      <c r="G1087" s="6"/>
    </row>
    <row r="1088" customFormat="false" ht="13.5" hidden="false" customHeight="false" outlineLevel="0" collapsed="false">
      <c r="A1088" s="325" t="n">
        <v>42584</v>
      </c>
      <c r="B1088" s="322"/>
      <c r="C1088" s="322" t="s">
        <v>1306</v>
      </c>
      <c r="F1088" s="6" t="n">
        <v>28777.3</v>
      </c>
      <c r="G1088" s="6"/>
    </row>
    <row r="1089" customFormat="false" ht="13.5" hidden="false" customHeight="false" outlineLevel="0" collapsed="false">
      <c r="A1089" s="325" t="n">
        <v>42626</v>
      </c>
      <c r="B1089" s="322"/>
      <c r="C1089" s="322" t="s">
        <v>1319</v>
      </c>
      <c r="F1089" s="6" t="n">
        <v>35233.2</v>
      </c>
      <c r="G1089" s="6"/>
    </row>
    <row r="1090" customFormat="false" ht="12.75" hidden="false" customHeight="false" outlineLevel="0" collapsed="false">
      <c r="A1090" s="303"/>
      <c r="B1090" s="20"/>
      <c r="C1090" s="1" t="s">
        <v>1508</v>
      </c>
      <c r="F1090" s="6"/>
      <c r="G1090" s="6" t="n">
        <v>40005</v>
      </c>
      <c r="H1090" s="1" t="n">
        <v>613.39</v>
      </c>
      <c r="I1090" s="399" t="s">
        <v>1509</v>
      </c>
    </row>
    <row r="1091" customFormat="false" ht="13.5" hidden="false" customHeight="false" outlineLevel="0" collapsed="false">
      <c r="A1091" s="325" t="n">
        <v>42663</v>
      </c>
      <c r="B1091" s="322"/>
      <c r="C1091" s="322" t="s">
        <v>1323</v>
      </c>
      <c r="F1091" s="400" t="n">
        <v>7537.5</v>
      </c>
      <c r="G1091" s="6"/>
    </row>
    <row r="1092" customFormat="false" ht="13.5" hidden="false" customHeight="false" outlineLevel="0" collapsed="false">
      <c r="A1092" s="325" t="n">
        <v>42669</v>
      </c>
      <c r="B1092" s="322"/>
      <c r="C1092" s="322" t="s">
        <v>1510</v>
      </c>
      <c r="F1092" s="400" t="n">
        <v>5513.4</v>
      </c>
      <c r="G1092" s="6"/>
    </row>
    <row r="1093" customFormat="false" ht="13.5" hidden="false" customHeight="false" outlineLevel="0" collapsed="false">
      <c r="A1093" s="325" t="n">
        <v>42674</v>
      </c>
      <c r="B1093" s="322"/>
      <c r="C1093" s="322" t="s">
        <v>1511</v>
      </c>
      <c r="D1093" s="322"/>
      <c r="F1093" s="400" t="n">
        <v>6021</v>
      </c>
      <c r="G1093" s="6"/>
    </row>
    <row r="1094" customFormat="false" ht="13.5" hidden="false" customHeight="false" outlineLevel="0" collapsed="false">
      <c r="A1094" s="325" t="n">
        <v>42688</v>
      </c>
      <c r="B1094" s="322"/>
      <c r="C1094" s="322" t="s">
        <v>1324</v>
      </c>
      <c r="D1094" s="20"/>
      <c r="F1094" s="400" t="n">
        <v>10261.8</v>
      </c>
      <c r="G1094" s="6"/>
    </row>
    <row r="1095" customFormat="false" ht="13.5" hidden="false" customHeight="false" outlineLevel="0" collapsed="false">
      <c r="A1095" s="325" t="n">
        <v>42712</v>
      </c>
      <c r="B1095" s="322"/>
      <c r="C1095" s="322" t="s">
        <v>1512</v>
      </c>
      <c r="D1095" s="20"/>
      <c r="F1095" s="6" t="n">
        <v>4228.2</v>
      </c>
      <c r="G1095" s="6"/>
    </row>
    <row r="1096" customFormat="false" ht="12.75" hidden="false" customHeight="false" outlineLevel="0" collapsed="false">
      <c r="A1096" s="303"/>
      <c r="B1096" s="20"/>
      <c r="C1096" s="23" t="s">
        <v>1513</v>
      </c>
      <c r="D1096" s="20"/>
      <c r="F1096" s="6"/>
      <c r="G1096" s="400" t="n">
        <v>29333</v>
      </c>
      <c r="H1096" s="1" t="n">
        <v>458.91</v>
      </c>
      <c r="I1096" s="1" t="s">
        <v>1513</v>
      </c>
    </row>
    <row r="1097" customFormat="false" ht="13.5" hidden="false" customHeight="false" outlineLevel="0" collapsed="false">
      <c r="A1097" s="325" t="n">
        <v>42794</v>
      </c>
      <c r="B1097" s="322"/>
      <c r="C1097" s="322" t="s">
        <v>1325</v>
      </c>
      <c r="D1097" s="322"/>
      <c r="F1097" s="6" t="n">
        <v>1931.4</v>
      </c>
      <c r="G1097" s="6"/>
    </row>
    <row r="1098" customFormat="false" ht="13.5" hidden="false" customHeight="false" outlineLevel="0" collapsed="false">
      <c r="A1098" s="325" t="n">
        <v>42808</v>
      </c>
      <c r="B1098" s="322"/>
      <c r="C1098" s="322" t="s">
        <v>1327</v>
      </c>
      <c r="D1098" s="20"/>
      <c r="F1098" s="6" t="n">
        <v>2565</v>
      </c>
      <c r="G1098" s="6"/>
    </row>
    <row r="1099" customFormat="false" ht="13.5" hidden="false" customHeight="false" outlineLevel="0" collapsed="false">
      <c r="A1099" s="325" t="n">
        <v>42829</v>
      </c>
      <c r="B1099" s="322"/>
      <c r="C1099" s="322" t="s">
        <v>1329</v>
      </c>
      <c r="D1099" s="20"/>
      <c r="F1099" s="6" t="n">
        <v>15209.5</v>
      </c>
      <c r="G1099" s="6"/>
    </row>
    <row r="1100" customFormat="false" ht="12.75" hidden="false" customHeight="false" outlineLevel="0" collapsed="false">
      <c r="A1100" s="303"/>
      <c r="B1100" s="20"/>
      <c r="C1100" s="23" t="s">
        <v>1514</v>
      </c>
      <c r="D1100" s="20"/>
      <c r="F1100" s="6"/>
      <c r="G1100" s="6" t="n">
        <v>22250</v>
      </c>
      <c r="H1100" s="1" t="n">
        <v>394.36</v>
      </c>
      <c r="I1100" s="1" t="s">
        <v>1514</v>
      </c>
    </row>
    <row r="1101" customFormat="false" ht="13.5" hidden="false" customHeight="false" outlineLevel="0" collapsed="false">
      <c r="A1101" s="325" t="n">
        <v>42870</v>
      </c>
      <c r="B1101" s="322"/>
      <c r="C1101" s="322" t="s">
        <v>1336</v>
      </c>
      <c r="D1101" s="20"/>
      <c r="F1101" s="6" t="n">
        <v>10412.95</v>
      </c>
      <c r="G1101" s="6"/>
    </row>
    <row r="1102" customFormat="false" ht="12.75" hidden="false" customHeight="false" outlineLevel="0" collapsed="false">
      <c r="A1102" s="303"/>
      <c r="B1102" s="20"/>
      <c r="C1102" s="23" t="s">
        <v>1515</v>
      </c>
      <c r="D1102" s="20"/>
      <c r="F1102" s="6"/>
      <c r="G1102" s="6" t="n">
        <v>10500</v>
      </c>
      <c r="H1102" s="1" t="n">
        <v>185.65</v>
      </c>
      <c r="I1102" s="1" t="s">
        <v>1515</v>
      </c>
    </row>
    <row r="1103" customFormat="false" ht="13.5" hidden="false" customHeight="false" outlineLevel="0" collapsed="false">
      <c r="A1103" s="325" t="n">
        <v>42907</v>
      </c>
      <c r="B1103" s="322"/>
      <c r="C1103" s="322" t="s">
        <v>1341</v>
      </c>
      <c r="D1103" s="20"/>
      <c r="F1103" s="6" t="n">
        <v>18000</v>
      </c>
      <c r="G1103" s="6"/>
    </row>
    <row r="1104" customFormat="false" ht="13.5" hidden="false" customHeight="false" outlineLevel="0" collapsed="false">
      <c r="A1104" s="325" t="n">
        <v>42920</v>
      </c>
      <c r="B1104" s="322"/>
      <c r="C1104" s="322" t="s">
        <v>1345</v>
      </c>
      <c r="D1104" s="20"/>
      <c r="F1104" s="6" t="n">
        <v>33732</v>
      </c>
      <c r="G1104" s="6"/>
    </row>
    <row r="1105" customFormat="false" ht="13.5" hidden="false" customHeight="false" outlineLevel="0" collapsed="false">
      <c r="A1105" s="325" t="n">
        <v>42928</v>
      </c>
      <c r="B1105" s="322"/>
      <c r="C1105" s="322" t="s">
        <v>1352</v>
      </c>
      <c r="D1105" s="20"/>
      <c r="F1105" s="6" t="n">
        <v>9045</v>
      </c>
      <c r="G1105" s="6"/>
    </row>
    <row r="1106" customFormat="false" ht="12.75" hidden="false" customHeight="false" outlineLevel="0" collapsed="false">
      <c r="A1106" s="303"/>
      <c r="B1106" s="20"/>
      <c r="C1106" s="23" t="s">
        <v>1516</v>
      </c>
      <c r="D1106" s="20"/>
      <c r="F1106" s="6"/>
      <c r="G1106" s="6" t="n">
        <v>45000</v>
      </c>
      <c r="H1106" s="1" t="n">
        <v>752.51</v>
      </c>
      <c r="I1106" s="1" t="s">
        <v>1516</v>
      </c>
    </row>
    <row r="1107" customFormat="false" ht="13.5" hidden="false" customHeight="false" outlineLevel="0" collapsed="false">
      <c r="A1107" s="325" t="n">
        <v>42965</v>
      </c>
      <c r="B1107" s="322"/>
      <c r="C1107" s="322" t="s">
        <v>1353</v>
      </c>
      <c r="D1107" s="20"/>
      <c r="F1107" s="6" t="n">
        <v>7992</v>
      </c>
      <c r="G1107" s="6"/>
    </row>
    <row r="1108" customFormat="false" ht="13.5" hidden="false" customHeight="false" outlineLevel="0" collapsed="false">
      <c r="A1108" s="325" t="n">
        <v>42974</v>
      </c>
      <c r="B1108" s="322"/>
      <c r="C1108" s="322" t="s">
        <v>1357</v>
      </c>
      <c r="D1108" s="20"/>
      <c r="F1108" s="6" t="n">
        <v>16200</v>
      </c>
      <c r="G1108" s="6"/>
    </row>
    <row r="1109" customFormat="false" ht="13.5" hidden="false" customHeight="false" outlineLevel="0" collapsed="false">
      <c r="A1109" s="325" t="n">
        <v>42978</v>
      </c>
      <c r="B1109" s="322"/>
      <c r="C1109" s="322" t="s">
        <v>1358</v>
      </c>
      <c r="D1109" s="20"/>
      <c r="F1109" s="6" t="n">
        <v>9945</v>
      </c>
      <c r="G1109" s="6"/>
    </row>
    <row r="1110" customFormat="false" ht="12.75" hidden="false" customHeight="false" outlineLevel="0" collapsed="false">
      <c r="A1110" s="303"/>
      <c r="B1110" s="20"/>
      <c r="C1110" s="23" t="s">
        <v>1517</v>
      </c>
      <c r="D1110" s="20"/>
      <c r="F1110" s="6"/>
      <c r="G1110" s="6" t="n">
        <v>34000</v>
      </c>
      <c r="H1110" s="1" t="n">
        <v>589.57</v>
      </c>
    </row>
    <row r="1111" customFormat="false" ht="13.5" hidden="false" customHeight="false" outlineLevel="0" collapsed="false">
      <c r="A1111" s="325" t="n">
        <v>42992</v>
      </c>
      <c r="B1111" s="322"/>
      <c r="C1111" s="322" t="s">
        <v>1360</v>
      </c>
      <c r="D1111" s="20"/>
      <c r="F1111" s="6" t="n">
        <v>4503.6</v>
      </c>
      <c r="G1111" s="6"/>
    </row>
    <row r="1112" customFormat="false" ht="13.5" hidden="false" customHeight="false" outlineLevel="0" collapsed="false">
      <c r="A1112" s="325" t="n">
        <v>43013</v>
      </c>
      <c r="B1112" s="322"/>
      <c r="C1112" s="322" t="s">
        <v>1361</v>
      </c>
      <c r="D1112" s="20"/>
      <c r="F1112" s="6" t="n">
        <v>25786.8</v>
      </c>
      <c r="G1112" s="6"/>
    </row>
    <row r="1113" customFormat="false" ht="12.75" hidden="false" customHeight="false" outlineLevel="0" collapsed="false">
      <c r="A1113" s="303"/>
      <c r="B1113" s="20"/>
      <c r="C1113" s="401" t="s">
        <v>1518</v>
      </c>
      <c r="D1113" s="20"/>
      <c r="F1113" s="6"/>
      <c r="G1113" s="6" t="n">
        <v>1220</v>
      </c>
      <c r="H1113" s="1" t="n">
        <v>21</v>
      </c>
    </row>
    <row r="1114" customFormat="false" ht="13.5" hidden="false" customHeight="false" outlineLevel="0" collapsed="false">
      <c r="A1114" s="325" t="n">
        <v>43041</v>
      </c>
      <c r="B1114" s="322"/>
      <c r="C1114" s="322" t="s">
        <v>1366</v>
      </c>
      <c r="D1114" s="20"/>
      <c r="F1114" s="6" t="n">
        <v>11898</v>
      </c>
      <c r="G1114" s="6"/>
    </row>
    <row r="1115" customFormat="false" ht="12.75" hidden="false" customHeight="false" outlineLevel="0" collapsed="false">
      <c r="A1115" s="303"/>
      <c r="B1115" s="20"/>
      <c r="C1115" s="23" t="s">
        <v>1519</v>
      </c>
      <c r="D1115" s="20"/>
      <c r="F1115" s="6"/>
      <c r="G1115" s="6" t="n">
        <v>2880</v>
      </c>
    </row>
    <row r="1116" customFormat="false" ht="13.5" hidden="false" customHeight="false" outlineLevel="0" collapsed="false">
      <c r="A1116" s="325" t="n">
        <v>43055</v>
      </c>
      <c r="B1116" s="322"/>
      <c r="C1116" s="322" t="s">
        <v>1368</v>
      </c>
      <c r="D1116" s="20"/>
      <c r="F1116" s="6" t="n">
        <v>6476.4</v>
      </c>
      <c r="G1116" s="6"/>
    </row>
    <row r="1117" customFormat="false" ht="12.75" hidden="false" customHeight="false" outlineLevel="0" collapsed="false">
      <c r="A1117" s="303"/>
      <c r="B1117" s="20"/>
      <c r="C1117" s="401" t="s">
        <v>1520</v>
      </c>
      <c r="D1117" s="20"/>
      <c r="F1117" s="6"/>
      <c r="G1117" s="6" t="n">
        <v>14000</v>
      </c>
    </row>
    <row r="1118" customFormat="false" ht="13.5" hidden="false" customHeight="false" outlineLevel="0" collapsed="false">
      <c r="A1118" s="325" t="n">
        <v>43087</v>
      </c>
      <c r="B1118" s="322"/>
      <c r="C1118" s="322" t="s">
        <v>1369</v>
      </c>
      <c r="D1118" s="20"/>
      <c r="F1118" s="6" t="n">
        <v>12861</v>
      </c>
      <c r="G1118" s="6"/>
    </row>
    <row r="1119" customFormat="false" ht="12.75" hidden="false" customHeight="false" outlineLevel="0" collapsed="false">
      <c r="A1119" s="303"/>
      <c r="B1119" s="20"/>
      <c r="C1119" s="23" t="s">
        <v>1521</v>
      </c>
      <c r="D1119" s="20"/>
      <c r="F1119" s="6"/>
      <c r="G1119" s="6" t="n">
        <v>13213</v>
      </c>
    </row>
    <row r="1120" customFormat="false" ht="13.5" hidden="false" customHeight="false" outlineLevel="0" collapsed="false">
      <c r="A1120" s="325" t="n">
        <v>43158</v>
      </c>
      <c r="B1120" s="322"/>
      <c r="C1120" s="322" t="s">
        <v>1373</v>
      </c>
      <c r="D1120" s="20"/>
      <c r="F1120" s="6" t="n">
        <v>5859</v>
      </c>
      <c r="G1120" s="6"/>
    </row>
    <row r="1121" customFormat="false" ht="13.5" hidden="false" customHeight="false" outlineLevel="0" collapsed="false">
      <c r="A1121" s="325" t="n">
        <v>43172</v>
      </c>
      <c r="B1121" s="322"/>
      <c r="C1121" s="322" t="s">
        <v>1387</v>
      </c>
      <c r="D1121" s="20"/>
      <c r="F1121" s="6" t="n">
        <v>6521.4</v>
      </c>
      <c r="G1121" s="6"/>
    </row>
    <row r="1122" customFormat="false" ht="12.75" hidden="false" customHeight="false" outlineLevel="0" collapsed="false">
      <c r="A1122" s="303"/>
      <c r="B1122" s="20"/>
      <c r="C1122" s="23" t="s">
        <v>1522</v>
      </c>
      <c r="D1122" s="20"/>
      <c r="F1122" s="6"/>
      <c r="G1122" s="6" t="n">
        <v>12400</v>
      </c>
    </row>
    <row r="1123" customFormat="false" ht="13.5" hidden="false" customHeight="false" outlineLevel="0" collapsed="false">
      <c r="A1123" s="325" t="n">
        <v>43186</v>
      </c>
      <c r="B1123" s="322"/>
      <c r="C1123" s="322" t="s">
        <v>1395</v>
      </c>
      <c r="D1123" s="20"/>
      <c r="F1123" s="6" t="n">
        <v>19395</v>
      </c>
      <c r="G1123" s="6"/>
    </row>
    <row r="1124" customFormat="false" ht="13.5" hidden="false" customHeight="false" outlineLevel="0" collapsed="false">
      <c r="A1124" s="325" t="n">
        <v>43202</v>
      </c>
      <c r="B1124" s="322"/>
      <c r="C1124" s="322" t="s">
        <v>1402</v>
      </c>
      <c r="D1124" s="20"/>
      <c r="F1124" s="6" t="n">
        <v>19958.4</v>
      </c>
      <c r="G1124" s="6"/>
    </row>
    <row r="1125" customFormat="false" ht="13.5" hidden="false" customHeight="false" outlineLevel="0" collapsed="false">
      <c r="A1125" s="325" t="n">
        <v>43214</v>
      </c>
      <c r="B1125" s="322"/>
      <c r="C1125" s="322" t="s">
        <v>1431</v>
      </c>
      <c r="D1125" s="20"/>
      <c r="F1125" s="6" t="n">
        <v>17751.6</v>
      </c>
      <c r="G1125" s="6"/>
    </row>
    <row r="1126" customFormat="false" ht="13.5" hidden="false" customHeight="false" outlineLevel="0" collapsed="false">
      <c r="A1126" s="325" t="n">
        <v>43230</v>
      </c>
      <c r="B1126" s="322"/>
      <c r="C1126" s="322" t="s">
        <v>1440</v>
      </c>
      <c r="D1126" s="20"/>
      <c r="F1126" s="6" t="n">
        <v>6022.8</v>
      </c>
      <c r="G1126" s="6"/>
    </row>
    <row r="1127" customFormat="false" ht="13.5" hidden="false" customHeight="false" outlineLevel="0" collapsed="false">
      <c r="A1127" s="325" t="n">
        <v>43241</v>
      </c>
      <c r="B1127" s="322"/>
      <c r="C1127" s="322" t="s">
        <v>1442</v>
      </c>
      <c r="D1127" s="20"/>
      <c r="F1127" s="6" t="n">
        <v>14180.4</v>
      </c>
      <c r="G1127" s="6"/>
    </row>
    <row r="1128" customFormat="false" ht="13.5" hidden="false" customHeight="false" outlineLevel="0" collapsed="false">
      <c r="A1128" s="325" t="n">
        <v>43251</v>
      </c>
      <c r="B1128" s="322"/>
      <c r="C1128" s="322" t="s">
        <v>1451</v>
      </c>
      <c r="D1128" s="20"/>
      <c r="F1128" s="6" t="n">
        <v>3816</v>
      </c>
      <c r="G1128" s="6"/>
    </row>
    <row r="1129" customFormat="false" ht="13.5" hidden="false" customHeight="false" outlineLevel="0" collapsed="false">
      <c r="A1129" s="325" t="n">
        <v>43252</v>
      </c>
      <c r="B1129" s="322"/>
      <c r="C1129" s="322" t="s">
        <v>1454</v>
      </c>
      <c r="D1129" s="20"/>
      <c r="F1129" s="6" t="n">
        <v>20124</v>
      </c>
      <c r="G1129" s="6"/>
    </row>
    <row r="1130" customFormat="false" ht="13.5" hidden="false" customHeight="false" outlineLevel="0" collapsed="false">
      <c r="A1130" s="325" t="n">
        <v>43256</v>
      </c>
      <c r="B1130" s="322"/>
      <c r="C1130" s="322" t="s">
        <v>1459</v>
      </c>
      <c r="D1130" s="20"/>
      <c r="F1130" s="6" t="n">
        <v>5724</v>
      </c>
      <c r="G1130" s="6"/>
    </row>
    <row r="1131" customFormat="false" ht="13.5" hidden="false" customHeight="false" outlineLevel="0" collapsed="false">
      <c r="A1131" s="325" t="n">
        <v>43265</v>
      </c>
      <c r="B1131" s="322"/>
      <c r="C1131" s="322" t="s">
        <v>1460</v>
      </c>
      <c r="D1131" s="20"/>
      <c r="F1131" s="6" t="n">
        <v>9914.4</v>
      </c>
      <c r="G1131" s="6"/>
    </row>
    <row r="1132" customFormat="false" ht="13.5" hidden="false" customHeight="false" outlineLevel="0" collapsed="false">
      <c r="A1132" s="325" t="n">
        <v>43283</v>
      </c>
      <c r="B1132" s="322"/>
      <c r="C1132" s="322" t="s">
        <v>1463</v>
      </c>
      <c r="D1132" s="20"/>
      <c r="F1132" s="6" t="n">
        <v>6472.8</v>
      </c>
      <c r="G1132" s="6"/>
    </row>
    <row r="1133" customFormat="false" ht="13.5" hidden="false" customHeight="false" outlineLevel="0" collapsed="false">
      <c r="A1133" s="325" t="n">
        <v>43336</v>
      </c>
      <c r="B1133" s="322"/>
      <c r="C1133" s="322" t="s">
        <v>1474</v>
      </c>
      <c r="D1133" s="20"/>
      <c r="F1133" s="6" t="n">
        <v>25228.8</v>
      </c>
      <c r="G1133" s="6"/>
    </row>
    <row r="1134" customFormat="false" ht="13.5" hidden="false" customHeight="false" outlineLevel="0" collapsed="false">
      <c r="A1134" s="325" t="n">
        <v>43355</v>
      </c>
      <c r="B1134" s="322"/>
      <c r="C1134" s="322" t="s">
        <v>1484</v>
      </c>
      <c r="D1134" s="20"/>
      <c r="F1134" s="6" t="n">
        <v>1420.2</v>
      </c>
      <c r="G1134" s="6"/>
    </row>
    <row r="1135" customFormat="false" ht="12.75" hidden="false" customHeight="false" outlineLevel="0" collapsed="false">
      <c r="A1135" s="303"/>
      <c r="B1135" s="20"/>
      <c r="C1135" s="23" t="s">
        <v>1523</v>
      </c>
      <c r="D1135" s="20"/>
      <c r="F1135" s="6"/>
      <c r="G1135" s="6" t="n">
        <v>100000</v>
      </c>
    </row>
    <row r="1136" customFormat="false" ht="13.5" hidden="false" customHeight="false" outlineLevel="0" collapsed="false">
      <c r="A1136" s="325" t="n">
        <v>43361</v>
      </c>
      <c r="B1136" s="322"/>
      <c r="C1136" s="322" t="s">
        <v>1485</v>
      </c>
      <c r="D1136" s="20"/>
      <c r="F1136" s="6" t="n">
        <v>7425</v>
      </c>
      <c r="G1136" s="6"/>
    </row>
    <row r="1137" customFormat="false" ht="13.5" hidden="false" customHeight="false" outlineLevel="0" collapsed="false">
      <c r="A1137" s="325" t="n">
        <v>43397</v>
      </c>
      <c r="B1137" s="322"/>
      <c r="C1137" s="322" t="s">
        <v>1487</v>
      </c>
      <c r="D1137" s="20"/>
      <c r="F1137" s="6" t="n">
        <v>18000</v>
      </c>
      <c r="G1137" s="6"/>
    </row>
    <row r="1138" customFormat="false" ht="13.5" hidden="false" customHeight="false" outlineLevel="0" collapsed="false">
      <c r="A1138" s="325" t="n">
        <v>43382</v>
      </c>
      <c r="B1138" s="322"/>
      <c r="C1138" s="322" t="s">
        <v>1488</v>
      </c>
      <c r="D1138" s="20"/>
      <c r="F1138" s="6" t="n">
        <v>22789.8</v>
      </c>
      <c r="G1138" s="6"/>
    </row>
    <row r="1139" customFormat="false" ht="12.75" hidden="false" customHeight="false" outlineLevel="0" collapsed="false">
      <c r="A1139" s="303"/>
      <c r="B1139" s="20"/>
      <c r="C1139" s="23"/>
      <c r="D1139" s="20"/>
      <c r="F1139" s="6"/>
      <c r="G1139" s="6"/>
    </row>
    <row r="1140" customFormat="false" ht="12.75" hidden="false" customHeight="false" outlineLevel="0" collapsed="false">
      <c r="A1140" s="303"/>
      <c r="B1140" s="20"/>
      <c r="C1140" s="23"/>
      <c r="D1140" s="20"/>
      <c r="F1140" s="6"/>
      <c r="G1140" s="6"/>
    </row>
    <row r="1141" customFormat="false" ht="12.75" hidden="false" customHeight="false" outlineLevel="0" collapsed="false">
      <c r="A1141" s="303"/>
      <c r="B1141" s="20"/>
      <c r="C1141" s="23"/>
      <c r="D1141" s="20"/>
      <c r="F1141" s="6"/>
      <c r="G1141" s="6"/>
    </row>
    <row r="1142" customFormat="false" ht="12.75" hidden="false" customHeight="false" outlineLevel="0" collapsed="false">
      <c r="A1142" s="303"/>
      <c r="B1142" s="20"/>
      <c r="C1142" s="23"/>
      <c r="D1142" s="20"/>
      <c r="F1142" s="6"/>
      <c r="G1142" s="6"/>
    </row>
    <row r="1143" customFormat="false" ht="12.75" hidden="false" customHeight="false" outlineLevel="0" collapsed="false">
      <c r="A1143" s="402"/>
      <c r="B1143" s="403"/>
      <c r="C1143" s="403"/>
      <c r="F1143" s="6"/>
      <c r="G1143" s="6"/>
    </row>
    <row r="1144" customFormat="false" ht="12.75" hidden="false" customHeight="false" outlineLevel="0" collapsed="false">
      <c r="A1144" s="404"/>
      <c r="B1144" s="404"/>
      <c r="C1144" s="404"/>
      <c r="D1144" s="404"/>
      <c r="E1144" s="404"/>
      <c r="F1144" s="405" t="n">
        <f aca="false">SUM(F1004:F1143)</f>
        <v>1352031.11</v>
      </c>
      <c r="G1144" s="405" t="n">
        <f aca="false">SUM(G1004:G1143)</f>
        <v>1163166.54</v>
      </c>
      <c r="H1144" s="405"/>
      <c r="I1144" s="404"/>
    </row>
    <row r="1145" customFormat="false" ht="12.75" hidden="false" customHeight="false" outlineLevel="0" collapsed="false">
      <c r="D1145" s="252" t="s">
        <v>1524</v>
      </c>
      <c r="F1145" s="406" t="n">
        <f aca="false">F1144-G1144</f>
        <v>188864.57</v>
      </c>
      <c r="G1145" s="6"/>
    </row>
    <row r="1146" customFormat="false" ht="12.75" hidden="false" customHeight="false" outlineLevel="0" collapsed="false">
      <c r="G1146" s="6"/>
    </row>
    <row r="1147" customFormat="false" ht="12.75" hidden="false" customHeight="false" outlineLevel="0" collapsed="false">
      <c r="G1147" s="6"/>
    </row>
    <row r="1148" customFormat="false" ht="12.75" hidden="false" customHeight="false" outlineLevel="0" collapsed="false">
      <c r="G1148" s="6"/>
    </row>
    <row r="1149" customFormat="false" ht="12.75" hidden="false" customHeight="false" outlineLevel="0" collapsed="false">
      <c r="G1149" s="6"/>
      <c r="M1149" s="1" t="n">
        <f aca="false">0.27*1.75*65</f>
        <v>30.7125</v>
      </c>
    </row>
    <row r="1150" customFormat="false" ht="12.75" hidden="false" customHeight="false" outlineLevel="0" collapsed="false">
      <c r="A1150" s="262"/>
      <c r="B1150" s="332"/>
      <c r="C1150" s="342"/>
      <c r="D1150" s="342"/>
      <c r="E1150" s="262"/>
      <c r="F1150" s="262"/>
      <c r="G1150" s="262"/>
      <c r="H1150" s="262"/>
    </row>
  </sheetData>
  <printOptions headings="false" gridLines="false" gridLinesSet="true" horizontalCentered="false" verticalCentered="false"/>
  <pageMargins left="0.170138888888889" right="0.170138888888889" top="0.290277777777778" bottom="0.5" header="0.511805555555555" footer="0.511805555555555"/>
  <pageSetup paperSize="9" scale="89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9" man="true" max="65535" min="0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7013"/>
  <sheetViews>
    <sheetView showFormulas="false" showGridLines="true" showRowColHeaders="true" showZeros="true" rightToLeft="false" tabSelected="false" showOutlineSymbols="true" defaultGridColor="false" view="normal" topLeftCell="A6993" colorId="62" zoomScale="100" zoomScaleNormal="100" zoomScalePageLayoutView="100" workbookViewId="0">
      <selection pane="topLeft" activeCell="C7022" activeCellId="1" sqref="A161:N161 C7022"/>
    </sheetView>
  </sheetViews>
  <sheetFormatPr defaultRowHeight="12.75" zeroHeight="false" outlineLevelRow="0" outlineLevelCol="0"/>
  <cols>
    <col collapsed="false" customWidth="true" hidden="false" outlineLevel="0" max="1" min="1" style="1" width="6.13"/>
    <col collapsed="false" customWidth="true" hidden="false" outlineLevel="0" max="2" min="2" style="1" width="37.66"/>
    <col collapsed="false" customWidth="true" hidden="false" outlineLevel="0" max="3" min="3" style="1" width="42.8"/>
    <col collapsed="false" customWidth="true" hidden="false" outlineLevel="0" max="4" min="4" style="1" width="20.97"/>
    <col collapsed="false" customWidth="true" hidden="false" outlineLevel="0" max="5" min="5" style="1" width="4.41"/>
    <col collapsed="false" customWidth="true" hidden="false" outlineLevel="0" max="6" min="6" style="1" width="10.69"/>
    <col collapsed="false" customWidth="true" hidden="false" outlineLevel="0" max="7" min="7" style="1" width="10.98"/>
    <col collapsed="false" customWidth="true" hidden="false" outlineLevel="0" max="8" min="8" style="1" width="12.98"/>
    <col collapsed="false" customWidth="true" hidden="false" outlineLevel="0" max="9" min="9" style="1" width="9.85"/>
    <col collapsed="false" customWidth="true" hidden="false" outlineLevel="0" max="10" min="10" style="1" width="10.84"/>
    <col collapsed="false" customWidth="true" hidden="false" outlineLevel="0" max="11" min="11" style="1" width="14.96"/>
    <col collapsed="false" customWidth="true" hidden="false" outlineLevel="0" max="12" min="12" style="1" width="10.12"/>
    <col collapsed="false" customWidth="true" hidden="false" outlineLevel="0" max="13" min="13" style="1" width="8.98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9.98"/>
    <col collapsed="false" customWidth="true" hidden="false" outlineLevel="0" max="18" min="18" style="1" width="9.85"/>
    <col collapsed="false" customWidth="true" hidden="false" outlineLevel="0" max="19" min="19" style="1" width="8.13"/>
    <col collapsed="false" customWidth="true" hidden="false" outlineLevel="0" max="32" min="20" style="0" width="9.05"/>
    <col collapsed="false" customWidth="true" hidden="true" outlineLevel="0" max="33" min="33" style="1" width="9.05"/>
    <col collapsed="false" customWidth="true" hidden="false" outlineLevel="0" max="1025" min="34" style="0" width="9.05"/>
  </cols>
  <sheetData>
    <row r="1" s="1" customFormat="true" ht="13.5" hidden="false" customHeight="false" outlineLevel="0" collapsed="false">
      <c r="A1" s="322"/>
      <c r="B1" s="323" t="s">
        <v>1525</v>
      </c>
      <c r="C1" s="324"/>
      <c r="D1" s="325" t="n">
        <v>42767</v>
      </c>
      <c r="E1" s="322"/>
      <c r="F1" s="322" t="s">
        <v>1526</v>
      </c>
      <c r="G1" s="324"/>
      <c r="H1" s="326" t="n">
        <v>0</v>
      </c>
      <c r="I1" s="327" t="s">
        <v>358</v>
      </c>
      <c r="J1" s="328" t="n">
        <v>66.5</v>
      </c>
      <c r="K1" s="329" t="n">
        <v>60.5</v>
      </c>
      <c r="L1" s="330"/>
      <c r="M1" s="262"/>
      <c r="N1" s="262"/>
      <c r="O1" s="262"/>
      <c r="P1" s="262"/>
      <c r="Q1" s="262"/>
      <c r="R1" s="331"/>
    </row>
    <row r="2" s="1" customFormat="true" ht="12.75" hidden="false" customHeight="false" outlineLevel="0" collapsed="false">
      <c r="A2" s="262" t="n">
        <v>3</v>
      </c>
      <c r="B2" s="332" t="s">
        <v>1527</v>
      </c>
      <c r="C2" s="332" t="s">
        <v>1528</v>
      </c>
      <c r="D2" s="332" t="s">
        <v>856</v>
      </c>
      <c r="E2" s="262"/>
      <c r="F2" s="331" t="n">
        <v>2.02</v>
      </c>
      <c r="G2" s="333" t="n">
        <v>3000</v>
      </c>
      <c r="H2" s="333" t="n">
        <f aca="false">A2*G2*(1-H1/100)</f>
        <v>9000</v>
      </c>
      <c r="I2" s="334" t="n">
        <v>1975.05</v>
      </c>
      <c r="J2" s="334" t="n">
        <f aca="false">(A2*I2)/J1*K1</f>
        <v>5390.55</v>
      </c>
      <c r="K2" s="335" t="n">
        <f aca="false">H2-J2</f>
        <v>3609.45</v>
      </c>
      <c r="L2" s="330"/>
      <c r="M2" s="262"/>
      <c r="N2" s="262" t="n">
        <v>1975.05</v>
      </c>
      <c r="O2" s="262" t="n">
        <v>22</v>
      </c>
      <c r="P2" s="262"/>
      <c r="Q2" s="262" t="n">
        <v>3000.101</v>
      </c>
      <c r="R2" s="331" t="n">
        <f aca="false">A2*F2</f>
        <v>6.06</v>
      </c>
    </row>
    <row r="3" s="1" customFormat="true" ht="12.75" hidden="false" customHeight="false" outlineLevel="0" collapsed="false">
      <c r="A3" s="336" t="n">
        <f aca="false">SUM(A2:A2)</f>
        <v>3</v>
      </c>
      <c r="B3" s="336" t="s">
        <v>377</v>
      </c>
      <c r="C3" s="336"/>
      <c r="D3" s="336"/>
      <c r="E3" s="336"/>
      <c r="F3" s="337" t="n">
        <f aca="false">R3</f>
        <v>6.06</v>
      </c>
      <c r="G3" s="338"/>
      <c r="H3" s="339" t="n">
        <f aca="false">SUM(H2:H2)</f>
        <v>9000</v>
      </c>
      <c r="I3" s="340"/>
      <c r="J3" s="341" t="n">
        <f aca="false">SUM(J2:J2)</f>
        <v>5390.55</v>
      </c>
      <c r="K3" s="335" t="n">
        <f aca="false">SUM(K2:K2)</f>
        <v>3609.45</v>
      </c>
      <c r="L3" s="330"/>
      <c r="M3" s="262"/>
      <c r="N3" s="262"/>
      <c r="O3" s="262"/>
      <c r="P3" s="262"/>
      <c r="Q3" s="262"/>
      <c r="R3" s="331" t="n">
        <f aca="false">SUM(R2:R2)</f>
        <v>6.06</v>
      </c>
    </row>
    <row r="4" s="1" customFormat="true" ht="12.75" hidden="false" customHeight="false" outlineLevel="0" collapsed="false">
      <c r="A4" s="262"/>
      <c r="B4" s="272" t="s">
        <v>914</v>
      </c>
      <c r="C4" s="342"/>
      <c r="D4" s="342"/>
      <c r="E4" s="262"/>
      <c r="F4" s="262"/>
      <c r="G4" s="333"/>
      <c r="H4" s="343" t="n">
        <v>0</v>
      </c>
      <c r="I4" s="344" t="n">
        <f aca="false">K5/J5</f>
        <v>0.669588446447951</v>
      </c>
      <c r="J4" s="345"/>
      <c r="K4" s="335"/>
      <c r="L4" s="330"/>
      <c r="M4" s="262"/>
      <c r="N4" s="262"/>
      <c r="O4" s="262"/>
      <c r="P4" s="262"/>
      <c r="Q4" s="262"/>
      <c r="R4" s="331"/>
    </row>
    <row r="5" s="1" customFormat="true" ht="13.5" hidden="false" customHeight="false" outlineLevel="0" collapsed="false">
      <c r="A5" s="346"/>
      <c r="B5" s="346" t="s">
        <v>915</v>
      </c>
      <c r="C5" s="346"/>
      <c r="D5" s="346"/>
      <c r="E5" s="346"/>
      <c r="F5" s="347"/>
      <c r="G5" s="348"/>
      <c r="H5" s="349" t="n">
        <f aca="false">SUM(H3:H4)</f>
        <v>9000</v>
      </c>
      <c r="I5" s="350" t="n">
        <f aca="false">K5/H5</f>
        <v>0.40105</v>
      </c>
      <c r="J5" s="351" t="n">
        <f aca="false">SUM(J3:J4)</f>
        <v>5390.55</v>
      </c>
      <c r="K5" s="352" t="n">
        <f aca="false">H5-J5</f>
        <v>3609.45</v>
      </c>
      <c r="L5" s="330"/>
      <c r="M5" s="262"/>
      <c r="N5" s="262"/>
      <c r="O5" s="262"/>
      <c r="P5" s="262"/>
      <c r="Q5" s="262"/>
      <c r="R5" s="331"/>
    </row>
    <row r="6" s="1" customFormat="true" ht="13.5" hidden="false" customHeight="false" outlineLevel="0" collapsed="false">
      <c r="A6" s="262"/>
      <c r="B6" s="332"/>
      <c r="C6" s="342"/>
      <c r="D6" s="342"/>
      <c r="E6" s="262"/>
      <c r="F6" s="262"/>
      <c r="G6" s="262"/>
      <c r="H6" s="262"/>
      <c r="I6" s="354"/>
      <c r="J6" s="354"/>
      <c r="K6" s="355"/>
      <c r="L6" s="330"/>
      <c r="M6" s="262"/>
      <c r="N6" s="262"/>
      <c r="O6" s="262"/>
      <c r="P6" s="262"/>
      <c r="Q6" s="262"/>
      <c r="R6" s="331"/>
    </row>
    <row r="7" s="1" customFormat="true" ht="13.5" hidden="false" customHeight="false" outlineLevel="0" collapsed="false">
      <c r="A7" s="322"/>
      <c r="B7" s="323" t="s">
        <v>1529</v>
      </c>
      <c r="C7" s="324" t="s">
        <v>1530</v>
      </c>
      <c r="D7" s="325" t="n">
        <v>42767</v>
      </c>
      <c r="E7" s="322"/>
      <c r="F7" s="322" t="s">
        <v>1526</v>
      </c>
      <c r="G7" s="324"/>
      <c r="H7" s="326" t="n">
        <v>5</v>
      </c>
      <c r="I7" s="327" t="s">
        <v>358</v>
      </c>
      <c r="J7" s="328" t="n">
        <v>66.5</v>
      </c>
      <c r="K7" s="329" t="n">
        <v>60.5</v>
      </c>
      <c r="L7" s="330"/>
      <c r="M7" s="262"/>
      <c r="N7" s="262"/>
      <c r="O7" s="262"/>
      <c r="P7" s="262"/>
      <c r="Q7" s="262"/>
      <c r="R7" s="331"/>
    </row>
    <row r="8" s="1" customFormat="true" ht="12.75" hidden="false" customHeight="false" outlineLevel="0" collapsed="false">
      <c r="A8" s="262" t="n">
        <v>24</v>
      </c>
      <c r="B8" s="332" t="s">
        <v>1531</v>
      </c>
      <c r="C8" s="332" t="s">
        <v>1532</v>
      </c>
      <c r="D8" s="332" t="s">
        <v>1533</v>
      </c>
      <c r="E8" s="262"/>
      <c r="F8" s="331" t="n">
        <v>0.6</v>
      </c>
      <c r="G8" s="333" t="n">
        <v>285</v>
      </c>
      <c r="H8" s="333" t="n">
        <f aca="false">A8*G8*(1-H7/100)</f>
        <v>6498</v>
      </c>
      <c r="I8" s="334" t="n">
        <v>206.4825</v>
      </c>
      <c r="J8" s="334" t="n">
        <f aca="false">(A8*I8)/J7*K7</f>
        <v>4508.46</v>
      </c>
      <c r="K8" s="335" t="n">
        <f aca="false">H8-J8</f>
        <v>1989.54</v>
      </c>
      <c r="L8" s="330"/>
      <c r="M8" s="262"/>
      <c r="N8" s="262" t="n">
        <v>206.4825</v>
      </c>
      <c r="O8" s="262" t="n">
        <v>2.3</v>
      </c>
      <c r="P8" s="262" t="n">
        <v>400</v>
      </c>
      <c r="Q8" s="262" t="n">
        <v>285</v>
      </c>
      <c r="R8" s="331" t="n">
        <f aca="false">A8*F8</f>
        <v>14.4</v>
      </c>
    </row>
    <row r="9" s="1" customFormat="true" ht="12.75" hidden="false" customHeight="false" outlineLevel="0" collapsed="false">
      <c r="A9" s="262" t="n">
        <v>20</v>
      </c>
      <c r="B9" s="332" t="s">
        <v>1534</v>
      </c>
      <c r="C9" s="332" t="s">
        <v>1535</v>
      </c>
      <c r="D9" s="332" t="s">
        <v>1536</v>
      </c>
      <c r="E9" s="262"/>
      <c r="F9" s="331" t="n">
        <v>7</v>
      </c>
      <c r="G9" s="333" t="n">
        <v>2606</v>
      </c>
      <c r="H9" s="333" t="n">
        <f aca="false">A9*G9*(1-H7/100)</f>
        <v>49514</v>
      </c>
      <c r="I9" s="334" t="n">
        <v>1930.1625</v>
      </c>
      <c r="J9" s="334" t="n">
        <f aca="false">(A9*I9)/J7*K7</f>
        <v>35120.25</v>
      </c>
      <c r="K9" s="335" t="n">
        <f aca="false">H9-J9</f>
        <v>14393.75</v>
      </c>
      <c r="L9" s="330"/>
      <c r="M9" s="262"/>
      <c r="N9" s="262" t="n">
        <v>1930.1625</v>
      </c>
      <c r="O9" s="262" t="n">
        <v>21.5</v>
      </c>
      <c r="P9" s="262" t="n">
        <v>3470</v>
      </c>
      <c r="Q9" s="262" t="n">
        <v>2606</v>
      </c>
      <c r="R9" s="331" t="n">
        <f aca="false">A9*F9</f>
        <v>140</v>
      </c>
    </row>
    <row r="10" s="1" customFormat="true" ht="12.75" hidden="false" customHeight="false" outlineLevel="0" collapsed="false">
      <c r="A10" s="262" t="n">
        <v>20</v>
      </c>
      <c r="B10" s="332" t="s">
        <v>1537</v>
      </c>
      <c r="C10" s="332" t="s">
        <v>1538</v>
      </c>
      <c r="D10" s="332" t="s">
        <v>1539</v>
      </c>
      <c r="E10" s="262"/>
      <c r="F10" s="331"/>
      <c r="G10" s="333" t="n">
        <v>250</v>
      </c>
      <c r="H10" s="333" t="n">
        <f aca="false">A10*G10*(1-H7/100)</f>
        <v>4750</v>
      </c>
      <c r="I10" s="334" t="n">
        <v>130</v>
      </c>
      <c r="J10" s="334" t="n">
        <f aca="false">(A10*I10)/J7*K7</f>
        <v>2365.41353383459</v>
      </c>
      <c r="K10" s="335" t="n">
        <f aca="false">H10-J10</f>
        <v>2384.58646616541</v>
      </c>
      <c r="L10" s="330"/>
      <c r="M10" s="262"/>
      <c r="N10" s="262" t="n">
        <v>130</v>
      </c>
      <c r="O10" s="262"/>
      <c r="P10" s="262" t="n">
        <v>350</v>
      </c>
      <c r="Q10" s="262" t="n">
        <v>250</v>
      </c>
      <c r="R10" s="331" t="n">
        <f aca="false">A10*F10</f>
        <v>0</v>
      </c>
    </row>
    <row r="11" s="1" customFormat="true" ht="12.75" hidden="false" customHeight="false" outlineLevel="0" collapsed="false">
      <c r="A11" s="336" t="n">
        <f aca="false">SUM(A8:A10)</f>
        <v>64</v>
      </c>
      <c r="B11" s="336" t="s">
        <v>377</v>
      </c>
      <c r="C11" s="336"/>
      <c r="D11" s="336"/>
      <c r="E11" s="336"/>
      <c r="F11" s="337" t="n">
        <f aca="false">R11</f>
        <v>154.4</v>
      </c>
      <c r="G11" s="338"/>
      <c r="H11" s="339" t="n">
        <f aca="false">SUM(H8:H10)</f>
        <v>60762</v>
      </c>
      <c r="I11" s="340"/>
      <c r="J11" s="341" t="n">
        <f aca="false">SUM(J8:J10)</f>
        <v>41994.1235338346</v>
      </c>
      <c r="K11" s="335" t="n">
        <f aca="false">SUM(K8:K10)</f>
        <v>18767.8764661654</v>
      </c>
      <c r="L11" s="330"/>
      <c r="M11" s="262"/>
      <c r="N11" s="262"/>
      <c r="O11" s="262"/>
      <c r="P11" s="262"/>
      <c r="Q11" s="262"/>
      <c r="R11" s="331" t="n">
        <f aca="false">SUM(R8:R10)</f>
        <v>154.4</v>
      </c>
    </row>
    <row r="12" s="1" customFormat="true" ht="12.75" hidden="false" customHeight="false" outlineLevel="0" collapsed="false">
      <c r="A12" s="262"/>
      <c r="B12" s="272" t="s">
        <v>914</v>
      </c>
      <c r="C12" s="342"/>
      <c r="D12" s="342"/>
      <c r="E12" s="262"/>
      <c r="F12" s="262"/>
      <c r="G12" s="333"/>
      <c r="H12" s="343" t="n">
        <v>0</v>
      </c>
      <c r="I12" s="344" t="n">
        <f aca="false">K13/J13</f>
        <v>0.4469167323148</v>
      </c>
      <c r="J12" s="345"/>
      <c r="K12" s="335"/>
      <c r="L12" s="330"/>
      <c r="M12" s="262"/>
      <c r="N12" s="262"/>
      <c r="O12" s="262"/>
      <c r="P12" s="262"/>
      <c r="Q12" s="262"/>
      <c r="R12" s="331"/>
    </row>
    <row r="13" s="1" customFormat="true" ht="13.5" hidden="false" customHeight="false" outlineLevel="0" collapsed="false">
      <c r="A13" s="346"/>
      <c r="B13" s="346" t="s">
        <v>915</v>
      </c>
      <c r="C13" s="346"/>
      <c r="D13" s="346"/>
      <c r="E13" s="346"/>
      <c r="F13" s="347"/>
      <c r="G13" s="348"/>
      <c r="H13" s="349" t="n">
        <f aca="false">SUM(H11:H12)</f>
        <v>60762</v>
      </c>
      <c r="I13" s="350" t="n">
        <f aca="false">K13/H13</f>
        <v>0.308875225735911</v>
      </c>
      <c r="J13" s="351" t="n">
        <f aca="false">SUM(J11:J12)</f>
        <v>41994.1235338346</v>
      </c>
      <c r="K13" s="352" t="n">
        <f aca="false">H13-J13</f>
        <v>18767.8764661654</v>
      </c>
      <c r="L13" s="330"/>
      <c r="M13" s="262"/>
      <c r="N13" s="262"/>
      <c r="O13" s="262"/>
      <c r="P13" s="262"/>
      <c r="Q13" s="262"/>
      <c r="R13" s="331"/>
    </row>
    <row r="14" s="1" customFormat="true" ht="13.5" hidden="false" customHeight="false" outlineLevel="0" collapsed="false">
      <c r="A14" s="262"/>
      <c r="B14" s="332"/>
      <c r="C14" s="342"/>
      <c r="D14" s="342"/>
      <c r="E14" s="262"/>
      <c r="F14" s="262"/>
      <c r="G14" s="262"/>
      <c r="H14" s="262"/>
      <c r="I14" s="354"/>
      <c r="J14" s="354"/>
      <c r="K14" s="355"/>
      <c r="L14" s="330"/>
      <c r="M14" s="262"/>
      <c r="N14" s="262"/>
      <c r="O14" s="262"/>
      <c r="P14" s="262"/>
      <c r="Q14" s="262"/>
      <c r="R14" s="331"/>
    </row>
    <row r="15" s="1" customFormat="true" ht="13.5" hidden="false" customHeight="false" outlineLevel="0" collapsed="false">
      <c r="A15" s="322"/>
      <c r="B15" s="323" t="s">
        <v>1540</v>
      </c>
      <c r="C15" s="324" t="s">
        <v>1541</v>
      </c>
      <c r="D15" s="325" t="n">
        <v>42767</v>
      </c>
      <c r="E15" s="322"/>
      <c r="F15" s="322" t="s">
        <v>1526</v>
      </c>
      <c r="G15" s="324"/>
      <c r="H15" s="326" t="n">
        <v>0</v>
      </c>
      <c r="I15" s="327" t="s">
        <v>358</v>
      </c>
      <c r="J15" s="328" t="n">
        <v>66.5</v>
      </c>
      <c r="K15" s="329" t="n">
        <v>60.5</v>
      </c>
      <c r="L15" s="330"/>
      <c r="M15" s="262"/>
      <c r="N15" s="262"/>
      <c r="O15" s="262"/>
      <c r="P15" s="262"/>
      <c r="Q15" s="262"/>
      <c r="R15" s="331"/>
    </row>
    <row r="16" s="1" customFormat="true" ht="12.75" hidden="false" customHeight="false" outlineLevel="0" collapsed="false">
      <c r="A16" s="262" t="n">
        <v>20</v>
      </c>
      <c r="B16" s="332" t="s">
        <v>1542</v>
      </c>
      <c r="C16" s="332" t="s">
        <v>786</v>
      </c>
      <c r="D16" s="332" t="s">
        <v>1543</v>
      </c>
      <c r="E16" s="262"/>
      <c r="F16" s="331" t="n">
        <v>14</v>
      </c>
      <c r="G16" s="333" t="n">
        <v>2300</v>
      </c>
      <c r="H16" s="333" t="n">
        <f aca="false">A16*G16*(1-H15/100)</f>
        <v>46000</v>
      </c>
      <c r="I16" s="334" t="n">
        <v>1772.624</v>
      </c>
      <c r="J16" s="334" t="n">
        <f aca="false">(A16*I16)/J15*K15</f>
        <v>32253.76</v>
      </c>
      <c r="K16" s="335" t="n">
        <f aca="false">H16-J16</f>
        <v>13746.24</v>
      </c>
      <c r="L16" s="330"/>
      <c r="M16" s="262"/>
      <c r="N16" s="262" t="n">
        <v>1772.624</v>
      </c>
      <c r="O16" s="262" t="n">
        <v>19.04</v>
      </c>
      <c r="P16" s="262" t="n">
        <v>2660</v>
      </c>
      <c r="Q16" s="262" t="n">
        <v>2393.0424</v>
      </c>
      <c r="R16" s="331" t="n">
        <f aca="false">A16*F16</f>
        <v>280</v>
      </c>
    </row>
    <row r="17" s="1" customFormat="true" ht="12.75" hidden="false" customHeight="false" outlineLevel="0" collapsed="false">
      <c r="A17" s="262" t="n">
        <v>20</v>
      </c>
      <c r="B17" s="332" t="s">
        <v>1544</v>
      </c>
      <c r="C17" s="332" t="s">
        <v>1545</v>
      </c>
      <c r="D17" s="332" t="s">
        <v>1546</v>
      </c>
      <c r="E17" s="262"/>
      <c r="F17" s="331" t="n">
        <v>0.8</v>
      </c>
      <c r="G17" s="333" t="n">
        <v>120</v>
      </c>
      <c r="H17" s="333" t="n">
        <f aca="false">A17*G17*(1-H15/100)</f>
        <v>2400</v>
      </c>
      <c r="I17" s="334" t="n">
        <v>89.775</v>
      </c>
      <c r="J17" s="334" t="n">
        <f aca="false">(A17*I17)/J15*K15</f>
        <v>1633.5</v>
      </c>
      <c r="K17" s="335" t="n">
        <f aca="false">H17-J17</f>
        <v>766.5</v>
      </c>
      <c r="L17" s="330"/>
      <c r="M17" s="262"/>
      <c r="N17" s="262" t="n">
        <v>89.775</v>
      </c>
      <c r="O17" s="262" t="n">
        <v>1</v>
      </c>
      <c r="P17" s="262" t="n">
        <v>200</v>
      </c>
      <c r="Q17" s="262" t="n">
        <v>121.1963</v>
      </c>
      <c r="R17" s="331" t="n">
        <f aca="false">A17*F17</f>
        <v>16</v>
      </c>
    </row>
    <row r="18" s="1" customFormat="true" ht="12.75" hidden="false" customHeight="false" outlineLevel="0" collapsed="false">
      <c r="A18" s="336" t="n">
        <f aca="false">SUM(A16:A17)</f>
        <v>40</v>
      </c>
      <c r="B18" s="336" t="s">
        <v>377</v>
      </c>
      <c r="C18" s="336"/>
      <c r="D18" s="336"/>
      <c r="E18" s="336"/>
      <c r="F18" s="337" t="n">
        <f aca="false">R18</f>
        <v>296</v>
      </c>
      <c r="G18" s="338"/>
      <c r="H18" s="339" t="n">
        <f aca="false">SUM(H16:H17)</f>
        <v>48400</v>
      </c>
      <c r="I18" s="340"/>
      <c r="J18" s="341" t="n">
        <f aca="false">SUM(J16:J17)</f>
        <v>33887.26</v>
      </c>
      <c r="K18" s="335" t="n">
        <f aca="false">SUM(K16:K17)</f>
        <v>14512.74</v>
      </c>
      <c r="L18" s="330"/>
      <c r="M18" s="262"/>
      <c r="N18" s="262"/>
      <c r="O18" s="262"/>
      <c r="P18" s="262"/>
      <c r="Q18" s="262"/>
      <c r="R18" s="331" t="n">
        <f aca="false">SUM(R16:R17)</f>
        <v>296</v>
      </c>
    </row>
    <row r="19" s="1" customFormat="true" ht="12.75" hidden="false" customHeight="false" outlineLevel="0" collapsed="false">
      <c r="A19" s="262"/>
      <c r="B19" s="272" t="s">
        <v>914</v>
      </c>
      <c r="C19" s="342"/>
      <c r="D19" s="342"/>
      <c r="E19" s="262"/>
      <c r="F19" s="262"/>
      <c r="G19" s="333"/>
      <c r="H19" s="343" t="n">
        <v>0</v>
      </c>
      <c r="I19" s="344" t="n">
        <f aca="false">K20/J20</f>
        <v>0.428265371706063</v>
      </c>
      <c r="J19" s="345"/>
      <c r="K19" s="335"/>
      <c r="L19" s="330"/>
      <c r="M19" s="262"/>
      <c r="N19" s="262"/>
      <c r="O19" s="262"/>
      <c r="P19" s="262"/>
      <c r="Q19" s="262"/>
      <c r="R19" s="331"/>
    </row>
    <row r="20" s="1" customFormat="true" ht="13.5" hidden="false" customHeight="false" outlineLevel="0" collapsed="false">
      <c r="A20" s="346"/>
      <c r="B20" s="346" t="s">
        <v>915</v>
      </c>
      <c r="C20" s="346"/>
      <c r="D20" s="346"/>
      <c r="E20" s="346"/>
      <c r="F20" s="347"/>
      <c r="G20" s="348"/>
      <c r="H20" s="349" t="n">
        <f aca="false">SUM(H18:H19)</f>
        <v>48400</v>
      </c>
      <c r="I20" s="350" t="n">
        <f aca="false">K20/H20</f>
        <v>0.29985</v>
      </c>
      <c r="J20" s="351" t="n">
        <f aca="false">SUM(J18:J19)</f>
        <v>33887.26</v>
      </c>
      <c r="K20" s="352" t="n">
        <f aca="false">H20-J20</f>
        <v>14512.74</v>
      </c>
      <c r="L20" s="330"/>
      <c r="M20" s="262"/>
      <c r="N20" s="262"/>
      <c r="O20" s="262"/>
      <c r="P20" s="262"/>
      <c r="Q20" s="262"/>
      <c r="R20" s="331"/>
    </row>
    <row r="21" s="1" customFormat="true" ht="13.5" hidden="false" customHeight="false" outlineLevel="0" collapsed="false">
      <c r="A21" s="262"/>
      <c r="B21" s="332"/>
      <c r="C21" s="342"/>
      <c r="D21" s="342"/>
      <c r="E21" s="262"/>
      <c r="F21" s="262"/>
      <c r="G21" s="262"/>
      <c r="H21" s="262"/>
      <c r="I21" s="354"/>
      <c r="J21" s="354"/>
      <c r="K21" s="355"/>
      <c r="L21" s="330"/>
      <c r="M21" s="262"/>
      <c r="N21" s="262"/>
      <c r="O21" s="262"/>
      <c r="P21" s="262"/>
      <c r="Q21" s="262"/>
      <c r="R21" s="331"/>
    </row>
    <row r="22" s="1" customFormat="true" ht="13.5" hidden="false" customHeight="false" outlineLevel="0" collapsed="false">
      <c r="A22" s="322"/>
      <c r="B22" s="323" t="s">
        <v>1547</v>
      </c>
      <c r="C22" s="324"/>
      <c r="D22" s="325" t="n">
        <v>42767</v>
      </c>
      <c r="E22" s="322"/>
      <c r="F22" s="322" t="s">
        <v>1548</v>
      </c>
      <c r="G22" s="324"/>
      <c r="H22" s="326" t="n">
        <v>0</v>
      </c>
      <c r="I22" s="327" t="s">
        <v>358</v>
      </c>
      <c r="J22" s="328" t="n">
        <v>66.5</v>
      </c>
      <c r="K22" s="329" t="n">
        <v>60.5</v>
      </c>
      <c r="L22" s="330"/>
      <c r="M22" s="262"/>
      <c r="N22" s="262"/>
      <c r="O22" s="262"/>
      <c r="P22" s="262"/>
      <c r="Q22" s="262"/>
      <c r="R22" s="331"/>
    </row>
    <row r="23" s="1" customFormat="true" ht="12.75" hidden="false" customHeight="false" outlineLevel="0" collapsed="false">
      <c r="A23" s="262" t="n">
        <v>2</v>
      </c>
      <c r="B23" s="332" t="s">
        <v>1549</v>
      </c>
      <c r="C23" s="332" t="s">
        <v>1550</v>
      </c>
      <c r="D23" s="332" t="s">
        <v>1551</v>
      </c>
      <c r="E23" s="262"/>
      <c r="F23" s="331"/>
      <c r="G23" s="333" t="n">
        <v>928</v>
      </c>
      <c r="H23" s="333" t="n">
        <f aca="false">A23*G23*(1-H22/100)</f>
        <v>1856</v>
      </c>
      <c r="I23" s="334" t="n">
        <v>463.8375</v>
      </c>
      <c r="J23" s="334" t="n">
        <f aca="false">(A23*I23)/J22*K22</f>
        <v>843.975</v>
      </c>
      <c r="K23" s="335" t="n">
        <f aca="false">H23-J23</f>
        <v>1012.025</v>
      </c>
      <c r="L23" s="330"/>
      <c r="M23" s="262"/>
      <c r="N23" s="262" t="n">
        <v>463.8375</v>
      </c>
      <c r="O23" s="262" t="n">
        <v>4.5</v>
      </c>
      <c r="P23" s="262" t="n">
        <v>740</v>
      </c>
      <c r="Q23" s="262" t="n">
        <v>927.675</v>
      </c>
      <c r="R23" s="331" t="n">
        <f aca="false">A23*F23</f>
        <v>0</v>
      </c>
    </row>
    <row r="24" s="1" customFormat="true" ht="12.75" hidden="false" customHeight="false" outlineLevel="0" collapsed="false">
      <c r="A24" s="262" t="n">
        <v>3</v>
      </c>
      <c r="B24" s="332" t="s">
        <v>1552</v>
      </c>
      <c r="C24" s="332" t="s">
        <v>1553</v>
      </c>
      <c r="D24" s="332" t="s">
        <v>1554</v>
      </c>
      <c r="E24" s="262"/>
      <c r="F24" s="331" t="n">
        <v>4.6</v>
      </c>
      <c r="G24" s="333" t="n">
        <v>1818</v>
      </c>
      <c r="H24" s="333" t="n">
        <f aca="false">A24*G24*(1-H22/100)</f>
        <v>5454</v>
      </c>
      <c r="I24" s="334" t="n">
        <v>1346.625</v>
      </c>
      <c r="J24" s="334" t="n">
        <f aca="false">(A24*I24)/J22*K22</f>
        <v>3675.375</v>
      </c>
      <c r="K24" s="335" t="n">
        <f aca="false">H24-J24</f>
        <v>1778.625</v>
      </c>
      <c r="L24" s="330"/>
      <c r="M24" s="262"/>
      <c r="N24" s="262" t="n">
        <v>1346.625</v>
      </c>
      <c r="O24" s="262" t="n">
        <v>15</v>
      </c>
      <c r="P24" s="262" t="n">
        <v>2420</v>
      </c>
      <c r="Q24" s="262" t="n">
        <v>1818</v>
      </c>
      <c r="R24" s="331" t="n">
        <f aca="false">A24*F24</f>
        <v>13.8</v>
      </c>
    </row>
    <row r="25" s="1" customFormat="true" ht="12.75" hidden="false" customHeight="false" outlineLevel="0" collapsed="false">
      <c r="A25" s="262" t="n">
        <v>4</v>
      </c>
      <c r="B25" s="332" t="s">
        <v>1555</v>
      </c>
      <c r="C25" s="332" t="s">
        <v>1556</v>
      </c>
      <c r="D25" s="332" t="s">
        <v>1557</v>
      </c>
      <c r="E25" s="262"/>
      <c r="F25" s="331" t="n">
        <v>0.7</v>
      </c>
      <c r="G25" s="333" t="n">
        <v>303</v>
      </c>
      <c r="H25" s="333" t="n">
        <f aca="false">A25*G25*(1-H22/100)</f>
        <v>1212</v>
      </c>
      <c r="I25" s="334" t="n">
        <v>224.4375</v>
      </c>
      <c r="J25" s="334" t="n">
        <f aca="false">(A25*I25)/J22*K22</f>
        <v>816.75</v>
      </c>
      <c r="K25" s="335" t="n">
        <f aca="false">H25-J25</f>
        <v>395.25</v>
      </c>
      <c r="L25" s="330"/>
      <c r="M25" s="262"/>
      <c r="N25" s="262" t="n">
        <v>224.4375</v>
      </c>
      <c r="O25" s="262" t="n">
        <v>2.5</v>
      </c>
      <c r="P25" s="262" t="n">
        <v>448.875</v>
      </c>
      <c r="Q25" s="262" t="n">
        <v>303</v>
      </c>
      <c r="R25" s="331" t="n">
        <f aca="false">A25*F25</f>
        <v>2.8</v>
      </c>
    </row>
    <row r="26" s="1" customFormat="true" ht="12.75" hidden="false" customHeight="false" outlineLevel="0" collapsed="false">
      <c r="A26" s="262" t="n">
        <v>20</v>
      </c>
      <c r="B26" s="332" t="s">
        <v>1558</v>
      </c>
      <c r="C26" s="332" t="s">
        <v>1559</v>
      </c>
      <c r="D26" s="332" t="s">
        <v>1560</v>
      </c>
      <c r="E26" s="262"/>
      <c r="F26" s="331" t="n">
        <v>1.25</v>
      </c>
      <c r="G26" s="333" t="n">
        <v>424</v>
      </c>
      <c r="H26" s="333" t="n">
        <f aca="false">A26*G26*(1-H22/100)</f>
        <v>8480</v>
      </c>
      <c r="I26" s="334" t="n">
        <v>314.2125</v>
      </c>
      <c r="J26" s="334" t="n">
        <f aca="false">(A26*I26)/J22*K22</f>
        <v>5717.25</v>
      </c>
      <c r="K26" s="335" t="n">
        <f aca="false">H26-J26</f>
        <v>2762.75</v>
      </c>
      <c r="L26" s="330"/>
      <c r="M26" s="262"/>
      <c r="N26" s="262" t="n">
        <v>314.2125</v>
      </c>
      <c r="O26" s="262" t="n">
        <v>3.5</v>
      </c>
      <c r="P26" s="262" t="n">
        <v>691.2675</v>
      </c>
      <c r="Q26" s="262" t="n">
        <v>424</v>
      </c>
      <c r="R26" s="331" t="n">
        <f aca="false">A26*F26</f>
        <v>25</v>
      </c>
    </row>
    <row r="27" s="1" customFormat="true" ht="12.75" hidden="false" customHeight="false" outlineLevel="0" collapsed="false">
      <c r="A27" s="262" t="n">
        <v>36</v>
      </c>
      <c r="B27" s="332" t="s">
        <v>1561</v>
      </c>
      <c r="C27" s="332" t="s">
        <v>1562</v>
      </c>
      <c r="D27" s="332" t="s">
        <v>1563</v>
      </c>
      <c r="E27" s="262"/>
      <c r="F27" s="331" t="n">
        <v>1.26</v>
      </c>
      <c r="G27" s="333" t="n">
        <v>175</v>
      </c>
      <c r="H27" s="333" t="n">
        <f aca="false">A27*G27*(1-H22/100)</f>
        <v>6300</v>
      </c>
      <c r="I27" s="334" t="n">
        <v>129.276</v>
      </c>
      <c r="J27" s="334" t="n">
        <f aca="false">(A27*I27)/J22*K22</f>
        <v>4234.032</v>
      </c>
      <c r="K27" s="335" t="n">
        <f aca="false">H27-J27</f>
        <v>2065.968</v>
      </c>
      <c r="L27" s="330"/>
      <c r="M27" s="262"/>
      <c r="N27" s="262" t="n">
        <v>129.276</v>
      </c>
      <c r="O27" s="262" t="n">
        <v>1.44</v>
      </c>
      <c r="P27" s="262" t="n">
        <v>300</v>
      </c>
      <c r="Q27" s="262" t="n">
        <v>175</v>
      </c>
      <c r="R27" s="331" t="n">
        <f aca="false">A27*F27</f>
        <v>45.36</v>
      </c>
    </row>
    <row r="28" s="1" customFormat="true" ht="12.75" hidden="false" customHeight="false" outlineLevel="0" collapsed="false">
      <c r="A28" s="262" t="n">
        <v>32</v>
      </c>
      <c r="B28" s="332" t="s">
        <v>1564</v>
      </c>
      <c r="C28" s="332" t="s">
        <v>1565</v>
      </c>
      <c r="D28" s="332" t="s">
        <v>1566</v>
      </c>
      <c r="E28" s="262"/>
      <c r="F28" s="331" t="n">
        <v>0.52</v>
      </c>
      <c r="G28" s="333" t="n">
        <v>631</v>
      </c>
      <c r="H28" s="333" t="n">
        <f aca="false">A28*G28*(1-H22/100)</f>
        <v>20192</v>
      </c>
      <c r="I28" s="334" t="n">
        <v>467.7278</v>
      </c>
      <c r="J28" s="334" t="n">
        <f aca="false">(A28*I28)/J22*K22</f>
        <v>13616.8574556391</v>
      </c>
      <c r="K28" s="335" t="n">
        <f aca="false">H28-J28</f>
        <v>6575.1425443609</v>
      </c>
      <c r="L28" s="330"/>
      <c r="M28" s="262"/>
      <c r="N28" s="262" t="n">
        <v>467.7278</v>
      </c>
      <c r="O28" s="262" t="n">
        <v>5.21</v>
      </c>
      <c r="P28" s="262"/>
      <c r="Q28" s="262" t="n">
        <v>631</v>
      </c>
      <c r="R28" s="331" t="n">
        <f aca="false">A28*F28</f>
        <v>16.64</v>
      </c>
    </row>
    <row r="29" s="1" customFormat="true" ht="12.75" hidden="false" customHeight="false" outlineLevel="0" collapsed="false">
      <c r="A29" s="262" t="n">
        <v>12</v>
      </c>
      <c r="B29" s="332" t="s">
        <v>1567</v>
      </c>
      <c r="C29" s="332" t="s">
        <v>1565</v>
      </c>
      <c r="D29" s="332" t="s">
        <v>1568</v>
      </c>
      <c r="E29" s="262"/>
      <c r="F29" s="331" t="n">
        <v>0.5</v>
      </c>
      <c r="G29" s="333" t="n">
        <v>230</v>
      </c>
      <c r="H29" s="333" t="n">
        <f aca="false">A29*G29*(1-H22/100)</f>
        <v>2760</v>
      </c>
      <c r="I29" s="334" t="n">
        <v>170.5725</v>
      </c>
      <c r="J29" s="334" t="n">
        <f aca="false">(A29*I29)/J22*K22</f>
        <v>1862.19</v>
      </c>
      <c r="K29" s="335" t="n">
        <f aca="false">H29-J29</f>
        <v>897.81</v>
      </c>
      <c r="L29" s="330"/>
      <c r="M29" s="262"/>
      <c r="N29" s="262" t="n">
        <v>170.5725</v>
      </c>
      <c r="O29" s="262" t="n">
        <v>1.9</v>
      </c>
      <c r="P29" s="262"/>
      <c r="Q29" s="262" t="n">
        <v>230</v>
      </c>
      <c r="R29" s="331" t="n">
        <f aca="false">A29*F29</f>
        <v>6</v>
      </c>
    </row>
    <row r="30" s="1" customFormat="true" ht="12.75" hidden="false" customHeight="false" outlineLevel="0" collapsed="false">
      <c r="A30" s="262" t="n">
        <v>6</v>
      </c>
      <c r="B30" s="332" t="s">
        <v>1569</v>
      </c>
      <c r="C30" s="332" t="s">
        <v>1570</v>
      </c>
      <c r="D30" s="332" t="s">
        <v>1571</v>
      </c>
      <c r="E30" s="262"/>
      <c r="F30" s="331" t="n">
        <v>1.9</v>
      </c>
      <c r="G30" s="333" t="n">
        <v>788</v>
      </c>
      <c r="H30" s="333" t="n">
        <f aca="false">A30*G30*(1-H22/100)</f>
        <v>4728</v>
      </c>
      <c r="I30" s="334" t="n">
        <v>583.5375</v>
      </c>
      <c r="J30" s="334" t="n">
        <f aca="false">(A30*I30)/J22*K22</f>
        <v>3185.325</v>
      </c>
      <c r="K30" s="335" t="n">
        <f aca="false">H30-J30</f>
        <v>1542.675</v>
      </c>
      <c r="L30" s="330"/>
      <c r="M30" s="262"/>
      <c r="N30" s="262" t="n">
        <v>583.5375</v>
      </c>
      <c r="O30" s="262" t="n">
        <v>6.5</v>
      </c>
      <c r="P30" s="262" t="n">
        <v>1050</v>
      </c>
      <c r="Q30" s="262" t="n">
        <v>788</v>
      </c>
      <c r="R30" s="331" t="n">
        <f aca="false">A30*F30</f>
        <v>11.4</v>
      </c>
    </row>
    <row r="31" s="1" customFormat="true" ht="12.75" hidden="false" customHeight="false" outlineLevel="0" collapsed="false">
      <c r="A31" s="262" t="n">
        <v>12</v>
      </c>
      <c r="B31" s="332" t="s">
        <v>1572</v>
      </c>
      <c r="C31" s="332" t="s">
        <v>1570</v>
      </c>
      <c r="D31" s="332" t="s">
        <v>1573</v>
      </c>
      <c r="E31" s="262"/>
      <c r="F31" s="331" t="n">
        <v>0.77</v>
      </c>
      <c r="G31" s="333" t="n">
        <v>586</v>
      </c>
      <c r="H31" s="333" t="n">
        <f aca="false">A31*G31*(1-H22/100)</f>
        <v>7032</v>
      </c>
      <c r="I31" s="334" t="n">
        <v>450.6705</v>
      </c>
      <c r="J31" s="334" t="n">
        <f aca="false">(A31*I31)/J22*K22</f>
        <v>4920.102</v>
      </c>
      <c r="K31" s="335" t="n">
        <f aca="false">H31-J31</f>
        <v>2111.898</v>
      </c>
      <c r="L31" s="330"/>
      <c r="M31" s="262"/>
      <c r="N31" s="262" t="n">
        <v>450.6705</v>
      </c>
      <c r="O31" s="262" t="n">
        <v>5.02</v>
      </c>
      <c r="P31" s="262" t="n">
        <v>810</v>
      </c>
      <c r="Q31" s="262" t="n">
        <v>586</v>
      </c>
      <c r="R31" s="331" t="n">
        <f aca="false">A31*F31</f>
        <v>9.24</v>
      </c>
    </row>
    <row r="32" s="1" customFormat="true" ht="12.75" hidden="false" customHeight="false" outlineLevel="0" collapsed="false">
      <c r="A32" s="336" t="n">
        <f aca="false">SUM(A23:A31)</f>
        <v>127</v>
      </c>
      <c r="B32" s="336" t="s">
        <v>377</v>
      </c>
      <c r="C32" s="336"/>
      <c r="D32" s="336"/>
      <c r="E32" s="336"/>
      <c r="F32" s="337" t="n">
        <f aca="false">R32</f>
        <v>130.24</v>
      </c>
      <c r="G32" s="338"/>
      <c r="H32" s="339" t="n">
        <f aca="false">SUM(H23:H31)</f>
        <v>58014</v>
      </c>
      <c r="I32" s="340"/>
      <c r="J32" s="341" t="n">
        <f aca="false">SUM(J23:J31)</f>
        <v>38871.8564556391</v>
      </c>
      <c r="K32" s="335" t="n">
        <f aca="false">SUM(K23:K31)</f>
        <v>19142.1435443609</v>
      </c>
      <c r="L32" s="330"/>
      <c r="M32" s="262"/>
      <c r="N32" s="262"/>
      <c r="O32" s="262"/>
      <c r="P32" s="262"/>
      <c r="Q32" s="262"/>
      <c r="R32" s="331" t="n">
        <f aca="false">SUM(R23:R31)</f>
        <v>130.24</v>
      </c>
    </row>
    <row r="33" s="1" customFormat="true" ht="12.75" hidden="false" customHeight="false" outlineLevel="0" collapsed="false">
      <c r="A33" s="262"/>
      <c r="B33" s="272" t="s">
        <v>914</v>
      </c>
      <c r="C33" s="342"/>
      <c r="D33" s="342"/>
      <c r="E33" s="262"/>
      <c r="F33" s="262"/>
      <c r="G33" s="333"/>
      <c r="H33" s="343" t="n">
        <v>0</v>
      </c>
      <c r="I33" s="344" t="n">
        <f aca="false">K34/J34</f>
        <v>0.492442226581231</v>
      </c>
      <c r="J33" s="345"/>
      <c r="K33" s="335"/>
      <c r="L33" s="330"/>
      <c r="M33" s="262"/>
      <c r="N33" s="262"/>
      <c r="O33" s="262"/>
      <c r="P33" s="262"/>
      <c r="Q33" s="262"/>
      <c r="R33" s="331"/>
    </row>
    <row r="34" s="1" customFormat="true" ht="13.5" hidden="false" customHeight="false" outlineLevel="0" collapsed="false">
      <c r="A34" s="346"/>
      <c r="B34" s="346" t="s">
        <v>915</v>
      </c>
      <c r="C34" s="346"/>
      <c r="D34" s="346"/>
      <c r="E34" s="346"/>
      <c r="F34" s="347"/>
      <c r="G34" s="348"/>
      <c r="H34" s="349" t="n">
        <f aca="false">SUM(H32:H33)</f>
        <v>58014</v>
      </c>
      <c r="I34" s="350" t="n">
        <f aca="false">K34/H34</f>
        <v>0.32995731279279</v>
      </c>
      <c r="J34" s="351" t="n">
        <f aca="false">SUM(J32:J33)</f>
        <v>38871.8564556391</v>
      </c>
      <c r="K34" s="352" t="n">
        <f aca="false">H34-J34</f>
        <v>19142.1435443609</v>
      </c>
      <c r="L34" s="330"/>
      <c r="M34" s="262"/>
      <c r="N34" s="262"/>
      <c r="O34" s="262"/>
      <c r="P34" s="262"/>
      <c r="Q34" s="262"/>
      <c r="R34" s="331"/>
    </row>
    <row r="35" s="1" customFormat="true" ht="13.5" hidden="false" customHeight="false" outlineLevel="0" collapsed="false">
      <c r="A35" s="262"/>
      <c r="B35" s="332"/>
      <c r="C35" s="342"/>
      <c r="D35" s="342"/>
      <c r="E35" s="262"/>
      <c r="F35" s="262"/>
      <c r="G35" s="262"/>
      <c r="H35" s="262"/>
      <c r="I35" s="354"/>
      <c r="J35" s="354"/>
      <c r="K35" s="355"/>
      <c r="L35" s="330"/>
      <c r="M35" s="262"/>
      <c r="N35" s="262"/>
      <c r="O35" s="262"/>
      <c r="P35" s="262"/>
      <c r="Q35" s="262"/>
      <c r="R35" s="331"/>
    </row>
    <row r="36" s="1" customFormat="true" ht="13.5" hidden="false" customHeight="false" outlineLevel="0" collapsed="false">
      <c r="A36" s="322"/>
      <c r="B36" s="323" t="s">
        <v>1574</v>
      </c>
      <c r="C36" s="324"/>
      <c r="D36" s="325" t="n">
        <v>42767</v>
      </c>
      <c r="E36" s="322"/>
      <c r="F36" s="322" t="s">
        <v>1575</v>
      </c>
      <c r="G36" s="324"/>
      <c r="H36" s="326" t="n">
        <v>0</v>
      </c>
      <c r="I36" s="327" t="s">
        <v>358</v>
      </c>
      <c r="J36" s="328" t="n">
        <v>66.5</v>
      </c>
      <c r="K36" s="329" t="n">
        <v>60.5</v>
      </c>
      <c r="L36" s="330"/>
      <c r="M36" s="262"/>
      <c r="N36" s="262"/>
      <c r="O36" s="262"/>
      <c r="P36" s="262"/>
      <c r="Q36" s="262"/>
      <c r="R36" s="331"/>
    </row>
    <row r="37" s="1" customFormat="true" ht="12.75" hidden="false" customHeight="false" outlineLevel="0" collapsed="false">
      <c r="A37" s="262" t="n">
        <v>10</v>
      </c>
      <c r="B37" s="332" t="s">
        <v>1576</v>
      </c>
      <c r="C37" s="332" t="s">
        <v>1577</v>
      </c>
      <c r="D37" s="332" t="s">
        <v>1578</v>
      </c>
      <c r="E37" s="262"/>
      <c r="F37" s="331" t="n">
        <v>13.4</v>
      </c>
      <c r="G37" s="333" t="n">
        <v>2358</v>
      </c>
      <c r="H37" s="333" t="n">
        <f aca="false">A37*G37*(1-H36/100)</f>
        <v>23580</v>
      </c>
      <c r="I37" s="334" t="n">
        <v>1746.556</v>
      </c>
      <c r="J37" s="334" t="n">
        <f aca="false">(A37*I37)/J36*K36</f>
        <v>15889.72</v>
      </c>
      <c r="K37" s="335" t="n">
        <f aca="false">H37-J37</f>
        <v>7690.28</v>
      </c>
      <c r="L37" s="330"/>
      <c r="M37" s="262"/>
      <c r="N37" s="262" t="n">
        <v>1746.556</v>
      </c>
      <c r="O37" s="262" t="n">
        <v>18.76</v>
      </c>
      <c r="P37" s="262" t="n">
        <v>2620</v>
      </c>
      <c r="Q37" s="262" t="n">
        <v>2357.8506</v>
      </c>
      <c r="R37" s="331" t="n">
        <f aca="false">A37*F37</f>
        <v>134</v>
      </c>
    </row>
    <row r="38" s="1" customFormat="true" ht="12.75" hidden="false" customHeight="false" outlineLevel="0" collapsed="false">
      <c r="A38" s="262" t="n">
        <v>10</v>
      </c>
      <c r="B38" s="332" t="s">
        <v>1579</v>
      </c>
      <c r="C38" s="332" t="s">
        <v>1580</v>
      </c>
      <c r="D38" s="332" t="s">
        <v>1581</v>
      </c>
      <c r="E38" s="262"/>
      <c r="F38" s="331" t="n">
        <v>22.7</v>
      </c>
      <c r="G38" s="333" t="n">
        <v>4251</v>
      </c>
      <c r="H38" s="333" t="n">
        <f aca="false">A38*G38*(1-H36/100)</f>
        <v>42510</v>
      </c>
      <c r="I38" s="334" t="n">
        <v>3148.642</v>
      </c>
      <c r="J38" s="334" t="n">
        <f aca="false">(A38*I38)/J36*K36</f>
        <v>28645.54</v>
      </c>
      <c r="K38" s="335" t="n">
        <f aca="false">H38-J38</f>
        <v>13864.46</v>
      </c>
      <c r="L38" s="330"/>
      <c r="M38" s="262"/>
      <c r="N38" s="262" t="n">
        <v>3148.642</v>
      </c>
      <c r="O38" s="262" t="n">
        <v>33.82</v>
      </c>
      <c r="P38" s="262" t="n">
        <v>4720</v>
      </c>
      <c r="Q38" s="262" t="n">
        <v>4250.6667</v>
      </c>
      <c r="R38" s="331" t="n">
        <f aca="false">A38*F38</f>
        <v>227</v>
      </c>
    </row>
    <row r="39" s="1" customFormat="true" ht="12.75" hidden="false" customHeight="false" outlineLevel="0" collapsed="false">
      <c r="A39" s="262" t="n">
        <v>10</v>
      </c>
      <c r="B39" s="332" t="s">
        <v>1582</v>
      </c>
      <c r="C39" s="332" t="s">
        <v>1583</v>
      </c>
      <c r="D39" s="332" t="s">
        <v>1584</v>
      </c>
      <c r="E39" s="262"/>
      <c r="F39" s="331" t="n">
        <v>0.35</v>
      </c>
      <c r="G39" s="333" t="n">
        <v>115</v>
      </c>
      <c r="H39" s="333" t="n">
        <f aca="false">A39*G39*(1-H36/100)</f>
        <v>1150</v>
      </c>
      <c r="I39" s="334" t="n">
        <v>83.4908</v>
      </c>
      <c r="J39" s="334" t="n">
        <f aca="false">(A39*I39)/J36*K36</f>
        <v>759.577954887218</v>
      </c>
      <c r="K39" s="335" t="n">
        <f aca="false">H39-J39</f>
        <v>390.422045112782</v>
      </c>
      <c r="L39" s="330"/>
      <c r="M39" s="262"/>
      <c r="N39" s="262" t="n">
        <v>83.4908</v>
      </c>
      <c r="O39" s="262" t="n">
        <v>0.93</v>
      </c>
      <c r="P39" s="262" t="n">
        <v>150.2834</v>
      </c>
      <c r="Q39" s="262" t="n">
        <v>112.7125</v>
      </c>
      <c r="R39" s="331" t="n">
        <f aca="false">A39*F39</f>
        <v>3.5</v>
      </c>
    </row>
    <row r="40" s="1" customFormat="true" ht="12.75" hidden="false" customHeight="false" outlineLevel="0" collapsed="false">
      <c r="A40" s="262" t="n">
        <v>10</v>
      </c>
      <c r="B40" s="332" t="s">
        <v>1585</v>
      </c>
      <c r="C40" s="332" t="s">
        <v>1586</v>
      </c>
      <c r="D40" s="332" t="s">
        <v>1587</v>
      </c>
      <c r="E40" s="262"/>
      <c r="F40" s="331"/>
      <c r="G40" s="333" t="n">
        <v>105</v>
      </c>
      <c r="H40" s="333" t="n">
        <f aca="false">A40*G40*(1-H36/100)</f>
        <v>1050</v>
      </c>
      <c r="I40" s="334" t="n">
        <v>77.4393</v>
      </c>
      <c r="J40" s="334" t="n">
        <f aca="false">(A40*I40)/J36*K36</f>
        <v>704.522954887218</v>
      </c>
      <c r="K40" s="335" t="n">
        <f aca="false">H40-J40</f>
        <v>345.477045112782</v>
      </c>
      <c r="L40" s="330"/>
      <c r="M40" s="262"/>
      <c r="N40" s="262" t="n">
        <v>77.4393</v>
      </c>
      <c r="O40" s="262" t="n">
        <v>0.85</v>
      </c>
      <c r="P40" s="262" t="n">
        <v>139.3906</v>
      </c>
      <c r="Q40" s="262" t="n">
        <v>104.543</v>
      </c>
      <c r="R40" s="331" t="n">
        <f aca="false">A40*F40</f>
        <v>0</v>
      </c>
    </row>
    <row r="41" s="1" customFormat="true" ht="12.75" hidden="false" customHeight="false" outlineLevel="0" collapsed="false">
      <c r="A41" s="262" t="n">
        <v>10</v>
      </c>
      <c r="B41" s="332" t="s">
        <v>1588</v>
      </c>
      <c r="C41" s="332" t="s">
        <v>1589</v>
      </c>
      <c r="D41" s="332" t="s">
        <v>1590</v>
      </c>
      <c r="E41" s="262"/>
      <c r="F41" s="331"/>
      <c r="G41" s="333" t="n">
        <v>30</v>
      </c>
      <c r="H41" s="333" t="n">
        <f aca="false">A41*G41*(1-H36/100)</f>
        <v>300</v>
      </c>
      <c r="I41" s="334" t="n">
        <v>22.7763</v>
      </c>
      <c r="J41" s="334" t="n">
        <f aca="false">(A41*I41)/J36*K36</f>
        <v>207.212954887218</v>
      </c>
      <c r="K41" s="335" t="n">
        <f aca="false">H41-J41</f>
        <v>92.787045112782</v>
      </c>
      <c r="L41" s="330"/>
      <c r="M41" s="262"/>
      <c r="N41" s="262" t="n">
        <v>22.7763</v>
      </c>
      <c r="O41" s="262" t="n">
        <v>0.25</v>
      </c>
      <c r="P41" s="262" t="n">
        <v>40.9973</v>
      </c>
      <c r="Q41" s="262" t="n">
        <v>30.7479</v>
      </c>
      <c r="R41" s="331" t="n">
        <f aca="false">A41*F41</f>
        <v>0</v>
      </c>
    </row>
    <row r="42" s="1" customFormat="true" ht="12.75" hidden="false" customHeight="false" outlineLevel="0" collapsed="false">
      <c r="A42" s="336" t="n">
        <f aca="false">SUM(A37:A41)</f>
        <v>50</v>
      </c>
      <c r="B42" s="336" t="s">
        <v>377</v>
      </c>
      <c r="C42" s="336"/>
      <c r="D42" s="336"/>
      <c r="E42" s="336"/>
      <c r="F42" s="337" t="n">
        <f aca="false">R42</f>
        <v>364.5</v>
      </c>
      <c r="G42" s="338"/>
      <c r="H42" s="339" t="n">
        <f aca="false">SUM(H37:H41)</f>
        <v>68590</v>
      </c>
      <c r="I42" s="340"/>
      <c r="J42" s="341" t="n">
        <f aca="false">SUM(J37:J41)</f>
        <v>46206.5738646617</v>
      </c>
      <c r="K42" s="335" t="n">
        <f aca="false">SUM(K37:K41)</f>
        <v>22383.4261353383</v>
      </c>
      <c r="L42" s="330"/>
      <c r="M42" s="262"/>
      <c r="N42" s="262"/>
      <c r="O42" s="262"/>
      <c r="P42" s="262"/>
      <c r="Q42" s="262"/>
      <c r="R42" s="331" t="n">
        <f aca="false">SUM(R37:R41)</f>
        <v>364.5</v>
      </c>
    </row>
    <row r="43" s="1" customFormat="true" ht="12.75" hidden="false" customHeight="false" outlineLevel="0" collapsed="false">
      <c r="A43" s="262"/>
      <c r="B43" s="272" t="s">
        <v>914</v>
      </c>
      <c r="C43" s="342"/>
      <c r="D43" s="342"/>
      <c r="E43" s="262"/>
      <c r="F43" s="262"/>
      <c r="G43" s="333"/>
      <c r="H43" s="343" t="n">
        <v>0</v>
      </c>
      <c r="I43" s="344" t="n">
        <f aca="false">K44/J44</f>
        <v>0.484420814252514</v>
      </c>
      <c r="J43" s="345"/>
      <c r="K43" s="335"/>
      <c r="L43" s="330"/>
      <c r="M43" s="262"/>
      <c r="N43" s="262"/>
      <c r="O43" s="262"/>
      <c r="P43" s="262"/>
      <c r="Q43" s="262"/>
      <c r="R43" s="331"/>
    </row>
    <row r="44" s="1" customFormat="true" ht="13.5" hidden="false" customHeight="false" outlineLevel="0" collapsed="false">
      <c r="A44" s="346"/>
      <c r="B44" s="346" t="s">
        <v>915</v>
      </c>
      <c r="C44" s="346"/>
      <c r="D44" s="346"/>
      <c r="E44" s="346"/>
      <c r="F44" s="347"/>
      <c r="G44" s="348"/>
      <c r="H44" s="349" t="n">
        <f aca="false">SUM(H42:H43)</f>
        <v>68590</v>
      </c>
      <c r="I44" s="350" t="n">
        <f aca="false">K44/H44</f>
        <v>0.326336581649487</v>
      </c>
      <c r="J44" s="351" t="n">
        <f aca="false">SUM(J42:J43)</f>
        <v>46206.5738646617</v>
      </c>
      <c r="K44" s="352" t="n">
        <f aca="false">H44-J44</f>
        <v>22383.4261353383</v>
      </c>
      <c r="L44" s="330"/>
      <c r="M44" s="262"/>
      <c r="N44" s="262"/>
      <c r="O44" s="262"/>
      <c r="P44" s="262"/>
      <c r="Q44" s="262"/>
      <c r="R44" s="331"/>
    </row>
    <row r="45" s="1" customFormat="true" ht="13.5" hidden="false" customHeight="false" outlineLevel="0" collapsed="false">
      <c r="A45" s="262"/>
      <c r="B45" s="272"/>
      <c r="C45" s="342"/>
      <c r="D45" s="342"/>
      <c r="E45" s="262"/>
      <c r="F45" s="262"/>
      <c r="G45" s="262"/>
      <c r="H45" s="262"/>
      <c r="I45" s="354"/>
      <c r="J45" s="354"/>
      <c r="K45" s="355"/>
      <c r="L45" s="330"/>
      <c r="M45" s="262"/>
      <c r="N45" s="262"/>
      <c r="O45" s="262"/>
      <c r="P45" s="262"/>
      <c r="Q45" s="262"/>
      <c r="R45" s="331"/>
    </row>
    <row r="46" s="1" customFormat="true" ht="13.5" hidden="false" customHeight="false" outlineLevel="0" collapsed="false">
      <c r="A46" s="322"/>
      <c r="B46" s="272" t="s">
        <v>1591</v>
      </c>
      <c r="C46" s="324"/>
      <c r="D46" s="325" t="n">
        <v>42767</v>
      </c>
      <c r="E46" s="322"/>
      <c r="F46" s="322" t="s">
        <v>1592</v>
      </c>
      <c r="G46" s="324"/>
      <c r="H46" s="326" t="n">
        <v>0</v>
      </c>
      <c r="I46" s="327" t="s">
        <v>358</v>
      </c>
      <c r="J46" s="328" t="n">
        <v>66.5</v>
      </c>
      <c r="K46" s="329" t="n">
        <v>60.5</v>
      </c>
      <c r="L46" s="330"/>
      <c r="M46" s="262"/>
      <c r="N46" s="262"/>
      <c r="O46" s="262"/>
      <c r="P46" s="262"/>
      <c r="Q46" s="262"/>
      <c r="R46" s="331"/>
    </row>
    <row r="47" s="1" customFormat="true" ht="12.75" hidden="false" customHeight="false" outlineLevel="0" collapsed="false">
      <c r="A47" s="262" t="n">
        <v>4</v>
      </c>
      <c r="B47" s="332" t="s">
        <v>1403</v>
      </c>
      <c r="C47" s="332" t="s">
        <v>786</v>
      </c>
      <c r="D47" s="332" t="s">
        <v>1593</v>
      </c>
      <c r="E47" s="262"/>
      <c r="F47" s="331" t="n">
        <v>8.8</v>
      </c>
      <c r="G47" s="333" t="n">
        <v>1451</v>
      </c>
      <c r="H47" s="333" t="n">
        <f aca="false">A47*G47*(1-H46/100)</f>
        <v>5804</v>
      </c>
      <c r="I47" s="334" t="n">
        <v>1074.6068</v>
      </c>
      <c r="J47" s="334" t="n">
        <f aca="false">(A47*I47)/J46*K46</f>
        <v>3910.59918195489</v>
      </c>
      <c r="K47" s="335" t="n">
        <f aca="false">H47-J47</f>
        <v>1893.40081804511</v>
      </c>
      <c r="L47" s="330"/>
      <c r="M47" s="262"/>
      <c r="N47" s="262" t="n">
        <v>1074.6068</v>
      </c>
      <c r="O47" s="262" t="n">
        <v>11.97</v>
      </c>
      <c r="P47" s="262" t="n">
        <v>1610</v>
      </c>
      <c r="Q47" s="262" t="n">
        <v>1450.7191</v>
      </c>
      <c r="R47" s="331" t="n">
        <f aca="false">A47*F47</f>
        <v>35.2</v>
      </c>
    </row>
    <row r="48" s="1" customFormat="true" ht="12.75" hidden="false" customHeight="false" outlineLevel="0" collapsed="false">
      <c r="A48" s="262" t="n">
        <v>4</v>
      </c>
      <c r="B48" s="332" t="s">
        <v>1594</v>
      </c>
      <c r="C48" s="332" t="s">
        <v>800</v>
      </c>
      <c r="D48" s="332" t="s">
        <v>1595</v>
      </c>
      <c r="E48" s="262"/>
      <c r="F48" s="331" t="n">
        <v>6.7</v>
      </c>
      <c r="G48" s="333" t="n">
        <v>1104</v>
      </c>
      <c r="H48" s="333" t="n">
        <f aca="false">A48*G48*(1-H46/100)</f>
        <v>4416</v>
      </c>
      <c r="I48" s="334" t="n">
        <v>817.8503</v>
      </c>
      <c r="J48" s="334" t="n">
        <f aca="false">(A48*I48)/J46*K46</f>
        <v>2976.23718195489</v>
      </c>
      <c r="K48" s="335" t="n">
        <f aca="false">H48-J48</f>
        <v>1439.76281804511</v>
      </c>
      <c r="L48" s="330"/>
      <c r="M48" s="262"/>
      <c r="N48" s="262" t="n">
        <v>817.8503</v>
      </c>
      <c r="O48" s="262" t="n">
        <v>9.11</v>
      </c>
      <c r="P48" s="262" t="n">
        <v>1230</v>
      </c>
      <c r="Q48" s="262" t="n">
        <v>1104.0978</v>
      </c>
      <c r="R48" s="331" t="n">
        <f aca="false">A48*F48</f>
        <v>26.8</v>
      </c>
    </row>
    <row r="49" s="1" customFormat="true" ht="12.75" hidden="false" customHeight="false" outlineLevel="0" collapsed="false">
      <c r="A49" s="262" t="n">
        <v>2</v>
      </c>
      <c r="B49" s="332" t="s">
        <v>1309</v>
      </c>
      <c r="C49" s="332" t="s">
        <v>877</v>
      </c>
      <c r="D49" s="332" t="s">
        <v>1310</v>
      </c>
      <c r="E49" s="262"/>
      <c r="F49" s="331" t="n">
        <v>0.42</v>
      </c>
      <c r="G49" s="333" t="n">
        <v>111</v>
      </c>
      <c r="H49" s="333" t="n">
        <f aca="false">A49*G49*(1-H46/100)</f>
        <v>222</v>
      </c>
      <c r="I49" s="334" t="n">
        <v>71.3545</v>
      </c>
      <c r="J49" s="334" t="n">
        <f aca="false">(A49*I49)/J46*K46</f>
        <v>129.833</v>
      </c>
      <c r="K49" s="335" t="n">
        <f aca="false">H49-J49</f>
        <v>92.167</v>
      </c>
      <c r="L49" s="330"/>
      <c r="M49" s="262"/>
      <c r="N49" s="262" t="n">
        <v>71.3545</v>
      </c>
      <c r="O49" s="262" t="n">
        <v>0.74</v>
      </c>
      <c r="P49" s="262" t="n">
        <v>200</v>
      </c>
      <c r="Q49" s="262" t="n">
        <v>110.5995</v>
      </c>
      <c r="R49" s="331" t="n">
        <f aca="false">A49*F49</f>
        <v>0.84</v>
      </c>
    </row>
    <row r="50" s="1" customFormat="true" ht="12.75" hidden="false" customHeight="false" outlineLevel="0" collapsed="false">
      <c r="A50" s="262" t="n">
        <v>4</v>
      </c>
      <c r="B50" s="332" t="s">
        <v>1330</v>
      </c>
      <c r="C50" s="332" t="s">
        <v>1331</v>
      </c>
      <c r="D50" s="332" t="s">
        <v>1332</v>
      </c>
      <c r="E50" s="262"/>
      <c r="F50" s="331" t="n">
        <v>0.15</v>
      </c>
      <c r="G50" s="333" t="n">
        <v>50</v>
      </c>
      <c r="H50" s="333" t="n">
        <f aca="false">A50*G50*(1-H46/100)</f>
        <v>200</v>
      </c>
      <c r="I50" s="334" t="n">
        <v>35.6773</v>
      </c>
      <c r="J50" s="334" t="n">
        <f aca="false">(A50*I50)/J46*K46</f>
        <v>129.833181954887</v>
      </c>
      <c r="K50" s="335" t="n">
        <f aca="false">H50-J50</f>
        <v>70.1668180451128</v>
      </c>
      <c r="L50" s="330"/>
      <c r="M50" s="262"/>
      <c r="N50" s="262" t="n">
        <v>35.6773</v>
      </c>
      <c r="O50" s="262" t="n">
        <v>0.37</v>
      </c>
      <c r="P50" s="262" t="n">
        <v>64.2191</v>
      </c>
      <c r="Q50" s="262" t="n">
        <v>49.9481</v>
      </c>
      <c r="R50" s="331" t="n">
        <f aca="false">A50*F50</f>
        <v>0.6</v>
      </c>
    </row>
    <row r="51" s="1" customFormat="true" ht="12.75" hidden="false" customHeight="false" outlineLevel="0" collapsed="false">
      <c r="A51" s="262" t="n">
        <v>4</v>
      </c>
      <c r="B51" s="332" t="s">
        <v>1333</v>
      </c>
      <c r="C51" s="332" t="s">
        <v>1334</v>
      </c>
      <c r="D51" s="332" t="s">
        <v>1596</v>
      </c>
      <c r="E51" s="262"/>
      <c r="F51" s="331" t="n">
        <v>0.08</v>
      </c>
      <c r="G51" s="333" t="n">
        <v>24</v>
      </c>
      <c r="H51" s="333" t="n">
        <f aca="false">A51*G51*(1-H46/100)</f>
        <v>96</v>
      </c>
      <c r="I51" s="334" t="n">
        <v>17.955</v>
      </c>
      <c r="J51" s="334" t="n">
        <f aca="false">(A51*I51)/J46*K46</f>
        <v>65.34</v>
      </c>
      <c r="K51" s="335" t="n">
        <f aca="false">H51-J51</f>
        <v>30.66</v>
      </c>
      <c r="L51" s="330"/>
      <c r="M51" s="262"/>
      <c r="N51" s="262" t="n">
        <v>17.955</v>
      </c>
      <c r="O51" s="262" t="n">
        <v>0.2</v>
      </c>
      <c r="P51" s="262" t="n">
        <v>32.319</v>
      </c>
      <c r="Q51" s="262" t="n">
        <v>24.2393</v>
      </c>
      <c r="R51" s="331" t="n">
        <f aca="false">A51*F51</f>
        <v>0.32</v>
      </c>
    </row>
    <row r="52" s="1" customFormat="true" ht="12.75" hidden="false" customHeight="false" outlineLevel="0" collapsed="false">
      <c r="A52" s="262" t="n">
        <v>10</v>
      </c>
      <c r="B52" s="332" t="s">
        <v>1597</v>
      </c>
      <c r="C52" s="332" t="s">
        <v>1598</v>
      </c>
      <c r="D52" s="332" t="s">
        <v>1599</v>
      </c>
      <c r="E52" s="262"/>
      <c r="F52" s="331"/>
      <c r="G52" s="333" t="n">
        <v>110</v>
      </c>
      <c r="H52" s="333" t="n">
        <f aca="false">A52*G52*(1-H46/100)</f>
        <v>1100</v>
      </c>
      <c r="I52" s="334" t="n">
        <v>76.9472</v>
      </c>
      <c r="J52" s="334" t="n">
        <f aca="false">(A52*I52)/J46*K46</f>
        <v>700.045954887218</v>
      </c>
      <c r="K52" s="335" t="n">
        <f aca="false">H52-J52</f>
        <v>399.954045112782</v>
      </c>
      <c r="L52" s="330"/>
      <c r="M52" s="262"/>
      <c r="N52" s="262" t="n">
        <v>76.9472</v>
      </c>
      <c r="O52" s="262" t="n">
        <v>0.87</v>
      </c>
      <c r="P52" s="262"/>
      <c r="Q52" s="262" t="n">
        <v>110</v>
      </c>
      <c r="R52" s="331" t="n">
        <f aca="false">A52*F52</f>
        <v>0</v>
      </c>
    </row>
    <row r="53" s="1" customFormat="true" ht="12.75" hidden="false" customHeight="false" outlineLevel="0" collapsed="false">
      <c r="A53" s="262" t="n">
        <v>20</v>
      </c>
      <c r="B53" s="332" t="s">
        <v>1600</v>
      </c>
      <c r="C53" s="332" t="s">
        <v>1601</v>
      </c>
      <c r="D53" s="332" t="s">
        <v>1602</v>
      </c>
      <c r="E53" s="262"/>
      <c r="F53" s="331"/>
      <c r="G53" s="333" t="n">
        <v>12</v>
      </c>
      <c r="H53" s="333" t="n">
        <f aca="false">A53*G53*(1-H46/100)</f>
        <v>240</v>
      </c>
      <c r="I53" s="334" t="n">
        <v>8.9775</v>
      </c>
      <c r="J53" s="334" t="n">
        <f aca="false">(A53*I53)/J46*K46</f>
        <v>163.35</v>
      </c>
      <c r="K53" s="335" t="n">
        <f aca="false">H53-J53</f>
        <v>76.65</v>
      </c>
      <c r="L53" s="330"/>
      <c r="M53" s="262"/>
      <c r="N53" s="262" t="n">
        <v>8.9775</v>
      </c>
      <c r="O53" s="262" t="n">
        <v>0.1</v>
      </c>
      <c r="P53" s="262" t="n">
        <v>15</v>
      </c>
      <c r="Q53" s="262" t="n">
        <v>12.1196</v>
      </c>
      <c r="R53" s="331" t="n">
        <f aca="false">A53*F53</f>
        <v>0</v>
      </c>
    </row>
    <row r="54" s="1" customFormat="true" ht="12.75" hidden="false" customHeight="false" outlineLevel="0" collapsed="false">
      <c r="A54" s="262" t="n">
        <v>12</v>
      </c>
      <c r="B54" s="332" t="s">
        <v>1603</v>
      </c>
      <c r="C54" s="332" t="s">
        <v>1604</v>
      </c>
      <c r="D54" s="332" t="s">
        <v>1605</v>
      </c>
      <c r="E54" s="262"/>
      <c r="F54" s="331"/>
      <c r="G54" s="333" t="n">
        <v>45</v>
      </c>
      <c r="H54" s="333" t="n">
        <f aca="false">A54*G54*(1-H46/100)</f>
        <v>540</v>
      </c>
      <c r="I54" s="334" t="n">
        <v>31.4212</v>
      </c>
      <c r="J54" s="334" t="n">
        <f aca="false">(A54*I54)/J46*K46</f>
        <v>343.034454135338</v>
      </c>
      <c r="K54" s="335" t="n">
        <f aca="false">H54-J54</f>
        <v>196.965545864662</v>
      </c>
      <c r="L54" s="330"/>
      <c r="M54" s="262"/>
      <c r="N54" s="262" t="n">
        <v>31.4212</v>
      </c>
      <c r="O54" s="262" t="n">
        <v>0.35</v>
      </c>
      <c r="P54" s="262" t="n">
        <v>50</v>
      </c>
      <c r="Q54" s="262" t="n">
        <v>45</v>
      </c>
      <c r="R54" s="331" t="n">
        <f aca="false">A54*F54</f>
        <v>0</v>
      </c>
    </row>
    <row r="55" s="1" customFormat="true" ht="12.75" hidden="false" customHeight="false" outlineLevel="0" collapsed="false">
      <c r="A55" s="262" t="n">
        <v>12</v>
      </c>
      <c r="B55" s="332" t="s">
        <v>1606</v>
      </c>
      <c r="C55" s="332" t="s">
        <v>1607</v>
      </c>
      <c r="D55" s="332" t="s">
        <v>1608</v>
      </c>
      <c r="E55" s="262"/>
      <c r="F55" s="331"/>
      <c r="G55" s="333" t="n">
        <v>20</v>
      </c>
      <c r="H55" s="333" t="n">
        <f aca="false">A55*G55*(1-H46/100)</f>
        <v>240</v>
      </c>
      <c r="I55" s="334" t="n">
        <v>27.8303</v>
      </c>
      <c r="J55" s="334" t="n">
        <f aca="false">(A55*I55)/J46*K46</f>
        <v>303.831545864662</v>
      </c>
      <c r="K55" s="335" t="n">
        <f aca="false">H55-J55</f>
        <v>-63.8315458646617</v>
      </c>
      <c r="L55" s="330"/>
      <c r="M55" s="262"/>
      <c r="N55" s="262" t="n">
        <v>27.8303</v>
      </c>
      <c r="O55" s="262" t="n">
        <v>0.31</v>
      </c>
      <c r="P55" s="262"/>
      <c r="Q55" s="262" t="n">
        <v>20</v>
      </c>
      <c r="R55" s="331" t="n">
        <f aca="false">A55*F55</f>
        <v>0</v>
      </c>
    </row>
    <row r="56" s="1" customFormat="true" ht="12.75" hidden="false" customHeight="false" outlineLevel="0" collapsed="false">
      <c r="A56" s="262" t="n">
        <v>1</v>
      </c>
      <c r="B56" s="332" t="s">
        <v>1609</v>
      </c>
      <c r="C56" s="332" t="s">
        <v>1610</v>
      </c>
      <c r="D56" s="332" t="s">
        <v>1611</v>
      </c>
      <c r="E56" s="262"/>
      <c r="F56" s="331" t="s">
        <v>1612</v>
      </c>
      <c r="G56" s="333" t="n">
        <v>950</v>
      </c>
      <c r="H56" s="333" t="n">
        <f aca="false">A56*G56*(1-H46/100)</f>
        <v>950</v>
      </c>
      <c r="I56" s="334" t="n">
        <v>747.7925</v>
      </c>
      <c r="J56" s="334" t="n">
        <f aca="false">(A56*I56)/J46*K46</f>
        <v>680.3225</v>
      </c>
      <c r="K56" s="335" t="n">
        <f aca="false">H56-J56</f>
        <v>269.6775</v>
      </c>
      <c r="L56" s="330"/>
      <c r="M56" s="262"/>
      <c r="N56" s="262" t="n">
        <v>747.7925</v>
      </c>
      <c r="O56" s="262" t="n">
        <v>8.65</v>
      </c>
      <c r="P56" s="262" t="n">
        <v>950</v>
      </c>
      <c r="Q56" s="262" t="n">
        <v>950</v>
      </c>
      <c r="R56" s="331" t="e">
        <f aca="false">A56*F56</f>
        <v>#VALUE!</v>
      </c>
    </row>
    <row r="57" s="1" customFormat="true" ht="12.75" hidden="false" customHeight="false" outlineLevel="0" collapsed="false">
      <c r="A57" s="262" t="n">
        <v>20</v>
      </c>
      <c r="B57" s="332" t="s">
        <v>1613</v>
      </c>
      <c r="C57" s="332" t="s">
        <v>1532</v>
      </c>
      <c r="D57" s="332" t="s">
        <v>1614</v>
      </c>
      <c r="E57" s="262"/>
      <c r="F57" s="331" t="n">
        <v>0.59</v>
      </c>
      <c r="G57" s="333" t="n">
        <v>131</v>
      </c>
      <c r="H57" s="333" t="n">
        <f aca="false">A57*G57*(1-H46/100)</f>
        <v>2620</v>
      </c>
      <c r="I57" s="334" t="n">
        <v>90.44</v>
      </c>
      <c r="J57" s="334" t="n">
        <f aca="false">(A57*I57)/J46*K46</f>
        <v>1645.6</v>
      </c>
      <c r="K57" s="335" t="n">
        <f aca="false">H57-J57</f>
        <v>974.4</v>
      </c>
      <c r="L57" s="330"/>
      <c r="M57" s="262"/>
      <c r="N57" s="262" t="n">
        <v>90.44</v>
      </c>
      <c r="O57" s="262" t="n">
        <v>0.8</v>
      </c>
      <c r="P57" s="262" t="n">
        <v>300</v>
      </c>
      <c r="Q57" s="262" t="n">
        <v>131</v>
      </c>
      <c r="R57" s="331" t="n">
        <f aca="false">A57*F57</f>
        <v>11.8</v>
      </c>
    </row>
    <row r="58" s="1" customFormat="true" ht="12.75" hidden="false" customHeight="false" outlineLevel="0" collapsed="false">
      <c r="A58" s="262" t="n">
        <v>20</v>
      </c>
      <c r="B58" s="332" t="s">
        <v>1615</v>
      </c>
      <c r="C58" s="332" t="s">
        <v>1532</v>
      </c>
      <c r="D58" s="332" t="s">
        <v>1616</v>
      </c>
      <c r="E58" s="262"/>
      <c r="F58" s="331" t="n">
        <v>0.3</v>
      </c>
      <c r="G58" s="333" t="n">
        <v>225</v>
      </c>
      <c r="H58" s="333" t="n">
        <f aca="false">A58*G58*(1-H46/100)</f>
        <v>4500</v>
      </c>
      <c r="I58" s="334" t="n">
        <v>161.6615</v>
      </c>
      <c r="J58" s="334" t="n">
        <f aca="false">(A58*I58)/J46*K46</f>
        <v>2941.51</v>
      </c>
      <c r="K58" s="335" t="n">
        <f aca="false">H58-J58</f>
        <v>1558.49</v>
      </c>
      <c r="L58" s="330"/>
      <c r="M58" s="262"/>
      <c r="N58" s="262" t="n">
        <v>161.6615</v>
      </c>
      <c r="O58" s="262" t="n">
        <v>1.43</v>
      </c>
      <c r="P58" s="262" t="n">
        <v>500</v>
      </c>
      <c r="Q58" s="262" t="n">
        <v>225</v>
      </c>
      <c r="R58" s="331" t="n">
        <f aca="false">A58*F58</f>
        <v>6</v>
      </c>
    </row>
    <row r="59" s="1" customFormat="true" ht="12.75" hidden="false" customHeight="false" outlineLevel="0" collapsed="false">
      <c r="A59" s="262" t="n">
        <v>1</v>
      </c>
      <c r="B59" s="332" t="s">
        <v>1617</v>
      </c>
      <c r="C59" s="332" t="s">
        <v>1618</v>
      </c>
      <c r="D59" s="332" t="s">
        <v>1619</v>
      </c>
      <c r="E59" s="262"/>
      <c r="F59" s="331"/>
      <c r="G59" s="333" t="n">
        <v>1517</v>
      </c>
      <c r="H59" s="333" t="n">
        <f aca="false">A59*G59*(1-H46/100)</f>
        <v>1517</v>
      </c>
      <c r="I59" s="334" t="n">
        <v>1167.075</v>
      </c>
      <c r="J59" s="334" t="n">
        <f aca="false">(A59*I59)/J46*K46</f>
        <v>1061.775</v>
      </c>
      <c r="K59" s="335" t="n">
        <f aca="false">H59-J59</f>
        <v>455.225</v>
      </c>
      <c r="L59" s="330"/>
      <c r="M59" s="262"/>
      <c r="N59" s="262" t="n">
        <v>1167.075</v>
      </c>
      <c r="O59" s="262" t="n">
        <v>13</v>
      </c>
      <c r="P59" s="262" t="n">
        <v>2334</v>
      </c>
      <c r="Q59" s="262" t="n">
        <v>1517</v>
      </c>
      <c r="R59" s="331" t="n">
        <f aca="false">A59*F59</f>
        <v>0</v>
      </c>
    </row>
    <row r="60" s="1" customFormat="true" ht="12.75" hidden="false" customHeight="false" outlineLevel="0" collapsed="false">
      <c r="A60" s="336" t="n">
        <f aca="false">SUM(A47:A59)</f>
        <v>114</v>
      </c>
      <c r="B60" s="336" t="s">
        <v>377</v>
      </c>
      <c r="C60" s="336"/>
      <c r="D60" s="336"/>
      <c r="E60" s="336"/>
      <c r="F60" s="337" t="e">
        <f aca="false">R60</f>
        <v>#VALUE!</v>
      </c>
      <c r="G60" s="338"/>
      <c r="H60" s="339" t="n">
        <f aca="false">SUM(H47:H59)</f>
        <v>22445</v>
      </c>
      <c r="I60" s="340"/>
      <c r="J60" s="341" t="n">
        <f aca="false">SUM(J47:J59)</f>
        <v>15051.3120007519</v>
      </c>
      <c r="K60" s="335" t="n">
        <f aca="false">SUM(K47:K59)</f>
        <v>7393.68799924812</v>
      </c>
      <c r="L60" s="330"/>
      <c r="M60" s="262"/>
      <c r="N60" s="262"/>
      <c r="O60" s="262"/>
      <c r="P60" s="262"/>
      <c r="Q60" s="262"/>
      <c r="R60" s="331" t="e">
        <f aca="false">SUM(R47:R59)</f>
        <v>#VALUE!</v>
      </c>
    </row>
    <row r="61" s="1" customFormat="true" ht="12.75" hidden="false" customHeight="false" outlineLevel="0" collapsed="false">
      <c r="A61" s="262"/>
      <c r="B61" s="272" t="s">
        <v>914</v>
      </c>
      <c r="C61" s="342"/>
      <c r="D61" s="342"/>
      <c r="E61" s="262"/>
      <c r="F61" s="262"/>
      <c r="G61" s="333"/>
      <c r="H61" s="343" t="n">
        <v>0</v>
      </c>
      <c r="I61" s="344" t="n">
        <f aca="false">K62/J62</f>
        <v>0.491232126400594</v>
      </c>
      <c r="J61" s="345"/>
      <c r="K61" s="335"/>
      <c r="L61" s="330"/>
      <c r="M61" s="262"/>
      <c r="N61" s="262"/>
      <c r="O61" s="262"/>
      <c r="P61" s="262"/>
      <c r="Q61" s="262"/>
      <c r="R61" s="331"/>
    </row>
    <row r="62" s="1" customFormat="true" ht="13.5" hidden="false" customHeight="false" outlineLevel="0" collapsed="false">
      <c r="A62" s="346"/>
      <c r="B62" s="346" t="s">
        <v>915</v>
      </c>
      <c r="C62" s="346"/>
      <c r="D62" s="346"/>
      <c r="E62" s="346"/>
      <c r="F62" s="347"/>
      <c r="G62" s="348"/>
      <c r="H62" s="349" t="n">
        <f aca="false">SUM(H60:H61)</f>
        <v>22445</v>
      </c>
      <c r="I62" s="350" t="n">
        <f aca="false">K62/H62</f>
        <v>0.329413588739056</v>
      </c>
      <c r="J62" s="351" t="n">
        <f aca="false">SUM(J60:J61)</f>
        <v>15051.3120007519</v>
      </c>
      <c r="K62" s="352" t="n">
        <f aca="false">H62-J62</f>
        <v>7393.68799924812</v>
      </c>
      <c r="L62" s="330"/>
      <c r="M62" s="262"/>
      <c r="N62" s="262"/>
      <c r="O62" s="262"/>
      <c r="P62" s="262"/>
      <c r="Q62" s="262"/>
      <c r="R62" s="331"/>
    </row>
    <row r="63" s="1" customFormat="true" ht="13.5" hidden="false" customHeight="false" outlineLevel="0" collapsed="false">
      <c r="A63" s="262"/>
      <c r="B63" s="332"/>
      <c r="C63" s="342"/>
      <c r="D63" s="342"/>
      <c r="E63" s="262"/>
      <c r="F63" s="262"/>
      <c r="G63" s="262"/>
      <c r="H63" s="262"/>
      <c r="I63" s="354"/>
      <c r="J63" s="354"/>
      <c r="K63" s="355"/>
      <c r="L63" s="330"/>
      <c r="M63" s="262"/>
      <c r="N63" s="262"/>
      <c r="O63" s="262"/>
      <c r="P63" s="262"/>
      <c r="Q63" s="262"/>
      <c r="R63" s="331"/>
    </row>
    <row r="64" s="1" customFormat="true" ht="13.5" hidden="false" customHeight="false" outlineLevel="0" collapsed="false">
      <c r="A64" s="322"/>
      <c r="B64" s="323" t="s">
        <v>1620</v>
      </c>
      <c r="C64" s="324"/>
      <c r="D64" s="325" t="n">
        <v>42767</v>
      </c>
      <c r="E64" s="322"/>
      <c r="F64" s="322" t="s">
        <v>1080</v>
      </c>
      <c r="G64" s="324"/>
      <c r="H64" s="326" t="n">
        <v>0</v>
      </c>
      <c r="I64" s="327" t="s">
        <v>358</v>
      </c>
      <c r="J64" s="328" t="n">
        <v>66.5</v>
      </c>
      <c r="K64" s="329" t="n">
        <v>60.5</v>
      </c>
      <c r="L64" s="330"/>
      <c r="M64" s="262"/>
      <c r="N64" s="262"/>
      <c r="O64" s="262"/>
      <c r="P64" s="262"/>
      <c r="Q64" s="262"/>
      <c r="R64" s="331"/>
    </row>
    <row r="65" s="1" customFormat="true" ht="12.75" hidden="false" customHeight="false" outlineLevel="0" collapsed="false">
      <c r="A65" s="262" t="n">
        <v>1</v>
      </c>
      <c r="B65" s="332" t="s">
        <v>1621</v>
      </c>
      <c r="C65" s="332" t="s">
        <v>1622</v>
      </c>
      <c r="D65" s="332" t="s">
        <v>1623</v>
      </c>
      <c r="E65" s="262"/>
      <c r="F65" s="331"/>
      <c r="G65" s="333" t="n">
        <v>3636</v>
      </c>
      <c r="H65" s="333" t="n">
        <f aca="false">A65*G65*(1-H64/100)</f>
        <v>3636</v>
      </c>
      <c r="I65" s="334" t="n">
        <v>2693.25</v>
      </c>
      <c r="J65" s="334" t="n">
        <f aca="false">(A65*I65)/J64*K64</f>
        <v>2450.25</v>
      </c>
      <c r="K65" s="335" t="n">
        <f aca="false">H65-J65</f>
        <v>1185.75</v>
      </c>
      <c r="L65" s="330"/>
      <c r="M65" s="262"/>
      <c r="N65" s="262" t="n">
        <v>2693.25</v>
      </c>
      <c r="O65" s="262" t="n">
        <v>30</v>
      </c>
      <c r="P65" s="262" t="n">
        <v>4010</v>
      </c>
      <c r="Q65" s="262" t="n">
        <v>3635.8875</v>
      </c>
      <c r="R65" s="331" t="n">
        <f aca="false">A65*F65</f>
        <v>0</v>
      </c>
    </row>
    <row r="66" s="1" customFormat="true" ht="12.75" hidden="false" customHeight="false" outlineLevel="0" collapsed="false">
      <c r="A66" s="336" t="n">
        <f aca="false">SUM(A65:A65)</f>
        <v>1</v>
      </c>
      <c r="B66" s="336" t="s">
        <v>377</v>
      </c>
      <c r="C66" s="336"/>
      <c r="D66" s="336"/>
      <c r="E66" s="336"/>
      <c r="F66" s="337" t="n">
        <f aca="false">R66</f>
        <v>0</v>
      </c>
      <c r="G66" s="338"/>
      <c r="H66" s="339" t="n">
        <f aca="false">SUM(H65:H65)</f>
        <v>3636</v>
      </c>
      <c r="I66" s="340"/>
      <c r="J66" s="341" t="n">
        <f aca="false">SUM(J65:J65)</f>
        <v>2450.25</v>
      </c>
      <c r="K66" s="335" t="n">
        <f aca="false">SUM(K65:K65)</f>
        <v>1185.75</v>
      </c>
      <c r="L66" s="330"/>
      <c r="M66" s="262"/>
      <c r="N66" s="262"/>
      <c r="O66" s="262"/>
      <c r="P66" s="262"/>
      <c r="Q66" s="262"/>
      <c r="R66" s="331" t="n">
        <f aca="false">SUM(R65:R65)</f>
        <v>0</v>
      </c>
    </row>
    <row r="67" s="1" customFormat="true" ht="12.75" hidden="false" customHeight="false" outlineLevel="0" collapsed="false">
      <c r="A67" s="262"/>
      <c r="B67" s="272" t="s">
        <v>914</v>
      </c>
      <c r="C67" s="342"/>
      <c r="D67" s="342"/>
      <c r="E67" s="262"/>
      <c r="F67" s="262"/>
      <c r="G67" s="333"/>
      <c r="H67" s="343" t="n">
        <v>0</v>
      </c>
      <c r="I67" s="344" t="n">
        <f aca="false">K68/J68</f>
        <v>0.483930211202939</v>
      </c>
      <c r="J67" s="345"/>
      <c r="K67" s="335"/>
      <c r="L67" s="330"/>
      <c r="M67" s="262"/>
      <c r="N67" s="262"/>
      <c r="O67" s="262"/>
      <c r="P67" s="262"/>
      <c r="Q67" s="262"/>
      <c r="R67" s="331"/>
    </row>
    <row r="68" s="1" customFormat="true" ht="13.5" hidden="false" customHeight="false" outlineLevel="0" collapsed="false">
      <c r="A68" s="346"/>
      <c r="B68" s="346" t="s">
        <v>915</v>
      </c>
      <c r="C68" s="346"/>
      <c r="D68" s="346"/>
      <c r="E68" s="346"/>
      <c r="F68" s="347"/>
      <c r="G68" s="348"/>
      <c r="H68" s="349" t="n">
        <f aca="false">SUM(H66:H67)</f>
        <v>3636</v>
      </c>
      <c r="I68" s="350" t="n">
        <f aca="false">K68/H68</f>
        <v>0.326113861386139</v>
      </c>
      <c r="J68" s="351" t="n">
        <f aca="false">SUM(J66:J67)</f>
        <v>2450.25</v>
      </c>
      <c r="K68" s="352" t="n">
        <f aca="false">H68-J68</f>
        <v>1185.75</v>
      </c>
      <c r="L68" s="330"/>
      <c r="M68" s="262"/>
      <c r="N68" s="262"/>
      <c r="O68" s="262"/>
      <c r="P68" s="262"/>
      <c r="Q68" s="262"/>
      <c r="R68" s="331"/>
    </row>
    <row r="69" s="1" customFormat="true" ht="13.5" hidden="false" customHeight="false" outlineLevel="0" collapsed="false">
      <c r="A69" s="262"/>
      <c r="B69" s="332"/>
      <c r="C69" s="342"/>
      <c r="D69" s="342"/>
      <c r="E69" s="262"/>
      <c r="F69" s="262"/>
      <c r="G69" s="262"/>
      <c r="H69" s="262"/>
      <c r="I69" s="354"/>
      <c r="J69" s="354"/>
      <c r="K69" s="355"/>
      <c r="L69" s="330"/>
      <c r="M69" s="262"/>
      <c r="N69" s="262"/>
      <c r="O69" s="262"/>
      <c r="P69" s="262"/>
      <c r="Q69" s="262"/>
      <c r="R69" s="331"/>
    </row>
    <row r="70" s="1" customFormat="true" ht="13.5" hidden="false" customHeight="false" outlineLevel="0" collapsed="false">
      <c r="A70" s="322"/>
      <c r="B70" s="323" t="s">
        <v>1624</v>
      </c>
      <c r="C70" s="324" t="s">
        <v>1625</v>
      </c>
      <c r="D70" s="325" t="n">
        <v>42767</v>
      </c>
      <c r="E70" s="322"/>
      <c r="F70" s="322" t="s">
        <v>1080</v>
      </c>
      <c r="G70" s="324"/>
      <c r="H70" s="326" t="n">
        <v>0</v>
      </c>
      <c r="I70" s="327" t="s">
        <v>358</v>
      </c>
      <c r="J70" s="328" t="n">
        <v>66.5</v>
      </c>
      <c r="K70" s="329" t="n">
        <v>60.5</v>
      </c>
      <c r="L70" s="330"/>
      <c r="M70" s="262"/>
      <c r="N70" s="262"/>
      <c r="O70" s="262"/>
      <c r="P70" s="262"/>
      <c r="Q70" s="262"/>
      <c r="R70" s="331"/>
    </row>
    <row r="71" s="1" customFormat="true" ht="12.75" hidden="false" customHeight="false" outlineLevel="0" collapsed="false">
      <c r="A71" s="262" t="n">
        <v>20</v>
      </c>
      <c r="B71" s="332" t="s">
        <v>1626</v>
      </c>
      <c r="C71" s="332" t="s">
        <v>1627</v>
      </c>
      <c r="D71" s="332" t="s">
        <v>1628</v>
      </c>
      <c r="E71" s="262"/>
      <c r="F71" s="331" t="n">
        <v>21.1</v>
      </c>
      <c r="G71" s="333" t="n">
        <v>3960</v>
      </c>
      <c r="H71" s="333" t="n">
        <f aca="false">A71*G71*(1-H70/100)</f>
        <v>79200</v>
      </c>
      <c r="I71" s="334" t="n">
        <v>2936.5403</v>
      </c>
      <c r="J71" s="334" t="n">
        <f aca="false">(A71*I71)/J70*K70</f>
        <v>53431.7859097744</v>
      </c>
      <c r="K71" s="335" t="n">
        <f aca="false">H71-J71</f>
        <v>25768.2140902256</v>
      </c>
      <c r="L71" s="330"/>
      <c r="M71" s="262"/>
      <c r="N71" s="262" t="n">
        <v>2936.5403</v>
      </c>
      <c r="O71" s="262" t="n">
        <v>32.71</v>
      </c>
      <c r="P71" s="262" t="n">
        <v>4400</v>
      </c>
      <c r="Q71" s="262" t="n">
        <v>3964.3293</v>
      </c>
      <c r="R71" s="331" t="n">
        <f aca="false">A71*F71</f>
        <v>422</v>
      </c>
    </row>
    <row r="72" s="1" customFormat="true" ht="12.75" hidden="false" customHeight="false" outlineLevel="0" collapsed="false">
      <c r="A72" s="262" t="n">
        <v>2</v>
      </c>
      <c r="B72" s="332" t="s">
        <v>1629</v>
      </c>
      <c r="C72" s="332" t="s">
        <v>1630</v>
      </c>
      <c r="D72" s="332" t="s">
        <v>1631</v>
      </c>
      <c r="E72" s="262"/>
      <c r="F72" s="331" t="n">
        <v>49</v>
      </c>
      <c r="G72" s="333" t="n">
        <v>7470</v>
      </c>
      <c r="H72" s="333" t="n">
        <f aca="false">A72*G72*(1-H70/100)</f>
        <v>14940</v>
      </c>
      <c r="I72" s="334" t="n">
        <v>5749.191</v>
      </c>
      <c r="J72" s="334" t="n">
        <f aca="false">(A72*I72)/J70*K70</f>
        <v>10460.934</v>
      </c>
      <c r="K72" s="335" t="n">
        <f aca="false">H72-J72</f>
        <v>4479.066</v>
      </c>
      <c r="L72" s="330"/>
      <c r="M72" s="262"/>
      <c r="N72" s="262" t="n">
        <v>5749.191</v>
      </c>
      <c r="O72" s="262" t="n">
        <v>64.04</v>
      </c>
      <c r="P72" s="262" t="n">
        <v>8623.7865</v>
      </c>
      <c r="Q72" s="262" t="n">
        <v>7473.9483</v>
      </c>
      <c r="R72" s="331" t="n">
        <f aca="false">A72*F72</f>
        <v>98</v>
      </c>
    </row>
    <row r="73" s="1" customFormat="true" ht="12.75" hidden="false" customHeight="false" outlineLevel="0" collapsed="false">
      <c r="A73" s="262" t="n">
        <v>30</v>
      </c>
      <c r="B73" s="332" t="s">
        <v>1100</v>
      </c>
      <c r="C73" s="332" t="s">
        <v>1296</v>
      </c>
      <c r="D73" s="332" t="s">
        <v>1297</v>
      </c>
      <c r="E73" s="262"/>
      <c r="F73" s="331" t="n">
        <v>0.14</v>
      </c>
      <c r="G73" s="333" t="n">
        <v>45</v>
      </c>
      <c r="H73" s="333" t="n">
        <f aca="false">A73*G73*(1-H70/100)</f>
        <v>1350</v>
      </c>
      <c r="I73" s="334" t="n">
        <v>22.1777</v>
      </c>
      <c r="J73" s="334" t="n">
        <f aca="false">(A73*I73)/J70*K70</f>
        <v>605.301135338346</v>
      </c>
      <c r="K73" s="335" t="n">
        <f aca="false">H73-J73</f>
        <v>744.698864661654</v>
      </c>
      <c r="L73" s="330"/>
      <c r="M73" s="262"/>
      <c r="N73" s="262" t="n">
        <v>22.1777</v>
      </c>
      <c r="O73" s="262" t="n">
        <v>0.23</v>
      </c>
      <c r="P73" s="262" t="n">
        <v>45</v>
      </c>
      <c r="Q73" s="262" t="n">
        <v>31.0488</v>
      </c>
      <c r="R73" s="331" t="n">
        <f aca="false">A73*F73</f>
        <v>4.2</v>
      </c>
    </row>
    <row r="74" s="1" customFormat="true" ht="12.75" hidden="false" customHeight="false" outlineLevel="0" collapsed="false">
      <c r="A74" s="262" t="n">
        <v>30</v>
      </c>
      <c r="B74" s="332" t="s">
        <v>1103</v>
      </c>
      <c r="C74" s="332" t="s">
        <v>1298</v>
      </c>
      <c r="D74" s="332" t="s">
        <v>1299</v>
      </c>
      <c r="E74" s="262"/>
      <c r="F74" s="331" t="n">
        <v>0.03</v>
      </c>
      <c r="G74" s="333" t="n">
        <v>20</v>
      </c>
      <c r="H74" s="333" t="n">
        <f aca="false">A74*G74*(1-H70/100)</f>
        <v>600</v>
      </c>
      <c r="I74" s="334" t="n">
        <v>9.6425</v>
      </c>
      <c r="J74" s="334" t="n">
        <f aca="false">(A74*I74)/J70*K70</f>
        <v>263.175</v>
      </c>
      <c r="K74" s="335" t="n">
        <f aca="false">H74-J74</f>
        <v>336.825</v>
      </c>
      <c r="L74" s="330"/>
      <c r="M74" s="262"/>
      <c r="N74" s="262" t="n">
        <v>9.6425</v>
      </c>
      <c r="O74" s="262" t="n">
        <v>0.1</v>
      </c>
      <c r="P74" s="262" t="n">
        <v>20</v>
      </c>
      <c r="Q74" s="262" t="n">
        <v>13.4995</v>
      </c>
      <c r="R74" s="331" t="n">
        <f aca="false">A74*F74</f>
        <v>0.9</v>
      </c>
    </row>
    <row r="75" s="1" customFormat="true" ht="12.75" hidden="false" customHeight="false" outlineLevel="0" collapsed="false">
      <c r="A75" s="336" t="n">
        <f aca="false">SUM(A71:A74)</f>
        <v>82</v>
      </c>
      <c r="B75" s="336" t="s">
        <v>377</v>
      </c>
      <c r="C75" s="336"/>
      <c r="D75" s="336"/>
      <c r="E75" s="336"/>
      <c r="F75" s="337" t="n">
        <f aca="false">R75</f>
        <v>525.1</v>
      </c>
      <c r="G75" s="338"/>
      <c r="H75" s="339" t="n">
        <f aca="false">SUM(H71:H74)</f>
        <v>96090</v>
      </c>
      <c r="I75" s="340"/>
      <c r="J75" s="341" t="n">
        <f aca="false">SUM(J71:J74)</f>
        <v>64761.1960451128</v>
      </c>
      <c r="K75" s="335" t="n">
        <f aca="false">SUM(K71:K74)</f>
        <v>31328.8039548872</v>
      </c>
      <c r="L75" s="330"/>
      <c r="M75" s="262"/>
      <c r="N75" s="262"/>
      <c r="O75" s="262"/>
      <c r="P75" s="262"/>
      <c r="Q75" s="262"/>
      <c r="R75" s="331" t="n">
        <f aca="false">SUM(R71:R74)</f>
        <v>525.1</v>
      </c>
    </row>
    <row r="76" s="1" customFormat="true" ht="12.75" hidden="false" customHeight="false" outlineLevel="0" collapsed="false">
      <c r="A76" s="262"/>
      <c r="B76" s="272" t="s">
        <v>914</v>
      </c>
      <c r="C76" s="342"/>
      <c r="D76" s="342"/>
      <c r="E76" s="262"/>
      <c r="F76" s="262"/>
      <c r="G76" s="333"/>
      <c r="H76" s="343" t="n">
        <v>0</v>
      </c>
      <c r="I76" s="344" t="n">
        <f aca="false">K77/J77</f>
        <v>0.483758884457037</v>
      </c>
      <c r="J76" s="345"/>
      <c r="K76" s="335"/>
      <c r="L76" s="330"/>
      <c r="M76" s="262"/>
      <c r="N76" s="262"/>
      <c r="O76" s="262"/>
      <c r="P76" s="262"/>
      <c r="Q76" s="262"/>
      <c r="R76" s="331"/>
    </row>
    <row r="77" s="1" customFormat="true" ht="13.5" hidden="false" customHeight="false" outlineLevel="0" collapsed="false">
      <c r="A77" s="346"/>
      <c r="B77" s="346" t="s">
        <v>915</v>
      </c>
      <c r="C77" s="346"/>
      <c r="D77" s="346"/>
      <c r="E77" s="346"/>
      <c r="F77" s="347"/>
      <c r="G77" s="348"/>
      <c r="H77" s="349" t="n">
        <f aca="false">SUM(H75:H76)</f>
        <v>96090</v>
      </c>
      <c r="I77" s="350" t="n">
        <f aca="false">K77/H77</f>
        <v>0.326036049067408</v>
      </c>
      <c r="J77" s="351" t="n">
        <f aca="false">SUM(J75:J76)</f>
        <v>64761.1960451128</v>
      </c>
      <c r="K77" s="352" t="n">
        <f aca="false">H77-J77</f>
        <v>31328.8039548872</v>
      </c>
      <c r="L77" s="330"/>
      <c r="M77" s="262"/>
      <c r="N77" s="262"/>
      <c r="O77" s="262"/>
      <c r="P77" s="262"/>
      <c r="Q77" s="262"/>
      <c r="R77" s="331"/>
    </row>
    <row r="78" s="1" customFormat="true" ht="13.5" hidden="false" customHeight="false" outlineLevel="0" collapsed="false">
      <c r="A78" s="262"/>
      <c r="B78" s="302"/>
      <c r="C78" s="36"/>
      <c r="D78" s="342"/>
      <c r="E78" s="262"/>
      <c r="F78" s="262"/>
      <c r="G78" s="262"/>
      <c r="H78" s="262"/>
      <c r="I78" s="354"/>
      <c r="J78" s="354"/>
      <c r="K78" s="355"/>
      <c r="L78" s="330"/>
      <c r="M78" s="262"/>
      <c r="N78" s="262"/>
      <c r="O78" s="262"/>
      <c r="P78" s="262"/>
      <c r="Q78" s="262"/>
      <c r="R78" s="331"/>
    </row>
    <row r="79" s="1" customFormat="true" ht="13.5" hidden="false" customHeight="false" outlineLevel="0" collapsed="false">
      <c r="A79" s="322"/>
      <c r="B79" s="302" t="s">
        <v>1632</v>
      </c>
      <c r="C79" s="36" t="s">
        <v>1633</v>
      </c>
      <c r="D79" s="325" t="n">
        <v>42768</v>
      </c>
      <c r="E79" s="322"/>
      <c r="F79" s="322" t="s">
        <v>1080</v>
      </c>
      <c r="G79" s="324"/>
      <c r="H79" s="326" t="n">
        <v>0</v>
      </c>
      <c r="I79" s="327" t="s">
        <v>358</v>
      </c>
      <c r="J79" s="328" t="n">
        <v>66.5</v>
      </c>
      <c r="K79" s="329" t="n">
        <v>60.5</v>
      </c>
      <c r="L79" s="330"/>
      <c r="M79" s="262"/>
      <c r="N79" s="262"/>
      <c r="O79" s="262"/>
      <c r="P79" s="262"/>
      <c r="Q79" s="262"/>
      <c r="R79" s="331"/>
    </row>
    <row r="80" s="1" customFormat="true" ht="12.75" hidden="false" customHeight="false" outlineLevel="0" collapsed="false">
      <c r="A80" s="262" t="n">
        <v>6</v>
      </c>
      <c r="B80" s="332" t="s">
        <v>810</v>
      </c>
      <c r="C80" s="332" t="s">
        <v>808</v>
      </c>
      <c r="D80" s="332" t="s">
        <v>1634</v>
      </c>
      <c r="E80" s="262"/>
      <c r="F80" s="331" t="n">
        <v>6.9</v>
      </c>
      <c r="G80" s="333" t="n">
        <v>1054</v>
      </c>
      <c r="H80" s="333" t="n">
        <f aca="false">A80*G80*(1-H79/100)</f>
        <v>6324</v>
      </c>
      <c r="I80" s="334" t="n">
        <v>810.901</v>
      </c>
      <c r="J80" s="334" t="n">
        <f aca="false">(A80*I80)/J79*K79</f>
        <v>4426.422</v>
      </c>
      <c r="K80" s="335" t="n">
        <f aca="false">H80-J80</f>
        <v>1897.578</v>
      </c>
      <c r="L80" s="330"/>
      <c r="M80" s="262"/>
      <c r="N80" s="262" t="n">
        <v>810.901</v>
      </c>
      <c r="O80" s="262" t="n">
        <v>9.38</v>
      </c>
      <c r="P80" s="262" t="n">
        <v>1220</v>
      </c>
      <c r="Q80" s="262" t="n">
        <v>1054.1713</v>
      </c>
      <c r="R80" s="331" t="n">
        <f aca="false">A80*F80</f>
        <v>41.4</v>
      </c>
    </row>
    <row r="81" s="1" customFormat="true" ht="12.75" hidden="false" customHeight="false" outlineLevel="0" collapsed="false">
      <c r="A81" s="262" t="n">
        <v>6</v>
      </c>
      <c r="B81" s="332" t="s">
        <v>812</v>
      </c>
      <c r="C81" s="332" t="s">
        <v>813</v>
      </c>
      <c r="D81" s="332" t="s">
        <v>1205</v>
      </c>
      <c r="E81" s="262"/>
      <c r="F81" s="331" t="n">
        <v>10</v>
      </c>
      <c r="G81" s="333" t="n">
        <v>1675</v>
      </c>
      <c r="H81" s="333" t="n">
        <f aca="false">A81*G81*(1-H79/100)</f>
        <v>10050</v>
      </c>
      <c r="I81" s="334" t="n">
        <v>1288.105</v>
      </c>
      <c r="J81" s="334" t="n">
        <f aca="false">(A81*I81)/J79*K79</f>
        <v>7031.31</v>
      </c>
      <c r="K81" s="335" t="n">
        <f aca="false">H81-J81</f>
        <v>3018.69</v>
      </c>
      <c r="L81" s="330"/>
      <c r="M81" s="262"/>
      <c r="N81" s="262" t="n">
        <v>1288.105</v>
      </c>
      <c r="O81" s="262" t="n">
        <v>14.9</v>
      </c>
      <c r="P81" s="262" t="n">
        <v>1930</v>
      </c>
      <c r="Q81" s="262" t="n">
        <v>1674.5365</v>
      </c>
      <c r="R81" s="331" t="n">
        <f aca="false">A81*F81</f>
        <v>60</v>
      </c>
    </row>
    <row r="82" s="1" customFormat="true" ht="12.75" hidden="false" customHeight="false" outlineLevel="0" collapsed="false">
      <c r="A82" s="262" t="n">
        <v>1</v>
      </c>
      <c r="B82" s="332" t="s">
        <v>1635</v>
      </c>
      <c r="C82" s="332" t="s">
        <v>1636</v>
      </c>
      <c r="D82" s="332" t="s">
        <v>1637</v>
      </c>
      <c r="E82" s="262"/>
      <c r="F82" s="331" t="n">
        <v>4.08</v>
      </c>
      <c r="G82" s="333" t="n">
        <v>2928</v>
      </c>
      <c r="H82" s="333" t="n">
        <f aca="false">A82*G82*(1-H79/100)</f>
        <v>2928</v>
      </c>
      <c r="I82" s="334" t="n">
        <v>2169.23</v>
      </c>
      <c r="J82" s="334" t="n">
        <f aca="false">(A82*I82)/J79*K79</f>
        <v>1973.51</v>
      </c>
      <c r="K82" s="335" t="n">
        <f aca="false">H82-J82</f>
        <v>954.49</v>
      </c>
      <c r="L82" s="330"/>
      <c r="M82" s="262"/>
      <c r="N82" s="262" t="n">
        <v>2169.23</v>
      </c>
      <c r="O82" s="262" t="n">
        <v>23.3</v>
      </c>
      <c r="P82" s="262" t="n">
        <v>3500</v>
      </c>
      <c r="Q82" s="262" t="n">
        <v>2928.4605</v>
      </c>
      <c r="R82" s="331" t="n">
        <f aca="false">A82*F82</f>
        <v>4.08</v>
      </c>
    </row>
    <row r="83" s="1" customFormat="true" ht="12.75" hidden="false" customHeight="false" outlineLevel="0" collapsed="false">
      <c r="A83" s="262" t="n">
        <v>2</v>
      </c>
      <c r="B83" s="332" t="s">
        <v>1019</v>
      </c>
      <c r="C83" s="332" t="s">
        <v>1263</v>
      </c>
      <c r="D83" s="332" t="s">
        <v>1020</v>
      </c>
      <c r="E83" s="262"/>
      <c r="F83" s="331" t="n">
        <v>0.71</v>
      </c>
      <c r="G83" s="333" t="n">
        <v>980</v>
      </c>
      <c r="H83" s="333" t="n">
        <f aca="false">A83*G83*(1-H79/100)</f>
        <v>1960</v>
      </c>
      <c r="I83" s="334" t="n">
        <v>395.9078</v>
      </c>
      <c r="J83" s="334" t="n">
        <f aca="false">(A83*I83)/J79*K79</f>
        <v>720.373590977444</v>
      </c>
      <c r="K83" s="335" t="n">
        <f aca="false">H83-J83</f>
        <v>1239.62640902256</v>
      </c>
      <c r="L83" s="330"/>
      <c r="M83" s="262"/>
      <c r="N83" s="262" t="n">
        <v>395.9078</v>
      </c>
      <c r="O83" s="262" t="n">
        <v>4.41</v>
      </c>
      <c r="P83" s="262" t="n">
        <v>1300</v>
      </c>
      <c r="Q83" s="262" t="n">
        <v>980</v>
      </c>
      <c r="R83" s="331" t="n">
        <f aca="false">A83*F83</f>
        <v>1.42</v>
      </c>
    </row>
    <row r="84" s="1" customFormat="true" ht="12.75" hidden="false" customHeight="false" outlineLevel="0" collapsed="false">
      <c r="A84" s="262" t="n">
        <v>6</v>
      </c>
      <c r="B84" s="332" t="s">
        <v>1638</v>
      </c>
      <c r="C84" s="332" t="s">
        <v>1553</v>
      </c>
      <c r="D84" s="332" t="s">
        <v>1639</v>
      </c>
      <c r="E84" s="262"/>
      <c r="F84" s="331" t="n">
        <v>3.2</v>
      </c>
      <c r="G84" s="333" t="n">
        <v>1385</v>
      </c>
      <c r="H84" s="333" t="n">
        <f aca="false">A84*G84*(1-H79/100)</f>
        <v>8310</v>
      </c>
      <c r="I84" s="334" t="n">
        <v>897.75</v>
      </c>
      <c r="J84" s="334" t="n">
        <f aca="false">(A84*I84)/J79*K79</f>
        <v>4900.5</v>
      </c>
      <c r="K84" s="335" t="n">
        <f aca="false">H84-J84</f>
        <v>3409.5</v>
      </c>
      <c r="L84" s="330"/>
      <c r="M84" s="262"/>
      <c r="N84" s="262" t="n">
        <v>897.75</v>
      </c>
      <c r="O84" s="262" t="n">
        <v>10</v>
      </c>
      <c r="P84" s="262" t="n">
        <v>1620</v>
      </c>
      <c r="Q84" s="262" t="n">
        <v>1385</v>
      </c>
      <c r="R84" s="331" t="n">
        <f aca="false">A84*F84</f>
        <v>19.2</v>
      </c>
    </row>
    <row r="85" s="1" customFormat="true" ht="12.75" hidden="false" customHeight="false" outlineLevel="0" collapsed="false">
      <c r="A85" s="336" t="n">
        <f aca="false">SUM(A80:A84)</f>
        <v>21</v>
      </c>
      <c r="B85" s="336" t="s">
        <v>377</v>
      </c>
      <c r="C85" s="336"/>
      <c r="D85" s="336"/>
      <c r="E85" s="336"/>
      <c r="F85" s="337" t="n">
        <f aca="false">R85</f>
        <v>126.1</v>
      </c>
      <c r="G85" s="338"/>
      <c r="H85" s="339" t="n">
        <f aca="false">SUM(H80:H84)</f>
        <v>29572</v>
      </c>
      <c r="I85" s="340"/>
      <c r="J85" s="341" t="n">
        <f aca="false">SUM(J80:J84)</f>
        <v>19052.1155909774</v>
      </c>
      <c r="K85" s="335" t="n">
        <f aca="false">SUM(K80:K84)</f>
        <v>10519.8844090226</v>
      </c>
      <c r="L85" s="330"/>
      <c r="M85" s="262"/>
      <c r="N85" s="262"/>
      <c r="O85" s="262"/>
      <c r="P85" s="262"/>
      <c r="Q85" s="262"/>
      <c r="R85" s="331" t="n">
        <f aca="false">SUM(R80:R84)</f>
        <v>126.1</v>
      </c>
    </row>
    <row r="86" s="1" customFormat="true" ht="12.75" hidden="false" customHeight="false" outlineLevel="0" collapsed="false">
      <c r="A86" s="262"/>
      <c r="B86" s="272" t="s">
        <v>914</v>
      </c>
      <c r="C86" s="342"/>
      <c r="D86" s="342"/>
      <c r="E86" s="262"/>
      <c r="F86" s="262"/>
      <c r="G86" s="333"/>
      <c r="H86" s="343" t="n">
        <v>0</v>
      </c>
      <c r="I86" s="344" t="n">
        <f aca="false">K87/J87</f>
        <v>0.552163583030353</v>
      </c>
      <c r="J86" s="345"/>
      <c r="K86" s="335"/>
      <c r="L86" s="330"/>
      <c r="M86" s="262"/>
      <c r="N86" s="262"/>
      <c r="O86" s="262"/>
      <c r="P86" s="262"/>
      <c r="Q86" s="262"/>
      <c r="R86" s="331"/>
    </row>
    <row r="87" s="1" customFormat="true" ht="13.5" hidden="false" customHeight="false" outlineLevel="0" collapsed="false">
      <c r="A87" s="346"/>
      <c r="B87" s="346" t="s">
        <v>915</v>
      </c>
      <c r="C87" s="346"/>
      <c r="D87" s="346"/>
      <c r="E87" s="346"/>
      <c r="F87" s="347"/>
      <c r="G87" s="348"/>
      <c r="H87" s="349" t="n">
        <f aca="false">SUM(H85:H86)</f>
        <v>29572</v>
      </c>
      <c r="I87" s="350" t="n">
        <f aca="false">K87/H87</f>
        <v>0.355738009232468</v>
      </c>
      <c r="J87" s="351" t="n">
        <f aca="false">SUM(J85:J86)</f>
        <v>19052.1155909774</v>
      </c>
      <c r="K87" s="352" t="n">
        <f aca="false">H87-J87</f>
        <v>10519.8844090226</v>
      </c>
      <c r="L87" s="330"/>
      <c r="M87" s="262"/>
      <c r="N87" s="262"/>
      <c r="O87" s="262"/>
      <c r="P87" s="262"/>
      <c r="Q87" s="262"/>
      <c r="R87" s="331"/>
    </row>
    <row r="88" s="1" customFormat="true" ht="13.5" hidden="false" customHeight="false" outlineLevel="0" collapsed="false">
      <c r="A88" s="262"/>
      <c r="B88" s="332"/>
      <c r="C88" s="342"/>
      <c r="D88" s="342"/>
      <c r="E88" s="262"/>
      <c r="F88" s="262"/>
      <c r="G88" s="262"/>
      <c r="H88" s="262"/>
      <c r="I88" s="354"/>
      <c r="J88" s="354"/>
      <c r="K88" s="355"/>
      <c r="L88" s="330"/>
      <c r="M88" s="262"/>
      <c r="N88" s="262"/>
      <c r="O88" s="262"/>
      <c r="P88" s="262"/>
      <c r="Q88" s="262"/>
      <c r="R88" s="331"/>
    </row>
    <row r="89" s="1" customFormat="true" ht="13.5" hidden="false" customHeight="false" outlineLevel="0" collapsed="false">
      <c r="A89" s="322"/>
      <c r="B89" s="272" t="s">
        <v>1640</v>
      </c>
      <c r="C89" s="324"/>
      <c r="D89" s="325" t="n">
        <v>42768</v>
      </c>
      <c r="E89" s="322"/>
      <c r="F89" s="322" t="s">
        <v>1641</v>
      </c>
      <c r="G89" s="324"/>
      <c r="H89" s="326" t="n">
        <v>0</v>
      </c>
      <c r="I89" s="327" t="s">
        <v>358</v>
      </c>
      <c r="J89" s="328" t="n">
        <v>66.5</v>
      </c>
      <c r="K89" s="329" t="n">
        <v>60.5</v>
      </c>
      <c r="L89" s="330"/>
      <c r="M89" s="262"/>
      <c r="N89" s="262"/>
      <c r="O89" s="262"/>
      <c r="P89" s="262"/>
      <c r="Q89" s="262"/>
      <c r="R89" s="331"/>
    </row>
    <row r="90" s="1" customFormat="true" ht="12.75" hidden="false" customHeight="false" outlineLevel="0" collapsed="false">
      <c r="A90" s="262" t="n">
        <v>5</v>
      </c>
      <c r="B90" s="332" t="s">
        <v>804</v>
      </c>
      <c r="C90" s="332" t="s">
        <v>805</v>
      </c>
      <c r="D90" s="407" t="s">
        <v>1642</v>
      </c>
      <c r="E90" s="262"/>
      <c r="F90" s="331" t="n">
        <v>11.5</v>
      </c>
      <c r="G90" s="333" t="n">
        <v>2150</v>
      </c>
      <c r="H90" s="333" t="n">
        <f aca="false">A90*G90*(1-H89/100)</f>
        <v>10750</v>
      </c>
      <c r="I90" s="334" t="n">
        <v>1436.4</v>
      </c>
      <c r="J90" s="334" t="n">
        <f aca="false">(A90*I90)/J89*K89</f>
        <v>6534</v>
      </c>
      <c r="K90" s="335" t="n">
        <f aca="false">H90-J90</f>
        <v>4216</v>
      </c>
      <c r="L90" s="330"/>
      <c r="M90" s="262"/>
      <c r="N90" s="262" t="n">
        <v>1436.4</v>
      </c>
      <c r="O90" s="262" t="n">
        <v>16</v>
      </c>
      <c r="P90" s="262" t="n">
        <v>2150</v>
      </c>
      <c r="Q90" s="262" t="n">
        <v>1939.14</v>
      </c>
      <c r="R90" s="331" t="n">
        <f aca="false">A90*F90</f>
        <v>57.5</v>
      </c>
    </row>
    <row r="91" s="1" customFormat="true" ht="12.75" hidden="false" customHeight="false" outlineLevel="0" collapsed="false">
      <c r="A91" s="262" t="n">
        <v>1</v>
      </c>
      <c r="B91" s="332" t="s">
        <v>1302</v>
      </c>
      <c r="C91" s="332" t="s">
        <v>830</v>
      </c>
      <c r="D91" s="332" t="s">
        <v>1049</v>
      </c>
      <c r="E91" s="262"/>
      <c r="F91" s="331" t="n">
        <v>1.1</v>
      </c>
      <c r="G91" s="333" t="n">
        <v>550</v>
      </c>
      <c r="H91" s="333" t="n">
        <f aca="false">A91*G91*(1-H89/100)</f>
        <v>550</v>
      </c>
      <c r="I91" s="334" t="n">
        <v>148.96</v>
      </c>
      <c r="J91" s="334" t="n">
        <f aca="false">(A91*I91)/J89*K89</f>
        <v>135.52</v>
      </c>
      <c r="K91" s="335" t="n">
        <f aca="false">H91-J91</f>
        <v>414.48</v>
      </c>
      <c r="L91" s="330"/>
      <c r="M91" s="262"/>
      <c r="N91" s="262" t="n">
        <v>148.96</v>
      </c>
      <c r="O91" s="262" t="n">
        <v>1.6</v>
      </c>
      <c r="P91" s="262" t="n">
        <v>550</v>
      </c>
      <c r="Q91" s="262" t="n">
        <v>223.44</v>
      </c>
      <c r="R91" s="331" t="n">
        <f aca="false">A91*F91</f>
        <v>1.1</v>
      </c>
    </row>
    <row r="92" s="1" customFormat="true" ht="12.75" hidden="false" customHeight="false" outlineLevel="0" collapsed="false">
      <c r="A92" s="262" t="n">
        <v>4</v>
      </c>
      <c r="B92" s="332" t="s">
        <v>832</v>
      </c>
      <c r="C92" s="332" t="s">
        <v>833</v>
      </c>
      <c r="D92" s="332" t="s">
        <v>834</v>
      </c>
      <c r="E92" s="262"/>
      <c r="F92" s="331" t="n">
        <v>0.03</v>
      </c>
      <c r="G92" s="333" t="n">
        <v>35</v>
      </c>
      <c r="H92" s="333" t="n">
        <f aca="false">A92*G92*(1-H89/100)</f>
        <v>140</v>
      </c>
      <c r="I92" s="334" t="n">
        <v>23.275</v>
      </c>
      <c r="J92" s="334" t="n">
        <f aca="false">(A92*I92)/J89*K89</f>
        <v>84.7</v>
      </c>
      <c r="K92" s="335" t="n">
        <f aca="false">H92-J92</f>
        <v>55.3</v>
      </c>
      <c r="L92" s="330"/>
      <c r="M92" s="262"/>
      <c r="N92" s="262" t="n">
        <v>23.275</v>
      </c>
      <c r="O92" s="262" t="n">
        <v>0.25</v>
      </c>
      <c r="P92" s="262" t="n">
        <v>34.9125</v>
      </c>
      <c r="Q92" s="262" t="n">
        <v>37.24</v>
      </c>
      <c r="R92" s="331" t="n">
        <f aca="false">A92*F92</f>
        <v>0.12</v>
      </c>
    </row>
    <row r="93" s="1" customFormat="true" ht="12.75" hidden="false" customHeight="false" outlineLevel="0" collapsed="false">
      <c r="A93" s="262" t="n">
        <v>4</v>
      </c>
      <c r="B93" s="332" t="s">
        <v>841</v>
      </c>
      <c r="C93" s="332" t="s">
        <v>842</v>
      </c>
      <c r="D93" s="332" t="s">
        <v>834</v>
      </c>
      <c r="E93" s="262"/>
      <c r="F93" s="331" t="n">
        <v>0.02</v>
      </c>
      <c r="G93" s="333" t="n">
        <v>32</v>
      </c>
      <c r="H93" s="333" t="n">
        <f aca="false">A93*G93*(1-H89/100)</f>
        <v>128</v>
      </c>
      <c r="I93" s="334" t="n">
        <v>21.413</v>
      </c>
      <c r="J93" s="334" t="n">
        <f aca="false">(A93*I93)/J89*K89</f>
        <v>77.924</v>
      </c>
      <c r="K93" s="335" t="n">
        <f aca="false">H93-J93</f>
        <v>50.076</v>
      </c>
      <c r="L93" s="330"/>
      <c r="M93" s="262"/>
      <c r="N93" s="262" t="n">
        <v>21.413</v>
      </c>
      <c r="O93" s="262" t="n">
        <v>0.23</v>
      </c>
      <c r="P93" s="262" t="n">
        <v>32.1195</v>
      </c>
      <c r="Q93" s="262" t="n">
        <v>27.8369</v>
      </c>
      <c r="R93" s="331" t="n">
        <f aca="false">A93*F93</f>
        <v>0.08</v>
      </c>
    </row>
    <row r="94" s="1" customFormat="true" ht="12.75" hidden="false" customHeight="false" outlineLevel="0" collapsed="false">
      <c r="A94" s="262" t="n">
        <v>5</v>
      </c>
      <c r="B94" s="332" t="s">
        <v>1268</v>
      </c>
      <c r="C94" s="332" t="s">
        <v>1269</v>
      </c>
      <c r="D94" s="332" t="s">
        <v>1643</v>
      </c>
      <c r="E94" s="262"/>
      <c r="F94" s="331" t="n">
        <v>0.3</v>
      </c>
      <c r="G94" s="333" t="n">
        <v>136</v>
      </c>
      <c r="H94" s="333" t="n">
        <f aca="false">A94*G94*(1-H89/100)</f>
        <v>680</v>
      </c>
      <c r="I94" s="334" t="n">
        <v>68.229</v>
      </c>
      <c r="J94" s="334" t="n">
        <f aca="false">(A94*I94)/J89*K89</f>
        <v>310.365</v>
      </c>
      <c r="K94" s="335" t="n">
        <f aca="false">H94-J94</f>
        <v>369.635</v>
      </c>
      <c r="L94" s="330"/>
      <c r="M94" s="262"/>
      <c r="N94" s="262" t="n">
        <v>68.229</v>
      </c>
      <c r="O94" s="262" t="n">
        <v>0.76</v>
      </c>
      <c r="P94" s="262" t="n">
        <v>136.458</v>
      </c>
      <c r="Q94" s="262" t="n">
        <v>92.1091</v>
      </c>
      <c r="R94" s="331" t="n">
        <f aca="false">A94*F94</f>
        <v>1.5</v>
      </c>
    </row>
    <row r="95" s="1" customFormat="true" ht="12.75" hidden="false" customHeight="false" outlineLevel="0" collapsed="false">
      <c r="A95" s="262" t="n">
        <v>1</v>
      </c>
      <c r="B95" s="332" t="s">
        <v>1644</v>
      </c>
      <c r="C95" s="332" t="s">
        <v>1645</v>
      </c>
      <c r="D95" s="332" t="s">
        <v>1646</v>
      </c>
      <c r="E95" s="262"/>
      <c r="F95" s="331" t="n">
        <v>79</v>
      </c>
      <c r="G95" s="333" t="n">
        <v>17500</v>
      </c>
      <c r="H95" s="333" t="n">
        <f aca="false">A95*G95*(1-H89/100)</f>
        <v>17500</v>
      </c>
      <c r="I95" s="334" t="n">
        <v>10241</v>
      </c>
      <c r="J95" s="334" t="n">
        <f aca="false">(A95*I95)/J89*K89</f>
        <v>9317</v>
      </c>
      <c r="K95" s="335" t="n">
        <f aca="false">H95-J95</f>
        <v>8183</v>
      </c>
      <c r="L95" s="330"/>
      <c r="M95" s="262"/>
      <c r="N95" s="262" t="n">
        <v>10241</v>
      </c>
      <c r="O95" s="262" t="n">
        <v>110</v>
      </c>
      <c r="P95" s="262" t="n">
        <v>17500</v>
      </c>
      <c r="Q95" s="262" t="n">
        <v>13825.35</v>
      </c>
      <c r="R95" s="331" t="n">
        <f aca="false">A95*F95</f>
        <v>79</v>
      </c>
    </row>
    <row r="96" s="1" customFormat="true" ht="12.75" hidden="false" customHeight="false" outlineLevel="0" collapsed="false">
      <c r="A96" s="262" t="n">
        <v>1</v>
      </c>
      <c r="B96" s="332" t="s">
        <v>1647</v>
      </c>
      <c r="C96" s="332" t="s">
        <v>1648</v>
      </c>
      <c r="D96" s="332" t="s">
        <v>856</v>
      </c>
      <c r="E96" s="262"/>
      <c r="F96" s="331"/>
      <c r="G96" s="333" t="n">
        <v>3204</v>
      </c>
      <c r="H96" s="333" t="n">
        <f aca="false">A96*G96*(1-H89/100)</f>
        <v>3204</v>
      </c>
      <c r="I96" s="334" t="n">
        <v>1780.0055</v>
      </c>
      <c r="J96" s="334" t="n">
        <f aca="false">(A96*I96)/J89*K89</f>
        <v>1619.4035</v>
      </c>
      <c r="K96" s="335" t="n">
        <f aca="false">H96-J96</f>
        <v>1584.5965</v>
      </c>
      <c r="L96" s="330"/>
      <c r="M96" s="262"/>
      <c r="N96" s="262" t="n">
        <v>1780.0055</v>
      </c>
      <c r="O96" s="262" t="n">
        <v>18.46</v>
      </c>
      <c r="P96" s="262" t="n">
        <v>3204.0099</v>
      </c>
      <c r="Q96" s="262" t="n">
        <v>2670.0082</v>
      </c>
      <c r="R96" s="331" t="n">
        <f aca="false">A96*F96</f>
        <v>0</v>
      </c>
    </row>
    <row r="97" s="1" customFormat="true" ht="12.75" hidden="false" customHeight="false" outlineLevel="0" collapsed="false">
      <c r="A97" s="262" t="n">
        <v>1</v>
      </c>
      <c r="B97" s="332" t="s">
        <v>1649</v>
      </c>
      <c r="C97" s="332" t="s">
        <v>1650</v>
      </c>
      <c r="D97" s="332" t="s">
        <v>1651</v>
      </c>
      <c r="E97" s="262"/>
      <c r="F97" s="331"/>
      <c r="G97" s="333" t="n">
        <v>650</v>
      </c>
      <c r="H97" s="333" t="n">
        <f aca="false">A97*G97*(1-H89/100)</f>
        <v>650</v>
      </c>
      <c r="I97" s="334" t="n">
        <v>448.875</v>
      </c>
      <c r="J97" s="334" t="n">
        <f aca="false">(A97*I97)/J89*K89</f>
        <v>408.375</v>
      </c>
      <c r="K97" s="335" t="n">
        <f aca="false">H97-J97</f>
        <v>241.625</v>
      </c>
      <c r="L97" s="330"/>
      <c r="M97" s="262"/>
      <c r="N97" s="262" t="n">
        <v>448.875</v>
      </c>
      <c r="O97" s="262" t="n">
        <v>5</v>
      </c>
      <c r="P97" s="262" t="n">
        <v>650</v>
      </c>
      <c r="Q97" s="262" t="n">
        <v>605.9813</v>
      </c>
      <c r="R97" s="331" t="n">
        <f aca="false">A97*F97</f>
        <v>0</v>
      </c>
    </row>
    <row r="98" s="1" customFormat="true" ht="12.75" hidden="false" customHeight="false" outlineLevel="0" collapsed="false">
      <c r="A98" s="262" t="n">
        <v>2</v>
      </c>
      <c r="B98" s="332" t="s">
        <v>1652</v>
      </c>
      <c r="C98" s="332" t="s">
        <v>1550</v>
      </c>
      <c r="D98" s="332" t="s">
        <v>1653</v>
      </c>
      <c r="E98" s="262"/>
      <c r="F98" s="331" t="n">
        <v>0.16</v>
      </c>
      <c r="G98" s="333" t="n">
        <v>340</v>
      </c>
      <c r="H98" s="333" t="n">
        <f aca="false">A98*G98*(1-H89/100)</f>
        <v>680</v>
      </c>
      <c r="I98" s="334" t="n">
        <v>208.278</v>
      </c>
      <c r="J98" s="334" t="n">
        <f aca="false">(A98*I98)/J89*K89</f>
        <v>378.972</v>
      </c>
      <c r="K98" s="335" t="n">
        <f aca="false">H98-J98</f>
        <v>301.028</v>
      </c>
      <c r="L98" s="330"/>
      <c r="M98" s="262"/>
      <c r="N98" s="262" t="n">
        <v>208.278</v>
      </c>
      <c r="O98" s="262" t="n">
        <v>2.32</v>
      </c>
      <c r="P98" s="262" t="n">
        <v>340</v>
      </c>
      <c r="Q98" s="262" t="n">
        <v>291.5892</v>
      </c>
      <c r="R98" s="331" t="n">
        <f aca="false">A98*F98</f>
        <v>0.32</v>
      </c>
    </row>
    <row r="99" s="1" customFormat="true" ht="12.75" hidden="false" customHeight="false" outlineLevel="0" collapsed="false">
      <c r="A99" s="262" t="n">
        <v>2</v>
      </c>
      <c r="B99" s="332" t="s">
        <v>1654</v>
      </c>
      <c r="C99" s="332" t="s">
        <v>1550</v>
      </c>
      <c r="D99" s="332" t="s">
        <v>1655</v>
      </c>
      <c r="E99" s="262"/>
      <c r="F99" s="331" t="n">
        <v>0.25</v>
      </c>
      <c r="G99" s="333" t="n">
        <v>490</v>
      </c>
      <c r="H99" s="333" t="n">
        <f aca="false">A99*G99*(1-H89/100)</f>
        <v>980</v>
      </c>
      <c r="I99" s="334" t="n">
        <v>308.2275</v>
      </c>
      <c r="J99" s="334" t="n">
        <f aca="false">(A99*I99)/J89*K89</f>
        <v>560.835</v>
      </c>
      <c r="K99" s="335" t="n">
        <f aca="false">H99-J99</f>
        <v>419.165</v>
      </c>
      <c r="L99" s="330"/>
      <c r="M99" s="262"/>
      <c r="N99" s="262" t="n">
        <v>308.2275</v>
      </c>
      <c r="O99" s="262" t="n">
        <v>3.09</v>
      </c>
      <c r="P99" s="262" t="n">
        <v>490</v>
      </c>
      <c r="Q99" s="262" t="n">
        <v>416.1071</v>
      </c>
      <c r="R99" s="331" t="n">
        <f aca="false">A99*F99</f>
        <v>0.5</v>
      </c>
    </row>
    <row r="100" s="1" customFormat="true" ht="12.75" hidden="false" customHeight="false" outlineLevel="0" collapsed="false">
      <c r="A100" s="262" t="n">
        <v>5</v>
      </c>
      <c r="B100" s="332" t="s">
        <v>1656</v>
      </c>
      <c r="C100" s="332" t="s">
        <v>1550</v>
      </c>
      <c r="D100" s="332" t="s">
        <v>1657</v>
      </c>
      <c r="E100" s="262"/>
      <c r="F100" s="331" t="n">
        <v>0.25</v>
      </c>
      <c r="G100" s="333" t="n">
        <v>470</v>
      </c>
      <c r="H100" s="333" t="n">
        <f aca="false">A100*G100*(1-H89/100)</f>
        <v>2350</v>
      </c>
      <c r="I100" s="334" t="n">
        <v>291.403</v>
      </c>
      <c r="J100" s="334" t="n">
        <f aca="false">(A100*I100)/J89*K89</f>
        <v>1325.555</v>
      </c>
      <c r="K100" s="335" t="n">
        <f aca="false">H100-J100</f>
        <v>1024.445</v>
      </c>
      <c r="L100" s="330"/>
      <c r="M100" s="262"/>
      <c r="N100" s="262" t="n">
        <v>291.403</v>
      </c>
      <c r="O100" s="262" t="n">
        <v>3.13</v>
      </c>
      <c r="P100" s="262" t="n">
        <v>470</v>
      </c>
      <c r="Q100" s="262" t="n">
        <v>393.394</v>
      </c>
      <c r="R100" s="331" t="n">
        <f aca="false">A100*F100</f>
        <v>1.25</v>
      </c>
    </row>
    <row r="101" s="1" customFormat="true" ht="12.75" hidden="false" customHeight="false" outlineLevel="0" collapsed="false">
      <c r="A101" s="262" t="n">
        <v>1</v>
      </c>
      <c r="B101" s="332" t="s">
        <v>1658</v>
      </c>
      <c r="C101" s="332" t="s">
        <v>1550</v>
      </c>
      <c r="D101" s="332" t="s">
        <v>1659</v>
      </c>
      <c r="E101" s="262"/>
      <c r="F101" s="331" t="n">
        <v>0.28</v>
      </c>
      <c r="G101" s="333" t="n">
        <v>490</v>
      </c>
      <c r="H101" s="333" t="n">
        <f aca="false">A101*G101*(1-H89/100)</f>
        <v>490</v>
      </c>
      <c r="I101" s="334" t="n">
        <v>304.3373</v>
      </c>
      <c r="J101" s="334" t="n">
        <f aca="false">(A101*I101)/J89*K89</f>
        <v>276.878295488722</v>
      </c>
      <c r="K101" s="335" t="n">
        <f aca="false">H101-J101</f>
        <v>213.121704511278</v>
      </c>
      <c r="L101" s="330"/>
      <c r="M101" s="262"/>
      <c r="N101" s="262" t="n">
        <v>304.3373</v>
      </c>
      <c r="O101" s="262" t="n">
        <v>3.39</v>
      </c>
      <c r="P101" s="262" t="n">
        <v>490</v>
      </c>
      <c r="Q101" s="262" t="n">
        <v>426.0722</v>
      </c>
      <c r="R101" s="331" t="n">
        <f aca="false">A101*F101</f>
        <v>0.28</v>
      </c>
    </row>
    <row r="102" s="1" customFormat="true" ht="12.75" hidden="false" customHeight="false" outlineLevel="0" collapsed="false">
      <c r="A102" s="262" t="n">
        <v>2</v>
      </c>
      <c r="B102" s="332" t="s">
        <v>1660</v>
      </c>
      <c r="C102" s="332" t="s">
        <v>1661</v>
      </c>
      <c r="D102" s="332" t="s">
        <v>1662</v>
      </c>
      <c r="E102" s="262"/>
      <c r="F102" s="331" t="n">
        <v>3.69</v>
      </c>
      <c r="G102" s="333" t="n">
        <v>3120</v>
      </c>
      <c r="H102" s="333" t="n">
        <f aca="false">A102*G102*(1-H89/100)</f>
        <v>6240</v>
      </c>
      <c r="I102" s="334" t="n">
        <v>2079.7875</v>
      </c>
      <c r="J102" s="334" t="n">
        <f aca="false">(A102*I102)/J89*K89</f>
        <v>3784.275</v>
      </c>
      <c r="K102" s="335" t="n">
        <f aca="false">H102-J102</f>
        <v>2455.725</v>
      </c>
      <c r="L102" s="330"/>
      <c r="M102" s="262"/>
      <c r="N102" s="262" t="n">
        <v>2079.7875</v>
      </c>
      <c r="O102" s="262" t="n">
        <v>20.85</v>
      </c>
      <c r="P102" s="262" t="n">
        <v>3120</v>
      </c>
      <c r="Q102" s="262" t="n">
        <v>2807.7131</v>
      </c>
      <c r="R102" s="331" t="n">
        <f aca="false">A102*F102</f>
        <v>7.38</v>
      </c>
    </row>
    <row r="103" s="1" customFormat="true" ht="12.75" hidden="false" customHeight="false" outlineLevel="0" collapsed="false">
      <c r="A103" s="262" t="n">
        <v>20</v>
      </c>
      <c r="B103" s="332" t="s">
        <v>1663</v>
      </c>
      <c r="C103" s="332" t="s">
        <v>1664</v>
      </c>
      <c r="D103" s="332" t="s">
        <v>1665</v>
      </c>
      <c r="E103" s="262"/>
      <c r="F103" s="331" t="n">
        <v>0.03</v>
      </c>
      <c r="G103" s="333" t="n">
        <v>70</v>
      </c>
      <c r="H103" s="333" t="n">
        <f aca="false">A103*G103*(1-H89/100)</f>
        <v>1400</v>
      </c>
      <c r="I103" s="334" t="n">
        <v>38.6033</v>
      </c>
      <c r="J103" s="334" t="n">
        <f aca="false">(A103*I103)/J89*K89</f>
        <v>702.405909774436</v>
      </c>
      <c r="K103" s="335" t="n">
        <f aca="false">H103-J103</f>
        <v>697.594090225564</v>
      </c>
      <c r="L103" s="330"/>
      <c r="M103" s="262"/>
      <c r="N103" s="262" t="n">
        <v>38.6033</v>
      </c>
      <c r="O103" s="262" t="n">
        <v>0.43</v>
      </c>
      <c r="P103" s="262" t="n">
        <v>70</v>
      </c>
      <c r="Q103" s="262" t="n">
        <v>54.0446</v>
      </c>
      <c r="R103" s="331" t="n">
        <f aca="false">A103*F103</f>
        <v>0.6</v>
      </c>
    </row>
    <row r="104" s="1" customFormat="true" ht="12.75" hidden="false" customHeight="false" outlineLevel="0" collapsed="false">
      <c r="A104" s="262" t="n">
        <v>3</v>
      </c>
      <c r="B104" s="332" t="s">
        <v>1666</v>
      </c>
      <c r="C104" s="332" t="s">
        <v>1667</v>
      </c>
      <c r="D104" s="332" t="s">
        <v>1668</v>
      </c>
      <c r="E104" s="262"/>
      <c r="F104" s="331" t="n">
        <v>1</v>
      </c>
      <c r="G104" s="333" t="n">
        <v>0</v>
      </c>
      <c r="H104" s="333" t="n">
        <f aca="false">A104*G104*(1-H89/100)</f>
        <v>0</v>
      </c>
      <c r="I104" s="334" t="n">
        <v>651.7</v>
      </c>
      <c r="J104" s="334" t="n">
        <f aca="false">(A104*I104)/J89*K89</f>
        <v>1778.7</v>
      </c>
      <c r="K104" s="335" t="n">
        <f aca="false">H104-J104</f>
        <v>-1778.7</v>
      </c>
      <c r="L104" s="330"/>
      <c r="M104" s="262"/>
      <c r="N104" s="262" t="n">
        <v>651.7</v>
      </c>
      <c r="O104" s="262" t="n">
        <v>7</v>
      </c>
      <c r="P104" s="262"/>
      <c r="Q104" s="262" t="n">
        <v>1100</v>
      </c>
      <c r="R104" s="331" t="n">
        <f aca="false">A104*F104</f>
        <v>3</v>
      </c>
    </row>
    <row r="105" s="1" customFormat="true" ht="12.75" hidden="false" customHeight="false" outlineLevel="0" collapsed="false">
      <c r="A105" s="262" t="n">
        <v>1</v>
      </c>
      <c r="B105" s="332" t="s">
        <v>1669</v>
      </c>
      <c r="C105" s="332" t="s">
        <v>1670</v>
      </c>
      <c r="D105" s="332" t="s">
        <v>1671</v>
      </c>
      <c r="E105" s="262"/>
      <c r="F105" s="331" t="n">
        <v>1.85</v>
      </c>
      <c r="G105" s="333" t="n">
        <v>2500</v>
      </c>
      <c r="H105" s="333" t="n">
        <f aca="false">A105*G105*(1-H89/100)</f>
        <v>2500</v>
      </c>
      <c r="I105" s="334" t="n">
        <v>779.247</v>
      </c>
      <c r="J105" s="334" t="n">
        <f aca="false">(A105*I105)/J89*K89</f>
        <v>708.939</v>
      </c>
      <c r="K105" s="335" t="n">
        <f aca="false">H105-J105</f>
        <v>1791.061</v>
      </c>
      <c r="L105" s="330"/>
      <c r="M105" s="262"/>
      <c r="N105" s="262" t="n">
        <v>779.247</v>
      </c>
      <c r="O105" s="262" t="n">
        <v>8.37</v>
      </c>
      <c r="P105" s="262" t="n">
        <v>2500</v>
      </c>
      <c r="Q105" s="262" t="n">
        <v>1402.6446</v>
      </c>
      <c r="R105" s="331" t="n">
        <f aca="false">A105*F105</f>
        <v>1.85</v>
      </c>
    </row>
    <row r="106" s="1" customFormat="true" ht="12.75" hidden="false" customHeight="false" outlineLevel="0" collapsed="false">
      <c r="A106" s="262" t="n">
        <v>1</v>
      </c>
      <c r="B106" s="332" t="s">
        <v>1672</v>
      </c>
      <c r="C106" s="332" t="s">
        <v>1673</v>
      </c>
      <c r="D106" s="332" t="s">
        <v>1674</v>
      </c>
      <c r="E106" s="262"/>
      <c r="F106" s="331" t="n">
        <v>0.103</v>
      </c>
      <c r="G106" s="333" t="n">
        <v>440</v>
      </c>
      <c r="H106" s="333" t="n">
        <f aca="false">A106*G106*(1-H89/100)</f>
        <v>440</v>
      </c>
      <c r="I106" s="334" t="n">
        <v>287.28</v>
      </c>
      <c r="J106" s="334" t="n">
        <f aca="false">(A106*I106)/J89*K89</f>
        <v>261.36</v>
      </c>
      <c r="K106" s="335" t="n">
        <f aca="false">H106-J106</f>
        <v>178.64</v>
      </c>
      <c r="L106" s="330"/>
      <c r="M106" s="262"/>
      <c r="N106" s="262" t="n">
        <v>287.28</v>
      </c>
      <c r="O106" s="262" t="n">
        <v>3.2</v>
      </c>
      <c r="P106" s="262" t="n">
        <v>440</v>
      </c>
      <c r="Q106" s="262" t="n">
        <v>387.828</v>
      </c>
      <c r="R106" s="331" t="n">
        <f aca="false">A106*F106</f>
        <v>0.103</v>
      </c>
    </row>
    <row r="107" s="1" customFormat="true" ht="12.75" hidden="false" customHeight="false" outlineLevel="0" collapsed="false">
      <c r="A107" s="262" t="n">
        <v>2</v>
      </c>
      <c r="B107" s="332" t="s">
        <v>1675</v>
      </c>
      <c r="C107" s="332" t="s">
        <v>1676</v>
      </c>
      <c r="D107" s="332" t="s">
        <v>1677</v>
      </c>
      <c r="E107" s="262"/>
      <c r="F107" s="331"/>
      <c r="G107" s="333" t="n">
        <v>250</v>
      </c>
      <c r="H107" s="333" t="n">
        <f aca="false">A107*G107*(1-H89/100)</f>
        <v>500</v>
      </c>
      <c r="I107" s="334" t="n">
        <v>171.304</v>
      </c>
      <c r="J107" s="334" t="n">
        <f aca="false">(A107*I107)/J89*K89</f>
        <v>311.696</v>
      </c>
      <c r="K107" s="335" t="n">
        <f aca="false">H107-J107</f>
        <v>188.304</v>
      </c>
      <c r="L107" s="330"/>
      <c r="M107" s="262"/>
      <c r="N107" s="262" t="n">
        <v>171.304</v>
      </c>
      <c r="O107" s="262" t="n">
        <v>1.84</v>
      </c>
      <c r="P107" s="262" t="n">
        <v>250</v>
      </c>
      <c r="Q107" s="262" t="n">
        <v>222.6952</v>
      </c>
      <c r="R107" s="331" t="n">
        <f aca="false">A107*F107</f>
        <v>0</v>
      </c>
    </row>
    <row r="108" s="1" customFormat="true" ht="12.75" hidden="false" customHeight="false" outlineLevel="0" collapsed="false">
      <c r="A108" s="262" t="n">
        <v>2</v>
      </c>
      <c r="B108" s="332" t="s">
        <v>1678</v>
      </c>
      <c r="C108" s="332" t="s">
        <v>1087</v>
      </c>
      <c r="D108" s="332" t="s">
        <v>1088</v>
      </c>
      <c r="E108" s="262"/>
      <c r="F108" s="331" t="n">
        <v>0.04</v>
      </c>
      <c r="G108" s="333" t="n">
        <v>780</v>
      </c>
      <c r="H108" s="333" t="n">
        <f aca="false">A108*G108*(1-H89/100)</f>
        <v>1560</v>
      </c>
      <c r="I108" s="334" t="n">
        <v>587.461</v>
      </c>
      <c r="J108" s="334" t="n">
        <f aca="false">(A108*I108)/J89*K89</f>
        <v>1068.914</v>
      </c>
      <c r="K108" s="335" t="n">
        <f aca="false">H108-J108</f>
        <v>491.086</v>
      </c>
      <c r="L108" s="330"/>
      <c r="M108" s="262"/>
      <c r="N108" s="262" t="n">
        <v>587.461</v>
      </c>
      <c r="O108" s="262" t="n">
        <v>6.31</v>
      </c>
      <c r="P108" s="262" t="n">
        <v>780</v>
      </c>
      <c r="Q108" s="262" t="n">
        <v>704.9532</v>
      </c>
      <c r="R108" s="331" t="n">
        <f aca="false">A108*F108</f>
        <v>0.08</v>
      </c>
    </row>
    <row r="109" s="1" customFormat="true" ht="12.75" hidden="false" customHeight="false" outlineLevel="0" collapsed="false">
      <c r="A109" s="262" t="n">
        <v>10</v>
      </c>
      <c r="B109" s="332" t="s">
        <v>1679</v>
      </c>
      <c r="C109" s="332" t="s">
        <v>1680</v>
      </c>
      <c r="D109" s="332" t="s">
        <v>1681</v>
      </c>
      <c r="E109" s="262"/>
      <c r="F109" s="331" t="n">
        <v>0.02</v>
      </c>
      <c r="G109" s="333" t="n">
        <v>120</v>
      </c>
      <c r="H109" s="333" t="n">
        <f aca="false">A109*G109*(1-H89/100)</f>
        <v>1200</v>
      </c>
      <c r="I109" s="334" t="n">
        <v>80.7975</v>
      </c>
      <c r="J109" s="334" t="n">
        <f aca="false">(A109*I109)/J89*K89</f>
        <v>735.075</v>
      </c>
      <c r="K109" s="335" t="n">
        <f aca="false">H109-J109</f>
        <v>464.925</v>
      </c>
      <c r="L109" s="330"/>
      <c r="M109" s="262"/>
      <c r="N109" s="262" t="n">
        <v>80.7975</v>
      </c>
      <c r="O109" s="262" t="n">
        <v>0.9</v>
      </c>
      <c r="P109" s="262" t="n">
        <v>120</v>
      </c>
      <c r="Q109" s="262" t="n">
        <v>109.0766</v>
      </c>
      <c r="R109" s="331" t="n">
        <f aca="false">A109*F109</f>
        <v>0.2</v>
      </c>
    </row>
    <row r="110" s="1" customFormat="true" ht="12.75" hidden="false" customHeight="false" outlineLevel="0" collapsed="false">
      <c r="A110" s="262" t="n">
        <v>2</v>
      </c>
      <c r="B110" s="332" t="s">
        <v>1682</v>
      </c>
      <c r="C110" s="332" t="s">
        <v>1680</v>
      </c>
      <c r="D110" s="332" t="s">
        <v>1683</v>
      </c>
      <c r="E110" s="262"/>
      <c r="F110" s="331" t="n">
        <v>0.025</v>
      </c>
      <c r="G110" s="333" t="n">
        <v>130</v>
      </c>
      <c r="H110" s="333" t="n">
        <f aca="false">A110*G110*(1-H89/100)</f>
        <v>260</v>
      </c>
      <c r="I110" s="334" t="n">
        <v>88.8773</v>
      </c>
      <c r="J110" s="334" t="n">
        <f aca="false">(A110*I110)/J89*K89</f>
        <v>161.716590977444</v>
      </c>
      <c r="K110" s="335" t="n">
        <f aca="false">H110-J110</f>
        <v>98.2834090225564</v>
      </c>
      <c r="L110" s="330"/>
      <c r="M110" s="262"/>
      <c r="N110" s="262" t="n">
        <v>88.8773</v>
      </c>
      <c r="O110" s="262" t="n">
        <v>0.99</v>
      </c>
      <c r="P110" s="262" t="n">
        <v>130</v>
      </c>
      <c r="Q110" s="262" t="n">
        <v>119.9843</v>
      </c>
      <c r="R110" s="331" t="n">
        <f aca="false">A110*F110</f>
        <v>0.05</v>
      </c>
    </row>
    <row r="111" s="1" customFormat="true" ht="12.75" hidden="false" customHeight="false" outlineLevel="0" collapsed="false">
      <c r="A111" s="262" t="n">
        <v>4</v>
      </c>
      <c r="B111" s="332" t="s">
        <v>1684</v>
      </c>
      <c r="C111" s="332" t="s">
        <v>1685</v>
      </c>
      <c r="D111" s="332" t="s">
        <v>1686</v>
      </c>
      <c r="E111" s="262"/>
      <c r="F111" s="331"/>
      <c r="G111" s="333" t="n">
        <v>400</v>
      </c>
      <c r="H111" s="333" t="n">
        <f aca="false">A111*G111*(1-H89/100)</f>
        <v>1600</v>
      </c>
      <c r="I111" s="334" t="n">
        <v>265.734</v>
      </c>
      <c r="J111" s="334" t="n">
        <f aca="false">(A111*I111)/J89*K89</f>
        <v>967.032</v>
      </c>
      <c r="K111" s="335" t="n">
        <f aca="false">H111-J111</f>
        <v>632.968</v>
      </c>
      <c r="L111" s="330"/>
      <c r="M111" s="262"/>
      <c r="N111" s="262" t="n">
        <v>265.734</v>
      </c>
      <c r="O111" s="262" t="n">
        <v>2.96</v>
      </c>
      <c r="P111" s="262" t="n">
        <v>400</v>
      </c>
      <c r="Q111" s="262" t="n">
        <v>358.7409</v>
      </c>
      <c r="R111" s="331" t="n">
        <f aca="false">A111*F111</f>
        <v>0</v>
      </c>
    </row>
    <row r="112" s="1" customFormat="true" ht="12.75" hidden="false" customHeight="false" outlineLevel="0" collapsed="false">
      <c r="A112" s="262" t="n">
        <v>2</v>
      </c>
      <c r="B112" s="332" t="s">
        <v>1687</v>
      </c>
      <c r="C112" s="332" t="s">
        <v>1688</v>
      </c>
      <c r="D112" s="332" t="s">
        <v>1689</v>
      </c>
      <c r="E112" s="262"/>
      <c r="F112" s="331" t="n">
        <v>0.015</v>
      </c>
      <c r="G112" s="333" t="n">
        <v>240</v>
      </c>
      <c r="H112" s="333" t="n">
        <f aca="false">A112*G112*(1-H89/100)</f>
        <v>480</v>
      </c>
      <c r="I112" s="334" t="n">
        <v>152.6175</v>
      </c>
      <c r="J112" s="334" t="n">
        <f aca="false">(A112*I112)/J89*K89</f>
        <v>277.695</v>
      </c>
      <c r="K112" s="335" t="n">
        <f aca="false">H112-J112</f>
        <v>202.305</v>
      </c>
      <c r="L112" s="330"/>
      <c r="M112" s="262"/>
      <c r="N112" s="262" t="n">
        <v>152.6175</v>
      </c>
      <c r="O112" s="262" t="n">
        <v>1.7</v>
      </c>
      <c r="P112" s="262" t="n">
        <v>240</v>
      </c>
      <c r="Q112" s="262" t="n">
        <v>206.0336</v>
      </c>
      <c r="R112" s="331" t="n">
        <f aca="false">A112*F112</f>
        <v>0.03</v>
      </c>
    </row>
    <row r="113" s="1" customFormat="true" ht="12.75" hidden="false" customHeight="false" outlineLevel="0" collapsed="false">
      <c r="A113" s="262" t="n">
        <v>2</v>
      </c>
      <c r="B113" s="332" t="s">
        <v>1690</v>
      </c>
      <c r="C113" s="332" t="s">
        <v>1691</v>
      </c>
      <c r="D113" s="332" t="s">
        <v>1692</v>
      </c>
      <c r="E113" s="262"/>
      <c r="F113" s="331"/>
      <c r="G113" s="333" t="n">
        <v>420</v>
      </c>
      <c r="H113" s="333" t="n">
        <f aca="false">A113*G113*(1-H89/100)</f>
        <v>840</v>
      </c>
      <c r="I113" s="334" t="n">
        <v>186.2</v>
      </c>
      <c r="J113" s="334" t="n">
        <f aca="false">(A113*I113)/J89*K89</f>
        <v>338.8</v>
      </c>
      <c r="K113" s="335" t="n">
        <f aca="false">H113-J113</f>
        <v>501.2</v>
      </c>
      <c r="L113" s="330"/>
      <c r="M113" s="262"/>
      <c r="N113" s="262" t="n">
        <v>186.2</v>
      </c>
      <c r="O113" s="262" t="n">
        <v>1.4</v>
      </c>
      <c r="P113" s="262" t="n">
        <v>420</v>
      </c>
      <c r="Q113" s="262" t="n">
        <v>372.4</v>
      </c>
      <c r="R113" s="331" t="n">
        <f aca="false">A113*F113</f>
        <v>0</v>
      </c>
    </row>
    <row r="114" s="1" customFormat="true" ht="12.75" hidden="false" customHeight="false" outlineLevel="0" collapsed="false">
      <c r="A114" s="262" t="n">
        <v>2</v>
      </c>
      <c r="B114" s="332" t="s">
        <v>1693</v>
      </c>
      <c r="C114" s="332" t="s">
        <v>1694</v>
      </c>
      <c r="D114" s="332" t="s">
        <v>856</v>
      </c>
      <c r="E114" s="262"/>
      <c r="F114" s="331"/>
      <c r="G114" s="333" t="n">
        <v>100</v>
      </c>
      <c r="H114" s="333" t="n">
        <f aca="false">A114*G114*(1-H89/100)</f>
        <v>200</v>
      </c>
      <c r="I114" s="334" t="n">
        <v>39.9</v>
      </c>
      <c r="J114" s="334" t="n">
        <f aca="false">(A114*I114)/J89*K89</f>
        <v>72.6</v>
      </c>
      <c r="K114" s="335" t="n">
        <f aca="false">H114-J114</f>
        <v>127.4</v>
      </c>
      <c r="L114" s="330"/>
      <c r="M114" s="262"/>
      <c r="N114" s="262" t="n">
        <v>39.9</v>
      </c>
      <c r="O114" s="262" t="n">
        <v>0.3</v>
      </c>
      <c r="P114" s="262" t="n">
        <v>100</v>
      </c>
      <c r="Q114" s="262" t="n">
        <v>79.8</v>
      </c>
      <c r="R114" s="331" t="n">
        <f aca="false">A114*F114</f>
        <v>0</v>
      </c>
    </row>
    <row r="115" s="1" customFormat="true" ht="12.75" hidden="false" customHeight="false" outlineLevel="0" collapsed="false">
      <c r="A115" s="262" t="n">
        <v>4</v>
      </c>
      <c r="B115" s="332" t="s">
        <v>1695</v>
      </c>
      <c r="C115" s="332" t="s">
        <v>1696</v>
      </c>
      <c r="D115" s="332" t="s">
        <v>1697</v>
      </c>
      <c r="E115" s="262"/>
      <c r="F115" s="331"/>
      <c r="G115" s="333" t="n">
        <v>70</v>
      </c>
      <c r="H115" s="333" t="n">
        <f aca="false">A115*G115*(1-H89/100)</f>
        <v>280</v>
      </c>
      <c r="I115" s="334" t="n">
        <v>31.2941</v>
      </c>
      <c r="J115" s="334" t="n">
        <f aca="false">(A115*I115)/J89*K89</f>
        <v>113.882288721805</v>
      </c>
      <c r="K115" s="335" t="n">
        <f aca="false">H115-J115</f>
        <v>166.117711278195</v>
      </c>
      <c r="L115" s="330"/>
      <c r="M115" s="262"/>
      <c r="N115" s="262" t="n">
        <v>31.2941</v>
      </c>
      <c r="O115" s="262" t="n">
        <v>0.294117647058823</v>
      </c>
      <c r="P115" s="262" t="n">
        <v>70</v>
      </c>
      <c r="Q115" s="262" t="n">
        <v>51.6353</v>
      </c>
      <c r="R115" s="331" t="n">
        <f aca="false">A115*F115</f>
        <v>0</v>
      </c>
    </row>
    <row r="116" s="1" customFormat="true" ht="12.75" hidden="false" customHeight="false" outlineLevel="0" collapsed="false">
      <c r="A116" s="262" t="n">
        <v>2</v>
      </c>
      <c r="B116" s="332" t="s">
        <v>1698</v>
      </c>
      <c r="C116" s="332" t="s">
        <v>1696</v>
      </c>
      <c r="D116" s="332" t="s">
        <v>1699</v>
      </c>
      <c r="E116" s="262"/>
      <c r="F116" s="331" t="n">
        <v>0.01</v>
      </c>
      <c r="G116" s="333" t="n">
        <v>180</v>
      </c>
      <c r="H116" s="333" t="n">
        <f aca="false">A116*G116*(1-H89/100)</f>
        <v>360</v>
      </c>
      <c r="I116" s="334" t="n">
        <v>106.0675</v>
      </c>
      <c r="J116" s="334" t="n">
        <f aca="false">(A116*I116)/J89*K89</f>
        <v>192.995</v>
      </c>
      <c r="K116" s="335" t="n">
        <f aca="false">H116-J116</f>
        <v>167.005</v>
      </c>
      <c r="L116" s="330"/>
      <c r="M116" s="262"/>
      <c r="N116" s="262" t="n">
        <v>106.0675</v>
      </c>
      <c r="O116" s="262" t="n">
        <v>1.1</v>
      </c>
      <c r="P116" s="262" t="n">
        <v>180</v>
      </c>
      <c r="Q116" s="262" t="n">
        <v>153.7979</v>
      </c>
      <c r="R116" s="331" t="n">
        <f aca="false">A116*F116</f>
        <v>0.02</v>
      </c>
    </row>
    <row r="117" s="1" customFormat="true" ht="12.75" hidden="false" customHeight="false" outlineLevel="0" collapsed="false">
      <c r="A117" s="262" t="n">
        <v>2</v>
      </c>
      <c r="B117" s="332" t="s">
        <v>1700</v>
      </c>
      <c r="C117" s="332" t="s">
        <v>1701</v>
      </c>
      <c r="D117" s="332" t="s">
        <v>1702</v>
      </c>
      <c r="E117" s="262"/>
      <c r="F117" s="331" t="n">
        <v>0.136</v>
      </c>
      <c r="G117" s="333" t="n">
        <v>980</v>
      </c>
      <c r="H117" s="333" t="n">
        <f aca="false">A117*G117*(1-H89/100)</f>
        <v>1960</v>
      </c>
      <c r="I117" s="334" t="n">
        <v>653.562</v>
      </c>
      <c r="J117" s="334" t="n">
        <f aca="false">(A117*I117)/J89*K89</f>
        <v>1189.188</v>
      </c>
      <c r="K117" s="335" t="n">
        <f aca="false">H117-J117</f>
        <v>770.812</v>
      </c>
      <c r="L117" s="330"/>
      <c r="M117" s="262"/>
      <c r="N117" s="262" t="n">
        <v>653.562</v>
      </c>
      <c r="O117" s="262" t="n">
        <v>7.02</v>
      </c>
      <c r="P117" s="262" t="n">
        <v>980.343</v>
      </c>
      <c r="Q117" s="262" t="n">
        <v>882.3087</v>
      </c>
      <c r="R117" s="331" t="n">
        <f aca="false">A117*F117</f>
        <v>0.272</v>
      </c>
    </row>
    <row r="118" s="1" customFormat="true" ht="12.75" hidden="false" customHeight="false" outlineLevel="0" collapsed="false">
      <c r="A118" s="262" t="n">
        <v>1</v>
      </c>
      <c r="B118" s="332" t="s">
        <v>1703</v>
      </c>
      <c r="C118" s="332" t="s">
        <v>1704</v>
      </c>
      <c r="D118" s="332" t="s">
        <v>1705</v>
      </c>
      <c r="E118" s="262"/>
      <c r="F118" s="331" t="n">
        <v>0.002</v>
      </c>
      <c r="G118" s="333" t="n">
        <v>30</v>
      </c>
      <c r="H118" s="333" t="n">
        <f aca="false">A118*G118*(1-H89/100)</f>
        <v>30</v>
      </c>
      <c r="I118" s="334" t="n">
        <v>14.63</v>
      </c>
      <c r="J118" s="334" t="n">
        <f aca="false">(A118*I118)/J89*K89</f>
        <v>13.31</v>
      </c>
      <c r="K118" s="335" t="n">
        <f aca="false">H118-J118</f>
        <v>16.69</v>
      </c>
      <c r="L118" s="330"/>
      <c r="M118" s="262"/>
      <c r="N118" s="262" t="n">
        <v>14.63</v>
      </c>
      <c r="O118" s="262" t="n">
        <v>0.162962962962963</v>
      </c>
      <c r="P118" s="262" t="n">
        <v>30</v>
      </c>
      <c r="Q118" s="262" t="n">
        <v>19.7505</v>
      </c>
      <c r="R118" s="331" t="n">
        <f aca="false">A118*F118</f>
        <v>0.002</v>
      </c>
    </row>
    <row r="119" s="1" customFormat="true" ht="12.75" hidden="false" customHeight="false" outlineLevel="0" collapsed="false">
      <c r="A119" s="262" t="n">
        <v>2</v>
      </c>
      <c r="B119" s="332" t="s">
        <v>1706</v>
      </c>
      <c r="C119" s="332" t="s">
        <v>1707</v>
      </c>
      <c r="D119" s="332" t="s">
        <v>1708</v>
      </c>
      <c r="E119" s="262"/>
      <c r="F119" s="331"/>
      <c r="G119" s="333" t="n">
        <v>30</v>
      </c>
      <c r="H119" s="333" t="n">
        <f aca="false">A119*G119*(1-H89/100)</f>
        <v>60</v>
      </c>
      <c r="I119" s="334" t="n">
        <v>14.63</v>
      </c>
      <c r="J119" s="334" t="n">
        <f aca="false">(A119*I119)/J89*K89</f>
        <v>26.62</v>
      </c>
      <c r="K119" s="335" t="n">
        <f aca="false">H119-J119</f>
        <v>33.38</v>
      </c>
      <c r="L119" s="330"/>
      <c r="M119" s="262"/>
      <c r="N119" s="262" t="n">
        <v>14.63</v>
      </c>
      <c r="O119" s="262" t="n">
        <v>0.162962962962963</v>
      </c>
      <c r="P119" s="262" t="n">
        <v>30</v>
      </c>
      <c r="Q119" s="262" t="n">
        <v>19.7505</v>
      </c>
      <c r="R119" s="331" t="n">
        <f aca="false">A119*F119</f>
        <v>0</v>
      </c>
    </row>
    <row r="120" s="1" customFormat="true" ht="12.75" hidden="false" customHeight="false" outlineLevel="0" collapsed="false">
      <c r="A120" s="262" t="n">
        <v>2</v>
      </c>
      <c r="B120" s="332" t="s">
        <v>1709</v>
      </c>
      <c r="C120" s="332" t="s">
        <v>1710</v>
      </c>
      <c r="D120" s="332" t="s">
        <v>1711</v>
      </c>
      <c r="E120" s="262"/>
      <c r="F120" s="331"/>
      <c r="G120" s="333" t="n">
        <v>80</v>
      </c>
      <c r="H120" s="333" t="n">
        <f aca="false">A120*G120*(1-H89/100)</f>
        <v>160</v>
      </c>
      <c r="I120" s="334" t="n">
        <v>45.7853</v>
      </c>
      <c r="J120" s="334" t="n">
        <f aca="false">(A120*I120)/J89*K89</f>
        <v>83.3085909774436</v>
      </c>
      <c r="K120" s="335" t="n">
        <f aca="false">H120-J120</f>
        <v>76.6914090225564</v>
      </c>
      <c r="L120" s="330"/>
      <c r="M120" s="262"/>
      <c r="N120" s="262" t="n">
        <v>45.7853</v>
      </c>
      <c r="O120" s="262" t="n">
        <v>0.51</v>
      </c>
      <c r="P120" s="262" t="n">
        <v>80</v>
      </c>
      <c r="Q120" s="262" t="n">
        <v>61.8101</v>
      </c>
      <c r="R120" s="331" t="n">
        <f aca="false">A120*F120</f>
        <v>0</v>
      </c>
    </row>
    <row r="121" s="1" customFormat="true" ht="12.75" hidden="false" customHeight="false" outlineLevel="0" collapsed="false">
      <c r="A121" s="262" t="n">
        <v>2</v>
      </c>
      <c r="B121" s="332" t="s">
        <v>1712</v>
      </c>
      <c r="C121" s="332" t="s">
        <v>1713</v>
      </c>
      <c r="D121" s="332" t="s">
        <v>1714</v>
      </c>
      <c r="E121" s="262"/>
      <c r="F121" s="331"/>
      <c r="G121" s="333" t="n">
        <v>20</v>
      </c>
      <c r="H121" s="333" t="n">
        <f aca="false">A121*G121*(1-H89/100)</f>
        <v>40</v>
      </c>
      <c r="I121" s="334" t="n">
        <v>8.9775</v>
      </c>
      <c r="J121" s="334" t="n">
        <f aca="false">(A121*I121)/J89*K89</f>
        <v>16.335</v>
      </c>
      <c r="K121" s="335" t="n">
        <f aca="false">H121-J121</f>
        <v>23.665</v>
      </c>
      <c r="L121" s="330"/>
      <c r="M121" s="262"/>
      <c r="N121" s="262" t="n">
        <v>8.9775</v>
      </c>
      <c r="O121" s="262" t="n">
        <v>0.1</v>
      </c>
      <c r="P121" s="262" t="n">
        <v>20</v>
      </c>
      <c r="Q121" s="262" t="n">
        <v>12.1196</v>
      </c>
      <c r="R121" s="331" t="n">
        <f aca="false">A121*F121</f>
        <v>0</v>
      </c>
    </row>
    <row r="122" s="1" customFormat="true" ht="12.75" hidden="false" customHeight="false" outlineLevel="0" collapsed="false">
      <c r="A122" s="336" t="n">
        <f aca="false">SUM(A90:A121)</f>
        <v>100</v>
      </c>
      <c r="B122" s="336" t="s">
        <v>377</v>
      </c>
      <c r="C122" s="336"/>
      <c r="D122" s="336"/>
      <c r="E122" s="336"/>
      <c r="F122" s="337" t="n">
        <f aca="false">R122</f>
        <v>155.237</v>
      </c>
      <c r="G122" s="338"/>
      <c r="H122" s="339" t="n">
        <f aca="false">SUM(H90:H121)</f>
        <v>58212</v>
      </c>
      <c r="I122" s="340"/>
      <c r="J122" s="341" t="n">
        <f aca="false">SUM(J90:J121)</f>
        <v>33834.3751759398</v>
      </c>
      <c r="K122" s="335" t="n">
        <f aca="false">SUM(K90:K121)</f>
        <v>24377.6248240602</v>
      </c>
      <c r="L122" s="330"/>
      <c r="M122" s="262"/>
      <c r="N122" s="262"/>
      <c r="O122" s="262"/>
      <c r="P122" s="262"/>
      <c r="Q122" s="262"/>
      <c r="R122" s="331" t="n">
        <f aca="false">SUM(R90:R121)</f>
        <v>155.237</v>
      </c>
    </row>
    <row r="123" s="1" customFormat="true" ht="12.75" hidden="false" customHeight="false" outlineLevel="0" collapsed="false">
      <c r="A123" s="262"/>
      <c r="B123" s="272" t="s">
        <v>914</v>
      </c>
      <c r="C123" s="342"/>
      <c r="D123" s="342"/>
      <c r="E123" s="262"/>
      <c r="F123" s="262"/>
      <c r="G123" s="333"/>
      <c r="H123" s="343" t="n">
        <v>0</v>
      </c>
      <c r="I123" s="344" t="n">
        <f aca="false">K124/J124</f>
        <v>0.720498744170558</v>
      </c>
      <c r="J123" s="345"/>
      <c r="K123" s="335"/>
      <c r="L123" s="330"/>
      <c r="M123" s="262"/>
      <c r="N123" s="262"/>
      <c r="O123" s="262"/>
      <c r="P123" s="262"/>
      <c r="Q123" s="262"/>
      <c r="R123" s="331"/>
    </row>
    <row r="124" s="1" customFormat="true" ht="13.5" hidden="false" customHeight="false" outlineLevel="0" collapsed="false">
      <c r="A124" s="346"/>
      <c r="B124" s="346" t="s">
        <v>915</v>
      </c>
      <c r="C124" s="346"/>
      <c r="D124" s="346"/>
      <c r="E124" s="346"/>
      <c r="F124" s="347"/>
      <c r="G124" s="348"/>
      <c r="H124" s="349" t="n">
        <f aca="false">SUM(H122:H123)</f>
        <v>58212</v>
      </c>
      <c r="I124" s="350" t="n">
        <f aca="false">K124/H124</f>
        <v>0.418773188072221</v>
      </c>
      <c r="J124" s="351" t="n">
        <f aca="false">SUM(J122:J123)</f>
        <v>33834.3751759398</v>
      </c>
      <c r="K124" s="352" t="n">
        <f aca="false">H124-J124</f>
        <v>24377.6248240602</v>
      </c>
      <c r="L124" s="330"/>
      <c r="M124" s="262"/>
      <c r="N124" s="262"/>
      <c r="O124" s="262"/>
      <c r="P124" s="262"/>
      <c r="Q124" s="262"/>
      <c r="R124" s="331"/>
    </row>
    <row r="125" s="1" customFormat="true" ht="13.5" hidden="false" customHeight="false" outlineLevel="0" collapsed="false">
      <c r="A125" s="262"/>
      <c r="B125" s="332"/>
      <c r="C125" s="342"/>
      <c r="D125" s="342"/>
      <c r="E125" s="262"/>
      <c r="F125" s="262"/>
      <c r="G125" s="262"/>
      <c r="H125" s="262"/>
      <c r="I125" s="354"/>
      <c r="J125" s="354"/>
      <c r="K125" s="355"/>
      <c r="L125" s="330"/>
      <c r="M125" s="262"/>
      <c r="N125" s="262"/>
      <c r="O125" s="262"/>
      <c r="P125" s="262"/>
      <c r="Q125" s="262"/>
      <c r="R125" s="331"/>
    </row>
    <row r="126" s="1" customFormat="true" ht="13.5" hidden="false" customHeight="false" outlineLevel="0" collapsed="false">
      <c r="A126" s="322"/>
      <c r="B126" s="323" t="s">
        <v>1715</v>
      </c>
      <c r="C126" s="324" t="s">
        <v>1716</v>
      </c>
      <c r="D126" s="325" t="n">
        <v>42768</v>
      </c>
      <c r="E126" s="322"/>
      <c r="F126" s="322" t="s">
        <v>1641</v>
      </c>
      <c r="G126" s="324"/>
      <c r="H126" s="326" t="n">
        <v>0</v>
      </c>
      <c r="I126" s="327" t="s">
        <v>358</v>
      </c>
      <c r="J126" s="328" t="n">
        <v>66.5</v>
      </c>
      <c r="K126" s="329" t="n">
        <v>60.5</v>
      </c>
      <c r="L126" s="330"/>
      <c r="M126" s="262"/>
      <c r="N126" s="262"/>
      <c r="O126" s="262"/>
      <c r="P126" s="262"/>
      <c r="Q126" s="262"/>
      <c r="R126" s="331"/>
    </row>
    <row r="127" s="1" customFormat="true" ht="12.75" hidden="false" customHeight="false" outlineLevel="0" collapsed="false">
      <c r="A127" s="262" t="n">
        <v>5</v>
      </c>
      <c r="B127" s="332" t="s">
        <v>1403</v>
      </c>
      <c r="C127" s="332" t="s">
        <v>786</v>
      </c>
      <c r="D127" s="332" t="s">
        <v>1593</v>
      </c>
      <c r="E127" s="262"/>
      <c r="F127" s="331" t="n">
        <v>8.8</v>
      </c>
      <c r="G127" s="333" t="n">
        <v>1451</v>
      </c>
      <c r="H127" s="333" t="n">
        <f aca="false">A127*G127*(1-H126/100)</f>
        <v>7255</v>
      </c>
      <c r="I127" s="334" t="n">
        <v>1074.6068</v>
      </c>
      <c r="J127" s="334" t="n">
        <f aca="false">(A127*I127)/J126*K126</f>
        <v>4888.24897744361</v>
      </c>
      <c r="K127" s="335" t="n">
        <f aca="false">H127-J127</f>
        <v>2366.75102255639</v>
      </c>
      <c r="L127" s="330"/>
      <c r="M127" s="262"/>
      <c r="N127" s="262" t="n">
        <v>1074.6068</v>
      </c>
      <c r="O127" s="262" t="n">
        <v>11.97</v>
      </c>
      <c r="P127" s="262" t="n">
        <v>1610</v>
      </c>
      <c r="Q127" s="262" t="n">
        <v>1450.7191</v>
      </c>
      <c r="R127" s="331" t="n">
        <f aca="false">A127*F127</f>
        <v>44</v>
      </c>
    </row>
    <row r="128" s="1" customFormat="true" ht="12.75" hidden="false" customHeight="false" outlineLevel="0" collapsed="false">
      <c r="A128" s="336" t="n">
        <f aca="false">SUM(A127:A127)</f>
        <v>5</v>
      </c>
      <c r="B128" s="336" t="s">
        <v>377</v>
      </c>
      <c r="C128" s="336"/>
      <c r="D128" s="336"/>
      <c r="E128" s="336"/>
      <c r="F128" s="337" t="n">
        <f aca="false">R128</f>
        <v>44</v>
      </c>
      <c r="G128" s="338"/>
      <c r="H128" s="339" t="n">
        <f aca="false">SUM(H127:H127)</f>
        <v>7255</v>
      </c>
      <c r="I128" s="340"/>
      <c r="J128" s="341" t="n">
        <f aca="false">SUM(J127:J127)</f>
        <v>4888.24897744361</v>
      </c>
      <c r="K128" s="335" t="n">
        <f aca="false">SUM(K127:K127)</f>
        <v>2366.75102255639</v>
      </c>
      <c r="L128" s="330"/>
      <c r="M128" s="262"/>
      <c r="N128" s="262"/>
      <c r="O128" s="262"/>
      <c r="P128" s="262"/>
      <c r="Q128" s="262"/>
      <c r="R128" s="331" t="n">
        <f aca="false">SUM(R127:R127)</f>
        <v>44</v>
      </c>
    </row>
    <row r="129" s="1" customFormat="true" ht="12.75" hidden="false" customHeight="false" outlineLevel="0" collapsed="false">
      <c r="A129" s="262"/>
      <c r="B129" s="272" t="s">
        <v>914</v>
      </c>
      <c r="C129" s="342"/>
      <c r="D129" s="342"/>
      <c r="E129" s="262"/>
      <c r="F129" s="262"/>
      <c r="G129" s="333"/>
      <c r="H129" s="343" t="n">
        <v>0</v>
      </c>
      <c r="I129" s="344" t="n">
        <f aca="false">K130/J130</f>
        <v>0.484171537390496</v>
      </c>
      <c r="J129" s="345"/>
      <c r="K129" s="335"/>
      <c r="L129" s="330"/>
      <c r="M129" s="262"/>
      <c r="N129" s="262"/>
      <c r="O129" s="262"/>
      <c r="P129" s="262"/>
      <c r="Q129" s="262"/>
      <c r="R129" s="331"/>
    </row>
    <row r="130" s="1" customFormat="true" ht="13.5" hidden="false" customHeight="false" outlineLevel="0" collapsed="false">
      <c r="A130" s="346"/>
      <c r="B130" s="346" t="s">
        <v>915</v>
      </c>
      <c r="C130" s="346"/>
      <c r="D130" s="346"/>
      <c r="E130" s="346"/>
      <c r="F130" s="347"/>
      <c r="G130" s="348"/>
      <c r="H130" s="349" t="n">
        <f aca="false">SUM(H128:H129)</f>
        <v>7255</v>
      </c>
      <c r="I130" s="350" t="n">
        <f aca="false">K130/H130</f>
        <v>0.326223435224864</v>
      </c>
      <c r="J130" s="351" t="n">
        <f aca="false">SUM(J128:J129)</f>
        <v>4888.24897744361</v>
      </c>
      <c r="K130" s="352" t="n">
        <f aca="false">H130-J130</f>
        <v>2366.75102255639</v>
      </c>
      <c r="L130" s="330"/>
      <c r="M130" s="262"/>
      <c r="N130" s="262"/>
      <c r="O130" s="262"/>
      <c r="P130" s="262"/>
      <c r="Q130" s="262"/>
      <c r="R130" s="331"/>
    </row>
    <row r="131" s="1" customFormat="true" ht="13.5" hidden="false" customHeight="false" outlineLevel="0" collapsed="false">
      <c r="A131" s="262"/>
      <c r="B131" s="332"/>
      <c r="C131" s="342"/>
      <c r="D131" s="342"/>
      <c r="E131" s="262"/>
      <c r="F131" s="262"/>
      <c r="G131" s="262"/>
      <c r="H131" s="262"/>
      <c r="I131" s="354"/>
      <c r="J131" s="354"/>
      <c r="K131" s="355"/>
      <c r="L131" s="330"/>
      <c r="M131" s="262"/>
      <c r="N131" s="262"/>
      <c r="O131" s="262"/>
      <c r="P131" s="262"/>
      <c r="Q131" s="262"/>
      <c r="R131" s="331"/>
    </row>
    <row r="132" s="1" customFormat="true" ht="13.5" hidden="false" customHeight="false" outlineLevel="0" collapsed="false">
      <c r="A132" s="322"/>
      <c r="B132" s="408" t="s">
        <v>1717</v>
      </c>
      <c r="C132" s="324" t="s">
        <v>1718</v>
      </c>
      <c r="D132" s="325" t="n">
        <v>42768</v>
      </c>
      <c r="E132" s="322"/>
      <c r="F132" s="322" t="s">
        <v>1082</v>
      </c>
      <c r="G132" s="324"/>
      <c r="H132" s="326" t="n">
        <v>0</v>
      </c>
      <c r="I132" s="327" t="s">
        <v>358</v>
      </c>
      <c r="J132" s="328" t="n">
        <v>66.5</v>
      </c>
      <c r="K132" s="329" t="n">
        <v>60.5</v>
      </c>
      <c r="L132" s="330"/>
      <c r="M132" s="262"/>
      <c r="N132" s="262"/>
      <c r="O132" s="262"/>
      <c r="P132" s="262"/>
      <c r="Q132" s="262"/>
      <c r="R132" s="331"/>
    </row>
    <row r="133" s="1" customFormat="true" ht="12.75" hidden="false" customHeight="false" outlineLevel="0" collapsed="false">
      <c r="A133" s="262" t="n">
        <v>4</v>
      </c>
      <c r="B133" s="332" t="s">
        <v>1719</v>
      </c>
      <c r="C133" s="332" t="s">
        <v>1720</v>
      </c>
      <c r="D133" s="332" t="s">
        <v>1721</v>
      </c>
      <c r="E133" s="262"/>
      <c r="F133" s="331"/>
      <c r="G133" s="333" t="n">
        <v>755</v>
      </c>
      <c r="H133" s="333" t="n">
        <f aca="false">A133*G133*(1-H132/100)</f>
        <v>3020</v>
      </c>
      <c r="I133" s="334" t="n">
        <v>377.4274</v>
      </c>
      <c r="J133" s="334" t="n">
        <f aca="false">(A133*I133)/J132*K132</f>
        <v>1373.4952</v>
      </c>
      <c r="K133" s="335" t="n">
        <f aca="false">H133-J133</f>
        <v>1646.5048</v>
      </c>
      <c r="L133" s="330"/>
      <c r="M133" s="262"/>
      <c r="N133" s="262" t="n">
        <v>377.4274</v>
      </c>
      <c r="O133" s="262" t="n">
        <v>4.054</v>
      </c>
      <c r="P133" s="262" t="n">
        <v>943.5685</v>
      </c>
      <c r="Q133" s="262" t="n">
        <v>754.8548</v>
      </c>
      <c r="R133" s="331" t="n">
        <f aca="false">A133*F133</f>
        <v>0</v>
      </c>
    </row>
    <row r="134" s="1" customFormat="true" ht="12.75" hidden="false" customHeight="false" outlineLevel="0" collapsed="false">
      <c r="A134" s="262" t="n">
        <v>4</v>
      </c>
      <c r="B134" s="332" t="s">
        <v>1722</v>
      </c>
      <c r="C134" s="332" t="s">
        <v>1550</v>
      </c>
      <c r="D134" s="332" t="s">
        <v>1723</v>
      </c>
      <c r="E134" s="262"/>
      <c r="F134" s="331" t="n">
        <v>1.8</v>
      </c>
      <c r="G134" s="333" t="n">
        <v>1156</v>
      </c>
      <c r="H134" s="333" t="n">
        <f aca="false">A134*G134*(1-H132/100)</f>
        <v>4624</v>
      </c>
      <c r="I134" s="334" t="n">
        <v>825.93</v>
      </c>
      <c r="J134" s="334" t="n">
        <f aca="false">(A134*I134)/J132*K132</f>
        <v>3005.64</v>
      </c>
      <c r="K134" s="335" t="n">
        <f aca="false">H134-J134</f>
        <v>1618.36</v>
      </c>
      <c r="L134" s="330"/>
      <c r="M134" s="262"/>
      <c r="N134" s="262" t="n">
        <v>825.93</v>
      </c>
      <c r="O134" s="262" t="n">
        <v>9.2</v>
      </c>
      <c r="P134" s="262" t="n">
        <v>1240</v>
      </c>
      <c r="Q134" s="262" t="n">
        <v>1156.302</v>
      </c>
      <c r="R134" s="331" t="n">
        <f aca="false">A134*F134</f>
        <v>7.2</v>
      </c>
    </row>
    <row r="135" s="1" customFormat="true" ht="12.75" hidden="false" customHeight="false" outlineLevel="0" collapsed="false">
      <c r="A135" s="262" t="n">
        <v>4</v>
      </c>
      <c r="B135" s="332" t="s">
        <v>1724</v>
      </c>
      <c r="C135" s="332" t="s">
        <v>1550</v>
      </c>
      <c r="D135" s="332" t="s">
        <v>1725</v>
      </c>
      <c r="E135" s="262"/>
      <c r="F135" s="331" t="n">
        <v>2.25</v>
      </c>
      <c r="G135" s="333" t="n">
        <v>1582</v>
      </c>
      <c r="H135" s="333" t="n">
        <f aca="false">A135*G135*(1-H132/100)</f>
        <v>6328</v>
      </c>
      <c r="I135" s="334" t="n">
        <v>1172.0625</v>
      </c>
      <c r="J135" s="334" t="n">
        <f aca="false">(A135*I135)/J132*K132</f>
        <v>4265.25</v>
      </c>
      <c r="K135" s="335" t="n">
        <f aca="false">H135-J135</f>
        <v>2062.75</v>
      </c>
      <c r="L135" s="330"/>
      <c r="M135" s="262"/>
      <c r="N135" s="262" t="n">
        <v>1172.0625</v>
      </c>
      <c r="O135" s="262" t="n">
        <v>11.75</v>
      </c>
      <c r="P135" s="262" t="n">
        <v>1760</v>
      </c>
      <c r="Q135" s="262" t="n">
        <v>1582.2844</v>
      </c>
      <c r="R135" s="331" t="n">
        <f aca="false">A135*F135</f>
        <v>9</v>
      </c>
    </row>
    <row r="136" s="1" customFormat="true" ht="12.75" hidden="false" customHeight="false" outlineLevel="0" collapsed="false">
      <c r="A136" s="262" t="n">
        <v>4</v>
      </c>
      <c r="B136" s="332" t="s">
        <v>1726</v>
      </c>
      <c r="C136" s="332" t="s">
        <v>1550</v>
      </c>
      <c r="D136" s="332" t="s">
        <v>1727</v>
      </c>
      <c r="E136" s="262"/>
      <c r="F136" s="331" t="n">
        <v>1.99</v>
      </c>
      <c r="G136" s="333" t="n">
        <v>1434</v>
      </c>
      <c r="H136" s="333" t="n">
        <f aca="false">A136*G136*(1-H132/100)</f>
        <v>5736</v>
      </c>
      <c r="I136" s="334" t="n">
        <v>1024.1</v>
      </c>
      <c r="J136" s="334" t="n">
        <f aca="false">(A136*I136)/J132*K132</f>
        <v>3726.8</v>
      </c>
      <c r="K136" s="335" t="n">
        <f aca="false">H136-J136</f>
        <v>2009.2</v>
      </c>
      <c r="L136" s="330"/>
      <c r="M136" s="262"/>
      <c r="N136" s="262" t="n">
        <v>1024.1</v>
      </c>
      <c r="O136" s="262" t="n">
        <v>11</v>
      </c>
      <c r="P136" s="262" t="n">
        <v>1540</v>
      </c>
      <c r="Q136" s="262" t="n">
        <v>1433.74</v>
      </c>
      <c r="R136" s="331" t="n">
        <f aca="false">A136*F136</f>
        <v>7.96</v>
      </c>
    </row>
    <row r="137" s="1" customFormat="true" ht="12.75" hidden="false" customHeight="false" outlineLevel="0" collapsed="false">
      <c r="A137" s="262" t="n">
        <v>4</v>
      </c>
      <c r="B137" s="332" t="s">
        <v>1728</v>
      </c>
      <c r="C137" s="332" t="s">
        <v>1550</v>
      </c>
      <c r="D137" s="332" t="s">
        <v>1729</v>
      </c>
      <c r="E137" s="262"/>
      <c r="F137" s="331" t="n">
        <v>2.19</v>
      </c>
      <c r="G137" s="333" t="n">
        <v>1644</v>
      </c>
      <c r="H137" s="333" t="n">
        <f aca="false">A137*G137*(1-H132/100)</f>
        <v>6576</v>
      </c>
      <c r="I137" s="334" t="n">
        <v>1217.9475</v>
      </c>
      <c r="J137" s="334" t="n">
        <f aca="false">(A137*I137)/J132*K132</f>
        <v>4432.23</v>
      </c>
      <c r="K137" s="335" t="n">
        <f aca="false">H137-J137</f>
        <v>2143.77</v>
      </c>
      <c r="L137" s="330"/>
      <c r="M137" s="262"/>
      <c r="N137" s="262" t="n">
        <v>1217.9475</v>
      </c>
      <c r="O137" s="262" t="n">
        <v>12.21</v>
      </c>
      <c r="P137" s="262" t="n">
        <v>1830</v>
      </c>
      <c r="Q137" s="262" t="n">
        <v>1644.2291</v>
      </c>
      <c r="R137" s="331" t="n">
        <f aca="false">A137*F137</f>
        <v>8.76</v>
      </c>
    </row>
    <row r="138" s="1" customFormat="true" ht="12.75" hidden="false" customHeight="false" outlineLevel="0" collapsed="false">
      <c r="A138" s="262" t="n">
        <v>1</v>
      </c>
      <c r="B138" s="332" t="s">
        <v>1730</v>
      </c>
      <c r="C138" s="332" t="s">
        <v>1731</v>
      </c>
      <c r="D138" s="332" t="s">
        <v>1732</v>
      </c>
      <c r="E138" s="262"/>
      <c r="F138" s="331" t="n">
        <v>28.3</v>
      </c>
      <c r="G138" s="333" t="n">
        <v>7999</v>
      </c>
      <c r="H138" s="333" t="n">
        <f aca="false">A138*G138*(1-H132/100)</f>
        <v>7999</v>
      </c>
      <c r="I138" s="334" t="n">
        <v>5925.15</v>
      </c>
      <c r="J138" s="334" t="n">
        <f aca="false">(A138*I138)/J132*K132</f>
        <v>5390.55</v>
      </c>
      <c r="K138" s="335" t="n">
        <f aca="false">H138-J138</f>
        <v>2608.45</v>
      </c>
      <c r="L138" s="330"/>
      <c r="M138" s="262"/>
      <c r="N138" s="262" t="n">
        <v>5925.15</v>
      </c>
      <c r="O138" s="262" t="n">
        <v>66</v>
      </c>
      <c r="P138" s="262" t="n">
        <v>8890</v>
      </c>
      <c r="Q138" s="262" t="n">
        <v>7998.9525</v>
      </c>
      <c r="R138" s="331" t="n">
        <f aca="false">A138*F138</f>
        <v>28.3</v>
      </c>
    </row>
    <row r="139" s="1" customFormat="true" ht="12.75" hidden="false" customHeight="false" outlineLevel="0" collapsed="false">
      <c r="A139" s="262" t="n">
        <v>1</v>
      </c>
      <c r="B139" s="332" t="s">
        <v>1733</v>
      </c>
      <c r="C139" s="332" t="s">
        <v>1734</v>
      </c>
      <c r="D139" s="332" t="s">
        <v>1735</v>
      </c>
      <c r="E139" s="262"/>
      <c r="F139" s="331" t="n">
        <v>37</v>
      </c>
      <c r="G139" s="333" t="n">
        <v>11998</v>
      </c>
      <c r="H139" s="333" t="n">
        <f aca="false">A139*G139*(1-H132/100)</f>
        <v>11998</v>
      </c>
      <c r="I139" s="334" t="n">
        <v>8887.725</v>
      </c>
      <c r="J139" s="334" t="n">
        <f aca="false">(A139*I139)/J132*K132</f>
        <v>8085.825</v>
      </c>
      <c r="K139" s="335" t="n">
        <f aca="false">H139-J139</f>
        <v>3912.175</v>
      </c>
      <c r="L139" s="330"/>
      <c r="M139" s="262"/>
      <c r="N139" s="262" t="n">
        <v>8887.725</v>
      </c>
      <c r="O139" s="262" t="n">
        <v>99</v>
      </c>
      <c r="P139" s="262" t="n">
        <v>13330</v>
      </c>
      <c r="Q139" s="262" t="n">
        <v>11998.4288</v>
      </c>
      <c r="R139" s="331" t="n">
        <f aca="false">A139*F139</f>
        <v>37</v>
      </c>
    </row>
    <row r="140" s="1" customFormat="true" ht="12.75" hidden="false" customHeight="false" outlineLevel="0" collapsed="false">
      <c r="A140" s="262" t="n">
        <v>1</v>
      </c>
      <c r="B140" s="332" t="s">
        <v>1736</v>
      </c>
      <c r="C140" s="332" t="s">
        <v>1734</v>
      </c>
      <c r="D140" s="332" t="s">
        <v>1737</v>
      </c>
      <c r="E140" s="262"/>
      <c r="F140" s="331" t="n">
        <v>41</v>
      </c>
      <c r="G140" s="333" t="n">
        <v>10908</v>
      </c>
      <c r="H140" s="333" t="n">
        <f aca="false">A140*G140*(1-H132/100)</f>
        <v>10908</v>
      </c>
      <c r="I140" s="334" t="n">
        <v>8079.75</v>
      </c>
      <c r="J140" s="334" t="n">
        <f aca="false">(A140*I140)/J132*K132</f>
        <v>7350.75</v>
      </c>
      <c r="K140" s="335" t="n">
        <f aca="false">H140-J140</f>
        <v>3557.25</v>
      </c>
      <c r="L140" s="330"/>
      <c r="M140" s="262"/>
      <c r="N140" s="262" t="n">
        <v>8079.75</v>
      </c>
      <c r="O140" s="262" t="n">
        <v>90</v>
      </c>
      <c r="P140" s="262" t="n">
        <v>12120</v>
      </c>
      <c r="Q140" s="262" t="n">
        <v>10907.6625</v>
      </c>
      <c r="R140" s="331" t="n">
        <f aca="false">A140*F140</f>
        <v>41</v>
      </c>
    </row>
    <row r="141" s="1" customFormat="true" ht="12.75" hidden="false" customHeight="false" outlineLevel="0" collapsed="false">
      <c r="A141" s="262" t="n">
        <v>50</v>
      </c>
      <c r="B141" s="332" t="s">
        <v>1738</v>
      </c>
      <c r="C141" s="332" t="s">
        <v>1532</v>
      </c>
      <c r="D141" s="332" t="s">
        <v>1739</v>
      </c>
      <c r="E141" s="262"/>
      <c r="F141" s="331" t="n">
        <v>0.7</v>
      </c>
      <c r="G141" s="333" t="n">
        <v>250</v>
      </c>
      <c r="H141" s="333" t="n">
        <f aca="false">A141*G141*(1-H132/100)</f>
        <v>12500</v>
      </c>
      <c r="I141" s="334" t="n">
        <v>124.7873</v>
      </c>
      <c r="J141" s="334" t="n">
        <f aca="false">(A141*I141)/J132*K132</f>
        <v>5676.41477443609</v>
      </c>
      <c r="K141" s="335" t="n">
        <f aca="false">H141-J141</f>
        <v>6823.58522556391</v>
      </c>
      <c r="L141" s="330"/>
      <c r="M141" s="262"/>
      <c r="N141" s="262" t="n">
        <v>124.7873</v>
      </c>
      <c r="O141" s="262" t="n">
        <v>1.39</v>
      </c>
      <c r="P141" s="262" t="n">
        <v>500</v>
      </c>
      <c r="Q141" s="262" t="n">
        <v>250</v>
      </c>
      <c r="R141" s="331" t="n">
        <f aca="false">A141*F141</f>
        <v>35</v>
      </c>
    </row>
    <row r="142" s="1" customFormat="true" ht="12.75" hidden="false" customHeight="false" outlineLevel="0" collapsed="false">
      <c r="A142" s="262" t="n">
        <v>10</v>
      </c>
      <c r="B142" s="332" t="s">
        <v>1740</v>
      </c>
      <c r="C142" s="332" t="s">
        <v>1741</v>
      </c>
      <c r="D142" s="332" t="s">
        <v>1742</v>
      </c>
      <c r="E142" s="262"/>
      <c r="F142" s="331" t="n">
        <v>4.85</v>
      </c>
      <c r="G142" s="333" t="n">
        <v>2575</v>
      </c>
      <c r="H142" s="333" t="n">
        <f aca="false">A142*G142*(1-H132/100)</f>
        <v>25750</v>
      </c>
      <c r="I142" s="334" t="n">
        <v>1839.39</v>
      </c>
      <c r="J142" s="334" t="n">
        <f aca="false">(A142*I142)/J132*K132</f>
        <v>16734.3</v>
      </c>
      <c r="K142" s="335" t="n">
        <f aca="false">H142-J142</f>
        <v>9015.7</v>
      </c>
      <c r="L142" s="330"/>
      <c r="M142" s="262"/>
      <c r="N142" s="262" t="n">
        <v>1839.39</v>
      </c>
      <c r="O142" s="262" t="n">
        <v>18.44</v>
      </c>
      <c r="P142" s="262" t="n">
        <v>3200</v>
      </c>
      <c r="Q142" s="262" t="n">
        <v>2575</v>
      </c>
      <c r="R142" s="331" t="n">
        <f aca="false">A142*F142</f>
        <v>48.5</v>
      </c>
    </row>
    <row r="143" s="1" customFormat="true" ht="12.75" hidden="false" customHeight="false" outlineLevel="0" collapsed="false">
      <c r="A143" s="262" t="n">
        <v>50</v>
      </c>
      <c r="B143" s="332" t="s">
        <v>1743</v>
      </c>
      <c r="C143" s="332" t="s">
        <v>1744</v>
      </c>
      <c r="D143" s="272" t="s">
        <v>1745</v>
      </c>
      <c r="E143" s="262"/>
      <c r="F143" s="331" t="n">
        <v>2.03</v>
      </c>
      <c r="G143" s="333" t="n">
        <v>1091</v>
      </c>
      <c r="H143" s="333" t="n">
        <f aca="false">A143*G143*(1-H132/100)</f>
        <v>54550</v>
      </c>
      <c r="I143" s="334" t="n">
        <v>807.975</v>
      </c>
      <c r="J143" s="334" t="n">
        <f aca="false">(A143*I143)/J132*K132</f>
        <v>36753.75</v>
      </c>
      <c r="K143" s="335" t="n">
        <f aca="false">H143-J143</f>
        <v>17796.25</v>
      </c>
      <c r="L143" s="330"/>
      <c r="M143" s="262"/>
      <c r="N143" s="262" t="n">
        <v>807.975</v>
      </c>
      <c r="O143" s="262" t="n">
        <v>9</v>
      </c>
      <c r="P143" s="262" t="n">
        <v>1373.5575</v>
      </c>
      <c r="Q143" s="262" t="n">
        <v>1091</v>
      </c>
      <c r="R143" s="331" t="n">
        <f aca="false">A143*F143</f>
        <v>101.5</v>
      </c>
    </row>
    <row r="144" s="1" customFormat="true" ht="12.75" hidden="false" customHeight="false" outlineLevel="0" collapsed="false">
      <c r="A144" s="262" t="n">
        <v>50</v>
      </c>
      <c r="B144" s="332" t="s">
        <v>1746</v>
      </c>
      <c r="C144" s="332" t="s">
        <v>1747</v>
      </c>
      <c r="D144" s="332" t="s">
        <v>1748</v>
      </c>
      <c r="E144" s="262"/>
      <c r="F144" s="331" t="n">
        <v>1.2</v>
      </c>
      <c r="G144" s="333" t="n">
        <v>618</v>
      </c>
      <c r="H144" s="333" t="n">
        <f aca="false">A144*G144*(1-H132/100)</f>
        <v>30900</v>
      </c>
      <c r="I144" s="334" t="n">
        <v>457.8525</v>
      </c>
      <c r="J144" s="334" t="n">
        <f aca="false">(A144*I144)/J132*K132</f>
        <v>20827.125</v>
      </c>
      <c r="K144" s="335" t="n">
        <f aca="false">H144-J144</f>
        <v>10072.875</v>
      </c>
      <c r="L144" s="330"/>
      <c r="M144" s="262"/>
      <c r="N144" s="262" t="n">
        <v>457.8525</v>
      </c>
      <c r="O144" s="262" t="n">
        <v>5.1</v>
      </c>
      <c r="P144" s="262" t="n">
        <v>900</v>
      </c>
      <c r="Q144" s="262" t="n">
        <v>618</v>
      </c>
      <c r="R144" s="331" t="n">
        <f aca="false">A144*F144</f>
        <v>60</v>
      </c>
    </row>
    <row r="145" s="1" customFormat="true" ht="12.75" hidden="false" customHeight="false" outlineLevel="0" collapsed="false">
      <c r="A145" s="262" t="n">
        <v>20</v>
      </c>
      <c r="B145" s="332" t="s">
        <v>1749</v>
      </c>
      <c r="C145" s="332" t="s">
        <v>1570</v>
      </c>
      <c r="D145" s="332" t="s">
        <v>1750</v>
      </c>
      <c r="E145" s="262"/>
      <c r="F145" s="331" t="n">
        <v>1.83</v>
      </c>
      <c r="G145" s="333" t="n">
        <v>727</v>
      </c>
      <c r="H145" s="333" t="n">
        <f aca="false">A145*G145*(1-H132/100)</f>
        <v>14540</v>
      </c>
      <c r="I145" s="334" t="n">
        <v>538.65</v>
      </c>
      <c r="J145" s="334" t="n">
        <f aca="false">(A145*I145)/J132*K132</f>
        <v>9801</v>
      </c>
      <c r="K145" s="335" t="n">
        <f aca="false">H145-J145</f>
        <v>4739</v>
      </c>
      <c r="L145" s="330"/>
      <c r="M145" s="262"/>
      <c r="N145" s="262" t="n">
        <v>538.65</v>
      </c>
      <c r="O145" s="262" t="n">
        <v>6</v>
      </c>
      <c r="P145" s="262" t="n">
        <v>970</v>
      </c>
      <c r="Q145" s="262" t="n">
        <v>727</v>
      </c>
      <c r="R145" s="331" t="n">
        <f aca="false">A145*F145</f>
        <v>36.6</v>
      </c>
    </row>
    <row r="146" s="1" customFormat="true" ht="12.75" hidden="false" customHeight="false" outlineLevel="0" collapsed="false">
      <c r="A146" s="262" t="n">
        <v>30</v>
      </c>
      <c r="B146" s="332" t="s">
        <v>1751</v>
      </c>
      <c r="C146" s="332" t="s">
        <v>1752</v>
      </c>
      <c r="D146" s="332" t="s">
        <v>1753</v>
      </c>
      <c r="E146" s="262"/>
      <c r="F146" s="331"/>
      <c r="G146" s="333" t="n">
        <v>679</v>
      </c>
      <c r="H146" s="333" t="n">
        <f aca="false">A146*G146*(1-H132/100)</f>
        <v>20370</v>
      </c>
      <c r="I146" s="334" t="n">
        <v>502.74</v>
      </c>
      <c r="J146" s="334" t="n">
        <f aca="false">(A146*I146)/J132*K132</f>
        <v>13721.4</v>
      </c>
      <c r="K146" s="335" t="n">
        <f aca="false">H146-J146</f>
        <v>6648.6</v>
      </c>
      <c r="L146" s="330"/>
      <c r="M146" s="262"/>
      <c r="N146" s="262" t="n">
        <v>502.74</v>
      </c>
      <c r="O146" s="262" t="n">
        <v>5.6</v>
      </c>
      <c r="P146" s="262" t="n">
        <v>1100</v>
      </c>
      <c r="Q146" s="262" t="n">
        <v>679</v>
      </c>
      <c r="R146" s="331" t="n">
        <f aca="false">A146*F146</f>
        <v>0</v>
      </c>
    </row>
    <row r="147" s="1" customFormat="true" ht="12.75" hidden="false" customHeight="false" outlineLevel="0" collapsed="false">
      <c r="A147" s="262"/>
      <c r="B147" s="272" t="s">
        <v>1365</v>
      </c>
      <c r="C147" s="332"/>
      <c r="D147" s="332"/>
      <c r="E147" s="262"/>
      <c r="F147" s="331"/>
      <c r="G147" s="333"/>
      <c r="H147" s="333"/>
      <c r="I147" s="334"/>
      <c r="J147" s="334"/>
      <c r="K147" s="335"/>
      <c r="L147" s="330"/>
      <c r="M147" s="262"/>
      <c r="N147" s="262"/>
      <c r="O147" s="262"/>
      <c r="P147" s="262"/>
      <c r="Q147" s="262"/>
      <c r="R147" s="331"/>
    </row>
    <row r="148" s="1" customFormat="true" ht="12.75" hidden="false" customHeight="false" outlineLevel="0" collapsed="false">
      <c r="A148" s="262" t="n">
        <v>1</v>
      </c>
      <c r="B148" s="332" t="s">
        <v>1754</v>
      </c>
      <c r="C148" s="332" t="s">
        <v>1755</v>
      </c>
      <c r="D148" s="332" t="s">
        <v>1756</v>
      </c>
      <c r="E148" s="262"/>
      <c r="F148" s="331"/>
      <c r="G148" s="333" t="n">
        <v>640</v>
      </c>
      <c r="H148" s="333" t="n">
        <f aca="false">A148*G148*(1-H132/100)</f>
        <v>640</v>
      </c>
      <c r="I148" s="334" t="n">
        <v>426.398</v>
      </c>
      <c r="J148" s="334" t="n">
        <f aca="false">(A148*I148)/J132*K132</f>
        <v>387.926</v>
      </c>
      <c r="K148" s="335" t="n">
        <f aca="false">H148-J148</f>
        <v>252.074</v>
      </c>
      <c r="L148" s="330"/>
      <c r="M148" s="262"/>
      <c r="N148" s="262" t="n">
        <v>426.398</v>
      </c>
      <c r="O148" s="262" t="n">
        <v>4.58</v>
      </c>
      <c r="P148" s="262" t="n">
        <v>724.8766</v>
      </c>
      <c r="Q148" s="262" t="n">
        <v>639.597</v>
      </c>
      <c r="R148" s="331" t="n">
        <f aca="false">A148*F148</f>
        <v>0</v>
      </c>
    </row>
    <row r="149" s="1" customFormat="true" ht="12.75" hidden="false" customHeight="false" outlineLevel="0" collapsed="false">
      <c r="A149" s="262" t="n">
        <v>6</v>
      </c>
      <c r="B149" s="332" t="s">
        <v>1757</v>
      </c>
      <c r="C149" s="332" t="s">
        <v>1755</v>
      </c>
      <c r="D149" s="332" t="s">
        <v>1758</v>
      </c>
      <c r="E149" s="262"/>
      <c r="F149" s="331"/>
      <c r="G149" s="333" t="n">
        <v>1569</v>
      </c>
      <c r="H149" s="333" t="n">
        <f aca="false">A149*G149*(1-H132/100)</f>
        <v>9414</v>
      </c>
      <c r="I149" s="334" t="n">
        <v>1206.576</v>
      </c>
      <c r="J149" s="334" t="n">
        <f aca="false">(A149*I149)/J132*K132</f>
        <v>6586.272</v>
      </c>
      <c r="K149" s="335" t="n">
        <f aca="false">H149-J149</f>
        <v>2827.728</v>
      </c>
      <c r="L149" s="330"/>
      <c r="M149" s="262"/>
      <c r="N149" s="262" t="n">
        <v>1206.576</v>
      </c>
      <c r="O149" s="262" t="n">
        <v>12.96</v>
      </c>
      <c r="P149" s="262" t="n">
        <v>3016.44</v>
      </c>
      <c r="Q149" s="262" t="n">
        <v>1568.5488</v>
      </c>
      <c r="R149" s="331" t="n">
        <f aca="false">A149*F149</f>
        <v>0</v>
      </c>
    </row>
    <row r="150" s="1" customFormat="true" ht="12.75" hidden="false" customHeight="false" outlineLevel="0" collapsed="false">
      <c r="A150" s="262" t="n">
        <v>3</v>
      </c>
      <c r="B150" s="332" t="s">
        <v>1759</v>
      </c>
      <c r="C150" s="332" t="s">
        <v>1760</v>
      </c>
      <c r="D150" s="332" t="s">
        <v>856</v>
      </c>
      <c r="E150" s="262"/>
      <c r="F150" s="331"/>
      <c r="G150" s="333" t="n">
        <v>6500</v>
      </c>
      <c r="H150" s="333" t="n">
        <f aca="false">A150*G150*(1-H132/100)</f>
        <v>19500</v>
      </c>
      <c r="I150" s="334" t="n">
        <v>7740.5202</v>
      </c>
      <c r="J150" s="334" t="n">
        <f aca="false">(A150*I150)/J132*K132</f>
        <v>21126.3822</v>
      </c>
      <c r="K150" s="335" t="n">
        <f aca="false">H150-J150</f>
        <v>-1626.3822</v>
      </c>
      <c r="L150" s="330"/>
      <c r="M150" s="262"/>
      <c r="N150" s="262" t="n">
        <v>7740.5202</v>
      </c>
      <c r="O150" s="262" t="n">
        <v>93.87</v>
      </c>
      <c r="P150" s="262"/>
      <c r="Q150" s="262" t="n">
        <v>6500</v>
      </c>
      <c r="R150" s="331" t="n">
        <f aca="false">A150*F150</f>
        <v>0</v>
      </c>
    </row>
    <row r="151" s="1" customFormat="true" ht="12.75" hidden="false" customHeight="false" outlineLevel="0" collapsed="false">
      <c r="A151" s="262" t="n">
        <v>8</v>
      </c>
      <c r="B151" s="332" t="s">
        <v>1761</v>
      </c>
      <c r="C151" s="332" t="s">
        <v>1762</v>
      </c>
      <c r="D151" s="332" t="s">
        <v>1763</v>
      </c>
      <c r="E151" s="262"/>
      <c r="F151" s="331" t="n">
        <v>0.1</v>
      </c>
      <c r="G151" s="333" t="n">
        <v>164</v>
      </c>
      <c r="H151" s="333" t="n">
        <f aca="false">A151*G151*(1-H132/100)</f>
        <v>1312</v>
      </c>
      <c r="I151" s="334" t="n">
        <v>121.1963</v>
      </c>
      <c r="J151" s="334" t="n">
        <f aca="false">(A151*I151)/J132*K132</f>
        <v>882.090363909774</v>
      </c>
      <c r="K151" s="335" t="n">
        <f aca="false">H151-J151</f>
        <v>429.909636090226</v>
      </c>
      <c r="L151" s="330"/>
      <c r="M151" s="262"/>
      <c r="N151" s="262" t="n">
        <v>121.1963</v>
      </c>
      <c r="O151" s="262" t="n">
        <v>1.35</v>
      </c>
      <c r="P151" s="262" t="n">
        <v>190</v>
      </c>
      <c r="Q151" s="262" t="n">
        <v>163.6149</v>
      </c>
      <c r="R151" s="331" t="n">
        <f aca="false">A151*F151</f>
        <v>0.8</v>
      </c>
    </row>
    <row r="152" s="1" customFormat="true" ht="12.75" hidden="false" customHeight="false" outlineLevel="0" collapsed="false">
      <c r="A152" s="262" t="n">
        <v>4</v>
      </c>
      <c r="B152" s="332" t="s">
        <v>1764</v>
      </c>
      <c r="C152" s="332" t="s">
        <v>1765</v>
      </c>
      <c r="D152" s="332" t="s">
        <v>856</v>
      </c>
      <c r="E152" s="262"/>
      <c r="F152" s="331"/>
      <c r="G152" s="333" t="n">
        <v>599</v>
      </c>
      <c r="H152" s="333" t="n">
        <f aca="false">A152*G152*(1-H132/100)</f>
        <v>2396</v>
      </c>
      <c r="I152" s="334" t="n">
        <v>443.4885</v>
      </c>
      <c r="J152" s="334" t="n">
        <f aca="false">(A152*I152)/J132*K132</f>
        <v>1613.898</v>
      </c>
      <c r="K152" s="335" t="n">
        <f aca="false">H152-J152</f>
        <v>782.102</v>
      </c>
      <c r="L152" s="330"/>
      <c r="M152" s="262"/>
      <c r="N152" s="262" t="n">
        <v>443.4885</v>
      </c>
      <c r="O152" s="262" t="n">
        <v>4.94</v>
      </c>
      <c r="P152" s="262" t="n">
        <v>680</v>
      </c>
      <c r="Q152" s="262" t="n">
        <v>598.7095</v>
      </c>
      <c r="R152" s="331" t="n">
        <f aca="false">A152*F152</f>
        <v>0</v>
      </c>
    </row>
    <row r="153" s="1" customFormat="true" ht="12.75" hidden="false" customHeight="false" outlineLevel="0" collapsed="false">
      <c r="A153" s="262" t="n">
        <v>4</v>
      </c>
      <c r="B153" s="332" t="s">
        <v>1766</v>
      </c>
      <c r="C153" s="332" t="s">
        <v>1765</v>
      </c>
      <c r="D153" s="332" t="s">
        <v>856</v>
      </c>
      <c r="E153" s="262"/>
      <c r="F153" s="331"/>
      <c r="G153" s="333" t="n">
        <v>365</v>
      </c>
      <c r="H153" s="333" t="n">
        <f aca="false">A153*G153*(1-H132/100)</f>
        <v>1460</v>
      </c>
      <c r="I153" s="334" t="n">
        <v>270.2228</v>
      </c>
      <c r="J153" s="334" t="n">
        <f aca="false">(A153*I153)/J132*K132</f>
        <v>983.367181954887</v>
      </c>
      <c r="K153" s="335" t="n">
        <f aca="false">H153-J153</f>
        <v>476.632818045113</v>
      </c>
      <c r="L153" s="330"/>
      <c r="M153" s="262"/>
      <c r="N153" s="262" t="n">
        <v>270.2228</v>
      </c>
      <c r="O153" s="262" t="n">
        <v>3.01</v>
      </c>
      <c r="P153" s="262" t="n">
        <v>420</v>
      </c>
      <c r="Q153" s="262" t="n">
        <v>364.8007</v>
      </c>
      <c r="R153" s="331" t="n">
        <f aca="false">A153*F153</f>
        <v>0</v>
      </c>
    </row>
    <row r="154" s="1" customFormat="true" ht="12.75" hidden="false" customHeight="false" outlineLevel="0" collapsed="false">
      <c r="A154" s="262" t="n">
        <v>14</v>
      </c>
      <c r="B154" s="332" t="s">
        <v>1767</v>
      </c>
      <c r="C154" s="332" t="s">
        <v>1768</v>
      </c>
      <c r="D154" s="332" t="s">
        <v>1769</v>
      </c>
      <c r="E154" s="262"/>
      <c r="F154" s="331"/>
      <c r="G154" s="333" t="n">
        <v>362</v>
      </c>
      <c r="H154" s="333" t="n">
        <f aca="false">A154*G154*(1-H132/100)</f>
        <v>5068</v>
      </c>
      <c r="I154" s="334" t="n">
        <v>268.4273</v>
      </c>
      <c r="J154" s="334" t="n">
        <f aca="false">(A154*I154)/J132*K132</f>
        <v>3418.9161368421</v>
      </c>
      <c r="K154" s="335" t="n">
        <f aca="false">H154-J154</f>
        <v>1649.0838631579</v>
      </c>
      <c r="L154" s="330"/>
      <c r="M154" s="262"/>
      <c r="N154" s="262" t="n">
        <v>268.4273</v>
      </c>
      <c r="O154" s="262" t="n">
        <v>2.99</v>
      </c>
      <c r="P154" s="262" t="n">
        <v>410</v>
      </c>
      <c r="Q154" s="262" t="n">
        <v>362.3768</v>
      </c>
      <c r="R154" s="331" t="n">
        <f aca="false">A154*F154</f>
        <v>0</v>
      </c>
    </row>
    <row r="155" s="1" customFormat="true" ht="12.75" hidden="false" customHeight="false" outlineLevel="0" collapsed="false">
      <c r="A155" s="262" t="n">
        <v>16</v>
      </c>
      <c r="B155" s="332" t="s">
        <v>1770</v>
      </c>
      <c r="C155" s="332" t="s">
        <v>1771</v>
      </c>
      <c r="D155" s="332" t="s">
        <v>1772</v>
      </c>
      <c r="E155" s="262"/>
      <c r="F155" s="331" t="n">
        <v>0.08</v>
      </c>
      <c r="G155" s="333" t="n">
        <v>194</v>
      </c>
      <c r="H155" s="333" t="n">
        <f aca="false">A155*G155*(1-H132/100)</f>
        <v>3104</v>
      </c>
      <c r="I155" s="334" t="n">
        <v>143.64</v>
      </c>
      <c r="J155" s="334" t="n">
        <f aca="false">(A155*I155)/J132*K132</f>
        <v>2090.88</v>
      </c>
      <c r="K155" s="335" t="n">
        <f aca="false">H155-J155</f>
        <v>1013.12</v>
      </c>
      <c r="L155" s="330"/>
      <c r="M155" s="262"/>
      <c r="N155" s="262" t="n">
        <v>143.64</v>
      </c>
      <c r="O155" s="262" t="n">
        <v>1.6</v>
      </c>
      <c r="P155" s="262" t="n">
        <v>220</v>
      </c>
      <c r="Q155" s="262" t="n">
        <v>193.914</v>
      </c>
      <c r="R155" s="331" t="n">
        <f aca="false">A155*F155</f>
        <v>1.28</v>
      </c>
    </row>
    <row r="156" s="1" customFormat="true" ht="12.75" hidden="false" customHeight="false" outlineLevel="0" collapsed="false">
      <c r="A156" s="262" t="n">
        <v>2</v>
      </c>
      <c r="B156" s="332" t="s">
        <v>1773</v>
      </c>
      <c r="C156" s="332" t="s">
        <v>1774</v>
      </c>
      <c r="D156" s="332" t="s">
        <v>1775</v>
      </c>
      <c r="E156" s="262"/>
      <c r="F156" s="331"/>
      <c r="G156" s="333" t="n">
        <v>29</v>
      </c>
      <c r="H156" s="333" t="n">
        <f aca="false">A156*G156*(1-H132/100)</f>
        <v>58</v>
      </c>
      <c r="I156" s="334" t="n">
        <v>21.546</v>
      </c>
      <c r="J156" s="334" t="n">
        <f aca="false">(A156*I156)/J132*K132</f>
        <v>39.204</v>
      </c>
      <c r="K156" s="335" t="n">
        <f aca="false">H156-J156</f>
        <v>18.796</v>
      </c>
      <c r="L156" s="330"/>
      <c r="M156" s="262"/>
      <c r="N156" s="262" t="n">
        <v>21.546</v>
      </c>
      <c r="O156" s="262" t="n">
        <v>0.24</v>
      </c>
      <c r="P156" s="262" t="n">
        <v>40</v>
      </c>
      <c r="Q156" s="262" t="n">
        <v>29.0871</v>
      </c>
      <c r="R156" s="331" t="n">
        <f aca="false">A156*F156</f>
        <v>0</v>
      </c>
    </row>
    <row r="157" s="1" customFormat="true" ht="12.75" hidden="false" customHeight="false" outlineLevel="0" collapsed="false">
      <c r="A157" s="262" t="n">
        <v>2</v>
      </c>
      <c r="B157" s="332" t="s">
        <v>1776</v>
      </c>
      <c r="C157" s="332" t="s">
        <v>1777</v>
      </c>
      <c r="D157" s="332" t="s">
        <v>1778</v>
      </c>
      <c r="E157" s="262"/>
      <c r="F157" s="331"/>
      <c r="G157" s="333" t="n">
        <v>52</v>
      </c>
      <c r="H157" s="333" t="n">
        <f aca="false">A157*G157*(1-H132/100)</f>
        <v>104</v>
      </c>
      <c r="I157" s="334" t="n">
        <v>26.0348</v>
      </c>
      <c r="J157" s="334" t="n">
        <f aca="false">(A157*I157)/J132*K132</f>
        <v>47.3715909774436</v>
      </c>
      <c r="K157" s="335" t="n">
        <f aca="false">H157-J157</f>
        <v>56.6284090225564</v>
      </c>
      <c r="L157" s="330"/>
      <c r="M157" s="262"/>
      <c r="N157" s="262" t="n">
        <v>26.0348</v>
      </c>
      <c r="O157" s="262" t="n">
        <v>0.29</v>
      </c>
      <c r="P157" s="262" t="n">
        <v>70</v>
      </c>
      <c r="Q157" s="262" t="n">
        <v>52.0695</v>
      </c>
      <c r="R157" s="331" t="n">
        <f aca="false">A157*F157</f>
        <v>0</v>
      </c>
    </row>
    <row r="158" s="1" customFormat="true" ht="12.75" hidden="false" customHeight="false" outlineLevel="0" collapsed="false">
      <c r="A158" s="336" t="n">
        <f aca="false">SUM(A133:A157)</f>
        <v>293</v>
      </c>
      <c r="B158" s="336" t="s">
        <v>377</v>
      </c>
      <c r="C158" s="336"/>
      <c r="D158" s="336"/>
      <c r="E158" s="336"/>
      <c r="F158" s="337" t="n">
        <f aca="false">R158</f>
        <v>422.9</v>
      </c>
      <c r="G158" s="338"/>
      <c r="H158" s="339" t="n">
        <f aca="false">SUM(H133:H157)</f>
        <v>258855</v>
      </c>
      <c r="I158" s="340"/>
      <c r="J158" s="341" t="n">
        <f aca="false">SUM(J133:J157)</f>
        <v>178320.83744812</v>
      </c>
      <c r="K158" s="335" t="n">
        <f aca="false">SUM(K133:K157)</f>
        <v>80534.1625518797</v>
      </c>
      <c r="L158" s="330"/>
      <c r="M158" s="262"/>
      <c r="N158" s="262"/>
      <c r="O158" s="262"/>
      <c r="P158" s="262"/>
      <c r="Q158" s="262"/>
      <c r="R158" s="331" t="n">
        <f aca="false">SUM(R133:R157)</f>
        <v>422.9</v>
      </c>
    </row>
    <row r="159" s="1" customFormat="true" ht="12.75" hidden="false" customHeight="false" outlineLevel="0" collapsed="false">
      <c r="A159" s="262"/>
      <c r="B159" s="272" t="s">
        <v>914</v>
      </c>
      <c r="C159" s="342"/>
      <c r="D159" s="342"/>
      <c r="E159" s="262"/>
      <c r="F159" s="262"/>
      <c r="G159" s="333"/>
      <c r="H159" s="343" t="n">
        <v>0</v>
      </c>
      <c r="I159" s="344" t="n">
        <f aca="false">K160/J160</f>
        <v>0.45162508041333</v>
      </c>
      <c r="J159" s="345"/>
      <c r="K159" s="335"/>
      <c r="L159" s="330"/>
      <c r="M159" s="262"/>
      <c r="N159" s="262"/>
      <c r="O159" s="262"/>
      <c r="P159" s="262"/>
      <c r="Q159" s="262"/>
      <c r="R159" s="331"/>
    </row>
    <row r="160" s="1" customFormat="true" ht="13.5" hidden="false" customHeight="false" outlineLevel="0" collapsed="false">
      <c r="A160" s="346"/>
      <c r="B160" s="346" t="s">
        <v>915</v>
      </c>
      <c r="C160" s="346"/>
      <c r="D160" s="346"/>
      <c r="E160" s="346"/>
      <c r="F160" s="347"/>
      <c r="G160" s="348"/>
      <c r="H160" s="349" t="n">
        <f aca="false">SUM(H158:H159)</f>
        <v>258855</v>
      </c>
      <c r="I160" s="350" t="n">
        <f aca="false">K160/H160</f>
        <v>0.31111688996496</v>
      </c>
      <c r="J160" s="351" t="n">
        <f aca="false">SUM(J158:J159)</f>
        <v>178320.83744812</v>
      </c>
      <c r="K160" s="352" t="n">
        <f aca="false">H160-J160</f>
        <v>80534.1625518797</v>
      </c>
      <c r="L160" s="330"/>
      <c r="M160" s="262"/>
      <c r="N160" s="262"/>
      <c r="O160" s="262"/>
      <c r="P160" s="262"/>
      <c r="Q160" s="262"/>
      <c r="R160" s="331"/>
    </row>
    <row r="161" s="1" customFormat="true" ht="13.5" hidden="false" customHeight="false" outlineLevel="0" collapsed="false">
      <c r="A161" s="262"/>
      <c r="B161" s="332"/>
      <c r="C161" s="342"/>
      <c r="D161" s="342"/>
      <c r="E161" s="262"/>
      <c r="F161" s="262"/>
      <c r="G161" s="262"/>
      <c r="H161" s="262"/>
      <c r="I161" s="354"/>
      <c r="J161" s="354"/>
      <c r="K161" s="355"/>
      <c r="L161" s="330"/>
      <c r="M161" s="262"/>
      <c r="N161" s="262"/>
      <c r="O161" s="262"/>
      <c r="P161" s="262"/>
      <c r="Q161" s="262"/>
      <c r="R161" s="331"/>
    </row>
    <row r="162" s="1" customFormat="true" ht="13.5" hidden="false" customHeight="false" outlineLevel="0" collapsed="false">
      <c r="A162" s="322"/>
      <c r="B162" s="323" t="s">
        <v>1779</v>
      </c>
      <c r="C162" s="324"/>
      <c r="D162" s="325" t="n">
        <v>42768</v>
      </c>
      <c r="E162" s="322"/>
      <c r="F162" s="322" t="s">
        <v>1780</v>
      </c>
      <c r="G162" s="324"/>
      <c r="H162" s="326" t="n">
        <v>0</v>
      </c>
      <c r="I162" s="327" t="s">
        <v>358</v>
      </c>
      <c r="J162" s="328" t="n">
        <v>66.5</v>
      </c>
      <c r="K162" s="329" t="n">
        <v>60.5</v>
      </c>
      <c r="L162" s="330"/>
      <c r="M162" s="262"/>
      <c r="N162" s="262"/>
      <c r="O162" s="262"/>
      <c r="P162" s="262"/>
      <c r="Q162" s="262"/>
      <c r="R162" s="331"/>
    </row>
    <row r="163" s="1" customFormat="true" ht="12.75" hidden="false" customHeight="false" outlineLevel="0" collapsed="false">
      <c r="A163" s="262" t="n">
        <v>1</v>
      </c>
      <c r="B163" s="332" t="s">
        <v>1781</v>
      </c>
      <c r="C163" s="332" t="s">
        <v>1782</v>
      </c>
      <c r="D163" s="332" t="s">
        <v>1783</v>
      </c>
      <c r="E163" s="262"/>
      <c r="F163" s="331" t="n">
        <v>30</v>
      </c>
      <c r="G163" s="333" t="n">
        <v>5500</v>
      </c>
      <c r="H163" s="333" t="n">
        <f aca="false">A163*G163*(1-H162/100)</f>
        <v>5500</v>
      </c>
      <c r="I163" s="334" t="n">
        <v>4668.3</v>
      </c>
      <c r="J163" s="334" t="n">
        <f aca="false">(A163*I163)/J162*K162</f>
        <v>4247.1</v>
      </c>
      <c r="K163" s="335" t="n">
        <f aca="false">H163-J163</f>
        <v>1252.9</v>
      </c>
      <c r="L163" s="330"/>
      <c r="M163" s="262"/>
      <c r="N163" s="262" t="n">
        <v>4668.3</v>
      </c>
      <c r="O163" s="262" t="n">
        <v>52</v>
      </c>
      <c r="P163" s="262" t="n">
        <v>6300</v>
      </c>
      <c r="Q163" s="262" t="n">
        <v>5500</v>
      </c>
      <c r="R163" s="331" t="n">
        <f aca="false">A163*F163</f>
        <v>30</v>
      </c>
    </row>
    <row r="164" s="1" customFormat="true" ht="12.75" hidden="false" customHeight="false" outlineLevel="0" collapsed="false">
      <c r="A164" s="262" t="n">
        <v>4</v>
      </c>
      <c r="B164" s="332" t="s">
        <v>1784</v>
      </c>
      <c r="C164" s="332" t="s">
        <v>1785</v>
      </c>
      <c r="D164" s="332" t="s">
        <v>1786</v>
      </c>
      <c r="E164" s="262"/>
      <c r="F164" s="331" t="n">
        <v>0.67</v>
      </c>
      <c r="G164" s="333" t="n">
        <v>741</v>
      </c>
      <c r="H164" s="333" t="n">
        <f aca="false">A164*G164*(1-H162/100)</f>
        <v>2964</v>
      </c>
      <c r="I164" s="334" t="n">
        <v>493.7625</v>
      </c>
      <c r="J164" s="334" t="n">
        <f aca="false">(A164*I164)/J162*K162</f>
        <v>1796.85</v>
      </c>
      <c r="K164" s="335" t="n">
        <f aca="false">H164-J164</f>
        <v>1167.15</v>
      </c>
      <c r="L164" s="330"/>
      <c r="M164" s="262"/>
      <c r="N164" s="262" t="n">
        <v>493.7625</v>
      </c>
      <c r="O164" s="262" t="n">
        <v>4.95</v>
      </c>
      <c r="P164" s="262" t="n">
        <v>790</v>
      </c>
      <c r="Q164" s="262" t="n">
        <v>740.6438</v>
      </c>
      <c r="R164" s="331" t="n">
        <f aca="false">A164*F164</f>
        <v>2.68</v>
      </c>
    </row>
    <row r="165" s="1" customFormat="true" ht="12.75" hidden="false" customHeight="false" outlineLevel="0" collapsed="false">
      <c r="A165" s="262" t="n">
        <v>3</v>
      </c>
      <c r="B165" s="332" t="s">
        <v>1787</v>
      </c>
      <c r="C165" s="332" t="s">
        <v>1550</v>
      </c>
      <c r="D165" s="332" t="s">
        <v>1788</v>
      </c>
      <c r="E165" s="262"/>
      <c r="F165" s="331" t="n">
        <v>0.94</v>
      </c>
      <c r="G165" s="333" t="n">
        <v>808</v>
      </c>
      <c r="H165" s="333" t="n">
        <f aca="false">A165*G165*(1-H162/100)</f>
        <v>2424</v>
      </c>
      <c r="I165" s="334" t="n">
        <v>598.5</v>
      </c>
      <c r="J165" s="334" t="n">
        <f aca="false">(A165*I165)/J162*K162</f>
        <v>1633.5</v>
      </c>
      <c r="K165" s="335" t="n">
        <f aca="false">H165-J165</f>
        <v>790.5</v>
      </c>
      <c r="L165" s="330"/>
      <c r="M165" s="262"/>
      <c r="N165" s="262" t="n">
        <v>598.5</v>
      </c>
      <c r="O165" s="262" t="n">
        <v>6</v>
      </c>
      <c r="P165" s="262" t="n">
        <v>900</v>
      </c>
      <c r="Q165" s="262" t="n">
        <v>807.975</v>
      </c>
      <c r="R165" s="331" t="n">
        <f aca="false">A165*F165</f>
        <v>2.82</v>
      </c>
    </row>
    <row r="166" s="1" customFormat="true" ht="12.75" hidden="false" customHeight="false" outlineLevel="0" collapsed="false">
      <c r="A166" s="262" t="n">
        <v>1</v>
      </c>
      <c r="B166" s="332" t="n">
        <v>3089103</v>
      </c>
      <c r="C166" s="332" t="s">
        <v>1789</v>
      </c>
      <c r="D166" s="332" t="s">
        <v>1790</v>
      </c>
      <c r="E166" s="262"/>
      <c r="F166" s="331"/>
      <c r="G166" s="333" t="n">
        <v>4490</v>
      </c>
      <c r="H166" s="333" t="n">
        <f aca="false">A166*G166*(1-H162/100)</f>
        <v>4490</v>
      </c>
      <c r="I166" s="334" t="n">
        <v>3326.1637</v>
      </c>
      <c r="J166" s="334" t="n">
        <f aca="false">(A166*I166)/J162*K162</f>
        <v>3026.05870451128</v>
      </c>
      <c r="K166" s="335" t="n">
        <f aca="false">H166-J166</f>
        <v>1463.94129548872</v>
      </c>
      <c r="L166" s="330"/>
      <c r="M166" s="262"/>
      <c r="N166" s="262" t="n">
        <v>3326.1637</v>
      </c>
      <c r="O166" s="262" t="n">
        <v>37.05</v>
      </c>
      <c r="P166" s="262" t="n">
        <v>4990</v>
      </c>
      <c r="Q166" s="262" t="n">
        <v>4490.3211</v>
      </c>
      <c r="R166" s="331" t="n">
        <f aca="false">A166*F166</f>
        <v>0</v>
      </c>
    </row>
    <row r="167" s="1" customFormat="true" ht="12.75" hidden="false" customHeight="false" outlineLevel="0" collapsed="false">
      <c r="A167" s="262" t="n">
        <v>1</v>
      </c>
      <c r="B167" s="332" t="n">
        <v>3089106</v>
      </c>
      <c r="C167" s="332" t="s">
        <v>1791</v>
      </c>
      <c r="D167" s="332" t="s">
        <v>1792</v>
      </c>
      <c r="E167" s="262"/>
      <c r="F167" s="331"/>
      <c r="G167" s="333" t="n">
        <v>5357</v>
      </c>
      <c r="H167" s="333" t="n">
        <f aca="false">A167*G167*(1-H162/100)</f>
        <v>5357</v>
      </c>
      <c r="I167" s="334" t="n">
        <v>3968.055</v>
      </c>
      <c r="J167" s="334" t="n">
        <f aca="false">(A167*I167)/J162*K162</f>
        <v>3610.035</v>
      </c>
      <c r="K167" s="335" t="n">
        <f aca="false">H167-J167</f>
        <v>1746.965</v>
      </c>
      <c r="L167" s="330"/>
      <c r="M167" s="262"/>
      <c r="N167" s="262" t="n">
        <v>3968.055</v>
      </c>
      <c r="O167" s="262" t="n">
        <v>44.2</v>
      </c>
      <c r="P167" s="262" t="n">
        <v>5950</v>
      </c>
      <c r="Q167" s="262" t="n">
        <v>5356.8743</v>
      </c>
      <c r="R167" s="331" t="n">
        <f aca="false">A167*F167</f>
        <v>0</v>
      </c>
    </row>
    <row r="168" s="1" customFormat="true" ht="12.75" hidden="false" customHeight="false" outlineLevel="0" collapsed="false">
      <c r="A168" s="262" t="n">
        <v>2</v>
      </c>
      <c r="B168" s="332" t="s">
        <v>1793</v>
      </c>
      <c r="C168" s="332" t="s">
        <v>1794</v>
      </c>
      <c r="D168" s="332" t="s">
        <v>1795</v>
      </c>
      <c r="E168" s="262"/>
      <c r="F168" s="331" t="n">
        <v>11.1</v>
      </c>
      <c r="G168" s="333" t="n">
        <v>5186</v>
      </c>
      <c r="H168" s="333" t="n">
        <f aca="false">A168*G168*(1-H162/100)</f>
        <v>10372</v>
      </c>
      <c r="I168" s="334" t="n">
        <v>3704.1165</v>
      </c>
      <c r="J168" s="334" t="n">
        <f aca="false">(A168*I168)/J162*K162</f>
        <v>6739.821</v>
      </c>
      <c r="K168" s="335" t="n">
        <f aca="false">H168-J168</f>
        <v>3632.179</v>
      </c>
      <c r="L168" s="330"/>
      <c r="M168" s="262"/>
      <c r="N168" s="262" t="n">
        <v>3704.1165</v>
      </c>
      <c r="O168" s="262" t="n">
        <v>41.26</v>
      </c>
      <c r="P168" s="262" t="n">
        <v>5560</v>
      </c>
      <c r="Q168" s="262" t="n">
        <v>5185.7631</v>
      </c>
      <c r="R168" s="331" t="n">
        <f aca="false">A168*F168</f>
        <v>22.2</v>
      </c>
    </row>
    <row r="169" s="1" customFormat="true" ht="12.75" hidden="false" customHeight="false" outlineLevel="0" collapsed="false">
      <c r="A169" s="336" t="n">
        <f aca="false">SUM(A163:A168)</f>
        <v>12</v>
      </c>
      <c r="B169" s="336" t="s">
        <v>377</v>
      </c>
      <c r="C169" s="336"/>
      <c r="D169" s="336"/>
      <c r="E169" s="336"/>
      <c r="F169" s="337" t="n">
        <f aca="false">R169</f>
        <v>57.7</v>
      </c>
      <c r="G169" s="338"/>
      <c r="H169" s="339" t="n">
        <f aca="false">SUM(H163:H168)</f>
        <v>31107</v>
      </c>
      <c r="I169" s="340"/>
      <c r="J169" s="341" t="n">
        <f aca="false">SUM(J163:J168)</f>
        <v>21053.3647045113</v>
      </c>
      <c r="K169" s="335" t="n">
        <f aca="false">SUM(K163:K168)</f>
        <v>10053.6352954887</v>
      </c>
      <c r="L169" s="330"/>
      <c r="M169" s="262"/>
      <c r="N169" s="262"/>
      <c r="O169" s="262"/>
      <c r="P169" s="262"/>
      <c r="Q169" s="262"/>
      <c r="R169" s="331" t="n">
        <f aca="false">SUM(R163:R168)</f>
        <v>57.7</v>
      </c>
    </row>
    <row r="170" s="1" customFormat="true" ht="12.75" hidden="false" customHeight="false" outlineLevel="0" collapsed="false">
      <c r="A170" s="262"/>
      <c r="B170" s="272" t="s">
        <v>914</v>
      </c>
      <c r="C170" s="342"/>
      <c r="D170" s="342"/>
      <c r="E170" s="262"/>
      <c r="F170" s="262"/>
      <c r="G170" s="333"/>
      <c r="H170" s="343" t="n">
        <v>0</v>
      </c>
      <c r="I170" s="344" t="n">
        <f aca="false">K171/J171</f>
        <v>0.477531047250345</v>
      </c>
      <c r="J170" s="345"/>
      <c r="K170" s="335"/>
      <c r="L170" s="330"/>
      <c r="M170" s="262"/>
      <c r="N170" s="262"/>
      <c r="O170" s="262"/>
      <c r="P170" s="262"/>
      <c r="Q170" s="262"/>
      <c r="R170" s="331"/>
    </row>
    <row r="171" s="1" customFormat="true" ht="13.5" hidden="false" customHeight="false" outlineLevel="0" collapsed="false">
      <c r="A171" s="346"/>
      <c r="B171" s="346" t="s">
        <v>915</v>
      </c>
      <c r="C171" s="346"/>
      <c r="D171" s="346"/>
      <c r="E171" s="346"/>
      <c r="F171" s="347"/>
      <c r="G171" s="348"/>
      <c r="H171" s="349" t="n">
        <f aca="false">SUM(H169:H170)</f>
        <v>31107</v>
      </c>
      <c r="I171" s="350" t="n">
        <f aca="false">K171/H171</f>
        <v>0.323195271015807</v>
      </c>
      <c r="J171" s="351" t="n">
        <f aca="false">SUM(J169:J170)</f>
        <v>21053.3647045113</v>
      </c>
      <c r="K171" s="352" t="n">
        <f aca="false">H171-J171</f>
        <v>10053.6352954887</v>
      </c>
      <c r="L171" s="330"/>
      <c r="M171" s="262"/>
      <c r="N171" s="262"/>
      <c r="O171" s="262"/>
      <c r="P171" s="262"/>
      <c r="Q171" s="262"/>
      <c r="R171" s="331"/>
    </row>
    <row r="172" s="1" customFormat="true" ht="13.5" hidden="false" customHeight="false" outlineLevel="0" collapsed="false">
      <c r="A172" s="262"/>
      <c r="B172" s="332"/>
      <c r="C172" s="342"/>
      <c r="D172" s="342"/>
      <c r="E172" s="262"/>
      <c r="F172" s="262"/>
      <c r="G172" s="262"/>
      <c r="H172" s="262"/>
      <c r="I172" s="354"/>
      <c r="J172" s="354"/>
      <c r="K172" s="355"/>
      <c r="L172" s="330"/>
      <c r="M172" s="262"/>
      <c r="N172" s="262"/>
      <c r="O172" s="262"/>
      <c r="P172" s="262"/>
      <c r="Q172" s="262"/>
      <c r="R172" s="331"/>
    </row>
    <row r="173" s="1" customFormat="true" ht="13.5" hidden="false" customHeight="false" outlineLevel="0" collapsed="false">
      <c r="A173" s="322"/>
      <c r="B173" s="272" t="s">
        <v>1796</v>
      </c>
      <c r="C173" s="324"/>
      <c r="D173" s="325" t="n">
        <v>42769</v>
      </c>
      <c r="E173" s="322"/>
      <c r="F173" s="322" t="s">
        <v>1797</v>
      </c>
      <c r="G173" s="324"/>
      <c r="H173" s="326" t="n">
        <v>0</v>
      </c>
      <c r="I173" s="327" t="s">
        <v>358</v>
      </c>
      <c r="J173" s="328" t="n">
        <v>66.5</v>
      </c>
      <c r="K173" s="329" t="n">
        <v>60.5</v>
      </c>
      <c r="L173" s="330"/>
      <c r="M173" s="262"/>
      <c r="N173" s="262"/>
      <c r="O173" s="262"/>
      <c r="P173" s="262"/>
      <c r="Q173" s="262"/>
      <c r="R173" s="331"/>
    </row>
    <row r="174" s="1" customFormat="true" ht="12.75" hidden="false" customHeight="false" outlineLevel="0" collapsed="false">
      <c r="A174" s="262" t="n">
        <v>12</v>
      </c>
      <c r="B174" s="332" t="s">
        <v>1798</v>
      </c>
      <c r="C174" s="332" t="s">
        <v>1799</v>
      </c>
      <c r="D174" s="332" t="s">
        <v>1800</v>
      </c>
      <c r="E174" s="262"/>
      <c r="F174" s="331" t="n">
        <v>0.9</v>
      </c>
      <c r="G174" s="333" t="n">
        <v>1300</v>
      </c>
      <c r="H174" s="333" t="n">
        <f aca="false">A174*G174*(1-H173/100)</f>
        <v>15600</v>
      </c>
      <c r="I174" s="334" t="n">
        <v>558.6</v>
      </c>
      <c r="J174" s="334" t="n">
        <f aca="false">(A174*I174)/J173*K173</f>
        <v>6098.4</v>
      </c>
      <c r="K174" s="335" t="n">
        <f aca="false">H174-J174</f>
        <v>9501.6</v>
      </c>
      <c r="L174" s="330"/>
      <c r="M174" s="262"/>
      <c r="N174" s="262" t="n">
        <v>558.6</v>
      </c>
      <c r="O174" s="262" t="n">
        <v>6</v>
      </c>
      <c r="P174" s="262" t="n">
        <v>1800</v>
      </c>
      <c r="Q174" s="262" t="n">
        <v>1396.5</v>
      </c>
      <c r="R174" s="331" t="n">
        <f aca="false">A174*F174</f>
        <v>10.8</v>
      </c>
    </row>
    <row r="175" s="1" customFormat="true" ht="12.75" hidden="false" customHeight="false" outlineLevel="0" collapsed="false">
      <c r="A175" s="262" t="n">
        <v>400</v>
      </c>
      <c r="B175" s="332" t="s">
        <v>1801</v>
      </c>
      <c r="C175" s="332" t="s">
        <v>1802</v>
      </c>
      <c r="D175" s="332" t="s">
        <v>1803</v>
      </c>
      <c r="E175" s="262"/>
      <c r="F175" s="331" t="n">
        <v>0.01</v>
      </c>
      <c r="G175" s="333" t="n">
        <v>22</v>
      </c>
      <c r="H175" s="333" t="n">
        <f aca="false">A175*G175*(1-H173/100)</f>
        <v>8800</v>
      </c>
      <c r="I175" s="334" t="n">
        <v>16.1595</v>
      </c>
      <c r="J175" s="334" t="n">
        <f aca="false">(A175*I175)/J173*K173</f>
        <v>5880.6</v>
      </c>
      <c r="K175" s="335" t="n">
        <f aca="false">H175-J175</f>
        <v>2919.4</v>
      </c>
      <c r="L175" s="330"/>
      <c r="M175" s="262"/>
      <c r="N175" s="262" t="n">
        <v>16.1595</v>
      </c>
      <c r="O175" s="262" t="n">
        <v>0.18</v>
      </c>
      <c r="P175" s="262" t="n">
        <v>30</v>
      </c>
      <c r="Q175" s="262" t="n">
        <v>21.8153</v>
      </c>
      <c r="R175" s="331" t="n">
        <f aca="false">A175*F175</f>
        <v>4</v>
      </c>
    </row>
    <row r="176" s="1" customFormat="true" ht="12.75" hidden="false" customHeight="false" outlineLevel="0" collapsed="false">
      <c r="A176" s="336" t="n">
        <f aca="false">SUM(A174:A175)</f>
        <v>412</v>
      </c>
      <c r="B176" s="336" t="s">
        <v>377</v>
      </c>
      <c r="C176" s="336"/>
      <c r="D176" s="336"/>
      <c r="E176" s="336"/>
      <c r="F176" s="337" t="n">
        <f aca="false">R176</f>
        <v>14.8</v>
      </c>
      <c r="G176" s="338"/>
      <c r="H176" s="339" t="n">
        <f aca="false">SUM(H174:H175)</f>
        <v>24400</v>
      </c>
      <c r="I176" s="340"/>
      <c r="J176" s="341" t="n">
        <f aca="false">SUM(J174:J175)</f>
        <v>11979</v>
      </c>
      <c r="K176" s="335" t="n">
        <f aca="false">SUM(K174:K175)</f>
        <v>12421</v>
      </c>
      <c r="L176" s="330"/>
      <c r="M176" s="262"/>
      <c r="N176" s="262"/>
      <c r="O176" s="262"/>
      <c r="P176" s="262"/>
      <c r="Q176" s="262"/>
      <c r="R176" s="331" t="n">
        <f aca="false">SUM(R174:R175)</f>
        <v>14.8</v>
      </c>
    </row>
    <row r="177" s="1" customFormat="true" ht="12.75" hidden="false" customHeight="false" outlineLevel="0" collapsed="false">
      <c r="A177" s="262"/>
      <c r="B177" s="272" t="s">
        <v>914</v>
      </c>
      <c r="C177" s="342"/>
      <c r="D177" s="342"/>
      <c r="E177" s="262"/>
      <c r="F177" s="262"/>
      <c r="G177" s="333"/>
      <c r="H177" s="343" t="n">
        <v>0</v>
      </c>
      <c r="I177" s="344" t="n">
        <f aca="false">K178/J178</f>
        <v>1.0368979046665</v>
      </c>
      <c r="J177" s="345"/>
      <c r="K177" s="335"/>
      <c r="L177" s="330"/>
      <c r="M177" s="262"/>
      <c r="N177" s="262"/>
      <c r="O177" s="262"/>
      <c r="P177" s="262"/>
      <c r="Q177" s="262"/>
      <c r="R177" s="331"/>
    </row>
    <row r="178" s="1" customFormat="true" ht="13.5" hidden="false" customHeight="false" outlineLevel="0" collapsed="false">
      <c r="A178" s="346"/>
      <c r="B178" s="346" t="s">
        <v>915</v>
      </c>
      <c r="C178" s="346"/>
      <c r="D178" s="346"/>
      <c r="E178" s="346"/>
      <c r="F178" s="347"/>
      <c r="G178" s="348"/>
      <c r="H178" s="349" t="n">
        <f aca="false">SUM(H176:H177)</f>
        <v>24400</v>
      </c>
      <c r="I178" s="350" t="n">
        <f aca="false">K178/H178</f>
        <v>0.50905737704918</v>
      </c>
      <c r="J178" s="351" t="n">
        <f aca="false">SUM(J176:J177)</f>
        <v>11979</v>
      </c>
      <c r="K178" s="352" t="n">
        <f aca="false">H178-J178</f>
        <v>12421</v>
      </c>
      <c r="L178" s="330"/>
      <c r="M178" s="262"/>
      <c r="N178" s="262"/>
      <c r="O178" s="262"/>
      <c r="P178" s="262"/>
      <c r="Q178" s="262"/>
      <c r="R178" s="331"/>
    </row>
    <row r="179" s="1" customFormat="true" ht="13.5" hidden="false" customHeight="false" outlineLevel="0" collapsed="false">
      <c r="A179" s="262"/>
      <c r="B179" s="272"/>
      <c r="C179" s="342"/>
      <c r="D179" s="342"/>
      <c r="E179" s="262"/>
      <c r="F179" s="262"/>
      <c r="G179" s="262"/>
      <c r="H179" s="262"/>
      <c r="I179" s="354"/>
      <c r="J179" s="354"/>
      <c r="K179" s="355"/>
      <c r="L179" s="330"/>
      <c r="M179" s="262"/>
      <c r="N179" s="262"/>
      <c r="O179" s="262"/>
      <c r="P179" s="262"/>
      <c r="Q179" s="262"/>
      <c r="R179" s="331"/>
    </row>
    <row r="180" s="1" customFormat="true" ht="13.5" hidden="false" customHeight="false" outlineLevel="0" collapsed="false">
      <c r="A180" s="322"/>
      <c r="B180" s="272" t="s">
        <v>1804</v>
      </c>
      <c r="C180" s="324"/>
      <c r="D180" s="325" t="n">
        <v>42769</v>
      </c>
      <c r="E180" s="322"/>
      <c r="F180" s="322" t="s">
        <v>1797</v>
      </c>
      <c r="G180" s="324"/>
      <c r="H180" s="326" t="n">
        <v>0</v>
      </c>
      <c r="I180" s="327" t="s">
        <v>358</v>
      </c>
      <c r="J180" s="328" t="n">
        <v>66.5</v>
      </c>
      <c r="K180" s="329" t="n">
        <v>60.5</v>
      </c>
      <c r="L180" s="330"/>
      <c r="M180" s="262"/>
      <c r="N180" s="262"/>
      <c r="O180" s="262"/>
      <c r="P180" s="262"/>
      <c r="Q180" s="262"/>
      <c r="R180" s="331"/>
    </row>
    <row r="181" s="1" customFormat="true" ht="12.75" hidden="false" customHeight="false" outlineLevel="0" collapsed="false">
      <c r="A181" s="262" t="n">
        <v>20</v>
      </c>
      <c r="B181" s="332" t="s">
        <v>832</v>
      </c>
      <c r="C181" s="332" t="s">
        <v>833</v>
      </c>
      <c r="D181" s="332" t="s">
        <v>834</v>
      </c>
      <c r="E181" s="262"/>
      <c r="F181" s="331" t="n">
        <v>0.03</v>
      </c>
      <c r="G181" s="333" t="n">
        <v>37</v>
      </c>
      <c r="H181" s="333" t="n">
        <f aca="false">A181*G181*(1-H180/100)</f>
        <v>740</v>
      </c>
      <c r="I181" s="334" t="n">
        <v>23.275</v>
      </c>
      <c r="J181" s="334" t="n">
        <f aca="false">(A181*I181)/J180*K180</f>
        <v>423.5</v>
      </c>
      <c r="K181" s="335" t="n">
        <f aca="false">H181-J181</f>
        <v>316.5</v>
      </c>
      <c r="L181" s="330"/>
      <c r="M181" s="262"/>
      <c r="N181" s="262" t="n">
        <v>23.275</v>
      </c>
      <c r="O181" s="262" t="n">
        <v>0.25</v>
      </c>
      <c r="P181" s="262" t="n">
        <v>34.9125</v>
      </c>
      <c r="Q181" s="262" t="n">
        <v>37.24</v>
      </c>
      <c r="R181" s="331" t="n">
        <f aca="false">A181*F181</f>
        <v>0.6</v>
      </c>
    </row>
    <row r="182" s="1" customFormat="true" ht="12.75" hidden="false" customHeight="false" outlineLevel="0" collapsed="false">
      <c r="A182" s="262" t="n">
        <v>20</v>
      </c>
      <c r="B182" s="332" t="s">
        <v>841</v>
      </c>
      <c r="C182" s="332" t="s">
        <v>842</v>
      </c>
      <c r="D182" s="332" t="s">
        <v>834</v>
      </c>
      <c r="E182" s="262"/>
      <c r="F182" s="331" t="n">
        <v>0.02</v>
      </c>
      <c r="G182" s="333" t="n">
        <v>28</v>
      </c>
      <c r="H182" s="333" t="n">
        <f aca="false">A182*G182*(1-H180/100)</f>
        <v>560</v>
      </c>
      <c r="I182" s="334" t="n">
        <v>21.413</v>
      </c>
      <c r="J182" s="334" t="n">
        <f aca="false">(A182*I182)/J180*K180</f>
        <v>389.62</v>
      </c>
      <c r="K182" s="335" t="n">
        <f aca="false">H182-J182</f>
        <v>170.38</v>
      </c>
      <c r="L182" s="330"/>
      <c r="M182" s="262"/>
      <c r="N182" s="262" t="n">
        <v>21.413</v>
      </c>
      <c r="O182" s="262" t="n">
        <v>0.23</v>
      </c>
      <c r="P182" s="262" t="n">
        <v>32.1195</v>
      </c>
      <c r="Q182" s="262" t="n">
        <v>27.8369</v>
      </c>
      <c r="R182" s="331" t="n">
        <f aca="false">A182*F182</f>
        <v>0.4</v>
      </c>
    </row>
    <row r="183" s="1" customFormat="true" ht="12.75" hidden="false" customHeight="false" outlineLevel="0" collapsed="false">
      <c r="A183" s="262" t="n">
        <v>3</v>
      </c>
      <c r="B183" s="332" t="s">
        <v>1805</v>
      </c>
      <c r="C183" s="332" t="s">
        <v>1806</v>
      </c>
      <c r="D183" s="332" t="s">
        <v>1807</v>
      </c>
      <c r="E183" s="262"/>
      <c r="F183" s="331" t="n">
        <v>1.1</v>
      </c>
      <c r="G183" s="333" t="n">
        <v>485</v>
      </c>
      <c r="H183" s="333" t="n">
        <f aca="false">A183*G183*(1-H180/100)</f>
        <v>1455</v>
      </c>
      <c r="I183" s="334" t="n">
        <v>359.1</v>
      </c>
      <c r="J183" s="334" t="n">
        <f aca="false">(A183*I183)/J180*K180</f>
        <v>980.1</v>
      </c>
      <c r="K183" s="335" t="n">
        <f aca="false">H183-J183</f>
        <v>474.9</v>
      </c>
      <c r="L183" s="330"/>
      <c r="M183" s="262"/>
      <c r="N183" s="262" t="n">
        <v>359.1</v>
      </c>
      <c r="O183" s="262" t="n">
        <v>4</v>
      </c>
      <c r="P183" s="262" t="n">
        <v>650</v>
      </c>
      <c r="Q183" s="262" t="n">
        <v>485</v>
      </c>
      <c r="R183" s="331" t="n">
        <f aca="false">A183*F183</f>
        <v>3.3</v>
      </c>
    </row>
    <row r="184" s="1" customFormat="true" ht="12.75" hidden="false" customHeight="false" outlineLevel="0" collapsed="false">
      <c r="A184" s="262" t="n">
        <v>6</v>
      </c>
      <c r="B184" s="332" t="s">
        <v>1808</v>
      </c>
      <c r="C184" s="332" t="s">
        <v>1809</v>
      </c>
      <c r="D184" s="332" t="s">
        <v>1810</v>
      </c>
      <c r="E184" s="262"/>
      <c r="F184" s="331" t="n">
        <v>1.4</v>
      </c>
      <c r="G184" s="333" t="n">
        <v>909</v>
      </c>
      <c r="H184" s="333" t="n">
        <f aca="false">A184*G184*(1-H180/100)</f>
        <v>5454</v>
      </c>
      <c r="I184" s="334" t="n">
        <v>673.3125</v>
      </c>
      <c r="J184" s="334" t="n">
        <f aca="false">(A184*I184)/J180*K180</f>
        <v>3675.375</v>
      </c>
      <c r="K184" s="335" t="n">
        <f aca="false">H184-J184</f>
        <v>1778.625</v>
      </c>
      <c r="L184" s="330"/>
      <c r="M184" s="262"/>
      <c r="N184" s="262" t="n">
        <v>673.3125</v>
      </c>
      <c r="O184" s="262" t="n">
        <v>7.5</v>
      </c>
      <c r="P184" s="262" t="n">
        <v>1210</v>
      </c>
      <c r="Q184" s="262" t="n">
        <v>909</v>
      </c>
      <c r="R184" s="331" t="n">
        <f aca="false">A184*F184</f>
        <v>8.4</v>
      </c>
    </row>
    <row r="185" s="1" customFormat="true" ht="12.75" hidden="false" customHeight="false" outlineLevel="0" collapsed="false">
      <c r="A185" s="262" t="n">
        <v>4</v>
      </c>
      <c r="B185" s="332" t="s">
        <v>1811</v>
      </c>
      <c r="C185" s="332" t="s">
        <v>1812</v>
      </c>
      <c r="D185" s="332" t="s">
        <v>1813</v>
      </c>
      <c r="E185" s="262"/>
      <c r="F185" s="331" t="n">
        <v>1.1</v>
      </c>
      <c r="G185" s="333" t="n">
        <v>3000</v>
      </c>
      <c r="H185" s="333" t="n">
        <f aca="false">A185*G185*(1-H180/100)</f>
        <v>12000</v>
      </c>
      <c r="I185" s="334" t="n">
        <v>2166</v>
      </c>
      <c r="J185" s="334" t="n">
        <f aca="false">(A185*I185)/J180*K180</f>
        <v>7882.28571428571</v>
      </c>
      <c r="K185" s="335" t="n">
        <f aca="false">H185-J185</f>
        <v>4117.71428571429</v>
      </c>
      <c r="L185" s="330"/>
      <c r="M185" s="262"/>
      <c r="N185" s="262" t="n">
        <v>2166</v>
      </c>
      <c r="O185" s="262" t="n">
        <v>24.1269841269841</v>
      </c>
      <c r="P185" s="262" t="n">
        <v>3500</v>
      </c>
      <c r="Q185" s="262" t="n">
        <v>3000</v>
      </c>
      <c r="R185" s="331" t="n">
        <f aca="false">A185*F185</f>
        <v>4.4</v>
      </c>
    </row>
    <row r="186" s="1" customFormat="true" ht="12.75" hidden="false" customHeight="false" outlineLevel="0" collapsed="false">
      <c r="A186" s="336" t="n">
        <f aca="false">SUM(A181:A185)</f>
        <v>53</v>
      </c>
      <c r="B186" s="336" t="s">
        <v>377</v>
      </c>
      <c r="C186" s="336"/>
      <c r="D186" s="336"/>
      <c r="E186" s="336"/>
      <c r="F186" s="337" t="n">
        <f aca="false">R186</f>
        <v>17.1</v>
      </c>
      <c r="G186" s="338"/>
      <c r="H186" s="339" t="n">
        <f aca="false">SUM(H181:H185)</f>
        <v>20209</v>
      </c>
      <c r="I186" s="340"/>
      <c r="J186" s="341" t="n">
        <f aca="false">SUM(J181:J185)</f>
        <v>13350.8807142857</v>
      </c>
      <c r="K186" s="335" t="n">
        <f aca="false">SUM(K181:K185)</f>
        <v>6858.11928571429</v>
      </c>
      <c r="L186" s="330"/>
      <c r="M186" s="262"/>
      <c r="N186" s="262"/>
      <c r="O186" s="262"/>
      <c r="P186" s="262"/>
      <c r="Q186" s="262"/>
      <c r="R186" s="331" t="n">
        <f aca="false">SUM(R181:R185)</f>
        <v>17.1</v>
      </c>
    </row>
    <row r="187" s="1" customFormat="true" ht="12.75" hidden="false" customHeight="false" outlineLevel="0" collapsed="false">
      <c r="A187" s="262"/>
      <c r="B187" s="272" t="s">
        <v>914</v>
      </c>
      <c r="C187" s="342"/>
      <c r="D187" s="342"/>
      <c r="E187" s="262"/>
      <c r="F187" s="262"/>
      <c r="G187" s="333"/>
      <c r="H187" s="343" t="n">
        <v>0</v>
      </c>
      <c r="I187" s="344" t="n">
        <f aca="false">K188/J188</f>
        <v>0.513682912197392</v>
      </c>
      <c r="J187" s="345"/>
      <c r="K187" s="335"/>
      <c r="L187" s="330"/>
      <c r="M187" s="262"/>
      <c r="N187" s="262"/>
      <c r="O187" s="262"/>
      <c r="P187" s="262"/>
      <c r="Q187" s="262"/>
      <c r="R187" s="331"/>
    </row>
    <row r="188" s="1" customFormat="true" ht="13.5" hidden="false" customHeight="false" outlineLevel="0" collapsed="false">
      <c r="A188" s="346"/>
      <c r="B188" s="346" t="s">
        <v>915</v>
      </c>
      <c r="C188" s="346"/>
      <c r="D188" s="346"/>
      <c r="E188" s="346"/>
      <c r="F188" s="347"/>
      <c r="G188" s="348"/>
      <c r="H188" s="349" t="n">
        <f aca="false">SUM(H186:H187)</f>
        <v>20209</v>
      </c>
      <c r="I188" s="350" t="n">
        <f aca="false">K188/H188</f>
        <v>0.33935965588175</v>
      </c>
      <c r="J188" s="351" t="n">
        <f aca="false">SUM(J186:J187)</f>
        <v>13350.8807142857</v>
      </c>
      <c r="K188" s="352" t="n">
        <f aca="false">H188-J188</f>
        <v>6858.11928571429</v>
      </c>
      <c r="L188" s="330"/>
      <c r="M188" s="262"/>
      <c r="N188" s="262"/>
      <c r="O188" s="262"/>
      <c r="P188" s="262"/>
      <c r="Q188" s="262"/>
      <c r="R188" s="331"/>
    </row>
    <row r="189" s="1" customFormat="true" ht="13.5" hidden="false" customHeight="false" outlineLevel="0" collapsed="false">
      <c r="A189" s="262"/>
      <c r="B189" s="272" t="s">
        <v>1814</v>
      </c>
      <c r="C189" s="342"/>
      <c r="D189" s="342"/>
      <c r="E189" s="262"/>
      <c r="F189" s="262"/>
      <c r="G189" s="262"/>
      <c r="H189" s="262"/>
      <c r="I189" s="354"/>
      <c r="J189" s="354"/>
      <c r="K189" s="355"/>
      <c r="L189" s="330"/>
      <c r="M189" s="262"/>
      <c r="N189" s="262"/>
      <c r="O189" s="262"/>
      <c r="P189" s="262"/>
      <c r="Q189" s="262"/>
      <c r="R189" s="331"/>
    </row>
    <row r="190" s="1" customFormat="true" ht="13.5" hidden="false" customHeight="false" outlineLevel="0" collapsed="false">
      <c r="A190" s="322"/>
      <c r="B190" s="272" t="s">
        <v>1814</v>
      </c>
      <c r="C190" s="324"/>
      <c r="D190" s="325" t="n">
        <v>42769</v>
      </c>
      <c r="E190" s="322"/>
      <c r="F190" s="322" t="s">
        <v>1797</v>
      </c>
      <c r="G190" s="324"/>
      <c r="H190" s="326" t="n">
        <v>0</v>
      </c>
      <c r="I190" s="327" t="s">
        <v>358</v>
      </c>
      <c r="J190" s="328" t="n">
        <v>66.5</v>
      </c>
      <c r="K190" s="329" t="n">
        <v>60.5</v>
      </c>
      <c r="L190" s="330"/>
      <c r="M190" s="262"/>
      <c r="N190" s="262"/>
      <c r="O190" s="262"/>
      <c r="P190" s="262"/>
      <c r="Q190" s="262"/>
      <c r="R190" s="331"/>
    </row>
    <row r="191" s="1" customFormat="true" ht="12.75" hidden="false" customHeight="false" outlineLevel="0" collapsed="false">
      <c r="A191" s="262" t="n">
        <v>5</v>
      </c>
      <c r="B191" s="332" t="s">
        <v>1815</v>
      </c>
      <c r="C191" s="332" t="s">
        <v>1816</v>
      </c>
      <c r="D191" s="332" t="s">
        <v>1817</v>
      </c>
      <c r="E191" s="262"/>
      <c r="F191" s="331" t="n">
        <v>5.4</v>
      </c>
      <c r="G191" s="333" t="n">
        <v>949</v>
      </c>
      <c r="H191" s="333" t="n">
        <f aca="false">A191*G191*(1-H190/100)</f>
        <v>4745</v>
      </c>
      <c r="I191" s="334" t="n">
        <v>702.9383</v>
      </c>
      <c r="J191" s="334" t="n">
        <f aca="false">(A191*I191)/J190*K190</f>
        <v>3197.57647744361</v>
      </c>
      <c r="K191" s="335" t="n">
        <f aca="false">H191-J191</f>
        <v>1547.42352255639</v>
      </c>
      <c r="L191" s="330"/>
      <c r="M191" s="262"/>
      <c r="N191" s="262" t="n">
        <v>702.9383</v>
      </c>
      <c r="O191" s="262" t="n">
        <v>7.83</v>
      </c>
      <c r="P191" s="262" t="n">
        <v>1050</v>
      </c>
      <c r="Q191" s="262" t="n">
        <v>948.9666</v>
      </c>
      <c r="R191" s="331" t="n">
        <f aca="false">A191*F191</f>
        <v>27</v>
      </c>
    </row>
    <row r="192" s="1" customFormat="true" ht="12.75" hidden="false" customHeight="false" outlineLevel="0" collapsed="false">
      <c r="A192" s="262" t="n">
        <v>1</v>
      </c>
      <c r="B192" s="332" t="s">
        <v>1219</v>
      </c>
      <c r="C192" s="332" t="s">
        <v>830</v>
      </c>
      <c r="D192" s="332" t="s">
        <v>1347</v>
      </c>
      <c r="E192" s="262"/>
      <c r="F192" s="331" t="n">
        <v>2.5</v>
      </c>
      <c r="G192" s="333" t="n">
        <v>440</v>
      </c>
      <c r="H192" s="333" t="n">
        <f aca="false">A192*G192*(1-H190/100)</f>
        <v>440</v>
      </c>
      <c r="I192" s="334" t="n">
        <v>325.85</v>
      </c>
      <c r="J192" s="334" t="n">
        <f aca="false">(A192*I192)/J190*K190</f>
        <v>296.45</v>
      </c>
      <c r="K192" s="335" t="n">
        <f aca="false">H192-J192</f>
        <v>143.55</v>
      </c>
      <c r="L192" s="330"/>
      <c r="M192" s="262"/>
      <c r="N192" s="262" t="n">
        <v>325.85</v>
      </c>
      <c r="O192" s="262" t="n">
        <v>3.5</v>
      </c>
      <c r="P192" s="262" t="n">
        <v>586.53</v>
      </c>
      <c r="Q192" s="262" t="n">
        <v>439.8975</v>
      </c>
      <c r="R192" s="331" t="n">
        <f aca="false">A192*F192</f>
        <v>2.5</v>
      </c>
    </row>
    <row r="193" s="1" customFormat="true" ht="12.75" hidden="false" customHeight="false" outlineLevel="0" collapsed="false">
      <c r="A193" s="262" t="n">
        <v>1</v>
      </c>
      <c r="B193" s="332" t="s">
        <v>837</v>
      </c>
      <c r="C193" s="332" t="s">
        <v>833</v>
      </c>
      <c r="D193" s="332" t="s">
        <v>1304</v>
      </c>
      <c r="E193" s="262"/>
      <c r="F193" s="331" t="n">
        <v>0.09</v>
      </c>
      <c r="G193" s="333" t="n">
        <v>53</v>
      </c>
      <c r="H193" s="333" t="n">
        <f aca="false">A193*G193*(1-H190/100)</f>
        <v>53</v>
      </c>
      <c r="I193" s="334" t="n">
        <v>35.378</v>
      </c>
      <c r="J193" s="334" t="n">
        <f aca="false">(A193*I193)/J190*K190</f>
        <v>32.186</v>
      </c>
      <c r="K193" s="335" t="n">
        <f aca="false">H193-J193</f>
        <v>20.814</v>
      </c>
      <c r="L193" s="330"/>
      <c r="M193" s="262"/>
      <c r="N193" s="262" t="n">
        <v>35.378</v>
      </c>
      <c r="O193" s="262" t="n">
        <v>0.38</v>
      </c>
      <c r="P193" s="262" t="n">
        <v>53.067</v>
      </c>
      <c r="Q193" s="262" t="n">
        <v>53.067</v>
      </c>
      <c r="R193" s="331" t="n">
        <f aca="false">A193*F193</f>
        <v>0.09</v>
      </c>
    </row>
    <row r="194" s="1" customFormat="true" ht="12.75" hidden="false" customHeight="false" outlineLevel="0" collapsed="false">
      <c r="A194" s="262" t="n">
        <v>1</v>
      </c>
      <c r="B194" s="332" t="s">
        <v>844</v>
      </c>
      <c r="C194" s="332" t="s">
        <v>842</v>
      </c>
      <c r="D194" s="332" t="s">
        <v>1305</v>
      </c>
      <c r="E194" s="262"/>
      <c r="F194" s="331" t="n">
        <v>0.03</v>
      </c>
      <c r="G194" s="333" t="n">
        <v>30</v>
      </c>
      <c r="H194" s="333" t="n">
        <f aca="false">A194*G194*(1-H190/100)</f>
        <v>30</v>
      </c>
      <c r="I194" s="334" t="n">
        <v>23.275</v>
      </c>
      <c r="J194" s="334" t="n">
        <f aca="false">(A194*I194)/J190*K190</f>
        <v>21.175</v>
      </c>
      <c r="K194" s="335" t="n">
        <f aca="false">H194-J194</f>
        <v>8.825</v>
      </c>
      <c r="L194" s="330"/>
      <c r="M194" s="262"/>
      <c r="N194" s="262" t="n">
        <v>23.275</v>
      </c>
      <c r="O194" s="262" t="n">
        <v>0.25</v>
      </c>
      <c r="P194" s="262" t="n">
        <v>50</v>
      </c>
      <c r="Q194" s="262" t="n">
        <v>30.2575</v>
      </c>
      <c r="R194" s="331" t="n">
        <f aca="false">A194*F194</f>
        <v>0.03</v>
      </c>
    </row>
    <row r="195" s="1" customFormat="true" ht="12.75" hidden="false" customHeight="false" outlineLevel="0" collapsed="false">
      <c r="A195" s="262" t="n">
        <v>5</v>
      </c>
      <c r="B195" s="332" t="s">
        <v>1148</v>
      </c>
      <c r="C195" s="332" t="s">
        <v>1149</v>
      </c>
      <c r="D195" s="332" t="s">
        <v>1150</v>
      </c>
      <c r="E195" s="262"/>
      <c r="F195" s="331" t="n">
        <v>7.3</v>
      </c>
      <c r="G195" s="333" t="n">
        <v>1239</v>
      </c>
      <c r="H195" s="333" t="n">
        <f aca="false">A195*G195*(1-H190/100)</f>
        <v>6195</v>
      </c>
      <c r="I195" s="334" t="n">
        <v>917.5005</v>
      </c>
      <c r="J195" s="334" t="n">
        <f aca="false">(A195*I195)/J190*K190</f>
        <v>4173.5925</v>
      </c>
      <c r="K195" s="335" t="n">
        <f aca="false">H195-J195</f>
        <v>2021.4075</v>
      </c>
      <c r="L195" s="330"/>
      <c r="M195" s="262"/>
      <c r="N195" s="262" t="n">
        <v>917.5005</v>
      </c>
      <c r="O195" s="262" t="n">
        <v>10.22</v>
      </c>
      <c r="P195" s="262" t="n">
        <v>1376.2508</v>
      </c>
      <c r="Q195" s="262" t="n">
        <v>1238.6257</v>
      </c>
      <c r="R195" s="331" t="n">
        <f aca="false">A195*F195</f>
        <v>36.5</v>
      </c>
    </row>
    <row r="196" s="1" customFormat="true" ht="12.75" hidden="false" customHeight="false" outlineLevel="0" collapsed="false">
      <c r="A196" s="262" t="n">
        <v>192</v>
      </c>
      <c r="B196" s="332" t="s">
        <v>1818</v>
      </c>
      <c r="C196" s="332" t="s">
        <v>1819</v>
      </c>
      <c r="D196" s="332" t="s">
        <v>1820</v>
      </c>
      <c r="E196" s="262"/>
      <c r="F196" s="331" t="n">
        <v>0.18</v>
      </c>
      <c r="G196" s="333" t="n">
        <v>36</v>
      </c>
      <c r="H196" s="333" t="n">
        <f aca="false">A196*G196*(1-H190/100)</f>
        <v>6912</v>
      </c>
      <c r="I196" s="334" t="n">
        <v>26.999</v>
      </c>
      <c r="J196" s="334" t="n">
        <f aca="false">(A196*I196)/J190*K190</f>
        <v>4716.096</v>
      </c>
      <c r="K196" s="335" t="n">
        <f aca="false">H196-J196</f>
        <v>2195.904</v>
      </c>
      <c r="L196" s="330"/>
      <c r="M196" s="262"/>
      <c r="N196" s="262" t="n">
        <v>26.999</v>
      </c>
      <c r="O196" s="262" t="n">
        <v>0.29</v>
      </c>
      <c r="P196" s="262"/>
      <c r="Q196" s="262" t="n">
        <v>36</v>
      </c>
      <c r="R196" s="331" t="n">
        <f aca="false">A196*F196</f>
        <v>34.56</v>
      </c>
    </row>
    <row r="197" s="1" customFormat="true" ht="12.75" hidden="false" customHeight="false" outlineLevel="0" collapsed="false">
      <c r="A197" s="262" t="n">
        <v>1</v>
      </c>
      <c r="B197" s="332" t="s">
        <v>1821</v>
      </c>
      <c r="C197" s="332" t="s">
        <v>1822</v>
      </c>
      <c r="D197" s="332" t="s">
        <v>1823</v>
      </c>
      <c r="E197" s="262"/>
      <c r="F197" s="331" t="n">
        <v>0.9</v>
      </c>
      <c r="G197" s="333" t="n">
        <v>303</v>
      </c>
      <c r="H197" s="333" t="n">
        <f aca="false">A197*G197*(1-H190/100)</f>
        <v>303</v>
      </c>
      <c r="I197" s="334" t="n">
        <v>224.4375</v>
      </c>
      <c r="J197" s="334" t="n">
        <f aca="false">(A197*I197)/J190*K190</f>
        <v>204.1875</v>
      </c>
      <c r="K197" s="335" t="n">
        <f aca="false">H197-J197</f>
        <v>98.8125</v>
      </c>
      <c r="L197" s="330"/>
      <c r="M197" s="262"/>
      <c r="N197" s="262" t="n">
        <v>224.4375</v>
      </c>
      <c r="O197" s="262" t="n">
        <v>2.5</v>
      </c>
      <c r="P197" s="262" t="n">
        <v>336.6562</v>
      </c>
      <c r="Q197" s="262" t="n">
        <v>302.9906</v>
      </c>
      <c r="R197" s="331" t="n">
        <f aca="false">A197*F197</f>
        <v>0.9</v>
      </c>
    </row>
    <row r="198" s="1" customFormat="true" ht="12.75" hidden="false" customHeight="false" outlineLevel="0" collapsed="false">
      <c r="A198" s="262" t="n">
        <v>1</v>
      </c>
      <c r="B198" s="332" t="s">
        <v>1824</v>
      </c>
      <c r="C198" s="332" t="s">
        <v>1825</v>
      </c>
      <c r="D198" s="332" t="s">
        <v>1826</v>
      </c>
      <c r="E198" s="262"/>
      <c r="F198" s="331" t="n">
        <v>8.5</v>
      </c>
      <c r="G198" s="333" t="n">
        <v>1697</v>
      </c>
      <c r="H198" s="333" t="n">
        <f aca="false">A198*G198*(1-H190/100)</f>
        <v>1697</v>
      </c>
      <c r="I198" s="334" t="n">
        <v>1256.85</v>
      </c>
      <c r="J198" s="334" t="n">
        <f aca="false">(A198*I198)/J190*K190</f>
        <v>1143.45</v>
      </c>
      <c r="K198" s="335" t="n">
        <f aca="false">H198-J198</f>
        <v>553.55</v>
      </c>
      <c r="L198" s="330"/>
      <c r="M198" s="262"/>
      <c r="N198" s="262" t="n">
        <v>1256.85</v>
      </c>
      <c r="O198" s="262" t="n">
        <v>14</v>
      </c>
      <c r="P198" s="262" t="n">
        <v>1885.275</v>
      </c>
      <c r="Q198" s="262" t="n">
        <v>1696.7475</v>
      </c>
      <c r="R198" s="331" t="n">
        <f aca="false">A198*F198</f>
        <v>8.5</v>
      </c>
    </row>
    <row r="199" s="1" customFormat="true" ht="12.75" hidden="false" customHeight="false" outlineLevel="0" collapsed="false">
      <c r="A199" s="262" t="n">
        <v>2</v>
      </c>
      <c r="B199" s="332" t="s">
        <v>1827</v>
      </c>
      <c r="C199" s="332" t="s">
        <v>1828</v>
      </c>
      <c r="D199" s="332" t="s">
        <v>1829</v>
      </c>
      <c r="E199" s="262"/>
      <c r="F199" s="331" t="n">
        <v>0.1</v>
      </c>
      <c r="G199" s="333" t="n">
        <v>42</v>
      </c>
      <c r="H199" s="333" t="n">
        <f aca="false">A199*G199*(1-H190/100)</f>
        <v>84</v>
      </c>
      <c r="I199" s="334" t="n">
        <v>30.856</v>
      </c>
      <c r="J199" s="334" t="n">
        <f aca="false">(A199*I199)/J190*K190</f>
        <v>56.144</v>
      </c>
      <c r="K199" s="335" t="n">
        <f aca="false">H199-J199</f>
        <v>27.856</v>
      </c>
      <c r="L199" s="330"/>
      <c r="M199" s="262"/>
      <c r="N199" s="262" t="n">
        <v>30.856</v>
      </c>
      <c r="O199" s="262" t="n">
        <v>0.32</v>
      </c>
      <c r="P199" s="262" t="n">
        <v>46.284</v>
      </c>
      <c r="Q199" s="262" t="n">
        <v>41.6556</v>
      </c>
      <c r="R199" s="331" t="n">
        <f aca="false">A199*F199</f>
        <v>0.2</v>
      </c>
    </row>
    <row r="200" s="1" customFormat="true" ht="12.75" hidden="false" customHeight="false" outlineLevel="0" collapsed="false">
      <c r="A200" s="262" t="n">
        <v>2</v>
      </c>
      <c r="B200" s="332" t="s">
        <v>1830</v>
      </c>
      <c r="C200" s="332" t="s">
        <v>1831</v>
      </c>
      <c r="D200" s="332" t="s">
        <v>1832</v>
      </c>
      <c r="E200" s="262"/>
      <c r="F200" s="331" t="n">
        <v>15</v>
      </c>
      <c r="G200" s="333" t="n">
        <v>4357</v>
      </c>
      <c r="H200" s="333" t="n">
        <f aca="false">A200*G200*(1-H190/100)</f>
        <v>8714</v>
      </c>
      <c r="I200" s="334" t="n">
        <v>3351.6</v>
      </c>
      <c r="J200" s="334" t="n">
        <f aca="false">(A200*I200)/J190*K190</f>
        <v>6098.4</v>
      </c>
      <c r="K200" s="335" t="n">
        <f aca="false">H200-J200</f>
        <v>2615.6</v>
      </c>
      <c r="L200" s="330"/>
      <c r="M200" s="262"/>
      <c r="N200" s="262" t="n">
        <v>3351.6</v>
      </c>
      <c r="O200" s="262" t="n">
        <v>36</v>
      </c>
      <c r="P200" s="262"/>
      <c r="Q200" s="262" t="n">
        <v>4357.08</v>
      </c>
      <c r="R200" s="331" t="n">
        <f aca="false">A200*F200</f>
        <v>30</v>
      </c>
    </row>
    <row r="201" s="1" customFormat="true" ht="12.75" hidden="false" customHeight="false" outlineLevel="0" collapsed="false">
      <c r="A201" s="262" t="n">
        <v>1</v>
      </c>
      <c r="B201" s="332" t="s">
        <v>1833</v>
      </c>
      <c r="C201" s="332" t="s">
        <v>1834</v>
      </c>
      <c r="D201" s="332" t="s">
        <v>1835</v>
      </c>
      <c r="E201" s="262"/>
      <c r="F201" s="331" t="n">
        <v>8</v>
      </c>
      <c r="G201" s="333" t="n">
        <v>2424</v>
      </c>
      <c r="H201" s="333" t="n">
        <f aca="false">A201*G201*(1-H190/100)</f>
        <v>2424</v>
      </c>
      <c r="I201" s="334" t="n">
        <v>1795.5</v>
      </c>
      <c r="J201" s="334" t="n">
        <f aca="false">(A201*I201)/J190*K190</f>
        <v>1633.5</v>
      </c>
      <c r="K201" s="335" t="n">
        <f aca="false">H201-J201</f>
        <v>790.5</v>
      </c>
      <c r="L201" s="330"/>
      <c r="M201" s="262"/>
      <c r="N201" s="262" t="n">
        <v>1795.5</v>
      </c>
      <c r="O201" s="262" t="n">
        <v>20</v>
      </c>
      <c r="P201" s="262" t="n">
        <v>2700</v>
      </c>
      <c r="Q201" s="262" t="n">
        <v>2423.925</v>
      </c>
      <c r="R201" s="331" t="n">
        <f aca="false">A201*F201</f>
        <v>8</v>
      </c>
    </row>
    <row r="202" s="1" customFormat="true" ht="12.75" hidden="false" customHeight="false" outlineLevel="0" collapsed="false">
      <c r="A202" s="262" t="n">
        <v>1</v>
      </c>
      <c r="B202" s="332" t="s">
        <v>1836</v>
      </c>
      <c r="C202" s="332" t="s">
        <v>1837</v>
      </c>
      <c r="D202" s="332" t="s">
        <v>1838</v>
      </c>
      <c r="E202" s="262"/>
      <c r="F202" s="331"/>
      <c r="G202" s="333" t="n">
        <v>10363</v>
      </c>
      <c r="H202" s="333" t="n">
        <f aca="false">A202*G202*(1-H190/100)</f>
        <v>10363</v>
      </c>
      <c r="I202" s="334" t="n">
        <v>6476.967</v>
      </c>
      <c r="J202" s="334" t="n">
        <f aca="false">(A202*I202)/J190*K190</f>
        <v>5892.579</v>
      </c>
      <c r="K202" s="335" t="n">
        <f aca="false">H202-J202</f>
        <v>4470.421</v>
      </c>
      <c r="L202" s="330"/>
      <c r="M202" s="262"/>
      <c r="N202" s="262" t="n">
        <v>6476.967</v>
      </c>
      <c r="O202" s="262" t="n">
        <v>69.57</v>
      </c>
      <c r="P202" s="262" t="n">
        <v>13200</v>
      </c>
      <c r="Q202" s="262" t="n">
        <v>10363.1472</v>
      </c>
      <c r="R202" s="331" t="n">
        <f aca="false">A202*F202</f>
        <v>0</v>
      </c>
    </row>
    <row r="203" s="1" customFormat="true" ht="12.75" hidden="false" customHeight="false" outlineLevel="0" collapsed="false">
      <c r="A203" s="262" t="n">
        <v>1</v>
      </c>
      <c r="B203" s="332" t="s">
        <v>1839</v>
      </c>
      <c r="C203" s="332" t="s">
        <v>1840</v>
      </c>
      <c r="D203" s="332" t="s">
        <v>1841</v>
      </c>
      <c r="E203" s="262"/>
      <c r="F203" s="331" t="n">
        <v>0.25</v>
      </c>
      <c r="G203" s="333" t="n">
        <v>8500</v>
      </c>
      <c r="H203" s="333" t="n">
        <f aca="false">A203*G203*(1-H190/100)</f>
        <v>8500</v>
      </c>
      <c r="I203" s="334" t="n">
        <v>5172.636</v>
      </c>
      <c r="J203" s="334" t="n">
        <f aca="false">(A203*I203)/J190*K190</f>
        <v>4705.932</v>
      </c>
      <c r="K203" s="335" t="n">
        <f aca="false">H203-J203</f>
        <v>3794.068</v>
      </c>
      <c r="L203" s="330"/>
      <c r="M203" s="262"/>
      <c r="N203" s="262" t="n">
        <v>5172.636</v>
      </c>
      <c r="O203" s="262" t="n">
        <v>55.56</v>
      </c>
      <c r="P203" s="262" t="n">
        <v>8500</v>
      </c>
      <c r="Q203" s="262" t="n">
        <v>8500</v>
      </c>
      <c r="R203" s="331" t="n">
        <f aca="false">A203*F203</f>
        <v>0.25</v>
      </c>
    </row>
    <row r="204" s="1" customFormat="true" ht="12.75" hidden="false" customHeight="false" outlineLevel="0" collapsed="false">
      <c r="A204" s="262" t="n">
        <v>6</v>
      </c>
      <c r="B204" s="332" t="s">
        <v>1842</v>
      </c>
      <c r="C204" s="332" t="s">
        <v>1843</v>
      </c>
      <c r="D204" s="332" t="s">
        <v>1844</v>
      </c>
      <c r="E204" s="262"/>
      <c r="F204" s="331" t="n">
        <v>1.3</v>
      </c>
      <c r="G204" s="333" t="n">
        <v>558</v>
      </c>
      <c r="H204" s="333" t="n">
        <f aca="false">A204*G204*(1-H190/100)</f>
        <v>3348</v>
      </c>
      <c r="I204" s="334" t="n">
        <v>412.965</v>
      </c>
      <c r="J204" s="334" t="n">
        <f aca="false">(A204*I204)/J190*K190</f>
        <v>2254.23</v>
      </c>
      <c r="K204" s="335" t="n">
        <f aca="false">H204-J204</f>
        <v>1093.77</v>
      </c>
      <c r="L204" s="330"/>
      <c r="M204" s="262"/>
      <c r="N204" s="262" t="n">
        <v>412.965</v>
      </c>
      <c r="O204" s="262" t="n">
        <v>4.6</v>
      </c>
      <c r="P204" s="262" t="n">
        <v>825.93</v>
      </c>
      <c r="Q204" s="262" t="n">
        <v>558</v>
      </c>
      <c r="R204" s="331" t="n">
        <f aca="false">A204*F204</f>
        <v>7.8</v>
      </c>
    </row>
    <row r="205" s="1" customFormat="true" ht="12.75" hidden="false" customHeight="false" outlineLevel="0" collapsed="false">
      <c r="A205" s="262" t="n">
        <v>1</v>
      </c>
      <c r="B205" s="332" t="s">
        <v>1845</v>
      </c>
      <c r="C205" s="332" t="s">
        <v>1846</v>
      </c>
      <c r="D205" s="332" t="s">
        <v>1847</v>
      </c>
      <c r="E205" s="262"/>
      <c r="F205" s="331" t="n">
        <v>2.2</v>
      </c>
      <c r="G205" s="333" t="n">
        <v>1091</v>
      </c>
      <c r="H205" s="333" t="n">
        <f aca="false">A205*G205*(1-H190/100)</f>
        <v>1091</v>
      </c>
      <c r="I205" s="334" t="n">
        <v>807.975</v>
      </c>
      <c r="J205" s="334" t="n">
        <f aca="false">(A205*I205)/J190*K190</f>
        <v>735.075</v>
      </c>
      <c r="K205" s="335" t="n">
        <f aca="false">H205-J205</f>
        <v>355.925</v>
      </c>
      <c r="L205" s="330"/>
      <c r="M205" s="262"/>
      <c r="N205" s="262" t="n">
        <v>807.975</v>
      </c>
      <c r="O205" s="262" t="n">
        <v>9</v>
      </c>
      <c r="P205" s="262" t="n">
        <v>1450</v>
      </c>
      <c r="Q205" s="262" t="n">
        <v>1091</v>
      </c>
      <c r="R205" s="331" t="n">
        <f aca="false">A205*F205</f>
        <v>2.2</v>
      </c>
    </row>
    <row r="206" s="1" customFormat="true" ht="12.75" hidden="false" customHeight="false" outlineLevel="0" collapsed="false">
      <c r="A206" s="262" t="n">
        <v>6</v>
      </c>
      <c r="B206" s="332" t="s">
        <v>1848</v>
      </c>
      <c r="C206" s="332" t="s">
        <v>1849</v>
      </c>
      <c r="D206" s="332" t="s">
        <v>1850</v>
      </c>
      <c r="E206" s="262"/>
      <c r="F206" s="331"/>
      <c r="G206" s="333" t="n">
        <v>200</v>
      </c>
      <c r="H206" s="333" t="n">
        <f aca="false">A206*G206*(1-H190/100)</f>
        <v>1200</v>
      </c>
      <c r="I206" s="334" t="n">
        <v>224.4375</v>
      </c>
      <c r="J206" s="334" t="n">
        <f aca="false">(A206*I206)/J190*K190</f>
        <v>1225.125</v>
      </c>
      <c r="K206" s="335" t="n">
        <f aca="false">H206-J206</f>
        <v>-25.125</v>
      </c>
      <c r="L206" s="330"/>
      <c r="M206" s="262"/>
      <c r="N206" s="262" t="n">
        <v>224.4375</v>
      </c>
      <c r="O206" s="262" t="n">
        <v>2.5</v>
      </c>
      <c r="P206" s="262" t="n">
        <v>350</v>
      </c>
      <c r="Q206" s="262" t="n">
        <v>200</v>
      </c>
      <c r="R206" s="331" t="n">
        <f aca="false">A206*F206</f>
        <v>0</v>
      </c>
    </row>
    <row r="207" s="1" customFormat="true" ht="12.75" hidden="false" customHeight="false" outlineLevel="0" collapsed="false">
      <c r="A207" s="336" t="n">
        <f aca="false">SUM(A191:A206)</f>
        <v>227</v>
      </c>
      <c r="B207" s="336" t="s">
        <v>377</v>
      </c>
      <c r="C207" s="336"/>
      <c r="D207" s="336"/>
      <c r="E207" s="336"/>
      <c r="F207" s="337" t="n">
        <f aca="false">R207</f>
        <v>158.53</v>
      </c>
      <c r="G207" s="338"/>
      <c r="H207" s="339" t="n">
        <f aca="false">SUM(H191:H206)</f>
        <v>56099</v>
      </c>
      <c r="I207" s="340"/>
      <c r="J207" s="341" t="n">
        <f aca="false">SUM(J191:J206)</f>
        <v>36385.6984774436</v>
      </c>
      <c r="K207" s="335" t="n">
        <f aca="false">SUM(K191:K206)</f>
        <v>19713.3015225564</v>
      </c>
      <c r="L207" s="330"/>
      <c r="M207" s="262"/>
      <c r="N207" s="262"/>
      <c r="O207" s="262"/>
      <c r="P207" s="262"/>
      <c r="Q207" s="262"/>
      <c r="R207" s="331" t="n">
        <f aca="false">SUM(R191:R206)</f>
        <v>158.53</v>
      </c>
    </row>
    <row r="208" s="1" customFormat="true" ht="12.75" hidden="false" customHeight="false" outlineLevel="0" collapsed="false">
      <c r="A208" s="262"/>
      <c r="B208" s="272" t="s">
        <v>914</v>
      </c>
      <c r="C208" s="342"/>
      <c r="D208" s="342"/>
      <c r="E208" s="262"/>
      <c r="F208" s="262"/>
      <c r="G208" s="333"/>
      <c r="H208" s="343" t="n">
        <v>0</v>
      </c>
      <c r="I208" s="344" t="n">
        <f aca="false">K209/J209</f>
        <v>0.541787085241119</v>
      </c>
      <c r="J208" s="345"/>
      <c r="K208" s="335"/>
      <c r="L208" s="330"/>
      <c r="M208" s="262"/>
      <c r="N208" s="262"/>
      <c r="O208" s="262"/>
      <c r="P208" s="262"/>
      <c r="Q208" s="262"/>
      <c r="R208" s="331"/>
    </row>
    <row r="209" s="1" customFormat="true" ht="13.5" hidden="false" customHeight="false" outlineLevel="0" collapsed="false">
      <c r="A209" s="346"/>
      <c r="B209" s="346" t="s">
        <v>915</v>
      </c>
      <c r="C209" s="346"/>
      <c r="D209" s="346"/>
      <c r="E209" s="346"/>
      <c r="F209" s="347"/>
      <c r="G209" s="348"/>
      <c r="H209" s="349" t="n">
        <f aca="false">SUM(H207:H208)</f>
        <v>56099</v>
      </c>
      <c r="I209" s="350" t="n">
        <f aca="false">K209/H209</f>
        <v>0.351402012915674</v>
      </c>
      <c r="J209" s="351" t="n">
        <f aca="false">SUM(J207:J208)</f>
        <v>36385.6984774436</v>
      </c>
      <c r="K209" s="352" t="n">
        <f aca="false">H209-J209</f>
        <v>19713.3015225564</v>
      </c>
      <c r="L209" s="330"/>
      <c r="M209" s="262"/>
      <c r="N209" s="262"/>
      <c r="O209" s="262"/>
      <c r="P209" s="262"/>
      <c r="Q209" s="262"/>
      <c r="R209" s="331"/>
    </row>
    <row r="210" s="1" customFormat="true" ht="13.5" hidden="false" customHeight="false" outlineLevel="0" collapsed="false">
      <c r="A210" s="262"/>
      <c r="B210" s="272"/>
      <c r="C210" s="342"/>
      <c r="D210" s="342"/>
      <c r="E210" s="262"/>
      <c r="F210" s="262"/>
      <c r="G210" s="262"/>
      <c r="H210" s="262"/>
      <c r="I210" s="354"/>
      <c r="J210" s="354"/>
      <c r="K210" s="355"/>
      <c r="L210" s="330"/>
      <c r="M210" s="262"/>
      <c r="N210" s="262"/>
      <c r="O210" s="262"/>
      <c r="P210" s="262"/>
      <c r="Q210" s="262"/>
      <c r="R210" s="331"/>
    </row>
    <row r="211" s="1" customFormat="true" ht="13.5" hidden="false" customHeight="false" outlineLevel="0" collapsed="false">
      <c r="A211" s="322"/>
      <c r="B211" s="323" t="s">
        <v>1851</v>
      </c>
      <c r="C211" s="324" t="s">
        <v>1852</v>
      </c>
      <c r="D211" s="325" t="n">
        <v>42769</v>
      </c>
      <c r="E211" s="322"/>
      <c r="F211" s="322" t="s">
        <v>1853</v>
      </c>
      <c r="G211" s="324"/>
      <c r="H211" s="326" t="n">
        <v>0</v>
      </c>
      <c r="I211" s="327" t="s">
        <v>358</v>
      </c>
      <c r="J211" s="328" t="n">
        <v>66.5</v>
      </c>
      <c r="K211" s="329" t="n">
        <v>60.5</v>
      </c>
      <c r="L211" s="330"/>
      <c r="M211" s="262"/>
      <c r="N211" s="262"/>
      <c r="O211" s="262"/>
      <c r="P211" s="262"/>
      <c r="Q211" s="262"/>
      <c r="R211" s="331"/>
    </row>
    <row r="212" s="1" customFormat="true" ht="12.75" hidden="false" customHeight="false" outlineLevel="0" collapsed="false">
      <c r="A212" s="262" t="n">
        <v>20</v>
      </c>
      <c r="B212" s="332" t="s">
        <v>1854</v>
      </c>
      <c r="C212" s="332" t="s">
        <v>1855</v>
      </c>
      <c r="D212" s="332" t="s">
        <v>1856</v>
      </c>
      <c r="E212" s="262"/>
      <c r="F212" s="331"/>
      <c r="G212" s="333" t="n">
        <v>44</v>
      </c>
      <c r="H212" s="333" t="n">
        <f aca="false">A212*G212*(1-H211/100)</f>
        <v>880</v>
      </c>
      <c r="I212" s="334" t="n">
        <v>32.9175</v>
      </c>
      <c r="J212" s="334" t="n">
        <f aca="false">(A212*I212)/J211*K211</f>
        <v>598.95</v>
      </c>
      <c r="K212" s="335" t="n">
        <f aca="false">H212-J212</f>
        <v>281.05</v>
      </c>
      <c r="L212" s="330"/>
      <c r="M212" s="262"/>
      <c r="N212" s="262" t="n">
        <v>32.9175</v>
      </c>
      <c r="O212" s="262" t="n">
        <v>0.366666666666667</v>
      </c>
      <c r="P212" s="262" t="n">
        <v>60</v>
      </c>
      <c r="Q212" s="262" t="n">
        <v>44.4386</v>
      </c>
      <c r="R212" s="331" t="n">
        <f aca="false">A212*F212</f>
        <v>0</v>
      </c>
    </row>
    <row r="213" s="1" customFormat="true" ht="12.75" hidden="false" customHeight="false" outlineLevel="0" collapsed="false">
      <c r="A213" s="262" t="n">
        <v>1</v>
      </c>
      <c r="B213" s="332" t="s">
        <v>1857</v>
      </c>
      <c r="C213" s="332" t="s">
        <v>1858</v>
      </c>
      <c r="D213" s="332" t="s">
        <v>1859</v>
      </c>
      <c r="E213" s="262"/>
      <c r="F213" s="331"/>
      <c r="G213" s="333" t="n">
        <v>590</v>
      </c>
      <c r="H213" s="333" t="n">
        <f aca="false">A213*G213*(1-H211/100)</f>
        <v>590</v>
      </c>
      <c r="I213" s="334" t="n">
        <v>476.805</v>
      </c>
      <c r="J213" s="334" t="n">
        <f aca="false">(A213*I213)/J211*K211</f>
        <v>433.785</v>
      </c>
      <c r="K213" s="335" t="n">
        <f aca="false">H213-J213</f>
        <v>156.215</v>
      </c>
      <c r="L213" s="330"/>
      <c r="M213" s="262"/>
      <c r="N213" s="262" t="n">
        <v>476.805</v>
      </c>
      <c r="O213" s="262" t="n">
        <v>7.17</v>
      </c>
      <c r="P213" s="262" t="n">
        <v>490</v>
      </c>
      <c r="Q213" s="262"/>
      <c r="R213" s="331" t="n">
        <f aca="false">A213*F213</f>
        <v>0</v>
      </c>
    </row>
    <row r="214" s="1" customFormat="true" ht="12.75" hidden="false" customHeight="false" outlineLevel="0" collapsed="false">
      <c r="A214" s="262" t="n">
        <v>7</v>
      </c>
      <c r="B214" s="332" t="s">
        <v>1860</v>
      </c>
      <c r="C214" s="332" t="s">
        <v>1861</v>
      </c>
      <c r="D214" s="332" t="s">
        <v>1862</v>
      </c>
      <c r="E214" s="262"/>
      <c r="F214" s="331" t="n">
        <v>6.79</v>
      </c>
      <c r="G214" s="333" t="n">
        <v>2545</v>
      </c>
      <c r="H214" s="333" t="n">
        <f aca="false">A214*G214*(1-H211/100)</f>
        <v>17815</v>
      </c>
      <c r="I214" s="334" t="n">
        <v>1885.275</v>
      </c>
      <c r="J214" s="334" t="n">
        <f aca="false">(A214*I214)/J211*K211</f>
        <v>12006.225</v>
      </c>
      <c r="K214" s="335" t="n">
        <f aca="false">H214-J214</f>
        <v>5808.775</v>
      </c>
      <c r="L214" s="330"/>
      <c r="M214" s="262"/>
      <c r="N214" s="262" t="n">
        <v>1885.275</v>
      </c>
      <c r="O214" s="262" t="n">
        <v>21</v>
      </c>
      <c r="P214" s="262" t="n">
        <v>3390</v>
      </c>
      <c r="Q214" s="262" t="n">
        <v>2545</v>
      </c>
      <c r="R214" s="331" t="n">
        <f aca="false">A214*F214</f>
        <v>47.53</v>
      </c>
    </row>
    <row r="215" s="1" customFormat="true" ht="12.75" hidden="false" customHeight="false" outlineLevel="0" collapsed="false">
      <c r="A215" s="262" t="n">
        <v>30</v>
      </c>
      <c r="B215" s="332" t="s">
        <v>1863</v>
      </c>
      <c r="C215" s="332" t="s">
        <v>1843</v>
      </c>
      <c r="D215" s="332" t="s">
        <v>1864</v>
      </c>
      <c r="E215" s="262"/>
      <c r="F215" s="331" t="n">
        <v>1.3</v>
      </c>
      <c r="G215" s="333" t="n">
        <v>485</v>
      </c>
      <c r="H215" s="333" t="n">
        <f aca="false">A215*G215*(1-H211/100)</f>
        <v>14550</v>
      </c>
      <c r="I215" s="334" t="n">
        <v>359.1</v>
      </c>
      <c r="J215" s="334" t="n">
        <f aca="false">(A215*I215)/J211*K211</f>
        <v>9801</v>
      </c>
      <c r="K215" s="335" t="n">
        <f aca="false">H215-J215</f>
        <v>4749</v>
      </c>
      <c r="L215" s="330"/>
      <c r="M215" s="262"/>
      <c r="N215" s="262" t="n">
        <v>359.1</v>
      </c>
      <c r="O215" s="262" t="n">
        <v>4</v>
      </c>
      <c r="P215" s="262" t="n">
        <v>718.2</v>
      </c>
      <c r="Q215" s="262" t="n">
        <v>485</v>
      </c>
      <c r="R215" s="331" t="n">
        <f aca="false">A215*F215</f>
        <v>39</v>
      </c>
    </row>
    <row r="216" s="1" customFormat="true" ht="12.75" hidden="false" customHeight="false" outlineLevel="0" collapsed="false">
      <c r="A216" s="262" t="n">
        <v>20</v>
      </c>
      <c r="B216" s="332" t="s">
        <v>1865</v>
      </c>
      <c r="C216" s="332" t="s">
        <v>1866</v>
      </c>
      <c r="D216" s="332" t="s">
        <v>1867</v>
      </c>
      <c r="E216" s="262"/>
      <c r="F216" s="331" t="n">
        <v>0.63</v>
      </c>
      <c r="G216" s="333" t="n">
        <v>315</v>
      </c>
      <c r="H216" s="333" t="n">
        <f aca="false">A216*G216*(1-H211/100)</f>
        <v>6300</v>
      </c>
      <c r="I216" s="334" t="n">
        <v>233.415</v>
      </c>
      <c r="J216" s="334" t="n">
        <f aca="false">(A216*I216)/J211*K211</f>
        <v>4247.1</v>
      </c>
      <c r="K216" s="335" t="n">
        <f aca="false">H216-J216</f>
        <v>2052.9</v>
      </c>
      <c r="L216" s="330"/>
      <c r="M216" s="262"/>
      <c r="N216" s="262" t="n">
        <v>233.415</v>
      </c>
      <c r="O216" s="262" t="n">
        <v>2.6</v>
      </c>
      <c r="P216" s="262" t="n">
        <v>370</v>
      </c>
      <c r="Q216" s="262" t="n">
        <v>315</v>
      </c>
      <c r="R216" s="331" t="n">
        <f aca="false">A216*F216</f>
        <v>12.6</v>
      </c>
    </row>
    <row r="217" s="1" customFormat="true" ht="12.75" hidden="false" customHeight="false" outlineLevel="0" collapsed="false">
      <c r="A217" s="336" t="n">
        <f aca="false">SUM(A212:A216)</f>
        <v>78</v>
      </c>
      <c r="B217" s="336" t="s">
        <v>377</v>
      </c>
      <c r="C217" s="336"/>
      <c r="D217" s="336"/>
      <c r="E217" s="336"/>
      <c r="F217" s="337" t="n">
        <f aca="false">R217</f>
        <v>99.13</v>
      </c>
      <c r="G217" s="338"/>
      <c r="H217" s="339" t="n">
        <f aca="false">SUM(H212:H216)</f>
        <v>40135</v>
      </c>
      <c r="I217" s="340"/>
      <c r="J217" s="341" t="n">
        <f aca="false">SUM(J212:J216)</f>
        <v>27087.06</v>
      </c>
      <c r="K217" s="335" t="n">
        <f aca="false">SUM(K212:K216)</f>
        <v>13047.94</v>
      </c>
      <c r="L217" s="330"/>
      <c r="M217" s="262"/>
      <c r="N217" s="262"/>
      <c r="O217" s="262"/>
      <c r="P217" s="262"/>
      <c r="Q217" s="262"/>
      <c r="R217" s="331" t="n">
        <f aca="false">SUM(R212:R216)</f>
        <v>99.13</v>
      </c>
    </row>
    <row r="218" s="1" customFormat="true" ht="12.75" hidden="false" customHeight="false" outlineLevel="0" collapsed="false">
      <c r="A218" s="262"/>
      <c r="B218" s="272" t="s">
        <v>914</v>
      </c>
      <c r="C218" s="342"/>
      <c r="D218" s="342"/>
      <c r="E218" s="262"/>
      <c r="F218" s="262"/>
      <c r="G218" s="333"/>
      <c r="H218" s="343" t="n">
        <v>0</v>
      </c>
      <c r="I218" s="344" t="n">
        <f aca="false">K219/J219</f>
        <v>0.481703809863455</v>
      </c>
      <c r="J218" s="345"/>
      <c r="K218" s="335"/>
      <c r="L218" s="330"/>
      <c r="M218" s="262"/>
      <c r="N218" s="262"/>
      <c r="O218" s="262"/>
      <c r="P218" s="262"/>
      <c r="Q218" s="262"/>
      <c r="R218" s="331"/>
    </row>
    <row r="219" s="1" customFormat="true" ht="13.5" hidden="false" customHeight="false" outlineLevel="0" collapsed="false">
      <c r="A219" s="346"/>
      <c r="B219" s="346" t="s">
        <v>915</v>
      </c>
      <c r="C219" s="346"/>
      <c r="D219" s="346"/>
      <c r="E219" s="346"/>
      <c r="F219" s="347"/>
      <c r="G219" s="348"/>
      <c r="H219" s="349" t="n">
        <f aca="false">SUM(H217:H218)</f>
        <v>40135</v>
      </c>
      <c r="I219" s="350" t="n">
        <f aca="false">K219/H219</f>
        <v>0.325101283169304</v>
      </c>
      <c r="J219" s="351" t="n">
        <f aca="false">SUM(J217:J218)</f>
        <v>27087.06</v>
      </c>
      <c r="K219" s="352" t="n">
        <f aca="false">H219-J219</f>
        <v>13047.94</v>
      </c>
      <c r="L219" s="330"/>
      <c r="M219" s="262"/>
      <c r="N219" s="262"/>
      <c r="O219" s="262"/>
      <c r="P219" s="262"/>
      <c r="Q219" s="262"/>
      <c r="R219" s="331"/>
    </row>
    <row r="220" s="1" customFormat="true" ht="13.5" hidden="false" customHeight="false" outlineLevel="0" collapsed="false">
      <c r="A220" s="262"/>
      <c r="B220" s="332"/>
      <c r="C220" s="342"/>
      <c r="D220" s="342"/>
      <c r="E220" s="262"/>
      <c r="F220" s="262"/>
      <c r="G220" s="262"/>
      <c r="H220" s="262"/>
      <c r="I220" s="354"/>
      <c r="J220" s="354"/>
      <c r="K220" s="355"/>
      <c r="L220" s="330"/>
      <c r="M220" s="262"/>
      <c r="N220" s="262"/>
      <c r="O220" s="262"/>
      <c r="P220" s="262"/>
      <c r="Q220" s="262"/>
      <c r="R220" s="331"/>
    </row>
    <row r="221" s="1" customFormat="true" ht="13.5" hidden="false" customHeight="false" outlineLevel="0" collapsed="false">
      <c r="A221" s="322"/>
      <c r="B221" s="323" t="s">
        <v>1868</v>
      </c>
      <c r="C221" s="324" t="s">
        <v>1869</v>
      </c>
      <c r="D221" s="325" t="n">
        <v>42769</v>
      </c>
      <c r="E221" s="322"/>
      <c r="F221" s="322" t="s">
        <v>1870</v>
      </c>
      <c r="G221" s="324"/>
      <c r="H221" s="326" t="n">
        <v>0</v>
      </c>
      <c r="I221" s="327" t="s">
        <v>358</v>
      </c>
      <c r="J221" s="328" t="n">
        <v>66.5</v>
      </c>
      <c r="K221" s="329" t="n">
        <v>60.5</v>
      </c>
      <c r="L221" s="330"/>
      <c r="M221" s="262"/>
      <c r="N221" s="262"/>
      <c r="O221" s="262"/>
      <c r="P221" s="262"/>
      <c r="Q221" s="262"/>
      <c r="R221" s="331"/>
    </row>
    <row r="222" s="1" customFormat="true" ht="12.75" hidden="false" customHeight="false" outlineLevel="0" collapsed="false">
      <c r="A222" s="262" t="n">
        <v>6</v>
      </c>
      <c r="B222" s="332" t="s">
        <v>1871</v>
      </c>
      <c r="C222" s="332" t="s">
        <v>1872</v>
      </c>
      <c r="D222" s="332" t="s">
        <v>1873</v>
      </c>
      <c r="E222" s="262"/>
      <c r="F222" s="331" t="n">
        <v>2.9</v>
      </c>
      <c r="G222" s="333" t="n">
        <v>496</v>
      </c>
      <c r="H222" s="333" t="n">
        <f aca="false">A222*G222*(1-H221/100)</f>
        <v>2976</v>
      </c>
      <c r="I222" s="334" t="n">
        <v>367.1798</v>
      </c>
      <c r="J222" s="334" t="n">
        <f aca="false">(A222*I222)/J221*K221</f>
        <v>2004.30477293233</v>
      </c>
      <c r="K222" s="335" t="n">
        <f aca="false">H222-J222</f>
        <v>971.695227067669</v>
      </c>
      <c r="L222" s="330"/>
      <c r="M222" s="262"/>
      <c r="N222" s="262" t="n">
        <v>367.1798</v>
      </c>
      <c r="O222" s="262" t="n">
        <v>4.09</v>
      </c>
      <c r="P222" s="262" t="n">
        <v>550</v>
      </c>
      <c r="Q222" s="262" t="n">
        <v>495.6927</v>
      </c>
      <c r="R222" s="331" t="n">
        <f aca="false">A222*F222</f>
        <v>17.4</v>
      </c>
    </row>
    <row r="223" s="1" customFormat="true" ht="12.75" hidden="false" customHeight="false" outlineLevel="0" collapsed="false">
      <c r="A223" s="262" t="n">
        <v>6</v>
      </c>
      <c r="B223" s="332" t="s">
        <v>1874</v>
      </c>
      <c r="C223" s="332" t="s">
        <v>1875</v>
      </c>
      <c r="D223" s="332" t="s">
        <v>1876</v>
      </c>
      <c r="E223" s="262"/>
      <c r="F223" s="331" t="n">
        <v>0.1</v>
      </c>
      <c r="G223" s="333" t="n">
        <v>56</v>
      </c>
      <c r="H223" s="333" t="n">
        <f aca="false">A223*G223*(1-H221/100)</f>
        <v>336</v>
      </c>
      <c r="I223" s="334" t="n">
        <v>46.55</v>
      </c>
      <c r="J223" s="334" t="n">
        <f aca="false">(A223*I223)/J221*K221</f>
        <v>254.1</v>
      </c>
      <c r="K223" s="335" t="n">
        <f aca="false">H223-J223</f>
        <v>81.9</v>
      </c>
      <c r="L223" s="330"/>
      <c r="M223" s="262"/>
      <c r="N223" s="262" t="n">
        <v>46.55</v>
      </c>
      <c r="O223" s="262" t="n">
        <v>0.5</v>
      </c>
      <c r="P223" s="262" t="n">
        <v>83.79</v>
      </c>
      <c r="Q223" s="262" t="n">
        <v>55.86</v>
      </c>
      <c r="R223" s="331" t="n">
        <f aca="false">A223*F223</f>
        <v>0.6</v>
      </c>
    </row>
    <row r="224" s="1" customFormat="true" ht="12.75" hidden="false" customHeight="false" outlineLevel="0" collapsed="false">
      <c r="A224" s="336" t="n">
        <f aca="false">SUM(A222:A223)</f>
        <v>12</v>
      </c>
      <c r="B224" s="336" t="s">
        <v>377</v>
      </c>
      <c r="C224" s="336"/>
      <c r="D224" s="336"/>
      <c r="E224" s="336"/>
      <c r="F224" s="337" t="n">
        <f aca="false">R224</f>
        <v>18</v>
      </c>
      <c r="G224" s="338"/>
      <c r="H224" s="339" t="n">
        <f aca="false">SUM(H222:H223)</f>
        <v>3312</v>
      </c>
      <c r="I224" s="340"/>
      <c r="J224" s="341" t="n">
        <f aca="false">SUM(J222:J223)</f>
        <v>2258.40477293233</v>
      </c>
      <c r="K224" s="335" t="n">
        <f aca="false">SUM(K222:K223)</f>
        <v>1053.59522706767</v>
      </c>
      <c r="L224" s="330"/>
      <c r="M224" s="262"/>
      <c r="N224" s="262"/>
      <c r="O224" s="262"/>
      <c r="P224" s="262"/>
      <c r="Q224" s="262"/>
      <c r="R224" s="331" t="n">
        <f aca="false">SUM(R222:R223)</f>
        <v>18</v>
      </c>
    </row>
    <row r="225" s="1" customFormat="true" ht="12.75" hidden="false" customHeight="false" outlineLevel="0" collapsed="false">
      <c r="A225" s="262"/>
      <c r="B225" s="272" t="s">
        <v>914</v>
      </c>
      <c r="C225" s="342"/>
      <c r="D225" s="342"/>
      <c r="E225" s="262"/>
      <c r="F225" s="262"/>
      <c r="G225" s="333"/>
      <c r="H225" s="343" t="n">
        <v>0</v>
      </c>
      <c r="I225" s="344" t="n">
        <f aca="false">K226/J226</f>
        <v>0.466521874065858</v>
      </c>
      <c r="J225" s="345"/>
      <c r="K225" s="335"/>
      <c r="L225" s="330"/>
      <c r="M225" s="262"/>
      <c r="N225" s="262"/>
      <c r="O225" s="262"/>
      <c r="P225" s="262"/>
      <c r="Q225" s="262"/>
      <c r="R225" s="331"/>
    </row>
    <row r="226" s="1" customFormat="true" ht="13.5" hidden="false" customHeight="false" outlineLevel="0" collapsed="false">
      <c r="A226" s="346"/>
      <c r="B226" s="346" t="s">
        <v>915</v>
      </c>
      <c r="C226" s="346"/>
      <c r="D226" s="346"/>
      <c r="E226" s="346"/>
      <c r="F226" s="347"/>
      <c r="G226" s="348"/>
      <c r="H226" s="349" t="n">
        <f aca="false">SUM(H224:H225)</f>
        <v>3312</v>
      </c>
      <c r="I226" s="350" t="n">
        <f aca="false">K226/H226</f>
        <v>0.318114500926229</v>
      </c>
      <c r="J226" s="351" t="n">
        <f aca="false">SUM(J224:J225)</f>
        <v>2258.40477293233</v>
      </c>
      <c r="K226" s="352" t="n">
        <f aca="false">H226-J226</f>
        <v>1053.59522706767</v>
      </c>
      <c r="L226" s="330"/>
      <c r="M226" s="262"/>
      <c r="N226" s="262"/>
      <c r="O226" s="262"/>
      <c r="P226" s="262"/>
      <c r="Q226" s="262"/>
      <c r="R226" s="331"/>
    </row>
    <row r="227" s="1" customFormat="true" ht="13.5" hidden="false" customHeight="false" outlineLevel="0" collapsed="false">
      <c r="A227" s="262"/>
      <c r="B227" s="332"/>
      <c r="C227" s="342"/>
      <c r="D227" s="342"/>
      <c r="E227" s="262"/>
      <c r="F227" s="262"/>
      <c r="G227" s="262"/>
      <c r="H227" s="262"/>
      <c r="I227" s="354"/>
      <c r="J227" s="354"/>
      <c r="K227" s="355"/>
      <c r="L227" s="330"/>
      <c r="M227" s="262"/>
      <c r="N227" s="262"/>
      <c r="O227" s="262"/>
      <c r="P227" s="262"/>
      <c r="Q227" s="262"/>
      <c r="R227" s="331"/>
    </row>
    <row r="228" s="1" customFormat="true" ht="13.5" hidden="false" customHeight="false" outlineLevel="0" collapsed="false">
      <c r="A228" s="322"/>
      <c r="B228" s="323" t="s">
        <v>1877</v>
      </c>
      <c r="C228" s="324"/>
      <c r="D228" s="325" t="n">
        <v>42769</v>
      </c>
      <c r="E228" s="322"/>
      <c r="F228" s="322" t="s">
        <v>1870</v>
      </c>
      <c r="G228" s="324"/>
      <c r="H228" s="326" t="n">
        <v>0</v>
      </c>
      <c r="I228" s="327" t="s">
        <v>358</v>
      </c>
      <c r="J228" s="328" t="n">
        <v>66.5</v>
      </c>
      <c r="K228" s="329" t="n">
        <v>60.5</v>
      </c>
      <c r="L228" s="330"/>
      <c r="M228" s="262"/>
      <c r="N228" s="262"/>
      <c r="O228" s="262"/>
      <c r="P228" s="262"/>
      <c r="Q228" s="262"/>
      <c r="R228" s="331"/>
    </row>
    <row r="229" s="1" customFormat="true" ht="12.75" hidden="false" customHeight="false" outlineLevel="0" collapsed="false">
      <c r="A229" s="262" t="n">
        <v>4</v>
      </c>
      <c r="B229" s="332" t="s">
        <v>1878</v>
      </c>
      <c r="C229" s="332" t="s">
        <v>1879</v>
      </c>
      <c r="D229" s="332" t="s">
        <v>1880</v>
      </c>
      <c r="E229" s="262"/>
      <c r="F229" s="331" t="n">
        <v>2.1</v>
      </c>
      <c r="G229" s="333" t="n">
        <v>10500</v>
      </c>
      <c r="H229" s="333" t="n">
        <f aca="false">A229*G229*(1-H228/100)</f>
        <v>42000</v>
      </c>
      <c r="I229" s="334" t="n">
        <v>8212.75</v>
      </c>
      <c r="J229" s="334" t="n">
        <f aca="false">(A229*I229)/J228*K228</f>
        <v>29887</v>
      </c>
      <c r="K229" s="335" t="n">
        <f aca="false">H229-J229</f>
        <v>12113</v>
      </c>
      <c r="L229" s="330"/>
      <c r="M229" s="262"/>
      <c r="N229" s="262" t="n">
        <v>8212.75</v>
      </c>
      <c r="O229" s="262" t="n">
        <v>95</v>
      </c>
      <c r="P229" s="262" t="n">
        <v>10500</v>
      </c>
      <c r="Q229" s="262" t="n">
        <v>10500</v>
      </c>
      <c r="R229" s="331" t="n">
        <f aca="false">A229*F229</f>
        <v>8.4</v>
      </c>
    </row>
    <row r="230" s="1" customFormat="true" ht="12.75" hidden="false" customHeight="false" outlineLevel="0" collapsed="false">
      <c r="A230" s="336" t="n">
        <f aca="false">SUM(A229:A229)</f>
        <v>4</v>
      </c>
      <c r="B230" s="336" t="s">
        <v>377</v>
      </c>
      <c r="C230" s="336"/>
      <c r="D230" s="336"/>
      <c r="E230" s="336"/>
      <c r="F230" s="337" t="n">
        <f aca="false">R230</f>
        <v>8.4</v>
      </c>
      <c r="G230" s="338"/>
      <c r="H230" s="339" t="n">
        <f aca="false">SUM(H229:H229)</f>
        <v>42000</v>
      </c>
      <c r="I230" s="340"/>
      <c r="J230" s="341" t="n">
        <f aca="false">SUM(J229:J229)</f>
        <v>29887</v>
      </c>
      <c r="K230" s="335" t="n">
        <f aca="false">SUM(K229:K229)</f>
        <v>12113</v>
      </c>
      <c r="L230" s="330"/>
      <c r="M230" s="262"/>
      <c r="N230" s="262"/>
      <c r="O230" s="262"/>
      <c r="P230" s="262"/>
      <c r="Q230" s="262"/>
      <c r="R230" s="331" t="n">
        <f aca="false">SUM(R229:R229)</f>
        <v>8.4</v>
      </c>
    </row>
    <row r="231" s="1" customFormat="true" ht="12.75" hidden="false" customHeight="false" outlineLevel="0" collapsed="false">
      <c r="A231" s="262"/>
      <c r="B231" s="272" t="s">
        <v>914</v>
      </c>
      <c r="C231" s="342"/>
      <c r="D231" s="342"/>
      <c r="E231" s="262"/>
      <c r="F231" s="262"/>
      <c r="G231" s="333"/>
      <c r="H231" s="343" t="n">
        <v>0</v>
      </c>
      <c r="I231" s="344" t="n">
        <f aca="false">K232/J232</f>
        <v>0.405293271321979</v>
      </c>
      <c r="J231" s="345"/>
      <c r="K231" s="335"/>
      <c r="L231" s="330"/>
      <c r="M231" s="262"/>
      <c r="N231" s="262"/>
      <c r="O231" s="262"/>
      <c r="P231" s="262"/>
      <c r="Q231" s="262"/>
      <c r="R231" s="331"/>
    </row>
    <row r="232" s="1" customFormat="true" ht="13.5" hidden="false" customHeight="false" outlineLevel="0" collapsed="false">
      <c r="A232" s="346"/>
      <c r="B232" s="346" t="s">
        <v>915</v>
      </c>
      <c r="C232" s="346"/>
      <c r="D232" s="346"/>
      <c r="E232" s="346"/>
      <c r="F232" s="347"/>
      <c r="G232" s="348"/>
      <c r="H232" s="349" t="n">
        <f aca="false">SUM(H230:H231)</f>
        <v>42000</v>
      </c>
      <c r="I232" s="350" t="n">
        <f aca="false">K232/H232</f>
        <v>0.288404761904762</v>
      </c>
      <c r="J232" s="351" t="n">
        <f aca="false">SUM(J230:J231)</f>
        <v>29887</v>
      </c>
      <c r="K232" s="352" t="n">
        <f aca="false">H232-J232</f>
        <v>12113</v>
      </c>
      <c r="L232" s="330"/>
      <c r="M232" s="262"/>
      <c r="N232" s="262"/>
      <c r="O232" s="262"/>
      <c r="P232" s="262"/>
      <c r="Q232" s="262"/>
      <c r="R232" s="331"/>
    </row>
    <row r="233" s="1" customFormat="true" ht="13.5" hidden="false" customHeight="false" outlineLevel="0" collapsed="false">
      <c r="A233" s="262"/>
      <c r="B233" s="332"/>
      <c r="C233" s="342"/>
      <c r="D233" s="342"/>
      <c r="E233" s="262"/>
      <c r="F233" s="262"/>
      <c r="G233" s="262"/>
      <c r="H233" s="262"/>
      <c r="I233" s="354"/>
      <c r="J233" s="354"/>
      <c r="K233" s="355"/>
      <c r="L233" s="330"/>
      <c r="M233" s="262"/>
      <c r="N233" s="262"/>
      <c r="O233" s="262"/>
      <c r="P233" s="262"/>
      <c r="Q233" s="262"/>
      <c r="R233" s="331"/>
    </row>
    <row r="234" s="1" customFormat="true" ht="13.5" hidden="false" customHeight="false" outlineLevel="0" collapsed="false">
      <c r="A234" s="322"/>
      <c r="B234" s="323" t="s">
        <v>385</v>
      </c>
      <c r="C234" s="324"/>
      <c r="D234" s="325" t="n">
        <v>42769</v>
      </c>
      <c r="E234" s="322"/>
      <c r="F234" s="322" t="s">
        <v>1881</v>
      </c>
      <c r="G234" s="324"/>
      <c r="H234" s="326" t="n">
        <v>0</v>
      </c>
      <c r="I234" s="327" t="s">
        <v>358</v>
      </c>
      <c r="J234" s="328" t="n">
        <v>66.5</v>
      </c>
      <c r="K234" s="329" t="n">
        <v>60.5</v>
      </c>
      <c r="L234" s="330"/>
      <c r="M234" s="262"/>
      <c r="N234" s="262"/>
      <c r="O234" s="262"/>
      <c r="P234" s="262"/>
      <c r="Q234" s="262"/>
      <c r="R234" s="331"/>
    </row>
    <row r="235" s="1" customFormat="true" ht="12.75" hidden="false" customHeight="false" outlineLevel="0" collapsed="false">
      <c r="A235" s="262" t="n">
        <v>5</v>
      </c>
      <c r="B235" s="332" t="s">
        <v>807</v>
      </c>
      <c r="C235" s="332" t="s">
        <v>808</v>
      </c>
      <c r="D235" s="332" t="s">
        <v>1882</v>
      </c>
      <c r="E235" s="262"/>
      <c r="F235" s="331" t="n">
        <v>7</v>
      </c>
      <c r="G235" s="333" t="n">
        <v>1111</v>
      </c>
      <c r="H235" s="333" t="n">
        <f aca="false">A235*G235*(1-H234/100)</f>
        <v>5555</v>
      </c>
      <c r="I235" s="334" t="n">
        <v>854.658</v>
      </c>
      <c r="J235" s="334" t="n">
        <f aca="false">(A235*I235)/J234*K234</f>
        <v>3887.73</v>
      </c>
      <c r="K235" s="335" t="n">
        <f aca="false">H235-J235</f>
        <v>1667.27</v>
      </c>
      <c r="L235" s="330"/>
      <c r="M235" s="262"/>
      <c r="N235" s="262" t="n">
        <v>854.658</v>
      </c>
      <c r="O235" s="262" t="n">
        <v>9.52</v>
      </c>
      <c r="P235" s="262" t="n">
        <v>1280</v>
      </c>
      <c r="Q235" s="262" t="n">
        <v>1111.0554</v>
      </c>
      <c r="R235" s="331" t="n">
        <f aca="false">A235*F235</f>
        <v>35</v>
      </c>
    </row>
    <row r="236" s="1" customFormat="true" ht="12.75" hidden="false" customHeight="false" outlineLevel="0" collapsed="false">
      <c r="A236" s="262" t="n">
        <v>1</v>
      </c>
      <c r="B236" s="332" t="s">
        <v>774</v>
      </c>
      <c r="C236" s="332" t="s">
        <v>775</v>
      </c>
      <c r="D236" s="332" t="s">
        <v>1233</v>
      </c>
      <c r="E236" s="262"/>
      <c r="F236" s="331" t="n">
        <v>1.5</v>
      </c>
      <c r="G236" s="333" t="n">
        <v>570</v>
      </c>
      <c r="H236" s="333" t="n">
        <f aca="false">A236*G236*(1-H234/100)</f>
        <v>570</v>
      </c>
      <c r="I236" s="334" t="n">
        <v>406.847</v>
      </c>
      <c r="J236" s="334" t="n">
        <f aca="false">(A236*I236)/J234*K234</f>
        <v>370.139</v>
      </c>
      <c r="K236" s="335" t="n">
        <f aca="false">H236-J236</f>
        <v>199.861</v>
      </c>
      <c r="L236" s="330"/>
      <c r="M236" s="262"/>
      <c r="N236" s="262" t="n">
        <v>406.847</v>
      </c>
      <c r="O236" s="262" t="n">
        <v>4.6</v>
      </c>
      <c r="P236" s="262" t="n">
        <v>650</v>
      </c>
      <c r="Q236" s="262" t="n">
        <v>569.5858</v>
      </c>
      <c r="R236" s="331" t="n">
        <f aca="false">A236*F236</f>
        <v>1.5</v>
      </c>
    </row>
    <row r="237" s="1" customFormat="true" ht="12.75" hidden="false" customHeight="false" outlineLevel="0" collapsed="false">
      <c r="A237" s="262" t="n">
        <v>5</v>
      </c>
      <c r="B237" s="332" t="s">
        <v>1883</v>
      </c>
      <c r="C237" s="332" t="s">
        <v>1884</v>
      </c>
      <c r="D237" s="332" t="s">
        <v>1885</v>
      </c>
      <c r="E237" s="262"/>
      <c r="F237" s="331" t="n">
        <v>9.5</v>
      </c>
      <c r="G237" s="333" t="n">
        <v>1566</v>
      </c>
      <c r="H237" s="333" t="n">
        <f aca="false">A237*G237*(1-H234/100)</f>
        <v>7830</v>
      </c>
      <c r="I237" s="334" t="n">
        <v>1159.893</v>
      </c>
      <c r="J237" s="334" t="n">
        <f aca="false">(A237*I237)/J234*K234</f>
        <v>5276.205</v>
      </c>
      <c r="K237" s="335" t="n">
        <f aca="false">H237-J237</f>
        <v>2553.795</v>
      </c>
      <c r="L237" s="330"/>
      <c r="M237" s="262"/>
      <c r="N237" s="262" t="n">
        <v>1159.893</v>
      </c>
      <c r="O237" s="262" t="n">
        <v>12.92</v>
      </c>
      <c r="P237" s="262" t="n">
        <v>2029.8128</v>
      </c>
      <c r="Q237" s="262" t="n">
        <v>1565.8556</v>
      </c>
      <c r="R237" s="331" t="n">
        <f aca="false">A237*F237</f>
        <v>47.5</v>
      </c>
    </row>
    <row r="238" s="1" customFormat="true" ht="12.75" hidden="false" customHeight="false" outlineLevel="0" collapsed="false">
      <c r="A238" s="262" t="n">
        <v>16</v>
      </c>
      <c r="B238" s="332" t="s">
        <v>1818</v>
      </c>
      <c r="C238" s="332" t="s">
        <v>1819</v>
      </c>
      <c r="D238" s="332" t="s">
        <v>1820</v>
      </c>
      <c r="E238" s="262"/>
      <c r="F238" s="331" t="n">
        <v>0.18</v>
      </c>
      <c r="G238" s="333" t="n">
        <v>36</v>
      </c>
      <c r="H238" s="333" t="n">
        <f aca="false">A238*G238*(1-H234/100)</f>
        <v>576</v>
      </c>
      <c r="I238" s="334" t="n">
        <v>26.999</v>
      </c>
      <c r="J238" s="334" t="n">
        <f aca="false">(A238*I238)/J234*K234</f>
        <v>393.008</v>
      </c>
      <c r="K238" s="335" t="n">
        <f aca="false">H238-J238</f>
        <v>182.992</v>
      </c>
      <c r="L238" s="330"/>
      <c r="M238" s="262"/>
      <c r="N238" s="262" t="n">
        <v>26.999</v>
      </c>
      <c r="O238" s="262" t="n">
        <v>0.29</v>
      </c>
      <c r="P238" s="262"/>
      <c r="Q238" s="262" t="n">
        <v>36</v>
      </c>
      <c r="R238" s="331" t="n">
        <f aca="false">A238*F238</f>
        <v>2.88</v>
      </c>
    </row>
    <row r="239" s="1" customFormat="true" ht="12.75" hidden="false" customHeight="false" outlineLevel="0" collapsed="false">
      <c r="A239" s="262" t="n">
        <v>7</v>
      </c>
      <c r="B239" s="332" t="s">
        <v>1886</v>
      </c>
      <c r="C239" s="332" t="s">
        <v>1887</v>
      </c>
      <c r="D239" s="332" t="s">
        <v>1888</v>
      </c>
      <c r="E239" s="262"/>
      <c r="F239" s="331"/>
      <c r="G239" s="333" t="n">
        <v>934</v>
      </c>
      <c r="H239" s="333" t="n">
        <f aca="false">A239*G239*(1-H234/100)</f>
        <v>6538</v>
      </c>
      <c r="I239" s="334" t="n">
        <v>718.2</v>
      </c>
      <c r="J239" s="334" t="n">
        <f aca="false">(A239*I239)/J234*K234</f>
        <v>4573.8</v>
      </c>
      <c r="K239" s="335" t="n">
        <f aca="false">H239-J239</f>
        <v>1964.2</v>
      </c>
      <c r="L239" s="330"/>
      <c r="M239" s="262"/>
      <c r="N239" s="262" t="n">
        <v>718.2</v>
      </c>
      <c r="O239" s="262" t="n">
        <v>6</v>
      </c>
      <c r="P239" s="262"/>
      <c r="Q239" s="262" t="n">
        <v>933.66</v>
      </c>
      <c r="R239" s="331" t="n">
        <f aca="false">A239*F239</f>
        <v>0</v>
      </c>
    </row>
    <row r="240" s="1" customFormat="true" ht="12.75" hidden="false" customHeight="false" outlineLevel="0" collapsed="false">
      <c r="A240" s="262" t="n">
        <v>4</v>
      </c>
      <c r="B240" s="332" t="s">
        <v>1889</v>
      </c>
      <c r="C240" s="332" t="s">
        <v>1550</v>
      </c>
      <c r="D240" s="332" t="s">
        <v>1890</v>
      </c>
      <c r="E240" s="262"/>
      <c r="F240" s="331" t="n">
        <v>0.22</v>
      </c>
      <c r="G240" s="333" t="n">
        <v>353</v>
      </c>
      <c r="H240" s="333" t="n">
        <f aca="false">A240*G240*(1-H234/100)</f>
        <v>1412</v>
      </c>
      <c r="I240" s="334" t="n">
        <v>261.2453</v>
      </c>
      <c r="J240" s="334" t="n">
        <f aca="false">(A240*I240)/J234*K234</f>
        <v>950.697181954887</v>
      </c>
      <c r="K240" s="335" t="n">
        <f aca="false">H240-J240</f>
        <v>461.302818045113</v>
      </c>
      <c r="L240" s="330"/>
      <c r="M240" s="262"/>
      <c r="N240" s="262" t="n">
        <v>261.2453</v>
      </c>
      <c r="O240" s="262" t="n">
        <v>2.91</v>
      </c>
      <c r="P240" s="262" t="n">
        <v>420</v>
      </c>
      <c r="Q240" s="262" t="n">
        <v>352.6811</v>
      </c>
      <c r="R240" s="331" t="n">
        <f aca="false">A240*F240</f>
        <v>0.88</v>
      </c>
    </row>
    <row r="241" s="1" customFormat="true" ht="12.75" hidden="false" customHeight="false" outlineLevel="0" collapsed="false">
      <c r="A241" s="262" t="n">
        <v>1</v>
      </c>
      <c r="B241" s="332" t="s">
        <v>1654</v>
      </c>
      <c r="C241" s="332" t="s">
        <v>1550</v>
      </c>
      <c r="D241" s="332" t="s">
        <v>1655</v>
      </c>
      <c r="E241" s="262"/>
      <c r="F241" s="331" t="n">
        <v>0.25</v>
      </c>
      <c r="G241" s="333" t="n">
        <v>416</v>
      </c>
      <c r="H241" s="333" t="n">
        <f aca="false">A241*G241*(1-H234/100)</f>
        <v>416</v>
      </c>
      <c r="I241" s="334" t="n">
        <v>308.2275</v>
      </c>
      <c r="J241" s="334" t="n">
        <f aca="false">(A241*I241)/J234*K234</f>
        <v>280.4175</v>
      </c>
      <c r="K241" s="335" t="n">
        <f aca="false">H241-J241</f>
        <v>135.5825</v>
      </c>
      <c r="L241" s="330"/>
      <c r="M241" s="262"/>
      <c r="N241" s="262" t="n">
        <v>308.2275</v>
      </c>
      <c r="O241" s="262" t="n">
        <v>3.09</v>
      </c>
      <c r="P241" s="262" t="n">
        <v>490</v>
      </c>
      <c r="Q241" s="262" t="n">
        <v>416.1071</v>
      </c>
      <c r="R241" s="331" t="n">
        <f aca="false">A241*F241</f>
        <v>0.25</v>
      </c>
    </row>
    <row r="242" s="1" customFormat="true" ht="12.75" hidden="false" customHeight="false" outlineLevel="0" collapsed="false">
      <c r="A242" s="262" t="n">
        <v>2</v>
      </c>
      <c r="B242" s="332" t="s">
        <v>1891</v>
      </c>
      <c r="C242" s="332" t="s">
        <v>1550</v>
      </c>
      <c r="D242" s="332" t="s">
        <v>1892</v>
      </c>
      <c r="E242" s="262"/>
      <c r="F242" s="331" t="n">
        <v>0.28</v>
      </c>
      <c r="G242" s="333" t="n">
        <v>438</v>
      </c>
      <c r="H242" s="333" t="n">
        <f aca="false">A242*G242*(1-H234/100)</f>
        <v>876</v>
      </c>
      <c r="I242" s="334" t="n">
        <v>324.1875</v>
      </c>
      <c r="J242" s="334" t="n">
        <f aca="false">(A242*I242)/J234*K234</f>
        <v>589.875</v>
      </c>
      <c r="K242" s="335" t="n">
        <f aca="false">H242-J242</f>
        <v>286.125</v>
      </c>
      <c r="L242" s="330"/>
      <c r="M242" s="262"/>
      <c r="N242" s="262" t="n">
        <v>324.1875</v>
      </c>
      <c r="O242" s="262" t="n">
        <v>3.25</v>
      </c>
      <c r="P242" s="262" t="n">
        <v>520</v>
      </c>
      <c r="Q242" s="262" t="n">
        <v>437.6531</v>
      </c>
      <c r="R242" s="331" t="n">
        <f aca="false">A242*F242</f>
        <v>0.56</v>
      </c>
    </row>
    <row r="243" s="1" customFormat="true" ht="12.75" hidden="false" customHeight="false" outlineLevel="0" collapsed="false">
      <c r="A243" s="262" t="n">
        <v>1</v>
      </c>
      <c r="B243" s="332" t="s">
        <v>1893</v>
      </c>
      <c r="C243" s="332" t="s">
        <v>1894</v>
      </c>
      <c r="D243" s="332" t="s">
        <v>1895</v>
      </c>
      <c r="E243" s="262"/>
      <c r="F243" s="331" t="n">
        <v>2.8</v>
      </c>
      <c r="G243" s="333" t="n">
        <v>1234</v>
      </c>
      <c r="H243" s="333" t="n">
        <f aca="false">A243*G243*(1-H234/100)</f>
        <v>1234</v>
      </c>
      <c r="I243" s="334" t="n">
        <v>771.4</v>
      </c>
      <c r="J243" s="334" t="n">
        <f aca="false">(A243*I243)/J234*K234</f>
        <v>701.8</v>
      </c>
      <c r="K243" s="335" t="n">
        <f aca="false">H243-J243</f>
        <v>532.2</v>
      </c>
      <c r="L243" s="330"/>
      <c r="M243" s="262"/>
      <c r="N243" s="262" t="n">
        <v>771.4</v>
      </c>
      <c r="O243" s="262" t="n">
        <v>8</v>
      </c>
      <c r="P243" s="262" t="n">
        <v>1470</v>
      </c>
      <c r="Q243" s="262" t="n">
        <v>1234.24</v>
      </c>
      <c r="R243" s="331" t="n">
        <f aca="false">A243*F243</f>
        <v>2.8</v>
      </c>
    </row>
    <row r="244" s="1" customFormat="true" ht="12.75" hidden="false" customHeight="false" outlineLevel="0" collapsed="false">
      <c r="A244" s="262" t="n">
        <v>1</v>
      </c>
      <c r="B244" s="332" t="s">
        <v>1896</v>
      </c>
      <c r="C244" s="332" t="s">
        <v>1894</v>
      </c>
      <c r="D244" s="332" t="s">
        <v>1897</v>
      </c>
      <c r="E244" s="262"/>
      <c r="F244" s="331" t="n">
        <v>3.5</v>
      </c>
      <c r="G244" s="333" t="n">
        <v>1203</v>
      </c>
      <c r="H244" s="333" t="n">
        <f aca="false">A244*G244*(1-H234/100)</f>
        <v>1203</v>
      </c>
      <c r="I244" s="334" t="n">
        <v>752.115</v>
      </c>
      <c r="J244" s="334" t="n">
        <f aca="false">(A244*I244)/J234*K234</f>
        <v>684.255</v>
      </c>
      <c r="K244" s="335" t="n">
        <f aca="false">H244-J244</f>
        <v>518.745</v>
      </c>
      <c r="L244" s="330"/>
      <c r="M244" s="262"/>
      <c r="N244" s="262" t="n">
        <v>752.115</v>
      </c>
      <c r="O244" s="262" t="n">
        <v>7.8</v>
      </c>
      <c r="P244" s="262" t="n">
        <v>1430</v>
      </c>
      <c r="Q244" s="262" t="n">
        <v>1203.384</v>
      </c>
      <c r="R244" s="331" t="n">
        <f aca="false">A244*F244</f>
        <v>3.5</v>
      </c>
    </row>
    <row r="245" s="1" customFormat="true" ht="12.75" hidden="false" customHeight="false" outlineLevel="0" collapsed="false">
      <c r="A245" s="262" t="n">
        <v>4</v>
      </c>
      <c r="B245" s="332" t="s">
        <v>1898</v>
      </c>
      <c r="C245" s="332" t="s">
        <v>1664</v>
      </c>
      <c r="D245" s="332" t="s">
        <v>1899</v>
      </c>
      <c r="E245" s="262"/>
      <c r="F245" s="331" t="n">
        <v>0.04</v>
      </c>
      <c r="G245" s="333" t="n">
        <v>65</v>
      </c>
      <c r="H245" s="333" t="n">
        <f aca="false">A245*G245*(1-H234/100)</f>
        <v>260</v>
      </c>
      <c r="I245" s="334" t="n">
        <v>46.683</v>
      </c>
      <c r="J245" s="334" t="n">
        <f aca="false">(A245*I245)/J234*K234</f>
        <v>169.884</v>
      </c>
      <c r="K245" s="335" t="n">
        <f aca="false">H245-J245</f>
        <v>90.116</v>
      </c>
      <c r="L245" s="330"/>
      <c r="M245" s="262"/>
      <c r="N245" s="262" t="n">
        <v>46.683</v>
      </c>
      <c r="O245" s="262" t="n">
        <v>0.52</v>
      </c>
      <c r="P245" s="262" t="n">
        <v>80</v>
      </c>
      <c r="Q245" s="262" t="n">
        <v>65.3562</v>
      </c>
      <c r="R245" s="331" t="n">
        <f aca="false">A245*F245</f>
        <v>0.16</v>
      </c>
    </row>
    <row r="246" s="1" customFormat="true" ht="12.75" hidden="false" customHeight="false" outlineLevel="0" collapsed="false">
      <c r="A246" s="262" t="n">
        <v>2</v>
      </c>
      <c r="B246" s="332" t="s">
        <v>1900</v>
      </c>
      <c r="C246" s="332" t="s">
        <v>1664</v>
      </c>
      <c r="D246" s="332" t="s">
        <v>1901</v>
      </c>
      <c r="E246" s="262"/>
      <c r="F246" s="331" t="n">
        <v>0.07</v>
      </c>
      <c r="G246" s="333" t="n">
        <v>67</v>
      </c>
      <c r="H246" s="333" t="n">
        <f aca="false">A246*G246*(1-H234/100)</f>
        <v>134</v>
      </c>
      <c r="I246" s="334" t="n">
        <v>47.5808</v>
      </c>
      <c r="J246" s="334" t="n">
        <f aca="false">(A246*I246)/J234*K234</f>
        <v>86.5755909774436</v>
      </c>
      <c r="K246" s="335" t="n">
        <f aca="false">H246-J246</f>
        <v>47.4244090225564</v>
      </c>
      <c r="L246" s="330"/>
      <c r="M246" s="262"/>
      <c r="N246" s="262" t="n">
        <v>47.5808</v>
      </c>
      <c r="O246" s="262" t="n">
        <v>0.53</v>
      </c>
      <c r="P246" s="262" t="n">
        <v>80</v>
      </c>
      <c r="Q246" s="262" t="n">
        <v>66.6131</v>
      </c>
      <c r="R246" s="331" t="n">
        <f aca="false">A246*F246</f>
        <v>0.14</v>
      </c>
    </row>
    <row r="247" s="1" customFormat="true" ht="12.75" hidden="false" customHeight="false" outlineLevel="0" collapsed="false">
      <c r="A247" s="262" t="n">
        <v>1</v>
      </c>
      <c r="B247" s="332" t="s">
        <v>1902</v>
      </c>
      <c r="C247" s="332" t="s">
        <v>1903</v>
      </c>
      <c r="D247" s="332" t="s">
        <v>1904</v>
      </c>
      <c r="E247" s="262"/>
      <c r="F247" s="331"/>
      <c r="G247" s="333" t="n">
        <v>13263</v>
      </c>
      <c r="H247" s="333" t="n">
        <f aca="false">A247*G247*(1-H234/100)</f>
        <v>13263</v>
      </c>
      <c r="I247" s="334" t="n">
        <v>10202.031</v>
      </c>
      <c r="J247" s="334" t="n">
        <f aca="false">(A247*I247)/J234*K234</f>
        <v>9281.547</v>
      </c>
      <c r="K247" s="335" t="n">
        <f aca="false">H247-J247</f>
        <v>3981.453</v>
      </c>
      <c r="L247" s="330"/>
      <c r="M247" s="262"/>
      <c r="N247" s="262" t="n">
        <v>10202.031</v>
      </c>
      <c r="O247" s="262" t="n">
        <v>113.64</v>
      </c>
      <c r="P247" s="262"/>
      <c r="Q247" s="262" t="n">
        <v>13262.6403</v>
      </c>
      <c r="R247" s="331" t="n">
        <f aca="false">A247*F247</f>
        <v>0</v>
      </c>
    </row>
    <row r="248" s="1" customFormat="true" ht="12.75" hidden="false" customHeight="false" outlineLevel="0" collapsed="false">
      <c r="A248" s="262" t="n">
        <v>6</v>
      </c>
      <c r="B248" s="332" t="s">
        <v>368</v>
      </c>
      <c r="C248" s="332" t="s">
        <v>1680</v>
      </c>
      <c r="D248" s="332" t="s">
        <v>1905</v>
      </c>
      <c r="E248" s="262"/>
      <c r="F248" s="331" t="n">
        <v>0.02</v>
      </c>
      <c r="G248" s="333" t="n">
        <v>105</v>
      </c>
      <c r="H248" s="333" t="n">
        <f aca="false">A248*G248*(1-H234/100)</f>
        <v>630</v>
      </c>
      <c r="I248" s="334" t="n">
        <v>77.805</v>
      </c>
      <c r="J248" s="334" t="n">
        <f aca="false">(A248*I248)/J234*K234</f>
        <v>424.71</v>
      </c>
      <c r="K248" s="335" t="n">
        <f aca="false">H248-J248</f>
        <v>205.29</v>
      </c>
      <c r="L248" s="330"/>
      <c r="M248" s="262"/>
      <c r="N248" s="262" t="n">
        <v>77.805</v>
      </c>
      <c r="O248" s="262" t="n">
        <v>0.9</v>
      </c>
      <c r="P248" s="262" t="n">
        <v>120</v>
      </c>
      <c r="Q248" s="262" t="n">
        <v>105.0368</v>
      </c>
      <c r="R248" s="331" t="n">
        <f aca="false">A248*F248</f>
        <v>0.12</v>
      </c>
    </row>
    <row r="249" s="1" customFormat="true" ht="12.75" hidden="false" customHeight="false" outlineLevel="0" collapsed="false">
      <c r="A249" s="262" t="n">
        <v>8</v>
      </c>
      <c r="B249" s="332" t="s">
        <v>1906</v>
      </c>
      <c r="C249" s="332" t="s">
        <v>1907</v>
      </c>
      <c r="D249" s="332" t="s">
        <v>1908</v>
      </c>
      <c r="E249" s="262"/>
      <c r="F249" s="331" t="n">
        <v>0.02</v>
      </c>
      <c r="G249" s="333" t="n">
        <v>109</v>
      </c>
      <c r="H249" s="333" t="n">
        <f aca="false">A249*G249*(1-H234/100)</f>
        <v>872</v>
      </c>
      <c r="I249" s="334" t="n">
        <v>80.7975</v>
      </c>
      <c r="J249" s="334" t="n">
        <f aca="false">(A249*I249)/J234*K234</f>
        <v>588.06</v>
      </c>
      <c r="K249" s="335" t="n">
        <f aca="false">H249-J249</f>
        <v>283.94</v>
      </c>
      <c r="L249" s="330"/>
      <c r="M249" s="262"/>
      <c r="N249" s="262" t="n">
        <v>80.7975</v>
      </c>
      <c r="O249" s="262" t="n">
        <v>0.9</v>
      </c>
      <c r="P249" s="262" t="n">
        <v>120</v>
      </c>
      <c r="Q249" s="262" t="n">
        <v>109.0766</v>
      </c>
      <c r="R249" s="331" t="n">
        <f aca="false">A249*F249</f>
        <v>0.16</v>
      </c>
    </row>
    <row r="250" s="1" customFormat="true" ht="12.75" hidden="false" customHeight="false" outlineLevel="0" collapsed="false">
      <c r="A250" s="262" t="n">
        <v>36</v>
      </c>
      <c r="B250" s="332" t="s">
        <v>1613</v>
      </c>
      <c r="C250" s="332" t="s">
        <v>1532</v>
      </c>
      <c r="D250" s="332" t="s">
        <v>1614</v>
      </c>
      <c r="E250" s="262"/>
      <c r="F250" s="331" t="n">
        <v>0.59</v>
      </c>
      <c r="G250" s="333" t="n">
        <v>131</v>
      </c>
      <c r="H250" s="333" t="n">
        <f aca="false">A250*G250*(1-H234/100)</f>
        <v>4716</v>
      </c>
      <c r="I250" s="334" t="n">
        <v>90.44</v>
      </c>
      <c r="J250" s="334" t="n">
        <f aca="false">(A250*I250)/J234*K234</f>
        <v>2962.08</v>
      </c>
      <c r="K250" s="335" t="n">
        <f aca="false">H250-J250</f>
        <v>1753.92</v>
      </c>
      <c r="L250" s="330"/>
      <c r="M250" s="262"/>
      <c r="N250" s="262" t="n">
        <v>90.44</v>
      </c>
      <c r="O250" s="262" t="n">
        <v>0.8</v>
      </c>
      <c r="P250" s="262" t="n">
        <v>300</v>
      </c>
      <c r="Q250" s="262" t="n">
        <v>131</v>
      </c>
      <c r="R250" s="331" t="n">
        <f aca="false">A250*F250</f>
        <v>21.24</v>
      </c>
    </row>
    <row r="251" s="1" customFormat="true" ht="12.75" hidden="false" customHeight="false" outlineLevel="0" collapsed="false">
      <c r="A251" s="262" t="n">
        <v>27</v>
      </c>
      <c r="B251" s="332" t="s">
        <v>1909</v>
      </c>
      <c r="C251" s="332" t="s">
        <v>1910</v>
      </c>
      <c r="D251" s="332" t="s">
        <v>1911</v>
      </c>
      <c r="E251" s="262"/>
      <c r="F251" s="331" t="n">
        <v>0.36</v>
      </c>
      <c r="G251" s="333" t="n">
        <v>170</v>
      </c>
      <c r="H251" s="333" t="n">
        <f aca="false">A251*G251*(1-H234/100)</f>
        <v>4590</v>
      </c>
      <c r="I251" s="334" t="n">
        <v>125.685</v>
      </c>
      <c r="J251" s="334" t="n">
        <f aca="false">(A251*I251)/J234*K234</f>
        <v>3087.315</v>
      </c>
      <c r="K251" s="335" t="n">
        <f aca="false">H251-J251</f>
        <v>1502.685</v>
      </c>
      <c r="L251" s="330"/>
      <c r="M251" s="262"/>
      <c r="N251" s="262" t="n">
        <v>125.685</v>
      </c>
      <c r="O251" s="262" t="n">
        <v>1.4</v>
      </c>
      <c r="P251" s="262" t="n">
        <v>251.37</v>
      </c>
      <c r="Q251" s="262" t="n">
        <v>170</v>
      </c>
      <c r="R251" s="331" t="n">
        <f aca="false">A251*F251</f>
        <v>9.72</v>
      </c>
    </row>
    <row r="252" s="1" customFormat="true" ht="12.75" hidden="false" customHeight="false" outlineLevel="0" collapsed="false">
      <c r="A252" s="262" t="n">
        <v>6</v>
      </c>
      <c r="B252" s="332" t="s">
        <v>1912</v>
      </c>
      <c r="C252" s="332" t="s">
        <v>1562</v>
      </c>
      <c r="D252" s="332" t="s">
        <v>1913</v>
      </c>
      <c r="E252" s="262"/>
      <c r="F252" s="331" t="n">
        <v>0.66</v>
      </c>
      <c r="G252" s="333" t="n">
        <v>218</v>
      </c>
      <c r="H252" s="333" t="n">
        <f aca="false">A252*G252*(1-H234/100)</f>
        <v>1308</v>
      </c>
      <c r="I252" s="334" t="n">
        <v>161.595</v>
      </c>
      <c r="J252" s="334" t="n">
        <f aca="false">(A252*I252)/J234*K234</f>
        <v>882.09</v>
      </c>
      <c r="K252" s="335" t="n">
        <f aca="false">H252-J252</f>
        <v>425.91</v>
      </c>
      <c r="L252" s="330"/>
      <c r="M252" s="262"/>
      <c r="N252" s="262" t="n">
        <v>161.595</v>
      </c>
      <c r="O252" s="262" t="n">
        <v>1.8</v>
      </c>
      <c r="P252" s="262" t="n">
        <v>400</v>
      </c>
      <c r="Q252" s="262" t="n">
        <v>218</v>
      </c>
      <c r="R252" s="331" t="n">
        <f aca="false">A252*F252</f>
        <v>3.96</v>
      </c>
    </row>
    <row r="253" s="1" customFormat="true" ht="12.75" hidden="false" customHeight="false" outlineLevel="0" collapsed="false">
      <c r="A253" s="262" t="n">
        <v>6</v>
      </c>
      <c r="B253" s="332" t="s">
        <v>1914</v>
      </c>
      <c r="C253" s="332" t="s">
        <v>1565</v>
      </c>
      <c r="D253" s="332" t="s">
        <v>1915</v>
      </c>
      <c r="E253" s="262"/>
      <c r="F253" s="331" t="n">
        <v>1.68</v>
      </c>
      <c r="G253" s="333" t="n">
        <v>909</v>
      </c>
      <c r="H253" s="333" t="n">
        <f aca="false">A253*G253*(1-H234/100)</f>
        <v>5454</v>
      </c>
      <c r="I253" s="334" t="n">
        <v>673.3125</v>
      </c>
      <c r="J253" s="334" t="n">
        <f aca="false">(A253*I253)/J234*K234</f>
        <v>3675.375</v>
      </c>
      <c r="K253" s="335" t="n">
        <f aca="false">H253-J253</f>
        <v>1778.625</v>
      </c>
      <c r="L253" s="330"/>
      <c r="M253" s="262"/>
      <c r="N253" s="262" t="n">
        <v>673.3125</v>
      </c>
      <c r="O253" s="262" t="n">
        <v>7.5</v>
      </c>
      <c r="P253" s="262" t="n">
        <v>1200</v>
      </c>
      <c r="Q253" s="262" t="n">
        <v>909</v>
      </c>
      <c r="R253" s="331" t="n">
        <f aca="false">A253*F253</f>
        <v>10.08</v>
      </c>
    </row>
    <row r="254" s="1" customFormat="true" ht="12.75" hidden="false" customHeight="false" outlineLevel="0" collapsed="false">
      <c r="A254" s="262" t="n">
        <v>12</v>
      </c>
      <c r="B254" s="332" t="s">
        <v>1916</v>
      </c>
      <c r="C254" s="332" t="s">
        <v>1562</v>
      </c>
      <c r="D254" s="332" t="s">
        <v>1917</v>
      </c>
      <c r="E254" s="262"/>
      <c r="F254" s="331" t="n">
        <v>0.78</v>
      </c>
      <c r="G254" s="333" t="n">
        <v>308</v>
      </c>
      <c r="H254" s="333" t="n">
        <f aca="false">A254*G254*(1-H234/100)</f>
        <v>3696</v>
      </c>
      <c r="I254" s="334" t="n">
        <v>224.4375</v>
      </c>
      <c r="J254" s="334" t="n">
        <f aca="false">(A254*I254)/J234*K234</f>
        <v>2450.25</v>
      </c>
      <c r="K254" s="335" t="n">
        <f aca="false">H254-J254</f>
        <v>1245.75</v>
      </c>
      <c r="L254" s="330"/>
      <c r="M254" s="262"/>
      <c r="N254" s="262" t="n">
        <v>224.4375</v>
      </c>
      <c r="O254" s="262" t="n">
        <v>2.5</v>
      </c>
      <c r="P254" s="262" t="n">
        <v>450</v>
      </c>
      <c r="Q254" s="262" t="n">
        <v>308</v>
      </c>
      <c r="R254" s="331" t="n">
        <f aca="false">A254*F254</f>
        <v>9.36</v>
      </c>
    </row>
    <row r="255" s="1" customFormat="true" ht="12.75" hidden="false" customHeight="false" outlineLevel="0" collapsed="false">
      <c r="A255" s="262" t="n">
        <v>12</v>
      </c>
      <c r="B255" s="332" t="s">
        <v>1918</v>
      </c>
      <c r="C255" s="332" t="s">
        <v>1919</v>
      </c>
      <c r="D255" s="332" t="s">
        <v>1920</v>
      </c>
      <c r="E255" s="262"/>
      <c r="F255" s="331" t="n">
        <v>1.3</v>
      </c>
      <c r="G255" s="333" t="n">
        <v>931</v>
      </c>
      <c r="H255" s="333" t="n">
        <f aca="false">A255*G255*(1-H234/100)</f>
        <v>11172</v>
      </c>
      <c r="I255" s="334" t="n">
        <v>664.335</v>
      </c>
      <c r="J255" s="334" t="n">
        <f aca="false">(A255*I255)/J234*K234</f>
        <v>7252.74</v>
      </c>
      <c r="K255" s="335" t="n">
        <f aca="false">H255-J255</f>
        <v>3919.26</v>
      </c>
      <c r="L255" s="330"/>
      <c r="M255" s="262"/>
      <c r="N255" s="262" t="n">
        <v>664.335</v>
      </c>
      <c r="O255" s="262" t="n">
        <v>7.4</v>
      </c>
      <c r="P255" s="262" t="n">
        <v>1329</v>
      </c>
      <c r="Q255" s="262" t="n">
        <v>931</v>
      </c>
      <c r="R255" s="331" t="n">
        <f aca="false">A255*F255</f>
        <v>15.6</v>
      </c>
    </row>
    <row r="256" s="1" customFormat="true" ht="12.75" hidden="false" customHeight="false" outlineLevel="0" collapsed="false">
      <c r="A256" s="262" t="n">
        <v>1</v>
      </c>
      <c r="B256" s="332" t="s">
        <v>1921</v>
      </c>
      <c r="C256" s="332" t="s">
        <v>1922</v>
      </c>
      <c r="D256" s="332" t="s">
        <v>856</v>
      </c>
      <c r="E256" s="262"/>
      <c r="F256" s="331" t="n">
        <v>1</v>
      </c>
      <c r="G256" s="333" t="n">
        <v>687</v>
      </c>
      <c r="H256" s="333" t="n">
        <f aca="false">A256*G256*(1-H234/100)</f>
        <v>687</v>
      </c>
      <c r="I256" s="334" t="n">
        <v>429.1245</v>
      </c>
      <c r="J256" s="334" t="n">
        <f aca="false">(A256*I256)/J234*K234</f>
        <v>390.4065</v>
      </c>
      <c r="K256" s="335" t="n">
        <f aca="false">H256-J256</f>
        <v>296.5935</v>
      </c>
      <c r="L256" s="330"/>
      <c r="M256" s="262"/>
      <c r="N256" s="262" t="n">
        <v>429.1245</v>
      </c>
      <c r="O256" s="262" t="n">
        <v>4.78</v>
      </c>
      <c r="P256" s="262" t="n">
        <v>858</v>
      </c>
      <c r="Q256" s="262" t="n">
        <v>687</v>
      </c>
      <c r="R256" s="331" t="n">
        <f aca="false">A256*F256</f>
        <v>1</v>
      </c>
    </row>
    <row r="257" s="1" customFormat="true" ht="12.75" hidden="false" customHeight="false" outlineLevel="0" collapsed="false">
      <c r="A257" s="336" t="n">
        <f aca="false">SUM(A235:A256)</f>
        <v>164</v>
      </c>
      <c r="B257" s="336" t="s">
        <v>377</v>
      </c>
      <c r="C257" s="336"/>
      <c r="D257" s="336"/>
      <c r="E257" s="336"/>
      <c r="F257" s="337" t="n">
        <f aca="false">R257</f>
        <v>166.41</v>
      </c>
      <c r="G257" s="338"/>
      <c r="H257" s="339" t="n">
        <f aca="false">SUM(H235:H256)</f>
        <v>72992</v>
      </c>
      <c r="I257" s="340"/>
      <c r="J257" s="341" t="n">
        <f aca="false">SUM(J235:J256)</f>
        <v>48958.9597729323</v>
      </c>
      <c r="K257" s="335" t="n">
        <f aca="false">SUM(K235:K256)</f>
        <v>24033.0402270677</v>
      </c>
      <c r="L257" s="330"/>
      <c r="M257" s="262"/>
      <c r="N257" s="262"/>
      <c r="O257" s="262"/>
      <c r="P257" s="262"/>
      <c r="Q257" s="262"/>
      <c r="R257" s="331" t="n">
        <f aca="false">SUM(R235:R256)</f>
        <v>166.41</v>
      </c>
    </row>
    <row r="258" s="1" customFormat="true" ht="12.75" hidden="false" customHeight="false" outlineLevel="0" collapsed="false">
      <c r="A258" s="262"/>
      <c r="B258" s="272" t="s">
        <v>914</v>
      </c>
      <c r="C258" s="342"/>
      <c r="D258" s="342"/>
      <c r="E258" s="262"/>
      <c r="F258" s="262"/>
      <c r="G258" s="333"/>
      <c r="H258" s="343" t="n">
        <v>0</v>
      </c>
      <c r="I258" s="344" t="n">
        <f aca="false">K259/J259</f>
        <v>0.49088134916532</v>
      </c>
      <c r="J258" s="345"/>
      <c r="K258" s="335"/>
      <c r="L258" s="330"/>
      <c r="M258" s="262"/>
      <c r="N258" s="262"/>
      <c r="O258" s="262"/>
      <c r="P258" s="262"/>
      <c r="Q258" s="262"/>
      <c r="R258" s="331"/>
    </row>
    <row r="259" s="1" customFormat="true" ht="13.5" hidden="false" customHeight="false" outlineLevel="0" collapsed="false">
      <c r="A259" s="346"/>
      <c r="B259" s="346" t="s">
        <v>915</v>
      </c>
      <c r="C259" s="346"/>
      <c r="D259" s="346"/>
      <c r="E259" s="346"/>
      <c r="F259" s="347"/>
      <c r="G259" s="348"/>
      <c r="H259" s="349" t="n">
        <f aca="false">SUM(H257:H258)</f>
        <v>72992</v>
      </c>
      <c r="I259" s="350" t="n">
        <f aca="false">K259/H259</f>
        <v>0.329255811966622</v>
      </c>
      <c r="J259" s="351" t="n">
        <f aca="false">SUM(J257:J258)</f>
        <v>48958.9597729323</v>
      </c>
      <c r="K259" s="352" t="n">
        <f aca="false">H259-J259</f>
        <v>24033.0402270677</v>
      </c>
      <c r="L259" s="330"/>
      <c r="M259" s="262"/>
      <c r="N259" s="262"/>
      <c r="O259" s="262"/>
      <c r="P259" s="262"/>
      <c r="Q259" s="262"/>
      <c r="R259" s="331"/>
    </row>
    <row r="260" s="1" customFormat="true" ht="13.5" hidden="false" customHeight="false" outlineLevel="0" collapsed="false">
      <c r="A260" s="262"/>
      <c r="B260" s="332"/>
      <c r="C260" s="342"/>
      <c r="D260" s="342"/>
      <c r="E260" s="262"/>
      <c r="F260" s="262"/>
      <c r="G260" s="262"/>
      <c r="H260" s="262"/>
      <c r="I260" s="354"/>
      <c r="J260" s="354"/>
      <c r="K260" s="355"/>
      <c r="L260" s="330"/>
      <c r="M260" s="262"/>
      <c r="N260" s="262"/>
      <c r="O260" s="262"/>
      <c r="P260" s="262"/>
      <c r="Q260" s="262"/>
      <c r="R260" s="331"/>
    </row>
    <row r="261" s="1" customFormat="true" ht="13.5" hidden="false" customHeight="false" outlineLevel="0" collapsed="false">
      <c r="A261" s="322"/>
      <c r="B261" s="323" t="s">
        <v>1923</v>
      </c>
      <c r="C261" s="324" t="s">
        <v>1924</v>
      </c>
      <c r="D261" s="325" t="n">
        <v>42769</v>
      </c>
      <c r="E261" s="322"/>
      <c r="F261" s="322" t="s">
        <v>1881</v>
      </c>
      <c r="G261" s="324"/>
      <c r="H261" s="326" t="n">
        <v>0</v>
      </c>
      <c r="I261" s="327" t="s">
        <v>358</v>
      </c>
      <c r="J261" s="328" t="n">
        <v>66.5</v>
      </c>
      <c r="K261" s="329" t="n">
        <v>60.5</v>
      </c>
      <c r="L261" s="330"/>
      <c r="M261" s="262"/>
      <c r="N261" s="262"/>
      <c r="O261" s="262"/>
      <c r="P261" s="262"/>
      <c r="Q261" s="262"/>
      <c r="R261" s="331"/>
    </row>
    <row r="262" s="1" customFormat="true" ht="12.75" hidden="false" customHeight="false" outlineLevel="0" collapsed="false">
      <c r="A262" s="262" t="n">
        <v>300</v>
      </c>
      <c r="B262" s="332" t="s">
        <v>1925</v>
      </c>
      <c r="C262" s="332" t="s">
        <v>1926</v>
      </c>
      <c r="D262" s="332" t="s">
        <v>1927</v>
      </c>
      <c r="E262" s="262"/>
      <c r="F262" s="331" t="n">
        <v>0.33</v>
      </c>
      <c r="G262" s="333" t="n">
        <v>56</v>
      </c>
      <c r="H262" s="333" t="n">
        <f aca="false">A262*G262*(1-H261/100)</f>
        <v>16800</v>
      </c>
      <c r="I262" s="334" t="n">
        <v>41.2965</v>
      </c>
      <c r="J262" s="334" t="n">
        <f aca="false">(A262*I262)/J261*K261</f>
        <v>11271.15</v>
      </c>
      <c r="K262" s="335" t="n">
        <f aca="false">H262-J262</f>
        <v>5528.85</v>
      </c>
      <c r="L262" s="330"/>
      <c r="M262" s="262"/>
      <c r="N262" s="262" t="n">
        <v>41.2965</v>
      </c>
      <c r="O262" s="262" t="n">
        <v>0.46</v>
      </c>
      <c r="P262" s="262"/>
      <c r="Q262" s="262" t="n">
        <v>55.7503</v>
      </c>
      <c r="R262" s="331" t="n">
        <f aca="false">A262*F262</f>
        <v>99</v>
      </c>
    </row>
    <row r="263" s="1" customFormat="true" ht="12.75" hidden="false" customHeight="false" outlineLevel="0" collapsed="false">
      <c r="A263" s="336" t="n">
        <f aca="false">SUM(A262:A262)</f>
        <v>300</v>
      </c>
      <c r="B263" s="336" t="s">
        <v>377</v>
      </c>
      <c r="C263" s="336"/>
      <c r="D263" s="336"/>
      <c r="E263" s="336"/>
      <c r="F263" s="337" t="n">
        <f aca="false">R263</f>
        <v>99</v>
      </c>
      <c r="G263" s="338"/>
      <c r="H263" s="339" t="n">
        <f aca="false">SUM(H262:H262)</f>
        <v>16800</v>
      </c>
      <c r="I263" s="340"/>
      <c r="J263" s="341" t="n">
        <f aca="false">SUM(J262:J262)</f>
        <v>11271.15</v>
      </c>
      <c r="K263" s="335" t="n">
        <f aca="false">SUM(K262:K262)</f>
        <v>5528.85</v>
      </c>
      <c r="L263" s="330"/>
      <c r="M263" s="262"/>
      <c r="N263" s="262"/>
      <c r="O263" s="262"/>
      <c r="P263" s="262"/>
      <c r="Q263" s="262"/>
      <c r="R263" s="331" t="n">
        <f aca="false">SUM(R262:R262)</f>
        <v>99</v>
      </c>
    </row>
    <row r="264" s="1" customFormat="true" ht="12.75" hidden="false" customHeight="false" outlineLevel="0" collapsed="false">
      <c r="A264" s="262"/>
      <c r="B264" s="272" t="s">
        <v>914</v>
      </c>
      <c r="C264" s="342"/>
      <c r="D264" s="342"/>
      <c r="E264" s="262"/>
      <c r="F264" s="262"/>
      <c r="G264" s="333"/>
      <c r="H264" s="343" t="n">
        <v>0</v>
      </c>
      <c r="I264" s="344" t="n">
        <f aca="false">K265/J265</f>
        <v>0.490531134799909</v>
      </c>
      <c r="J264" s="345"/>
      <c r="K264" s="335"/>
      <c r="L264" s="330"/>
      <c r="M264" s="262"/>
      <c r="N264" s="262"/>
      <c r="O264" s="262"/>
      <c r="P264" s="262"/>
      <c r="Q264" s="262"/>
      <c r="R264" s="331"/>
    </row>
    <row r="265" s="1" customFormat="true" ht="13.5" hidden="false" customHeight="false" outlineLevel="0" collapsed="false">
      <c r="A265" s="346"/>
      <c r="B265" s="346" t="s">
        <v>915</v>
      </c>
      <c r="C265" s="346"/>
      <c r="D265" s="346"/>
      <c r="E265" s="346"/>
      <c r="F265" s="347"/>
      <c r="G265" s="348"/>
      <c r="H265" s="349" t="n">
        <f aca="false">SUM(H263:H264)</f>
        <v>16800</v>
      </c>
      <c r="I265" s="350" t="n">
        <f aca="false">K265/H265</f>
        <v>0.329098214285714</v>
      </c>
      <c r="J265" s="351" t="n">
        <f aca="false">SUM(J263:J264)</f>
        <v>11271.15</v>
      </c>
      <c r="K265" s="352" t="n">
        <f aca="false">H265-J265</f>
        <v>5528.85</v>
      </c>
      <c r="L265" s="330"/>
      <c r="M265" s="262"/>
      <c r="N265" s="262"/>
      <c r="O265" s="262"/>
      <c r="P265" s="262"/>
      <c r="Q265" s="262"/>
      <c r="R265" s="331"/>
    </row>
    <row r="266" s="1" customFormat="true" ht="13.5" hidden="false" customHeight="false" outlineLevel="0" collapsed="false">
      <c r="A266" s="262"/>
      <c r="B266" s="332"/>
      <c r="C266" s="342"/>
      <c r="D266" s="342"/>
      <c r="E266" s="262"/>
      <c r="F266" s="262"/>
      <c r="G266" s="262"/>
      <c r="H266" s="262"/>
      <c r="I266" s="354"/>
      <c r="J266" s="354"/>
      <c r="K266" s="355"/>
      <c r="L266" s="330"/>
      <c r="M266" s="262"/>
      <c r="N266" s="262"/>
      <c r="O266" s="262"/>
      <c r="P266" s="262"/>
      <c r="Q266" s="262"/>
      <c r="R266" s="331"/>
    </row>
    <row r="267" s="1" customFormat="true" ht="13.5" hidden="false" customHeight="false" outlineLevel="0" collapsed="false">
      <c r="A267" s="322"/>
      <c r="B267" s="323" t="s">
        <v>1928</v>
      </c>
      <c r="C267" s="324"/>
      <c r="D267" s="325" t="n">
        <v>42769</v>
      </c>
      <c r="E267" s="322"/>
      <c r="F267" s="322" t="s">
        <v>1929</v>
      </c>
      <c r="G267" s="324"/>
      <c r="H267" s="326" t="n">
        <v>0</v>
      </c>
      <c r="I267" s="327" t="s">
        <v>358</v>
      </c>
      <c r="J267" s="328" t="n">
        <v>66.5</v>
      </c>
      <c r="K267" s="329" t="n">
        <v>60.5</v>
      </c>
      <c r="L267" s="330"/>
      <c r="M267" s="262"/>
      <c r="N267" s="262"/>
      <c r="O267" s="262"/>
      <c r="P267" s="262"/>
      <c r="Q267" s="262"/>
      <c r="R267" s="331"/>
    </row>
    <row r="268" s="1" customFormat="true" ht="12.75" hidden="false" customHeight="false" outlineLevel="0" collapsed="false">
      <c r="A268" s="262" t="n">
        <v>2</v>
      </c>
      <c r="B268" s="332" t="s">
        <v>1930</v>
      </c>
      <c r="C268" s="332" t="s">
        <v>1931</v>
      </c>
      <c r="D268" s="332" t="s">
        <v>1932</v>
      </c>
      <c r="E268" s="262"/>
      <c r="F268" s="331" t="n">
        <v>0.05</v>
      </c>
      <c r="G268" s="333" t="n">
        <v>87</v>
      </c>
      <c r="H268" s="333" t="n">
        <f aca="false">A268*G268*(1-H267/100)</f>
        <v>174</v>
      </c>
      <c r="I268" s="334" t="n">
        <v>61.9447</v>
      </c>
      <c r="J268" s="334" t="n">
        <f aca="false">(A268*I268)/J267*K267</f>
        <v>112.711409022556</v>
      </c>
      <c r="K268" s="335" t="n">
        <f aca="false">H268-J268</f>
        <v>61.2885909774436</v>
      </c>
      <c r="L268" s="330"/>
      <c r="M268" s="262"/>
      <c r="N268" s="262" t="n">
        <v>61.9447</v>
      </c>
      <c r="O268" s="262" t="n">
        <v>0.69</v>
      </c>
      <c r="P268" s="262" t="n">
        <v>100</v>
      </c>
      <c r="Q268" s="262" t="n">
        <v>86.7226</v>
      </c>
      <c r="R268" s="331" t="n">
        <f aca="false">A268*F268</f>
        <v>0.1</v>
      </c>
    </row>
    <row r="269" s="1" customFormat="true" ht="12.75" hidden="false" customHeight="false" outlineLevel="0" collapsed="false">
      <c r="A269" s="262" t="n">
        <v>4</v>
      </c>
      <c r="B269" s="332" t="s">
        <v>1933</v>
      </c>
      <c r="C269" s="332" t="s">
        <v>1931</v>
      </c>
      <c r="D269" s="332" t="s">
        <v>1934</v>
      </c>
      <c r="E269" s="262"/>
      <c r="F269" s="331" t="n">
        <v>0.07</v>
      </c>
      <c r="G269" s="333" t="n">
        <v>103</v>
      </c>
      <c r="H269" s="333" t="n">
        <f aca="false">A269*G269*(1-H267/100)</f>
        <v>412</v>
      </c>
      <c r="I269" s="334" t="n">
        <v>76.076</v>
      </c>
      <c r="J269" s="334" t="n">
        <f aca="false">(A269*I269)/J267*K267</f>
        <v>276.848</v>
      </c>
      <c r="K269" s="335" t="n">
        <f aca="false">H269-J269</f>
        <v>135.152</v>
      </c>
      <c r="L269" s="330"/>
      <c r="M269" s="262"/>
      <c r="N269" s="262" t="n">
        <v>76.076</v>
      </c>
      <c r="O269" s="262" t="n">
        <v>0.88</v>
      </c>
      <c r="P269" s="262" t="n">
        <v>120</v>
      </c>
      <c r="Q269" s="262" t="n">
        <v>102.7026</v>
      </c>
      <c r="R269" s="331" t="n">
        <f aca="false">A269*F269</f>
        <v>0.28</v>
      </c>
    </row>
    <row r="270" s="1" customFormat="true" ht="12.75" hidden="false" customHeight="false" outlineLevel="0" collapsed="false">
      <c r="A270" s="262" t="n">
        <v>2</v>
      </c>
      <c r="B270" s="332" t="s">
        <v>1935</v>
      </c>
      <c r="C270" s="332" t="s">
        <v>1680</v>
      </c>
      <c r="D270" s="332" t="s">
        <v>1936</v>
      </c>
      <c r="E270" s="262"/>
      <c r="F270" s="331"/>
      <c r="G270" s="333" t="n">
        <v>133</v>
      </c>
      <c r="H270" s="333" t="n">
        <f aca="false">A270*G270*(1-H267/100)</f>
        <v>266</v>
      </c>
      <c r="I270" s="334" t="n">
        <v>98.7525</v>
      </c>
      <c r="J270" s="334" t="n">
        <f aca="false">(A270*I270)/J267*K267</f>
        <v>179.685</v>
      </c>
      <c r="K270" s="335" t="n">
        <f aca="false">H270-J270</f>
        <v>86.315</v>
      </c>
      <c r="L270" s="330"/>
      <c r="M270" s="262"/>
      <c r="N270" s="262" t="n">
        <v>98.7525</v>
      </c>
      <c r="O270" s="262" t="n">
        <v>1.1</v>
      </c>
      <c r="P270" s="262" t="n">
        <v>150</v>
      </c>
      <c r="Q270" s="262" t="n">
        <v>133.3159</v>
      </c>
      <c r="R270" s="331" t="n">
        <f aca="false">A270*F270</f>
        <v>0</v>
      </c>
    </row>
    <row r="271" s="1" customFormat="true" ht="12.75" hidden="false" customHeight="false" outlineLevel="0" collapsed="false">
      <c r="A271" s="336" t="n">
        <f aca="false">SUM(A268:A270)</f>
        <v>8</v>
      </c>
      <c r="B271" s="336" t="s">
        <v>377</v>
      </c>
      <c r="C271" s="336" t="s">
        <v>1937</v>
      </c>
      <c r="D271" s="336"/>
      <c r="E271" s="336"/>
      <c r="F271" s="337" t="n">
        <f aca="false">R271</f>
        <v>0.38</v>
      </c>
      <c r="G271" s="338"/>
      <c r="H271" s="339" t="n">
        <f aca="false">SUM(H268:H270)</f>
        <v>852</v>
      </c>
      <c r="I271" s="340"/>
      <c r="J271" s="341" t="n">
        <f aca="false">SUM(J268:J270)</f>
        <v>569.244409022556</v>
      </c>
      <c r="K271" s="335" t="n">
        <f aca="false">SUM(K268:K270)</f>
        <v>282.755590977444</v>
      </c>
      <c r="L271" s="330"/>
      <c r="M271" s="262"/>
      <c r="N271" s="262"/>
      <c r="O271" s="262"/>
      <c r="P271" s="262"/>
      <c r="Q271" s="262"/>
      <c r="R271" s="331" t="n">
        <f aca="false">SUM(R268:R270)</f>
        <v>0.38</v>
      </c>
    </row>
    <row r="272" s="1" customFormat="true" ht="12.75" hidden="false" customHeight="false" outlineLevel="0" collapsed="false">
      <c r="A272" s="262"/>
      <c r="B272" s="272" t="s">
        <v>914</v>
      </c>
      <c r="C272" s="342"/>
      <c r="D272" s="342"/>
      <c r="E272" s="262"/>
      <c r="F272" s="262"/>
      <c r="G272" s="333"/>
      <c r="H272" s="343" t="n">
        <v>0</v>
      </c>
      <c r="I272" s="344" t="n">
        <f aca="false">K273/J273</f>
        <v>0.496720892635486</v>
      </c>
      <c r="J272" s="345"/>
      <c r="K272" s="335"/>
      <c r="L272" s="330"/>
      <c r="M272" s="262"/>
      <c r="N272" s="262"/>
      <c r="O272" s="262"/>
      <c r="P272" s="262"/>
      <c r="Q272" s="262"/>
      <c r="R272" s="331"/>
    </row>
    <row r="273" s="1" customFormat="true" ht="13.5" hidden="false" customHeight="false" outlineLevel="0" collapsed="false">
      <c r="A273" s="346"/>
      <c r="B273" s="346" t="s">
        <v>915</v>
      </c>
      <c r="C273" s="346"/>
      <c r="D273" s="346"/>
      <c r="E273" s="346"/>
      <c r="F273" s="347"/>
      <c r="G273" s="348"/>
      <c r="H273" s="349" t="n">
        <f aca="false">SUM(H271:H272)</f>
        <v>852</v>
      </c>
      <c r="I273" s="350" t="n">
        <f aca="false">K273/H273</f>
        <v>0.331872759363197</v>
      </c>
      <c r="J273" s="351" t="n">
        <f aca="false">SUM(J271:J272)</f>
        <v>569.244409022556</v>
      </c>
      <c r="K273" s="352" t="n">
        <f aca="false">H273-J273</f>
        <v>282.755590977444</v>
      </c>
      <c r="L273" s="330"/>
      <c r="M273" s="262"/>
      <c r="N273" s="262"/>
      <c r="O273" s="262"/>
      <c r="P273" s="262"/>
      <c r="Q273" s="262"/>
      <c r="R273" s="331"/>
    </row>
    <row r="274" s="1" customFormat="true" ht="13.5" hidden="false" customHeight="false" outlineLevel="0" collapsed="false">
      <c r="A274" s="262"/>
      <c r="B274" s="332"/>
      <c r="C274" s="342"/>
      <c r="D274" s="342"/>
      <c r="E274" s="262"/>
      <c r="F274" s="262"/>
      <c r="G274" s="262"/>
      <c r="H274" s="262"/>
      <c r="I274" s="354"/>
      <c r="J274" s="354"/>
      <c r="K274" s="355"/>
      <c r="L274" s="330"/>
      <c r="M274" s="262"/>
      <c r="N274" s="262"/>
      <c r="O274" s="262"/>
      <c r="P274" s="262"/>
      <c r="Q274" s="262"/>
      <c r="R274" s="331"/>
    </row>
    <row r="275" s="1" customFormat="true" ht="13.5" hidden="false" customHeight="false" outlineLevel="0" collapsed="false">
      <c r="A275" s="322"/>
      <c r="B275" s="323" t="s">
        <v>1938</v>
      </c>
      <c r="C275" s="324" t="s">
        <v>1939</v>
      </c>
      <c r="D275" s="325" t="n">
        <v>42769</v>
      </c>
      <c r="E275" s="322"/>
      <c r="F275" s="322" t="s">
        <v>1929</v>
      </c>
      <c r="G275" s="324"/>
      <c r="H275" s="326" t="n">
        <v>0</v>
      </c>
      <c r="I275" s="327" t="s">
        <v>358</v>
      </c>
      <c r="J275" s="328" t="n">
        <v>66.5</v>
      </c>
      <c r="K275" s="329" t="n">
        <v>60.5</v>
      </c>
      <c r="L275" s="330"/>
      <c r="M275" s="262"/>
      <c r="N275" s="262"/>
      <c r="O275" s="262"/>
      <c r="P275" s="262"/>
      <c r="Q275" s="262"/>
      <c r="R275" s="331"/>
    </row>
    <row r="276" s="1" customFormat="true" ht="12.75" hidden="false" customHeight="false" outlineLevel="0" collapsed="false">
      <c r="A276" s="262" t="n">
        <v>2</v>
      </c>
      <c r="B276" s="332" t="s">
        <v>1940</v>
      </c>
      <c r="C276" s="332" t="s">
        <v>1648</v>
      </c>
      <c r="D276" s="332" t="s">
        <v>1941</v>
      </c>
      <c r="E276" s="262"/>
      <c r="F276" s="331" t="n">
        <v>0.8</v>
      </c>
      <c r="G276" s="333" t="n">
        <v>2447</v>
      </c>
      <c r="H276" s="333" t="n">
        <f aca="false">A276*G276*(1-H275/100)</f>
        <v>4894</v>
      </c>
      <c r="I276" s="334" t="n">
        <v>1631.511</v>
      </c>
      <c r="J276" s="334" t="n">
        <f aca="false">(A276*I276)/J275*K275</f>
        <v>2968.614</v>
      </c>
      <c r="K276" s="335" t="n">
        <f aca="false">H276-J276</f>
        <v>1925.386</v>
      </c>
      <c r="L276" s="330"/>
      <c r="M276" s="262"/>
      <c r="N276" s="262" t="n">
        <v>1631.511</v>
      </c>
      <c r="O276" s="262" t="n">
        <v>16.92</v>
      </c>
      <c r="P276" s="262" t="n">
        <v>2936.7198</v>
      </c>
      <c r="Q276" s="262" t="n">
        <v>2447.2665</v>
      </c>
      <c r="R276" s="331" t="n">
        <f aca="false">A276*F276</f>
        <v>1.6</v>
      </c>
    </row>
    <row r="277" s="1" customFormat="true" ht="12.75" hidden="false" customHeight="false" outlineLevel="0" collapsed="false">
      <c r="A277" s="262" t="n">
        <v>100</v>
      </c>
      <c r="B277" s="332" t="s">
        <v>1942</v>
      </c>
      <c r="C277" s="332" t="s">
        <v>1907</v>
      </c>
      <c r="D277" s="332" t="s">
        <v>1943</v>
      </c>
      <c r="E277" s="262"/>
      <c r="F277" s="331" t="n">
        <v>0.05</v>
      </c>
      <c r="G277" s="333" t="n">
        <v>143</v>
      </c>
      <c r="H277" s="333" t="n">
        <f aca="false">A277*G277*(1-H275/100)</f>
        <v>14300</v>
      </c>
      <c r="I277" s="334" t="n">
        <v>105.9345</v>
      </c>
      <c r="J277" s="334" t="n">
        <f aca="false">(A277*I277)/J275*K275</f>
        <v>9637.65</v>
      </c>
      <c r="K277" s="335" t="n">
        <f aca="false">H277-J277</f>
        <v>4662.35</v>
      </c>
      <c r="L277" s="330"/>
      <c r="M277" s="262"/>
      <c r="N277" s="262" t="n">
        <v>105.9345</v>
      </c>
      <c r="O277" s="262" t="n">
        <v>1.18</v>
      </c>
      <c r="P277" s="262" t="n">
        <v>160</v>
      </c>
      <c r="Q277" s="262" t="n">
        <v>143.0116</v>
      </c>
      <c r="R277" s="331" t="n">
        <f aca="false">A277*F277</f>
        <v>5</v>
      </c>
    </row>
    <row r="278" s="1" customFormat="true" ht="12.75" hidden="false" customHeight="false" outlineLevel="0" collapsed="false">
      <c r="A278" s="262" t="n">
        <v>40</v>
      </c>
      <c r="B278" s="332" t="s">
        <v>1944</v>
      </c>
      <c r="C278" s="332" t="s">
        <v>1680</v>
      </c>
      <c r="D278" s="332" t="s">
        <v>1945</v>
      </c>
      <c r="E278" s="262"/>
      <c r="F278" s="331" t="n">
        <v>0.05</v>
      </c>
      <c r="G278" s="333" t="n">
        <v>175</v>
      </c>
      <c r="H278" s="333" t="n">
        <f aca="false">A278*G278*(1-H275/100)</f>
        <v>7000</v>
      </c>
      <c r="I278" s="334" t="n">
        <v>250.173</v>
      </c>
      <c r="J278" s="334" t="n">
        <f aca="false">(A278*I278)/J275*K275</f>
        <v>9104.04</v>
      </c>
      <c r="K278" s="335" t="n">
        <f aca="false">H278-J278</f>
        <v>-2104.04</v>
      </c>
      <c r="L278" s="330"/>
      <c r="M278" s="262"/>
      <c r="N278" s="262" t="n">
        <v>250.173</v>
      </c>
      <c r="O278" s="262" t="n">
        <v>2.78666666666667</v>
      </c>
      <c r="P278" s="262" t="n">
        <v>380</v>
      </c>
      <c r="Q278" s="262" t="n">
        <v>175</v>
      </c>
      <c r="R278" s="331" t="n">
        <f aca="false">A278*F278</f>
        <v>2</v>
      </c>
    </row>
    <row r="279" s="1" customFormat="true" ht="12.75" hidden="false" customHeight="false" outlineLevel="0" collapsed="false">
      <c r="A279" s="262" t="n">
        <v>1</v>
      </c>
      <c r="B279" s="332" t="s">
        <v>1946</v>
      </c>
      <c r="C279" s="332" t="s">
        <v>1947</v>
      </c>
      <c r="D279" s="332" t="s">
        <v>1948</v>
      </c>
      <c r="E279" s="262"/>
      <c r="F279" s="331" t="n">
        <v>0.22</v>
      </c>
      <c r="G279" s="333" t="n">
        <v>339</v>
      </c>
      <c r="H279" s="333" t="n">
        <f aca="false">A279*G279*(1-H275/100)</f>
        <v>339</v>
      </c>
      <c r="I279" s="334" t="n">
        <v>251.37</v>
      </c>
      <c r="J279" s="334" t="n">
        <f aca="false">(A279*I279)/J275*K275</f>
        <v>228.69</v>
      </c>
      <c r="K279" s="335" t="n">
        <f aca="false">H279-J279</f>
        <v>110.31</v>
      </c>
      <c r="L279" s="330"/>
      <c r="M279" s="262"/>
      <c r="N279" s="262" t="n">
        <v>251.37</v>
      </c>
      <c r="O279" s="262" t="n">
        <v>2.7</v>
      </c>
      <c r="P279" s="262" t="n">
        <v>380</v>
      </c>
      <c r="Q279" s="262" t="n">
        <v>339.3495</v>
      </c>
      <c r="R279" s="331" t="n">
        <f aca="false">A279*F279</f>
        <v>0.22</v>
      </c>
    </row>
    <row r="280" s="1" customFormat="true" ht="12.75" hidden="false" customHeight="false" outlineLevel="0" collapsed="false">
      <c r="A280" s="336" t="n">
        <f aca="false">SUM(A276:A279)</f>
        <v>143</v>
      </c>
      <c r="B280" s="336" t="s">
        <v>377</v>
      </c>
      <c r="C280" s="336"/>
      <c r="D280" s="336"/>
      <c r="E280" s="336"/>
      <c r="F280" s="337" t="n">
        <f aca="false">R280</f>
        <v>8.82</v>
      </c>
      <c r="G280" s="338"/>
      <c r="H280" s="339" t="n">
        <f aca="false">SUM(H276:H279)</f>
        <v>26533</v>
      </c>
      <c r="I280" s="340"/>
      <c r="J280" s="341" t="n">
        <f aca="false">SUM(J276:J279)</f>
        <v>21938.994</v>
      </c>
      <c r="K280" s="335" t="n">
        <f aca="false">SUM(K276:K279)</f>
        <v>4594.006</v>
      </c>
      <c r="L280" s="330"/>
      <c r="M280" s="262"/>
      <c r="N280" s="262"/>
      <c r="O280" s="262"/>
      <c r="P280" s="262"/>
      <c r="Q280" s="262"/>
      <c r="R280" s="331" t="n">
        <f aca="false">SUM(R276:R279)</f>
        <v>8.82</v>
      </c>
    </row>
    <row r="281" s="1" customFormat="true" ht="12.75" hidden="false" customHeight="false" outlineLevel="0" collapsed="false">
      <c r="A281" s="262"/>
      <c r="B281" s="272" t="s">
        <v>914</v>
      </c>
      <c r="C281" s="342"/>
      <c r="D281" s="342"/>
      <c r="E281" s="262"/>
      <c r="F281" s="262"/>
      <c r="G281" s="333"/>
      <c r="H281" s="343" t="n">
        <v>0</v>
      </c>
      <c r="I281" s="344" t="n">
        <f aca="false">K282/J282</f>
        <v>0.209399118300502</v>
      </c>
      <c r="J281" s="345"/>
      <c r="K281" s="335"/>
      <c r="L281" s="330"/>
      <c r="M281" s="262"/>
      <c r="N281" s="262"/>
      <c r="O281" s="262"/>
      <c r="P281" s="262"/>
      <c r="Q281" s="262"/>
      <c r="R281" s="331"/>
    </row>
    <row r="282" s="1" customFormat="true" ht="13.5" hidden="false" customHeight="false" outlineLevel="0" collapsed="false">
      <c r="A282" s="346"/>
      <c r="B282" s="346" t="s">
        <v>915</v>
      </c>
      <c r="C282" s="346"/>
      <c r="D282" s="346"/>
      <c r="E282" s="346"/>
      <c r="F282" s="347"/>
      <c r="G282" s="348"/>
      <c r="H282" s="349" t="n">
        <f aca="false">SUM(H280:H281)</f>
        <v>26533</v>
      </c>
      <c r="I282" s="350" t="n">
        <f aca="false">K282/H282</f>
        <v>0.173143104812874</v>
      </c>
      <c r="J282" s="351" t="n">
        <f aca="false">SUM(J280:J281)</f>
        <v>21938.994</v>
      </c>
      <c r="K282" s="352" t="n">
        <f aca="false">H282-J282</f>
        <v>4594.006</v>
      </c>
      <c r="L282" s="330"/>
      <c r="M282" s="262"/>
      <c r="N282" s="262"/>
      <c r="O282" s="262"/>
      <c r="P282" s="262"/>
      <c r="Q282" s="262"/>
      <c r="R282" s="331"/>
    </row>
    <row r="283" s="1" customFormat="true" ht="13.5" hidden="false" customHeight="false" outlineLevel="0" collapsed="false">
      <c r="A283" s="262"/>
      <c r="B283" s="332"/>
      <c r="C283" s="342"/>
      <c r="D283" s="342"/>
      <c r="E283" s="262"/>
      <c r="F283" s="262"/>
      <c r="G283" s="262"/>
      <c r="H283" s="262"/>
      <c r="I283" s="354"/>
      <c r="J283" s="354"/>
      <c r="K283" s="355"/>
      <c r="L283" s="330"/>
      <c r="M283" s="262"/>
      <c r="N283" s="262"/>
      <c r="O283" s="262"/>
      <c r="P283" s="262"/>
      <c r="Q283" s="262"/>
      <c r="R283" s="331"/>
    </row>
    <row r="284" s="1" customFormat="true" ht="13.5" hidden="false" customHeight="false" outlineLevel="0" collapsed="false">
      <c r="A284" s="322"/>
      <c r="B284" s="323" t="s">
        <v>1949</v>
      </c>
      <c r="C284" s="324" t="s">
        <v>1950</v>
      </c>
      <c r="D284" s="325" t="n">
        <v>42769</v>
      </c>
      <c r="E284" s="322"/>
      <c r="F284" s="322" t="s">
        <v>1951</v>
      </c>
      <c r="G284" s="324"/>
      <c r="H284" s="326" t="n">
        <v>0</v>
      </c>
      <c r="I284" s="327" t="s">
        <v>358</v>
      </c>
      <c r="J284" s="328" t="n">
        <v>66.5</v>
      </c>
      <c r="K284" s="329" t="n">
        <v>60.5</v>
      </c>
      <c r="L284" s="330"/>
      <c r="M284" s="262"/>
      <c r="N284" s="262"/>
      <c r="O284" s="262"/>
      <c r="P284" s="262"/>
      <c r="Q284" s="262"/>
      <c r="R284" s="331"/>
    </row>
    <row r="285" s="1" customFormat="true" ht="12.75" hidden="false" customHeight="false" outlineLevel="0" collapsed="false">
      <c r="A285" s="262" t="n">
        <v>15</v>
      </c>
      <c r="B285" s="332" t="s">
        <v>1330</v>
      </c>
      <c r="C285" s="332" t="s">
        <v>1331</v>
      </c>
      <c r="D285" s="332" t="s">
        <v>1332</v>
      </c>
      <c r="E285" s="262"/>
      <c r="F285" s="331" t="n">
        <v>0.15</v>
      </c>
      <c r="G285" s="333" t="n">
        <v>50</v>
      </c>
      <c r="H285" s="333" t="n">
        <f aca="false">A285*G285*(1-H284/100)</f>
        <v>750</v>
      </c>
      <c r="I285" s="334" t="n">
        <v>35.6773</v>
      </c>
      <c r="J285" s="334" t="n">
        <f aca="false">(A285*I285)/J284*K284</f>
        <v>486.874432330827</v>
      </c>
      <c r="K285" s="335" t="n">
        <f aca="false">H285-J285</f>
        <v>263.125567669173</v>
      </c>
      <c r="L285" s="330"/>
      <c r="M285" s="262"/>
      <c r="N285" s="262" t="n">
        <v>35.6773</v>
      </c>
      <c r="O285" s="262" t="n">
        <v>0.37</v>
      </c>
      <c r="P285" s="262" t="n">
        <v>64.2191</v>
      </c>
      <c r="Q285" s="262" t="n">
        <v>49.9481</v>
      </c>
      <c r="R285" s="331" t="n">
        <f aca="false">A285*F285</f>
        <v>2.25</v>
      </c>
    </row>
    <row r="286" s="1" customFormat="true" ht="12.75" hidden="false" customHeight="false" outlineLevel="0" collapsed="false">
      <c r="A286" s="262" t="n">
        <v>1</v>
      </c>
      <c r="B286" s="332" t="s">
        <v>1952</v>
      </c>
      <c r="C286" s="272" t="s">
        <v>1953</v>
      </c>
      <c r="D286" s="332" t="s">
        <v>1954</v>
      </c>
      <c r="E286" s="262"/>
      <c r="F286" s="331" t="n">
        <v>19.82</v>
      </c>
      <c r="G286" s="333" t="n">
        <v>5056</v>
      </c>
      <c r="H286" s="333" t="n">
        <f aca="false">A286*G286*(1-H284/100)</f>
        <v>5056</v>
      </c>
      <c r="I286" s="334" t="n">
        <v>3889.053</v>
      </c>
      <c r="J286" s="334" t="n">
        <f aca="false">(A286*I286)/J284*K284</f>
        <v>3538.161</v>
      </c>
      <c r="K286" s="335" t="n">
        <f aca="false">H286-J286</f>
        <v>1517.839</v>
      </c>
      <c r="L286" s="330"/>
      <c r="M286" s="262"/>
      <c r="N286" s="262" t="n">
        <v>3889.053</v>
      </c>
      <c r="O286" s="262" t="n">
        <v>43.32</v>
      </c>
      <c r="P286" s="262" t="n">
        <v>5830</v>
      </c>
      <c r="Q286" s="262" t="n">
        <v>5055.7689</v>
      </c>
      <c r="R286" s="331" t="n">
        <f aca="false">A286*F286</f>
        <v>19.82</v>
      </c>
    </row>
    <row r="287" s="1" customFormat="true" ht="12.75" hidden="false" customHeight="false" outlineLevel="0" collapsed="false">
      <c r="A287" s="262" t="n">
        <v>3</v>
      </c>
      <c r="B287" s="332" t="s">
        <v>1955</v>
      </c>
      <c r="C287" s="272" t="s">
        <v>1956</v>
      </c>
      <c r="D287" s="332" t="s">
        <v>1957</v>
      </c>
      <c r="E287" s="262"/>
      <c r="F287" s="331" t="n">
        <v>20.52</v>
      </c>
      <c r="G287" s="333" t="n">
        <v>5056</v>
      </c>
      <c r="H287" s="333" t="n">
        <f aca="false">A287*G287*(1-H284/100)</f>
        <v>15168</v>
      </c>
      <c r="I287" s="334" t="n">
        <v>3358.4827</v>
      </c>
      <c r="J287" s="334" t="n">
        <f aca="false">(A287*I287)/J284*K284</f>
        <v>9166.38511353383</v>
      </c>
      <c r="K287" s="335" t="n">
        <f aca="false">H287-J287</f>
        <v>6001.61488646617</v>
      </c>
      <c r="L287" s="330"/>
      <c r="M287" s="262"/>
      <c r="N287" s="262" t="n">
        <v>3358.4827</v>
      </c>
      <c r="O287" s="262" t="n">
        <v>37.41</v>
      </c>
      <c r="P287" s="262" t="n">
        <v>5040</v>
      </c>
      <c r="Q287" s="262" t="n">
        <v>4701.8758</v>
      </c>
      <c r="R287" s="331" t="n">
        <f aca="false">A287*F287</f>
        <v>61.56</v>
      </c>
    </row>
    <row r="288" s="1" customFormat="true" ht="12.75" hidden="false" customHeight="false" outlineLevel="0" collapsed="false">
      <c r="A288" s="262"/>
      <c r="B288" s="272" t="s">
        <v>1365</v>
      </c>
      <c r="C288" s="272"/>
      <c r="D288" s="332"/>
      <c r="E288" s="262"/>
      <c r="F288" s="331"/>
      <c r="G288" s="333"/>
      <c r="H288" s="333"/>
      <c r="I288" s="334"/>
      <c r="J288" s="334"/>
      <c r="K288" s="335"/>
      <c r="L288" s="330"/>
      <c r="M288" s="262"/>
      <c r="N288" s="262"/>
      <c r="O288" s="262"/>
      <c r="P288" s="262"/>
      <c r="Q288" s="262"/>
      <c r="R288" s="331"/>
    </row>
    <row r="289" s="1" customFormat="true" ht="12.75" hidden="false" customHeight="false" outlineLevel="0" collapsed="false">
      <c r="A289" s="262" t="n">
        <v>30</v>
      </c>
      <c r="B289" s="332" t="s">
        <v>1933</v>
      </c>
      <c r="C289" s="332" t="s">
        <v>1931</v>
      </c>
      <c r="D289" s="332" t="s">
        <v>1934</v>
      </c>
      <c r="E289" s="262"/>
      <c r="F289" s="331" t="n">
        <v>0.07</v>
      </c>
      <c r="G289" s="333" t="n">
        <v>103</v>
      </c>
      <c r="H289" s="333" t="n">
        <f aca="false">A289*G289*(1-H284/100)</f>
        <v>3090</v>
      </c>
      <c r="I289" s="334" t="n">
        <v>76.076</v>
      </c>
      <c r="J289" s="334" t="n">
        <f aca="false">(A289*I289)/J284*K284</f>
        <v>2076.36</v>
      </c>
      <c r="K289" s="335" t="n">
        <f aca="false">H289-J289</f>
        <v>1013.64</v>
      </c>
      <c r="L289" s="330"/>
      <c r="M289" s="262"/>
      <c r="N289" s="262" t="n">
        <v>76.076</v>
      </c>
      <c r="O289" s="262" t="n">
        <v>0.88</v>
      </c>
      <c r="P289" s="262" t="n">
        <v>120</v>
      </c>
      <c r="Q289" s="262" t="n">
        <v>102.7026</v>
      </c>
      <c r="R289" s="331" t="n">
        <f aca="false">A289*F289</f>
        <v>2.1</v>
      </c>
    </row>
    <row r="290" s="1" customFormat="true" ht="12.75" hidden="false" customHeight="false" outlineLevel="0" collapsed="false">
      <c r="A290" s="262" t="n">
        <v>30</v>
      </c>
      <c r="B290" s="332" t="s">
        <v>1942</v>
      </c>
      <c r="C290" s="332" t="s">
        <v>1907</v>
      </c>
      <c r="D290" s="332" t="s">
        <v>1943</v>
      </c>
      <c r="E290" s="262"/>
      <c r="F290" s="331" t="n">
        <v>0.05</v>
      </c>
      <c r="G290" s="333" t="n">
        <v>143</v>
      </c>
      <c r="H290" s="333" t="n">
        <f aca="false">A290*G290*(1-H284/100)</f>
        <v>4290</v>
      </c>
      <c r="I290" s="334" t="n">
        <v>105.9345</v>
      </c>
      <c r="J290" s="334" t="n">
        <f aca="false">(A290*I290)/J284*K284</f>
        <v>2891.295</v>
      </c>
      <c r="K290" s="335" t="n">
        <f aca="false">H290-J290</f>
        <v>1398.705</v>
      </c>
      <c r="L290" s="330"/>
      <c r="M290" s="262"/>
      <c r="N290" s="262" t="n">
        <v>105.9345</v>
      </c>
      <c r="O290" s="262" t="n">
        <v>1.18</v>
      </c>
      <c r="P290" s="262" t="n">
        <v>160</v>
      </c>
      <c r="Q290" s="262" t="n">
        <v>143.0116</v>
      </c>
      <c r="R290" s="331" t="n">
        <f aca="false">A290*F290</f>
        <v>1.5</v>
      </c>
    </row>
    <row r="291" s="1" customFormat="true" ht="12.75" hidden="false" customHeight="false" outlineLevel="0" collapsed="false">
      <c r="A291" s="336" t="n">
        <f aca="false">SUM(A285:A290)</f>
        <v>79</v>
      </c>
      <c r="B291" s="336" t="s">
        <v>377</v>
      </c>
      <c r="C291" s="336"/>
      <c r="D291" s="336"/>
      <c r="E291" s="336"/>
      <c r="F291" s="337" t="n">
        <f aca="false">R291</f>
        <v>87.23</v>
      </c>
      <c r="G291" s="338"/>
      <c r="H291" s="339" t="n">
        <f aca="false">SUM(H285:H290)</f>
        <v>28354</v>
      </c>
      <c r="I291" s="340"/>
      <c r="J291" s="341" t="n">
        <f aca="false">SUM(J285:J290)</f>
        <v>18159.0755458647</v>
      </c>
      <c r="K291" s="335" t="n">
        <f aca="false">SUM(K285:K290)</f>
        <v>10194.9244541353</v>
      </c>
      <c r="L291" s="330"/>
      <c r="M291" s="262"/>
      <c r="N291" s="262"/>
      <c r="O291" s="262"/>
      <c r="P291" s="262"/>
      <c r="Q291" s="262"/>
      <c r="R291" s="331" t="n">
        <f aca="false">SUM(R285:R290)</f>
        <v>87.23</v>
      </c>
    </row>
    <row r="292" s="1" customFormat="true" ht="12.75" hidden="false" customHeight="false" outlineLevel="0" collapsed="false">
      <c r="A292" s="262"/>
      <c r="B292" s="272" t="s">
        <v>914</v>
      </c>
      <c r="C292" s="342"/>
      <c r="D292" s="342"/>
      <c r="E292" s="262"/>
      <c r="F292" s="262"/>
      <c r="G292" s="333"/>
      <c r="H292" s="343" t="n">
        <v>0</v>
      </c>
      <c r="I292" s="344" t="n">
        <f aca="false">K293/J293</f>
        <v>0.561423098240098</v>
      </c>
      <c r="J292" s="345"/>
      <c r="K292" s="335"/>
      <c r="L292" s="330"/>
      <c r="M292" s="262"/>
      <c r="N292" s="262"/>
      <c r="O292" s="262"/>
      <c r="P292" s="262"/>
      <c r="Q292" s="262"/>
      <c r="R292" s="331"/>
    </row>
    <row r="293" s="1" customFormat="true" ht="13.5" hidden="false" customHeight="false" outlineLevel="0" collapsed="false">
      <c r="A293" s="346"/>
      <c r="B293" s="346" t="s">
        <v>915</v>
      </c>
      <c r="C293" s="346"/>
      <c r="D293" s="346"/>
      <c r="E293" s="346"/>
      <c r="F293" s="347"/>
      <c r="G293" s="348"/>
      <c r="H293" s="349" t="n">
        <f aca="false">SUM(H291:H292)</f>
        <v>28354</v>
      </c>
      <c r="I293" s="350" t="n">
        <f aca="false">K293/H293</f>
        <v>0.359558596816511</v>
      </c>
      <c r="J293" s="351" t="n">
        <f aca="false">SUM(J291:J292)</f>
        <v>18159.0755458647</v>
      </c>
      <c r="K293" s="352" t="n">
        <f aca="false">H293-J293</f>
        <v>10194.9244541353</v>
      </c>
      <c r="L293" s="330"/>
      <c r="M293" s="262"/>
      <c r="N293" s="262"/>
      <c r="O293" s="262"/>
      <c r="P293" s="262"/>
      <c r="Q293" s="262"/>
      <c r="R293" s="331"/>
    </row>
    <row r="294" s="1" customFormat="true" ht="13.5" hidden="false" customHeight="false" outlineLevel="0" collapsed="false">
      <c r="A294" s="262"/>
      <c r="B294" s="332"/>
      <c r="C294" s="342"/>
      <c r="D294" s="342"/>
      <c r="E294" s="262"/>
      <c r="F294" s="262"/>
      <c r="G294" s="262"/>
      <c r="H294" s="262"/>
      <c r="I294" s="354"/>
      <c r="J294" s="354"/>
      <c r="K294" s="355"/>
      <c r="L294" s="330"/>
      <c r="M294" s="262"/>
      <c r="N294" s="262"/>
      <c r="O294" s="262"/>
      <c r="P294" s="262"/>
      <c r="Q294" s="262"/>
      <c r="R294" s="331"/>
    </row>
    <row r="295" s="1" customFormat="true" ht="13.5" hidden="false" customHeight="false" outlineLevel="0" collapsed="false">
      <c r="A295" s="322"/>
      <c r="B295" s="323" t="s">
        <v>1958</v>
      </c>
      <c r="C295" s="324" t="s">
        <v>1959</v>
      </c>
      <c r="D295" s="325" t="n">
        <v>42769</v>
      </c>
      <c r="E295" s="322"/>
      <c r="F295" s="322" t="s">
        <v>1951</v>
      </c>
      <c r="G295" s="324"/>
      <c r="H295" s="326" t="n">
        <v>0</v>
      </c>
      <c r="I295" s="327" t="s">
        <v>358</v>
      </c>
      <c r="J295" s="328" t="n">
        <v>66.5</v>
      </c>
      <c r="K295" s="329" t="n">
        <v>60.5</v>
      </c>
      <c r="L295" s="330"/>
      <c r="M295" s="262"/>
      <c r="N295" s="262"/>
      <c r="O295" s="262"/>
      <c r="P295" s="262"/>
      <c r="Q295" s="262"/>
      <c r="R295" s="331"/>
    </row>
    <row r="296" s="1" customFormat="true" ht="12.75" hidden="false" customHeight="false" outlineLevel="0" collapsed="false">
      <c r="A296" s="262" t="n">
        <v>20</v>
      </c>
      <c r="B296" s="332" t="s">
        <v>1207</v>
      </c>
      <c r="C296" s="332" t="s">
        <v>1208</v>
      </c>
      <c r="D296" s="332" t="s">
        <v>1960</v>
      </c>
      <c r="E296" s="262"/>
      <c r="F296" s="331" t="n">
        <v>0.3</v>
      </c>
      <c r="G296" s="333" t="n">
        <v>47</v>
      </c>
      <c r="H296" s="333" t="n">
        <f aca="false">A296*G296*(1-H295/100)</f>
        <v>940</v>
      </c>
      <c r="I296" s="334" t="n">
        <v>35.0123</v>
      </c>
      <c r="J296" s="334" t="n">
        <f aca="false">(A296*I296)/J295*K295</f>
        <v>637.065909774436</v>
      </c>
      <c r="K296" s="335" t="n">
        <f aca="false">H296-J296</f>
        <v>302.934090225564</v>
      </c>
      <c r="L296" s="330"/>
      <c r="M296" s="262"/>
      <c r="N296" s="262" t="n">
        <v>35.0123</v>
      </c>
      <c r="O296" s="262" t="n">
        <v>0.39</v>
      </c>
      <c r="P296" s="262"/>
      <c r="Q296" s="262" t="n">
        <v>47.2665</v>
      </c>
      <c r="R296" s="331" t="n">
        <f aca="false">A296*F296</f>
        <v>6</v>
      </c>
    </row>
    <row r="297" s="1" customFormat="true" ht="12.75" hidden="false" customHeight="false" outlineLevel="0" collapsed="false">
      <c r="A297" s="262" t="n">
        <v>1</v>
      </c>
      <c r="B297" s="332" t="s">
        <v>1961</v>
      </c>
      <c r="C297" s="332" t="s">
        <v>1962</v>
      </c>
      <c r="D297" s="332" t="s">
        <v>1963</v>
      </c>
      <c r="E297" s="262"/>
      <c r="F297" s="331"/>
      <c r="G297" s="333" t="n">
        <v>1117</v>
      </c>
      <c r="H297" s="333" t="n">
        <f aca="false">A297*G297*(1-H295/100)</f>
        <v>1117</v>
      </c>
      <c r="I297" s="334" t="n">
        <v>744.8</v>
      </c>
      <c r="J297" s="334" t="n">
        <f aca="false">(A297*I297)/J295*K295</f>
        <v>677.6</v>
      </c>
      <c r="K297" s="335" t="n">
        <f aca="false">H297-J297</f>
        <v>439.4</v>
      </c>
      <c r="L297" s="330"/>
      <c r="M297" s="262"/>
      <c r="N297" s="262" t="n">
        <v>744.8</v>
      </c>
      <c r="O297" s="262" t="n">
        <v>8</v>
      </c>
      <c r="P297" s="262"/>
      <c r="Q297" s="262" t="n">
        <v>1117.2</v>
      </c>
      <c r="R297" s="331" t="n">
        <f aca="false">A297*F297</f>
        <v>0</v>
      </c>
    </row>
    <row r="298" s="1" customFormat="true" ht="12.75" hidden="false" customHeight="false" outlineLevel="0" collapsed="false">
      <c r="A298" s="336" t="n">
        <f aca="false">SUM(A296:A297)</f>
        <v>21</v>
      </c>
      <c r="B298" s="336" t="s">
        <v>377</v>
      </c>
      <c r="C298" s="336"/>
      <c r="D298" s="336"/>
      <c r="E298" s="336"/>
      <c r="F298" s="337" t="n">
        <f aca="false">R298</f>
        <v>6</v>
      </c>
      <c r="G298" s="338"/>
      <c r="H298" s="339" t="n">
        <f aca="false">SUM(H296:H297)</f>
        <v>2057</v>
      </c>
      <c r="I298" s="340"/>
      <c r="J298" s="341" t="n">
        <f aca="false">SUM(J296:J297)</f>
        <v>1314.66590977444</v>
      </c>
      <c r="K298" s="335" t="n">
        <f aca="false">SUM(K296:K297)</f>
        <v>742.334090225564</v>
      </c>
      <c r="L298" s="330"/>
      <c r="M298" s="262"/>
      <c r="N298" s="262"/>
      <c r="O298" s="262"/>
      <c r="P298" s="262"/>
      <c r="Q298" s="262"/>
      <c r="R298" s="331" t="n">
        <f aca="false">SUM(R296:R297)</f>
        <v>6</v>
      </c>
    </row>
    <row r="299" s="1" customFormat="true" ht="12.75" hidden="false" customHeight="false" outlineLevel="0" collapsed="false">
      <c r="A299" s="262"/>
      <c r="B299" s="272" t="s">
        <v>914</v>
      </c>
      <c r="C299" s="342"/>
      <c r="D299" s="342"/>
      <c r="E299" s="262"/>
      <c r="F299" s="262"/>
      <c r="G299" s="333"/>
      <c r="H299" s="343" t="n">
        <v>0</v>
      </c>
      <c r="I299" s="344" t="n">
        <f aca="false">K300/J300</f>
        <v>0.564656073232271</v>
      </c>
      <c r="J299" s="345"/>
      <c r="K299" s="335"/>
      <c r="L299" s="330"/>
      <c r="M299" s="262"/>
      <c r="N299" s="262"/>
      <c r="O299" s="262"/>
      <c r="P299" s="262"/>
      <c r="Q299" s="262"/>
      <c r="R299" s="331"/>
    </row>
    <row r="300" s="1" customFormat="true" ht="13.5" hidden="false" customHeight="false" outlineLevel="0" collapsed="false">
      <c r="A300" s="346"/>
      <c r="B300" s="346" t="s">
        <v>915</v>
      </c>
      <c r="C300" s="346"/>
      <c r="D300" s="346"/>
      <c r="E300" s="346"/>
      <c r="F300" s="347"/>
      <c r="G300" s="348"/>
      <c r="H300" s="349" t="n">
        <f aca="false">SUM(H298:H299)</f>
        <v>2057</v>
      </c>
      <c r="I300" s="350" t="n">
        <f aca="false">K300/H300</f>
        <v>0.360881910659</v>
      </c>
      <c r="J300" s="351" t="n">
        <f aca="false">SUM(J298:J299)</f>
        <v>1314.66590977444</v>
      </c>
      <c r="K300" s="352" t="n">
        <f aca="false">H300-J300</f>
        <v>742.334090225564</v>
      </c>
      <c r="L300" s="330"/>
      <c r="M300" s="262"/>
      <c r="N300" s="262"/>
      <c r="O300" s="262"/>
      <c r="P300" s="262"/>
      <c r="Q300" s="262"/>
      <c r="R300" s="331"/>
    </row>
    <row r="301" s="1" customFormat="true" ht="13.5" hidden="false" customHeight="false" outlineLevel="0" collapsed="false">
      <c r="A301" s="262"/>
      <c r="B301" s="332"/>
      <c r="C301" s="342"/>
      <c r="D301" s="342"/>
      <c r="E301" s="262"/>
      <c r="F301" s="262"/>
      <c r="G301" s="262"/>
      <c r="H301" s="262"/>
      <c r="I301" s="354"/>
      <c r="J301" s="354"/>
      <c r="K301" s="355"/>
      <c r="L301" s="330"/>
      <c r="M301" s="262"/>
      <c r="N301" s="262"/>
      <c r="O301" s="262"/>
      <c r="P301" s="262"/>
      <c r="Q301" s="262"/>
      <c r="R301" s="331"/>
    </row>
    <row r="302" s="1" customFormat="true" ht="13.5" hidden="false" customHeight="false" outlineLevel="0" collapsed="false">
      <c r="A302" s="322"/>
      <c r="B302" s="323" t="s">
        <v>1964</v>
      </c>
      <c r="C302" s="324" t="s">
        <v>1965</v>
      </c>
      <c r="D302" s="325" t="n">
        <v>42769</v>
      </c>
      <c r="E302" s="322"/>
      <c r="F302" s="322" t="s">
        <v>1966</v>
      </c>
      <c r="G302" s="324"/>
      <c r="H302" s="326" t="n">
        <v>0</v>
      </c>
      <c r="I302" s="327" t="s">
        <v>358</v>
      </c>
      <c r="J302" s="328" t="n">
        <v>66.5</v>
      </c>
      <c r="K302" s="329" t="n">
        <v>60.5</v>
      </c>
      <c r="L302" s="330"/>
      <c r="M302" s="262"/>
      <c r="N302" s="262"/>
      <c r="O302" s="262"/>
      <c r="P302" s="262"/>
      <c r="Q302" s="262"/>
      <c r="R302" s="331"/>
    </row>
    <row r="303" s="1" customFormat="true" ht="12.75" hidden="false" customHeight="false" outlineLevel="0" collapsed="false">
      <c r="A303" s="262" t="n">
        <v>10</v>
      </c>
      <c r="B303" s="332" t="s">
        <v>812</v>
      </c>
      <c r="C303" s="332" t="s">
        <v>813</v>
      </c>
      <c r="D303" s="332" t="s">
        <v>1205</v>
      </c>
      <c r="E303" s="262"/>
      <c r="F303" s="331" t="n">
        <v>10</v>
      </c>
      <c r="G303" s="333" t="n">
        <v>1650</v>
      </c>
      <c r="H303" s="333" t="n">
        <f aca="false">A303*G303*(1-H302/100)</f>
        <v>16500</v>
      </c>
      <c r="I303" s="334" t="n">
        <v>1288.105</v>
      </c>
      <c r="J303" s="334" t="n">
        <f aca="false">(A303*I303)/J302*K302</f>
        <v>11718.85</v>
      </c>
      <c r="K303" s="335" t="n">
        <f aca="false">H303-J303</f>
        <v>4781.15</v>
      </c>
      <c r="L303" s="330"/>
      <c r="M303" s="262"/>
      <c r="N303" s="262" t="n">
        <v>1288.105</v>
      </c>
      <c r="O303" s="262" t="n">
        <v>14.9</v>
      </c>
      <c r="P303" s="262" t="n">
        <v>1930</v>
      </c>
      <c r="Q303" s="262" t="n">
        <v>1674.5365</v>
      </c>
      <c r="R303" s="331" t="n">
        <f aca="false">A303*F303</f>
        <v>100</v>
      </c>
    </row>
    <row r="304" s="1" customFormat="true" ht="12.75" hidden="false" customHeight="false" outlineLevel="0" collapsed="false">
      <c r="A304" s="262" t="n">
        <v>2</v>
      </c>
      <c r="B304" s="332" t="s">
        <v>1967</v>
      </c>
      <c r="C304" s="332" t="s">
        <v>1968</v>
      </c>
      <c r="D304" s="332" t="s">
        <v>1969</v>
      </c>
      <c r="E304" s="262"/>
      <c r="F304" s="331" t="n">
        <v>143</v>
      </c>
      <c r="G304" s="333" t="n">
        <v>27900</v>
      </c>
      <c r="H304" s="333" t="n">
        <f aca="false">A304*G304*(1-H302/100)</f>
        <v>55800</v>
      </c>
      <c r="I304" s="334" t="n">
        <v>20738.025</v>
      </c>
      <c r="J304" s="334" t="n">
        <f aca="false">(A304*I304)/J302*K302</f>
        <v>37733.85</v>
      </c>
      <c r="K304" s="335" t="n">
        <f aca="false">H304-J304</f>
        <v>18066.15</v>
      </c>
      <c r="L304" s="330"/>
      <c r="M304" s="262"/>
      <c r="N304" s="262" t="n">
        <v>20738.025</v>
      </c>
      <c r="O304" s="262" t="n">
        <v>231</v>
      </c>
      <c r="P304" s="262" t="n">
        <v>29033.235</v>
      </c>
      <c r="Q304" s="262" t="n">
        <v>27996.3338</v>
      </c>
      <c r="R304" s="331" t="n">
        <f aca="false">A304*F304</f>
        <v>286</v>
      </c>
    </row>
    <row r="305" s="1" customFormat="true" ht="12.75" hidden="false" customHeight="false" outlineLevel="0" collapsed="false">
      <c r="A305" s="262" t="n">
        <v>2</v>
      </c>
      <c r="B305" s="332" t="s">
        <v>1970</v>
      </c>
      <c r="C305" s="332" t="s">
        <v>1971</v>
      </c>
      <c r="D305" s="332" t="s">
        <v>1972</v>
      </c>
      <c r="E305" s="262"/>
      <c r="F305" s="331"/>
      <c r="G305" s="333" t="n">
        <v>466</v>
      </c>
      <c r="H305" s="333" t="n">
        <f aca="false">A305*G305*(1-H302/100)</f>
        <v>932</v>
      </c>
      <c r="I305" s="334" t="n">
        <v>232.75</v>
      </c>
      <c r="J305" s="334" t="n">
        <f aca="false">(A305*I305)/J302*K302</f>
        <v>423.5</v>
      </c>
      <c r="K305" s="335" t="n">
        <f aca="false">H305-J305</f>
        <v>508.5</v>
      </c>
      <c r="L305" s="330"/>
      <c r="M305" s="262"/>
      <c r="N305" s="262" t="n">
        <v>232.75</v>
      </c>
      <c r="O305" s="262" t="n">
        <v>2.5</v>
      </c>
      <c r="P305" s="262" t="n">
        <v>600</v>
      </c>
      <c r="Q305" s="262" t="n">
        <v>465.5</v>
      </c>
      <c r="R305" s="331" t="n">
        <f aca="false">A305*F305</f>
        <v>0</v>
      </c>
    </row>
    <row r="306" s="1" customFormat="true" ht="12.75" hidden="false" customHeight="false" outlineLevel="0" collapsed="false">
      <c r="A306" s="262" t="n">
        <v>6</v>
      </c>
      <c r="B306" s="332" t="s">
        <v>1942</v>
      </c>
      <c r="C306" s="332" t="s">
        <v>1907</v>
      </c>
      <c r="D306" s="332" t="s">
        <v>1943</v>
      </c>
      <c r="E306" s="262"/>
      <c r="F306" s="331" t="n">
        <v>0.05</v>
      </c>
      <c r="G306" s="333" t="n">
        <v>143</v>
      </c>
      <c r="H306" s="333" t="n">
        <f aca="false">A306*G306*(1-H302/100)</f>
        <v>858</v>
      </c>
      <c r="I306" s="334" t="n">
        <v>105.9345</v>
      </c>
      <c r="J306" s="334" t="n">
        <f aca="false">(A306*I306)/J302*K302</f>
        <v>578.259</v>
      </c>
      <c r="K306" s="335" t="n">
        <f aca="false">H306-J306</f>
        <v>279.741</v>
      </c>
      <c r="L306" s="330"/>
      <c r="M306" s="262"/>
      <c r="N306" s="262" t="n">
        <v>105.9345</v>
      </c>
      <c r="O306" s="262" t="n">
        <v>1.18</v>
      </c>
      <c r="P306" s="262" t="n">
        <v>160</v>
      </c>
      <c r="Q306" s="262" t="n">
        <v>143.0116</v>
      </c>
      <c r="R306" s="331" t="n">
        <f aca="false">A306*F306</f>
        <v>0.3</v>
      </c>
    </row>
    <row r="307" s="1" customFormat="true" ht="12.75" hidden="false" customHeight="false" outlineLevel="0" collapsed="false">
      <c r="A307" s="336" t="n">
        <f aca="false">SUM(A303:A306)</f>
        <v>20</v>
      </c>
      <c r="B307" s="336" t="s">
        <v>377</v>
      </c>
      <c r="C307" s="336"/>
      <c r="D307" s="336"/>
      <c r="E307" s="336"/>
      <c r="F307" s="337" t="n">
        <f aca="false">R307</f>
        <v>386.3</v>
      </c>
      <c r="G307" s="338"/>
      <c r="H307" s="339" t="n">
        <f aca="false">SUM(H303:H306)</f>
        <v>74090</v>
      </c>
      <c r="I307" s="340"/>
      <c r="J307" s="341" t="n">
        <f aca="false">SUM(J303:J306)</f>
        <v>50454.459</v>
      </c>
      <c r="K307" s="335" t="n">
        <f aca="false">SUM(K303:K306)</f>
        <v>23635.541</v>
      </c>
      <c r="L307" s="330"/>
      <c r="M307" s="262"/>
      <c r="N307" s="262"/>
      <c r="O307" s="262"/>
      <c r="P307" s="262"/>
      <c r="Q307" s="262"/>
      <c r="R307" s="331" t="n">
        <f aca="false">SUM(R303:R306)</f>
        <v>386.3</v>
      </c>
    </row>
    <row r="308" s="1" customFormat="true" ht="12.75" hidden="false" customHeight="false" outlineLevel="0" collapsed="false">
      <c r="A308" s="262"/>
      <c r="B308" s="272" t="s">
        <v>914</v>
      </c>
      <c r="C308" s="342"/>
      <c r="D308" s="342"/>
      <c r="E308" s="262"/>
      <c r="F308" s="262"/>
      <c r="G308" s="333"/>
      <c r="H308" s="343" t="n">
        <v>0</v>
      </c>
      <c r="I308" s="344" t="n">
        <f aca="false">K309/J309</f>
        <v>0.468452966664453</v>
      </c>
      <c r="J308" s="345"/>
      <c r="K308" s="335"/>
      <c r="L308" s="330"/>
      <c r="M308" s="262"/>
      <c r="N308" s="262"/>
      <c r="O308" s="262"/>
      <c r="P308" s="262"/>
      <c r="Q308" s="262"/>
      <c r="R308" s="331"/>
    </row>
    <row r="309" s="1" customFormat="true" ht="13.5" hidden="false" customHeight="false" outlineLevel="0" collapsed="false">
      <c r="A309" s="346"/>
      <c r="B309" s="346" t="s">
        <v>915</v>
      </c>
      <c r="C309" s="346"/>
      <c r="D309" s="346"/>
      <c r="E309" s="346"/>
      <c r="F309" s="347"/>
      <c r="G309" s="348"/>
      <c r="H309" s="349" t="n">
        <f aca="false">SUM(H307:H308)</f>
        <v>74090</v>
      </c>
      <c r="I309" s="350" t="n">
        <f aca="false">K309/H309</f>
        <v>0.319011216088541</v>
      </c>
      <c r="J309" s="351" t="n">
        <f aca="false">SUM(J307:J308)</f>
        <v>50454.459</v>
      </c>
      <c r="K309" s="352" t="n">
        <f aca="false">H309-J309</f>
        <v>23635.541</v>
      </c>
      <c r="L309" s="330"/>
      <c r="M309" s="262"/>
      <c r="N309" s="262"/>
      <c r="O309" s="262"/>
      <c r="P309" s="262"/>
      <c r="Q309" s="262"/>
      <c r="R309" s="331"/>
    </row>
    <row r="310" s="1" customFormat="true" ht="13.5" hidden="false" customHeight="false" outlineLevel="0" collapsed="false">
      <c r="A310" s="262"/>
      <c r="B310" s="332"/>
      <c r="C310" s="342"/>
      <c r="D310" s="342"/>
      <c r="E310" s="262"/>
      <c r="F310" s="262"/>
      <c r="G310" s="262"/>
      <c r="H310" s="262"/>
      <c r="I310" s="354"/>
      <c r="J310" s="354"/>
      <c r="K310" s="355"/>
      <c r="L310" s="330"/>
      <c r="M310" s="262"/>
      <c r="N310" s="262"/>
      <c r="O310" s="262"/>
      <c r="P310" s="262"/>
      <c r="Q310" s="262"/>
      <c r="R310" s="331"/>
    </row>
    <row r="311" s="1" customFormat="true" ht="13.5" hidden="false" customHeight="false" outlineLevel="0" collapsed="false">
      <c r="A311" s="322"/>
      <c r="B311" s="323" t="s">
        <v>1717</v>
      </c>
      <c r="C311" s="324" t="s">
        <v>1718</v>
      </c>
      <c r="D311" s="325" t="n">
        <v>42769</v>
      </c>
      <c r="E311" s="322"/>
      <c r="F311" s="322" t="s">
        <v>1966</v>
      </c>
      <c r="G311" s="324"/>
      <c r="H311" s="326" t="n">
        <v>0</v>
      </c>
      <c r="I311" s="327" t="s">
        <v>358</v>
      </c>
      <c r="J311" s="328" t="n">
        <v>66.5</v>
      </c>
      <c r="K311" s="329" t="n">
        <v>60.5</v>
      </c>
      <c r="L311" s="330"/>
      <c r="M311" s="262"/>
      <c r="N311" s="262"/>
      <c r="O311" s="262"/>
      <c r="P311" s="262"/>
      <c r="Q311" s="262"/>
      <c r="R311" s="331"/>
    </row>
    <row r="312" s="1" customFormat="true" ht="12.75" hidden="false" customHeight="false" outlineLevel="0" collapsed="false">
      <c r="A312" s="262" t="n">
        <v>3</v>
      </c>
      <c r="B312" s="332" t="s">
        <v>1719</v>
      </c>
      <c r="C312" s="332" t="s">
        <v>1720</v>
      </c>
      <c r="D312" s="332" t="s">
        <v>1721</v>
      </c>
      <c r="E312" s="262"/>
      <c r="F312" s="331"/>
      <c r="G312" s="333" t="n">
        <v>755</v>
      </c>
      <c r="H312" s="333" t="n">
        <f aca="false">A312*G312*(1-H311/100)</f>
        <v>2265</v>
      </c>
      <c r="I312" s="334" t="n">
        <v>377.4274</v>
      </c>
      <c r="J312" s="334" t="n">
        <f aca="false">(A312*I312)/J311*K311</f>
        <v>1030.1214</v>
      </c>
      <c r="K312" s="335" t="n">
        <f aca="false">H312-J312</f>
        <v>1234.8786</v>
      </c>
      <c r="L312" s="330"/>
      <c r="M312" s="262"/>
      <c r="N312" s="262" t="n">
        <v>377.4274</v>
      </c>
      <c r="O312" s="262" t="n">
        <v>4.054</v>
      </c>
      <c r="P312" s="262" t="n">
        <v>943.5685</v>
      </c>
      <c r="Q312" s="262" t="n">
        <v>754.8548</v>
      </c>
      <c r="R312" s="331" t="n">
        <f aca="false">A312*F312</f>
        <v>0</v>
      </c>
    </row>
    <row r="313" s="1" customFormat="true" ht="12.75" hidden="false" customHeight="false" outlineLevel="0" collapsed="false">
      <c r="A313" s="262" t="n">
        <v>2</v>
      </c>
      <c r="B313" s="332" t="s">
        <v>1527</v>
      </c>
      <c r="C313" s="332" t="s">
        <v>1528</v>
      </c>
      <c r="D313" s="332" t="s">
        <v>856</v>
      </c>
      <c r="E313" s="262"/>
      <c r="F313" s="331" t="n">
        <v>2.02</v>
      </c>
      <c r="G313" s="333" t="n">
        <v>3000</v>
      </c>
      <c r="H313" s="333" t="n">
        <f aca="false">A313*G313*(1-H311/100)</f>
        <v>6000</v>
      </c>
      <c r="I313" s="334" t="n">
        <v>1975.05</v>
      </c>
      <c r="J313" s="334" t="n">
        <f aca="false">(A313*I313)/J311*K311</f>
        <v>3593.7</v>
      </c>
      <c r="K313" s="335" t="n">
        <f aca="false">H313-J313</f>
        <v>2406.3</v>
      </c>
      <c r="L313" s="330"/>
      <c r="M313" s="262"/>
      <c r="N313" s="262" t="n">
        <v>1975.05</v>
      </c>
      <c r="O313" s="262" t="n">
        <v>22</v>
      </c>
      <c r="P313" s="262"/>
      <c r="Q313" s="262" t="n">
        <v>3000.101</v>
      </c>
      <c r="R313" s="331" t="n">
        <f aca="false">A313*F313</f>
        <v>4.04</v>
      </c>
    </row>
    <row r="314" s="1" customFormat="true" ht="12.75" hidden="false" customHeight="false" outlineLevel="0" collapsed="false">
      <c r="A314" s="262" t="n">
        <v>20</v>
      </c>
      <c r="B314" s="332" t="s">
        <v>1973</v>
      </c>
      <c r="C314" s="332" t="s">
        <v>1974</v>
      </c>
      <c r="D314" s="332" t="s">
        <v>1975</v>
      </c>
      <c r="E314" s="262"/>
      <c r="F314" s="331" t="n">
        <v>1.84</v>
      </c>
      <c r="G314" s="333" t="n">
        <v>685</v>
      </c>
      <c r="H314" s="333" t="n">
        <f aca="false">A314*G314*(1-H311/100)</f>
        <v>13700</v>
      </c>
      <c r="I314" s="334" t="n">
        <v>486.115</v>
      </c>
      <c r="J314" s="334" t="n">
        <f aca="false">(A314*I314)/J311*K311</f>
        <v>8845.1</v>
      </c>
      <c r="K314" s="335" t="n">
        <f aca="false">H314-J314</f>
        <v>4854.9</v>
      </c>
      <c r="L314" s="330"/>
      <c r="M314" s="262"/>
      <c r="N314" s="262" t="n">
        <v>486.115</v>
      </c>
      <c r="O314" s="262" t="n">
        <v>4.3</v>
      </c>
      <c r="P314" s="262" t="n">
        <v>1300</v>
      </c>
      <c r="Q314" s="262" t="n">
        <v>685</v>
      </c>
      <c r="R314" s="331" t="n">
        <f aca="false">A314*F314</f>
        <v>36.8</v>
      </c>
    </row>
    <row r="315" s="1" customFormat="true" ht="12.75" hidden="false" customHeight="false" outlineLevel="0" collapsed="false">
      <c r="A315" s="262" t="n">
        <v>6</v>
      </c>
      <c r="B315" s="332" t="s">
        <v>1534</v>
      </c>
      <c r="C315" s="332" t="s">
        <v>1535</v>
      </c>
      <c r="D315" s="332" t="s">
        <v>1536</v>
      </c>
      <c r="E315" s="262"/>
      <c r="F315" s="331" t="n">
        <v>7</v>
      </c>
      <c r="G315" s="333" t="n">
        <v>2606</v>
      </c>
      <c r="H315" s="333" t="n">
        <f aca="false">A315*G315*(1-H311/100)</f>
        <v>15636</v>
      </c>
      <c r="I315" s="334" t="n">
        <v>1930.1625</v>
      </c>
      <c r="J315" s="334" t="n">
        <f aca="false">(A315*I315)/J311*K311</f>
        <v>10536.075</v>
      </c>
      <c r="K315" s="335" t="n">
        <f aca="false">H315-J315</f>
        <v>5099.925</v>
      </c>
      <c r="L315" s="330"/>
      <c r="M315" s="262"/>
      <c r="N315" s="262" t="n">
        <v>1930.1625</v>
      </c>
      <c r="O315" s="262" t="n">
        <v>21.5</v>
      </c>
      <c r="P315" s="262" t="n">
        <v>3470</v>
      </c>
      <c r="Q315" s="262" t="n">
        <v>2606</v>
      </c>
      <c r="R315" s="331" t="n">
        <f aca="false">A315*F315</f>
        <v>42</v>
      </c>
    </row>
    <row r="316" s="1" customFormat="true" ht="12.75" hidden="false" customHeight="false" outlineLevel="0" collapsed="false">
      <c r="A316" s="262" t="n">
        <v>6</v>
      </c>
      <c r="B316" s="332" t="s">
        <v>1749</v>
      </c>
      <c r="C316" s="332" t="s">
        <v>1570</v>
      </c>
      <c r="D316" s="332" t="s">
        <v>1750</v>
      </c>
      <c r="E316" s="262"/>
      <c r="F316" s="331" t="n">
        <v>1.83</v>
      </c>
      <c r="G316" s="333" t="n">
        <v>727</v>
      </c>
      <c r="H316" s="333" t="n">
        <f aca="false">A316*G316*(1-H311/100)</f>
        <v>4362</v>
      </c>
      <c r="I316" s="334" t="n">
        <v>538.65</v>
      </c>
      <c r="J316" s="334" t="n">
        <f aca="false">(A316*I316)/J311*K311</f>
        <v>2940.3</v>
      </c>
      <c r="K316" s="335" t="n">
        <f aca="false">H316-J316</f>
        <v>1421.7</v>
      </c>
      <c r="L316" s="330"/>
      <c r="M316" s="262"/>
      <c r="N316" s="262" t="n">
        <v>538.65</v>
      </c>
      <c r="O316" s="262" t="n">
        <v>6</v>
      </c>
      <c r="P316" s="262" t="n">
        <v>970</v>
      </c>
      <c r="Q316" s="262" t="n">
        <v>727</v>
      </c>
      <c r="R316" s="331" t="n">
        <f aca="false">A316*F316</f>
        <v>10.98</v>
      </c>
    </row>
    <row r="317" s="1" customFormat="true" ht="12.75" hidden="false" customHeight="false" outlineLevel="0" collapsed="false">
      <c r="A317" s="262" t="n">
        <v>10</v>
      </c>
      <c r="B317" s="332" t="s">
        <v>1976</v>
      </c>
      <c r="C317" s="332" t="s">
        <v>1977</v>
      </c>
      <c r="D317" s="332" t="s">
        <v>1978</v>
      </c>
      <c r="E317" s="262"/>
      <c r="F317" s="331" t="n">
        <v>0.66</v>
      </c>
      <c r="G317" s="333" t="n">
        <v>242</v>
      </c>
      <c r="H317" s="333" t="n">
        <f aca="false">A317*G317*(1-H311/100)</f>
        <v>2420</v>
      </c>
      <c r="I317" s="334" t="n">
        <v>179.55</v>
      </c>
      <c r="J317" s="334" t="n">
        <f aca="false">(A317*I317)/J311*K311</f>
        <v>1633.5</v>
      </c>
      <c r="K317" s="335" t="n">
        <f aca="false">H317-J317</f>
        <v>786.5</v>
      </c>
      <c r="L317" s="330"/>
      <c r="M317" s="262"/>
      <c r="N317" s="262" t="n">
        <v>179.55</v>
      </c>
      <c r="O317" s="262" t="n">
        <v>2</v>
      </c>
      <c r="P317" s="262" t="n">
        <v>320</v>
      </c>
      <c r="Q317" s="262" t="n">
        <v>242</v>
      </c>
      <c r="R317" s="331" t="n">
        <f aca="false">A317*F317</f>
        <v>6.6</v>
      </c>
    </row>
    <row r="318" s="1" customFormat="true" ht="12.75" hidden="false" customHeight="false" outlineLevel="0" collapsed="false">
      <c r="A318" s="262" t="n">
        <v>40</v>
      </c>
      <c r="B318" s="332" t="s">
        <v>1979</v>
      </c>
      <c r="C318" s="272" t="s">
        <v>1980</v>
      </c>
      <c r="D318" s="332"/>
      <c r="E318" s="262"/>
      <c r="F318" s="331"/>
      <c r="G318" s="333" t="n">
        <v>596</v>
      </c>
      <c r="H318" s="333" t="n">
        <f aca="false">G318*A318</f>
        <v>23840</v>
      </c>
      <c r="I318" s="334"/>
      <c r="J318" s="334"/>
      <c r="K318" s="335"/>
      <c r="L318" s="330"/>
      <c r="M318" s="262"/>
      <c r="N318" s="262"/>
      <c r="O318" s="262"/>
      <c r="P318" s="262"/>
      <c r="Q318" s="262"/>
      <c r="R318" s="331"/>
    </row>
    <row r="319" s="1" customFormat="true" ht="12.75" hidden="false" customHeight="false" outlineLevel="0" collapsed="false">
      <c r="A319" s="262" t="n">
        <v>10</v>
      </c>
      <c r="B319" s="332" t="s">
        <v>1743</v>
      </c>
      <c r="C319" s="272" t="s">
        <v>1980</v>
      </c>
      <c r="D319" s="332"/>
      <c r="E319" s="262"/>
      <c r="F319" s="331"/>
      <c r="G319" s="333" t="n">
        <v>1209</v>
      </c>
      <c r="H319" s="333" t="n">
        <f aca="false">G319*A319</f>
        <v>12090</v>
      </c>
      <c r="I319" s="334"/>
      <c r="J319" s="334"/>
      <c r="K319" s="335"/>
      <c r="L319" s="330"/>
      <c r="M319" s="262"/>
      <c r="N319" s="262"/>
      <c r="O319" s="262"/>
      <c r="P319" s="262"/>
      <c r="Q319" s="262"/>
      <c r="R319" s="331"/>
    </row>
    <row r="320" s="1" customFormat="true" ht="12.75" hidden="false" customHeight="false" outlineLevel="0" collapsed="false">
      <c r="A320" s="336" t="n">
        <f aca="false">SUM(A312:A319)</f>
        <v>97</v>
      </c>
      <c r="B320" s="336" t="s">
        <v>377</v>
      </c>
      <c r="C320" s="336"/>
      <c r="D320" s="336"/>
      <c r="E320" s="336"/>
      <c r="F320" s="337" t="n">
        <f aca="false">R320</f>
        <v>100.42</v>
      </c>
      <c r="G320" s="338"/>
      <c r="H320" s="339" t="n">
        <f aca="false">SUM(H312:H319)</f>
        <v>80313</v>
      </c>
      <c r="I320" s="340"/>
      <c r="J320" s="341" t="n">
        <f aca="false">SUM(J312:J317)</f>
        <v>28578.7964</v>
      </c>
      <c r="K320" s="335" t="n">
        <f aca="false">SUM(K312:K317)</f>
        <v>15804.2036</v>
      </c>
      <c r="L320" s="330"/>
      <c r="M320" s="262"/>
      <c r="N320" s="262"/>
      <c r="O320" s="262"/>
      <c r="P320" s="262"/>
      <c r="Q320" s="262"/>
      <c r="R320" s="331" t="n">
        <f aca="false">SUM(R312:R317)</f>
        <v>100.42</v>
      </c>
    </row>
    <row r="321" s="1" customFormat="true" ht="12.75" hidden="false" customHeight="false" outlineLevel="0" collapsed="false">
      <c r="A321" s="262"/>
      <c r="B321" s="272" t="s">
        <v>914</v>
      </c>
      <c r="C321" s="342"/>
      <c r="D321" s="342"/>
      <c r="E321" s="262"/>
      <c r="F321" s="262"/>
      <c r="G321" s="333"/>
      <c r="H321" s="343" t="n">
        <v>0</v>
      </c>
      <c r="I321" s="344" t="n">
        <f aca="false">K322/J322</f>
        <v>1.81023031466784</v>
      </c>
      <c r="J321" s="345"/>
      <c r="K321" s="335"/>
      <c r="L321" s="330"/>
      <c r="M321" s="262"/>
      <c r="N321" s="262"/>
      <c r="O321" s="262"/>
      <c r="P321" s="262"/>
      <c r="Q321" s="262"/>
      <c r="R321" s="331"/>
    </row>
    <row r="322" s="1" customFormat="true" ht="13.5" hidden="false" customHeight="false" outlineLevel="0" collapsed="false">
      <c r="A322" s="346"/>
      <c r="B322" s="346" t="s">
        <v>915</v>
      </c>
      <c r="C322" s="346"/>
      <c r="D322" s="346"/>
      <c r="E322" s="346"/>
      <c r="F322" s="347"/>
      <c r="G322" s="348"/>
      <c r="H322" s="349" t="n">
        <f aca="false">SUM(H320:H321)</f>
        <v>80313</v>
      </c>
      <c r="I322" s="350" t="n">
        <f aca="false">K322/H322</f>
        <v>0.644157279643395</v>
      </c>
      <c r="J322" s="351" t="n">
        <f aca="false">SUM(J320:J321)</f>
        <v>28578.7964</v>
      </c>
      <c r="K322" s="352" t="n">
        <f aca="false">H322-J322</f>
        <v>51734.2036</v>
      </c>
      <c r="L322" s="330"/>
      <c r="M322" s="262"/>
      <c r="N322" s="262"/>
      <c r="O322" s="262"/>
      <c r="P322" s="262"/>
      <c r="Q322" s="262"/>
      <c r="R322" s="331"/>
    </row>
    <row r="323" s="1" customFormat="true" ht="13.5" hidden="false" customHeight="false" outlineLevel="0" collapsed="false">
      <c r="A323" s="262"/>
      <c r="B323" s="332"/>
      <c r="C323" s="342"/>
      <c r="D323" s="342"/>
      <c r="E323" s="262"/>
      <c r="F323" s="262"/>
      <c r="G323" s="262"/>
      <c r="H323" s="262"/>
      <c r="I323" s="354"/>
      <c r="J323" s="354"/>
      <c r="K323" s="355"/>
      <c r="L323" s="330"/>
      <c r="M323" s="262"/>
      <c r="N323" s="262"/>
      <c r="O323" s="262"/>
      <c r="P323" s="262"/>
      <c r="Q323" s="262"/>
      <c r="R323" s="331"/>
    </row>
    <row r="324" s="1" customFormat="true" ht="13.5" hidden="false" customHeight="false" outlineLevel="0" collapsed="false">
      <c r="A324" s="322"/>
      <c r="B324" s="323" t="s">
        <v>385</v>
      </c>
      <c r="C324" s="324"/>
      <c r="D324" s="325" t="n">
        <v>42769</v>
      </c>
      <c r="E324" s="322"/>
      <c r="F324" s="322" t="s">
        <v>1981</v>
      </c>
      <c r="G324" s="324"/>
      <c r="H324" s="326" t="n">
        <v>0</v>
      </c>
      <c r="I324" s="327" t="s">
        <v>358</v>
      </c>
      <c r="J324" s="328" t="n">
        <v>66.5</v>
      </c>
      <c r="K324" s="329" t="n">
        <v>60.5</v>
      </c>
      <c r="L324" s="330"/>
      <c r="M324" s="262"/>
      <c r="N324" s="262"/>
      <c r="O324" s="262"/>
      <c r="P324" s="262"/>
      <c r="Q324" s="262"/>
      <c r="R324" s="331"/>
    </row>
    <row r="325" s="1" customFormat="true" ht="12.75" hidden="false" customHeight="false" outlineLevel="0" collapsed="false">
      <c r="A325" s="262" t="n">
        <v>5</v>
      </c>
      <c r="B325" s="332" t="s">
        <v>1982</v>
      </c>
      <c r="C325" s="332" t="s">
        <v>1983</v>
      </c>
      <c r="D325" s="332" t="s">
        <v>1984</v>
      </c>
      <c r="E325" s="262"/>
      <c r="F325" s="331" t="n">
        <v>4.4</v>
      </c>
      <c r="G325" s="333" t="n">
        <v>810</v>
      </c>
      <c r="H325" s="333" t="n">
        <f aca="false">A325*G325*(1-H324/100)</f>
        <v>4050</v>
      </c>
      <c r="I325" s="334" t="n">
        <v>536.8545</v>
      </c>
      <c r="J325" s="334" t="n">
        <f aca="false">(A325*I325)/J324*K324</f>
        <v>2442.0825</v>
      </c>
      <c r="K325" s="335" t="n">
        <f aca="false">H325-J325</f>
        <v>1607.9175</v>
      </c>
      <c r="L325" s="330"/>
      <c r="M325" s="262"/>
      <c r="N325" s="262" t="n">
        <v>536.8545</v>
      </c>
      <c r="O325" s="262" t="n">
        <v>5.98</v>
      </c>
      <c r="P325" s="262" t="n">
        <v>810</v>
      </c>
      <c r="Q325" s="262" t="n">
        <v>724.7536</v>
      </c>
      <c r="R325" s="331" t="n">
        <f aca="false">A325*F325</f>
        <v>22</v>
      </c>
    </row>
    <row r="326" s="1" customFormat="true" ht="12.75" hidden="false" customHeight="false" outlineLevel="0" collapsed="false">
      <c r="A326" s="262" t="n">
        <v>4</v>
      </c>
      <c r="B326" s="332" t="s">
        <v>1308</v>
      </c>
      <c r="C326" s="332" t="s">
        <v>830</v>
      </c>
      <c r="D326" s="332" t="s">
        <v>1339</v>
      </c>
      <c r="E326" s="262"/>
      <c r="F326" s="331" t="n">
        <v>2.2</v>
      </c>
      <c r="G326" s="333" t="n">
        <v>445</v>
      </c>
      <c r="H326" s="333" t="n">
        <f aca="false">A326*G326*(1-H324/100)</f>
        <v>1780</v>
      </c>
      <c r="I326" s="334" t="n">
        <v>296.989</v>
      </c>
      <c r="J326" s="334" t="n">
        <f aca="false">(A326*I326)/J324*K324</f>
        <v>1080.772</v>
      </c>
      <c r="K326" s="335" t="n">
        <f aca="false">H326-J326</f>
        <v>699.228</v>
      </c>
      <c r="L326" s="330"/>
      <c r="M326" s="262"/>
      <c r="N326" s="262" t="n">
        <v>296.989</v>
      </c>
      <c r="O326" s="262" t="n">
        <v>3.19</v>
      </c>
      <c r="P326" s="262" t="n">
        <v>445.4835</v>
      </c>
      <c r="Q326" s="262" t="n">
        <v>445.4835</v>
      </c>
      <c r="R326" s="331" t="n">
        <f aca="false">A326*F326</f>
        <v>8.8</v>
      </c>
    </row>
    <row r="327" s="1" customFormat="true" ht="12.75" hidden="false" customHeight="false" outlineLevel="0" collapsed="false">
      <c r="A327" s="262" t="n">
        <v>8</v>
      </c>
      <c r="B327" s="332" t="s">
        <v>837</v>
      </c>
      <c r="C327" s="332" t="s">
        <v>833</v>
      </c>
      <c r="D327" s="332" t="s">
        <v>1304</v>
      </c>
      <c r="E327" s="262"/>
      <c r="F327" s="331" t="n">
        <v>0.09</v>
      </c>
      <c r="G327" s="333" t="n">
        <v>53</v>
      </c>
      <c r="H327" s="333" t="n">
        <f aca="false">A327*G327*(1-H324/100)</f>
        <v>424</v>
      </c>
      <c r="I327" s="334" t="n">
        <v>35.378</v>
      </c>
      <c r="J327" s="334" t="n">
        <f aca="false">(A327*I327)/J324*K324</f>
        <v>257.488</v>
      </c>
      <c r="K327" s="335" t="n">
        <f aca="false">H327-J327</f>
        <v>166.512</v>
      </c>
      <c r="L327" s="330"/>
      <c r="M327" s="262"/>
      <c r="N327" s="262" t="n">
        <v>35.378</v>
      </c>
      <c r="O327" s="262" t="n">
        <v>0.38</v>
      </c>
      <c r="P327" s="262" t="n">
        <v>53.067</v>
      </c>
      <c r="Q327" s="262" t="n">
        <v>53.067</v>
      </c>
      <c r="R327" s="331" t="n">
        <f aca="false">A327*F327</f>
        <v>0.72</v>
      </c>
    </row>
    <row r="328" s="1" customFormat="true" ht="12.75" hidden="false" customHeight="false" outlineLevel="0" collapsed="false">
      <c r="A328" s="262" t="n">
        <v>8</v>
      </c>
      <c r="B328" s="332" t="s">
        <v>844</v>
      </c>
      <c r="C328" s="332" t="s">
        <v>842</v>
      </c>
      <c r="D328" s="332" t="s">
        <v>1305</v>
      </c>
      <c r="E328" s="262"/>
      <c r="F328" s="331" t="n">
        <v>0.03</v>
      </c>
      <c r="G328" s="333" t="n">
        <v>50</v>
      </c>
      <c r="H328" s="333" t="n">
        <f aca="false">A328*G328*(1-H324/100)</f>
        <v>400</v>
      </c>
      <c r="I328" s="334" t="n">
        <v>23.275</v>
      </c>
      <c r="J328" s="334" t="n">
        <f aca="false">(A328*I328)/J324*K324</f>
        <v>169.4</v>
      </c>
      <c r="K328" s="335" t="n">
        <f aca="false">H328-J328</f>
        <v>230.6</v>
      </c>
      <c r="L328" s="330"/>
      <c r="M328" s="262"/>
      <c r="N328" s="262" t="n">
        <v>23.275</v>
      </c>
      <c r="O328" s="262" t="n">
        <v>0.25</v>
      </c>
      <c r="P328" s="262" t="n">
        <v>50</v>
      </c>
      <c r="Q328" s="262" t="n">
        <v>30.2575</v>
      </c>
      <c r="R328" s="331" t="n">
        <f aca="false">A328*F328</f>
        <v>0.24</v>
      </c>
    </row>
    <row r="329" s="1" customFormat="true" ht="12.75" hidden="false" customHeight="false" outlineLevel="0" collapsed="false">
      <c r="A329" s="262" t="n">
        <v>5</v>
      </c>
      <c r="B329" s="332" t="s">
        <v>1985</v>
      </c>
      <c r="C329" s="332" t="s">
        <v>1986</v>
      </c>
      <c r="D329" s="332" t="s">
        <v>1987</v>
      </c>
      <c r="E329" s="262"/>
      <c r="F329" s="331" t="n">
        <v>0.08</v>
      </c>
      <c r="G329" s="333" t="n">
        <v>275</v>
      </c>
      <c r="H329" s="333" t="n">
        <f aca="false">A329*G329*(1-H324/100)</f>
        <v>1375</v>
      </c>
      <c r="I329" s="334" t="n">
        <v>157.1063</v>
      </c>
      <c r="J329" s="334" t="n">
        <f aca="false">(A329*I329)/J324*K324</f>
        <v>714.656477443609</v>
      </c>
      <c r="K329" s="335" t="n">
        <f aca="false">H329-J329</f>
        <v>660.343522556391</v>
      </c>
      <c r="L329" s="330"/>
      <c r="M329" s="262"/>
      <c r="N329" s="262" t="n">
        <v>157.1063</v>
      </c>
      <c r="O329" s="262" t="n">
        <v>1.75</v>
      </c>
      <c r="P329" s="262" t="n">
        <v>274.9359</v>
      </c>
      <c r="Q329" s="262" t="n">
        <v>219.9488</v>
      </c>
      <c r="R329" s="331" t="n">
        <f aca="false">A329*F329</f>
        <v>0.4</v>
      </c>
    </row>
    <row r="330" s="1" customFormat="true" ht="12.75" hidden="false" customHeight="false" outlineLevel="0" collapsed="false">
      <c r="A330" s="262" t="n">
        <v>-1</v>
      </c>
      <c r="B330" s="332" t="s">
        <v>1988</v>
      </c>
      <c r="C330" s="332" t="s">
        <v>1989</v>
      </c>
      <c r="D330" s="332" t="s">
        <v>1990</v>
      </c>
      <c r="E330" s="262"/>
      <c r="F330" s="331" t="n">
        <v>14</v>
      </c>
      <c r="G330" s="333" t="n">
        <v>2827</v>
      </c>
      <c r="H330" s="333" t="n">
        <f aca="false">A330*G330*(1-H324/100)</f>
        <v>-2827</v>
      </c>
      <c r="I330" s="334" t="n">
        <v>1766.772</v>
      </c>
      <c r="J330" s="334" t="n">
        <f aca="false">(A330*I330)/J324*K324</f>
        <v>-1607.364</v>
      </c>
      <c r="K330" s="335" t="n">
        <f aca="false">H330-J330</f>
        <v>-1219.636</v>
      </c>
      <c r="L330" s="330"/>
      <c r="M330" s="262"/>
      <c r="N330" s="262" t="n">
        <v>1766.772</v>
      </c>
      <c r="O330" s="262" t="n">
        <v>19.68</v>
      </c>
      <c r="P330" s="262" t="n">
        <v>2826.8352</v>
      </c>
      <c r="Q330" s="262" t="n">
        <v>2385.1422</v>
      </c>
      <c r="R330" s="331" t="n">
        <f aca="false">A330*F330</f>
        <v>-14</v>
      </c>
    </row>
    <row r="331" s="1" customFormat="true" ht="12.75" hidden="false" customHeight="false" outlineLevel="0" collapsed="false">
      <c r="A331" s="262" t="n">
        <v>5</v>
      </c>
      <c r="B331" s="332" t="s">
        <v>1991</v>
      </c>
      <c r="C331" s="332" t="s">
        <v>1992</v>
      </c>
      <c r="D331" s="332" t="s">
        <v>1993</v>
      </c>
      <c r="E331" s="262"/>
      <c r="F331" s="331" t="n">
        <v>0.2</v>
      </c>
      <c r="G331" s="333" t="n">
        <v>53</v>
      </c>
      <c r="H331" s="333" t="n">
        <f aca="false">A331*G331*(1-H324/100)</f>
        <v>265</v>
      </c>
      <c r="I331" s="334" t="n">
        <v>29.6258</v>
      </c>
      <c r="J331" s="334" t="n">
        <f aca="false">(A331*I331)/J324*K324</f>
        <v>134.763977443609</v>
      </c>
      <c r="K331" s="335" t="n">
        <f aca="false">H331-J331</f>
        <v>130.236022556391</v>
      </c>
      <c r="L331" s="330"/>
      <c r="M331" s="262"/>
      <c r="N331" s="262" t="n">
        <v>29.6258</v>
      </c>
      <c r="O331" s="262" t="n">
        <v>0.33</v>
      </c>
      <c r="P331" s="262" t="n">
        <v>53.3264</v>
      </c>
      <c r="Q331" s="262" t="n">
        <v>41.4761</v>
      </c>
      <c r="R331" s="331" t="n">
        <f aca="false">A331*F331</f>
        <v>1</v>
      </c>
    </row>
    <row r="332" s="1" customFormat="true" ht="12.75" hidden="false" customHeight="false" outlineLevel="0" collapsed="false">
      <c r="A332" s="262" t="n">
        <v>1</v>
      </c>
      <c r="B332" s="332" t="s">
        <v>1994</v>
      </c>
      <c r="C332" s="332" t="s">
        <v>1995</v>
      </c>
      <c r="D332" s="332" t="s">
        <v>1996</v>
      </c>
      <c r="E332" s="262"/>
      <c r="F332" s="331" t="n">
        <v>15.9</v>
      </c>
      <c r="G332" s="333" t="n">
        <v>2998</v>
      </c>
      <c r="H332" s="333" t="n">
        <f aca="false">A332*G332*(1-H324/100)</f>
        <v>2998</v>
      </c>
      <c r="I332" s="334" t="n">
        <v>1998.3915</v>
      </c>
      <c r="J332" s="334" t="n">
        <f aca="false">(A332*I332)/J324*K324</f>
        <v>1818.0855</v>
      </c>
      <c r="K332" s="335" t="n">
        <f aca="false">H332-J332</f>
        <v>1179.9145</v>
      </c>
      <c r="L332" s="330"/>
      <c r="M332" s="262"/>
      <c r="N332" s="262" t="n">
        <v>1998.3915</v>
      </c>
      <c r="O332" s="262" t="n">
        <v>22.26</v>
      </c>
      <c r="P332" s="262" t="n">
        <v>2997.5873</v>
      </c>
      <c r="Q332" s="262" t="n">
        <v>2597.909</v>
      </c>
      <c r="R332" s="331" t="n">
        <f aca="false">A332*F332</f>
        <v>15.9</v>
      </c>
    </row>
    <row r="333" s="1" customFormat="true" ht="12.75" hidden="false" customHeight="false" outlineLevel="0" collapsed="false">
      <c r="A333" s="262" t="n">
        <v>1</v>
      </c>
      <c r="B333" s="332" t="s">
        <v>1997</v>
      </c>
      <c r="C333" s="332" t="s">
        <v>1995</v>
      </c>
      <c r="D333" s="332" t="s">
        <v>1998</v>
      </c>
      <c r="E333" s="262"/>
      <c r="F333" s="331" t="n">
        <v>15.9</v>
      </c>
      <c r="G333" s="333" t="n">
        <v>2998</v>
      </c>
      <c r="H333" s="333" t="n">
        <f aca="false">A333*G333*(1-H324/100)</f>
        <v>2998</v>
      </c>
      <c r="I333" s="334" t="n">
        <v>1998.3915</v>
      </c>
      <c r="J333" s="334" t="n">
        <f aca="false">(A333*I333)/J324*K324</f>
        <v>1818.0855</v>
      </c>
      <c r="K333" s="335" t="n">
        <f aca="false">H333-J333</f>
        <v>1179.9145</v>
      </c>
      <c r="L333" s="330"/>
      <c r="M333" s="262"/>
      <c r="N333" s="262" t="n">
        <v>1998.3915</v>
      </c>
      <c r="O333" s="262" t="n">
        <v>22.26</v>
      </c>
      <c r="P333" s="262" t="n">
        <v>2997.5873</v>
      </c>
      <c r="Q333" s="262" t="n">
        <v>2597.909</v>
      </c>
      <c r="R333" s="331" t="n">
        <f aca="false">A333*F333</f>
        <v>15.9</v>
      </c>
    </row>
    <row r="334" s="1" customFormat="true" ht="12.75" hidden="false" customHeight="false" outlineLevel="0" collapsed="false">
      <c r="A334" s="262" t="n">
        <v>3</v>
      </c>
      <c r="B334" s="332" t="s">
        <v>1999</v>
      </c>
      <c r="C334" s="332" t="s">
        <v>2000</v>
      </c>
      <c r="D334" s="332" t="s">
        <v>2001</v>
      </c>
      <c r="E334" s="262"/>
      <c r="F334" s="331" t="n">
        <v>54.5</v>
      </c>
      <c r="G334" s="333" t="n">
        <v>9006</v>
      </c>
      <c r="H334" s="333" t="n">
        <f aca="false">A334*G334*(1-H324/100)</f>
        <v>27018</v>
      </c>
      <c r="I334" s="334" t="n">
        <v>6004.152</v>
      </c>
      <c r="J334" s="334" t="n">
        <f aca="false">(A334*I334)/J324*K324</f>
        <v>16387.272</v>
      </c>
      <c r="K334" s="335" t="n">
        <f aca="false">H334-J334</f>
        <v>10630.728</v>
      </c>
      <c r="L334" s="330"/>
      <c r="M334" s="262"/>
      <c r="N334" s="262" t="n">
        <v>6004.152</v>
      </c>
      <c r="O334" s="262" t="n">
        <v>66.88</v>
      </c>
      <c r="P334" s="262" t="n">
        <v>9006.228</v>
      </c>
      <c r="Q334" s="262" t="n">
        <v>8105.6052</v>
      </c>
      <c r="R334" s="331" t="n">
        <f aca="false">A334*F334</f>
        <v>163.5</v>
      </c>
    </row>
    <row r="335" s="1" customFormat="true" ht="12.75" hidden="false" customHeight="false" outlineLevel="0" collapsed="false">
      <c r="A335" s="262" t="n">
        <v>20</v>
      </c>
      <c r="B335" s="332" t="s">
        <v>2002</v>
      </c>
      <c r="C335" s="332" t="s">
        <v>2003</v>
      </c>
      <c r="D335" s="332" t="s">
        <v>2004</v>
      </c>
      <c r="E335" s="262"/>
      <c r="F335" s="331" t="n">
        <v>0.1</v>
      </c>
      <c r="G335" s="333" t="n">
        <v>0</v>
      </c>
      <c r="H335" s="333" t="n">
        <f aca="false">A335*G335*(1-H324/100)</f>
        <v>0</v>
      </c>
      <c r="I335" s="334" t="n">
        <v>17.955</v>
      </c>
      <c r="J335" s="334" t="n">
        <f aca="false">(A335*I335)/J324*K324</f>
        <v>326.7</v>
      </c>
      <c r="K335" s="335" t="n">
        <f aca="false">H335-J335</f>
        <v>-326.7</v>
      </c>
      <c r="L335" s="330"/>
      <c r="M335" s="262"/>
      <c r="N335" s="262" t="n">
        <v>17.955</v>
      </c>
      <c r="O335" s="262" t="n">
        <v>0.2</v>
      </c>
      <c r="P335" s="262"/>
      <c r="Q335" s="262" t="n">
        <v>24.2393</v>
      </c>
      <c r="R335" s="331" t="n">
        <f aca="false">A335*F335</f>
        <v>2</v>
      </c>
    </row>
    <row r="336" s="1" customFormat="true" ht="12.75" hidden="false" customHeight="false" outlineLevel="0" collapsed="false">
      <c r="A336" s="262" t="n">
        <v>6</v>
      </c>
      <c r="B336" s="332" t="s">
        <v>1925</v>
      </c>
      <c r="C336" s="332" t="s">
        <v>1926</v>
      </c>
      <c r="D336" s="332" t="s">
        <v>1927</v>
      </c>
      <c r="E336" s="262"/>
      <c r="F336" s="331" t="n">
        <v>0.33</v>
      </c>
      <c r="G336" s="333" t="n">
        <v>0</v>
      </c>
      <c r="H336" s="333" t="n">
        <f aca="false">A336*G336*(1-H324/100)</f>
        <v>0</v>
      </c>
      <c r="I336" s="334" t="n">
        <v>41.2965</v>
      </c>
      <c r="J336" s="334" t="n">
        <f aca="false">(A336*I336)/J324*K324</f>
        <v>225.423</v>
      </c>
      <c r="K336" s="335" t="n">
        <f aca="false">H336-J336</f>
        <v>-225.423</v>
      </c>
      <c r="L336" s="330"/>
      <c r="M336" s="262"/>
      <c r="N336" s="262" t="n">
        <v>41.2965</v>
      </c>
      <c r="O336" s="262" t="n">
        <v>0.46</v>
      </c>
      <c r="P336" s="262"/>
      <c r="Q336" s="262" t="n">
        <v>55.7503</v>
      </c>
      <c r="R336" s="331" t="n">
        <f aca="false">A336*F336</f>
        <v>1.98</v>
      </c>
    </row>
    <row r="337" s="1" customFormat="true" ht="12.75" hidden="false" customHeight="false" outlineLevel="0" collapsed="false">
      <c r="A337" s="262" t="n">
        <v>6</v>
      </c>
      <c r="B337" s="332" t="s">
        <v>1313</v>
      </c>
      <c r="C337" s="332" t="s">
        <v>1314</v>
      </c>
      <c r="D337" s="332" t="s">
        <v>2005</v>
      </c>
      <c r="E337" s="262"/>
      <c r="F337" s="331" t="n">
        <v>0.33</v>
      </c>
      <c r="G337" s="333" t="n">
        <v>0</v>
      </c>
      <c r="H337" s="333" t="n">
        <f aca="false">A337*G337*(1-H324/100)</f>
        <v>0</v>
      </c>
      <c r="I337" s="334" t="n">
        <v>53.865</v>
      </c>
      <c r="J337" s="334" t="n">
        <f aca="false">(A337*I337)/J324*K324</f>
        <v>294.03</v>
      </c>
      <c r="K337" s="335" t="n">
        <f aca="false">H337-J337</f>
        <v>-294.03</v>
      </c>
      <c r="L337" s="330"/>
      <c r="M337" s="262"/>
      <c r="N337" s="262" t="n">
        <v>53.865</v>
      </c>
      <c r="O337" s="262" t="n">
        <v>0.6</v>
      </c>
      <c r="P337" s="262"/>
      <c r="Q337" s="262" t="n">
        <v>72.7178</v>
      </c>
      <c r="R337" s="331" t="n">
        <f aca="false">A337*F337</f>
        <v>1.98</v>
      </c>
    </row>
    <row r="338" s="1" customFormat="true" ht="12.75" hidden="false" customHeight="false" outlineLevel="0" collapsed="false">
      <c r="A338" s="262" t="n">
        <v>23</v>
      </c>
      <c r="B338" s="332" t="s">
        <v>2006</v>
      </c>
      <c r="C338" s="332" t="s">
        <v>2007</v>
      </c>
      <c r="D338" s="332" t="s">
        <v>2008</v>
      </c>
      <c r="E338" s="262"/>
      <c r="F338" s="331" t="n">
        <v>0.18</v>
      </c>
      <c r="G338" s="333" t="n">
        <v>50</v>
      </c>
      <c r="H338" s="333" t="n">
        <f aca="false">A338*G338*(1-H324/100)</f>
        <v>1150</v>
      </c>
      <c r="I338" s="334" t="n">
        <v>28.9275</v>
      </c>
      <c r="J338" s="334" t="n">
        <f aca="false">(A338*I338)/J324*K324</f>
        <v>605.3025</v>
      </c>
      <c r="K338" s="335" t="n">
        <f aca="false">H338-J338</f>
        <v>544.6975</v>
      </c>
      <c r="L338" s="330"/>
      <c r="M338" s="262"/>
      <c r="N338" s="262" t="n">
        <v>28.9275</v>
      </c>
      <c r="O338" s="262" t="n">
        <v>0.3</v>
      </c>
      <c r="P338" s="262" t="n">
        <v>50</v>
      </c>
      <c r="Q338" s="262" t="n">
        <v>40.4985</v>
      </c>
      <c r="R338" s="331" t="n">
        <f aca="false">A338*F338</f>
        <v>4.14</v>
      </c>
    </row>
    <row r="339" s="1" customFormat="true" ht="12.75" hidden="false" customHeight="false" outlineLevel="0" collapsed="false">
      <c r="A339" s="262" t="n">
        <v>23</v>
      </c>
      <c r="B339" s="332" t="s">
        <v>2009</v>
      </c>
      <c r="C339" s="332" t="s">
        <v>2010</v>
      </c>
      <c r="D339" s="332" t="s">
        <v>2011</v>
      </c>
      <c r="E339" s="262"/>
      <c r="F339" s="331" t="n">
        <v>0.05</v>
      </c>
      <c r="G339" s="333" t="n">
        <v>20</v>
      </c>
      <c r="H339" s="333" t="n">
        <f aca="false">A339*G339*(1-H324/100)</f>
        <v>460</v>
      </c>
      <c r="I339" s="334" t="n">
        <v>14.4637</v>
      </c>
      <c r="J339" s="334" t="n">
        <f aca="false">(A339*I339)/J324*K324</f>
        <v>302.650203759398</v>
      </c>
      <c r="K339" s="335" t="n">
        <f aca="false">H339-J339</f>
        <v>157.349796240602</v>
      </c>
      <c r="L339" s="330"/>
      <c r="M339" s="262"/>
      <c r="N339" s="262" t="n">
        <v>14.4637</v>
      </c>
      <c r="O339" s="262" t="n">
        <v>0.15</v>
      </c>
      <c r="P339" s="262" t="n">
        <v>20</v>
      </c>
      <c r="Q339" s="262" t="n">
        <v>20.2492</v>
      </c>
      <c r="R339" s="331" t="n">
        <f aca="false">A339*F339</f>
        <v>1.15</v>
      </c>
    </row>
    <row r="340" s="1" customFormat="true" ht="12.75" hidden="false" customHeight="false" outlineLevel="0" collapsed="false">
      <c r="A340" s="262" t="n">
        <v>2</v>
      </c>
      <c r="B340" s="332" t="s">
        <v>2012</v>
      </c>
      <c r="C340" s="332" t="s">
        <v>2013</v>
      </c>
      <c r="D340" s="332" t="s">
        <v>2014</v>
      </c>
      <c r="E340" s="262"/>
      <c r="F340" s="331" t="n">
        <v>51</v>
      </c>
      <c r="G340" s="333" t="n">
        <v>6868</v>
      </c>
      <c r="H340" s="333" t="n">
        <f aca="false">A340*G340*(1-H324/100)</f>
        <v>13736</v>
      </c>
      <c r="I340" s="334" t="n">
        <v>4578.525</v>
      </c>
      <c r="J340" s="334" t="n">
        <f aca="false">(A340*I340)/J324*K324</f>
        <v>8330.85</v>
      </c>
      <c r="K340" s="335" t="n">
        <f aca="false">H340-J340</f>
        <v>5405.15</v>
      </c>
      <c r="L340" s="330"/>
      <c r="M340" s="262"/>
      <c r="N340" s="262" t="n">
        <v>4578.525</v>
      </c>
      <c r="O340" s="262" t="n">
        <v>51</v>
      </c>
      <c r="P340" s="262" t="n">
        <v>6867.7875</v>
      </c>
      <c r="Q340" s="262" t="n">
        <v>6181.0088</v>
      </c>
      <c r="R340" s="331" t="n">
        <f aca="false">A340*F340</f>
        <v>102</v>
      </c>
    </row>
    <row r="341" s="1" customFormat="true" ht="12.75" hidden="false" customHeight="false" outlineLevel="0" collapsed="false">
      <c r="A341" s="262" t="n">
        <v>2</v>
      </c>
      <c r="B341" s="332" t="s">
        <v>2015</v>
      </c>
      <c r="C341" s="332" t="s">
        <v>2016</v>
      </c>
      <c r="D341" s="332" t="s">
        <v>2017</v>
      </c>
      <c r="E341" s="262"/>
      <c r="F341" s="331" t="n">
        <v>4.3</v>
      </c>
      <c r="G341" s="333" t="n">
        <v>2480</v>
      </c>
      <c r="H341" s="333" t="n">
        <f aca="false">A341*G341*(1-H324/100)</f>
        <v>4960</v>
      </c>
      <c r="I341" s="334" t="n">
        <v>1655.451</v>
      </c>
      <c r="J341" s="334" t="n">
        <f aca="false">(A341*I341)/J324*K324</f>
        <v>3012.174</v>
      </c>
      <c r="K341" s="335" t="n">
        <f aca="false">H341-J341</f>
        <v>1947.826</v>
      </c>
      <c r="L341" s="330"/>
      <c r="M341" s="262"/>
      <c r="N341" s="262" t="n">
        <v>1655.451</v>
      </c>
      <c r="O341" s="262" t="n">
        <v>18.44</v>
      </c>
      <c r="P341" s="262" t="n">
        <v>2480</v>
      </c>
      <c r="Q341" s="262" t="n">
        <v>2234.8589</v>
      </c>
      <c r="R341" s="331" t="n">
        <f aca="false">A341*F341</f>
        <v>8.6</v>
      </c>
    </row>
    <row r="342" s="1" customFormat="true" ht="12.75" hidden="false" customHeight="false" outlineLevel="0" collapsed="false">
      <c r="A342" s="262" t="n">
        <v>1</v>
      </c>
      <c r="B342" s="332" t="s">
        <v>2018</v>
      </c>
      <c r="C342" s="332" t="s">
        <v>2019</v>
      </c>
      <c r="D342" s="332" t="s">
        <v>2020</v>
      </c>
      <c r="E342" s="262"/>
      <c r="F342" s="331"/>
      <c r="G342" s="333" t="n">
        <v>350</v>
      </c>
      <c r="H342" s="333" t="n">
        <f aca="false">A342*G342*(1-H324/100)</f>
        <v>350</v>
      </c>
      <c r="I342" s="334" t="n">
        <v>224.4375</v>
      </c>
      <c r="J342" s="334" t="n">
        <f aca="false">(A342*I342)/J324*K324</f>
        <v>204.1875</v>
      </c>
      <c r="K342" s="335" t="n">
        <f aca="false">H342-J342</f>
        <v>145.8125</v>
      </c>
      <c r="L342" s="330"/>
      <c r="M342" s="262"/>
      <c r="N342" s="262" t="n">
        <v>224.4375</v>
      </c>
      <c r="O342" s="262" t="n">
        <v>2.5</v>
      </c>
      <c r="P342" s="262" t="n">
        <v>350</v>
      </c>
      <c r="Q342" s="262" t="n">
        <v>336.6562</v>
      </c>
      <c r="R342" s="331" t="n">
        <f aca="false">A342*F342</f>
        <v>0</v>
      </c>
    </row>
    <row r="343" s="1" customFormat="true" ht="12.75" hidden="false" customHeight="false" outlineLevel="0" collapsed="false">
      <c r="A343" s="262" t="n">
        <v>4</v>
      </c>
      <c r="B343" s="332" t="s">
        <v>2021</v>
      </c>
      <c r="C343" s="332" t="s">
        <v>2022</v>
      </c>
      <c r="D343" s="332" t="s">
        <v>856</v>
      </c>
      <c r="E343" s="262"/>
      <c r="F343" s="331"/>
      <c r="G343" s="333" t="n">
        <v>130</v>
      </c>
      <c r="H343" s="333" t="n">
        <f aca="false">A343*G343*(1-H324/100)</f>
        <v>520</v>
      </c>
      <c r="I343" s="334" t="n">
        <v>82.593</v>
      </c>
      <c r="J343" s="334" t="n">
        <f aca="false">(A343*I343)/J324*K324</f>
        <v>300.564</v>
      </c>
      <c r="K343" s="335" t="n">
        <f aca="false">H343-J343</f>
        <v>219.436</v>
      </c>
      <c r="L343" s="330"/>
      <c r="M343" s="262"/>
      <c r="N343" s="262" t="n">
        <v>82.593</v>
      </c>
      <c r="O343" s="262" t="n">
        <v>0.92</v>
      </c>
      <c r="P343" s="262" t="n">
        <v>130</v>
      </c>
      <c r="Q343" s="262" t="n">
        <v>107.3709</v>
      </c>
      <c r="R343" s="331" t="n">
        <f aca="false">A343*F343</f>
        <v>0</v>
      </c>
    </row>
    <row r="344" s="1" customFormat="true" ht="12.75" hidden="false" customHeight="false" outlineLevel="0" collapsed="false">
      <c r="A344" s="262" t="n">
        <v>1</v>
      </c>
      <c r="B344" s="332" t="s">
        <v>2023</v>
      </c>
      <c r="C344" s="332" t="s">
        <v>2024</v>
      </c>
      <c r="D344" s="332" t="s">
        <v>2025</v>
      </c>
      <c r="E344" s="262"/>
      <c r="F344" s="331"/>
      <c r="G344" s="333" t="n">
        <v>120</v>
      </c>
      <c r="H344" s="333" t="n">
        <f aca="false">A344*G344*(1-H324/100)</f>
        <v>120</v>
      </c>
      <c r="I344" s="334" t="n">
        <v>71.82</v>
      </c>
      <c r="J344" s="334" t="n">
        <f aca="false">(A344*I344)/J324*K324</f>
        <v>65.34</v>
      </c>
      <c r="K344" s="335" t="n">
        <f aca="false">H344-J344</f>
        <v>54.66</v>
      </c>
      <c r="L344" s="330"/>
      <c r="M344" s="262"/>
      <c r="N344" s="262" t="n">
        <v>71.82</v>
      </c>
      <c r="O344" s="262" t="n">
        <v>0.8</v>
      </c>
      <c r="P344" s="262" t="n">
        <v>120</v>
      </c>
      <c r="Q344" s="262" t="n">
        <v>96.957</v>
      </c>
      <c r="R344" s="331" t="n">
        <f aca="false">A344*F344</f>
        <v>0</v>
      </c>
    </row>
    <row r="345" s="1" customFormat="true" ht="12.75" hidden="false" customHeight="false" outlineLevel="0" collapsed="false">
      <c r="A345" s="262" t="n">
        <v>10</v>
      </c>
      <c r="B345" s="332" t="s">
        <v>1746</v>
      </c>
      <c r="C345" s="332" t="s">
        <v>1747</v>
      </c>
      <c r="D345" s="332" t="s">
        <v>1748</v>
      </c>
      <c r="E345" s="262"/>
      <c r="F345" s="331" t="n">
        <v>1.2</v>
      </c>
      <c r="G345" s="333" t="n">
        <v>900</v>
      </c>
      <c r="H345" s="333" t="n">
        <f aca="false">A345*G345*(1-H324/100)</f>
        <v>9000</v>
      </c>
      <c r="I345" s="334" t="n">
        <v>457.8525</v>
      </c>
      <c r="J345" s="334" t="n">
        <f aca="false">(A345*I345)/J324*K324</f>
        <v>4165.425</v>
      </c>
      <c r="K345" s="335" t="n">
        <f aca="false">H345-J345</f>
        <v>4834.575</v>
      </c>
      <c r="L345" s="330"/>
      <c r="M345" s="262"/>
      <c r="N345" s="262" t="n">
        <v>457.8525</v>
      </c>
      <c r="O345" s="262" t="n">
        <v>5.1</v>
      </c>
      <c r="P345" s="262" t="n">
        <v>900</v>
      </c>
      <c r="Q345" s="262" t="n">
        <v>618</v>
      </c>
      <c r="R345" s="331" t="n">
        <f aca="false">A345*F345</f>
        <v>12</v>
      </c>
    </row>
    <row r="346" s="1" customFormat="true" ht="12.75" hidden="false" customHeight="false" outlineLevel="0" collapsed="false">
      <c r="A346" s="336" t="n">
        <f aca="false">SUM(A325:A345)</f>
        <v>137</v>
      </c>
      <c r="B346" s="336" t="s">
        <v>377</v>
      </c>
      <c r="C346" s="336"/>
      <c r="D346" s="336"/>
      <c r="E346" s="336"/>
      <c r="F346" s="337" t="n">
        <f aca="false">R346</f>
        <v>348.31</v>
      </c>
      <c r="G346" s="338"/>
      <c r="H346" s="339" t="n">
        <f aca="false">SUM(H325:H345)</f>
        <v>68777</v>
      </c>
      <c r="I346" s="340"/>
      <c r="J346" s="341" t="n">
        <f aca="false">SUM(J325:J345)</f>
        <v>41047.8881586466</v>
      </c>
      <c r="K346" s="335" t="n">
        <f aca="false">SUM(K325:K345)</f>
        <v>27729.1118413534</v>
      </c>
      <c r="L346" s="330"/>
      <c r="M346" s="262"/>
      <c r="N346" s="262"/>
      <c r="O346" s="262"/>
      <c r="P346" s="262"/>
      <c r="Q346" s="262"/>
      <c r="R346" s="331" t="n">
        <f aca="false">SUM(R325:R345)</f>
        <v>348.31</v>
      </c>
    </row>
    <row r="347" s="1" customFormat="true" ht="12.75" hidden="false" customHeight="false" outlineLevel="0" collapsed="false">
      <c r="A347" s="262"/>
      <c r="B347" s="272" t="s">
        <v>914</v>
      </c>
      <c r="C347" s="342"/>
      <c r="D347" s="342"/>
      <c r="E347" s="262"/>
      <c r="F347" s="262"/>
      <c r="G347" s="333"/>
      <c r="H347" s="343" t="n">
        <v>0</v>
      </c>
      <c r="I347" s="344" t="n">
        <f aca="false">K348/J348</f>
        <v>0.675530778445476</v>
      </c>
      <c r="J347" s="345"/>
      <c r="K347" s="335"/>
      <c r="L347" s="330"/>
      <c r="M347" s="262"/>
      <c r="N347" s="262"/>
      <c r="O347" s="262"/>
      <c r="P347" s="262"/>
      <c r="Q347" s="262"/>
      <c r="R347" s="331"/>
    </row>
    <row r="348" s="1" customFormat="true" ht="13.5" hidden="false" customHeight="false" outlineLevel="0" collapsed="false">
      <c r="A348" s="346"/>
      <c r="B348" s="346" t="s">
        <v>915</v>
      </c>
      <c r="C348" s="346"/>
      <c r="D348" s="346"/>
      <c r="E348" s="346"/>
      <c r="F348" s="347"/>
      <c r="G348" s="348"/>
      <c r="H348" s="349" t="n">
        <f aca="false">SUM(H346:H347)</f>
        <v>68777</v>
      </c>
      <c r="I348" s="350" t="n">
        <f aca="false">K348/H348</f>
        <v>0.403174198370871</v>
      </c>
      <c r="J348" s="351" t="n">
        <f aca="false">SUM(J346:J347)</f>
        <v>41047.8881586466</v>
      </c>
      <c r="K348" s="352" t="n">
        <f aca="false">H348-J348</f>
        <v>27729.1118413534</v>
      </c>
      <c r="L348" s="330"/>
      <c r="M348" s="262"/>
      <c r="N348" s="262"/>
      <c r="O348" s="262"/>
      <c r="P348" s="262"/>
      <c r="Q348" s="262"/>
      <c r="R348" s="331"/>
    </row>
    <row r="349" s="1" customFormat="true" ht="13.5" hidden="false" customHeight="false" outlineLevel="0" collapsed="false">
      <c r="A349" s="262"/>
      <c r="B349" s="332"/>
      <c r="C349" s="342"/>
      <c r="D349" s="342"/>
      <c r="E349" s="262"/>
      <c r="F349" s="262"/>
      <c r="G349" s="262"/>
      <c r="H349" s="262"/>
      <c r="I349" s="354"/>
      <c r="J349" s="354"/>
      <c r="K349" s="355"/>
      <c r="L349" s="330"/>
      <c r="M349" s="262"/>
      <c r="N349" s="262"/>
      <c r="O349" s="262"/>
      <c r="P349" s="262"/>
      <c r="Q349" s="262"/>
      <c r="R349" s="331"/>
    </row>
    <row r="350" s="1" customFormat="true" ht="13.5" hidden="false" customHeight="false" outlineLevel="0" collapsed="false">
      <c r="A350" s="322"/>
      <c r="B350" s="323" t="s">
        <v>2026</v>
      </c>
      <c r="C350" s="324" t="s">
        <v>2027</v>
      </c>
      <c r="D350" s="325" t="n">
        <v>42769</v>
      </c>
      <c r="E350" s="322"/>
      <c r="F350" s="322" t="s">
        <v>1981</v>
      </c>
      <c r="G350" s="324"/>
      <c r="H350" s="326" t="n">
        <v>0</v>
      </c>
      <c r="I350" s="327" t="s">
        <v>358</v>
      </c>
      <c r="J350" s="328" t="n">
        <v>66.5</v>
      </c>
      <c r="K350" s="329" t="n">
        <v>60.5</v>
      </c>
      <c r="L350" s="330"/>
      <c r="M350" s="262"/>
      <c r="N350" s="262"/>
      <c r="O350" s="262"/>
      <c r="P350" s="262"/>
      <c r="Q350" s="262"/>
      <c r="R350" s="331"/>
    </row>
    <row r="351" s="1" customFormat="true" ht="12.75" hidden="false" customHeight="false" outlineLevel="0" collapsed="false">
      <c r="A351" s="262" t="n">
        <v>1</v>
      </c>
      <c r="B351" s="332" t="s">
        <v>2028</v>
      </c>
      <c r="C351" s="332" t="s">
        <v>2029</v>
      </c>
      <c r="D351" s="332" t="s">
        <v>2030</v>
      </c>
      <c r="E351" s="262"/>
      <c r="F351" s="331" t="n">
        <v>65.3</v>
      </c>
      <c r="G351" s="333" t="n">
        <v>7810</v>
      </c>
      <c r="H351" s="333" t="n">
        <f aca="false">A351*G351*(1-H350/100)</f>
        <v>7810</v>
      </c>
      <c r="I351" s="334" t="n">
        <v>5785.5</v>
      </c>
      <c r="J351" s="334" t="n">
        <f aca="false">(A351*I351)/J350*K350</f>
        <v>5263.5</v>
      </c>
      <c r="K351" s="335" t="n">
        <f aca="false">H351-J351</f>
        <v>2546.5</v>
      </c>
      <c r="L351" s="330"/>
      <c r="M351" s="262"/>
      <c r="N351" s="262" t="n">
        <v>5785.5</v>
      </c>
      <c r="O351" s="262" t="n">
        <v>60</v>
      </c>
      <c r="P351" s="262" t="n">
        <v>10124.625</v>
      </c>
      <c r="Q351" s="262" t="n">
        <v>7810.425</v>
      </c>
      <c r="R351" s="331" t="n">
        <f aca="false">A351*F351</f>
        <v>65.3</v>
      </c>
    </row>
    <row r="352" s="1" customFormat="true" ht="12.75" hidden="false" customHeight="false" outlineLevel="0" collapsed="false">
      <c r="A352" s="336" t="n">
        <f aca="false">SUM(A351:A351)</f>
        <v>1</v>
      </c>
      <c r="B352" s="336" t="s">
        <v>377</v>
      </c>
      <c r="C352" s="336"/>
      <c r="D352" s="336"/>
      <c r="E352" s="336"/>
      <c r="F352" s="337" t="n">
        <f aca="false">R352</f>
        <v>65.3</v>
      </c>
      <c r="G352" s="338"/>
      <c r="H352" s="339" t="n">
        <f aca="false">SUM(H351:H351)</f>
        <v>7810</v>
      </c>
      <c r="I352" s="340"/>
      <c r="J352" s="341" t="n">
        <f aca="false">SUM(J351:J351)</f>
        <v>5263.5</v>
      </c>
      <c r="K352" s="335" t="n">
        <f aca="false">SUM(K351:K351)</f>
        <v>2546.5</v>
      </c>
      <c r="L352" s="330"/>
      <c r="M352" s="262"/>
      <c r="N352" s="262"/>
      <c r="O352" s="262"/>
      <c r="P352" s="262"/>
      <c r="Q352" s="262"/>
      <c r="R352" s="331" t="n">
        <f aca="false">SUM(R351:R351)</f>
        <v>65.3</v>
      </c>
    </row>
    <row r="353" s="1" customFormat="true" ht="12.75" hidden="false" customHeight="false" outlineLevel="0" collapsed="false">
      <c r="A353" s="262"/>
      <c r="B353" s="272" t="s">
        <v>914</v>
      </c>
      <c r="C353" s="342"/>
      <c r="D353" s="342"/>
      <c r="E353" s="262"/>
      <c r="F353" s="262"/>
      <c r="G353" s="333"/>
      <c r="H353" s="343" t="n">
        <v>0</v>
      </c>
      <c r="I353" s="344" t="n">
        <f aca="false">K354/J354</f>
        <v>0.48380355276907</v>
      </c>
      <c r="J353" s="345"/>
      <c r="K353" s="335"/>
      <c r="L353" s="330"/>
      <c r="M353" s="262"/>
      <c r="N353" s="262"/>
      <c r="O353" s="262"/>
      <c r="P353" s="262"/>
      <c r="Q353" s="262"/>
      <c r="R353" s="331"/>
    </row>
    <row r="354" s="1" customFormat="true" ht="13.5" hidden="false" customHeight="false" outlineLevel="0" collapsed="false">
      <c r="A354" s="346"/>
      <c r="B354" s="346" t="s">
        <v>915</v>
      </c>
      <c r="C354" s="346"/>
      <c r="D354" s="346"/>
      <c r="E354" s="346"/>
      <c r="F354" s="347"/>
      <c r="G354" s="348"/>
      <c r="H354" s="349" t="n">
        <f aca="false">SUM(H352:H353)</f>
        <v>7810</v>
      </c>
      <c r="I354" s="350" t="n">
        <f aca="false">K354/H354</f>
        <v>0.326056338028169</v>
      </c>
      <c r="J354" s="351" t="n">
        <f aca="false">SUM(J352:J353)</f>
        <v>5263.5</v>
      </c>
      <c r="K354" s="352" t="n">
        <f aca="false">H354-J354</f>
        <v>2546.5</v>
      </c>
      <c r="L354" s="330"/>
      <c r="M354" s="262"/>
      <c r="N354" s="262"/>
      <c r="O354" s="262"/>
      <c r="P354" s="262"/>
      <c r="Q354" s="262"/>
      <c r="R354" s="331"/>
    </row>
    <row r="355" s="1" customFormat="true" ht="13.5" hidden="false" customHeight="false" outlineLevel="0" collapsed="false">
      <c r="A355" s="262"/>
      <c r="B355" s="272"/>
      <c r="C355" s="342"/>
      <c r="D355" s="342"/>
      <c r="E355" s="262"/>
      <c r="F355" s="262"/>
      <c r="G355" s="262"/>
      <c r="H355" s="262"/>
      <c r="I355" s="354"/>
      <c r="J355" s="354"/>
      <c r="K355" s="355"/>
      <c r="L355" s="330"/>
      <c r="M355" s="262"/>
      <c r="N355" s="262"/>
      <c r="O355" s="262"/>
      <c r="P355" s="262"/>
      <c r="Q355" s="262"/>
      <c r="R355" s="331"/>
    </row>
    <row r="356" s="1" customFormat="true" ht="13.5" hidden="false" customHeight="false" outlineLevel="0" collapsed="false">
      <c r="A356" s="322"/>
      <c r="B356" s="272" t="s">
        <v>2031</v>
      </c>
      <c r="C356" s="324"/>
      <c r="D356" s="325" t="n">
        <v>42769</v>
      </c>
      <c r="E356" s="322"/>
      <c r="F356" s="322" t="s">
        <v>2032</v>
      </c>
      <c r="G356" s="324"/>
      <c r="H356" s="326" t="n">
        <v>0</v>
      </c>
      <c r="I356" s="327" t="s">
        <v>358</v>
      </c>
      <c r="J356" s="328" t="n">
        <v>66.5</v>
      </c>
      <c r="K356" s="329" t="n">
        <v>60.5</v>
      </c>
      <c r="L356" s="330"/>
      <c r="M356" s="262"/>
      <c r="N356" s="262"/>
      <c r="O356" s="262"/>
      <c r="P356" s="262"/>
      <c r="Q356" s="262"/>
      <c r="R356" s="331"/>
    </row>
    <row r="357" s="1" customFormat="true" ht="12.75" hidden="false" customHeight="false" outlineLevel="0" collapsed="false">
      <c r="A357" s="262" t="n">
        <v>10</v>
      </c>
      <c r="B357" s="332" t="s">
        <v>2033</v>
      </c>
      <c r="C357" s="332" t="s">
        <v>805</v>
      </c>
      <c r="D357" s="332" t="s">
        <v>2034</v>
      </c>
      <c r="E357" s="262"/>
      <c r="F357" s="331" t="n">
        <v>9.88</v>
      </c>
      <c r="G357" s="333" t="n">
        <v>1629</v>
      </c>
      <c r="H357" s="333" t="n">
        <f aca="false">A357*G357*(1-H356/100)</f>
        <v>16290</v>
      </c>
      <c r="I357" s="334" t="n">
        <v>1206.576</v>
      </c>
      <c r="J357" s="334" t="n">
        <f aca="false">(A357*I357)/J356*K356</f>
        <v>10977.12</v>
      </c>
      <c r="K357" s="335" t="n">
        <f aca="false">H357-J357</f>
        <v>5312.88</v>
      </c>
      <c r="L357" s="330"/>
      <c r="M357" s="262"/>
      <c r="N357" s="262" t="n">
        <v>1206.576</v>
      </c>
      <c r="O357" s="262" t="n">
        <v>13.44</v>
      </c>
      <c r="P357" s="262" t="n">
        <v>1810</v>
      </c>
      <c r="Q357" s="262" t="n">
        <v>1628.8776</v>
      </c>
      <c r="R357" s="331" t="n">
        <f aca="false">A357*F357</f>
        <v>98.8</v>
      </c>
    </row>
    <row r="358" s="1" customFormat="true" ht="12.75" hidden="false" customHeight="false" outlineLevel="0" collapsed="false">
      <c r="A358" s="262" t="n">
        <v>5</v>
      </c>
      <c r="B358" s="332" t="s">
        <v>812</v>
      </c>
      <c r="C358" s="332" t="s">
        <v>813</v>
      </c>
      <c r="D358" s="332" t="s">
        <v>1205</v>
      </c>
      <c r="E358" s="262"/>
      <c r="F358" s="331" t="n">
        <v>10</v>
      </c>
      <c r="G358" s="333" t="n">
        <v>1675</v>
      </c>
      <c r="H358" s="333" t="n">
        <f aca="false">A358*G358*(1-H356/100)</f>
        <v>8375</v>
      </c>
      <c r="I358" s="334" t="n">
        <v>1288.105</v>
      </c>
      <c r="J358" s="334" t="n">
        <f aca="false">(A358*I358)/J356*K356</f>
        <v>5859.425</v>
      </c>
      <c r="K358" s="335" t="n">
        <f aca="false">H358-J358</f>
        <v>2515.575</v>
      </c>
      <c r="L358" s="330"/>
      <c r="M358" s="262"/>
      <c r="N358" s="262" t="n">
        <v>1288.105</v>
      </c>
      <c r="O358" s="262" t="n">
        <v>14.9</v>
      </c>
      <c r="P358" s="262" t="n">
        <v>1930</v>
      </c>
      <c r="Q358" s="262" t="n">
        <v>1674.5365</v>
      </c>
      <c r="R358" s="331" t="n">
        <f aca="false">A358*F358</f>
        <v>50</v>
      </c>
    </row>
    <row r="359" s="1" customFormat="true" ht="12.75" hidden="false" customHeight="false" outlineLevel="0" collapsed="false">
      <c r="A359" s="262" t="n">
        <v>5</v>
      </c>
      <c r="B359" s="332" t="s">
        <v>2035</v>
      </c>
      <c r="C359" s="332" t="s">
        <v>2036</v>
      </c>
      <c r="D359" s="332" t="s">
        <v>901</v>
      </c>
      <c r="E359" s="262"/>
      <c r="F359" s="331" t="n">
        <v>0.15</v>
      </c>
      <c r="G359" s="333" t="n">
        <v>91</v>
      </c>
      <c r="H359" s="333" t="n">
        <f aca="false">A359*G359*(1-H356/100)</f>
        <v>455</v>
      </c>
      <c r="I359" s="334" t="n">
        <v>82.593</v>
      </c>
      <c r="J359" s="334" t="n">
        <f aca="false">(A359*I359)/J356*K356</f>
        <v>375.705</v>
      </c>
      <c r="K359" s="335" t="n">
        <f aca="false">H359-J359</f>
        <v>79.295</v>
      </c>
      <c r="L359" s="330"/>
      <c r="M359" s="262"/>
      <c r="N359" s="262" t="n">
        <v>82.593</v>
      </c>
      <c r="O359" s="262" t="n">
        <v>0.92</v>
      </c>
      <c r="P359" s="262" t="n">
        <v>148.6674</v>
      </c>
      <c r="Q359" s="262" t="n">
        <v>90.8523</v>
      </c>
      <c r="R359" s="331" t="n">
        <f aca="false">A359*F359</f>
        <v>0.75</v>
      </c>
    </row>
    <row r="360" s="1" customFormat="true" ht="12.75" hidden="false" customHeight="false" outlineLevel="0" collapsed="false">
      <c r="A360" s="262" t="n">
        <v>5</v>
      </c>
      <c r="B360" s="332" t="s">
        <v>2037</v>
      </c>
      <c r="C360" s="332" t="s">
        <v>2038</v>
      </c>
      <c r="D360" s="332" t="s">
        <v>856</v>
      </c>
      <c r="E360" s="262"/>
      <c r="F360" s="331" t="n">
        <v>0.05</v>
      </c>
      <c r="G360" s="333" t="n">
        <v>29</v>
      </c>
      <c r="H360" s="333" t="n">
        <f aca="false">A360*G360*(1-H356/100)</f>
        <v>145</v>
      </c>
      <c r="I360" s="334" t="n">
        <v>24.206</v>
      </c>
      <c r="J360" s="334" t="n">
        <f aca="false">(A360*I360)/J356*K356</f>
        <v>110.11</v>
      </c>
      <c r="K360" s="335" t="n">
        <f aca="false">H360-J360</f>
        <v>34.89</v>
      </c>
      <c r="L360" s="330"/>
      <c r="M360" s="262"/>
      <c r="N360" s="262" t="n">
        <v>24.206</v>
      </c>
      <c r="O360" s="262" t="n">
        <v>0.28</v>
      </c>
      <c r="P360" s="262" t="n">
        <v>43.5708</v>
      </c>
      <c r="Q360" s="262" t="n">
        <v>29.0472</v>
      </c>
      <c r="R360" s="331" t="n">
        <f aca="false">A360*F360</f>
        <v>0.25</v>
      </c>
    </row>
    <row r="361" s="1" customFormat="true" ht="12.75" hidden="false" customHeight="false" outlineLevel="0" collapsed="false">
      <c r="A361" s="262" t="n">
        <v>10</v>
      </c>
      <c r="B361" s="332" t="s">
        <v>1268</v>
      </c>
      <c r="C361" s="332" t="s">
        <v>1269</v>
      </c>
      <c r="D361" s="332" t="s">
        <v>1643</v>
      </c>
      <c r="E361" s="262"/>
      <c r="F361" s="331" t="n">
        <v>0.3</v>
      </c>
      <c r="G361" s="333" t="n">
        <v>92</v>
      </c>
      <c r="H361" s="333" t="n">
        <f aca="false">A361*G361*(1-H356/100)</f>
        <v>920</v>
      </c>
      <c r="I361" s="334" t="n">
        <v>68.229</v>
      </c>
      <c r="J361" s="334" t="n">
        <f aca="false">(A361*I361)/J356*K356</f>
        <v>620.73</v>
      </c>
      <c r="K361" s="335" t="n">
        <f aca="false">H361-J361</f>
        <v>299.27</v>
      </c>
      <c r="L361" s="330"/>
      <c r="M361" s="262"/>
      <c r="N361" s="262" t="n">
        <v>68.229</v>
      </c>
      <c r="O361" s="262" t="n">
        <v>0.76</v>
      </c>
      <c r="P361" s="262" t="n">
        <v>136.458</v>
      </c>
      <c r="Q361" s="262" t="n">
        <v>92.1091</v>
      </c>
      <c r="R361" s="331" t="n">
        <f aca="false">A361*F361</f>
        <v>3</v>
      </c>
    </row>
    <row r="362" s="1" customFormat="true" ht="12.75" hidden="false" customHeight="false" outlineLevel="0" collapsed="false">
      <c r="A362" s="262" t="n">
        <v>1</v>
      </c>
      <c r="B362" s="332" t="s">
        <v>2039</v>
      </c>
      <c r="C362" s="332" t="s">
        <v>2040</v>
      </c>
      <c r="D362" s="332" t="s">
        <v>2041</v>
      </c>
      <c r="E362" s="262"/>
      <c r="F362" s="331" t="n">
        <v>75</v>
      </c>
      <c r="G362" s="333" t="n">
        <v>15962</v>
      </c>
      <c r="H362" s="333" t="n">
        <f aca="false">A362*G362*(1-H356/100)</f>
        <v>15962</v>
      </c>
      <c r="I362" s="334" t="n">
        <v>11823.7</v>
      </c>
      <c r="J362" s="334" t="n">
        <f aca="false">(A362*I362)/J356*K356</f>
        <v>10756.9</v>
      </c>
      <c r="K362" s="335" t="n">
        <f aca="false">H362-J362</f>
        <v>5205.1</v>
      </c>
      <c r="L362" s="330"/>
      <c r="M362" s="262"/>
      <c r="N362" s="262" t="n">
        <v>11823.7</v>
      </c>
      <c r="O362" s="262" t="n">
        <v>127</v>
      </c>
      <c r="P362" s="262" t="n">
        <v>21000</v>
      </c>
      <c r="Q362" s="262" t="n">
        <v>15961.995</v>
      </c>
      <c r="R362" s="331" t="n">
        <f aca="false">A362*F362</f>
        <v>75</v>
      </c>
    </row>
    <row r="363" s="1" customFormat="true" ht="12.75" hidden="false" customHeight="false" outlineLevel="0" collapsed="false">
      <c r="A363" s="262" t="n">
        <v>1</v>
      </c>
      <c r="B363" s="332" t="s">
        <v>2042</v>
      </c>
      <c r="C363" s="332" t="s">
        <v>1894</v>
      </c>
      <c r="D363" s="332" t="s">
        <v>2043</v>
      </c>
      <c r="E363" s="262"/>
      <c r="F363" s="331" t="n">
        <v>5.55</v>
      </c>
      <c r="G363" s="333" t="n">
        <v>1389</v>
      </c>
      <c r="H363" s="333" t="n">
        <f aca="false">A363*G363*(1-H356/100)</f>
        <v>1389</v>
      </c>
      <c r="I363" s="334" t="n">
        <v>867.825</v>
      </c>
      <c r="J363" s="334" t="n">
        <f aca="false">(A363*I363)/J356*K356</f>
        <v>789.525</v>
      </c>
      <c r="K363" s="335" t="n">
        <f aca="false">H363-J363</f>
        <v>599.475</v>
      </c>
      <c r="L363" s="330"/>
      <c r="M363" s="262"/>
      <c r="N363" s="262" t="n">
        <v>867.825</v>
      </c>
      <c r="O363" s="262" t="n">
        <v>9</v>
      </c>
      <c r="P363" s="262" t="n">
        <v>1650</v>
      </c>
      <c r="Q363" s="262" t="n">
        <v>1388.52</v>
      </c>
      <c r="R363" s="331" t="n">
        <f aca="false">A363*F363</f>
        <v>5.55</v>
      </c>
    </row>
    <row r="364" s="1" customFormat="true" ht="12.75" hidden="false" customHeight="false" outlineLevel="0" collapsed="false">
      <c r="A364" s="262" t="n">
        <v>1</v>
      </c>
      <c r="B364" s="332" t="s">
        <v>2044</v>
      </c>
      <c r="C364" s="332" t="s">
        <v>2045</v>
      </c>
      <c r="D364" s="332" t="s">
        <v>2046</v>
      </c>
      <c r="E364" s="262"/>
      <c r="F364" s="331"/>
      <c r="G364" s="333" t="n">
        <v>4668</v>
      </c>
      <c r="H364" s="333" t="n">
        <f aca="false">A364*G364*(1-H356/100)</f>
        <v>4668</v>
      </c>
      <c r="I364" s="334" t="n">
        <v>3591</v>
      </c>
      <c r="J364" s="334" t="n">
        <f aca="false">(A364*I364)/J356*K356</f>
        <v>3267</v>
      </c>
      <c r="K364" s="335" t="n">
        <f aca="false">H364-J364</f>
        <v>1401</v>
      </c>
      <c r="L364" s="330"/>
      <c r="M364" s="262"/>
      <c r="N364" s="262" t="n">
        <v>3591</v>
      </c>
      <c r="O364" s="262" t="n">
        <v>40</v>
      </c>
      <c r="P364" s="262" t="n">
        <v>5140</v>
      </c>
      <c r="Q364" s="262" t="n">
        <v>4668.3</v>
      </c>
      <c r="R364" s="331" t="n">
        <f aca="false">A364*F364</f>
        <v>0</v>
      </c>
    </row>
    <row r="365" s="1" customFormat="true" ht="12.75" hidden="false" customHeight="false" outlineLevel="0" collapsed="false">
      <c r="A365" s="262" t="n">
        <v>20</v>
      </c>
      <c r="B365" s="332" t="s">
        <v>1935</v>
      </c>
      <c r="C365" s="332" t="s">
        <v>1680</v>
      </c>
      <c r="D365" s="332" t="s">
        <v>1936</v>
      </c>
      <c r="E365" s="262"/>
      <c r="F365" s="331"/>
      <c r="G365" s="333" t="n">
        <v>133</v>
      </c>
      <c r="H365" s="333" t="n">
        <f aca="false">A365*G365*(1-H356/100)</f>
        <v>2660</v>
      </c>
      <c r="I365" s="334" t="n">
        <v>98.7525</v>
      </c>
      <c r="J365" s="334" t="n">
        <f aca="false">(A365*I365)/J356*K356</f>
        <v>1796.85</v>
      </c>
      <c r="K365" s="335" t="n">
        <f aca="false">H365-J365</f>
        <v>863.15</v>
      </c>
      <c r="L365" s="330"/>
      <c r="M365" s="262"/>
      <c r="N365" s="262" t="n">
        <v>98.7525</v>
      </c>
      <c r="O365" s="262" t="n">
        <v>1.1</v>
      </c>
      <c r="P365" s="262" t="n">
        <v>150</v>
      </c>
      <c r="Q365" s="262" t="n">
        <v>133.3159</v>
      </c>
      <c r="R365" s="331" t="n">
        <f aca="false">A365*F365</f>
        <v>0</v>
      </c>
    </row>
    <row r="366" s="1" customFormat="true" ht="12.75" hidden="false" customHeight="false" outlineLevel="0" collapsed="false">
      <c r="A366" s="262" t="n">
        <v>1</v>
      </c>
      <c r="B366" s="332" t="s">
        <v>1613</v>
      </c>
      <c r="C366" s="332" t="s">
        <v>1532</v>
      </c>
      <c r="D366" s="332" t="s">
        <v>1614</v>
      </c>
      <c r="E366" s="262"/>
      <c r="F366" s="331" t="n">
        <v>0.59</v>
      </c>
      <c r="G366" s="333" t="n">
        <v>131</v>
      </c>
      <c r="H366" s="333" t="n">
        <f aca="false">A366*G366*(1-H356/100)</f>
        <v>131</v>
      </c>
      <c r="I366" s="334" t="n">
        <v>90.44</v>
      </c>
      <c r="J366" s="334" t="n">
        <f aca="false">(A366*I366)/J356*K356</f>
        <v>82.28</v>
      </c>
      <c r="K366" s="335" t="n">
        <f aca="false">H366-J366</f>
        <v>48.72</v>
      </c>
      <c r="L366" s="330"/>
      <c r="M366" s="262"/>
      <c r="N366" s="262" t="n">
        <v>90.44</v>
      </c>
      <c r="O366" s="262" t="n">
        <v>0.8</v>
      </c>
      <c r="P366" s="262" t="n">
        <v>300</v>
      </c>
      <c r="Q366" s="262" t="n">
        <v>131</v>
      </c>
      <c r="R366" s="331" t="n">
        <f aca="false">A366*F366</f>
        <v>0.59</v>
      </c>
    </row>
    <row r="367" s="1" customFormat="true" ht="12.75" hidden="false" customHeight="false" outlineLevel="0" collapsed="false">
      <c r="A367" s="262" t="n">
        <v>1</v>
      </c>
      <c r="B367" s="332" t="s">
        <v>1531</v>
      </c>
      <c r="C367" s="332" t="s">
        <v>1532</v>
      </c>
      <c r="D367" s="332" t="s">
        <v>1533</v>
      </c>
      <c r="E367" s="262"/>
      <c r="F367" s="331" t="n">
        <v>0.6</v>
      </c>
      <c r="G367" s="333" t="n">
        <v>285</v>
      </c>
      <c r="H367" s="333" t="n">
        <f aca="false">A367*G367*(1-H356/100)</f>
        <v>285</v>
      </c>
      <c r="I367" s="334" t="n">
        <v>206.4825</v>
      </c>
      <c r="J367" s="334" t="n">
        <f aca="false">(A367*I367)/J356*K356</f>
        <v>187.8525</v>
      </c>
      <c r="K367" s="335" t="n">
        <f aca="false">H367-J367</f>
        <v>97.1475</v>
      </c>
      <c r="L367" s="330"/>
      <c r="M367" s="262"/>
      <c r="N367" s="262" t="n">
        <v>206.4825</v>
      </c>
      <c r="O367" s="262" t="n">
        <v>2.3</v>
      </c>
      <c r="P367" s="262" t="n">
        <v>400</v>
      </c>
      <c r="Q367" s="262" t="n">
        <v>285</v>
      </c>
      <c r="R367" s="331" t="n">
        <f aca="false">A367*F367</f>
        <v>0.6</v>
      </c>
    </row>
    <row r="368" s="1" customFormat="true" ht="12.75" hidden="false" customHeight="false" outlineLevel="0" collapsed="false">
      <c r="A368" s="262" t="n">
        <v>20</v>
      </c>
      <c r="B368" s="332" t="s">
        <v>2047</v>
      </c>
      <c r="C368" s="332" t="s">
        <v>1532</v>
      </c>
      <c r="D368" s="332" t="s">
        <v>2048</v>
      </c>
      <c r="E368" s="262"/>
      <c r="F368" s="331" t="n">
        <v>0.6</v>
      </c>
      <c r="G368" s="333" t="n">
        <v>225</v>
      </c>
      <c r="H368" s="333" t="n">
        <f aca="false">A368*G368*(1-H356/100)</f>
        <v>4500</v>
      </c>
      <c r="I368" s="334" t="n">
        <v>161.6615</v>
      </c>
      <c r="J368" s="334" t="n">
        <f aca="false">(A368*I368)/J356*K356</f>
        <v>2941.51</v>
      </c>
      <c r="K368" s="335" t="n">
        <f aca="false">H368-J368</f>
        <v>1558.49</v>
      </c>
      <c r="L368" s="330"/>
      <c r="M368" s="262"/>
      <c r="N368" s="262" t="n">
        <v>161.6615</v>
      </c>
      <c r="O368" s="262" t="n">
        <v>1.43</v>
      </c>
      <c r="P368" s="262" t="n">
        <v>500</v>
      </c>
      <c r="Q368" s="262" t="n">
        <v>225</v>
      </c>
      <c r="R368" s="331" t="n">
        <f aca="false">A368*F368</f>
        <v>12</v>
      </c>
    </row>
    <row r="369" s="1" customFormat="true" ht="12.75" hidden="false" customHeight="false" outlineLevel="0" collapsed="false">
      <c r="A369" s="262" t="n">
        <v>1</v>
      </c>
      <c r="B369" s="332" t="s">
        <v>2049</v>
      </c>
      <c r="C369" s="332" t="s">
        <v>1532</v>
      </c>
      <c r="D369" s="332" t="s">
        <v>1748</v>
      </c>
      <c r="E369" s="262"/>
      <c r="F369" s="331" t="n">
        <v>0.95</v>
      </c>
      <c r="G369" s="333" t="n">
        <v>629</v>
      </c>
      <c r="H369" s="333" t="n">
        <f aca="false">A369*G369*(1-H356/100)</f>
        <v>629</v>
      </c>
      <c r="I369" s="334" t="n">
        <v>448.875</v>
      </c>
      <c r="J369" s="334" t="n">
        <f aca="false">(A369*I369)/J356*K356</f>
        <v>408.375</v>
      </c>
      <c r="K369" s="335" t="n">
        <f aca="false">H369-J369</f>
        <v>220.625</v>
      </c>
      <c r="L369" s="330"/>
      <c r="M369" s="262"/>
      <c r="N369" s="262" t="n">
        <v>448.875</v>
      </c>
      <c r="O369" s="262" t="n">
        <v>4.5</v>
      </c>
      <c r="P369" s="262" t="n">
        <v>900</v>
      </c>
      <c r="Q369" s="262" t="n">
        <v>629</v>
      </c>
      <c r="R369" s="331" t="n">
        <f aca="false">A369*F369</f>
        <v>0.95</v>
      </c>
    </row>
    <row r="370" s="1" customFormat="true" ht="12.75" hidden="false" customHeight="false" outlineLevel="0" collapsed="false">
      <c r="A370" s="262" t="n">
        <v>20</v>
      </c>
      <c r="B370" s="332" t="s">
        <v>2050</v>
      </c>
      <c r="C370" s="332" t="s">
        <v>1974</v>
      </c>
      <c r="D370" s="332" t="s">
        <v>2051</v>
      </c>
      <c r="E370" s="262"/>
      <c r="F370" s="331" t="n">
        <v>0.52</v>
      </c>
      <c r="G370" s="333" t="n">
        <v>470</v>
      </c>
      <c r="H370" s="333" t="n">
        <f aca="false">A370*G370*(1-H356/100)</f>
        <v>9400</v>
      </c>
      <c r="I370" s="334" t="n">
        <v>345.2885</v>
      </c>
      <c r="J370" s="334" t="n">
        <f aca="false">(A370*I370)/J356*K356</f>
        <v>6282.6930075188</v>
      </c>
      <c r="K370" s="335" t="n">
        <f aca="false">H370-J370</f>
        <v>3117.3069924812</v>
      </c>
      <c r="L370" s="330"/>
      <c r="M370" s="262"/>
      <c r="N370" s="262" t="n">
        <v>345.2885</v>
      </c>
      <c r="O370" s="262" t="n">
        <v>3.84615384615385</v>
      </c>
      <c r="P370" s="262" t="n">
        <v>800</v>
      </c>
      <c r="Q370" s="262" t="n">
        <v>470</v>
      </c>
      <c r="R370" s="331" t="n">
        <f aca="false">A370*F370</f>
        <v>10.4</v>
      </c>
    </row>
    <row r="371" s="1" customFormat="true" ht="12.75" hidden="false" customHeight="false" outlineLevel="0" collapsed="false">
      <c r="A371" s="262" t="n">
        <v>1</v>
      </c>
      <c r="B371" s="332" t="s">
        <v>2052</v>
      </c>
      <c r="C371" s="332" t="s">
        <v>1974</v>
      </c>
      <c r="D371" s="332" t="s">
        <v>2053</v>
      </c>
      <c r="E371" s="262"/>
      <c r="F371" s="331" t="n">
        <v>1.84</v>
      </c>
      <c r="G371" s="333" t="n">
        <v>685</v>
      </c>
      <c r="H371" s="333" t="n">
        <f aca="false">A371*G371*(1-H356/100)</f>
        <v>685</v>
      </c>
      <c r="I371" s="334" t="n">
        <v>486.115</v>
      </c>
      <c r="J371" s="334" t="n">
        <f aca="false">(A371*I371)/J356*K356</f>
        <v>442.255</v>
      </c>
      <c r="K371" s="335" t="n">
        <f aca="false">H371-J371</f>
        <v>242.745</v>
      </c>
      <c r="L371" s="330"/>
      <c r="M371" s="262"/>
      <c r="N371" s="262" t="n">
        <v>486.115</v>
      </c>
      <c r="O371" s="262" t="n">
        <v>4.3</v>
      </c>
      <c r="P371" s="262" t="n">
        <v>1100</v>
      </c>
      <c r="Q371" s="262" t="n">
        <v>685</v>
      </c>
      <c r="R371" s="331" t="n">
        <f aca="false">A371*F371</f>
        <v>1.84</v>
      </c>
    </row>
    <row r="372" s="1" customFormat="true" ht="12.75" hidden="false" customHeight="false" outlineLevel="0" collapsed="false">
      <c r="A372" s="262" t="n">
        <v>1</v>
      </c>
      <c r="B372" s="332" t="s">
        <v>1534</v>
      </c>
      <c r="C372" s="332" t="s">
        <v>1535</v>
      </c>
      <c r="D372" s="332" t="s">
        <v>1536</v>
      </c>
      <c r="E372" s="262"/>
      <c r="F372" s="331" t="n">
        <v>7</v>
      </c>
      <c r="G372" s="333" t="n">
        <v>2606</v>
      </c>
      <c r="H372" s="333" t="n">
        <f aca="false">A372*G372*(1-H356/100)</f>
        <v>2606</v>
      </c>
      <c r="I372" s="334" t="n">
        <v>1930.1625</v>
      </c>
      <c r="J372" s="334" t="n">
        <f aca="false">(A372*I372)/J356*K356</f>
        <v>1756.0125</v>
      </c>
      <c r="K372" s="335" t="n">
        <f aca="false">H372-J372</f>
        <v>849.9875</v>
      </c>
      <c r="L372" s="330"/>
      <c r="M372" s="262"/>
      <c r="N372" s="262" t="n">
        <v>1930.1625</v>
      </c>
      <c r="O372" s="262" t="n">
        <v>21.5</v>
      </c>
      <c r="P372" s="262" t="n">
        <v>3470</v>
      </c>
      <c r="Q372" s="262" t="n">
        <v>2606</v>
      </c>
      <c r="R372" s="331" t="n">
        <f aca="false">A372*F372</f>
        <v>7</v>
      </c>
    </row>
    <row r="373" s="1" customFormat="true" ht="12.75" hidden="false" customHeight="false" outlineLevel="0" collapsed="false">
      <c r="A373" s="262" t="n">
        <v>13</v>
      </c>
      <c r="B373" s="332" t="s">
        <v>2054</v>
      </c>
      <c r="C373" s="332" t="s">
        <v>2055</v>
      </c>
      <c r="D373" s="332" t="s">
        <v>2056</v>
      </c>
      <c r="E373" s="262"/>
      <c r="F373" s="331" t="n">
        <v>1.3</v>
      </c>
      <c r="G373" s="333" t="n">
        <v>461</v>
      </c>
      <c r="H373" s="333" t="n">
        <f aca="false">A373*G373*(1-H356/100)</f>
        <v>5993</v>
      </c>
      <c r="I373" s="334" t="n">
        <v>341.145</v>
      </c>
      <c r="J373" s="334" t="n">
        <f aca="false">(A373*I373)/J356*K356</f>
        <v>4034.745</v>
      </c>
      <c r="K373" s="335" t="n">
        <f aca="false">H373-J373</f>
        <v>1958.255</v>
      </c>
      <c r="L373" s="330"/>
      <c r="M373" s="262"/>
      <c r="N373" s="262" t="n">
        <v>341.145</v>
      </c>
      <c r="O373" s="262" t="n">
        <v>3.8</v>
      </c>
      <c r="P373" s="262" t="n">
        <v>716.4045</v>
      </c>
      <c r="Q373" s="262" t="n">
        <v>461</v>
      </c>
      <c r="R373" s="331" t="n">
        <f aca="false">A373*F373</f>
        <v>16.9</v>
      </c>
    </row>
    <row r="374" s="1" customFormat="true" ht="12.75" hidden="false" customHeight="false" outlineLevel="0" collapsed="false">
      <c r="A374" s="262" t="n">
        <v>1</v>
      </c>
      <c r="B374" s="332" t="s">
        <v>2057</v>
      </c>
      <c r="C374" s="332" t="s">
        <v>1570</v>
      </c>
      <c r="D374" s="332" t="s">
        <v>2058</v>
      </c>
      <c r="E374" s="262"/>
      <c r="F374" s="331" t="n">
        <v>2.2</v>
      </c>
      <c r="G374" s="333" t="n">
        <v>852</v>
      </c>
      <c r="H374" s="333" t="n">
        <f aca="false">A374*G374*(1-H356/100)</f>
        <v>852</v>
      </c>
      <c r="I374" s="334" t="n">
        <v>655.3575</v>
      </c>
      <c r="J374" s="334" t="n">
        <f aca="false">(A374*I374)/J356*K356</f>
        <v>596.2275</v>
      </c>
      <c r="K374" s="335" t="n">
        <f aca="false">H374-J374</f>
        <v>255.7725</v>
      </c>
      <c r="L374" s="330"/>
      <c r="M374" s="262"/>
      <c r="N374" s="262" t="n">
        <v>655.3575</v>
      </c>
      <c r="O374" s="262" t="n">
        <v>7.3</v>
      </c>
      <c r="P374" s="262" t="n">
        <v>1180</v>
      </c>
      <c r="Q374" s="262" t="n">
        <v>852</v>
      </c>
      <c r="R374" s="331" t="n">
        <f aca="false">A374*F374</f>
        <v>2.2</v>
      </c>
    </row>
    <row r="375" s="1" customFormat="true" ht="12.75" hidden="false" customHeight="false" outlineLevel="0" collapsed="false">
      <c r="A375" s="262" t="n">
        <v>1</v>
      </c>
      <c r="B375" s="332" t="s">
        <v>2059</v>
      </c>
      <c r="C375" s="332" t="s">
        <v>2060</v>
      </c>
      <c r="D375" s="332" t="s">
        <v>2061</v>
      </c>
      <c r="E375" s="262"/>
      <c r="F375" s="331" t="n">
        <v>0.6</v>
      </c>
      <c r="G375" s="333" t="n">
        <v>285</v>
      </c>
      <c r="H375" s="333" t="n">
        <f aca="false">A375*G375*(1-H356/100)</f>
        <v>285</v>
      </c>
      <c r="I375" s="334" t="n">
        <v>210.9713</v>
      </c>
      <c r="J375" s="334" t="n">
        <f aca="false">(A375*I375)/J356*K356</f>
        <v>191.936295488722</v>
      </c>
      <c r="K375" s="335" t="n">
        <f aca="false">H375-J375</f>
        <v>93.0637045112782</v>
      </c>
      <c r="L375" s="330"/>
      <c r="M375" s="262"/>
      <c r="N375" s="262" t="n">
        <v>210.9713</v>
      </c>
      <c r="O375" s="262" t="n">
        <v>2.35</v>
      </c>
      <c r="P375" s="262" t="n">
        <v>380</v>
      </c>
      <c r="Q375" s="262" t="n">
        <v>285</v>
      </c>
      <c r="R375" s="331" t="n">
        <f aca="false">A375*F375</f>
        <v>0.6</v>
      </c>
    </row>
    <row r="376" s="1" customFormat="true" ht="12.75" hidden="false" customHeight="false" outlineLevel="0" collapsed="false">
      <c r="A376" s="262" t="n">
        <v>12</v>
      </c>
      <c r="B376" s="332" t="s">
        <v>1865</v>
      </c>
      <c r="C376" s="332" t="s">
        <v>1866</v>
      </c>
      <c r="D376" s="332" t="s">
        <v>1867</v>
      </c>
      <c r="E376" s="262"/>
      <c r="F376" s="331" t="n">
        <v>0.63</v>
      </c>
      <c r="G376" s="333" t="n">
        <v>315</v>
      </c>
      <c r="H376" s="333" t="n">
        <f aca="false">A376*G376*(1-H356/100)</f>
        <v>3780</v>
      </c>
      <c r="I376" s="334" t="n">
        <v>233.415</v>
      </c>
      <c r="J376" s="334" t="n">
        <f aca="false">(A376*I376)/J356*K356</f>
        <v>2548.26</v>
      </c>
      <c r="K376" s="335" t="n">
        <f aca="false">H376-J376</f>
        <v>1231.74</v>
      </c>
      <c r="L376" s="330"/>
      <c r="M376" s="262"/>
      <c r="N376" s="262" t="n">
        <v>233.415</v>
      </c>
      <c r="O376" s="262" t="n">
        <v>2.6</v>
      </c>
      <c r="P376" s="262" t="n">
        <v>370</v>
      </c>
      <c r="Q376" s="262" t="n">
        <v>315</v>
      </c>
      <c r="R376" s="331" t="n">
        <f aca="false">A376*F376</f>
        <v>7.56</v>
      </c>
    </row>
    <row r="377" s="1" customFormat="true" ht="12.75" hidden="false" customHeight="false" outlineLevel="0" collapsed="false">
      <c r="A377" s="262" t="n">
        <v>20</v>
      </c>
      <c r="B377" s="332" t="s">
        <v>2062</v>
      </c>
      <c r="C377" s="332" t="s">
        <v>2063</v>
      </c>
      <c r="D377" s="332" t="s">
        <v>2064</v>
      </c>
      <c r="E377" s="262"/>
      <c r="F377" s="331" t="n">
        <v>0.1</v>
      </c>
      <c r="G377" s="333" t="n">
        <v>309</v>
      </c>
      <c r="H377" s="333" t="n">
        <f aca="false">A377*G377*(1-H356/100)</f>
        <v>6180</v>
      </c>
      <c r="I377" s="334" t="n">
        <v>192.85</v>
      </c>
      <c r="J377" s="334" t="n">
        <f aca="false">(A377*I377)/J356*K356</f>
        <v>3509</v>
      </c>
      <c r="K377" s="335" t="n">
        <f aca="false">H377-J377</f>
        <v>2671</v>
      </c>
      <c r="L377" s="330"/>
      <c r="M377" s="262"/>
      <c r="N377" s="262" t="n">
        <v>192.85</v>
      </c>
      <c r="O377" s="262" t="n">
        <v>2</v>
      </c>
      <c r="P377" s="262" t="n">
        <v>434</v>
      </c>
      <c r="Q377" s="262" t="n">
        <v>308.56</v>
      </c>
      <c r="R377" s="331" t="n">
        <f aca="false">A377*F377</f>
        <v>2</v>
      </c>
    </row>
    <row r="378" s="1" customFormat="true" ht="12.75" hidden="false" customHeight="false" outlineLevel="0" collapsed="false">
      <c r="A378" s="262" t="n">
        <v>1</v>
      </c>
      <c r="B378" s="332" t="s">
        <v>2065</v>
      </c>
      <c r="C378" s="332" t="s">
        <v>2066</v>
      </c>
      <c r="D378" s="332" t="s">
        <v>2067</v>
      </c>
      <c r="E378" s="262"/>
      <c r="F378" s="331" t="n">
        <v>0.08</v>
      </c>
      <c r="G378" s="333" t="n">
        <v>516</v>
      </c>
      <c r="H378" s="333" t="n">
        <f aca="false">A378*G378*(1-H356/100)</f>
        <v>516</v>
      </c>
      <c r="I378" s="334" t="n">
        <v>382.4415</v>
      </c>
      <c r="J378" s="334" t="n">
        <f aca="false">(A378*I378)/J356*K356</f>
        <v>347.9355</v>
      </c>
      <c r="K378" s="335" t="n">
        <f aca="false">H378-J378</f>
        <v>168.0645</v>
      </c>
      <c r="L378" s="330"/>
      <c r="M378" s="262"/>
      <c r="N378" s="262" t="n">
        <v>382.4415</v>
      </c>
      <c r="O378" s="262" t="n">
        <v>4.26</v>
      </c>
      <c r="P378" s="262" t="n">
        <v>573.6623</v>
      </c>
      <c r="Q378" s="262" t="n">
        <v>516.296</v>
      </c>
      <c r="R378" s="331" t="n">
        <f aca="false">A378*F378</f>
        <v>0.08</v>
      </c>
    </row>
    <row r="379" s="1" customFormat="true" ht="12.75" hidden="false" customHeight="false" outlineLevel="0" collapsed="false">
      <c r="A379" s="262" t="n">
        <v>1</v>
      </c>
      <c r="B379" s="332" t="s">
        <v>2068</v>
      </c>
      <c r="C379" s="332" t="s">
        <v>2069</v>
      </c>
      <c r="D379" s="332" t="s">
        <v>2070</v>
      </c>
      <c r="E379" s="262"/>
      <c r="F379" s="331" t="n">
        <v>0.06</v>
      </c>
      <c r="G379" s="333" t="n">
        <v>269</v>
      </c>
      <c r="H379" s="333" t="n">
        <f aca="false">A379*G379*(1-H356/100)</f>
        <v>269</v>
      </c>
      <c r="I379" s="334" t="n">
        <v>179.55</v>
      </c>
      <c r="J379" s="334" t="n">
        <f aca="false">(A379*I379)/J356*K356</f>
        <v>163.35</v>
      </c>
      <c r="K379" s="335" t="n">
        <f aca="false">H379-J379</f>
        <v>105.65</v>
      </c>
      <c r="L379" s="330"/>
      <c r="M379" s="262"/>
      <c r="N379" s="262" t="n">
        <v>179.55</v>
      </c>
      <c r="O379" s="262" t="n">
        <v>2</v>
      </c>
      <c r="P379" s="262" t="n">
        <v>359</v>
      </c>
      <c r="Q379" s="262" t="n">
        <v>269</v>
      </c>
      <c r="R379" s="331" t="n">
        <f aca="false">A379*F379</f>
        <v>0.06</v>
      </c>
    </row>
    <row r="380" s="1" customFormat="true" ht="12.75" hidden="false" customHeight="false" outlineLevel="0" collapsed="false">
      <c r="A380" s="336" t="n">
        <f aca="false">SUM(A357:A379)</f>
        <v>152</v>
      </c>
      <c r="B380" s="336" t="s">
        <v>377</v>
      </c>
      <c r="C380" s="336"/>
      <c r="D380" s="336"/>
      <c r="E380" s="336"/>
      <c r="F380" s="337" t="n">
        <f aca="false">R380</f>
        <v>296.13</v>
      </c>
      <c r="G380" s="338"/>
      <c r="H380" s="339" t="n">
        <f aca="false">SUM(H357:H379)</f>
        <v>86975</v>
      </c>
      <c r="I380" s="340"/>
      <c r="J380" s="341" t="n">
        <f aca="false">SUM(J357:J379)</f>
        <v>58045.7973030075</v>
      </c>
      <c r="K380" s="335" t="n">
        <f aca="false">SUM(K357:K379)</f>
        <v>28929.2026969925</v>
      </c>
      <c r="L380" s="330"/>
      <c r="M380" s="262"/>
      <c r="N380" s="262"/>
      <c r="O380" s="262"/>
      <c r="P380" s="262"/>
      <c r="Q380" s="262"/>
      <c r="R380" s="331" t="n">
        <f aca="false">SUM(R357:R379)</f>
        <v>296.13</v>
      </c>
    </row>
    <row r="381" s="1" customFormat="true" ht="12.75" hidden="false" customHeight="false" outlineLevel="0" collapsed="false">
      <c r="A381" s="262"/>
      <c r="B381" s="272" t="s">
        <v>914</v>
      </c>
      <c r="C381" s="342"/>
      <c r="D381" s="342"/>
      <c r="E381" s="262"/>
      <c r="F381" s="262"/>
      <c r="G381" s="333"/>
      <c r="H381" s="343" t="n">
        <v>0</v>
      </c>
      <c r="I381" s="344" t="n">
        <f aca="false">K382/J382</f>
        <v>0.498385827073368</v>
      </c>
      <c r="J381" s="345"/>
      <c r="K381" s="335"/>
      <c r="L381" s="330"/>
      <c r="M381" s="262"/>
      <c r="N381" s="262"/>
      <c r="O381" s="262"/>
      <c r="P381" s="262"/>
      <c r="Q381" s="262"/>
      <c r="R381" s="331"/>
    </row>
    <row r="382" s="1" customFormat="true" ht="13.5" hidden="false" customHeight="false" outlineLevel="0" collapsed="false">
      <c r="A382" s="346"/>
      <c r="B382" s="346" t="s">
        <v>915</v>
      </c>
      <c r="C382" s="346"/>
      <c r="D382" s="346"/>
      <c r="E382" s="346"/>
      <c r="F382" s="347"/>
      <c r="G382" s="348"/>
      <c r="H382" s="349" t="n">
        <f aca="false">SUM(H380:H381)</f>
        <v>86975</v>
      </c>
      <c r="I382" s="350" t="n">
        <f aca="false">K382/H382</f>
        <v>0.332615150295976</v>
      </c>
      <c r="J382" s="351" t="n">
        <f aca="false">SUM(J380:J381)</f>
        <v>58045.7973030075</v>
      </c>
      <c r="K382" s="352" t="n">
        <f aca="false">H382-J382</f>
        <v>28929.2026969925</v>
      </c>
      <c r="L382" s="330"/>
      <c r="M382" s="262"/>
      <c r="N382" s="262"/>
      <c r="O382" s="262"/>
      <c r="P382" s="262"/>
      <c r="Q382" s="262"/>
      <c r="R382" s="331"/>
    </row>
    <row r="383" s="1" customFormat="true" ht="13.5" hidden="false" customHeight="false" outlineLevel="0" collapsed="false">
      <c r="A383" s="262"/>
      <c r="B383" s="332"/>
      <c r="C383" s="342"/>
      <c r="D383" s="342"/>
      <c r="E383" s="262"/>
      <c r="F383" s="262"/>
      <c r="G383" s="262"/>
      <c r="H383" s="262"/>
      <c r="I383" s="354"/>
      <c r="J383" s="354"/>
      <c r="K383" s="355"/>
      <c r="L383" s="330"/>
      <c r="M383" s="262"/>
      <c r="N383" s="262"/>
      <c r="O383" s="262"/>
      <c r="P383" s="262"/>
      <c r="Q383" s="262"/>
      <c r="R383" s="331"/>
    </row>
    <row r="384" s="1" customFormat="true" ht="13.5" hidden="false" customHeight="false" outlineLevel="0" collapsed="false">
      <c r="A384" s="322"/>
      <c r="B384" s="323" t="s">
        <v>2071</v>
      </c>
      <c r="C384" s="324" t="s">
        <v>2072</v>
      </c>
      <c r="D384" s="325" t="n">
        <v>42770</v>
      </c>
      <c r="E384" s="322"/>
      <c r="F384" s="322" t="s">
        <v>2073</v>
      </c>
      <c r="G384" s="324"/>
      <c r="H384" s="326" t="n">
        <v>0</v>
      </c>
      <c r="I384" s="327" t="s">
        <v>358</v>
      </c>
      <c r="J384" s="328" t="n">
        <v>66.5</v>
      </c>
      <c r="K384" s="329" t="n">
        <v>60.5</v>
      </c>
      <c r="L384" s="330"/>
      <c r="M384" s="262"/>
      <c r="N384" s="262"/>
      <c r="O384" s="262"/>
      <c r="P384" s="262"/>
      <c r="Q384" s="262"/>
      <c r="R384" s="331"/>
    </row>
    <row r="385" s="1" customFormat="true" ht="12.75" hidden="false" customHeight="false" outlineLevel="0" collapsed="false">
      <c r="A385" s="262" t="n">
        <v>10</v>
      </c>
      <c r="B385" s="332" t="s">
        <v>2074</v>
      </c>
      <c r="C385" s="332" t="s">
        <v>786</v>
      </c>
      <c r="D385" s="332" t="s">
        <v>2075</v>
      </c>
      <c r="E385" s="262"/>
      <c r="F385" s="331" t="n">
        <v>4.3</v>
      </c>
      <c r="G385" s="333" t="n">
        <v>800</v>
      </c>
      <c r="H385" s="333" t="n">
        <f aca="false">A385*G385*(1-H384/100)</f>
        <v>8000</v>
      </c>
      <c r="I385" s="334" t="n">
        <v>540.4455</v>
      </c>
      <c r="J385" s="334" t="n">
        <f aca="false">(A385*I385)/J384*K384</f>
        <v>4916.835</v>
      </c>
      <c r="K385" s="335" t="n">
        <f aca="false">H385-J385</f>
        <v>3083.165</v>
      </c>
      <c r="L385" s="330"/>
      <c r="M385" s="262"/>
      <c r="N385" s="262" t="n">
        <v>540.4455</v>
      </c>
      <c r="O385" s="262" t="n">
        <v>6.02</v>
      </c>
      <c r="P385" s="262" t="n">
        <v>810</v>
      </c>
      <c r="Q385" s="262" t="n">
        <v>729.6014</v>
      </c>
      <c r="R385" s="331" t="n">
        <f aca="false">A385*F385</f>
        <v>43</v>
      </c>
    </row>
    <row r="386" s="1" customFormat="true" ht="12.75" hidden="false" customHeight="false" outlineLevel="0" collapsed="false">
      <c r="A386" s="262" t="n">
        <v>10</v>
      </c>
      <c r="B386" s="332" t="s">
        <v>1266</v>
      </c>
      <c r="C386" s="332" t="s">
        <v>874</v>
      </c>
      <c r="D386" s="332" t="s">
        <v>1267</v>
      </c>
      <c r="E386" s="262"/>
      <c r="F386" s="331" t="n">
        <v>0.25</v>
      </c>
      <c r="G386" s="333" t="n">
        <v>150</v>
      </c>
      <c r="H386" s="333" t="n">
        <f aca="false">A386*G386*(1-H384/100)</f>
        <v>1500</v>
      </c>
      <c r="I386" s="334" t="n">
        <v>63.308</v>
      </c>
      <c r="J386" s="334" t="n">
        <f aca="false">(A386*I386)/J384*K384</f>
        <v>575.96</v>
      </c>
      <c r="K386" s="335" t="n">
        <f aca="false">H386-J386</f>
        <v>924.04</v>
      </c>
      <c r="L386" s="330"/>
      <c r="M386" s="262"/>
      <c r="N386" s="262" t="n">
        <v>63.308</v>
      </c>
      <c r="O386" s="262" t="n">
        <v>0.68</v>
      </c>
      <c r="P386" s="262" t="n">
        <v>189.924</v>
      </c>
      <c r="Q386" s="262" t="n">
        <v>88.6312</v>
      </c>
      <c r="R386" s="331" t="n">
        <f aca="false">A386*F386</f>
        <v>2.5</v>
      </c>
    </row>
    <row r="387" s="1" customFormat="true" ht="12.75" hidden="false" customHeight="false" outlineLevel="0" collapsed="false">
      <c r="A387" s="262" t="n">
        <v>2</v>
      </c>
      <c r="B387" s="332" t="s">
        <v>2076</v>
      </c>
      <c r="C387" s="332" t="s">
        <v>2077</v>
      </c>
      <c r="D387" s="332" t="s">
        <v>2078</v>
      </c>
      <c r="E387" s="262"/>
      <c r="F387" s="331" t="n">
        <v>1.16</v>
      </c>
      <c r="G387" s="333" t="n">
        <v>700</v>
      </c>
      <c r="H387" s="333" t="n">
        <f aca="false">A387*G387*(1-H384/100)</f>
        <v>1400</v>
      </c>
      <c r="I387" s="334" t="n">
        <v>326.781</v>
      </c>
      <c r="J387" s="334" t="n">
        <f aca="false">(A387*I387)/J384*K384</f>
        <v>594.594</v>
      </c>
      <c r="K387" s="335" t="n">
        <f aca="false">H387-J387</f>
        <v>805.406</v>
      </c>
      <c r="L387" s="330"/>
      <c r="M387" s="262"/>
      <c r="N387" s="262" t="n">
        <v>326.781</v>
      </c>
      <c r="O387" s="262" t="n">
        <v>3.64</v>
      </c>
      <c r="P387" s="262" t="n">
        <v>653.562</v>
      </c>
      <c r="Q387" s="262" t="n">
        <v>457</v>
      </c>
      <c r="R387" s="331" t="n">
        <f aca="false">A387*F387</f>
        <v>2.32</v>
      </c>
    </row>
    <row r="388" s="1" customFormat="true" ht="12.75" hidden="false" customHeight="false" outlineLevel="0" collapsed="false">
      <c r="A388" s="262" t="n">
        <v>2</v>
      </c>
      <c r="B388" s="332" t="s">
        <v>2054</v>
      </c>
      <c r="C388" s="332" t="s">
        <v>2055</v>
      </c>
      <c r="D388" s="332" t="s">
        <v>2056</v>
      </c>
      <c r="E388" s="262"/>
      <c r="F388" s="331" t="n">
        <v>1.3</v>
      </c>
      <c r="G388" s="333" t="n">
        <v>800</v>
      </c>
      <c r="H388" s="333" t="n">
        <f aca="false">A388*G388*(1-H384/100)</f>
        <v>1600</v>
      </c>
      <c r="I388" s="334" t="n">
        <v>341.145</v>
      </c>
      <c r="J388" s="334" t="n">
        <f aca="false">(A388*I388)/J384*K384</f>
        <v>620.73</v>
      </c>
      <c r="K388" s="335" t="n">
        <f aca="false">H388-J388</f>
        <v>979.27</v>
      </c>
      <c r="L388" s="330"/>
      <c r="M388" s="262"/>
      <c r="N388" s="262" t="n">
        <v>341.145</v>
      </c>
      <c r="O388" s="262" t="n">
        <v>3.8</v>
      </c>
      <c r="P388" s="262" t="n">
        <v>716.4045</v>
      </c>
      <c r="Q388" s="262" t="n">
        <v>461</v>
      </c>
      <c r="R388" s="331" t="n">
        <f aca="false">A388*F388</f>
        <v>2.6</v>
      </c>
    </row>
    <row r="389" s="1" customFormat="true" ht="12.75" hidden="false" customHeight="false" outlineLevel="0" collapsed="false">
      <c r="A389" s="336" t="n">
        <f aca="false">SUM(A385:A388)</f>
        <v>24</v>
      </c>
      <c r="B389" s="336" t="s">
        <v>377</v>
      </c>
      <c r="C389" s="336"/>
      <c r="D389" s="336"/>
      <c r="E389" s="336"/>
      <c r="F389" s="337" t="n">
        <f aca="false">R389</f>
        <v>50.42</v>
      </c>
      <c r="G389" s="338"/>
      <c r="H389" s="339" t="n">
        <f aca="false">SUM(H385:H388)</f>
        <v>12500</v>
      </c>
      <c r="I389" s="340"/>
      <c r="J389" s="341" t="n">
        <f aca="false">SUM(J385:J388)</f>
        <v>6708.119</v>
      </c>
      <c r="K389" s="335" t="n">
        <f aca="false">SUM(K385:K388)</f>
        <v>5791.881</v>
      </c>
      <c r="L389" s="330"/>
      <c r="M389" s="262"/>
      <c r="N389" s="262"/>
      <c r="O389" s="262"/>
      <c r="P389" s="262"/>
      <c r="Q389" s="262"/>
      <c r="R389" s="331" t="n">
        <f aca="false">SUM(R385:R388)</f>
        <v>50.42</v>
      </c>
    </row>
    <row r="390" s="1" customFormat="true" ht="12.75" hidden="false" customHeight="false" outlineLevel="0" collapsed="false">
      <c r="A390" s="262"/>
      <c r="B390" s="272" t="s">
        <v>914</v>
      </c>
      <c r="C390" s="342"/>
      <c r="D390" s="342"/>
      <c r="E390" s="262"/>
      <c r="F390" s="262"/>
      <c r="G390" s="333"/>
      <c r="H390" s="343" t="n">
        <v>0</v>
      </c>
      <c r="I390" s="344" t="n">
        <f aca="false">K391/J391</f>
        <v>0.863413573909467</v>
      </c>
      <c r="J390" s="345"/>
      <c r="K390" s="335"/>
      <c r="L390" s="330"/>
      <c r="M390" s="262"/>
      <c r="N390" s="262"/>
      <c r="O390" s="262"/>
      <c r="P390" s="262"/>
      <c r="Q390" s="262"/>
      <c r="R390" s="331"/>
    </row>
    <row r="391" s="1" customFormat="true" ht="13.5" hidden="false" customHeight="false" outlineLevel="0" collapsed="false">
      <c r="A391" s="346"/>
      <c r="B391" s="346" t="s">
        <v>915</v>
      </c>
      <c r="C391" s="346"/>
      <c r="D391" s="346"/>
      <c r="E391" s="346"/>
      <c r="F391" s="347"/>
      <c r="G391" s="348"/>
      <c r="H391" s="349" t="n">
        <f aca="false">SUM(H389:H390)</f>
        <v>12500</v>
      </c>
      <c r="I391" s="350" t="n">
        <f aca="false">K391/H391</f>
        <v>0.46335048</v>
      </c>
      <c r="J391" s="351" t="n">
        <f aca="false">SUM(J389:J390)</f>
        <v>6708.119</v>
      </c>
      <c r="K391" s="352" t="n">
        <f aca="false">H391-J391</f>
        <v>5791.881</v>
      </c>
      <c r="L391" s="330"/>
      <c r="M391" s="262"/>
      <c r="N391" s="262"/>
      <c r="O391" s="262"/>
      <c r="P391" s="262"/>
      <c r="Q391" s="262"/>
      <c r="R391" s="331"/>
    </row>
    <row r="392" s="1" customFormat="true" ht="13.5" hidden="false" customHeight="false" outlineLevel="0" collapsed="false">
      <c r="A392" s="262"/>
      <c r="B392" s="332"/>
      <c r="C392" s="342"/>
      <c r="D392" s="342"/>
      <c r="E392" s="262"/>
      <c r="F392" s="262"/>
      <c r="G392" s="262"/>
      <c r="H392" s="262"/>
      <c r="I392" s="354"/>
      <c r="J392" s="354"/>
      <c r="K392" s="355"/>
      <c r="L392" s="330"/>
      <c r="M392" s="262"/>
      <c r="N392" s="262"/>
      <c r="O392" s="262"/>
      <c r="P392" s="262"/>
      <c r="Q392" s="262"/>
      <c r="R392" s="331"/>
    </row>
    <row r="393" s="1" customFormat="true" ht="13.5" hidden="false" customHeight="false" outlineLevel="0" collapsed="false">
      <c r="A393" s="322"/>
      <c r="B393" s="323" t="s">
        <v>2079</v>
      </c>
      <c r="C393" s="324" t="s">
        <v>2080</v>
      </c>
      <c r="D393" s="325" t="n">
        <v>42770</v>
      </c>
      <c r="E393" s="322"/>
      <c r="F393" s="322" t="s">
        <v>2073</v>
      </c>
      <c r="G393" s="324"/>
      <c r="H393" s="326" t="n">
        <v>0</v>
      </c>
      <c r="I393" s="327" t="s">
        <v>358</v>
      </c>
      <c r="J393" s="328" t="n">
        <v>66.5</v>
      </c>
      <c r="K393" s="329" t="n">
        <v>60.5</v>
      </c>
      <c r="L393" s="330"/>
      <c r="M393" s="262"/>
      <c r="N393" s="262"/>
      <c r="O393" s="262"/>
      <c r="P393" s="262"/>
      <c r="Q393" s="262"/>
      <c r="R393" s="331"/>
    </row>
    <row r="394" s="1" customFormat="true" ht="12.75" hidden="false" customHeight="false" outlineLevel="0" collapsed="false">
      <c r="A394" s="262" t="n">
        <v>2</v>
      </c>
      <c r="B394" s="332" t="s">
        <v>2081</v>
      </c>
      <c r="C394" s="332" t="s">
        <v>2082</v>
      </c>
      <c r="D394" s="332" t="s">
        <v>2083</v>
      </c>
      <c r="E394" s="262"/>
      <c r="F394" s="331" t="n">
        <v>142</v>
      </c>
      <c r="G394" s="333" t="n">
        <v>19300</v>
      </c>
      <c r="H394" s="333" t="n">
        <f aca="false">A394*G394*(1-H393/100)</f>
        <v>38600</v>
      </c>
      <c r="I394" s="334" t="n">
        <v>12847.8</v>
      </c>
      <c r="J394" s="334" t="n">
        <f aca="false">(A394*I394)/J393*K393</f>
        <v>23377.2</v>
      </c>
      <c r="K394" s="335" t="n">
        <f aca="false">H394-J394</f>
        <v>15222.8</v>
      </c>
      <c r="L394" s="330"/>
      <c r="M394" s="262"/>
      <c r="N394" s="262" t="n">
        <v>12847.8</v>
      </c>
      <c r="O394" s="262" t="n">
        <v>138</v>
      </c>
      <c r="P394" s="262" t="n">
        <v>22483.65</v>
      </c>
      <c r="Q394" s="262" t="n">
        <v>19300</v>
      </c>
      <c r="R394" s="331" t="n">
        <f aca="false">A394*F394</f>
        <v>284</v>
      </c>
    </row>
    <row r="395" s="1" customFormat="true" ht="12.75" hidden="false" customHeight="false" outlineLevel="0" collapsed="false">
      <c r="A395" s="336" t="n">
        <f aca="false">SUM(A394:A394)</f>
        <v>2</v>
      </c>
      <c r="B395" s="336" t="s">
        <v>377</v>
      </c>
      <c r="C395" s="336"/>
      <c r="D395" s="336"/>
      <c r="E395" s="336"/>
      <c r="F395" s="337" t="n">
        <f aca="false">R395</f>
        <v>284</v>
      </c>
      <c r="G395" s="338"/>
      <c r="H395" s="339" t="n">
        <f aca="false">SUM(H394:H394)</f>
        <v>38600</v>
      </c>
      <c r="I395" s="340"/>
      <c r="J395" s="341" t="n">
        <f aca="false">SUM(J394:J394)</f>
        <v>23377.2</v>
      </c>
      <c r="K395" s="335" t="n">
        <f aca="false">SUM(K394:K394)</f>
        <v>15222.8</v>
      </c>
      <c r="L395" s="330"/>
      <c r="M395" s="262"/>
      <c r="N395" s="262"/>
      <c r="O395" s="262"/>
      <c r="P395" s="262"/>
      <c r="Q395" s="262"/>
      <c r="R395" s="331" t="n">
        <f aca="false">SUM(R394:R394)</f>
        <v>284</v>
      </c>
    </row>
    <row r="396" s="1" customFormat="true" ht="12.75" hidden="false" customHeight="false" outlineLevel="0" collapsed="false">
      <c r="A396" s="262"/>
      <c r="B396" s="272" t="s">
        <v>914</v>
      </c>
      <c r="C396" s="342"/>
      <c r="D396" s="342"/>
      <c r="E396" s="262"/>
      <c r="F396" s="262"/>
      <c r="G396" s="333"/>
      <c r="H396" s="343" t="n">
        <v>0</v>
      </c>
      <c r="I396" s="344" t="n">
        <f aca="false">K397/J397</f>
        <v>0.651181493078727</v>
      </c>
      <c r="J396" s="345"/>
      <c r="K396" s="335"/>
      <c r="L396" s="330"/>
      <c r="M396" s="262"/>
      <c r="N396" s="262"/>
      <c r="O396" s="262"/>
      <c r="P396" s="262"/>
      <c r="Q396" s="262"/>
      <c r="R396" s="331"/>
    </row>
    <row r="397" s="1" customFormat="true" ht="13.5" hidden="false" customHeight="false" outlineLevel="0" collapsed="false">
      <c r="A397" s="346"/>
      <c r="B397" s="346" t="s">
        <v>915</v>
      </c>
      <c r="C397" s="346"/>
      <c r="D397" s="346"/>
      <c r="E397" s="346"/>
      <c r="F397" s="347"/>
      <c r="G397" s="348"/>
      <c r="H397" s="349" t="n">
        <f aca="false">SUM(H395:H396)</f>
        <v>38600</v>
      </c>
      <c r="I397" s="350" t="n">
        <f aca="false">K397/H397</f>
        <v>0.394373056994819</v>
      </c>
      <c r="J397" s="351" t="n">
        <f aca="false">SUM(J395:J396)</f>
        <v>23377.2</v>
      </c>
      <c r="K397" s="352" t="n">
        <f aca="false">H397-J397</f>
        <v>15222.8</v>
      </c>
      <c r="L397" s="330"/>
      <c r="M397" s="262"/>
      <c r="N397" s="262"/>
      <c r="O397" s="262"/>
      <c r="P397" s="262"/>
      <c r="Q397" s="262"/>
      <c r="R397" s="331"/>
    </row>
    <row r="398" s="1" customFormat="true" ht="13.5" hidden="false" customHeight="false" outlineLevel="0" collapsed="false">
      <c r="A398" s="262"/>
      <c r="B398" s="332"/>
      <c r="C398" s="342"/>
      <c r="D398" s="342"/>
      <c r="E398" s="262"/>
      <c r="F398" s="262"/>
      <c r="G398" s="262"/>
      <c r="H398" s="262"/>
      <c r="I398" s="354"/>
      <c r="J398" s="354"/>
      <c r="K398" s="355"/>
      <c r="L398" s="330"/>
      <c r="M398" s="262"/>
      <c r="N398" s="262"/>
      <c r="O398" s="262"/>
      <c r="P398" s="262"/>
      <c r="Q398" s="262"/>
      <c r="R398" s="331"/>
    </row>
    <row r="399" s="1" customFormat="true" ht="13.5" hidden="false" customHeight="false" outlineLevel="0" collapsed="false">
      <c r="A399" s="322"/>
      <c r="B399" s="323" t="s">
        <v>2084</v>
      </c>
      <c r="C399" s="324" t="s">
        <v>2085</v>
      </c>
      <c r="D399" s="325" t="n">
        <v>42770</v>
      </c>
      <c r="E399" s="322"/>
      <c r="F399" s="322" t="s">
        <v>2086</v>
      </c>
      <c r="G399" s="324"/>
      <c r="H399" s="326" t="n">
        <v>0</v>
      </c>
      <c r="I399" s="327" t="s">
        <v>358</v>
      </c>
      <c r="J399" s="328" t="n">
        <v>66.5</v>
      </c>
      <c r="K399" s="329" t="n">
        <v>60.5</v>
      </c>
      <c r="L399" s="330"/>
      <c r="M399" s="262"/>
      <c r="N399" s="262"/>
      <c r="O399" s="262"/>
      <c r="P399" s="262"/>
      <c r="Q399" s="262"/>
      <c r="R399" s="331"/>
    </row>
    <row r="400" s="1" customFormat="true" ht="12.75" hidden="false" customHeight="false" outlineLevel="0" collapsed="false">
      <c r="A400" s="262" t="n">
        <v>6</v>
      </c>
      <c r="B400" s="332" t="s">
        <v>2087</v>
      </c>
      <c r="C400" s="332" t="s">
        <v>1676</v>
      </c>
      <c r="D400" s="332" t="s">
        <v>2088</v>
      </c>
      <c r="E400" s="262"/>
      <c r="F400" s="331"/>
      <c r="G400" s="333" t="n">
        <v>158</v>
      </c>
      <c r="H400" s="333" t="n">
        <f aca="false">A400*G400*(1-H399/100)</f>
        <v>948</v>
      </c>
      <c r="I400" s="334" t="n">
        <v>121.1963</v>
      </c>
      <c r="J400" s="334" t="n">
        <f aca="false">(A400*I400)/J399*K399</f>
        <v>661.567772932331</v>
      </c>
      <c r="K400" s="335" t="n">
        <f aca="false">H400-J400</f>
        <v>286.432227067669</v>
      </c>
      <c r="L400" s="330"/>
      <c r="M400" s="262"/>
      <c r="N400" s="262" t="n">
        <v>121.1963</v>
      </c>
      <c r="O400" s="262" t="n">
        <v>1.35</v>
      </c>
      <c r="P400" s="262" t="n">
        <v>180</v>
      </c>
      <c r="Q400" s="262" t="n">
        <v>157.5551</v>
      </c>
      <c r="R400" s="331" t="n">
        <f aca="false">A400*F400</f>
        <v>0</v>
      </c>
    </row>
    <row r="401" s="1" customFormat="true" ht="12.75" hidden="false" customHeight="false" outlineLevel="0" collapsed="false">
      <c r="A401" s="262" t="n">
        <v>2</v>
      </c>
      <c r="B401" s="332" t="s">
        <v>2089</v>
      </c>
      <c r="C401" s="332" t="s">
        <v>2090</v>
      </c>
      <c r="D401" s="332" t="s">
        <v>2091</v>
      </c>
      <c r="E401" s="262"/>
      <c r="F401" s="331" t="n">
        <v>0.031</v>
      </c>
      <c r="G401" s="333" t="n">
        <v>126</v>
      </c>
      <c r="H401" s="333" t="n">
        <f aca="false">A401*G401*(1-H399/100)</f>
        <v>252</v>
      </c>
      <c r="I401" s="334" t="n">
        <v>93.1</v>
      </c>
      <c r="J401" s="334" t="n">
        <f aca="false">(A401*I401)/J399*K399</f>
        <v>169.4</v>
      </c>
      <c r="K401" s="335" t="n">
        <f aca="false">H401-J401</f>
        <v>82.6</v>
      </c>
      <c r="L401" s="330"/>
      <c r="M401" s="262"/>
      <c r="N401" s="262" t="n">
        <v>93.1</v>
      </c>
      <c r="O401" s="262" t="n">
        <v>1</v>
      </c>
      <c r="P401" s="262" t="n">
        <v>150</v>
      </c>
      <c r="Q401" s="262" t="n">
        <v>125.685</v>
      </c>
      <c r="R401" s="331" t="n">
        <f aca="false">A401*F401</f>
        <v>0.062</v>
      </c>
    </row>
    <row r="402" s="1" customFormat="true" ht="12.75" hidden="false" customHeight="false" outlineLevel="0" collapsed="false">
      <c r="A402" s="262" t="n">
        <v>6</v>
      </c>
      <c r="B402" s="332" t="s">
        <v>2092</v>
      </c>
      <c r="C402" s="332" t="s">
        <v>2093</v>
      </c>
      <c r="D402" s="332" t="s">
        <v>2094</v>
      </c>
      <c r="E402" s="262"/>
      <c r="F402" s="331" t="n">
        <v>0.03</v>
      </c>
      <c r="G402" s="333" t="n">
        <v>399</v>
      </c>
      <c r="H402" s="333" t="n">
        <f aca="false">A402*G402*(1-H399/100)</f>
        <v>2394</v>
      </c>
      <c r="I402" s="334" t="n">
        <v>295.3598</v>
      </c>
      <c r="J402" s="334" t="n">
        <f aca="false">(A402*I402)/J399*K399</f>
        <v>1612.26477293233</v>
      </c>
      <c r="K402" s="335" t="n">
        <f aca="false">H402-J402</f>
        <v>781.735227067669</v>
      </c>
      <c r="L402" s="330"/>
      <c r="M402" s="262"/>
      <c r="N402" s="262" t="n">
        <v>295.3598</v>
      </c>
      <c r="O402" s="262" t="n">
        <v>3.29</v>
      </c>
      <c r="P402" s="262" t="n">
        <v>450</v>
      </c>
      <c r="Q402" s="262" t="n">
        <v>398.7357</v>
      </c>
      <c r="R402" s="331" t="n">
        <f aca="false">A402*F402</f>
        <v>0.18</v>
      </c>
    </row>
    <row r="403" s="1" customFormat="true" ht="12.75" hidden="false" customHeight="false" outlineLevel="0" collapsed="false">
      <c r="A403" s="262" t="n">
        <v>2</v>
      </c>
      <c r="B403" s="332" t="s">
        <v>2095</v>
      </c>
      <c r="C403" s="332" t="s">
        <v>1087</v>
      </c>
      <c r="D403" s="332" t="s">
        <v>2096</v>
      </c>
      <c r="E403" s="262"/>
      <c r="F403" s="331" t="n">
        <v>0.01</v>
      </c>
      <c r="G403" s="333" t="n">
        <v>395</v>
      </c>
      <c r="H403" s="333" t="n">
        <f aca="false">A403*G403*(1-H399/100)</f>
        <v>790</v>
      </c>
      <c r="I403" s="334" t="n">
        <v>292.334</v>
      </c>
      <c r="J403" s="334" t="n">
        <f aca="false">(A403*I403)/J399*K399</f>
        <v>531.916</v>
      </c>
      <c r="K403" s="335" t="n">
        <f aca="false">H403-J403</f>
        <v>258.084</v>
      </c>
      <c r="L403" s="330"/>
      <c r="M403" s="262"/>
      <c r="N403" s="262" t="n">
        <v>292.334</v>
      </c>
      <c r="O403" s="262" t="n">
        <v>3.14</v>
      </c>
      <c r="P403" s="262" t="n">
        <v>440</v>
      </c>
      <c r="Q403" s="262" t="n">
        <v>394.6509</v>
      </c>
      <c r="R403" s="331" t="n">
        <f aca="false">A403*F403</f>
        <v>0.02</v>
      </c>
    </row>
    <row r="404" s="1" customFormat="true" ht="12.75" hidden="false" customHeight="false" outlineLevel="0" collapsed="false">
      <c r="A404" s="262" t="n">
        <v>2</v>
      </c>
      <c r="B404" s="332" t="s">
        <v>2097</v>
      </c>
      <c r="C404" s="332" t="s">
        <v>2098</v>
      </c>
      <c r="D404" s="332" t="s">
        <v>2099</v>
      </c>
      <c r="E404" s="262"/>
      <c r="F404" s="331" t="n">
        <v>0.024</v>
      </c>
      <c r="G404" s="333" t="n">
        <v>296</v>
      </c>
      <c r="H404" s="333" t="n">
        <f aca="false">A404*G404*(1-H399/100)</f>
        <v>592</v>
      </c>
      <c r="I404" s="334" t="n">
        <v>182.875</v>
      </c>
      <c r="J404" s="334" t="n">
        <f aca="false">(A404*I404)/J399*K399</f>
        <v>332.75</v>
      </c>
      <c r="K404" s="335" t="n">
        <f aca="false">H404-J404</f>
        <v>259.25</v>
      </c>
      <c r="L404" s="330"/>
      <c r="M404" s="262"/>
      <c r="N404" s="262" t="n">
        <v>182.875</v>
      </c>
      <c r="O404" s="262" t="n">
        <v>1.83333333333333</v>
      </c>
      <c r="P404" s="262" t="n">
        <v>330</v>
      </c>
      <c r="Q404" s="262" t="n">
        <v>296.2575</v>
      </c>
      <c r="R404" s="331" t="n">
        <f aca="false">A404*F404</f>
        <v>0.048</v>
      </c>
    </row>
    <row r="405" s="1" customFormat="true" ht="12.75" hidden="false" customHeight="false" outlineLevel="0" collapsed="false">
      <c r="A405" s="262" t="n">
        <v>4</v>
      </c>
      <c r="B405" s="332" t="s">
        <v>2100</v>
      </c>
      <c r="C405" s="332" t="s">
        <v>2101</v>
      </c>
      <c r="D405" s="332" t="s">
        <v>2102</v>
      </c>
      <c r="E405" s="262"/>
      <c r="F405" s="331"/>
      <c r="G405" s="333" t="n">
        <v>157</v>
      </c>
      <c r="H405" s="333" t="n">
        <f aca="false">A405*G405*(1-H399/100)</f>
        <v>628</v>
      </c>
      <c r="I405" s="334" t="n">
        <v>78.47</v>
      </c>
      <c r="J405" s="334" t="n">
        <f aca="false">(A405*I405)/J399*K399</f>
        <v>285.56</v>
      </c>
      <c r="K405" s="335" t="n">
        <f aca="false">H405-J405</f>
        <v>342.44</v>
      </c>
      <c r="L405" s="330"/>
      <c r="M405" s="262"/>
      <c r="N405" s="262" t="n">
        <v>78.47</v>
      </c>
      <c r="O405" s="262" t="n">
        <v>0.59</v>
      </c>
      <c r="P405" s="262" t="n">
        <v>180</v>
      </c>
      <c r="Q405" s="262" t="n">
        <v>156.94</v>
      </c>
      <c r="R405" s="331" t="n">
        <f aca="false">A405*F405</f>
        <v>0</v>
      </c>
    </row>
    <row r="406" s="1" customFormat="true" ht="12.75" hidden="false" customHeight="false" outlineLevel="0" collapsed="false">
      <c r="A406" s="262" t="n">
        <v>2</v>
      </c>
      <c r="B406" s="332" t="s">
        <v>2103</v>
      </c>
      <c r="C406" s="332" t="s">
        <v>2104</v>
      </c>
      <c r="D406" s="332" t="s">
        <v>856</v>
      </c>
      <c r="E406" s="262"/>
      <c r="F406" s="331" t="n">
        <v>0.005</v>
      </c>
      <c r="G406" s="333" t="n">
        <v>80</v>
      </c>
      <c r="H406" s="333" t="n">
        <f aca="false">A406*G406*(1-H399/100)</f>
        <v>160</v>
      </c>
      <c r="I406" s="334" t="n">
        <v>26.6</v>
      </c>
      <c r="J406" s="334" t="n">
        <f aca="false">(A406*I406)/J399*K399</f>
        <v>48.4</v>
      </c>
      <c r="K406" s="335" t="n">
        <f aca="false">H406-J406</f>
        <v>111.6</v>
      </c>
      <c r="L406" s="330"/>
      <c r="M406" s="262"/>
      <c r="N406" s="262" t="n">
        <v>26.6</v>
      </c>
      <c r="O406" s="262" t="n">
        <v>0.2</v>
      </c>
      <c r="P406" s="262" t="n">
        <v>100</v>
      </c>
      <c r="Q406" s="262" t="n">
        <v>79.8</v>
      </c>
      <c r="R406" s="331" t="n">
        <f aca="false">A406*F406</f>
        <v>0.01</v>
      </c>
    </row>
    <row r="407" s="1" customFormat="true" ht="12.75" hidden="false" customHeight="false" outlineLevel="0" collapsed="false">
      <c r="A407" s="262" t="n">
        <v>2</v>
      </c>
      <c r="B407" s="332" t="s">
        <v>2105</v>
      </c>
      <c r="C407" s="332" t="s">
        <v>1696</v>
      </c>
      <c r="D407" s="332" t="s">
        <v>2106</v>
      </c>
      <c r="E407" s="262"/>
      <c r="F407" s="331"/>
      <c r="G407" s="333" t="n">
        <v>71</v>
      </c>
      <c r="H407" s="333" t="n">
        <f aca="false">A407*G407*(1-H399/100)</f>
        <v>142</v>
      </c>
      <c r="I407" s="334" t="n">
        <v>43.8118</v>
      </c>
      <c r="J407" s="334" t="n">
        <f aca="false">(A407*I407)/J399*K399</f>
        <v>79.7177112781955</v>
      </c>
      <c r="K407" s="335" t="n">
        <f aca="false">H407-J407</f>
        <v>62.2822887218045</v>
      </c>
      <c r="L407" s="330"/>
      <c r="M407" s="262"/>
      <c r="N407" s="262" t="n">
        <v>43.8118</v>
      </c>
      <c r="O407" s="262" t="n">
        <v>0.470588235294118</v>
      </c>
      <c r="P407" s="262" t="n">
        <v>90</v>
      </c>
      <c r="Q407" s="262" t="n">
        <v>71.4132</v>
      </c>
      <c r="R407" s="331" t="n">
        <f aca="false">A407*F407</f>
        <v>0</v>
      </c>
    </row>
    <row r="408" s="1" customFormat="true" ht="12.75" hidden="false" customHeight="false" outlineLevel="0" collapsed="false">
      <c r="A408" s="262" t="n">
        <v>2</v>
      </c>
      <c r="B408" s="332" t="s">
        <v>2107</v>
      </c>
      <c r="C408" s="332" t="s">
        <v>1696</v>
      </c>
      <c r="D408" s="332" t="s">
        <v>2108</v>
      </c>
      <c r="E408" s="262"/>
      <c r="F408" s="331"/>
      <c r="G408" s="333" t="n">
        <v>77</v>
      </c>
      <c r="H408" s="333" t="n">
        <f aca="false">A408*G408*(1-H399/100)</f>
        <v>154</v>
      </c>
      <c r="I408" s="334" t="n">
        <v>46.9412</v>
      </c>
      <c r="J408" s="334" t="n">
        <f aca="false">(A408*I408)/J399*K399</f>
        <v>85.411807518797</v>
      </c>
      <c r="K408" s="335" t="n">
        <f aca="false">H408-J408</f>
        <v>68.588192481203</v>
      </c>
      <c r="L408" s="330"/>
      <c r="M408" s="262"/>
      <c r="N408" s="262" t="n">
        <v>46.9412</v>
      </c>
      <c r="O408" s="262" t="n">
        <v>0.470588235294118</v>
      </c>
      <c r="P408" s="262" t="n">
        <v>90</v>
      </c>
      <c r="Q408" s="262" t="n">
        <v>76.5141</v>
      </c>
      <c r="R408" s="331" t="n">
        <f aca="false">A408*F408</f>
        <v>0</v>
      </c>
    </row>
    <row r="409" s="1" customFormat="true" ht="12.75" hidden="false" customHeight="false" outlineLevel="0" collapsed="false">
      <c r="A409" s="262" t="n">
        <v>2</v>
      </c>
      <c r="B409" s="332" t="s">
        <v>2109</v>
      </c>
      <c r="C409" s="332" t="s">
        <v>1701</v>
      </c>
      <c r="D409" s="332" t="s">
        <v>2110</v>
      </c>
      <c r="E409" s="262"/>
      <c r="F409" s="331" t="n">
        <v>0.036</v>
      </c>
      <c r="G409" s="333" t="n">
        <v>432</v>
      </c>
      <c r="H409" s="333" t="n">
        <f aca="false">A409*G409*(1-H399/100)</f>
        <v>864</v>
      </c>
      <c r="I409" s="334" t="n">
        <v>320.264</v>
      </c>
      <c r="J409" s="334" t="n">
        <f aca="false">(A409*I409)/J399*K399</f>
        <v>582.736</v>
      </c>
      <c r="K409" s="335" t="n">
        <f aca="false">H409-J409</f>
        <v>281.264</v>
      </c>
      <c r="L409" s="330"/>
      <c r="M409" s="262"/>
      <c r="N409" s="262" t="n">
        <v>320.264</v>
      </c>
      <c r="O409" s="262" t="n">
        <v>3.44</v>
      </c>
      <c r="P409" s="262" t="n">
        <v>480</v>
      </c>
      <c r="Q409" s="262" t="n">
        <v>432.3564</v>
      </c>
      <c r="R409" s="331" t="n">
        <f aca="false">A409*F409</f>
        <v>0.072</v>
      </c>
    </row>
    <row r="410" s="1" customFormat="true" ht="12.75" hidden="false" customHeight="false" outlineLevel="0" collapsed="false">
      <c r="A410" s="262" t="n">
        <v>2</v>
      </c>
      <c r="B410" s="332" t="s">
        <v>2111</v>
      </c>
      <c r="C410" s="332" t="s">
        <v>1701</v>
      </c>
      <c r="D410" s="332" t="s">
        <v>2112</v>
      </c>
      <c r="E410" s="262"/>
      <c r="F410" s="331" t="n">
        <v>0.036</v>
      </c>
      <c r="G410" s="333" t="n">
        <v>251</v>
      </c>
      <c r="H410" s="333" t="n">
        <f aca="false">A410*G410*(1-H399/100)</f>
        <v>502</v>
      </c>
      <c r="I410" s="334" t="n">
        <v>186.2</v>
      </c>
      <c r="J410" s="334" t="n">
        <f aca="false">(A410*I410)/J399*K399</f>
        <v>338.8</v>
      </c>
      <c r="K410" s="335" t="n">
        <f aca="false">H410-J410</f>
        <v>163.2</v>
      </c>
      <c r="L410" s="330"/>
      <c r="M410" s="262"/>
      <c r="N410" s="262" t="n">
        <v>186.2</v>
      </c>
      <c r="O410" s="262" t="n">
        <v>2</v>
      </c>
      <c r="P410" s="262" t="n">
        <v>290</v>
      </c>
      <c r="Q410" s="262" t="n">
        <v>251.37</v>
      </c>
      <c r="R410" s="331" t="n">
        <f aca="false">A410*F410</f>
        <v>0.072</v>
      </c>
    </row>
    <row r="411" s="1" customFormat="true" ht="12.75" hidden="false" customHeight="false" outlineLevel="0" collapsed="false">
      <c r="A411" s="262" t="n">
        <v>2</v>
      </c>
      <c r="B411" s="332" t="s">
        <v>2113</v>
      </c>
      <c r="C411" s="332" t="s">
        <v>2114</v>
      </c>
      <c r="D411" s="332" t="s">
        <v>2115</v>
      </c>
      <c r="E411" s="262"/>
      <c r="F411" s="331"/>
      <c r="G411" s="333" t="n">
        <v>22</v>
      </c>
      <c r="H411" s="333" t="n">
        <f aca="false">A411*G411*(1-H399/100)</f>
        <v>44</v>
      </c>
      <c r="I411" s="334" t="n">
        <v>16.1595</v>
      </c>
      <c r="J411" s="334" t="n">
        <f aca="false">(A411*I411)/J399*K399</f>
        <v>29.403</v>
      </c>
      <c r="K411" s="335" t="n">
        <f aca="false">H411-J411</f>
        <v>14.597</v>
      </c>
      <c r="L411" s="330"/>
      <c r="M411" s="262"/>
      <c r="N411" s="262" t="n">
        <v>16.1595</v>
      </c>
      <c r="O411" s="262" t="n">
        <v>0.18</v>
      </c>
      <c r="P411" s="262" t="n">
        <v>30</v>
      </c>
      <c r="Q411" s="262" t="n">
        <v>21.8153</v>
      </c>
      <c r="R411" s="331" t="n">
        <f aca="false">A411*F411</f>
        <v>0</v>
      </c>
    </row>
    <row r="412" s="1" customFormat="true" ht="12.75" hidden="false" customHeight="false" outlineLevel="0" collapsed="false">
      <c r="A412" s="262" t="n">
        <v>4</v>
      </c>
      <c r="B412" s="332" t="s">
        <v>2116</v>
      </c>
      <c r="C412" s="332" t="s">
        <v>2117</v>
      </c>
      <c r="D412" s="332" t="s">
        <v>2118</v>
      </c>
      <c r="E412" s="262"/>
      <c r="F412" s="331"/>
      <c r="G412" s="333" t="n">
        <v>39</v>
      </c>
      <c r="H412" s="333" t="n">
        <f aca="false">A412*G412*(1-H399/100)</f>
        <v>156</v>
      </c>
      <c r="I412" s="334" t="n">
        <v>28.728</v>
      </c>
      <c r="J412" s="334" t="n">
        <f aca="false">(A412*I412)/J399*K399</f>
        <v>104.544</v>
      </c>
      <c r="K412" s="335" t="n">
        <f aca="false">H412-J412</f>
        <v>51.456</v>
      </c>
      <c r="L412" s="330"/>
      <c r="M412" s="262"/>
      <c r="N412" s="262" t="n">
        <v>28.728</v>
      </c>
      <c r="O412" s="262" t="n">
        <v>0.32</v>
      </c>
      <c r="P412" s="262" t="n">
        <v>50</v>
      </c>
      <c r="Q412" s="262" t="n">
        <v>38.7828</v>
      </c>
      <c r="R412" s="331" t="n">
        <f aca="false">A412*F412</f>
        <v>0</v>
      </c>
    </row>
    <row r="413" s="1" customFormat="true" ht="12.75" hidden="false" customHeight="false" outlineLevel="0" collapsed="false">
      <c r="A413" s="262" t="n">
        <v>4</v>
      </c>
      <c r="B413" s="332" t="s">
        <v>1712</v>
      </c>
      <c r="C413" s="332" t="s">
        <v>1713</v>
      </c>
      <c r="D413" s="332" t="s">
        <v>1714</v>
      </c>
      <c r="E413" s="262"/>
      <c r="F413" s="331"/>
      <c r="G413" s="333" t="n">
        <v>12</v>
      </c>
      <c r="H413" s="333" t="n">
        <f aca="false">A413*G413*(1-H399/100)</f>
        <v>48</v>
      </c>
      <c r="I413" s="334" t="n">
        <v>8.9775</v>
      </c>
      <c r="J413" s="334" t="n">
        <f aca="false">(A413*I413)/J399*K399</f>
        <v>32.67</v>
      </c>
      <c r="K413" s="335" t="n">
        <f aca="false">H413-J413</f>
        <v>15.33</v>
      </c>
      <c r="L413" s="330"/>
      <c r="M413" s="262"/>
      <c r="N413" s="262" t="n">
        <v>8.9775</v>
      </c>
      <c r="O413" s="262" t="n">
        <v>0.1</v>
      </c>
      <c r="P413" s="262" t="n">
        <v>20</v>
      </c>
      <c r="Q413" s="262" t="n">
        <v>12.1196</v>
      </c>
      <c r="R413" s="331" t="n">
        <f aca="false">A413*F413</f>
        <v>0</v>
      </c>
    </row>
    <row r="414" s="1" customFormat="true" ht="12.75" hidden="false" customHeight="false" outlineLevel="0" collapsed="false">
      <c r="A414" s="336" t="n">
        <f aca="false">SUM(A400:A413)</f>
        <v>42</v>
      </c>
      <c r="B414" s="336" t="s">
        <v>377</v>
      </c>
      <c r="C414" s="336"/>
      <c r="D414" s="336"/>
      <c r="E414" s="336"/>
      <c r="F414" s="337" t="n">
        <f aca="false">R414</f>
        <v>0.464</v>
      </c>
      <c r="G414" s="338"/>
      <c r="H414" s="339" t="n">
        <f aca="false">SUM(H400:H413)</f>
        <v>7674</v>
      </c>
      <c r="I414" s="340"/>
      <c r="J414" s="341" t="n">
        <f aca="false">SUM(J400:J413)</f>
        <v>4895.14106466165</v>
      </c>
      <c r="K414" s="335" t="n">
        <f aca="false">SUM(K400:K413)</f>
        <v>2778.85893533835</v>
      </c>
      <c r="L414" s="330"/>
      <c r="M414" s="262"/>
      <c r="N414" s="262"/>
      <c r="O414" s="262"/>
      <c r="P414" s="262"/>
      <c r="Q414" s="262"/>
      <c r="R414" s="331" t="n">
        <f aca="false">SUM(R400:R413)</f>
        <v>0.464</v>
      </c>
    </row>
    <row r="415" s="1" customFormat="true" ht="12.75" hidden="false" customHeight="false" outlineLevel="0" collapsed="false">
      <c r="A415" s="262"/>
      <c r="B415" s="272" t="s">
        <v>914</v>
      </c>
      <c r="C415" s="342"/>
      <c r="D415" s="342"/>
      <c r="E415" s="262"/>
      <c r="F415" s="262"/>
      <c r="G415" s="333"/>
      <c r="H415" s="343" t="n">
        <v>0</v>
      </c>
      <c r="I415" s="344" t="n">
        <f aca="false">K416/J416</f>
        <v>0.567676987982862</v>
      </c>
      <c r="J415" s="345"/>
      <c r="K415" s="335"/>
      <c r="L415" s="330"/>
      <c r="M415" s="262"/>
      <c r="N415" s="262"/>
      <c r="O415" s="262"/>
      <c r="P415" s="262"/>
      <c r="Q415" s="262"/>
      <c r="R415" s="331"/>
    </row>
    <row r="416" s="1" customFormat="true" ht="13.5" hidden="false" customHeight="false" outlineLevel="0" collapsed="false">
      <c r="A416" s="346"/>
      <c r="B416" s="346" t="s">
        <v>915</v>
      </c>
      <c r="C416" s="346"/>
      <c r="D416" s="346"/>
      <c r="E416" s="346"/>
      <c r="F416" s="347"/>
      <c r="G416" s="348"/>
      <c r="H416" s="349" t="n">
        <f aca="false">SUM(H414:H415)</f>
        <v>7674</v>
      </c>
      <c r="I416" s="350" t="n">
        <f aca="false">K416/H416</f>
        <v>0.362113491704241</v>
      </c>
      <c r="J416" s="351" t="n">
        <f aca="false">SUM(J414:J415)</f>
        <v>4895.14106466165</v>
      </c>
      <c r="K416" s="352" t="n">
        <f aca="false">H416-J416</f>
        <v>2778.85893533835</v>
      </c>
      <c r="L416" s="330"/>
      <c r="M416" s="262"/>
      <c r="N416" s="262"/>
      <c r="O416" s="262"/>
      <c r="P416" s="262"/>
      <c r="Q416" s="262"/>
      <c r="R416" s="331"/>
    </row>
    <row r="417" s="1" customFormat="true" ht="13.5" hidden="false" customHeight="false" outlineLevel="0" collapsed="false">
      <c r="A417" s="262"/>
      <c r="B417" s="332"/>
      <c r="C417" s="342"/>
      <c r="D417" s="342"/>
      <c r="E417" s="262"/>
      <c r="F417" s="262"/>
      <c r="G417" s="262"/>
      <c r="H417" s="262"/>
      <c r="I417" s="354"/>
      <c r="J417" s="354"/>
      <c r="K417" s="355"/>
      <c r="L417" s="330"/>
      <c r="M417" s="262"/>
      <c r="N417" s="262"/>
      <c r="O417" s="262"/>
      <c r="P417" s="262"/>
      <c r="Q417" s="262"/>
      <c r="R417" s="331"/>
    </row>
    <row r="418" s="1" customFormat="true" ht="13.5" hidden="false" customHeight="false" outlineLevel="0" collapsed="false">
      <c r="A418" s="322"/>
      <c r="B418" s="323" t="s">
        <v>2119</v>
      </c>
      <c r="C418" s="324" t="s">
        <v>2120</v>
      </c>
      <c r="D418" s="325" t="n">
        <v>42771</v>
      </c>
      <c r="E418" s="322"/>
      <c r="F418" s="322" t="s">
        <v>2121</v>
      </c>
      <c r="G418" s="324"/>
      <c r="H418" s="326" t="n">
        <v>0</v>
      </c>
      <c r="I418" s="327" t="s">
        <v>358</v>
      </c>
      <c r="J418" s="328" t="n">
        <v>66.5</v>
      </c>
      <c r="K418" s="329" t="n">
        <v>60.5</v>
      </c>
      <c r="L418" s="330"/>
      <c r="M418" s="262"/>
      <c r="N418" s="262"/>
      <c r="O418" s="262"/>
      <c r="P418" s="262"/>
      <c r="Q418" s="262"/>
      <c r="R418" s="331"/>
    </row>
    <row r="419" s="1" customFormat="true" ht="12.75" hidden="false" customHeight="false" outlineLevel="0" collapsed="false">
      <c r="A419" s="262" t="n">
        <v>1</v>
      </c>
      <c r="B419" s="332" t="s">
        <v>2122</v>
      </c>
      <c r="C419" s="332" t="s">
        <v>2123</v>
      </c>
      <c r="D419" s="332" t="s">
        <v>2124</v>
      </c>
      <c r="E419" s="262"/>
      <c r="F419" s="331" t="n">
        <v>2.5</v>
      </c>
      <c r="G419" s="333" t="n">
        <v>2300</v>
      </c>
      <c r="H419" s="333" t="n">
        <f aca="false">A419*G419*(1-H418/100)</f>
        <v>2300</v>
      </c>
      <c r="I419" s="334" t="n">
        <v>1032.4125</v>
      </c>
      <c r="J419" s="334" t="n">
        <f aca="false">(A419*I419)/J418*K418</f>
        <v>939.2625</v>
      </c>
      <c r="K419" s="335" t="n">
        <f aca="false">H419-J419</f>
        <v>1360.7375</v>
      </c>
      <c r="L419" s="330"/>
      <c r="M419" s="262"/>
      <c r="N419" s="262" t="n">
        <v>1032.4125</v>
      </c>
      <c r="O419" s="262" t="n">
        <v>11.5</v>
      </c>
      <c r="P419" s="262" t="n">
        <v>3000</v>
      </c>
      <c r="Q419" s="262" t="n">
        <v>2300</v>
      </c>
      <c r="R419" s="331" t="n">
        <f aca="false">A419*F419</f>
        <v>2.5</v>
      </c>
    </row>
    <row r="420" s="1" customFormat="true" ht="12.75" hidden="false" customHeight="false" outlineLevel="0" collapsed="false">
      <c r="A420" s="262" t="n">
        <v>1</v>
      </c>
      <c r="B420" s="332" t="s">
        <v>2125</v>
      </c>
      <c r="C420" s="332" t="s">
        <v>1242</v>
      </c>
      <c r="D420" s="332" t="s">
        <v>1243</v>
      </c>
      <c r="E420" s="262"/>
      <c r="F420" s="331" t="n">
        <v>0.35</v>
      </c>
      <c r="G420" s="333" t="n">
        <v>771</v>
      </c>
      <c r="H420" s="333" t="n">
        <f aca="false">A420*G420*(1-H418/100)</f>
        <v>771</v>
      </c>
      <c r="I420" s="334" t="n">
        <v>385.7</v>
      </c>
      <c r="J420" s="334" t="n">
        <f aca="false">(A420*I420)/J418*K418</f>
        <v>350.9</v>
      </c>
      <c r="K420" s="335" t="n">
        <f aca="false">H420-J420</f>
        <v>420.1</v>
      </c>
      <c r="L420" s="330"/>
      <c r="M420" s="262"/>
      <c r="N420" s="262" t="n">
        <v>385.7</v>
      </c>
      <c r="O420" s="262" t="n">
        <v>4</v>
      </c>
      <c r="P420" s="262" t="n">
        <v>1100</v>
      </c>
      <c r="Q420" s="262" t="n">
        <v>771.4</v>
      </c>
      <c r="R420" s="331" t="n">
        <f aca="false">A420*F420</f>
        <v>0.35</v>
      </c>
    </row>
    <row r="421" s="1" customFormat="true" ht="12.75" hidden="false" customHeight="false" outlineLevel="0" collapsed="false">
      <c r="A421" s="262" t="n">
        <v>1</v>
      </c>
      <c r="B421" s="332" t="s">
        <v>1244</v>
      </c>
      <c r="C421" s="332" t="s">
        <v>1245</v>
      </c>
      <c r="D421" s="332" t="s">
        <v>856</v>
      </c>
      <c r="E421" s="262"/>
      <c r="F421" s="331" t="n">
        <v>0.35</v>
      </c>
      <c r="G421" s="333" t="n">
        <v>424</v>
      </c>
      <c r="H421" s="333" t="n">
        <f aca="false">A421*G421*(1-H418/100)</f>
        <v>424</v>
      </c>
      <c r="I421" s="334" t="n">
        <v>212.135</v>
      </c>
      <c r="J421" s="334" t="n">
        <f aca="false">(A421*I421)/J418*K418</f>
        <v>192.995</v>
      </c>
      <c r="K421" s="335" t="n">
        <f aca="false">H421-J421</f>
        <v>231.005</v>
      </c>
      <c r="L421" s="330"/>
      <c r="M421" s="262"/>
      <c r="N421" s="262" t="n">
        <v>212.135</v>
      </c>
      <c r="O421" s="262" t="n">
        <v>2.2</v>
      </c>
      <c r="P421" s="262" t="n">
        <v>600</v>
      </c>
      <c r="Q421" s="262" t="n">
        <v>424.27</v>
      </c>
      <c r="R421" s="331" t="n">
        <f aca="false">A421*F421</f>
        <v>0.35</v>
      </c>
    </row>
    <row r="422" s="1" customFormat="true" ht="12.75" hidden="false" customHeight="false" outlineLevel="0" collapsed="false">
      <c r="A422" s="262" t="n">
        <v>1</v>
      </c>
      <c r="B422" s="332" t="s">
        <v>1321</v>
      </c>
      <c r="C422" s="332" t="s">
        <v>1247</v>
      </c>
      <c r="D422" s="332" t="s">
        <v>1322</v>
      </c>
      <c r="E422" s="262"/>
      <c r="F422" s="331" t="n">
        <v>0.35</v>
      </c>
      <c r="G422" s="333" t="n">
        <v>575</v>
      </c>
      <c r="H422" s="333" t="n">
        <f aca="false">A422*G422*(1-H418/100)</f>
        <v>575</v>
      </c>
      <c r="I422" s="334" t="n">
        <v>287.28</v>
      </c>
      <c r="J422" s="334" t="n">
        <f aca="false">(A422*I422)/J418*K418</f>
        <v>261.36</v>
      </c>
      <c r="K422" s="335" t="n">
        <f aca="false">H422-J422</f>
        <v>313.64</v>
      </c>
      <c r="L422" s="330"/>
      <c r="M422" s="262"/>
      <c r="N422" s="262" t="n">
        <v>287.28</v>
      </c>
      <c r="O422" s="262" t="n">
        <v>3.2</v>
      </c>
      <c r="P422" s="262" t="n">
        <v>800</v>
      </c>
      <c r="Q422" s="262" t="n">
        <v>574.56</v>
      </c>
      <c r="R422" s="331" t="n">
        <f aca="false">A422*F422</f>
        <v>0.35</v>
      </c>
    </row>
    <row r="423" s="1" customFormat="true" ht="12.75" hidden="false" customHeight="false" outlineLevel="0" collapsed="false">
      <c r="A423" s="262" t="n">
        <v>1</v>
      </c>
      <c r="B423" s="332" t="s">
        <v>1259</v>
      </c>
      <c r="C423" s="332" t="s">
        <v>1260</v>
      </c>
      <c r="D423" s="332" t="s">
        <v>1261</v>
      </c>
      <c r="E423" s="262"/>
      <c r="F423" s="331" t="n">
        <v>0.35</v>
      </c>
      <c r="G423" s="333" t="n">
        <v>540</v>
      </c>
      <c r="H423" s="333" t="n">
        <f aca="false">A423*G423*(1-H418/100)</f>
        <v>540</v>
      </c>
      <c r="I423" s="334" t="n">
        <v>269.99</v>
      </c>
      <c r="J423" s="334" t="n">
        <f aca="false">(A423*I423)/J418*K418</f>
        <v>245.63</v>
      </c>
      <c r="K423" s="335" t="n">
        <f aca="false">H423-J423</f>
        <v>294.37</v>
      </c>
      <c r="L423" s="330"/>
      <c r="M423" s="262"/>
      <c r="N423" s="262" t="n">
        <v>269.99</v>
      </c>
      <c r="O423" s="262" t="n">
        <v>2.8</v>
      </c>
      <c r="P423" s="262" t="n">
        <v>800</v>
      </c>
      <c r="Q423" s="262" t="n">
        <v>539.98</v>
      </c>
      <c r="R423" s="331" t="n">
        <f aca="false">A423*F423</f>
        <v>0.35</v>
      </c>
    </row>
    <row r="424" s="1" customFormat="true" ht="12.75" hidden="false" customHeight="false" outlineLevel="0" collapsed="false">
      <c r="A424" s="262" t="n">
        <v>2</v>
      </c>
      <c r="B424" s="332" t="s">
        <v>1749</v>
      </c>
      <c r="C424" s="332" t="s">
        <v>1570</v>
      </c>
      <c r="D424" s="332" t="s">
        <v>1750</v>
      </c>
      <c r="E424" s="262"/>
      <c r="F424" s="331" t="n">
        <v>1.83</v>
      </c>
      <c r="G424" s="333" t="n">
        <v>727</v>
      </c>
      <c r="H424" s="333" t="n">
        <f aca="false">A424*G424*(1-H418/100)</f>
        <v>1454</v>
      </c>
      <c r="I424" s="334" t="n">
        <v>538.65</v>
      </c>
      <c r="J424" s="334" t="n">
        <f aca="false">(A424*I424)/J418*K418</f>
        <v>980.1</v>
      </c>
      <c r="K424" s="335" t="n">
        <f aca="false">H424-J424</f>
        <v>473.9</v>
      </c>
      <c r="L424" s="330"/>
      <c r="M424" s="262"/>
      <c r="N424" s="262" t="n">
        <v>538.65</v>
      </c>
      <c r="O424" s="262" t="n">
        <v>6</v>
      </c>
      <c r="P424" s="262" t="n">
        <v>970</v>
      </c>
      <c r="Q424" s="262" t="n">
        <v>727</v>
      </c>
      <c r="R424" s="331" t="n">
        <f aca="false">A424*F424</f>
        <v>3.66</v>
      </c>
    </row>
    <row r="425" s="1" customFormat="true" ht="12.75" hidden="false" customHeight="false" outlineLevel="0" collapsed="false">
      <c r="A425" s="262" t="n">
        <v>1</v>
      </c>
      <c r="B425" s="332" t="s">
        <v>1751</v>
      </c>
      <c r="C425" s="332" t="s">
        <v>1752</v>
      </c>
      <c r="D425" s="332" t="s">
        <v>1753</v>
      </c>
      <c r="E425" s="262"/>
      <c r="F425" s="331"/>
      <c r="G425" s="333" t="n">
        <v>679</v>
      </c>
      <c r="H425" s="333" t="n">
        <f aca="false">A425*G425*(1-H418/100)</f>
        <v>679</v>
      </c>
      <c r="I425" s="334" t="n">
        <v>502.74</v>
      </c>
      <c r="J425" s="334" t="n">
        <f aca="false">(A425*I425)/J418*K418</f>
        <v>457.38</v>
      </c>
      <c r="K425" s="335" t="n">
        <f aca="false">H425-J425</f>
        <v>221.62</v>
      </c>
      <c r="L425" s="330"/>
      <c r="M425" s="262"/>
      <c r="N425" s="262" t="n">
        <v>502.74</v>
      </c>
      <c r="O425" s="262" t="n">
        <v>5.6</v>
      </c>
      <c r="P425" s="262" t="n">
        <v>1100</v>
      </c>
      <c r="Q425" s="262" t="n">
        <v>679</v>
      </c>
      <c r="R425" s="331" t="n">
        <f aca="false">A425*F425</f>
        <v>0</v>
      </c>
    </row>
    <row r="426" s="1" customFormat="true" ht="12.75" hidden="false" customHeight="false" outlineLevel="0" collapsed="false">
      <c r="A426" s="262" t="n">
        <v>1</v>
      </c>
      <c r="B426" s="332" t="s">
        <v>2126</v>
      </c>
      <c r="C426" s="332" t="s">
        <v>2066</v>
      </c>
      <c r="D426" s="332" t="s">
        <v>2127</v>
      </c>
      <c r="E426" s="262"/>
      <c r="F426" s="331" t="n">
        <v>0.09</v>
      </c>
      <c r="G426" s="333" t="n">
        <v>705</v>
      </c>
      <c r="H426" s="333" t="n">
        <f aca="false">A426*G426*(1-H418/100)</f>
        <v>705</v>
      </c>
      <c r="I426" s="334" t="n">
        <v>587.86</v>
      </c>
      <c r="J426" s="334" t="n">
        <f aca="false">(A426*I426)/J418*K418</f>
        <v>534.82</v>
      </c>
      <c r="K426" s="335" t="n">
        <f aca="false">H426-J426</f>
        <v>170.18</v>
      </c>
      <c r="L426" s="330"/>
      <c r="M426" s="262"/>
      <c r="N426" s="262" t="n">
        <v>587.86</v>
      </c>
      <c r="O426" s="262" t="n">
        <v>6.8</v>
      </c>
      <c r="P426" s="262" t="n">
        <v>881.79</v>
      </c>
      <c r="Q426" s="262" t="n">
        <v>705.432</v>
      </c>
      <c r="R426" s="331" t="n">
        <f aca="false">A426*F426</f>
        <v>0.09</v>
      </c>
    </row>
    <row r="427" s="1" customFormat="true" ht="12.75" hidden="false" customHeight="false" outlineLevel="0" collapsed="false">
      <c r="A427" s="262" t="n">
        <v>2</v>
      </c>
      <c r="B427" s="332" t="s">
        <v>2128</v>
      </c>
      <c r="C427" s="332" t="s">
        <v>2066</v>
      </c>
      <c r="D427" s="332" t="s">
        <v>2129</v>
      </c>
      <c r="E427" s="262"/>
      <c r="F427" s="331" t="n">
        <v>0.05</v>
      </c>
      <c r="G427" s="333" t="n">
        <v>429</v>
      </c>
      <c r="H427" s="333" t="n">
        <f aca="false">A427*G427*(1-H418/100)</f>
        <v>858</v>
      </c>
      <c r="I427" s="334" t="n">
        <v>317.8035</v>
      </c>
      <c r="J427" s="334" t="n">
        <f aca="false">(A427*I427)/J418*K418</f>
        <v>578.259</v>
      </c>
      <c r="K427" s="335" t="n">
        <f aca="false">H427-J427</f>
        <v>279.741</v>
      </c>
      <c r="L427" s="330"/>
      <c r="M427" s="262"/>
      <c r="N427" s="262" t="n">
        <v>317.8035</v>
      </c>
      <c r="O427" s="262" t="n">
        <v>3.54</v>
      </c>
      <c r="P427" s="262" t="n">
        <v>476.7053</v>
      </c>
      <c r="Q427" s="262" t="n">
        <v>429.0347</v>
      </c>
      <c r="R427" s="331" t="n">
        <f aca="false">A427*F427</f>
        <v>0.1</v>
      </c>
    </row>
    <row r="428" s="1" customFormat="true" ht="12.75" hidden="false" customHeight="false" outlineLevel="0" collapsed="false">
      <c r="A428" s="336" t="n">
        <f aca="false">SUM(A419:A427)</f>
        <v>11</v>
      </c>
      <c r="B428" s="336" t="s">
        <v>377</v>
      </c>
      <c r="C428" s="336"/>
      <c r="D428" s="336"/>
      <c r="E428" s="336"/>
      <c r="F428" s="337" t="n">
        <f aca="false">R428</f>
        <v>7.75</v>
      </c>
      <c r="G428" s="338"/>
      <c r="H428" s="339" t="n">
        <f aca="false">SUM(H419:H427)</f>
        <v>8306</v>
      </c>
      <c r="I428" s="340"/>
      <c r="J428" s="341" t="n">
        <f aca="false">SUM(J419:J427)</f>
        <v>4540.7065</v>
      </c>
      <c r="K428" s="335" t="n">
        <f aca="false">SUM(K419:K427)</f>
        <v>3765.2935</v>
      </c>
      <c r="L428" s="330"/>
      <c r="M428" s="262"/>
      <c r="N428" s="262"/>
      <c r="O428" s="262"/>
      <c r="P428" s="262"/>
      <c r="Q428" s="262"/>
      <c r="R428" s="331" t="n">
        <f aca="false">SUM(R419:R427)</f>
        <v>7.75</v>
      </c>
    </row>
    <row r="429" s="1" customFormat="true" ht="12.75" hidden="false" customHeight="false" outlineLevel="0" collapsed="false">
      <c r="A429" s="262"/>
      <c r="B429" s="272" t="s">
        <v>914</v>
      </c>
      <c r="C429" s="342"/>
      <c r="D429" s="342"/>
      <c r="E429" s="262"/>
      <c r="F429" s="262"/>
      <c r="G429" s="333"/>
      <c r="H429" s="343" t="n">
        <v>0</v>
      </c>
      <c r="I429" s="344" t="n">
        <f aca="false">K430/J430</f>
        <v>0.829230759574529</v>
      </c>
      <c r="J429" s="345"/>
      <c r="K429" s="335"/>
      <c r="L429" s="330"/>
      <c r="M429" s="262"/>
      <c r="N429" s="262"/>
      <c r="O429" s="262"/>
      <c r="P429" s="262"/>
      <c r="Q429" s="262"/>
      <c r="R429" s="331"/>
    </row>
    <row r="430" s="1" customFormat="true" ht="13.5" hidden="false" customHeight="false" outlineLevel="0" collapsed="false">
      <c r="A430" s="346"/>
      <c r="B430" s="346" t="s">
        <v>915</v>
      </c>
      <c r="C430" s="346"/>
      <c r="D430" s="346"/>
      <c r="E430" s="346"/>
      <c r="F430" s="347"/>
      <c r="G430" s="348"/>
      <c r="H430" s="349" t="n">
        <f aca="false">SUM(H428:H429)</f>
        <v>8306</v>
      </c>
      <c r="I430" s="350" t="n">
        <f aca="false">K430/H430</f>
        <v>0.453322116542259</v>
      </c>
      <c r="J430" s="351" t="n">
        <f aca="false">SUM(J428:J429)</f>
        <v>4540.7065</v>
      </c>
      <c r="K430" s="352" t="n">
        <f aca="false">H430-J430</f>
        <v>3765.2935</v>
      </c>
      <c r="L430" s="330"/>
      <c r="M430" s="262"/>
      <c r="N430" s="262"/>
      <c r="O430" s="262"/>
      <c r="P430" s="262"/>
      <c r="Q430" s="262"/>
      <c r="R430" s="331"/>
    </row>
    <row r="431" s="1" customFormat="true" ht="13.5" hidden="false" customHeight="false" outlineLevel="0" collapsed="false">
      <c r="A431" s="262"/>
      <c r="B431" s="332"/>
      <c r="C431" s="342"/>
      <c r="D431" s="342"/>
      <c r="E431" s="262"/>
      <c r="F431" s="262"/>
      <c r="G431" s="262"/>
      <c r="H431" s="262"/>
      <c r="I431" s="354"/>
      <c r="J431" s="354"/>
      <c r="K431" s="355"/>
      <c r="L431" s="330"/>
      <c r="M431" s="262"/>
      <c r="N431" s="262"/>
      <c r="O431" s="262"/>
      <c r="P431" s="262"/>
      <c r="Q431" s="262"/>
      <c r="R431" s="331"/>
    </row>
    <row r="432" s="1" customFormat="true" ht="13.5" hidden="false" customHeight="false" outlineLevel="0" collapsed="false">
      <c r="A432" s="322"/>
      <c r="B432" s="323" t="s">
        <v>2130</v>
      </c>
      <c r="C432" s="324"/>
      <c r="D432" s="325" t="n">
        <v>42772</v>
      </c>
      <c r="E432" s="322"/>
      <c r="F432" s="322" t="s">
        <v>2131</v>
      </c>
      <c r="G432" s="324"/>
      <c r="H432" s="326" t="n">
        <v>0</v>
      </c>
      <c r="I432" s="327" t="s">
        <v>358</v>
      </c>
      <c r="J432" s="328" t="n">
        <v>66.5</v>
      </c>
      <c r="K432" s="329" t="n">
        <v>60.5</v>
      </c>
      <c r="L432" s="330"/>
      <c r="M432" s="262"/>
      <c r="N432" s="262"/>
      <c r="O432" s="262"/>
      <c r="P432" s="262"/>
      <c r="Q432" s="262"/>
      <c r="R432" s="331"/>
    </row>
    <row r="433" s="1" customFormat="true" ht="12.75" hidden="false" customHeight="false" outlineLevel="0" collapsed="false">
      <c r="A433" s="262" t="n">
        <v>2</v>
      </c>
      <c r="B433" s="332" t="s">
        <v>2132</v>
      </c>
      <c r="C433" s="332" t="s">
        <v>2133</v>
      </c>
      <c r="D433" s="332" t="s">
        <v>2134</v>
      </c>
      <c r="E433" s="262"/>
      <c r="F433" s="331" t="n">
        <v>1.6</v>
      </c>
      <c r="G433" s="333" t="n">
        <v>1383</v>
      </c>
      <c r="H433" s="333" t="n">
        <f aca="false">A433*G433*(1-H432/100)</f>
        <v>2766</v>
      </c>
      <c r="I433" s="334" t="n">
        <v>987.525</v>
      </c>
      <c r="J433" s="334" t="n">
        <f aca="false">(A433*I433)/J432*K432</f>
        <v>1796.85</v>
      </c>
      <c r="K433" s="335" t="n">
        <f aca="false">H433-J433</f>
        <v>969.15</v>
      </c>
      <c r="L433" s="330"/>
      <c r="M433" s="262"/>
      <c r="N433" s="262" t="n">
        <v>987.525</v>
      </c>
      <c r="O433" s="262" t="n">
        <v>11</v>
      </c>
      <c r="P433" s="262" t="n">
        <v>1480</v>
      </c>
      <c r="Q433" s="262" t="n">
        <v>1382.535</v>
      </c>
      <c r="R433" s="331" t="n">
        <f aca="false">A433*F433</f>
        <v>3.2</v>
      </c>
    </row>
    <row r="434" s="1" customFormat="true" ht="12.75" hidden="false" customHeight="false" outlineLevel="0" collapsed="false">
      <c r="A434" s="262" t="n">
        <v>2</v>
      </c>
      <c r="B434" s="332" t="s">
        <v>2135</v>
      </c>
      <c r="C434" s="332" t="s">
        <v>1550</v>
      </c>
      <c r="D434" s="332" t="s">
        <v>2136</v>
      </c>
      <c r="E434" s="262"/>
      <c r="F434" s="331" t="n">
        <v>1.94</v>
      </c>
      <c r="G434" s="333" t="n">
        <v>1360</v>
      </c>
      <c r="H434" s="333" t="n">
        <f aca="false">A434*G434*(1-H432/100)</f>
        <v>2720</v>
      </c>
      <c r="I434" s="334" t="n">
        <v>971.565</v>
      </c>
      <c r="J434" s="334" t="n">
        <f aca="false">(A434*I434)/J432*K432</f>
        <v>1767.81</v>
      </c>
      <c r="K434" s="335" t="n">
        <f aca="false">H434-J434</f>
        <v>952.19</v>
      </c>
      <c r="L434" s="330"/>
      <c r="M434" s="262"/>
      <c r="N434" s="262" t="n">
        <v>971.565</v>
      </c>
      <c r="O434" s="262" t="n">
        <v>9.74</v>
      </c>
      <c r="P434" s="262" t="n">
        <v>1460</v>
      </c>
      <c r="Q434" s="262" t="n">
        <v>1360.191</v>
      </c>
      <c r="R434" s="331" t="n">
        <f aca="false">A434*F434</f>
        <v>3.88</v>
      </c>
    </row>
    <row r="435" s="1" customFormat="true" ht="12.75" hidden="false" customHeight="false" outlineLevel="0" collapsed="false">
      <c r="A435" s="262" t="n">
        <v>8</v>
      </c>
      <c r="B435" s="332" t="s">
        <v>2137</v>
      </c>
      <c r="C435" s="332" t="s">
        <v>1550</v>
      </c>
      <c r="D435" s="332" t="s">
        <v>2138</v>
      </c>
      <c r="E435" s="262"/>
      <c r="F435" s="331" t="n">
        <v>1.8</v>
      </c>
      <c r="G435" s="333" t="n">
        <v>1629</v>
      </c>
      <c r="H435" s="333" t="n">
        <f aca="false">A435*G435*(1-H432/100)</f>
        <v>13032</v>
      </c>
      <c r="I435" s="334" t="n">
        <v>1206.576</v>
      </c>
      <c r="J435" s="334" t="n">
        <f aca="false">(A435*I435)/J432*K432</f>
        <v>8781.696</v>
      </c>
      <c r="K435" s="335" t="n">
        <f aca="false">H435-J435</f>
        <v>4250.304</v>
      </c>
      <c r="L435" s="330"/>
      <c r="M435" s="262"/>
      <c r="N435" s="262" t="n">
        <v>1206.576</v>
      </c>
      <c r="O435" s="262" t="n">
        <v>13.44</v>
      </c>
      <c r="P435" s="262" t="n">
        <v>1810</v>
      </c>
      <c r="Q435" s="262" t="n">
        <v>1628.8776</v>
      </c>
      <c r="R435" s="331" t="n">
        <f aca="false">A435*F435</f>
        <v>14.4</v>
      </c>
    </row>
    <row r="436" s="1" customFormat="true" ht="12.75" hidden="false" customHeight="false" outlineLevel="0" collapsed="false">
      <c r="A436" s="262" t="n">
        <v>6</v>
      </c>
      <c r="B436" s="272" t="s">
        <v>2139</v>
      </c>
      <c r="C436" s="332" t="s">
        <v>1550</v>
      </c>
      <c r="D436" s="332" t="s">
        <v>1725</v>
      </c>
      <c r="E436" s="262"/>
      <c r="F436" s="331" t="n">
        <v>2.25</v>
      </c>
      <c r="G436" s="333" t="n">
        <v>1582</v>
      </c>
      <c r="H436" s="333" t="n">
        <f aca="false">A436*G436*(1-H432/100)</f>
        <v>9492</v>
      </c>
      <c r="I436" s="334" t="n">
        <v>1172.0625</v>
      </c>
      <c r="J436" s="334" t="n">
        <f aca="false">(A436*I436)/J432*K432</f>
        <v>6397.875</v>
      </c>
      <c r="K436" s="335" t="n">
        <f aca="false">H436-J436</f>
        <v>3094.125</v>
      </c>
      <c r="L436" s="330"/>
      <c r="M436" s="262"/>
      <c r="N436" s="262" t="n">
        <v>1172.0625</v>
      </c>
      <c r="O436" s="262" t="n">
        <v>11.75</v>
      </c>
      <c r="P436" s="262" t="n">
        <v>1760</v>
      </c>
      <c r="Q436" s="262" t="n">
        <v>1582.2844</v>
      </c>
      <c r="R436" s="331" t="n">
        <f aca="false">A436*F436</f>
        <v>13.5</v>
      </c>
    </row>
    <row r="437" s="1" customFormat="true" ht="12.75" hidden="false" customHeight="false" outlineLevel="0" collapsed="false">
      <c r="A437" s="262" t="n">
        <v>6</v>
      </c>
      <c r="B437" s="332" t="s">
        <v>2140</v>
      </c>
      <c r="C437" s="332" t="s">
        <v>1550</v>
      </c>
      <c r="D437" s="332" t="s">
        <v>1727</v>
      </c>
      <c r="E437" s="262"/>
      <c r="F437" s="331" t="n">
        <v>1.99</v>
      </c>
      <c r="G437" s="333" t="n">
        <v>1434</v>
      </c>
      <c r="H437" s="333" t="n">
        <f aca="false">A437*G437*(1-H432/100)</f>
        <v>8604</v>
      </c>
      <c r="I437" s="334" t="n">
        <v>1024.1</v>
      </c>
      <c r="J437" s="334" t="n">
        <f aca="false">(A437*I437)/J432*K432</f>
        <v>5590.2</v>
      </c>
      <c r="K437" s="335" t="n">
        <f aca="false">H437-J437</f>
        <v>3013.8</v>
      </c>
      <c r="L437" s="330"/>
      <c r="M437" s="262"/>
      <c r="N437" s="262" t="n">
        <v>1024.1</v>
      </c>
      <c r="O437" s="262" t="n">
        <v>11</v>
      </c>
      <c r="P437" s="262" t="n">
        <v>1540</v>
      </c>
      <c r="Q437" s="262" t="n">
        <v>1433.74</v>
      </c>
      <c r="R437" s="331" t="n">
        <f aca="false">A437*F437</f>
        <v>11.94</v>
      </c>
    </row>
    <row r="438" s="1" customFormat="true" ht="12.75" hidden="false" customHeight="false" outlineLevel="0" collapsed="false">
      <c r="A438" s="262" t="n">
        <v>1</v>
      </c>
      <c r="B438" s="332" t="s">
        <v>2141</v>
      </c>
      <c r="C438" s="332" t="s">
        <v>1734</v>
      </c>
      <c r="D438" s="332" t="s">
        <v>2142</v>
      </c>
      <c r="E438" s="262"/>
      <c r="F438" s="331" t="n">
        <v>21</v>
      </c>
      <c r="G438" s="333" t="n">
        <v>7530</v>
      </c>
      <c r="H438" s="333" t="n">
        <f aca="false">A438*G438*(1-H432/100)</f>
        <v>7530</v>
      </c>
      <c r="I438" s="334" t="n">
        <v>5792.283</v>
      </c>
      <c r="J438" s="334" t="n">
        <f aca="false">(A438*I438)/J432*K432</f>
        <v>5269.671</v>
      </c>
      <c r="K438" s="335" t="n">
        <f aca="false">H438-J438</f>
        <v>2260.329</v>
      </c>
      <c r="L438" s="409"/>
      <c r="M438" s="262"/>
      <c r="N438" s="262" t="n">
        <v>5792.283</v>
      </c>
      <c r="O438" s="262" t="n">
        <v>64.52</v>
      </c>
      <c r="P438" s="262" t="n">
        <v>8690</v>
      </c>
      <c r="Q438" s="262" t="n">
        <v>7529.9679</v>
      </c>
      <c r="R438" s="331" t="n">
        <f aca="false">A438*F438</f>
        <v>21</v>
      </c>
    </row>
    <row r="439" s="1" customFormat="true" ht="12.75" hidden="false" customHeight="false" outlineLevel="0" collapsed="false">
      <c r="A439" s="262" t="n">
        <v>1</v>
      </c>
      <c r="B439" s="332" t="s">
        <v>2143</v>
      </c>
      <c r="C439" s="332" t="s">
        <v>1794</v>
      </c>
      <c r="D439" s="332" t="s">
        <v>2144</v>
      </c>
      <c r="E439" s="262"/>
      <c r="F439" s="331" t="n">
        <v>20.6</v>
      </c>
      <c r="G439" s="333" t="n">
        <v>6670</v>
      </c>
      <c r="H439" s="333" t="n">
        <f aca="false">A439*G439*(1-H432/100)</f>
        <v>6670</v>
      </c>
      <c r="I439" s="334" t="n">
        <v>5130.6413</v>
      </c>
      <c r="J439" s="334" t="n">
        <f aca="false">(A439*I439)/J432*K432</f>
        <v>4667.72629548872</v>
      </c>
      <c r="K439" s="335" t="n">
        <f aca="false">H439-J439</f>
        <v>2002.27370451128</v>
      </c>
      <c r="L439" s="409"/>
      <c r="M439" s="262"/>
      <c r="N439" s="262" t="n">
        <v>5130.6413</v>
      </c>
      <c r="O439" s="262" t="n">
        <v>57.15</v>
      </c>
      <c r="P439" s="262" t="n">
        <v>7700</v>
      </c>
      <c r="Q439" s="262" t="n">
        <v>6669.8336</v>
      </c>
      <c r="R439" s="331" t="n">
        <f aca="false">A439*F439</f>
        <v>20.6</v>
      </c>
    </row>
    <row r="440" s="1" customFormat="true" ht="12.75" hidden="false" customHeight="false" outlineLevel="0" collapsed="false">
      <c r="A440" s="262" t="n">
        <v>2</v>
      </c>
      <c r="B440" s="332" t="s">
        <v>1730</v>
      </c>
      <c r="C440" s="332" t="s">
        <v>1731</v>
      </c>
      <c r="D440" s="332" t="s">
        <v>1732</v>
      </c>
      <c r="E440" s="262"/>
      <c r="F440" s="331" t="n">
        <v>28.3</v>
      </c>
      <c r="G440" s="333" t="n">
        <v>7999</v>
      </c>
      <c r="H440" s="333" t="n">
        <f aca="false">A440*G440*(1-H432/100)</f>
        <v>15998</v>
      </c>
      <c r="I440" s="334" t="n">
        <v>5925.15</v>
      </c>
      <c r="J440" s="334" t="n">
        <f aca="false">(A440*I440)/J432*K432</f>
        <v>10781.1</v>
      </c>
      <c r="K440" s="335" t="n">
        <f aca="false">H440-J440</f>
        <v>5216.9</v>
      </c>
      <c r="L440" s="330"/>
      <c r="M440" s="262"/>
      <c r="N440" s="262" t="n">
        <v>5925.15</v>
      </c>
      <c r="O440" s="262" t="n">
        <v>66</v>
      </c>
      <c r="P440" s="262" t="n">
        <v>8890</v>
      </c>
      <c r="Q440" s="262" t="n">
        <v>7998.9525</v>
      </c>
      <c r="R440" s="331" t="n">
        <f aca="false">A440*F440</f>
        <v>56.6</v>
      </c>
    </row>
    <row r="441" s="1" customFormat="true" ht="12.75" hidden="false" customHeight="false" outlineLevel="0" collapsed="false">
      <c r="A441" s="262" t="n">
        <v>1</v>
      </c>
      <c r="B441" s="332" t="s">
        <v>2145</v>
      </c>
      <c r="C441" s="332" t="s">
        <v>1734</v>
      </c>
      <c r="D441" s="332" t="s">
        <v>2146</v>
      </c>
      <c r="E441" s="262"/>
      <c r="F441" s="331" t="n">
        <v>31.55</v>
      </c>
      <c r="G441" s="333" t="n">
        <v>7530</v>
      </c>
      <c r="H441" s="333" t="n">
        <f aca="false">A441*G441*(1-H432/100)</f>
        <v>7530</v>
      </c>
      <c r="I441" s="334" t="n">
        <v>5792.283</v>
      </c>
      <c r="J441" s="334" t="n">
        <f aca="false">(A441*I441)/J432*K432</f>
        <v>5269.671</v>
      </c>
      <c r="K441" s="335" t="n">
        <f aca="false">H441-J441</f>
        <v>2260.329</v>
      </c>
      <c r="L441" s="330"/>
      <c r="M441" s="262"/>
      <c r="N441" s="262" t="n">
        <v>5792.283</v>
      </c>
      <c r="O441" s="262" t="n">
        <v>64.52</v>
      </c>
      <c r="P441" s="262" t="n">
        <v>8690</v>
      </c>
      <c r="Q441" s="262" t="n">
        <v>7529.9679</v>
      </c>
      <c r="R441" s="331" t="n">
        <f aca="false">A441*F441</f>
        <v>31.55</v>
      </c>
    </row>
    <row r="442" s="1" customFormat="true" ht="12.75" hidden="false" customHeight="false" outlineLevel="0" collapsed="false">
      <c r="A442" s="262" t="n">
        <v>18</v>
      </c>
      <c r="B442" s="332" t="s">
        <v>2147</v>
      </c>
      <c r="C442" s="332" t="s">
        <v>2148</v>
      </c>
      <c r="D442" s="332" t="s">
        <v>2149</v>
      </c>
      <c r="E442" s="262"/>
      <c r="F442" s="331" t="n">
        <v>0.08</v>
      </c>
      <c r="G442" s="333" t="n">
        <v>101</v>
      </c>
      <c r="H442" s="333" t="n">
        <f aca="false">A442*G442*(1-H432/100)</f>
        <v>1818</v>
      </c>
      <c r="I442" s="334" t="n">
        <v>32.439</v>
      </c>
      <c r="J442" s="334" t="n">
        <f aca="false">(A442*I442)/J432*K432</f>
        <v>531.219112781955</v>
      </c>
      <c r="K442" s="335" t="n">
        <f aca="false">H442-J442</f>
        <v>1286.78088721804</v>
      </c>
      <c r="L442" s="330"/>
      <c r="M442" s="262"/>
      <c r="N442" s="262" t="n">
        <v>32.439</v>
      </c>
      <c r="O442" s="262" t="n">
        <v>0.32520325203252</v>
      </c>
      <c r="P442" s="262" t="n">
        <v>100</v>
      </c>
      <c r="Q442" s="262" t="n">
        <v>101</v>
      </c>
      <c r="R442" s="331" t="n">
        <f aca="false">A442*F442</f>
        <v>1.44</v>
      </c>
    </row>
    <row r="443" s="1" customFormat="true" ht="12.75" hidden="false" customHeight="false" outlineLevel="0" collapsed="false">
      <c r="A443" s="262"/>
      <c r="B443" s="272" t="s">
        <v>1365</v>
      </c>
      <c r="C443" s="332"/>
      <c r="D443" s="332"/>
      <c r="E443" s="262"/>
      <c r="F443" s="331"/>
      <c r="G443" s="333"/>
      <c r="H443" s="333"/>
      <c r="I443" s="334"/>
      <c r="J443" s="334"/>
      <c r="K443" s="335"/>
      <c r="L443" s="330"/>
      <c r="M443" s="262"/>
      <c r="N443" s="262"/>
      <c r="O443" s="262"/>
      <c r="P443" s="262"/>
      <c r="Q443" s="262"/>
      <c r="R443" s="331"/>
    </row>
    <row r="444" s="1" customFormat="true" ht="12.75" hidden="false" customHeight="false" outlineLevel="0" collapsed="false">
      <c r="A444" s="262" t="n">
        <v>6</v>
      </c>
      <c r="B444" s="332" t="s">
        <v>1942</v>
      </c>
      <c r="C444" s="332" t="s">
        <v>1907</v>
      </c>
      <c r="D444" s="332" t="s">
        <v>1943</v>
      </c>
      <c r="E444" s="262"/>
      <c r="F444" s="331" t="n">
        <v>0.05</v>
      </c>
      <c r="G444" s="333" t="n">
        <v>143</v>
      </c>
      <c r="H444" s="333" t="n">
        <f aca="false">A444*G444*(1-H432/100)</f>
        <v>858</v>
      </c>
      <c r="I444" s="334" t="n">
        <v>105.9345</v>
      </c>
      <c r="J444" s="334" t="n">
        <f aca="false">(A444*I444)/J432*K432</f>
        <v>578.259</v>
      </c>
      <c r="K444" s="335" t="n">
        <f aca="false">H444-J444</f>
        <v>279.741</v>
      </c>
      <c r="L444" s="330"/>
      <c r="M444" s="262"/>
      <c r="N444" s="262" t="n">
        <v>105.9345</v>
      </c>
      <c r="O444" s="262" t="n">
        <v>1.18</v>
      </c>
      <c r="P444" s="262" t="n">
        <v>160</v>
      </c>
      <c r="Q444" s="262" t="n">
        <v>143.0116</v>
      </c>
      <c r="R444" s="331" t="n">
        <f aca="false">A444*F444</f>
        <v>0.3</v>
      </c>
    </row>
    <row r="445" s="1" customFormat="true" ht="12.75" hidden="false" customHeight="false" outlineLevel="0" collapsed="false">
      <c r="A445" s="262" t="n">
        <v>18</v>
      </c>
      <c r="B445" s="332" t="s">
        <v>1770</v>
      </c>
      <c r="C445" s="332" t="s">
        <v>1771</v>
      </c>
      <c r="D445" s="332" t="s">
        <v>1772</v>
      </c>
      <c r="E445" s="262"/>
      <c r="F445" s="331" t="n">
        <v>0.08</v>
      </c>
      <c r="G445" s="333" t="n">
        <v>194</v>
      </c>
      <c r="H445" s="333" t="n">
        <f aca="false">A445*G445*(1-H432/100)</f>
        <v>3492</v>
      </c>
      <c r="I445" s="334" t="n">
        <v>143.64</v>
      </c>
      <c r="J445" s="334" t="n">
        <f aca="false">(A445*I445)/J432*K432</f>
        <v>2352.24</v>
      </c>
      <c r="K445" s="335" t="n">
        <f aca="false">H445-J445</f>
        <v>1139.76</v>
      </c>
      <c r="L445" s="330"/>
      <c r="M445" s="262"/>
      <c r="N445" s="262" t="n">
        <v>143.64</v>
      </c>
      <c r="O445" s="262" t="n">
        <v>1.6</v>
      </c>
      <c r="P445" s="262" t="n">
        <v>220</v>
      </c>
      <c r="Q445" s="262" t="n">
        <v>193.914</v>
      </c>
      <c r="R445" s="331" t="n">
        <f aca="false">A445*F445</f>
        <v>1.44</v>
      </c>
    </row>
    <row r="446" s="1" customFormat="true" ht="12.75" hidden="false" customHeight="false" outlineLevel="0" collapsed="false">
      <c r="A446" s="336" t="n">
        <f aca="false">SUM(A433:A445)</f>
        <v>71</v>
      </c>
      <c r="B446" s="336" t="s">
        <v>377</v>
      </c>
      <c r="C446" s="336"/>
      <c r="D446" s="336"/>
      <c r="E446" s="336"/>
      <c r="F446" s="337" t="n">
        <f aca="false">R446</f>
        <v>179.85</v>
      </c>
      <c r="G446" s="338"/>
      <c r="H446" s="339" t="n">
        <f aca="false">SUM(H433:H445)</f>
        <v>80510</v>
      </c>
      <c r="I446" s="340"/>
      <c r="J446" s="341" t="n">
        <f aca="false">SUM(J433:J445)</f>
        <v>53784.3174082707</v>
      </c>
      <c r="K446" s="335" t="n">
        <f aca="false">SUM(K433:K445)</f>
        <v>26725.6825917293</v>
      </c>
      <c r="L446" s="330"/>
      <c r="M446" s="262"/>
      <c r="N446" s="262"/>
      <c r="O446" s="262"/>
      <c r="P446" s="262"/>
      <c r="Q446" s="262"/>
      <c r="R446" s="331" t="n">
        <f aca="false">SUM(R433:R445)</f>
        <v>179.85</v>
      </c>
    </row>
    <row r="447" s="1" customFormat="true" ht="12.75" hidden="false" customHeight="false" outlineLevel="0" collapsed="false">
      <c r="A447" s="262"/>
      <c r="B447" s="272" t="s">
        <v>914</v>
      </c>
      <c r="C447" s="342"/>
      <c r="D447" s="342"/>
      <c r="E447" s="262"/>
      <c r="F447" s="262"/>
      <c r="G447" s="333"/>
      <c r="H447" s="343" t="n">
        <v>0</v>
      </c>
      <c r="I447" s="344" t="n">
        <f aca="false">K448/J448</f>
        <v>0.496904746208038</v>
      </c>
      <c r="J447" s="345"/>
      <c r="K447" s="335"/>
      <c r="L447" s="330"/>
      <c r="M447" s="262"/>
      <c r="N447" s="262"/>
      <c r="O447" s="262"/>
      <c r="P447" s="262"/>
      <c r="Q447" s="262"/>
      <c r="R447" s="331"/>
    </row>
    <row r="448" s="1" customFormat="true" ht="13.5" hidden="false" customHeight="false" outlineLevel="0" collapsed="false">
      <c r="A448" s="346"/>
      <c r="B448" s="346" t="s">
        <v>915</v>
      </c>
      <c r="C448" s="346"/>
      <c r="D448" s="346"/>
      <c r="E448" s="346"/>
      <c r="F448" s="347"/>
      <c r="G448" s="348"/>
      <c r="H448" s="349" t="n">
        <f aca="false">SUM(H446:H447)</f>
        <v>80510</v>
      </c>
      <c r="I448" s="350" t="n">
        <f aca="false">K448/H448</f>
        <v>0.331954820416462</v>
      </c>
      <c r="J448" s="351" t="n">
        <f aca="false">SUM(J446:J447)</f>
        <v>53784.3174082707</v>
      </c>
      <c r="K448" s="352" t="n">
        <f aca="false">H448-J448</f>
        <v>26725.6825917293</v>
      </c>
      <c r="L448" s="330"/>
      <c r="M448" s="262"/>
      <c r="N448" s="262"/>
      <c r="O448" s="262"/>
      <c r="P448" s="262"/>
      <c r="Q448" s="262"/>
      <c r="R448" s="331"/>
    </row>
    <row r="449" s="1" customFormat="true" ht="13.5" hidden="false" customHeight="false" outlineLevel="0" collapsed="false">
      <c r="A449" s="262"/>
      <c r="B449" s="332"/>
      <c r="C449" s="342"/>
      <c r="D449" s="342"/>
      <c r="E449" s="262"/>
      <c r="F449" s="262"/>
      <c r="G449" s="262"/>
      <c r="H449" s="262"/>
      <c r="I449" s="354"/>
      <c r="J449" s="354"/>
      <c r="K449" s="355"/>
      <c r="L449" s="330"/>
      <c r="M449" s="262"/>
      <c r="N449" s="262"/>
      <c r="O449" s="262"/>
      <c r="P449" s="262"/>
      <c r="Q449" s="262"/>
      <c r="R449" s="331"/>
    </row>
    <row r="450" s="1" customFormat="true" ht="13.5" hidden="false" customHeight="false" outlineLevel="0" collapsed="false">
      <c r="A450" s="322"/>
      <c r="B450" s="323" t="s">
        <v>2150</v>
      </c>
      <c r="C450" s="324"/>
      <c r="D450" s="325" t="n">
        <v>42772</v>
      </c>
      <c r="E450" s="322"/>
      <c r="F450" s="322" t="s">
        <v>2151</v>
      </c>
      <c r="G450" s="324"/>
      <c r="H450" s="326" t="n">
        <v>0</v>
      </c>
      <c r="I450" s="327" t="s">
        <v>358</v>
      </c>
      <c r="J450" s="328" t="n">
        <v>66.5</v>
      </c>
      <c r="K450" s="329" t="n">
        <v>60.5</v>
      </c>
      <c r="L450" s="330"/>
      <c r="M450" s="262"/>
      <c r="N450" s="262"/>
      <c r="O450" s="262"/>
      <c r="P450" s="262"/>
      <c r="Q450" s="262"/>
      <c r="R450" s="331"/>
    </row>
    <row r="451" s="1" customFormat="true" ht="12.75" hidden="false" customHeight="false" outlineLevel="0" collapsed="false">
      <c r="A451" s="262" t="n">
        <v>6</v>
      </c>
      <c r="B451" s="332" t="s">
        <v>2152</v>
      </c>
      <c r="C451" s="332" t="s">
        <v>2153</v>
      </c>
      <c r="D451" s="332" t="s">
        <v>2154</v>
      </c>
      <c r="E451" s="262"/>
      <c r="F451" s="331" t="n">
        <v>0.03</v>
      </c>
      <c r="G451" s="333" t="n">
        <v>684</v>
      </c>
      <c r="H451" s="333" t="n">
        <f aca="false">A451*G451*(1-H450/100)</f>
        <v>4104</v>
      </c>
      <c r="I451" s="334" t="n">
        <v>506.331</v>
      </c>
      <c r="J451" s="334" t="n">
        <f aca="false">(A451*I451)/J450*K450</f>
        <v>2763.882</v>
      </c>
      <c r="K451" s="335" t="n">
        <f aca="false">H451-J451</f>
        <v>1340.118</v>
      </c>
      <c r="L451" s="330"/>
      <c r="M451" s="262"/>
      <c r="N451" s="262" t="n">
        <v>506.331</v>
      </c>
      <c r="O451" s="262" t="n">
        <v>5.64</v>
      </c>
      <c r="P451" s="262" t="n">
        <v>759.4965</v>
      </c>
      <c r="Q451" s="262" t="n">
        <v>683.5469</v>
      </c>
      <c r="R451" s="331" t="n">
        <f aca="false">A451*F451</f>
        <v>0.18</v>
      </c>
    </row>
    <row r="452" s="1" customFormat="true" ht="12.75" hidden="false" customHeight="false" outlineLevel="0" collapsed="false">
      <c r="A452" s="262" t="n">
        <v>5</v>
      </c>
      <c r="B452" s="332" t="s">
        <v>2155</v>
      </c>
      <c r="C452" s="332" t="s">
        <v>2156</v>
      </c>
      <c r="D452" s="332" t="s">
        <v>2157</v>
      </c>
      <c r="E452" s="262"/>
      <c r="F452" s="331" t="n">
        <v>0.01</v>
      </c>
      <c r="G452" s="333" t="n">
        <v>627</v>
      </c>
      <c r="H452" s="333" t="n">
        <f aca="false">A452*G452*(1-H450/100)</f>
        <v>3135</v>
      </c>
      <c r="I452" s="334" t="n">
        <v>464.1368</v>
      </c>
      <c r="J452" s="334" t="n">
        <f aca="false">(A452*I452)/J450*K450</f>
        <v>2111.29897744361</v>
      </c>
      <c r="K452" s="335" t="n">
        <f aca="false">H452-J452</f>
        <v>1023.70102255639</v>
      </c>
      <c r="L452" s="330"/>
      <c r="M452" s="262"/>
      <c r="N452" s="262" t="n">
        <v>464.1368</v>
      </c>
      <c r="O452" s="262" t="n">
        <v>5.17</v>
      </c>
      <c r="P452" s="262" t="n">
        <v>696.2051</v>
      </c>
      <c r="Q452" s="262" t="n">
        <v>626.5846</v>
      </c>
      <c r="R452" s="331" t="n">
        <f aca="false">A452*F452</f>
        <v>0.05</v>
      </c>
    </row>
    <row r="453" s="1" customFormat="true" ht="12.75" hidden="false" customHeight="false" outlineLevel="0" collapsed="false">
      <c r="A453" s="262" t="n">
        <v>8</v>
      </c>
      <c r="B453" s="332" t="s">
        <v>2158</v>
      </c>
      <c r="C453" s="332" t="s">
        <v>2156</v>
      </c>
      <c r="D453" s="332" t="s">
        <v>2159</v>
      </c>
      <c r="E453" s="262"/>
      <c r="F453" s="331"/>
      <c r="G453" s="333" t="n">
        <v>354</v>
      </c>
      <c r="H453" s="333" t="n">
        <f aca="false">A453*G453*(1-H450/100)</f>
        <v>2832</v>
      </c>
      <c r="I453" s="334" t="n">
        <v>262.542</v>
      </c>
      <c r="J453" s="334" t="n">
        <f aca="false">(A453*I453)/J450*K450</f>
        <v>1910.832</v>
      </c>
      <c r="K453" s="335" t="n">
        <f aca="false">H453-J453</f>
        <v>921.168</v>
      </c>
      <c r="L453" s="330"/>
      <c r="M453" s="262"/>
      <c r="N453" s="262" t="n">
        <v>262.542</v>
      </c>
      <c r="O453" s="262" t="n">
        <v>2.82</v>
      </c>
      <c r="P453" s="262" t="n">
        <v>393.813</v>
      </c>
      <c r="Q453" s="262" t="n">
        <v>354.4317</v>
      </c>
      <c r="R453" s="331" t="n">
        <f aca="false">A453*F453</f>
        <v>0</v>
      </c>
    </row>
    <row r="454" s="1" customFormat="true" ht="12.75" hidden="false" customHeight="false" outlineLevel="0" collapsed="false">
      <c r="A454" s="262" t="n">
        <v>6</v>
      </c>
      <c r="B454" s="332" t="s">
        <v>2160</v>
      </c>
      <c r="C454" s="332" t="s">
        <v>2161</v>
      </c>
      <c r="D454" s="332" t="s">
        <v>2162</v>
      </c>
      <c r="E454" s="262"/>
      <c r="F454" s="331"/>
      <c r="G454" s="333" t="n">
        <v>285</v>
      </c>
      <c r="H454" s="333" t="n">
        <f aca="false">A454*G454*(1-H450/100)</f>
        <v>1710</v>
      </c>
      <c r="I454" s="334" t="n">
        <v>210.9713</v>
      </c>
      <c r="J454" s="334" t="n">
        <f aca="false">(A454*I454)/J450*K450</f>
        <v>1151.61777293233</v>
      </c>
      <c r="K454" s="335" t="n">
        <f aca="false">H454-J454</f>
        <v>558.382227067669</v>
      </c>
      <c r="L454" s="330"/>
      <c r="M454" s="262"/>
      <c r="N454" s="262" t="n">
        <v>210.9713</v>
      </c>
      <c r="O454" s="262" t="n">
        <v>2.35</v>
      </c>
      <c r="P454" s="262" t="n">
        <v>316.4569</v>
      </c>
      <c r="Q454" s="262" t="n">
        <v>284.8112</v>
      </c>
      <c r="R454" s="331" t="n">
        <f aca="false">A454*F454</f>
        <v>0</v>
      </c>
    </row>
    <row r="455" s="1" customFormat="true" ht="12.75" hidden="false" customHeight="false" outlineLevel="0" collapsed="false">
      <c r="A455" s="262" t="n">
        <v>2</v>
      </c>
      <c r="B455" s="332" t="s">
        <v>2163</v>
      </c>
      <c r="C455" s="332" t="s">
        <v>2161</v>
      </c>
      <c r="D455" s="332" t="s">
        <v>2164</v>
      </c>
      <c r="E455" s="262"/>
      <c r="F455" s="331"/>
      <c r="G455" s="333" t="n">
        <v>321</v>
      </c>
      <c r="H455" s="333" t="n">
        <f aca="false">A455*G455*(1-H450/100)</f>
        <v>642</v>
      </c>
      <c r="I455" s="334" t="n">
        <v>237.9038</v>
      </c>
      <c r="J455" s="334" t="n">
        <f aca="false">(A455*I455)/J450*K450</f>
        <v>432.877590977444</v>
      </c>
      <c r="K455" s="335" t="n">
        <f aca="false">H455-J455</f>
        <v>209.122409022556</v>
      </c>
      <c r="L455" s="330"/>
      <c r="M455" s="262"/>
      <c r="N455" s="262" t="n">
        <v>237.9038</v>
      </c>
      <c r="O455" s="262" t="n">
        <v>2.65</v>
      </c>
      <c r="P455" s="262" t="n">
        <v>356.8556</v>
      </c>
      <c r="Q455" s="262" t="n">
        <v>321.1701</v>
      </c>
      <c r="R455" s="331" t="n">
        <f aca="false">A455*F455</f>
        <v>0</v>
      </c>
    </row>
    <row r="456" s="1" customFormat="true" ht="12.75" hidden="false" customHeight="false" outlineLevel="0" collapsed="false">
      <c r="A456" s="262" t="n">
        <v>7</v>
      </c>
      <c r="B456" s="332" t="s">
        <v>2165</v>
      </c>
      <c r="C456" s="332" t="s">
        <v>2166</v>
      </c>
      <c r="D456" s="332" t="s">
        <v>2167</v>
      </c>
      <c r="E456" s="262"/>
      <c r="F456" s="331" t="n">
        <v>0.01</v>
      </c>
      <c r="G456" s="333" t="n">
        <v>349</v>
      </c>
      <c r="H456" s="333" t="n">
        <f aca="false">A456*G456*(1-H450/100)</f>
        <v>2443</v>
      </c>
      <c r="I456" s="334" t="n">
        <v>232.75</v>
      </c>
      <c r="J456" s="334" t="n">
        <f aca="false">(A456*I456)/J450*K450</f>
        <v>1482.25</v>
      </c>
      <c r="K456" s="335" t="n">
        <f aca="false">H456-J456</f>
        <v>960.75</v>
      </c>
      <c r="L456" s="330"/>
      <c r="M456" s="262"/>
      <c r="N456" s="262" t="n">
        <v>232.75</v>
      </c>
      <c r="O456" s="262" t="n">
        <v>2.5</v>
      </c>
      <c r="P456" s="262" t="n">
        <v>349.125</v>
      </c>
      <c r="Q456" s="262" t="n">
        <v>349.125</v>
      </c>
      <c r="R456" s="331" t="n">
        <f aca="false">A456*F456</f>
        <v>0.07</v>
      </c>
    </row>
    <row r="457" s="1" customFormat="true" ht="12.75" hidden="false" customHeight="false" outlineLevel="0" collapsed="false">
      <c r="A457" s="262" t="n">
        <v>10</v>
      </c>
      <c r="B457" s="332" t="s">
        <v>2168</v>
      </c>
      <c r="C457" s="332" t="s">
        <v>2166</v>
      </c>
      <c r="D457" s="332" t="s">
        <v>2169</v>
      </c>
      <c r="E457" s="262"/>
      <c r="F457" s="331" t="n">
        <v>0.01</v>
      </c>
      <c r="G457" s="333" t="n">
        <v>368</v>
      </c>
      <c r="H457" s="333" t="n">
        <f aca="false">A457*G457*(1-H450/100)</f>
        <v>3680</v>
      </c>
      <c r="I457" s="334" t="n">
        <v>262.542</v>
      </c>
      <c r="J457" s="334" t="n">
        <f aca="false">(A457*I457)/J450*K450</f>
        <v>2388.54</v>
      </c>
      <c r="K457" s="335" t="n">
        <f aca="false">H457-J457</f>
        <v>1291.46</v>
      </c>
      <c r="L457" s="330"/>
      <c r="M457" s="262"/>
      <c r="N457" s="262" t="n">
        <v>262.542</v>
      </c>
      <c r="O457" s="262" t="n">
        <v>2.82</v>
      </c>
      <c r="P457" s="262" t="n">
        <v>393.813</v>
      </c>
      <c r="Q457" s="262" t="n">
        <v>367.5588</v>
      </c>
      <c r="R457" s="331" t="n">
        <f aca="false">A457*F457</f>
        <v>0.1</v>
      </c>
    </row>
    <row r="458" s="1" customFormat="true" ht="12.75" hidden="false" customHeight="false" outlineLevel="0" collapsed="false">
      <c r="A458" s="336" t="n">
        <f aca="false">SUM(A451:A457)</f>
        <v>44</v>
      </c>
      <c r="B458" s="336" t="s">
        <v>377</v>
      </c>
      <c r="C458" s="336"/>
      <c r="D458" s="336"/>
      <c r="E458" s="336"/>
      <c r="F458" s="337" t="n">
        <f aca="false">R458</f>
        <v>0.4</v>
      </c>
      <c r="G458" s="338"/>
      <c r="H458" s="339" t="n">
        <f aca="false">SUM(H451:H457)</f>
        <v>18546</v>
      </c>
      <c r="I458" s="340"/>
      <c r="J458" s="341" t="n">
        <f aca="false">SUM(J451:J457)</f>
        <v>12241.2983413534</v>
      </c>
      <c r="K458" s="335" t="n">
        <f aca="false">SUM(K451:K457)</f>
        <v>6304.70165864662</v>
      </c>
      <c r="L458" s="330"/>
      <c r="M458" s="262"/>
      <c r="N458" s="262"/>
      <c r="O458" s="262"/>
      <c r="P458" s="262"/>
      <c r="Q458" s="262"/>
      <c r="R458" s="331" t="n">
        <f aca="false">SUM(R451:R457)</f>
        <v>0.4</v>
      </c>
    </row>
    <row r="459" s="1" customFormat="true" ht="12.75" hidden="false" customHeight="false" outlineLevel="0" collapsed="false">
      <c r="A459" s="262"/>
      <c r="B459" s="272" t="s">
        <v>914</v>
      </c>
      <c r="C459" s="342"/>
      <c r="D459" s="342"/>
      <c r="E459" s="262"/>
      <c r="F459" s="262"/>
      <c r="G459" s="333"/>
      <c r="H459" s="343" t="n">
        <v>0</v>
      </c>
      <c r="I459" s="344" t="n">
        <f aca="false">K460/J460</f>
        <v>0.515035373114645</v>
      </c>
      <c r="J459" s="345"/>
      <c r="K459" s="335"/>
      <c r="L459" s="330"/>
      <c r="M459" s="262"/>
      <c r="N459" s="262"/>
      <c r="O459" s="262"/>
      <c r="P459" s="262"/>
      <c r="Q459" s="262"/>
      <c r="R459" s="331"/>
    </row>
    <row r="460" s="1" customFormat="true" ht="13.5" hidden="false" customHeight="false" outlineLevel="0" collapsed="false">
      <c r="A460" s="346"/>
      <c r="B460" s="346" t="s">
        <v>915</v>
      </c>
      <c r="C460" s="346"/>
      <c r="D460" s="346"/>
      <c r="E460" s="346"/>
      <c r="F460" s="347"/>
      <c r="G460" s="348"/>
      <c r="H460" s="349" t="n">
        <f aca="false">SUM(H458:H459)</f>
        <v>18546</v>
      </c>
      <c r="I460" s="350" t="n">
        <f aca="false">K460/H460</f>
        <v>0.339949404650416</v>
      </c>
      <c r="J460" s="351" t="n">
        <f aca="false">SUM(J458:J459)</f>
        <v>12241.2983413534</v>
      </c>
      <c r="K460" s="352" t="n">
        <f aca="false">H460-J460</f>
        <v>6304.70165864662</v>
      </c>
      <c r="L460" s="330"/>
      <c r="M460" s="262"/>
      <c r="N460" s="262"/>
      <c r="O460" s="262"/>
      <c r="P460" s="262"/>
      <c r="Q460" s="262"/>
      <c r="R460" s="331"/>
    </row>
    <row r="461" s="1" customFormat="true" ht="13.5" hidden="false" customHeight="false" outlineLevel="0" collapsed="false">
      <c r="A461" s="262"/>
      <c r="B461" s="332"/>
      <c r="C461" s="342"/>
      <c r="D461" s="342"/>
      <c r="E461" s="262"/>
      <c r="F461" s="262"/>
      <c r="G461" s="262"/>
      <c r="H461" s="262"/>
      <c r="I461" s="354"/>
      <c r="J461" s="354"/>
      <c r="K461" s="355"/>
      <c r="L461" s="330"/>
      <c r="M461" s="262"/>
      <c r="N461" s="262"/>
      <c r="O461" s="262"/>
      <c r="P461" s="262"/>
      <c r="Q461" s="262"/>
      <c r="R461" s="331"/>
    </row>
    <row r="462" s="1" customFormat="true" ht="13.5" hidden="false" customHeight="false" outlineLevel="0" collapsed="false">
      <c r="A462" s="322"/>
      <c r="B462" s="323" t="s">
        <v>2170</v>
      </c>
      <c r="C462" s="324" t="s">
        <v>2171</v>
      </c>
      <c r="D462" s="325" t="n">
        <v>42772</v>
      </c>
      <c r="E462" s="322"/>
      <c r="F462" s="322" t="s">
        <v>2151</v>
      </c>
      <c r="G462" s="324"/>
      <c r="H462" s="326" t="n">
        <v>0</v>
      </c>
      <c r="I462" s="327" t="s">
        <v>358</v>
      </c>
      <c r="J462" s="328" t="n">
        <v>66.5</v>
      </c>
      <c r="K462" s="329" t="n">
        <v>60.5</v>
      </c>
      <c r="L462" s="330"/>
      <c r="M462" s="262"/>
      <c r="N462" s="262"/>
      <c r="O462" s="262"/>
      <c r="P462" s="262"/>
      <c r="Q462" s="262"/>
      <c r="R462" s="331"/>
    </row>
    <row r="463" s="1" customFormat="true" ht="12.75" hidden="false" customHeight="false" outlineLevel="0" collapsed="false">
      <c r="A463" s="262" t="n">
        <v>30</v>
      </c>
      <c r="B463" s="272" t="s">
        <v>2172</v>
      </c>
      <c r="C463" s="332" t="s">
        <v>2173</v>
      </c>
      <c r="D463" s="332" t="s">
        <v>2174</v>
      </c>
      <c r="E463" s="262"/>
      <c r="F463" s="331"/>
      <c r="G463" s="333" t="n">
        <v>31</v>
      </c>
      <c r="H463" s="333" t="n">
        <f aca="false">A463*G463*(1-H462/100)</f>
        <v>930</v>
      </c>
      <c r="I463" s="334" t="n">
        <v>21.2135</v>
      </c>
      <c r="J463" s="334" t="n">
        <f aca="false">(A463*I463)/J462*K462</f>
        <v>578.985</v>
      </c>
      <c r="K463" s="335" t="n">
        <f aca="false">H463-J463</f>
        <v>351.015</v>
      </c>
      <c r="L463" s="330"/>
      <c r="M463" s="262"/>
      <c r="N463" s="262" t="n">
        <v>21.2135</v>
      </c>
      <c r="O463" s="262" t="n">
        <v>0.22</v>
      </c>
      <c r="P463" s="262" t="n">
        <v>40</v>
      </c>
      <c r="Q463" s="262" t="n">
        <v>31</v>
      </c>
      <c r="R463" s="331" t="n">
        <f aca="false">A463*F463</f>
        <v>0</v>
      </c>
    </row>
    <row r="464" s="1" customFormat="true" ht="12.75" hidden="false" customHeight="false" outlineLevel="0" collapsed="false">
      <c r="A464" s="262" t="n">
        <v>1</v>
      </c>
      <c r="B464" s="332" t="s">
        <v>2175</v>
      </c>
      <c r="C464" s="332" t="s">
        <v>2176</v>
      </c>
      <c r="D464" s="332" t="s">
        <v>2177</v>
      </c>
      <c r="E464" s="262"/>
      <c r="F464" s="331" t="n">
        <v>40</v>
      </c>
      <c r="G464" s="333" t="n">
        <v>5988</v>
      </c>
      <c r="H464" s="333" t="n">
        <f aca="false">A464*G464*(1-H462/100)</f>
        <v>5988</v>
      </c>
      <c r="I464" s="334" t="n">
        <v>4129.65</v>
      </c>
      <c r="J464" s="334" t="n">
        <f aca="false">(A464*I464)/J462*K462</f>
        <v>3757.05</v>
      </c>
      <c r="K464" s="335" t="n">
        <f aca="false">H464-J464</f>
        <v>2230.95</v>
      </c>
      <c r="L464" s="330"/>
      <c r="M464" s="262"/>
      <c r="N464" s="262" t="n">
        <v>4129.65</v>
      </c>
      <c r="O464" s="262" t="n">
        <v>46</v>
      </c>
      <c r="P464" s="262" t="n">
        <v>6194.475</v>
      </c>
      <c r="Q464" s="262" t="n">
        <v>5987.9925</v>
      </c>
      <c r="R464" s="331" t="n">
        <f aca="false">A464*F464</f>
        <v>40</v>
      </c>
    </row>
    <row r="465" s="1" customFormat="true" ht="12.75" hidden="false" customHeight="false" outlineLevel="0" collapsed="false">
      <c r="A465" s="336" t="n">
        <f aca="false">SUM(A463:A464)</f>
        <v>31</v>
      </c>
      <c r="B465" s="336" t="s">
        <v>377</v>
      </c>
      <c r="C465" s="336"/>
      <c r="D465" s="336"/>
      <c r="E465" s="336"/>
      <c r="F465" s="337" t="n">
        <f aca="false">R465</f>
        <v>40</v>
      </c>
      <c r="G465" s="338"/>
      <c r="H465" s="339" t="n">
        <f aca="false">SUM(H463:H464)</f>
        <v>6918</v>
      </c>
      <c r="I465" s="340"/>
      <c r="J465" s="341" t="n">
        <f aca="false">SUM(J463:J464)</f>
        <v>4336.035</v>
      </c>
      <c r="K465" s="335" t="n">
        <f aca="false">SUM(K463:K464)</f>
        <v>2581.965</v>
      </c>
      <c r="L465" s="330"/>
      <c r="M465" s="262"/>
      <c r="N465" s="262"/>
      <c r="O465" s="262"/>
      <c r="P465" s="262"/>
      <c r="Q465" s="262"/>
      <c r="R465" s="331" t="n">
        <f aca="false">SUM(R463:R464)</f>
        <v>40</v>
      </c>
    </row>
    <row r="466" s="1" customFormat="true" ht="12.75" hidden="false" customHeight="false" outlineLevel="0" collapsed="false">
      <c r="A466" s="262"/>
      <c r="B466" s="272" t="s">
        <v>914</v>
      </c>
      <c r="C466" s="342"/>
      <c r="D466" s="342"/>
      <c r="E466" s="262"/>
      <c r="F466" s="262"/>
      <c r="G466" s="333"/>
      <c r="H466" s="343" t="n">
        <v>0</v>
      </c>
      <c r="I466" s="344" t="n">
        <f aca="false">K467/J467</f>
        <v>0.595466826259474</v>
      </c>
      <c r="J466" s="345"/>
      <c r="K466" s="335"/>
      <c r="L466" s="330"/>
      <c r="M466" s="262"/>
      <c r="N466" s="262"/>
      <c r="O466" s="262"/>
      <c r="P466" s="262"/>
      <c r="Q466" s="262"/>
      <c r="R466" s="331"/>
    </row>
    <row r="467" s="1" customFormat="true" ht="13.5" hidden="false" customHeight="false" outlineLevel="0" collapsed="false">
      <c r="A467" s="346"/>
      <c r="B467" s="346" t="s">
        <v>915</v>
      </c>
      <c r="C467" s="346"/>
      <c r="D467" s="346"/>
      <c r="E467" s="346"/>
      <c r="F467" s="347"/>
      <c r="G467" s="348"/>
      <c r="H467" s="349" t="n">
        <f aca="false">SUM(H465:H466)</f>
        <v>6918</v>
      </c>
      <c r="I467" s="350" t="n">
        <f aca="false">K467/H467</f>
        <v>0.373224197745013</v>
      </c>
      <c r="J467" s="351" t="n">
        <f aca="false">SUM(J465:J466)</f>
        <v>4336.035</v>
      </c>
      <c r="K467" s="352" t="n">
        <f aca="false">H467-J467</f>
        <v>2581.965</v>
      </c>
      <c r="L467" s="330"/>
      <c r="M467" s="262"/>
      <c r="N467" s="262"/>
      <c r="O467" s="262"/>
      <c r="P467" s="262"/>
      <c r="Q467" s="262"/>
      <c r="R467" s="331"/>
    </row>
    <row r="468" s="1" customFormat="true" ht="13.5" hidden="false" customHeight="false" outlineLevel="0" collapsed="false">
      <c r="A468" s="262"/>
      <c r="B468" s="332"/>
      <c r="C468" s="342"/>
      <c r="D468" s="342"/>
      <c r="E468" s="262"/>
      <c r="F468" s="262"/>
      <c r="G468" s="262"/>
      <c r="H468" s="262"/>
      <c r="I468" s="354"/>
      <c r="J468" s="354"/>
      <c r="K468" s="355"/>
      <c r="L468" s="330"/>
      <c r="M468" s="262"/>
      <c r="N468" s="262"/>
      <c r="O468" s="262"/>
      <c r="P468" s="262"/>
      <c r="Q468" s="262"/>
      <c r="R468" s="331"/>
    </row>
    <row r="469" s="1" customFormat="true" ht="13.5" hidden="false" customHeight="false" outlineLevel="0" collapsed="false">
      <c r="A469" s="322"/>
      <c r="B469" s="323" t="s">
        <v>2178</v>
      </c>
      <c r="C469" s="324" t="s">
        <v>2179</v>
      </c>
      <c r="D469" s="325" t="n">
        <v>42772</v>
      </c>
      <c r="E469" s="322"/>
      <c r="F469" s="322" t="s">
        <v>2151</v>
      </c>
      <c r="G469" s="324"/>
      <c r="H469" s="326" t="n">
        <v>0</v>
      </c>
      <c r="I469" s="327" t="s">
        <v>358</v>
      </c>
      <c r="J469" s="328" t="n">
        <v>66.5</v>
      </c>
      <c r="K469" s="329" t="n">
        <v>60.5</v>
      </c>
      <c r="L469" s="330"/>
      <c r="M469" s="262"/>
      <c r="N469" s="262"/>
      <c r="O469" s="262"/>
      <c r="P469" s="262"/>
      <c r="Q469" s="262"/>
      <c r="R469" s="331"/>
    </row>
    <row r="470" s="1" customFormat="true" ht="12.75" hidden="false" customHeight="false" outlineLevel="0" collapsed="false">
      <c r="A470" s="262" t="n">
        <v>10</v>
      </c>
      <c r="B470" s="332" t="s">
        <v>1933</v>
      </c>
      <c r="C470" s="332" t="s">
        <v>1931</v>
      </c>
      <c r="D470" s="332" t="s">
        <v>1934</v>
      </c>
      <c r="E470" s="262"/>
      <c r="F470" s="331" t="n">
        <v>0.07</v>
      </c>
      <c r="G470" s="333" t="n">
        <v>103</v>
      </c>
      <c r="H470" s="333" t="n">
        <f aca="false">A470*G470*(1-H469/100)</f>
        <v>1030</v>
      </c>
      <c r="I470" s="334" t="n">
        <v>76.076</v>
      </c>
      <c r="J470" s="334" t="n">
        <f aca="false">(A470*I470)/J469*K469</f>
        <v>692.12</v>
      </c>
      <c r="K470" s="335" t="n">
        <f aca="false">H470-J470</f>
        <v>337.88</v>
      </c>
      <c r="L470" s="330"/>
      <c r="M470" s="262"/>
      <c r="N470" s="262" t="n">
        <v>76.076</v>
      </c>
      <c r="O470" s="262" t="n">
        <v>0.88</v>
      </c>
      <c r="P470" s="262" t="n">
        <v>120</v>
      </c>
      <c r="Q470" s="262" t="n">
        <v>102.7026</v>
      </c>
      <c r="R470" s="331" t="n">
        <f aca="false">A470*F470</f>
        <v>0.7</v>
      </c>
    </row>
    <row r="471" s="1" customFormat="true" ht="12.75" hidden="false" customHeight="false" outlineLevel="0" collapsed="false">
      <c r="A471" s="262" t="n">
        <v>8</v>
      </c>
      <c r="B471" s="332" t="s">
        <v>2180</v>
      </c>
      <c r="C471" s="332" t="s">
        <v>2181</v>
      </c>
      <c r="D471" s="332" t="s">
        <v>2182</v>
      </c>
      <c r="E471" s="262"/>
      <c r="F471" s="331" t="n">
        <v>0.025</v>
      </c>
      <c r="G471" s="333" t="n">
        <v>79</v>
      </c>
      <c r="H471" s="333" t="n">
        <f aca="false">A471*G471*(1-H469/100)</f>
        <v>632</v>
      </c>
      <c r="I471" s="334" t="n">
        <v>25.9512</v>
      </c>
      <c r="J471" s="334" t="n">
        <f aca="false">(A471*I471)/J469*K469</f>
        <v>188.877906766917</v>
      </c>
      <c r="K471" s="335" t="n">
        <f aca="false">H471-J471</f>
        <v>443.122093233083</v>
      </c>
      <c r="L471" s="330"/>
      <c r="M471" s="262"/>
      <c r="N471" s="262" t="n">
        <v>25.9512</v>
      </c>
      <c r="O471" s="262" t="n">
        <v>0.260162601626016</v>
      </c>
      <c r="P471" s="262" t="n">
        <v>100</v>
      </c>
      <c r="Q471" s="262" t="n">
        <v>81</v>
      </c>
      <c r="R471" s="331" t="n">
        <f aca="false">A471*F471</f>
        <v>0.2</v>
      </c>
    </row>
    <row r="472" s="1" customFormat="true" ht="12.75" hidden="false" customHeight="false" outlineLevel="0" collapsed="false">
      <c r="A472" s="262" t="n">
        <v>16</v>
      </c>
      <c r="B472" s="332" t="s">
        <v>2183</v>
      </c>
      <c r="C472" s="332" t="s">
        <v>2181</v>
      </c>
      <c r="D472" s="332" t="s">
        <v>2184</v>
      </c>
      <c r="E472" s="262"/>
      <c r="F472" s="331" t="n">
        <v>0.05</v>
      </c>
      <c r="G472" s="333" t="n">
        <v>81</v>
      </c>
      <c r="H472" s="333" t="n">
        <f aca="false">A472*G472*(1-H469/100)</f>
        <v>1296</v>
      </c>
      <c r="I472" s="334" t="n">
        <v>25.9512</v>
      </c>
      <c r="J472" s="334" t="n">
        <f aca="false">(A472*I472)/J469*K469</f>
        <v>377.755813533835</v>
      </c>
      <c r="K472" s="335" t="n">
        <f aca="false">H472-J472</f>
        <v>918.244186466165</v>
      </c>
      <c r="L472" s="330"/>
      <c r="M472" s="262"/>
      <c r="N472" s="262" t="n">
        <v>25.9512</v>
      </c>
      <c r="O472" s="262" t="n">
        <v>0.260162601626016</v>
      </c>
      <c r="P472" s="262" t="n">
        <v>100</v>
      </c>
      <c r="Q472" s="262" t="n">
        <v>81</v>
      </c>
      <c r="R472" s="331" t="n">
        <f aca="false">A472*F472</f>
        <v>0.8</v>
      </c>
    </row>
    <row r="473" s="1" customFormat="true" ht="12.75" hidden="false" customHeight="false" outlineLevel="0" collapsed="false">
      <c r="A473" s="262" t="n">
        <v>4</v>
      </c>
      <c r="B473" s="332" t="s">
        <v>2185</v>
      </c>
      <c r="C473" s="332" t="s">
        <v>2181</v>
      </c>
      <c r="D473" s="332" t="s">
        <v>2186</v>
      </c>
      <c r="E473" s="262"/>
      <c r="F473" s="331" t="n">
        <v>0.05</v>
      </c>
      <c r="G473" s="333" t="n">
        <v>101</v>
      </c>
      <c r="H473" s="333" t="n">
        <f aca="false">A473*G473*(1-H469/100)</f>
        <v>404</v>
      </c>
      <c r="I473" s="334" t="n">
        <v>32.439</v>
      </c>
      <c r="J473" s="334" t="n">
        <f aca="false">(A473*I473)/J469*K469</f>
        <v>118.048691729323</v>
      </c>
      <c r="K473" s="335" t="n">
        <f aca="false">H473-J473</f>
        <v>285.951308270677</v>
      </c>
      <c r="L473" s="330"/>
      <c r="M473" s="262"/>
      <c r="N473" s="262" t="n">
        <v>32.439</v>
      </c>
      <c r="O473" s="262" t="n">
        <v>0.32520325203252</v>
      </c>
      <c r="P473" s="262" t="n">
        <v>100</v>
      </c>
      <c r="Q473" s="262" t="n">
        <v>101</v>
      </c>
      <c r="R473" s="331" t="n">
        <f aca="false">A473*F473</f>
        <v>0.2</v>
      </c>
    </row>
    <row r="474" s="1" customFormat="true" ht="12.75" hidden="false" customHeight="false" outlineLevel="0" collapsed="false">
      <c r="A474" s="262" t="n">
        <v>4</v>
      </c>
      <c r="B474" s="332" t="s">
        <v>2187</v>
      </c>
      <c r="C474" s="332" t="s">
        <v>2148</v>
      </c>
      <c r="D474" s="332" t="s">
        <v>2188</v>
      </c>
      <c r="E474" s="262"/>
      <c r="F474" s="331" t="n">
        <v>0.02</v>
      </c>
      <c r="G474" s="333" t="n">
        <v>81</v>
      </c>
      <c r="H474" s="333" t="n">
        <f aca="false">A474*G474*(1-H469/100)</f>
        <v>324</v>
      </c>
      <c r="I474" s="334" t="n">
        <v>38.9025</v>
      </c>
      <c r="J474" s="334" t="n">
        <f aca="false">(A474*I474)/J469*K469</f>
        <v>141.57</v>
      </c>
      <c r="K474" s="335" t="n">
        <f aca="false">H474-J474</f>
        <v>182.43</v>
      </c>
      <c r="L474" s="330"/>
      <c r="M474" s="262"/>
      <c r="N474" s="262" t="n">
        <v>38.9025</v>
      </c>
      <c r="O474" s="262" t="n">
        <v>0.39</v>
      </c>
      <c r="P474" s="262" t="n">
        <v>100</v>
      </c>
      <c r="Q474" s="262" t="n">
        <v>81</v>
      </c>
      <c r="R474" s="331" t="n">
        <f aca="false">A474*F474</f>
        <v>0.08</v>
      </c>
    </row>
    <row r="475" s="1" customFormat="true" ht="12.75" hidden="false" customHeight="false" outlineLevel="0" collapsed="false">
      <c r="A475" s="262" t="n">
        <v>4</v>
      </c>
      <c r="B475" s="332" t="s">
        <v>2147</v>
      </c>
      <c r="C475" s="332" t="s">
        <v>2148</v>
      </c>
      <c r="D475" s="332" t="s">
        <v>2149</v>
      </c>
      <c r="E475" s="262"/>
      <c r="F475" s="331" t="n">
        <v>0.08</v>
      </c>
      <c r="G475" s="333" t="n">
        <v>101</v>
      </c>
      <c r="H475" s="333" t="n">
        <f aca="false">A475*G475*(1-H469/100)</f>
        <v>404</v>
      </c>
      <c r="I475" s="334" t="n">
        <v>32.439</v>
      </c>
      <c r="J475" s="334" t="n">
        <f aca="false">(A475*I475)/J469*K469</f>
        <v>118.048691729323</v>
      </c>
      <c r="K475" s="335" t="n">
        <f aca="false">H475-J475</f>
        <v>285.951308270677</v>
      </c>
      <c r="L475" s="330"/>
      <c r="M475" s="262"/>
      <c r="N475" s="262" t="n">
        <v>32.439</v>
      </c>
      <c r="O475" s="262" t="n">
        <v>0.32520325203252</v>
      </c>
      <c r="P475" s="262" t="n">
        <v>100</v>
      </c>
      <c r="Q475" s="262" t="n">
        <v>101</v>
      </c>
      <c r="R475" s="331" t="n">
        <f aca="false">A475*F475</f>
        <v>0.32</v>
      </c>
    </row>
    <row r="476" s="1" customFormat="true" ht="12.75" hidden="false" customHeight="false" outlineLevel="0" collapsed="false">
      <c r="A476" s="336" t="n">
        <f aca="false">SUM(A470:A475)</f>
        <v>46</v>
      </c>
      <c r="B476" s="336" t="s">
        <v>377</v>
      </c>
      <c r="C476" s="336"/>
      <c r="D476" s="336"/>
      <c r="E476" s="336"/>
      <c r="F476" s="337" t="n">
        <f aca="false">R476</f>
        <v>2.3</v>
      </c>
      <c r="G476" s="338"/>
      <c r="H476" s="339" t="n">
        <f aca="false">SUM(H470:H475)</f>
        <v>4090</v>
      </c>
      <c r="I476" s="340"/>
      <c r="J476" s="341" t="n">
        <f aca="false">SUM(J470:J475)</f>
        <v>1636.4211037594</v>
      </c>
      <c r="K476" s="335" t="n">
        <f aca="false">SUM(K470:K475)</f>
        <v>2453.5788962406</v>
      </c>
      <c r="L476" s="330"/>
      <c r="M476" s="262"/>
      <c r="N476" s="262"/>
      <c r="O476" s="262"/>
      <c r="P476" s="262"/>
      <c r="Q476" s="262"/>
      <c r="R476" s="331" t="n">
        <f aca="false">SUM(R470:R475)</f>
        <v>2.3</v>
      </c>
    </row>
    <row r="477" s="1" customFormat="true" ht="12.75" hidden="false" customHeight="false" outlineLevel="0" collapsed="false">
      <c r="A477" s="262"/>
      <c r="B477" s="272" t="s">
        <v>914</v>
      </c>
      <c r="C477" s="342"/>
      <c r="D477" s="342"/>
      <c r="E477" s="262"/>
      <c r="F477" s="262"/>
      <c r="G477" s="333"/>
      <c r="H477" s="343" t="n">
        <v>0</v>
      </c>
      <c r="I477" s="344" t="n">
        <f aca="false">K478/J478</f>
        <v>1.49935666962735</v>
      </c>
      <c r="J477" s="345"/>
      <c r="K477" s="335"/>
      <c r="L477" s="330"/>
      <c r="M477" s="262"/>
      <c r="N477" s="262"/>
      <c r="O477" s="262"/>
      <c r="P477" s="262"/>
      <c r="Q477" s="262"/>
      <c r="R477" s="331"/>
    </row>
    <row r="478" s="1" customFormat="true" ht="13.5" hidden="false" customHeight="false" outlineLevel="0" collapsed="false">
      <c r="A478" s="346"/>
      <c r="B478" s="346" t="s">
        <v>915</v>
      </c>
      <c r="C478" s="346"/>
      <c r="D478" s="346"/>
      <c r="E478" s="346"/>
      <c r="F478" s="347"/>
      <c r="G478" s="348"/>
      <c r="H478" s="349" t="n">
        <f aca="false">SUM(H476:H477)</f>
        <v>4090</v>
      </c>
      <c r="I478" s="350" t="n">
        <f aca="false">K478/H478</f>
        <v>0.599897040645624</v>
      </c>
      <c r="J478" s="351" t="n">
        <f aca="false">SUM(J476:J477)</f>
        <v>1636.4211037594</v>
      </c>
      <c r="K478" s="352" t="n">
        <f aca="false">H478-J478</f>
        <v>2453.5788962406</v>
      </c>
      <c r="L478" s="330"/>
      <c r="M478" s="262"/>
      <c r="N478" s="262"/>
      <c r="O478" s="262"/>
      <c r="P478" s="262"/>
      <c r="Q478" s="262"/>
      <c r="R478" s="331"/>
    </row>
    <row r="479" s="1" customFormat="true" ht="13.5" hidden="false" customHeight="false" outlineLevel="0" collapsed="false">
      <c r="A479" s="262"/>
      <c r="B479" s="332"/>
      <c r="C479" s="342"/>
      <c r="D479" s="342"/>
      <c r="E479" s="262"/>
      <c r="F479" s="262"/>
      <c r="G479" s="262"/>
      <c r="H479" s="262"/>
      <c r="I479" s="354"/>
      <c r="J479" s="354"/>
      <c r="K479" s="355"/>
      <c r="L479" s="330"/>
      <c r="M479" s="262"/>
      <c r="N479" s="262"/>
      <c r="O479" s="262"/>
      <c r="P479" s="262"/>
      <c r="Q479" s="262"/>
      <c r="R479" s="331"/>
    </row>
    <row r="480" s="1" customFormat="true" ht="13.5" hidden="false" customHeight="false" outlineLevel="0" collapsed="false">
      <c r="A480" s="322"/>
      <c r="B480" s="323" t="s">
        <v>2189</v>
      </c>
      <c r="C480" s="324" t="s">
        <v>2190</v>
      </c>
      <c r="D480" s="325" t="n">
        <v>42772</v>
      </c>
      <c r="E480" s="322"/>
      <c r="F480" s="322" t="s">
        <v>2191</v>
      </c>
      <c r="G480" s="324"/>
      <c r="H480" s="326" t="n">
        <v>0</v>
      </c>
      <c r="I480" s="327" t="s">
        <v>358</v>
      </c>
      <c r="J480" s="328" t="n">
        <v>66.5</v>
      </c>
      <c r="K480" s="329" t="n">
        <v>60.5</v>
      </c>
      <c r="L480" s="330"/>
      <c r="M480" s="262"/>
      <c r="N480" s="262"/>
      <c r="O480" s="262"/>
      <c r="P480" s="262"/>
      <c r="Q480" s="262"/>
      <c r="R480" s="331"/>
    </row>
    <row r="481" s="1" customFormat="true" ht="12.75" hidden="false" customHeight="false" outlineLevel="0" collapsed="false">
      <c r="A481" s="262" t="n">
        <v>6</v>
      </c>
      <c r="B481" s="332" t="s">
        <v>2192</v>
      </c>
      <c r="C481" s="332" t="s">
        <v>1550</v>
      </c>
      <c r="D481" s="332" t="s">
        <v>2193</v>
      </c>
      <c r="E481" s="262"/>
      <c r="F481" s="331" t="n">
        <v>1.07</v>
      </c>
      <c r="G481" s="333" t="n">
        <v>812</v>
      </c>
      <c r="H481" s="333" t="n">
        <f aca="false">A481*G481*(1-H480/100)</f>
        <v>4872</v>
      </c>
      <c r="I481" s="334" t="n">
        <v>601.4925</v>
      </c>
      <c r="J481" s="334" t="n">
        <f aca="false">(A481*I481)/J480*K480</f>
        <v>3283.335</v>
      </c>
      <c r="K481" s="335" t="n">
        <f aca="false">H481-J481</f>
        <v>1588.665</v>
      </c>
      <c r="L481" s="330"/>
      <c r="M481" s="262"/>
      <c r="N481" s="262" t="n">
        <v>601.4925</v>
      </c>
      <c r="O481" s="262" t="n">
        <v>6.03</v>
      </c>
      <c r="P481" s="262" t="n">
        <v>900</v>
      </c>
      <c r="Q481" s="262" t="n">
        <v>812.0149</v>
      </c>
      <c r="R481" s="331" t="n">
        <f aca="false">A481*F481</f>
        <v>6.42</v>
      </c>
    </row>
    <row r="482" s="1" customFormat="true" ht="12.75" hidden="false" customHeight="false" outlineLevel="0" collapsed="false">
      <c r="A482" s="262" t="n">
        <v>2</v>
      </c>
      <c r="B482" s="332" t="s">
        <v>1793</v>
      </c>
      <c r="C482" s="332" t="s">
        <v>1794</v>
      </c>
      <c r="D482" s="332" t="s">
        <v>1795</v>
      </c>
      <c r="E482" s="262"/>
      <c r="F482" s="331" t="n">
        <v>11.1</v>
      </c>
      <c r="G482" s="333" t="n">
        <v>5200</v>
      </c>
      <c r="H482" s="333" t="n">
        <f aca="false">A482*G482*(1-H480/100)</f>
        <v>10400</v>
      </c>
      <c r="I482" s="334" t="n">
        <v>3704.1165</v>
      </c>
      <c r="J482" s="334" t="n">
        <f aca="false">(A482*I482)/J480*K480</f>
        <v>6739.821</v>
      </c>
      <c r="K482" s="335" t="n">
        <f aca="false">H482-J482</f>
        <v>3660.179</v>
      </c>
      <c r="L482" s="330"/>
      <c r="M482" s="262"/>
      <c r="N482" s="262" t="n">
        <v>3704.1165</v>
      </c>
      <c r="O482" s="262" t="n">
        <v>41.26</v>
      </c>
      <c r="P482" s="262" t="n">
        <v>5560</v>
      </c>
      <c r="Q482" s="262" t="n">
        <v>5185.7631</v>
      </c>
      <c r="R482" s="331" t="n">
        <f aca="false">A482*F482</f>
        <v>22.2</v>
      </c>
    </row>
    <row r="483" s="1" customFormat="true" ht="12.75" hidden="false" customHeight="false" outlineLevel="0" collapsed="false">
      <c r="A483" s="262" t="n">
        <v>3</v>
      </c>
      <c r="B483" s="332" t="s">
        <v>2194</v>
      </c>
      <c r="C483" s="332" t="s">
        <v>1734</v>
      </c>
      <c r="D483" s="332" t="s">
        <v>2195</v>
      </c>
      <c r="E483" s="262"/>
      <c r="F483" s="331" t="n">
        <v>18</v>
      </c>
      <c r="G483" s="333" t="n">
        <v>5600</v>
      </c>
      <c r="H483" s="333" t="n">
        <f aca="false">A483*G483*(1-H480/100)</f>
        <v>16800</v>
      </c>
      <c r="I483" s="334" t="n">
        <v>4309.2</v>
      </c>
      <c r="J483" s="334" t="n">
        <f aca="false">(A483*I483)/J480*K480</f>
        <v>11761.2</v>
      </c>
      <c r="K483" s="335" t="n">
        <f aca="false">H483-J483</f>
        <v>5038.8</v>
      </c>
      <c r="L483" s="330"/>
      <c r="M483" s="262"/>
      <c r="N483" s="262" t="n">
        <v>4309.2</v>
      </c>
      <c r="O483" s="262" t="n">
        <v>48</v>
      </c>
      <c r="P483" s="262" t="n">
        <v>6460</v>
      </c>
      <c r="Q483" s="262" t="n">
        <v>5601.96</v>
      </c>
      <c r="R483" s="331" t="n">
        <f aca="false">A483*F483</f>
        <v>54</v>
      </c>
    </row>
    <row r="484" s="1" customFormat="true" ht="12.75" hidden="false" customHeight="false" outlineLevel="0" collapsed="false">
      <c r="A484" s="262" t="n">
        <v>2</v>
      </c>
      <c r="B484" s="332" t="s">
        <v>2196</v>
      </c>
      <c r="C484" s="332" t="s">
        <v>1731</v>
      </c>
      <c r="D484" s="332" t="s">
        <v>2197</v>
      </c>
      <c r="E484" s="262"/>
      <c r="F484" s="331" t="n">
        <v>20.38</v>
      </c>
      <c r="G484" s="333" t="n">
        <v>5575</v>
      </c>
      <c r="H484" s="333" t="n">
        <f aca="false">A484*G484*(1-H480/100)</f>
        <v>11150</v>
      </c>
      <c r="I484" s="334" t="n">
        <v>4129.65</v>
      </c>
      <c r="J484" s="334" t="n">
        <f aca="false">(A484*I484)/J480*K480</f>
        <v>7514.1</v>
      </c>
      <c r="K484" s="335" t="n">
        <f aca="false">H484-J484</f>
        <v>3635.9</v>
      </c>
      <c r="L484" s="330"/>
      <c r="M484" s="262"/>
      <c r="N484" s="262" t="n">
        <v>4129.65</v>
      </c>
      <c r="O484" s="262" t="n">
        <v>46</v>
      </c>
      <c r="P484" s="262" t="n">
        <v>6190</v>
      </c>
      <c r="Q484" s="262" t="n">
        <v>5575.0275</v>
      </c>
      <c r="R484" s="331" t="n">
        <f aca="false">A484*F484</f>
        <v>40.76</v>
      </c>
    </row>
    <row r="485" s="1" customFormat="true" ht="12.75" hidden="false" customHeight="false" outlineLevel="0" collapsed="false">
      <c r="A485" s="262"/>
      <c r="B485" s="272" t="s">
        <v>1365</v>
      </c>
      <c r="C485" s="332"/>
      <c r="D485" s="332"/>
      <c r="E485" s="262"/>
      <c r="F485" s="331"/>
      <c r="G485" s="333"/>
      <c r="H485" s="333"/>
      <c r="I485" s="334"/>
      <c r="J485" s="334"/>
      <c r="K485" s="335"/>
      <c r="L485" s="330"/>
      <c r="M485" s="262"/>
      <c r="N485" s="262"/>
      <c r="O485" s="262"/>
      <c r="P485" s="262"/>
      <c r="Q485" s="262"/>
      <c r="R485" s="331"/>
    </row>
    <row r="486" s="1" customFormat="true" ht="12.75" hidden="false" customHeight="false" outlineLevel="0" collapsed="false">
      <c r="A486" s="262" t="n">
        <v>3</v>
      </c>
      <c r="B486" s="332" t="s">
        <v>2198</v>
      </c>
      <c r="C486" s="332" t="s">
        <v>2199</v>
      </c>
      <c r="D486" s="332" t="s">
        <v>2200</v>
      </c>
      <c r="E486" s="262"/>
      <c r="F486" s="331" t="n">
        <v>1.53</v>
      </c>
      <c r="G486" s="333" t="n">
        <v>1031</v>
      </c>
      <c r="H486" s="333" t="n">
        <f aca="false">A486*G486*(1-H480/100)</f>
        <v>3093</v>
      </c>
      <c r="I486" s="334" t="n">
        <v>687.078</v>
      </c>
      <c r="J486" s="334" t="n">
        <f aca="false">(A486*I486)/J480*K480</f>
        <v>1875.258</v>
      </c>
      <c r="K486" s="335" t="n">
        <f aca="false">H486-J486</f>
        <v>1217.742</v>
      </c>
      <c r="L486" s="330"/>
      <c r="M486" s="262"/>
      <c r="N486" s="262" t="n">
        <v>687.078</v>
      </c>
      <c r="O486" s="262" t="n">
        <v>7.38</v>
      </c>
      <c r="P486" s="262" t="n">
        <v>1100</v>
      </c>
      <c r="Q486" s="262" t="n">
        <v>1030.617</v>
      </c>
      <c r="R486" s="331" t="n">
        <f aca="false">A486*F486</f>
        <v>4.59</v>
      </c>
    </row>
    <row r="487" s="1" customFormat="true" ht="12.75" hidden="false" customHeight="false" outlineLevel="0" collapsed="false">
      <c r="A487" s="262" t="n">
        <v>1</v>
      </c>
      <c r="B487" s="332" t="s">
        <v>2201</v>
      </c>
      <c r="C487" s="332" t="s">
        <v>2202</v>
      </c>
      <c r="D487" s="332" t="s">
        <v>2203</v>
      </c>
      <c r="E487" s="262"/>
      <c r="F487" s="331"/>
      <c r="G487" s="333" t="n">
        <v>1836</v>
      </c>
      <c r="H487" s="333" t="n">
        <f aca="false">A487*G487*(1-H480/100)</f>
        <v>1836</v>
      </c>
      <c r="I487" s="334" t="n">
        <v>1360.0912</v>
      </c>
      <c r="J487" s="334" t="n">
        <f aca="false">(A487*I487)/J480*K480</f>
        <v>1237.37620451128</v>
      </c>
      <c r="K487" s="335" t="n">
        <f aca="false">H487-J487</f>
        <v>598.623795488722</v>
      </c>
      <c r="L487" s="330"/>
      <c r="M487" s="262"/>
      <c r="N487" s="262" t="n">
        <v>1360.0912</v>
      </c>
      <c r="O487" s="262" t="n">
        <v>15.15</v>
      </c>
      <c r="P487" s="262" t="n">
        <v>2030</v>
      </c>
      <c r="Q487" s="262" t="n">
        <v>1836.1232</v>
      </c>
      <c r="R487" s="331" t="n">
        <f aca="false">A487*F487</f>
        <v>0</v>
      </c>
    </row>
    <row r="488" s="1" customFormat="true" ht="12.75" hidden="false" customHeight="false" outlineLevel="0" collapsed="false">
      <c r="A488" s="262" t="n">
        <v>2</v>
      </c>
      <c r="B488" s="332" t="s">
        <v>2204</v>
      </c>
      <c r="C488" s="332" t="s">
        <v>2202</v>
      </c>
      <c r="D488" s="332" t="s">
        <v>2205</v>
      </c>
      <c r="E488" s="262"/>
      <c r="F488" s="331"/>
      <c r="G488" s="333" t="n">
        <v>2274</v>
      </c>
      <c r="H488" s="333" t="n">
        <f aca="false">A488*G488*(1-H480/100)</f>
        <v>4548</v>
      </c>
      <c r="I488" s="334" t="n">
        <v>1684.179</v>
      </c>
      <c r="J488" s="334" t="n">
        <f aca="false">(A488*I488)/J480*K480</f>
        <v>3064.446</v>
      </c>
      <c r="K488" s="335" t="n">
        <f aca="false">H488-J488</f>
        <v>1483.554</v>
      </c>
      <c r="L488" s="330"/>
      <c r="M488" s="262"/>
      <c r="N488" s="262" t="n">
        <v>1684.179</v>
      </c>
      <c r="O488" s="262" t="n">
        <v>18.76</v>
      </c>
      <c r="P488" s="262" t="n">
        <v>2510</v>
      </c>
      <c r="Q488" s="262" t="n">
        <v>2273.6417</v>
      </c>
      <c r="R488" s="331" t="n">
        <f aca="false">A488*F488</f>
        <v>0</v>
      </c>
    </row>
    <row r="489" s="1" customFormat="true" ht="12.75" hidden="false" customHeight="false" outlineLevel="0" collapsed="false">
      <c r="A489" s="262" t="n">
        <v>1</v>
      </c>
      <c r="B489" s="332" t="s">
        <v>2206</v>
      </c>
      <c r="C489" s="332" t="s">
        <v>2207</v>
      </c>
      <c r="D489" s="332" t="s">
        <v>2208</v>
      </c>
      <c r="E489" s="262"/>
      <c r="F489" s="331" t="n">
        <v>0.31</v>
      </c>
      <c r="G489" s="333" t="n">
        <v>3134</v>
      </c>
      <c r="H489" s="333" t="n">
        <f aca="false">A489*G489*(1-H480/100)</f>
        <v>3134</v>
      </c>
      <c r="I489" s="334" t="n">
        <v>2321.5815</v>
      </c>
      <c r="J489" s="334" t="n">
        <f aca="false">(A489*I489)/J480*K480</f>
        <v>2112.1155</v>
      </c>
      <c r="K489" s="335" t="n">
        <f aca="false">H489-J489</f>
        <v>1021.8845</v>
      </c>
      <c r="L489" s="330"/>
      <c r="M489" s="262"/>
      <c r="N489" s="262" t="n">
        <v>2321.5815</v>
      </c>
      <c r="O489" s="262" t="n">
        <v>25.86</v>
      </c>
      <c r="P489" s="262" t="n">
        <v>3460</v>
      </c>
      <c r="Q489" s="262" t="n">
        <v>3134.135</v>
      </c>
      <c r="R489" s="331" t="n">
        <f aca="false">A489*F489</f>
        <v>0.31</v>
      </c>
    </row>
    <row r="490" s="1" customFormat="true" ht="12.75" hidden="false" customHeight="false" outlineLevel="0" collapsed="false">
      <c r="A490" s="262" t="n">
        <v>1</v>
      </c>
      <c r="B490" s="332" t="s">
        <v>2209</v>
      </c>
      <c r="C490" s="332" t="s">
        <v>2210</v>
      </c>
      <c r="D490" s="332" t="s">
        <v>2211</v>
      </c>
      <c r="E490" s="262"/>
      <c r="F490" s="331" t="n">
        <v>0.31</v>
      </c>
      <c r="G490" s="333" t="n">
        <v>2754</v>
      </c>
      <c r="H490" s="333" t="n">
        <f aca="false">A490*G490*(1-H480/100)</f>
        <v>2754</v>
      </c>
      <c r="I490" s="334" t="n">
        <v>2039.688</v>
      </c>
      <c r="J490" s="334" t="n">
        <f aca="false">(A490*I490)/J480*K480</f>
        <v>1855.656</v>
      </c>
      <c r="K490" s="335" t="n">
        <f aca="false">H490-J490</f>
        <v>898.344</v>
      </c>
      <c r="L490" s="330"/>
      <c r="M490" s="262"/>
      <c r="N490" s="262" t="n">
        <v>2039.688</v>
      </c>
      <c r="O490" s="262" t="n">
        <v>22.72</v>
      </c>
      <c r="P490" s="262" t="n">
        <v>3040</v>
      </c>
      <c r="Q490" s="262" t="n">
        <v>2753.5788</v>
      </c>
      <c r="R490" s="331" t="n">
        <f aca="false">A490*F490</f>
        <v>0.31</v>
      </c>
    </row>
    <row r="491" s="1" customFormat="true" ht="12.75" hidden="false" customHeight="false" outlineLevel="0" collapsed="false">
      <c r="A491" s="262" t="n">
        <v>1</v>
      </c>
      <c r="B491" s="332" t="s">
        <v>2212</v>
      </c>
      <c r="C491" s="332" t="s">
        <v>960</v>
      </c>
      <c r="D491" s="332" t="s">
        <v>2213</v>
      </c>
      <c r="E491" s="262"/>
      <c r="F491" s="331"/>
      <c r="G491" s="333" t="n">
        <v>2788</v>
      </c>
      <c r="H491" s="333" t="n">
        <f aca="false">A491*G491*(1-H480/100)</f>
        <v>2788</v>
      </c>
      <c r="I491" s="334" t="n">
        <v>2064.825</v>
      </c>
      <c r="J491" s="334" t="n">
        <f aca="false">(A491*I491)/J480*K480</f>
        <v>1878.525</v>
      </c>
      <c r="K491" s="335" t="n">
        <f aca="false">H491-J491</f>
        <v>909.475</v>
      </c>
      <c r="L491" s="330"/>
      <c r="M491" s="262"/>
      <c r="N491" s="262" t="n">
        <v>2064.825</v>
      </c>
      <c r="O491" s="262" t="n">
        <v>23</v>
      </c>
      <c r="P491" s="262" t="n">
        <v>3080</v>
      </c>
      <c r="Q491" s="262" t="n">
        <v>2787.5138</v>
      </c>
      <c r="R491" s="331" t="n">
        <f aca="false">A491*F491</f>
        <v>0</v>
      </c>
    </row>
    <row r="492" s="1" customFormat="true" ht="12.75" hidden="false" customHeight="false" outlineLevel="0" collapsed="false">
      <c r="A492" s="262" t="n">
        <v>2</v>
      </c>
      <c r="B492" s="332" t="s">
        <v>2214</v>
      </c>
      <c r="C492" s="332" t="s">
        <v>2202</v>
      </c>
      <c r="D492" s="332" t="s">
        <v>2215</v>
      </c>
      <c r="E492" s="262"/>
      <c r="F492" s="331"/>
      <c r="G492" s="333" t="n">
        <v>2259</v>
      </c>
      <c r="H492" s="333" t="n">
        <f aca="false">A492*G492*(1-H480/100)</f>
        <v>4518</v>
      </c>
      <c r="I492" s="334" t="n">
        <v>1673.406</v>
      </c>
      <c r="J492" s="334" t="n">
        <f aca="false">(A492*I492)/J480*K480</f>
        <v>3044.844</v>
      </c>
      <c r="K492" s="335" t="n">
        <f aca="false">H492-J492</f>
        <v>1473.156</v>
      </c>
      <c r="L492" s="330"/>
      <c r="M492" s="262"/>
      <c r="N492" s="262" t="n">
        <v>1673.406</v>
      </c>
      <c r="O492" s="262" t="n">
        <v>18.64</v>
      </c>
      <c r="P492" s="262" t="n">
        <v>2490</v>
      </c>
      <c r="Q492" s="262" t="n">
        <v>2259.0981</v>
      </c>
      <c r="R492" s="331" t="n">
        <f aca="false">A492*F492</f>
        <v>0</v>
      </c>
    </row>
    <row r="493" s="1" customFormat="true" ht="12.75" hidden="false" customHeight="false" outlineLevel="0" collapsed="false">
      <c r="A493" s="336" t="n">
        <f aca="false">SUM(A481:A492)</f>
        <v>24</v>
      </c>
      <c r="B493" s="336" t="s">
        <v>377</v>
      </c>
      <c r="C493" s="336"/>
      <c r="D493" s="336"/>
      <c r="E493" s="336"/>
      <c r="F493" s="337" t="n">
        <f aca="false">R493</f>
        <v>128.59</v>
      </c>
      <c r="G493" s="338"/>
      <c r="H493" s="339" t="n">
        <f aca="false">SUM(H481:H492)</f>
        <v>65893</v>
      </c>
      <c r="I493" s="340"/>
      <c r="J493" s="341" t="n">
        <f aca="false">SUM(J481:J492)</f>
        <v>44366.6767045113</v>
      </c>
      <c r="K493" s="335" t="n">
        <f aca="false">SUM(K481:K492)</f>
        <v>21526.3232954887</v>
      </c>
      <c r="L493" s="330"/>
      <c r="M493" s="262"/>
      <c r="N493" s="262"/>
      <c r="O493" s="262"/>
      <c r="P493" s="262"/>
      <c r="Q493" s="262"/>
      <c r="R493" s="331" t="n">
        <f aca="false">SUM(R481:R492)</f>
        <v>128.59</v>
      </c>
    </row>
    <row r="494" s="1" customFormat="true" ht="12.75" hidden="false" customHeight="false" outlineLevel="0" collapsed="false">
      <c r="A494" s="262"/>
      <c r="B494" s="272" t="s">
        <v>914</v>
      </c>
      <c r="C494" s="342"/>
      <c r="D494" s="342"/>
      <c r="E494" s="262"/>
      <c r="F494" s="262"/>
      <c r="G494" s="333"/>
      <c r="H494" s="343" t="n">
        <v>0</v>
      </c>
      <c r="I494" s="344" t="n">
        <f aca="false">K495/J495</f>
        <v>0.485191249253517</v>
      </c>
      <c r="J494" s="345"/>
      <c r="K494" s="335"/>
      <c r="L494" s="330"/>
      <c r="M494" s="262"/>
      <c r="N494" s="262"/>
      <c r="O494" s="262"/>
      <c r="P494" s="262"/>
      <c r="Q494" s="262"/>
      <c r="R494" s="331"/>
    </row>
    <row r="495" s="1" customFormat="true" ht="13.5" hidden="false" customHeight="false" outlineLevel="0" collapsed="false">
      <c r="A495" s="346"/>
      <c r="B495" s="346" t="s">
        <v>915</v>
      </c>
      <c r="C495" s="346"/>
      <c r="D495" s="346"/>
      <c r="E495" s="346"/>
      <c r="F495" s="347"/>
      <c r="G495" s="348"/>
      <c r="H495" s="349" t="n">
        <f aca="false">SUM(H493:H494)</f>
        <v>65893</v>
      </c>
      <c r="I495" s="350" t="n">
        <f aca="false">K495/H495</f>
        <v>0.326686040937409</v>
      </c>
      <c r="J495" s="351" t="n">
        <f aca="false">SUM(J493:J494)</f>
        <v>44366.6767045113</v>
      </c>
      <c r="K495" s="352" t="n">
        <f aca="false">H495-J495</f>
        <v>21526.3232954887</v>
      </c>
      <c r="L495" s="330"/>
      <c r="M495" s="262"/>
      <c r="N495" s="262"/>
      <c r="O495" s="262"/>
      <c r="P495" s="262"/>
      <c r="Q495" s="262"/>
      <c r="R495" s="331"/>
    </row>
    <row r="496" s="1" customFormat="true" ht="13.5" hidden="false" customHeight="false" outlineLevel="0" collapsed="false">
      <c r="A496" s="262"/>
      <c r="B496" s="332"/>
      <c r="C496" s="342"/>
      <c r="D496" s="342"/>
      <c r="E496" s="262"/>
      <c r="F496" s="262"/>
      <c r="G496" s="262"/>
      <c r="H496" s="262"/>
      <c r="I496" s="354"/>
      <c r="J496" s="354"/>
      <c r="K496" s="355"/>
      <c r="L496" s="330"/>
      <c r="M496" s="262"/>
      <c r="N496" s="262"/>
      <c r="O496" s="262"/>
      <c r="P496" s="262"/>
      <c r="Q496" s="262"/>
      <c r="R496" s="331"/>
    </row>
    <row r="497" s="1" customFormat="true" ht="13.5" hidden="false" customHeight="false" outlineLevel="0" collapsed="false">
      <c r="A497" s="322"/>
      <c r="B497" s="323" t="s">
        <v>1529</v>
      </c>
      <c r="C497" s="324" t="s">
        <v>2216</v>
      </c>
      <c r="D497" s="325" t="n">
        <v>42772</v>
      </c>
      <c r="E497" s="322"/>
      <c r="F497" s="322" t="s">
        <v>2191</v>
      </c>
      <c r="G497" s="324"/>
      <c r="H497" s="326" t="n">
        <v>5</v>
      </c>
      <c r="I497" s="327" t="s">
        <v>358</v>
      </c>
      <c r="J497" s="328" t="n">
        <v>66.5</v>
      </c>
      <c r="K497" s="329" t="n">
        <v>60.5</v>
      </c>
      <c r="L497" s="330"/>
      <c r="M497" s="262"/>
      <c r="N497" s="262"/>
      <c r="O497" s="262"/>
      <c r="P497" s="262"/>
      <c r="Q497" s="262"/>
      <c r="R497" s="331"/>
    </row>
    <row r="498" s="1" customFormat="true" ht="12.75" hidden="false" customHeight="false" outlineLevel="0" collapsed="false">
      <c r="A498" s="262" t="n">
        <v>1</v>
      </c>
      <c r="B498" s="332" t="s">
        <v>2217</v>
      </c>
      <c r="C498" s="332" t="s">
        <v>2218</v>
      </c>
      <c r="D498" s="332" t="s">
        <v>2219</v>
      </c>
      <c r="E498" s="262"/>
      <c r="F498" s="331"/>
      <c r="G498" s="333" t="n">
        <v>1548</v>
      </c>
      <c r="H498" s="333" t="n">
        <f aca="false">A498*G498*(1-H497/100)</f>
        <v>1470.6</v>
      </c>
      <c r="I498" s="334" t="n">
        <v>1146.4268</v>
      </c>
      <c r="J498" s="334" t="n">
        <f aca="false">(A498*I498)/J497*K497</f>
        <v>1042.98979548872</v>
      </c>
      <c r="K498" s="335" t="n">
        <f aca="false">H498-J498</f>
        <v>427.610204511278</v>
      </c>
      <c r="L498" s="330"/>
      <c r="M498" s="262"/>
      <c r="N498" s="262" t="n">
        <v>1146.4268</v>
      </c>
      <c r="O498" s="262" t="n">
        <v>12.77</v>
      </c>
      <c r="P498" s="262" t="n">
        <v>1650</v>
      </c>
      <c r="Q498" s="262" t="n">
        <v>1547.6761</v>
      </c>
      <c r="R498" s="331" t="n">
        <f aca="false">A498*F498</f>
        <v>0</v>
      </c>
    </row>
    <row r="499" s="1" customFormat="true" ht="12.75" hidden="false" customHeight="false" outlineLevel="0" collapsed="false">
      <c r="A499" s="262" t="n">
        <v>1</v>
      </c>
      <c r="B499" s="332" t="s">
        <v>2220</v>
      </c>
      <c r="C499" s="332" t="s">
        <v>2221</v>
      </c>
      <c r="D499" s="332" t="s">
        <v>2222</v>
      </c>
      <c r="E499" s="262"/>
      <c r="F499" s="331"/>
      <c r="G499" s="333" t="n">
        <v>1820</v>
      </c>
      <c r="H499" s="333" t="n">
        <f aca="false">A499*G499*(1-H497/100)</f>
        <v>1729</v>
      </c>
      <c r="I499" s="334" t="n">
        <v>1346.625</v>
      </c>
      <c r="J499" s="334" t="n">
        <f aca="false">(A499*I499)/J497*K497</f>
        <v>1225.125</v>
      </c>
      <c r="K499" s="335" t="n">
        <f aca="false">H499-J499</f>
        <v>503.875</v>
      </c>
      <c r="L499" s="330"/>
      <c r="M499" s="262"/>
      <c r="N499" s="262" t="n">
        <v>1346.625</v>
      </c>
      <c r="O499" s="262" t="n">
        <v>15</v>
      </c>
      <c r="P499" s="262" t="n">
        <v>2000</v>
      </c>
      <c r="Q499" s="262" t="n">
        <v>1820</v>
      </c>
      <c r="R499" s="331" t="n">
        <f aca="false">A499*F499</f>
        <v>0</v>
      </c>
    </row>
    <row r="500" s="1" customFormat="true" ht="12.75" hidden="false" customHeight="false" outlineLevel="0" collapsed="false">
      <c r="A500" s="262" t="n">
        <v>1</v>
      </c>
      <c r="B500" s="332" t="s">
        <v>2223</v>
      </c>
      <c r="C500" s="332" t="s">
        <v>2224</v>
      </c>
      <c r="D500" s="332" t="s">
        <v>2225</v>
      </c>
      <c r="E500" s="262"/>
      <c r="F500" s="331" t="n">
        <v>6.1</v>
      </c>
      <c r="G500" s="333" t="n">
        <v>22859</v>
      </c>
      <c r="H500" s="333" t="n">
        <f aca="false">A500*G500*(1-H497/100)</f>
        <v>21716.05</v>
      </c>
      <c r="I500" s="334" t="n">
        <v>18287.1675</v>
      </c>
      <c r="J500" s="334" t="n">
        <f aca="false">(A500*I500)/J497*K497</f>
        <v>16637.1975</v>
      </c>
      <c r="K500" s="335" t="n">
        <f aca="false">H500-J500</f>
        <v>5078.8525</v>
      </c>
      <c r="L500" s="330"/>
      <c r="M500" s="262"/>
      <c r="N500" s="262" t="n">
        <v>18287.1675</v>
      </c>
      <c r="O500" s="262" t="n">
        <v>203.7</v>
      </c>
      <c r="P500" s="262" t="n">
        <v>23773.3178</v>
      </c>
      <c r="Q500" s="262" t="n">
        <v>22858.9594</v>
      </c>
      <c r="R500" s="331" t="n">
        <f aca="false">A500*F500</f>
        <v>6.1</v>
      </c>
    </row>
    <row r="501" s="1" customFormat="true" ht="12.75" hidden="false" customHeight="false" outlineLevel="0" collapsed="false">
      <c r="A501" s="262" t="n">
        <v>1</v>
      </c>
      <c r="B501" s="332" t="s">
        <v>2226</v>
      </c>
      <c r="C501" s="332" t="s">
        <v>2227</v>
      </c>
      <c r="D501" s="332" t="s">
        <v>2228</v>
      </c>
      <c r="E501" s="262"/>
      <c r="F501" s="331"/>
      <c r="G501" s="333" t="n">
        <v>970</v>
      </c>
      <c r="H501" s="333" t="n">
        <f aca="false">A501*G501*(1-H497/100)</f>
        <v>921.5</v>
      </c>
      <c r="I501" s="334" t="n">
        <v>718.2</v>
      </c>
      <c r="J501" s="334" t="n">
        <f aca="false">(A501*I501)/J497*K497</f>
        <v>653.4</v>
      </c>
      <c r="K501" s="335" t="n">
        <f aca="false">H501-J501</f>
        <v>268.1</v>
      </c>
      <c r="L501" s="330"/>
      <c r="M501" s="262"/>
      <c r="N501" s="262" t="n">
        <v>718.2</v>
      </c>
      <c r="O501" s="262" t="n">
        <v>8</v>
      </c>
      <c r="P501" s="262" t="n">
        <v>1149.12</v>
      </c>
      <c r="Q501" s="262" t="n">
        <v>969.57</v>
      </c>
      <c r="R501" s="331" t="n">
        <f aca="false">A501*F501</f>
        <v>0</v>
      </c>
    </row>
    <row r="502" s="1" customFormat="true" ht="12.75" hidden="false" customHeight="false" outlineLevel="0" collapsed="false">
      <c r="A502" s="262" t="n">
        <v>1</v>
      </c>
      <c r="B502" s="332" t="s">
        <v>2229</v>
      </c>
      <c r="C502" s="332" t="s">
        <v>2230</v>
      </c>
      <c r="D502" s="332" t="s">
        <v>2231</v>
      </c>
      <c r="E502" s="262"/>
      <c r="F502" s="331" t="n">
        <v>3</v>
      </c>
      <c r="G502" s="333" t="n">
        <v>8624</v>
      </c>
      <c r="H502" s="333" t="n">
        <f aca="false">A502*G502*(1-H497/100)</f>
        <v>8192.8</v>
      </c>
      <c r="I502" s="334" t="n">
        <v>6899.2087</v>
      </c>
      <c r="J502" s="334" t="n">
        <f aca="false">(A502*I502)/J497*K497</f>
        <v>6276.72370451128</v>
      </c>
      <c r="K502" s="335" t="n">
        <f aca="false">H502-J502</f>
        <v>1916.07629548872</v>
      </c>
      <c r="L502" s="330"/>
      <c r="M502" s="262"/>
      <c r="N502" s="262" t="n">
        <v>6899.2087</v>
      </c>
      <c r="O502" s="262" t="n">
        <v>76.85</v>
      </c>
      <c r="P502" s="262" t="n">
        <v>10348.8131</v>
      </c>
      <c r="Q502" s="262" t="n">
        <v>8624.0109</v>
      </c>
      <c r="R502" s="331" t="n">
        <f aca="false">A502*F502</f>
        <v>3</v>
      </c>
    </row>
    <row r="503" s="1" customFormat="true" ht="12.75" hidden="false" customHeight="false" outlineLevel="0" collapsed="false">
      <c r="A503" s="262" t="n">
        <v>1</v>
      </c>
      <c r="B503" s="332" t="s">
        <v>2232</v>
      </c>
      <c r="C503" s="332" t="s">
        <v>2233</v>
      </c>
      <c r="D503" s="332" t="s">
        <v>856</v>
      </c>
      <c r="E503" s="262"/>
      <c r="F503" s="331" t="n">
        <v>15</v>
      </c>
      <c r="G503" s="333" t="n">
        <v>12344</v>
      </c>
      <c r="H503" s="333" t="n">
        <f aca="false">A503*G503*(1-H497/100)</f>
        <v>11726.8</v>
      </c>
      <c r="I503" s="334" t="n">
        <v>9143.5837</v>
      </c>
      <c r="J503" s="334" t="n">
        <f aca="false">(A503*I503)/J497*K497</f>
        <v>8318.59870451128</v>
      </c>
      <c r="K503" s="335" t="n">
        <f aca="false">H503-J503</f>
        <v>3408.20129548872</v>
      </c>
      <c r="L503" s="330"/>
      <c r="M503" s="262"/>
      <c r="N503" s="262" t="n">
        <v>9143.5837</v>
      </c>
      <c r="O503" s="262" t="n">
        <v>101.85</v>
      </c>
      <c r="P503" s="262"/>
      <c r="Q503" s="262" t="n">
        <v>11886.6589</v>
      </c>
      <c r="R503" s="331" t="n">
        <f aca="false">A503*F503</f>
        <v>15</v>
      </c>
    </row>
    <row r="504" s="1" customFormat="true" ht="12.75" hidden="false" customHeight="false" outlineLevel="0" collapsed="false">
      <c r="A504" s="262" t="n">
        <v>1</v>
      </c>
      <c r="B504" s="332" t="s">
        <v>2234</v>
      </c>
      <c r="C504" s="332" t="s">
        <v>2235</v>
      </c>
      <c r="D504" s="332" t="s">
        <v>2236</v>
      </c>
      <c r="E504" s="262"/>
      <c r="F504" s="331" t="n">
        <v>1.6</v>
      </c>
      <c r="G504" s="333" t="n">
        <v>1800</v>
      </c>
      <c r="H504" s="333" t="n">
        <v>1800</v>
      </c>
      <c r="I504" s="334" t="n">
        <v>1163.75</v>
      </c>
      <c r="J504" s="334" t="n">
        <f aca="false">(A504*I504)/J497*K497</f>
        <v>1058.75</v>
      </c>
      <c r="K504" s="335" t="n">
        <f aca="false">H504-J504</f>
        <v>741.25</v>
      </c>
      <c r="L504" s="330"/>
      <c r="M504" s="262"/>
      <c r="N504" s="262" t="n">
        <v>1163.75</v>
      </c>
      <c r="O504" s="262" t="n">
        <v>12.5</v>
      </c>
      <c r="P504" s="262" t="n">
        <v>3000</v>
      </c>
      <c r="Q504" s="262" t="n">
        <v>1862</v>
      </c>
      <c r="R504" s="331" t="n">
        <f aca="false">A504*F504</f>
        <v>1.6</v>
      </c>
    </row>
    <row r="505" s="1" customFormat="true" ht="12.75" hidden="false" customHeight="false" outlineLevel="0" collapsed="false">
      <c r="A505" s="336" t="n">
        <f aca="false">SUM(A498:A504)</f>
        <v>7</v>
      </c>
      <c r="B505" s="336" t="s">
        <v>377</v>
      </c>
      <c r="C505" s="336"/>
      <c r="D505" s="336"/>
      <c r="E505" s="336"/>
      <c r="F505" s="337" t="n">
        <f aca="false">R505</f>
        <v>25.7</v>
      </c>
      <c r="G505" s="338"/>
      <c r="H505" s="339" t="n">
        <f aca="false">SUM(H498:H504)</f>
        <v>47556.75</v>
      </c>
      <c r="I505" s="340"/>
      <c r="J505" s="341" t="n">
        <f aca="false">SUM(J498:J504)</f>
        <v>35212.7847045113</v>
      </c>
      <c r="K505" s="335" t="n">
        <f aca="false">SUM(K498:K504)</f>
        <v>12343.9652954887</v>
      </c>
      <c r="L505" s="330"/>
      <c r="M505" s="262"/>
      <c r="N505" s="262"/>
      <c r="O505" s="262"/>
      <c r="P505" s="262"/>
      <c r="Q505" s="262"/>
      <c r="R505" s="331" t="n">
        <f aca="false">SUM(R498:R504)</f>
        <v>25.7</v>
      </c>
    </row>
    <row r="506" s="1" customFormat="true" ht="12.75" hidden="false" customHeight="false" outlineLevel="0" collapsed="false">
      <c r="A506" s="262"/>
      <c r="B506" s="272" t="s">
        <v>914</v>
      </c>
      <c r="C506" s="342"/>
      <c r="D506" s="342"/>
      <c r="E506" s="262"/>
      <c r="F506" s="262"/>
      <c r="G506" s="333"/>
      <c r="H506" s="343" t="n">
        <v>0</v>
      </c>
      <c r="I506" s="344" t="n">
        <f aca="false">K507/J507</f>
        <v>0.350553510580697</v>
      </c>
      <c r="J506" s="345"/>
      <c r="K506" s="335"/>
      <c r="L506" s="330"/>
      <c r="M506" s="262"/>
      <c r="N506" s="262"/>
      <c r="O506" s="262"/>
      <c r="P506" s="262"/>
      <c r="Q506" s="262"/>
      <c r="R506" s="331"/>
    </row>
    <row r="507" s="1" customFormat="true" ht="13.5" hidden="false" customHeight="false" outlineLevel="0" collapsed="false">
      <c r="A507" s="346"/>
      <c r="B507" s="346" t="s">
        <v>915</v>
      </c>
      <c r="C507" s="346"/>
      <c r="D507" s="346"/>
      <c r="E507" s="346"/>
      <c r="F507" s="347"/>
      <c r="G507" s="348"/>
      <c r="H507" s="349" t="n">
        <f aca="false">SUM(H505:H506)</f>
        <v>47556.75</v>
      </c>
      <c r="I507" s="350" t="n">
        <f aca="false">K507/H507</f>
        <v>0.259562844296314</v>
      </c>
      <c r="J507" s="351" t="n">
        <f aca="false">SUM(J505:J506)</f>
        <v>35212.7847045113</v>
      </c>
      <c r="K507" s="352" t="n">
        <f aca="false">H507-J507</f>
        <v>12343.9652954887</v>
      </c>
      <c r="L507" s="330"/>
      <c r="M507" s="262"/>
      <c r="N507" s="262"/>
      <c r="O507" s="262"/>
      <c r="P507" s="262"/>
      <c r="Q507" s="262"/>
      <c r="R507" s="331"/>
    </row>
    <row r="508" s="1" customFormat="true" ht="13.5" hidden="false" customHeight="false" outlineLevel="0" collapsed="false">
      <c r="A508" s="262"/>
      <c r="B508" s="332"/>
      <c r="C508" s="342"/>
      <c r="D508" s="342"/>
      <c r="E508" s="262"/>
      <c r="F508" s="262"/>
      <c r="G508" s="262"/>
      <c r="H508" s="262"/>
      <c r="I508" s="354"/>
      <c r="J508" s="354"/>
      <c r="K508" s="355"/>
      <c r="L508" s="330"/>
      <c r="M508" s="262"/>
      <c r="N508" s="262"/>
      <c r="O508" s="262"/>
      <c r="P508" s="262"/>
      <c r="Q508" s="262"/>
      <c r="R508" s="331"/>
    </row>
    <row r="509" s="1" customFormat="true" ht="13.5" hidden="false" customHeight="false" outlineLevel="0" collapsed="false">
      <c r="A509" s="322"/>
      <c r="B509" s="323" t="s">
        <v>389</v>
      </c>
      <c r="C509" s="324"/>
      <c r="D509" s="325" t="n">
        <v>42772</v>
      </c>
      <c r="E509" s="322"/>
      <c r="F509" s="322" t="s">
        <v>2191</v>
      </c>
      <c r="G509" s="324"/>
      <c r="H509" s="326" t="n">
        <v>0</v>
      </c>
      <c r="I509" s="327" t="s">
        <v>358</v>
      </c>
      <c r="J509" s="328" t="n">
        <v>66.5</v>
      </c>
      <c r="K509" s="329" t="n">
        <v>60.5</v>
      </c>
      <c r="L509" s="330"/>
      <c r="M509" s="262"/>
      <c r="N509" s="262"/>
      <c r="O509" s="262"/>
      <c r="P509" s="262"/>
      <c r="Q509" s="262"/>
      <c r="R509" s="331"/>
    </row>
    <row r="510" s="1" customFormat="true" ht="12.75" hidden="false" customHeight="false" outlineLevel="0" collapsed="false">
      <c r="A510" s="262" t="n">
        <v>5</v>
      </c>
      <c r="B510" s="332" t="s">
        <v>1225</v>
      </c>
      <c r="C510" s="332" t="s">
        <v>830</v>
      </c>
      <c r="D510" s="332" t="s">
        <v>1348</v>
      </c>
      <c r="E510" s="262"/>
      <c r="F510" s="331" t="n">
        <v>4.1</v>
      </c>
      <c r="G510" s="333" t="n">
        <v>742</v>
      </c>
      <c r="H510" s="333" t="n">
        <f aca="false">A510*G510*(1-H509/100)</f>
        <v>3710</v>
      </c>
      <c r="I510" s="334" t="n">
        <v>529.6725</v>
      </c>
      <c r="J510" s="334" t="n">
        <f aca="false">(A510*I510)/J509*K509</f>
        <v>2409.4125</v>
      </c>
      <c r="K510" s="335" t="n">
        <f aca="false">H510-J510</f>
        <v>1300.5875</v>
      </c>
      <c r="L510" s="330"/>
      <c r="M510" s="262"/>
      <c r="N510" s="262" t="n">
        <v>529.6725</v>
      </c>
      <c r="O510" s="262" t="n">
        <v>5.9</v>
      </c>
      <c r="P510" s="262" t="n">
        <v>794.5087</v>
      </c>
      <c r="Q510" s="262" t="n">
        <v>741.5415</v>
      </c>
      <c r="R510" s="331" t="n">
        <f aca="false">A510*F510</f>
        <v>20.5</v>
      </c>
    </row>
    <row r="511" s="1" customFormat="true" ht="12.75" hidden="false" customHeight="false" outlineLevel="0" collapsed="false">
      <c r="A511" s="262" t="n">
        <v>2</v>
      </c>
      <c r="B511" s="332" t="s">
        <v>2237</v>
      </c>
      <c r="C511" s="332" t="s">
        <v>2238</v>
      </c>
      <c r="D511" s="332" t="s">
        <v>2239</v>
      </c>
      <c r="E511" s="262"/>
      <c r="F511" s="331" t="n">
        <v>2.55</v>
      </c>
      <c r="G511" s="333" t="n">
        <v>2873</v>
      </c>
      <c r="H511" s="333" t="n">
        <f aca="false">A511*G511*(1-H509/100)</f>
        <v>5746</v>
      </c>
      <c r="I511" s="334" t="n">
        <v>1795.5</v>
      </c>
      <c r="J511" s="334" t="n">
        <f aca="false">(A511*I511)/J509*K509</f>
        <v>3267</v>
      </c>
      <c r="K511" s="335" t="n">
        <f aca="false">H511-J511</f>
        <v>2479</v>
      </c>
      <c r="L511" s="330"/>
      <c r="M511" s="262"/>
      <c r="N511" s="262" t="n">
        <v>1795.5</v>
      </c>
      <c r="O511" s="262" t="n">
        <v>18</v>
      </c>
      <c r="P511" s="262" t="n">
        <v>2872.8</v>
      </c>
      <c r="Q511" s="262" t="n">
        <v>2872.8</v>
      </c>
      <c r="R511" s="331" t="n">
        <f aca="false">A511*F511</f>
        <v>5.1</v>
      </c>
    </row>
    <row r="512" s="1" customFormat="true" ht="12.75" hidden="false" customHeight="false" outlineLevel="0" collapsed="false">
      <c r="A512" s="262" t="n">
        <v>4</v>
      </c>
      <c r="B512" s="332" t="s">
        <v>2240</v>
      </c>
      <c r="C512" s="332" t="s">
        <v>2241</v>
      </c>
      <c r="D512" s="332" t="s">
        <v>2242</v>
      </c>
      <c r="E512" s="262"/>
      <c r="F512" s="331" t="n">
        <v>2.52</v>
      </c>
      <c r="G512" s="333" t="n">
        <v>2498</v>
      </c>
      <c r="H512" s="333" t="n">
        <f aca="false">A512*G512*(1-H509/100)</f>
        <v>9992</v>
      </c>
      <c r="I512" s="334" t="n">
        <v>1850.3625</v>
      </c>
      <c r="J512" s="334" t="n">
        <f aca="false">(A512*I512)/J509*K509</f>
        <v>6733.65</v>
      </c>
      <c r="K512" s="335" t="n">
        <f aca="false">H512-J512</f>
        <v>3258.35</v>
      </c>
      <c r="L512" s="330"/>
      <c r="M512" s="262"/>
      <c r="N512" s="262" t="n">
        <v>1850.3625</v>
      </c>
      <c r="O512" s="262" t="n">
        <v>18.55</v>
      </c>
      <c r="P512" s="262" t="n">
        <v>2780</v>
      </c>
      <c r="Q512" s="262" t="n">
        <v>2497.9894</v>
      </c>
      <c r="R512" s="331" t="n">
        <f aca="false">A512*F512</f>
        <v>10.08</v>
      </c>
    </row>
    <row r="513" s="1" customFormat="true" ht="12.75" hidden="false" customHeight="false" outlineLevel="0" collapsed="false">
      <c r="A513" s="336" t="n">
        <f aca="false">SUM(A510:A512)</f>
        <v>11</v>
      </c>
      <c r="B513" s="336" t="s">
        <v>377</v>
      </c>
      <c r="C513" s="336"/>
      <c r="D513" s="336"/>
      <c r="E513" s="336"/>
      <c r="F513" s="337" t="n">
        <f aca="false">R513</f>
        <v>35.68</v>
      </c>
      <c r="G513" s="338"/>
      <c r="H513" s="339" t="n">
        <f aca="false">SUM(H510:H512)</f>
        <v>19448</v>
      </c>
      <c r="I513" s="340"/>
      <c r="J513" s="341" t="n">
        <f aca="false">SUM(J510:J512)</f>
        <v>12410.0625</v>
      </c>
      <c r="K513" s="335" t="n">
        <f aca="false">SUM(K510:K512)</f>
        <v>7037.9375</v>
      </c>
      <c r="L513" s="330"/>
      <c r="M513" s="262"/>
      <c r="N513" s="262"/>
      <c r="O513" s="262"/>
      <c r="P513" s="262"/>
      <c r="Q513" s="262"/>
      <c r="R513" s="331" t="n">
        <f aca="false">SUM(R510:R512)</f>
        <v>35.68</v>
      </c>
    </row>
    <row r="514" s="1" customFormat="true" ht="12.75" hidden="false" customHeight="false" outlineLevel="0" collapsed="false">
      <c r="A514" s="262"/>
      <c r="B514" s="272" t="s">
        <v>914</v>
      </c>
      <c r="C514" s="342"/>
      <c r="D514" s="342"/>
      <c r="E514" s="262"/>
      <c r="F514" s="262"/>
      <c r="G514" s="333"/>
      <c r="H514" s="343" t="n">
        <v>0</v>
      </c>
      <c r="I514" s="344" t="n">
        <f aca="false">K515/J515</f>
        <v>0.56711539526896</v>
      </c>
      <c r="J514" s="345"/>
      <c r="K514" s="335"/>
      <c r="L514" s="330"/>
      <c r="M514" s="262"/>
      <c r="N514" s="262"/>
      <c r="O514" s="262"/>
      <c r="P514" s="262"/>
      <c r="Q514" s="262"/>
      <c r="R514" s="331"/>
    </row>
    <row r="515" s="1" customFormat="true" ht="13.5" hidden="false" customHeight="false" outlineLevel="0" collapsed="false">
      <c r="A515" s="346"/>
      <c r="B515" s="346" t="s">
        <v>915</v>
      </c>
      <c r="C515" s="346"/>
      <c r="D515" s="346"/>
      <c r="E515" s="346"/>
      <c r="F515" s="347"/>
      <c r="G515" s="348"/>
      <c r="H515" s="349" t="n">
        <f aca="false">SUM(H513:H514)</f>
        <v>19448</v>
      </c>
      <c r="I515" s="350" t="n">
        <f aca="false">K515/H515</f>
        <v>0.361884898190045</v>
      </c>
      <c r="J515" s="351" t="n">
        <f aca="false">SUM(J513:J514)</f>
        <v>12410.0625</v>
      </c>
      <c r="K515" s="352" t="n">
        <f aca="false">H515-J515</f>
        <v>7037.9375</v>
      </c>
      <c r="L515" s="330"/>
      <c r="M515" s="262"/>
      <c r="N515" s="262"/>
      <c r="O515" s="262"/>
      <c r="P515" s="262"/>
      <c r="Q515" s="262"/>
      <c r="R515" s="331"/>
    </row>
    <row r="516" s="1" customFormat="true" ht="13.5" hidden="false" customHeight="false" outlineLevel="0" collapsed="false">
      <c r="A516" s="262"/>
      <c r="B516" s="332"/>
      <c r="C516" s="342"/>
      <c r="D516" s="342"/>
      <c r="E516" s="262"/>
      <c r="F516" s="262"/>
      <c r="G516" s="262"/>
      <c r="H516" s="262"/>
      <c r="I516" s="354"/>
      <c r="J516" s="354"/>
      <c r="K516" s="355"/>
      <c r="L516" s="330"/>
      <c r="M516" s="262"/>
      <c r="N516" s="262"/>
      <c r="O516" s="262"/>
      <c r="P516" s="262"/>
      <c r="Q516" s="262"/>
      <c r="R516" s="331"/>
    </row>
    <row r="517" s="1" customFormat="true" ht="13.5" hidden="false" customHeight="false" outlineLevel="0" collapsed="false">
      <c r="A517" s="322"/>
      <c r="B517" s="323" t="s">
        <v>2243</v>
      </c>
      <c r="C517" s="324" t="s">
        <v>2244</v>
      </c>
      <c r="D517" s="325" t="n">
        <v>42772</v>
      </c>
      <c r="E517" s="322"/>
      <c r="F517" s="322" t="s">
        <v>2191</v>
      </c>
      <c r="G517" s="324"/>
      <c r="H517" s="326" t="n">
        <v>0</v>
      </c>
      <c r="I517" s="327" t="s">
        <v>358</v>
      </c>
      <c r="J517" s="328" t="n">
        <v>66.5</v>
      </c>
      <c r="K517" s="329" t="n">
        <v>60.5</v>
      </c>
      <c r="L517" s="330"/>
      <c r="M517" s="262"/>
      <c r="N517" s="262"/>
      <c r="O517" s="262"/>
      <c r="P517" s="262"/>
      <c r="Q517" s="262"/>
      <c r="R517" s="331"/>
    </row>
    <row r="518" s="1" customFormat="true" ht="12.75" hidden="false" customHeight="false" outlineLevel="0" collapsed="false">
      <c r="A518" s="262" t="n">
        <v>15</v>
      </c>
      <c r="B518" s="332" t="s">
        <v>1883</v>
      </c>
      <c r="C518" s="332" t="s">
        <v>1884</v>
      </c>
      <c r="D518" s="272" t="s">
        <v>2245</v>
      </c>
      <c r="E518" s="262"/>
      <c r="F518" s="331" t="n">
        <v>9.5</v>
      </c>
      <c r="G518" s="333" t="n">
        <v>1508</v>
      </c>
      <c r="H518" s="333" t="n">
        <f aca="false">A518*G518*(1-H517/100)</f>
        <v>22620</v>
      </c>
      <c r="I518" s="334" t="n">
        <v>1159.893</v>
      </c>
      <c r="J518" s="334" t="n">
        <f aca="false">(A518*I518)/J517*K517</f>
        <v>15828.615</v>
      </c>
      <c r="K518" s="335" t="n">
        <f aca="false">H518-J518</f>
        <v>6791.385</v>
      </c>
      <c r="L518" s="330"/>
      <c r="M518" s="262"/>
      <c r="N518" s="262" t="n">
        <v>1159.893</v>
      </c>
      <c r="O518" s="262" t="n">
        <v>12.92</v>
      </c>
      <c r="P518" s="262" t="n">
        <v>2029.8128</v>
      </c>
      <c r="Q518" s="262" t="n">
        <v>1565.8556</v>
      </c>
      <c r="R518" s="331" t="n">
        <f aca="false">A518*F518</f>
        <v>142.5</v>
      </c>
    </row>
    <row r="519" s="1" customFormat="true" ht="12.75" hidden="false" customHeight="false" outlineLevel="0" collapsed="false">
      <c r="A519" s="262" t="n">
        <v>2</v>
      </c>
      <c r="B519" s="332" t="s">
        <v>2246</v>
      </c>
      <c r="C519" s="332" t="s">
        <v>1734</v>
      </c>
      <c r="D519" s="332" t="s">
        <v>2247</v>
      </c>
      <c r="E519" s="262"/>
      <c r="F519" s="331" t="n">
        <v>37.2</v>
      </c>
      <c r="G519" s="333" t="n">
        <v>11163</v>
      </c>
      <c r="H519" s="333" t="n">
        <f aca="false">A519*G519*(1-H517/100)</f>
        <v>22326</v>
      </c>
      <c r="I519" s="334" t="n">
        <v>8269.1753</v>
      </c>
      <c r="J519" s="334" t="n">
        <f aca="false">(A519*I519)/J517*K517</f>
        <v>15046.1685909774</v>
      </c>
      <c r="K519" s="335" t="n">
        <f aca="false">H519-J519</f>
        <v>7279.83140902255</v>
      </c>
      <c r="L519" s="330"/>
      <c r="M519" s="262"/>
      <c r="N519" s="262" t="n">
        <v>8269.1753</v>
      </c>
      <c r="O519" s="262" t="n">
        <v>92.11</v>
      </c>
      <c r="P519" s="262" t="n">
        <v>12400</v>
      </c>
      <c r="Q519" s="262" t="n">
        <v>11163.3866</v>
      </c>
      <c r="R519" s="331" t="n">
        <f aca="false">A519*F519</f>
        <v>74.4</v>
      </c>
    </row>
    <row r="520" s="1" customFormat="true" ht="12.75" hidden="false" customHeight="false" outlineLevel="0" collapsed="false">
      <c r="A520" s="336" t="n">
        <f aca="false">SUM(A518:A519)</f>
        <v>17</v>
      </c>
      <c r="B520" s="336" t="s">
        <v>377</v>
      </c>
      <c r="C520" s="336"/>
      <c r="D520" s="336"/>
      <c r="E520" s="336"/>
      <c r="F520" s="337" t="n">
        <f aca="false">R520</f>
        <v>216.9</v>
      </c>
      <c r="G520" s="338"/>
      <c r="H520" s="339" t="n">
        <f aca="false">SUM(H518:H519)</f>
        <v>44946</v>
      </c>
      <c r="I520" s="340"/>
      <c r="J520" s="341" t="n">
        <f aca="false">SUM(J518:J519)</f>
        <v>30874.7835909774</v>
      </c>
      <c r="K520" s="335" t="n">
        <f aca="false">SUM(K518:K519)</f>
        <v>14071.2164090226</v>
      </c>
      <c r="L520" s="330"/>
      <c r="M520" s="262"/>
      <c r="N520" s="262"/>
      <c r="O520" s="262"/>
      <c r="P520" s="262"/>
      <c r="Q520" s="262"/>
      <c r="R520" s="331" t="n">
        <f aca="false">SUM(R518:R519)</f>
        <v>216.9</v>
      </c>
    </row>
    <row r="521" s="1" customFormat="true" ht="12.75" hidden="false" customHeight="false" outlineLevel="0" collapsed="false">
      <c r="A521" s="262"/>
      <c r="B521" s="272" t="s">
        <v>914</v>
      </c>
      <c r="C521" s="342"/>
      <c r="D521" s="342"/>
      <c r="E521" s="262"/>
      <c r="F521" s="262"/>
      <c r="G521" s="333"/>
      <c r="H521" s="343" t="n">
        <v>0</v>
      </c>
      <c r="I521" s="344" t="n">
        <f aca="false">K522/J522</f>
        <v>0.455751094337536</v>
      </c>
      <c r="J521" s="345"/>
      <c r="K521" s="335"/>
      <c r="L521" s="330"/>
      <c r="M521" s="262"/>
      <c r="N521" s="262"/>
      <c r="O521" s="262"/>
      <c r="P521" s="262"/>
      <c r="Q521" s="262"/>
      <c r="R521" s="331"/>
    </row>
    <row r="522" s="1" customFormat="true" ht="13.5" hidden="false" customHeight="false" outlineLevel="0" collapsed="false">
      <c r="A522" s="346"/>
      <c r="B522" s="346" t="s">
        <v>915</v>
      </c>
      <c r="C522" s="346"/>
      <c r="D522" s="346"/>
      <c r="E522" s="346"/>
      <c r="F522" s="347"/>
      <c r="G522" s="348"/>
      <c r="H522" s="349" t="n">
        <f aca="false">SUM(H520:H521)</f>
        <v>44946</v>
      </c>
      <c r="I522" s="350" t="n">
        <f aca="false">K522/H522</f>
        <v>0.313069381235762</v>
      </c>
      <c r="J522" s="351" t="n">
        <f aca="false">SUM(J520:J521)</f>
        <v>30874.7835909774</v>
      </c>
      <c r="K522" s="352" t="n">
        <f aca="false">H522-J522</f>
        <v>14071.2164090226</v>
      </c>
      <c r="L522" s="330"/>
      <c r="M522" s="262"/>
      <c r="N522" s="262"/>
      <c r="O522" s="262"/>
      <c r="P522" s="262"/>
      <c r="Q522" s="262"/>
      <c r="R522" s="331"/>
    </row>
    <row r="523" s="1" customFormat="true" ht="13.5" hidden="false" customHeight="false" outlineLevel="0" collapsed="false">
      <c r="A523" s="262"/>
      <c r="B523" s="332"/>
      <c r="C523" s="342"/>
      <c r="D523" s="342"/>
      <c r="E523" s="262"/>
      <c r="F523" s="262"/>
      <c r="G523" s="262"/>
      <c r="H523" s="262"/>
      <c r="I523" s="354"/>
      <c r="J523" s="354"/>
      <c r="K523" s="355"/>
      <c r="L523" s="330"/>
      <c r="M523" s="262"/>
      <c r="N523" s="262"/>
      <c r="O523" s="262"/>
      <c r="P523" s="262"/>
      <c r="Q523" s="262"/>
      <c r="R523" s="331"/>
    </row>
    <row r="524" s="1" customFormat="true" ht="13.5" hidden="false" customHeight="false" outlineLevel="0" collapsed="false">
      <c r="A524" s="322"/>
      <c r="B524" s="323" t="s">
        <v>385</v>
      </c>
      <c r="C524" s="324"/>
      <c r="D524" s="325" t="n">
        <v>42772</v>
      </c>
      <c r="E524" s="322"/>
      <c r="F524" s="322" t="s">
        <v>2248</v>
      </c>
      <c r="G524" s="324"/>
      <c r="H524" s="326" t="n">
        <v>0</v>
      </c>
      <c r="I524" s="327" t="s">
        <v>358</v>
      </c>
      <c r="J524" s="328" t="n">
        <v>66.5</v>
      </c>
      <c r="K524" s="329" t="n">
        <v>60.5</v>
      </c>
      <c r="L524" s="330"/>
      <c r="M524" s="262"/>
      <c r="N524" s="262"/>
      <c r="O524" s="262"/>
      <c r="P524" s="262"/>
      <c r="Q524" s="262"/>
      <c r="R524" s="331"/>
    </row>
    <row r="525" s="1" customFormat="true" ht="12.75" hidden="false" customHeight="false" outlineLevel="0" collapsed="false">
      <c r="A525" s="262" t="n">
        <v>5</v>
      </c>
      <c r="B525" s="332" t="s">
        <v>807</v>
      </c>
      <c r="C525" s="332" t="s">
        <v>808</v>
      </c>
      <c r="D525" s="332" t="s">
        <v>1882</v>
      </c>
      <c r="E525" s="262"/>
      <c r="F525" s="331" t="n">
        <v>7</v>
      </c>
      <c r="G525" s="333" t="n">
        <v>1111</v>
      </c>
      <c r="H525" s="333" t="n">
        <f aca="false">A525*G525*(1-H524/100)</f>
        <v>5555</v>
      </c>
      <c r="I525" s="334" t="n">
        <v>854.658</v>
      </c>
      <c r="J525" s="334" t="n">
        <f aca="false">(A525*I525)/J524*K524</f>
        <v>3887.73</v>
      </c>
      <c r="K525" s="335" t="n">
        <f aca="false">H525-J525</f>
        <v>1667.27</v>
      </c>
      <c r="L525" s="330"/>
      <c r="M525" s="262"/>
      <c r="N525" s="262" t="n">
        <v>854.658</v>
      </c>
      <c r="O525" s="262" t="n">
        <v>9.52</v>
      </c>
      <c r="P525" s="262" t="n">
        <v>1280</v>
      </c>
      <c r="Q525" s="262" t="n">
        <v>1111.0554</v>
      </c>
      <c r="R525" s="331" t="n">
        <f aca="false">A525*F525</f>
        <v>35</v>
      </c>
    </row>
    <row r="526" s="1" customFormat="true" ht="12.75" hidden="false" customHeight="false" outlineLevel="0" collapsed="false">
      <c r="A526" s="262" t="n">
        <v>4</v>
      </c>
      <c r="B526" s="332" t="s">
        <v>2249</v>
      </c>
      <c r="C526" s="332" t="s">
        <v>2250</v>
      </c>
      <c r="D526" s="332" t="s">
        <v>2251</v>
      </c>
      <c r="E526" s="262"/>
      <c r="F526" s="331" t="n">
        <v>3.3</v>
      </c>
      <c r="G526" s="333" t="n">
        <v>560</v>
      </c>
      <c r="H526" s="333" t="n">
        <f aca="false">A526*G526*(1-H524/100)</f>
        <v>2240</v>
      </c>
      <c r="I526" s="334" t="n">
        <v>414.7605</v>
      </c>
      <c r="J526" s="334" t="n">
        <f aca="false">(A526*I526)/J524*K524</f>
        <v>1509.354</v>
      </c>
      <c r="K526" s="335" t="n">
        <f aca="false">H526-J526</f>
        <v>730.646</v>
      </c>
      <c r="L526" s="330"/>
      <c r="M526" s="262"/>
      <c r="N526" s="262" t="n">
        <v>414.7605</v>
      </c>
      <c r="O526" s="262" t="n">
        <v>4.62</v>
      </c>
      <c r="P526" s="262" t="n">
        <v>622.1408</v>
      </c>
      <c r="Q526" s="262" t="n">
        <v>559.9267</v>
      </c>
      <c r="R526" s="331" t="n">
        <f aca="false">A526*F526</f>
        <v>13.2</v>
      </c>
    </row>
    <row r="527" s="1" customFormat="true" ht="12.75" hidden="false" customHeight="false" outlineLevel="0" collapsed="false">
      <c r="A527" s="262" t="n">
        <v>2</v>
      </c>
      <c r="B527" s="332" t="s">
        <v>1302</v>
      </c>
      <c r="C527" s="332" t="s">
        <v>830</v>
      </c>
      <c r="D527" s="332" t="s">
        <v>1049</v>
      </c>
      <c r="E527" s="262"/>
      <c r="F527" s="331" t="n">
        <v>1.1</v>
      </c>
      <c r="G527" s="333" t="n">
        <v>223</v>
      </c>
      <c r="H527" s="333" t="n">
        <f aca="false">A527*G527*(1-H524/100)</f>
        <v>446</v>
      </c>
      <c r="I527" s="334" t="n">
        <v>148.96</v>
      </c>
      <c r="J527" s="334" t="n">
        <f aca="false">(A527*I527)/J524*K524</f>
        <v>271.04</v>
      </c>
      <c r="K527" s="335" t="n">
        <f aca="false">H527-J527</f>
        <v>174.96</v>
      </c>
      <c r="L527" s="330"/>
      <c r="M527" s="262"/>
      <c r="N527" s="262" t="n">
        <v>148.96</v>
      </c>
      <c r="O527" s="262" t="n">
        <v>1.6</v>
      </c>
      <c r="P527" s="262" t="n">
        <v>550</v>
      </c>
      <c r="Q527" s="262" t="n">
        <v>223.44</v>
      </c>
      <c r="R527" s="331" t="n">
        <f aca="false">A527*F527</f>
        <v>2.2</v>
      </c>
    </row>
    <row r="528" s="1" customFormat="true" ht="12.75" hidden="false" customHeight="false" outlineLevel="0" collapsed="false">
      <c r="A528" s="262" t="n">
        <v>2</v>
      </c>
      <c r="B528" s="332" t="s">
        <v>832</v>
      </c>
      <c r="C528" s="332" t="s">
        <v>833</v>
      </c>
      <c r="D528" s="332" t="s">
        <v>834</v>
      </c>
      <c r="E528" s="262"/>
      <c r="F528" s="331" t="n">
        <v>0.03</v>
      </c>
      <c r="G528" s="333" t="n">
        <v>37</v>
      </c>
      <c r="H528" s="333" t="n">
        <f aca="false">A528*G528*(1-H524/100)</f>
        <v>74</v>
      </c>
      <c r="I528" s="334" t="n">
        <v>23.275</v>
      </c>
      <c r="J528" s="334" t="n">
        <f aca="false">(A528*I528)/J524*K524</f>
        <v>42.35</v>
      </c>
      <c r="K528" s="335" t="n">
        <f aca="false">H528-J528</f>
        <v>31.65</v>
      </c>
      <c r="L528" s="330"/>
      <c r="M528" s="262"/>
      <c r="N528" s="262" t="n">
        <v>23.275</v>
      </c>
      <c r="O528" s="262" t="n">
        <v>0.25</v>
      </c>
      <c r="P528" s="262" t="n">
        <v>34.9125</v>
      </c>
      <c r="Q528" s="262" t="n">
        <v>37.24</v>
      </c>
      <c r="R528" s="331" t="n">
        <f aca="false">A528*F528</f>
        <v>0.06</v>
      </c>
    </row>
    <row r="529" s="1" customFormat="true" ht="12.75" hidden="false" customHeight="false" outlineLevel="0" collapsed="false">
      <c r="A529" s="262" t="n">
        <v>2</v>
      </c>
      <c r="B529" s="332" t="s">
        <v>841</v>
      </c>
      <c r="C529" s="332" t="s">
        <v>842</v>
      </c>
      <c r="D529" s="332" t="s">
        <v>834</v>
      </c>
      <c r="E529" s="262"/>
      <c r="F529" s="331" t="n">
        <v>0.02</v>
      </c>
      <c r="G529" s="333" t="n">
        <v>28</v>
      </c>
      <c r="H529" s="333" t="n">
        <f aca="false">A529*G529*(1-H524/100)</f>
        <v>56</v>
      </c>
      <c r="I529" s="334" t="n">
        <v>21.413</v>
      </c>
      <c r="J529" s="334" t="n">
        <f aca="false">(A529*I529)/J524*K524</f>
        <v>38.962</v>
      </c>
      <c r="K529" s="335" t="n">
        <f aca="false">H529-J529</f>
        <v>17.038</v>
      </c>
      <c r="L529" s="330"/>
      <c r="M529" s="262"/>
      <c r="N529" s="262" t="n">
        <v>21.413</v>
      </c>
      <c r="O529" s="262" t="n">
        <v>0.23</v>
      </c>
      <c r="P529" s="262" t="n">
        <v>32.1195</v>
      </c>
      <c r="Q529" s="262" t="n">
        <v>27.8369</v>
      </c>
      <c r="R529" s="331" t="n">
        <f aca="false">A529*F529</f>
        <v>0.04</v>
      </c>
    </row>
    <row r="530" s="1" customFormat="true" ht="12.75" hidden="false" customHeight="false" outlineLevel="0" collapsed="false">
      <c r="A530" s="262" t="n">
        <v>4</v>
      </c>
      <c r="B530" s="332" t="s">
        <v>844</v>
      </c>
      <c r="C530" s="332" t="s">
        <v>842</v>
      </c>
      <c r="D530" s="332" t="s">
        <v>1305</v>
      </c>
      <c r="E530" s="262"/>
      <c r="F530" s="331" t="n">
        <v>0.03</v>
      </c>
      <c r="G530" s="333" t="n">
        <v>30</v>
      </c>
      <c r="H530" s="333" t="n">
        <f aca="false">A530*G530*(1-H524/100)</f>
        <v>120</v>
      </c>
      <c r="I530" s="334" t="n">
        <v>23.275</v>
      </c>
      <c r="J530" s="334" t="n">
        <f aca="false">(A530*I530)/J524*K524</f>
        <v>84.7</v>
      </c>
      <c r="K530" s="335" t="n">
        <f aca="false">H530-J530</f>
        <v>35.3</v>
      </c>
      <c r="L530" s="330"/>
      <c r="M530" s="262"/>
      <c r="N530" s="262" t="n">
        <v>23.275</v>
      </c>
      <c r="O530" s="262" t="n">
        <v>0.25</v>
      </c>
      <c r="P530" s="262" t="n">
        <v>50</v>
      </c>
      <c r="Q530" s="262" t="n">
        <v>30.2575</v>
      </c>
      <c r="R530" s="331" t="n">
        <f aca="false">A530*F530</f>
        <v>0.12</v>
      </c>
    </row>
    <row r="531" s="1" customFormat="true" ht="12.75" hidden="false" customHeight="false" outlineLevel="0" collapsed="false">
      <c r="A531" s="262" t="n">
        <v>5</v>
      </c>
      <c r="B531" s="332" t="s">
        <v>1309</v>
      </c>
      <c r="C531" s="332" t="s">
        <v>877</v>
      </c>
      <c r="D531" s="332" t="s">
        <v>1310</v>
      </c>
      <c r="E531" s="262"/>
      <c r="F531" s="331" t="n">
        <v>0.42</v>
      </c>
      <c r="G531" s="333" t="n">
        <v>111</v>
      </c>
      <c r="H531" s="333" t="n">
        <f aca="false">A531*G531*(1-H524/100)</f>
        <v>555</v>
      </c>
      <c r="I531" s="334" t="n">
        <v>71.3545</v>
      </c>
      <c r="J531" s="334" t="n">
        <f aca="false">(A531*I531)/J524*K524</f>
        <v>324.5825</v>
      </c>
      <c r="K531" s="335" t="n">
        <f aca="false">H531-J531</f>
        <v>230.4175</v>
      </c>
      <c r="L531" s="330"/>
      <c r="M531" s="262"/>
      <c r="N531" s="262" t="n">
        <v>71.3545</v>
      </c>
      <c r="O531" s="262" t="n">
        <v>0.74</v>
      </c>
      <c r="P531" s="262" t="n">
        <v>200</v>
      </c>
      <c r="Q531" s="262" t="n">
        <v>110.5995</v>
      </c>
      <c r="R531" s="331" t="n">
        <f aca="false">A531*F531</f>
        <v>2.1</v>
      </c>
    </row>
    <row r="532" s="1" customFormat="true" ht="12.75" hidden="false" customHeight="false" outlineLevel="0" collapsed="false">
      <c r="A532" s="262" t="n">
        <v>5</v>
      </c>
      <c r="B532" s="332" t="s">
        <v>1330</v>
      </c>
      <c r="C532" s="332" t="s">
        <v>1331</v>
      </c>
      <c r="D532" s="332" t="s">
        <v>1332</v>
      </c>
      <c r="E532" s="262"/>
      <c r="F532" s="331" t="n">
        <v>0.15</v>
      </c>
      <c r="G532" s="333" t="n">
        <v>50</v>
      </c>
      <c r="H532" s="333" t="n">
        <f aca="false">A532*G532*(1-H524/100)</f>
        <v>250</v>
      </c>
      <c r="I532" s="334" t="n">
        <v>35.6773</v>
      </c>
      <c r="J532" s="334" t="n">
        <f aca="false">(A532*I532)/J524*K524</f>
        <v>162.291477443609</v>
      </c>
      <c r="K532" s="335" t="n">
        <f aca="false">H532-J532</f>
        <v>87.708522556391</v>
      </c>
      <c r="L532" s="330"/>
      <c r="M532" s="262"/>
      <c r="N532" s="262" t="n">
        <v>35.6773</v>
      </c>
      <c r="O532" s="262" t="n">
        <v>0.37</v>
      </c>
      <c r="P532" s="262" t="n">
        <v>64.2191</v>
      </c>
      <c r="Q532" s="262" t="n">
        <v>49.9481</v>
      </c>
      <c r="R532" s="331" t="n">
        <f aca="false">A532*F532</f>
        <v>0.75</v>
      </c>
    </row>
    <row r="533" s="1" customFormat="true" ht="12.75" hidden="false" customHeight="false" outlineLevel="0" collapsed="false">
      <c r="A533" s="262" t="n">
        <v>1</v>
      </c>
      <c r="B533" s="332" t="s">
        <v>2252</v>
      </c>
      <c r="C533" s="332" t="s">
        <v>2253</v>
      </c>
      <c r="D533" s="332" t="s">
        <v>2254</v>
      </c>
      <c r="E533" s="262"/>
      <c r="F533" s="331" t="n">
        <v>15.3</v>
      </c>
      <c r="G533" s="333" t="n">
        <v>3511</v>
      </c>
      <c r="H533" s="333" t="n">
        <f aca="false">A533*G533*(1-H524/100)</f>
        <v>3511</v>
      </c>
      <c r="I533" s="334" t="n">
        <v>3053.19</v>
      </c>
      <c r="J533" s="334" t="n">
        <f aca="false">(A533*I533)/J524*K524</f>
        <v>2777.71421052632</v>
      </c>
      <c r="K533" s="335" t="n">
        <f aca="false">H533-J533</f>
        <v>733.285789473684</v>
      </c>
      <c r="L533" s="330"/>
      <c r="M533" s="262"/>
      <c r="N533" s="262" t="n">
        <v>3053.19</v>
      </c>
      <c r="O533" s="262" t="n">
        <v>32.55</v>
      </c>
      <c r="P533" s="262" t="n">
        <v>3100</v>
      </c>
      <c r="Q533" s="262" t="n">
        <v>3511.1685</v>
      </c>
      <c r="R533" s="331" t="n">
        <f aca="false">A533*F533</f>
        <v>15.3</v>
      </c>
    </row>
    <row r="534" s="1" customFormat="true" ht="12.75" hidden="false" customHeight="false" outlineLevel="0" collapsed="false">
      <c r="A534" s="262" t="n">
        <v>40</v>
      </c>
      <c r="B534" s="332" t="s">
        <v>2002</v>
      </c>
      <c r="C534" s="332" t="s">
        <v>2003</v>
      </c>
      <c r="D534" s="332" t="s">
        <v>2004</v>
      </c>
      <c r="E534" s="262"/>
      <c r="F534" s="331" t="n">
        <v>0.1</v>
      </c>
      <c r="G534" s="333" t="n">
        <v>24</v>
      </c>
      <c r="H534" s="333" t="n">
        <f aca="false">A534*G534*(1-H524/100)</f>
        <v>960</v>
      </c>
      <c r="I534" s="334" t="n">
        <v>17.955</v>
      </c>
      <c r="J534" s="334" t="n">
        <f aca="false">(A534*I534)/J524*K524</f>
        <v>653.4</v>
      </c>
      <c r="K534" s="335" t="n">
        <f aca="false">H534-J534</f>
        <v>306.6</v>
      </c>
      <c r="L534" s="330"/>
      <c r="M534" s="262"/>
      <c r="N534" s="262" t="n">
        <v>17.955</v>
      </c>
      <c r="O534" s="262" t="n">
        <v>0.2</v>
      </c>
      <c r="P534" s="262"/>
      <c r="Q534" s="262" t="n">
        <v>24.2393</v>
      </c>
      <c r="R534" s="331" t="n">
        <f aca="false">A534*F534</f>
        <v>4</v>
      </c>
    </row>
    <row r="535" s="1" customFormat="true" ht="12.75" hidden="false" customHeight="false" outlineLevel="0" collapsed="false">
      <c r="A535" s="262" t="n">
        <v>4</v>
      </c>
      <c r="B535" s="332" t="s">
        <v>2255</v>
      </c>
      <c r="C535" s="332" t="s">
        <v>2256</v>
      </c>
      <c r="D535" s="332" t="s">
        <v>2257</v>
      </c>
      <c r="E535" s="262"/>
      <c r="F535" s="331" t="n">
        <v>0.16</v>
      </c>
      <c r="G535" s="333" t="n">
        <v>40</v>
      </c>
      <c r="H535" s="333" t="n">
        <f aca="false">A535*G535*(1-H524/100)</f>
        <v>160</v>
      </c>
      <c r="I535" s="334" t="n">
        <v>26.068</v>
      </c>
      <c r="J535" s="334" t="n">
        <f aca="false">(A535*I535)/J524*K524</f>
        <v>94.864</v>
      </c>
      <c r="K535" s="335" t="n">
        <f aca="false">H535-J535</f>
        <v>65.136</v>
      </c>
      <c r="L535" s="330"/>
      <c r="M535" s="262"/>
      <c r="N535" s="262" t="n">
        <v>26.068</v>
      </c>
      <c r="O535" s="262" t="n">
        <v>0.28</v>
      </c>
      <c r="P535" s="262" t="n">
        <v>40</v>
      </c>
      <c r="Q535" s="262" t="n">
        <v>40</v>
      </c>
      <c r="R535" s="331" t="n">
        <f aca="false">A535*F535</f>
        <v>0.64</v>
      </c>
    </row>
    <row r="536" s="1" customFormat="true" ht="12.75" hidden="false" customHeight="false" outlineLevel="0" collapsed="false">
      <c r="A536" s="262" t="n">
        <v>10</v>
      </c>
      <c r="B536" s="332" t="s">
        <v>2258</v>
      </c>
      <c r="C536" s="332" t="s">
        <v>2259</v>
      </c>
      <c r="D536" s="332" t="s">
        <v>2260</v>
      </c>
      <c r="E536" s="262"/>
      <c r="F536" s="331" t="n">
        <v>4.2</v>
      </c>
      <c r="G536" s="333" t="n">
        <v>804</v>
      </c>
      <c r="H536" s="333" t="n">
        <f aca="false">A536*G536*(1-H524/100)</f>
        <v>8040</v>
      </c>
      <c r="I536" s="334" t="n">
        <v>595.84</v>
      </c>
      <c r="J536" s="334" t="n">
        <f aca="false">(A536*I536)/J524*K524</f>
        <v>5420.8</v>
      </c>
      <c r="K536" s="335" t="n">
        <f aca="false">H536-J536</f>
        <v>2619.2</v>
      </c>
      <c r="L536" s="330"/>
      <c r="M536" s="262"/>
      <c r="N536" s="262" t="n">
        <v>595.84</v>
      </c>
      <c r="O536" s="262" t="n">
        <v>6.4</v>
      </c>
      <c r="P536" s="262" t="n">
        <v>893.76</v>
      </c>
      <c r="Q536" s="262" t="n">
        <v>804.384</v>
      </c>
      <c r="R536" s="331" t="n">
        <f aca="false">A536*F536</f>
        <v>42</v>
      </c>
    </row>
    <row r="537" s="1" customFormat="true" ht="12.75" hidden="false" customHeight="false" outlineLevel="0" collapsed="false">
      <c r="A537" s="262" t="n">
        <v>6</v>
      </c>
      <c r="B537" s="332" t="s">
        <v>2261</v>
      </c>
      <c r="C537" s="332" t="s">
        <v>1822</v>
      </c>
      <c r="D537" s="332" t="s">
        <v>2262</v>
      </c>
      <c r="E537" s="262"/>
      <c r="F537" s="331" t="n">
        <v>0.45</v>
      </c>
      <c r="G537" s="333" t="n">
        <v>189</v>
      </c>
      <c r="H537" s="333" t="n">
        <f aca="false">A537*G537*(1-H524/100)</f>
        <v>1134</v>
      </c>
      <c r="I537" s="334" t="n">
        <v>139.65</v>
      </c>
      <c r="J537" s="334" t="n">
        <f aca="false">(A537*I537)/J524*K524</f>
        <v>762.3</v>
      </c>
      <c r="K537" s="335" t="n">
        <f aca="false">H537-J537</f>
        <v>371.7</v>
      </c>
      <c r="L537" s="330"/>
      <c r="M537" s="262"/>
      <c r="N537" s="262" t="n">
        <v>139.65</v>
      </c>
      <c r="O537" s="262" t="n">
        <v>1.5</v>
      </c>
      <c r="P537" s="262" t="n">
        <v>209.475</v>
      </c>
      <c r="Q537" s="262" t="n">
        <v>188.5275</v>
      </c>
      <c r="R537" s="331" t="n">
        <f aca="false">A537*F537</f>
        <v>2.7</v>
      </c>
    </row>
    <row r="538" s="1" customFormat="true" ht="12.75" hidden="false" customHeight="false" outlineLevel="0" collapsed="false">
      <c r="A538" s="262" t="n">
        <v>1</v>
      </c>
      <c r="B538" s="332" t="s">
        <v>2263</v>
      </c>
      <c r="C538" s="332" t="s">
        <v>1822</v>
      </c>
      <c r="D538" s="332" t="s">
        <v>2264</v>
      </c>
      <c r="E538" s="262"/>
      <c r="F538" s="331" t="n">
        <v>2.9</v>
      </c>
      <c r="G538" s="333" t="n">
        <v>408</v>
      </c>
      <c r="H538" s="333" t="n">
        <f aca="false">A538*G538*(1-H524/100)</f>
        <v>408</v>
      </c>
      <c r="I538" s="334" t="n">
        <v>314.2125</v>
      </c>
      <c r="J538" s="334" t="n">
        <f aca="false">(A538*I538)/J524*K524</f>
        <v>285.8625</v>
      </c>
      <c r="K538" s="335" t="n">
        <f aca="false">H538-J538</f>
        <v>122.1375</v>
      </c>
      <c r="L538" s="330"/>
      <c r="M538" s="262"/>
      <c r="N538" s="262" t="n">
        <v>314.2125</v>
      </c>
      <c r="O538" s="262" t="n">
        <v>3.5</v>
      </c>
      <c r="P538" s="262" t="n">
        <v>471.3188</v>
      </c>
      <c r="Q538" s="262" t="n">
        <v>408.4763</v>
      </c>
      <c r="R538" s="331" t="n">
        <f aca="false">A538*F538</f>
        <v>2.9</v>
      </c>
    </row>
    <row r="539" s="1" customFormat="true" ht="12.75" hidden="false" customHeight="false" outlineLevel="0" collapsed="false">
      <c r="A539" s="262" t="n">
        <v>4</v>
      </c>
      <c r="B539" s="332" t="s">
        <v>2265</v>
      </c>
      <c r="C539" s="332" t="s">
        <v>1825</v>
      </c>
      <c r="D539" s="332" t="s">
        <v>2266</v>
      </c>
      <c r="E539" s="262"/>
      <c r="F539" s="331" t="n">
        <v>4</v>
      </c>
      <c r="G539" s="333" t="n">
        <v>1091</v>
      </c>
      <c r="H539" s="333" t="n">
        <f aca="false">A539*G539*(1-H524/100)</f>
        <v>4364</v>
      </c>
      <c r="I539" s="334" t="n">
        <v>807.975</v>
      </c>
      <c r="J539" s="334" t="n">
        <f aca="false">(A539*I539)/J524*K524</f>
        <v>2940.3</v>
      </c>
      <c r="K539" s="335" t="n">
        <f aca="false">H539-J539</f>
        <v>1423.7</v>
      </c>
      <c r="L539" s="330"/>
      <c r="M539" s="262"/>
      <c r="N539" s="262" t="n">
        <v>807.975</v>
      </c>
      <c r="O539" s="262" t="n">
        <v>9</v>
      </c>
      <c r="P539" s="262" t="n">
        <v>1211.9625</v>
      </c>
      <c r="Q539" s="262" t="n">
        <v>1090.7663</v>
      </c>
      <c r="R539" s="331" t="n">
        <f aca="false">A539*F539</f>
        <v>16</v>
      </c>
    </row>
    <row r="540" s="1" customFormat="true" ht="12.75" hidden="false" customHeight="false" outlineLevel="0" collapsed="false">
      <c r="A540" s="262" t="n">
        <v>1</v>
      </c>
      <c r="B540" s="332" t="s">
        <v>2267</v>
      </c>
      <c r="C540" s="332" t="s">
        <v>1825</v>
      </c>
      <c r="D540" s="332" t="s">
        <v>2268</v>
      </c>
      <c r="E540" s="262"/>
      <c r="F540" s="331" t="n">
        <v>16</v>
      </c>
      <c r="G540" s="333" t="n">
        <v>2866</v>
      </c>
      <c r="H540" s="333" t="n">
        <f aca="false">A540*G540*(1-H524/100)</f>
        <v>2866</v>
      </c>
      <c r="I540" s="334" t="n">
        <v>2204.475</v>
      </c>
      <c r="J540" s="334" t="n">
        <f aca="false">(A540*I540)/J524*K524</f>
        <v>2005.575</v>
      </c>
      <c r="K540" s="335" t="n">
        <f aca="false">H540-J540</f>
        <v>860.425</v>
      </c>
      <c r="L540" s="330"/>
      <c r="M540" s="262"/>
      <c r="N540" s="262" t="n">
        <v>2204.475</v>
      </c>
      <c r="O540" s="262" t="n">
        <v>25.5</v>
      </c>
      <c r="P540" s="262"/>
      <c r="Q540" s="262" t="n">
        <v>2865.8175</v>
      </c>
      <c r="R540" s="331" t="n">
        <f aca="false">A540*F540</f>
        <v>16</v>
      </c>
    </row>
    <row r="541" s="1" customFormat="true" ht="12.75" hidden="false" customHeight="false" outlineLevel="0" collapsed="false">
      <c r="A541" s="262" t="n">
        <v>1</v>
      </c>
      <c r="B541" s="332" t="s">
        <v>1644</v>
      </c>
      <c r="C541" s="332" t="s">
        <v>1645</v>
      </c>
      <c r="D541" s="332" t="s">
        <v>1646</v>
      </c>
      <c r="E541" s="262"/>
      <c r="F541" s="331" t="n">
        <v>79</v>
      </c>
      <c r="G541" s="333" t="n">
        <v>13825</v>
      </c>
      <c r="H541" s="333" t="n">
        <f aca="false">A541*G541*(1-H524/100)</f>
        <v>13825</v>
      </c>
      <c r="I541" s="334" t="n">
        <v>10241</v>
      </c>
      <c r="J541" s="334" t="n">
        <f aca="false">(A541*I541)/J524*K524</f>
        <v>9317</v>
      </c>
      <c r="K541" s="335" t="n">
        <f aca="false">H541-J541</f>
        <v>4508</v>
      </c>
      <c r="L541" s="330"/>
      <c r="M541" s="262"/>
      <c r="N541" s="262" t="n">
        <v>10241</v>
      </c>
      <c r="O541" s="262" t="n">
        <v>110</v>
      </c>
      <c r="P541" s="262" t="n">
        <v>17500</v>
      </c>
      <c r="Q541" s="262" t="n">
        <v>13825.35</v>
      </c>
      <c r="R541" s="331" t="n">
        <f aca="false">A541*F541</f>
        <v>79</v>
      </c>
    </row>
    <row r="542" s="1" customFormat="true" ht="12.75" hidden="false" customHeight="false" outlineLevel="0" collapsed="false">
      <c r="A542" s="262" t="n">
        <v>1</v>
      </c>
      <c r="B542" s="332" t="s">
        <v>2039</v>
      </c>
      <c r="C542" s="332" t="s">
        <v>2040</v>
      </c>
      <c r="D542" s="332" t="s">
        <v>2041</v>
      </c>
      <c r="E542" s="262"/>
      <c r="F542" s="331" t="n">
        <v>75</v>
      </c>
      <c r="G542" s="333" t="n">
        <v>15962</v>
      </c>
      <c r="H542" s="333" t="n">
        <f aca="false">A542*G542*(1-H524/100)</f>
        <v>15962</v>
      </c>
      <c r="I542" s="334" t="n">
        <v>11823.7</v>
      </c>
      <c r="J542" s="334" t="n">
        <f aca="false">(A542*I542)/J524*K524</f>
        <v>10756.9</v>
      </c>
      <c r="K542" s="335" t="n">
        <f aca="false">H542-J542</f>
        <v>5205.1</v>
      </c>
      <c r="L542" s="330"/>
      <c r="M542" s="262"/>
      <c r="N542" s="262" t="n">
        <v>11823.7</v>
      </c>
      <c r="O542" s="262" t="n">
        <v>127</v>
      </c>
      <c r="P542" s="262" t="n">
        <v>21000</v>
      </c>
      <c r="Q542" s="262" t="n">
        <v>15961.995</v>
      </c>
      <c r="R542" s="331" t="n">
        <f aca="false">A542*F542</f>
        <v>75</v>
      </c>
    </row>
    <row r="543" s="1" customFormat="true" ht="12.75" hidden="false" customHeight="false" outlineLevel="0" collapsed="false">
      <c r="A543" s="262" t="n">
        <v>1</v>
      </c>
      <c r="B543" s="332" t="s">
        <v>2269</v>
      </c>
      <c r="C543" s="332" t="s">
        <v>1720</v>
      </c>
      <c r="D543" s="332" t="s">
        <v>2270</v>
      </c>
      <c r="E543" s="262"/>
      <c r="F543" s="331"/>
      <c r="G543" s="333" t="n">
        <v>838</v>
      </c>
      <c r="H543" s="333" t="n">
        <f aca="false">A543*G543*(1-H524/100)</f>
        <v>838</v>
      </c>
      <c r="I543" s="334" t="n">
        <v>558.6</v>
      </c>
      <c r="J543" s="334" t="n">
        <f aca="false">(A543*I543)/J524*K524</f>
        <v>508.2</v>
      </c>
      <c r="K543" s="335" t="n">
        <f aca="false">H543-J543</f>
        <v>329.8</v>
      </c>
      <c r="L543" s="330"/>
      <c r="M543" s="262"/>
      <c r="N543" s="262" t="n">
        <v>558.6</v>
      </c>
      <c r="O543" s="262" t="n">
        <v>6</v>
      </c>
      <c r="P543" s="262" t="n">
        <v>949.62</v>
      </c>
      <c r="Q543" s="262" t="n">
        <v>837.9</v>
      </c>
      <c r="R543" s="331" t="n">
        <f aca="false">A543*F543</f>
        <v>0</v>
      </c>
    </row>
    <row r="544" s="1" customFormat="true" ht="12.75" hidden="false" customHeight="false" outlineLevel="0" collapsed="false">
      <c r="A544" s="262" t="n">
        <v>2</v>
      </c>
      <c r="B544" s="332" t="s">
        <v>2271</v>
      </c>
      <c r="C544" s="332" t="s">
        <v>1755</v>
      </c>
      <c r="D544" s="332" t="s">
        <v>2272</v>
      </c>
      <c r="E544" s="262"/>
      <c r="F544" s="331"/>
      <c r="G544" s="333" t="n">
        <v>689</v>
      </c>
      <c r="H544" s="333" t="n">
        <f aca="false">A544*G544*(1-H524/100)</f>
        <v>1378</v>
      </c>
      <c r="I544" s="334" t="n">
        <v>344.47</v>
      </c>
      <c r="J544" s="334" t="n">
        <f aca="false">(A544*I544)/J524*K524</f>
        <v>626.78</v>
      </c>
      <c r="K544" s="335" t="n">
        <f aca="false">H544-J544</f>
        <v>751.22</v>
      </c>
      <c r="L544" s="330"/>
      <c r="M544" s="262"/>
      <c r="N544" s="262" t="n">
        <v>344.47</v>
      </c>
      <c r="O544" s="262" t="n">
        <v>3.7</v>
      </c>
      <c r="P544" s="262" t="n">
        <v>861.175</v>
      </c>
      <c r="Q544" s="262" t="n">
        <v>688.94</v>
      </c>
      <c r="R544" s="331" t="n">
        <f aca="false">A544*F544</f>
        <v>0</v>
      </c>
    </row>
    <row r="545" s="1" customFormat="true" ht="12.75" hidden="false" customHeight="false" outlineLevel="0" collapsed="false">
      <c r="A545" s="262" t="n">
        <v>2</v>
      </c>
      <c r="B545" s="332" t="s">
        <v>1970</v>
      </c>
      <c r="C545" s="332" t="s">
        <v>1971</v>
      </c>
      <c r="D545" s="332" t="s">
        <v>1972</v>
      </c>
      <c r="E545" s="262"/>
      <c r="F545" s="331"/>
      <c r="G545" s="333" t="n">
        <v>466</v>
      </c>
      <c r="H545" s="333" t="n">
        <f aca="false">A545*G545*(1-H524/100)</f>
        <v>932</v>
      </c>
      <c r="I545" s="334" t="n">
        <v>232.75</v>
      </c>
      <c r="J545" s="334" t="n">
        <f aca="false">(A545*I545)/J524*K524</f>
        <v>423.5</v>
      </c>
      <c r="K545" s="335" t="n">
        <f aca="false">H545-J545</f>
        <v>508.5</v>
      </c>
      <c r="L545" s="330"/>
      <c r="M545" s="262"/>
      <c r="N545" s="262" t="n">
        <v>232.75</v>
      </c>
      <c r="O545" s="262" t="n">
        <v>2.5</v>
      </c>
      <c r="P545" s="262" t="n">
        <v>600</v>
      </c>
      <c r="Q545" s="262" t="n">
        <v>465.5</v>
      </c>
      <c r="R545" s="331" t="n">
        <f aca="false">A545*F545</f>
        <v>0</v>
      </c>
    </row>
    <row r="546" s="1" customFormat="true" ht="12.75" hidden="false" customHeight="false" outlineLevel="0" collapsed="false">
      <c r="A546" s="262" t="n">
        <v>2</v>
      </c>
      <c r="B546" s="332" t="s">
        <v>2273</v>
      </c>
      <c r="C546" s="332" t="s">
        <v>2274</v>
      </c>
      <c r="D546" s="332" t="s">
        <v>2275</v>
      </c>
      <c r="E546" s="262"/>
      <c r="F546" s="331"/>
      <c r="G546" s="333" t="n">
        <v>871</v>
      </c>
      <c r="H546" s="333" t="n">
        <f aca="false">A546*G546*(1-H524/100)</f>
        <v>1742</v>
      </c>
      <c r="I546" s="334" t="n">
        <v>670.32</v>
      </c>
      <c r="J546" s="334" t="n">
        <f aca="false">(A546*I546)/J524*K524</f>
        <v>1219.68</v>
      </c>
      <c r="K546" s="335" t="n">
        <f aca="false">H546-J546</f>
        <v>522.32</v>
      </c>
      <c r="L546" s="330"/>
      <c r="M546" s="262"/>
      <c r="N546" s="262" t="n">
        <v>670.32</v>
      </c>
      <c r="O546" s="262" t="n">
        <v>7.2</v>
      </c>
      <c r="P546" s="262" t="n">
        <v>800</v>
      </c>
      <c r="Q546" s="262" t="n">
        <v>871.416</v>
      </c>
      <c r="R546" s="331" t="n">
        <f aca="false">A546*F546</f>
        <v>0</v>
      </c>
    </row>
    <row r="547" s="1" customFormat="true" ht="12.75" hidden="false" customHeight="false" outlineLevel="0" collapsed="false">
      <c r="A547" s="262" t="n">
        <v>2</v>
      </c>
      <c r="B547" s="332" t="s">
        <v>1896</v>
      </c>
      <c r="C547" s="332" t="s">
        <v>1894</v>
      </c>
      <c r="D547" s="332" t="s">
        <v>1897</v>
      </c>
      <c r="E547" s="262"/>
      <c r="F547" s="331" t="n">
        <v>3.5</v>
      </c>
      <c r="G547" s="333" t="n">
        <v>1203</v>
      </c>
      <c r="H547" s="333" t="n">
        <f aca="false">A547*G547*(1-H524/100)</f>
        <v>2406</v>
      </c>
      <c r="I547" s="334" t="n">
        <v>752.115</v>
      </c>
      <c r="J547" s="334" t="n">
        <f aca="false">(A547*I547)/J524*K524</f>
        <v>1368.51</v>
      </c>
      <c r="K547" s="335" t="n">
        <f aca="false">H547-J547</f>
        <v>1037.49</v>
      </c>
      <c r="L547" s="330"/>
      <c r="M547" s="262"/>
      <c r="N547" s="262" t="n">
        <v>752.115</v>
      </c>
      <c r="O547" s="262" t="n">
        <v>7.8</v>
      </c>
      <c r="P547" s="262" t="n">
        <v>1430</v>
      </c>
      <c r="Q547" s="262" t="n">
        <v>1203.384</v>
      </c>
      <c r="R547" s="331" t="n">
        <f aca="false">A547*F547</f>
        <v>7</v>
      </c>
    </row>
    <row r="548" s="1" customFormat="true" ht="12.75" hidden="false" customHeight="false" outlineLevel="0" collapsed="false">
      <c r="A548" s="262" t="n">
        <v>1</v>
      </c>
      <c r="B548" s="332" t="s">
        <v>2276</v>
      </c>
      <c r="C548" s="332" t="s">
        <v>2277</v>
      </c>
      <c r="D548" s="332" t="s">
        <v>2278</v>
      </c>
      <c r="E548" s="262"/>
      <c r="F548" s="331" t="n">
        <v>21.31</v>
      </c>
      <c r="G548" s="333" t="n">
        <v>5042</v>
      </c>
      <c r="H548" s="333" t="n">
        <f aca="false">A548*G548*(1-H524/100)</f>
        <v>5042</v>
      </c>
      <c r="I548" s="334" t="n">
        <v>3601.773</v>
      </c>
      <c r="J548" s="334" t="n">
        <f aca="false">(A548*I548)/J524*K524</f>
        <v>3276.801</v>
      </c>
      <c r="K548" s="335" t="n">
        <f aca="false">H548-J548</f>
        <v>1765.199</v>
      </c>
      <c r="L548" s="330"/>
      <c r="M548" s="262"/>
      <c r="N548" s="262" t="n">
        <v>3601.773</v>
      </c>
      <c r="O548" s="262" t="n">
        <v>40.12</v>
      </c>
      <c r="P548" s="262" t="n">
        <v>5400</v>
      </c>
      <c r="Q548" s="262" t="n">
        <v>5042.4822</v>
      </c>
      <c r="R548" s="331" t="n">
        <f aca="false">A548*F548</f>
        <v>21.31</v>
      </c>
    </row>
    <row r="549" s="1" customFormat="true" ht="12.75" hidden="false" customHeight="false" outlineLevel="0" collapsed="false">
      <c r="A549" s="262" t="n">
        <v>1</v>
      </c>
      <c r="B549" s="332" t="s">
        <v>2279</v>
      </c>
      <c r="C549" s="332" t="s">
        <v>1894</v>
      </c>
      <c r="D549" s="332" t="s">
        <v>2280</v>
      </c>
      <c r="E549" s="262"/>
      <c r="F549" s="331" t="n">
        <v>24</v>
      </c>
      <c r="G549" s="333" t="n">
        <v>4628</v>
      </c>
      <c r="H549" s="333" t="n">
        <f aca="false">A549*G549*(1-H524/100)</f>
        <v>4628</v>
      </c>
      <c r="I549" s="334" t="n">
        <v>2892.75</v>
      </c>
      <c r="J549" s="334" t="n">
        <f aca="false">(A549*I549)/J524*K524</f>
        <v>2631.75</v>
      </c>
      <c r="K549" s="335" t="n">
        <f aca="false">H549-J549</f>
        <v>1996.25</v>
      </c>
      <c r="L549" s="330"/>
      <c r="M549" s="262"/>
      <c r="N549" s="262" t="n">
        <v>2892.75</v>
      </c>
      <c r="O549" s="262" t="n">
        <v>30</v>
      </c>
      <c r="P549" s="262" t="n">
        <v>5210</v>
      </c>
      <c r="Q549" s="262" t="n">
        <v>4628.4</v>
      </c>
      <c r="R549" s="331" t="n">
        <f aca="false">A549*F549</f>
        <v>24</v>
      </c>
    </row>
    <row r="550" s="1" customFormat="true" ht="12.75" hidden="false" customHeight="false" outlineLevel="0" collapsed="false">
      <c r="A550" s="262" t="n">
        <v>1</v>
      </c>
      <c r="B550" s="332" t="s">
        <v>2089</v>
      </c>
      <c r="C550" s="332" t="s">
        <v>2090</v>
      </c>
      <c r="D550" s="332" t="s">
        <v>2091</v>
      </c>
      <c r="E550" s="262"/>
      <c r="F550" s="331" t="n">
        <v>0.031</v>
      </c>
      <c r="G550" s="333" t="n">
        <v>126</v>
      </c>
      <c r="H550" s="333" t="n">
        <f aca="false">A550*G550*(1-H524/100)</f>
        <v>126</v>
      </c>
      <c r="I550" s="334" t="n">
        <v>93.1</v>
      </c>
      <c r="J550" s="334" t="n">
        <f aca="false">(A550*I550)/J524*K524</f>
        <v>84.7</v>
      </c>
      <c r="K550" s="335" t="n">
        <f aca="false">H550-J550</f>
        <v>41.3</v>
      </c>
      <c r="L550" s="330"/>
      <c r="M550" s="262"/>
      <c r="N550" s="262" t="n">
        <v>93.1</v>
      </c>
      <c r="O550" s="262" t="n">
        <v>1</v>
      </c>
      <c r="P550" s="262" t="n">
        <v>150</v>
      </c>
      <c r="Q550" s="262" t="n">
        <v>125.685</v>
      </c>
      <c r="R550" s="331" t="n">
        <f aca="false">A550*F550</f>
        <v>0.031</v>
      </c>
    </row>
    <row r="551" s="1" customFormat="true" ht="12.75" hidden="false" customHeight="false" outlineLevel="0" collapsed="false">
      <c r="A551" s="262" t="n">
        <v>1</v>
      </c>
      <c r="B551" s="332" t="s">
        <v>2281</v>
      </c>
      <c r="C551" s="332" t="s">
        <v>2093</v>
      </c>
      <c r="D551" s="332" t="s">
        <v>1088</v>
      </c>
      <c r="E551" s="262"/>
      <c r="F551" s="331" t="n">
        <v>0.01</v>
      </c>
      <c r="G551" s="333" t="n">
        <v>401</v>
      </c>
      <c r="H551" s="333" t="n">
        <f aca="false">A551*G551*(1-H524/100)</f>
        <v>401</v>
      </c>
      <c r="I551" s="334" t="n">
        <v>296.989</v>
      </c>
      <c r="J551" s="334" t="n">
        <f aca="false">(A551*I551)/J524*K524</f>
        <v>270.193</v>
      </c>
      <c r="K551" s="335" t="n">
        <f aca="false">H551-J551</f>
        <v>130.807</v>
      </c>
      <c r="L551" s="330"/>
      <c r="M551" s="262"/>
      <c r="N551" s="262" t="n">
        <v>296.989</v>
      </c>
      <c r="O551" s="262" t="n">
        <v>3.19</v>
      </c>
      <c r="P551" s="262" t="n">
        <v>450</v>
      </c>
      <c r="Q551" s="262" t="n">
        <v>400.9352</v>
      </c>
      <c r="R551" s="331" t="n">
        <f aca="false">A551*F551</f>
        <v>0.01</v>
      </c>
    </row>
    <row r="552" s="1" customFormat="true" ht="12.75" hidden="false" customHeight="false" outlineLevel="0" collapsed="false">
      <c r="A552" s="336" t="n">
        <f aca="false">SUM(A525:A551)</f>
        <v>111</v>
      </c>
      <c r="B552" s="336" t="s">
        <v>377</v>
      </c>
      <c r="C552" s="336"/>
      <c r="D552" s="336"/>
      <c r="E552" s="336"/>
      <c r="F552" s="337" t="n">
        <f aca="false">R552</f>
        <v>359.361</v>
      </c>
      <c r="G552" s="338"/>
      <c r="H552" s="339" t="n">
        <f aca="false">SUM(H525:H551)</f>
        <v>78019</v>
      </c>
      <c r="I552" s="340"/>
      <c r="J552" s="341" t="n">
        <f aca="false">SUM(J525:J551)</f>
        <v>51745.8396879699</v>
      </c>
      <c r="K552" s="335" t="n">
        <f aca="false">SUM(K525:K551)</f>
        <v>26273.1603120301</v>
      </c>
      <c r="L552" s="330"/>
      <c r="M552" s="262"/>
      <c r="N552" s="262"/>
      <c r="O552" s="262"/>
      <c r="P552" s="262"/>
      <c r="Q552" s="262"/>
      <c r="R552" s="331" t="n">
        <f aca="false">SUM(R525:R551)</f>
        <v>359.361</v>
      </c>
    </row>
    <row r="553" s="1" customFormat="true" ht="12.75" hidden="false" customHeight="false" outlineLevel="0" collapsed="false">
      <c r="A553" s="262"/>
      <c r="B553" s="272" t="s">
        <v>914</v>
      </c>
      <c r="C553" s="342"/>
      <c r="D553" s="342"/>
      <c r="E553" s="262"/>
      <c r="F553" s="262"/>
      <c r="G553" s="333"/>
      <c r="H553" s="343" t="n">
        <v>0</v>
      </c>
      <c r="I553" s="344" t="n">
        <f aca="false">K554/J554</f>
        <v>0.507734737139422</v>
      </c>
      <c r="J553" s="345"/>
      <c r="K553" s="335"/>
      <c r="L553" s="330"/>
      <c r="M553" s="262"/>
      <c r="N553" s="262"/>
      <c r="O553" s="262"/>
      <c r="P553" s="262"/>
      <c r="Q553" s="262"/>
      <c r="R553" s="331"/>
    </row>
    <row r="554" s="1" customFormat="true" ht="13.5" hidden="false" customHeight="false" outlineLevel="0" collapsed="false">
      <c r="A554" s="346"/>
      <c r="B554" s="346" t="s">
        <v>915</v>
      </c>
      <c r="C554" s="346"/>
      <c r="D554" s="346"/>
      <c r="E554" s="346"/>
      <c r="F554" s="347"/>
      <c r="G554" s="348"/>
      <c r="H554" s="349" t="n">
        <f aca="false">SUM(H552:H553)</f>
        <v>78019</v>
      </c>
      <c r="I554" s="350" t="n">
        <f aca="false">K554/H554</f>
        <v>0.33675335895141</v>
      </c>
      <c r="J554" s="351" t="n">
        <f aca="false">SUM(J552:J553)</f>
        <v>51745.8396879699</v>
      </c>
      <c r="K554" s="352" t="n">
        <f aca="false">H554-J554</f>
        <v>26273.1603120301</v>
      </c>
      <c r="L554" s="330"/>
      <c r="M554" s="262"/>
      <c r="N554" s="262"/>
      <c r="O554" s="262"/>
      <c r="P554" s="262"/>
      <c r="Q554" s="262"/>
      <c r="R554" s="331"/>
    </row>
    <row r="555" s="1" customFormat="true" ht="13.5" hidden="false" customHeight="false" outlineLevel="0" collapsed="false">
      <c r="A555" s="262"/>
      <c r="B555" s="332"/>
      <c r="C555" s="342"/>
      <c r="D555" s="342"/>
      <c r="E555" s="262"/>
      <c r="F555" s="262"/>
      <c r="G555" s="262"/>
      <c r="H555" s="262"/>
      <c r="I555" s="354"/>
      <c r="J555" s="354"/>
      <c r="K555" s="355"/>
      <c r="L555" s="330"/>
      <c r="M555" s="262"/>
      <c r="N555" s="262"/>
      <c r="O555" s="262"/>
      <c r="P555" s="262"/>
      <c r="Q555" s="262"/>
      <c r="R555" s="331"/>
    </row>
    <row r="556" s="1" customFormat="true" ht="13.5" hidden="false" customHeight="false" outlineLevel="0" collapsed="false">
      <c r="A556" s="322"/>
      <c r="B556" s="323" t="s">
        <v>2282</v>
      </c>
      <c r="C556" s="324" t="s">
        <v>2027</v>
      </c>
      <c r="D556" s="325" t="n">
        <v>42772</v>
      </c>
      <c r="E556" s="322"/>
      <c r="F556" s="322" t="s">
        <v>2283</v>
      </c>
      <c r="G556" s="324"/>
      <c r="H556" s="326" t="n">
        <v>0</v>
      </c>
      <c r="I556" s="327" t="s">
        <v>358</v>
      </c>
      <c r="J556" s="328" t="n">
        <v>66.5</v>
      </c>
      <c r="K556" s="329" t="n">
        <v>60.5</v>
      </c>
      <c r="L556" s="330"/>
      <c r="M556" s="262"/>
      <c r="N556" s="262"/>
      <c r="O556" s="262"/>
      <c r="P556" s="262"/>
      <c r="Q556" s="262"/>
      <c r="R556" s="331"/>
    </row>
    <row r="557" s="1" customFormat="true" ht="12.75" hidden="false" customHeight="false" outlineLevel="0" collapsed="false">
      <c r="A557" s="262" t="n">
        <v>2</v>
      </c>
      <c r="B557" s="332" t="s">
        <v>2284</v>
      </c>
      <c r="C557" s="332" t="s">
        <v>2285</v>
      </c>
      <c r="D557" s="332" t="s">
        <v>2286</v>
      </c>
      <c r="E557" s="262"/>
      <c r="F557" s="331" t="n">
        <v>7.1</v>
      </c>
      <c r="G557" s="333" t="n">
        <v>1600</v>
      </c>
      <c r="H557" s="333" t="n">
        <f aca="false">A557*G557*(1-H556/100)</f>
        <v>3200</v>
      </c>
      <c r="I557" s="334" t="n">
        <v>1040.4257</v>
      </c>
      <c r="J557" s="334" t="n">
        <f aca="false">(A557*I557)/J556*K556</f>
        <v>1893.10540902256</v>
      </c>
      <c r="K557" s="335" t="n">
        <f aca="false">H557-J557</f>
        <v>1306.89459097744</v>
      </c>
      <c r="L557" s="330"/>
      <c r="M557" s="262"/>
      <c r="N557" s="262" t="n">
        <v>1040.4257</v>
      </c>
      <c r="O557" s="262" t="n">
        <v>10.79</v>
      </c>
      <c r="P557" s="262" t="n">
        <v>1560.6386</v>
      </c>
      <c r="Q557" s="262" t="n">
        <v>1404.5748</v>
      </c>
      <c r="R557" s="331" t="n">
        <f aca="false">A557*F557</f>
        <v>14.2</v>
      </c>
    </row>
    <row r="558" s="1" customFormat="true" ht="12.75" hidden="false" customHeight="false" outlineLevel="0" collapsed="false">
      <c r="A558" s="262" t="n">
        <v>1</v>
      </c>
      <c r="B558" s="332" t="s">
        <v>359</v>
      </c>
      <c r="C558" s="332" t="s">
        <v>2287</v>
      </c>
      <c r="D558" s="332" t="s">
        <v>2288</v>
      </c>
      <c r="E558" s="262"/>
      <c r="F558" s="331" t="n">
        <v>54.17</v>
      </c>
      <c r="G558" s="333" t="n">
        <v>11500</v>
      </c>
      <c r="H558" s="333" t="n">
        <f aca="false">A558*G558*(1-H556/100)</f>
        <v>11500</v>
      </c>
      <c r="I558" s="334" t="n">
        <v>7564.8405</v>
      </c>
      <c r="J558" s="334" t="n">
        <f aca="false">(A558*I558)/J556*K556</f>
        <v>6882.2985</v>
      </c>
      <c r="K558" s="335" t="n">
        <f aca="false">H558-J558</f>
        <v>4617.7015</v>
      </c>
      <c r="L558" s="330"/>
      <c r="M558" s="262"/>
      <c r="N558" s="262" t="n">
        <v>7564.8405</v>
      </c>
      <c r="O558" s="262" t="n">
        <v>81.255</v>
      </c>
      <c r="P558" s="262" t="n">
        <v>11347.2607</v>
      </c>
      <c r="Q558" s="262" t="n">
        <v>9077.8086</v>
      </c>
      <c r="R558" s="331" t="n">
        <f aca="false">A558*F558</f>
        <v>54.17</v>
      </c>
    </row>
    <row r="559" s="1" customFormat="true" ht="12.75" hidden="false" customHeight="false" outlineLevel="0" collapsed="false">
      <c r="A559" s="336" t="n">
        <f aca="false">SUM(A557:A558)</f>
        <v>3</v>
      </c>
      <c r="B559" s="336" t="s">
        <v>377</v>
      </c>
      <c r="C559" s="336"/>
      <c r="D559" s="336"/>
      <c r="E559" s="336"/>
      <c r="F559" s="337" t="n">
        <f aca="false">R559</f>
        <v>68.37</v>
      </c>
      <c r="G559" s="338"/>
      <c r="H559" s="339" t="n">
        <f aca="false">SUM(H557:H558)</f>
        <v>14700</v>
      </c>
      <c r="I559" s="340"/>
      <c r="J559" s="341" t="n">
        <f aca="false">SUM(J557:J558)</f>
        <v>8775.40390902256</v>
      </c>
      <c r="K559" s="335" t="n">
        <f aca="false">SUM(K557:K558)</f>
        <v>5924.59609097744</v>
      </c>
      <c r="L559" s="330"/>
      <c r="M559" s="262"/>
      <c r="N559" s="262"/>
      <c r="O559" s="262"/>
      <c r="P559" s="262"/>
      <c r="Q559" s="262"/>
      <c r="R559" s="331" t="n">
        <f aca="false">SUM(R557:R558)</f>
        <v>68.37</v>
      </c>
    </row>
    <row r="560" s="1" customFormat="true" ht="12.75" hidden="false" customHeight="false" outlineLevel="0" collapsed="false">
      <c r="A560" s="262"/>
      <c r="B560" s="272" t="s">
        <v>914</v>
      </c>
      <c r="C560" s="342"/>
      <c r="D560" s="342"/>
      <c r="E560" s="262"/>
      <c r="F560" s="262"/>
      <c r="G560" s="333"/>
      <c r="H560" s="343" t="n">
        <v>0</v>
      </c>
      <c r="I560" s="344" t="n">
        <f aca="false">K561/J561</f>
        <v>0.675136569484396</v>
      </c>
      <c r="J560" s="345"/>
      <c r="K560" s="335"/>
      <c r="L560" s="330"/>
      <c r="M560" s="262"/>
      <c r="N560" s="262"/>
      <c r="O560" s="262"/>
      <c r="P560" s="262"/>
      <c r="Q560" s="262"/>
      <c r="R560" s="331"/>
    </row>
    <row r="561" s="1" customFormat="true" ht="13.5" hidden="false" customHeight="false" outlineLevel="0" collapsed="false">
      <c r="A561" s="346"/>
      <c r="B561" s="346" t="s">
        <v>915</v>
      </c>
      <c r="C561" s="346"/>
      <c r="D561" s="346"/>
      <c r="E561" s="346"/>
      <c r="F561" s="347"/>
      <c r="G561" s="348"/>
      <c r="H561" s="349" t="n">
        <f aca="false">SUM(H559:H560)</f>
        <v>14700</v>
      </c>
      <c r="I561" s="350" t="n">
        <f aca="false">K561/H561</f>
        <v>0.40303374768554</v>
      </c>
      <c r="J561" s="351" t="n">
        <f aca="false">SUM(J559:J560)</f>
        <v>8775.40390902256</v>
      </c>
      <c r="K561" s="352" t="n">
        <f aca="false">H561-J561</f>
        <v>5924.59609097744</v>
      </c>
      <c r="L561" s="330"/>
      <c r="M561" s="262"/>
      <c r="N561" s="262"/>
      <c r="O561" s="262"/>
      <c r="P561" s="262"/>
      <c r="Q561" s="262"/>
      <c r="R561" s="331"/>
    </row>
    <row r="562" s="1" customFormat="true" ht="13.5" hidden="false" customHeight="false" outlineLevel="0" collapsed="false">
      <c r="A562" s="262"/>
      <c r="B562" s="332"/>
      <c r="C562" s="342"/>
      <c r="D562" s="342"/>
      <c r="E562" s="262"/>
      <c r="F562" s="262"/>
      <c r="G562" s="262"/>
      <c r="H562" s="262"/>
      <c r="I562" s="354"/>
      <c r="J562" s="354"/>
      <c r="K562" s="355"/>
      <c r="L562" s="330"/>
      <c r="M562" s="262"/>
      <c r="N562" s="262"/>
      <c r="O562" s="262"/>
      <c r="P562" s="262"/>
      <c r="Q562" s="262"/>
      <c r="R562" s="331"/>
    </row>
    <row r="563" s="1" customFormat="true" ht="13.5" hidden="false" customHeight="false" outlineLevel="0" collapsed="false">
      <c r="A563" s="322"/>
      <c r="B563" s="272" t="s">
        <v>2289</v>
      </c>
      <c r="C563" s="324"/>
      <c r="D563" s="325" t="n">
        <v>42772</v>
      </c>
      <c r="E563" s="322"/>
      <c r="F563" s="322" t="s">
        <v>2283</v>
      </c>
      <c r="G563" s="324"/>
      <c r="H563" s="326" t="n">
        <v>0</v>
      </c>
      <c r="I563" s="327" t="s">
        <v>358</v>
      </c>
      <c r="J563" s="328" t="n">
        <v>66.5</v>
      </c>
      <c r="K563" s="329" t="n">
        <v>60.5</v>
      </c>
      <c r="L563" s="330"/>
      <c r="M563" s="262"/>
      <c r="N563" s="262"/>
      <c r="O563" s="262"/>
      <c r="P563" s="262"/>
      <c r="Q563" s="262"/>
      <c r="R563" s="331"/>
    </row>
    <row r="564" s="1" customFormat="true" ht="12.75" hidden="false" customHeight="false" outlineLevel="0" collapsed="false">
      <c r="A564" s="262" t="n">
        <v>50</v>
      </c>
      <c r="B564" s="332" t="s">
        <v>1309</v>
      </c>
      <c r="C564" s="332" t="s">
        <v>877</v>
      </c>
      <c r="D564" s="332" t="s">
        <v>1310</v>
      </c>
      <c r="E564" s="262"/>
      <c r="F564" s="331" t="n">
        <v>0.42</v>
      </c>
      <c r="G564" s="333" t="n">
        <v>111</v>
      </c>
      <c r="H564" s="333" t="n">
        <f aca="false">A564*G564*(1-H563/100)</f>
        <v>5550</v>
      </c>
      <c r="I564" s="334" t="n">
        <v>71.3545</v>
      </c>
      <c r="J564" s="334" t="n">
        <f aca="false">(A564*I564)/J563*K563</f>
        <v>3245.825</v>
      </c>
      <c r="K564" s="335" t="n">
        <f aca="false">H564-J564</f>
        <v>2304.175</v>
      </c>
      <c r="L564" s="330"/>
      <c r="M564" s="262"/>
      <c r="N564" s="262" t="n">
        <v>71.3545</v>
      </c>
      <c r="O564" s="262" t="n">
        <v>0.74</v>
      </c>
      <c r="P564" s="262" t="n">
        <v>200</v>
      </c>
      <c r="Q564" s="262" t="n">
        <v>110.5995</v>
      </c>
      <c r="R564" s="331" t="n">
        <f aca="false">A564*F564</f>
        <v>21</v>
      </c>
    </row>
    <row r="565" s="1" customFormat="true" ht="12.75" hidden="false" customHeight="false" outlineLevel="0" collapsed="false">
      <c r="A565" s="262" t="n">
        <v>3</v>
      </c>
      <c r="B565" s="332" t="s">
        <v>1613</v>
      </c>
      <c r="C565" s="332" t="s">
        <v>1532</v>
      </c>
      <c r="D565" s="332" t="s">
        <v>1614</v>
      </c>
      <c r="E565" s="262"/>
      <c r="F565" s="331" t="n">
        <v>0.59</v>
      </c>
      <c r="G565" s="333" t="n">
        <v>131</v>
      </c>
      <c r="H565" s="333" t="n">
        <f aca="false">A565*G565*(1-H563/100)</f>
        <v>393</v>
      </c>
      <c r="I565" s="334" t="n">
        <v>90.44</v>
      </c>
      <c r="J565" s="334" t="n">
        <f aca="false">(A565*I565)/J563*K563</f>
        <v>246.84</v>
      </c>
      <c r="K565" s="335" t="n">
        <f aca="false">H565-J565</f>
        <v>146.16</v>
      </c>
      <c r="L565" s="330"/>
      <c r="M565" s="262"/>
      <c r="N565" s="262" t="n">
        <v>90.44</v>
      </c>
      <c r="O565" s="262" t="n">
        <v>0.8</v>
      </c>
      <c r="P565" s="262" t="n">
        <v>300</v>
      </c>
      <c r="Q565" s="262" t="n">
        <v>131</v>
      </c>
      <c r="R565" s="331" t="n">
        <f aca="false">A565*F565</f>
        <v>1.77</v>
      </c>
    </row>
    <row r="566" s="1" customFormat="true" ht="12.75" hidden="false" customHeight="false" outlineLevel="0" collapsed="false">
      <c r="A566" s="262" t="n">
        <v>3</v>
      </c>
      <c r="B566" s="332" t="s">
        <v>1531</v>
      </c>
      <c r="C566" s="332" t="s">
        <v>1532</v>
      </c>
      <c r="D566" s="332" t="s">
        <v>1533</v>
      </c>
      <c r="E566" s="262"/>
      <c r="F566" s="331" t="n">
        <v>0.6</v>
      </c>
      <c r="G566" s="333" t="n">
        <v>285</v>
      </c>
      <c r="H566" s="333" t="n">
        <f aca="false">A566*G566*(1-H563/100)</f>
        <v>855</v>
      </c>
      <c r="I566" s="334" t="n">
        <v>206.4825</v>
      </c>
      <c r="J566" s="334" t="n">
        <f aca="false">(A566*I566)/J563*K563</f>
        <v>563.5575</v>
      </c>
      <c r="K566" s="335" t="n">
        <f aca="false">H566-J566</f>
        <v>291.4425</v>
      </c>
      <c r="L566" s="330"/>
      <c r="M566" s="262"/>
      <c r="N566" s="262" t="n">
        <v>206.4825</v>
      </c>
      <c r="O566" s="262" t="n">
        <v>2.3</v>
      </c>
      <c r="P566" s="262" t="n">
        <v>400</v>
      </c>
      <c r="Q566" s="262" t="n">
        <v>285</v>
      </c>
      <c r="R566" s="331" t="n">
        <f aca="false">A566*F566</f>
        <v>1.8</v>
      </c>
    </row>
    <row r="567" s="1" customFormat="true" ht="12.75" hidden="false" customHeight="false" outlineLevel="0" collapsed="false">
      <c r="A567" s="262" t="n">
        <v>2</v>
      </c>
      <c r="B567" s="332" t="s">
        <v>2290</v>
      </c>
      <c r="C567" s="332" t="s">
        <v>1532</v>
      </c>
      <c r="D567" s="332" t="s">
        <v>2291</v>
      </c>
      <c r="E567" s="262"/>
      <c r="F567" s="331" t="n">
        <v>1.5</v>
      </c>
      <c r="G567" s="333" t="n">
        <v>620</v>
      </c>
      <c r="H567" s="333" t="n">
        <f aca="false">A567*G567*(1-H563/100)</f>
        <v>1240</v>
      </c>
      <c r="I567" s="334" t="n">
        <v>452.2</v>
      </c>
      <c r="J567" s="334" t="n">
        <f aca="false">(A567*I567)/J563*K563</f>
        <v>822.8</v>
      </c>
      <c r="K567" s="335" t="n">
        <f aca="false">H567-J567</f>
        <v>417.2</v>
      </c>
      <c r="L567" s="330"/>
      <c r="M567" s="262"/>
      <c r="N567" s="262" t="n">
        <v>452.2</v>
      </c>
      <c r="O567" s="262" t="n">
        <v>4</v>
      </c>
      <c r="P567" s="262" t="n">
        <v>900</v>
      </c>
      <c r="Q567" s="262" t="n">
        <v>620</v>
      </c>
      <c r="R567" s="331" t="n">
        <f aca="false">A567*F567</f>
        <v>3</v>
      </c>
    </row>
    <row r="568" s="1" customFormat="true" ht="12.75" hidden="false" customHeight="false" outlineLevel="0" collapsed="false">
      <c r="A568" s="262" t="n">
        <v>3</v>
      </c>
      <c r="B568" s="332" t="s">
        <v>2292</v>
      </c>
      <c r="C568" s="332" t="s">
        <v>1974</v>
      </c>
      <c r="D568" s="332" t="s">
        <v>2293</v>
      </c>
      <c r="E568" s="262"/>
      <c r="F568" s="331" t="n">
        <v>1.84</v>
      </c>
      <c r="G568" s="333" t="n">
        <v>685</v>
      </c>
      <c r="H568" s="333" t="n">
        <f aca="false">A568*G568*(1-H563/100)</f>
        <v>2055</v>
      </c>
      <c r="I568" s="334" t="n">
        <v>486.115</v>
      </c>
      <c r="J568" s="334" t="n">
        <f aca="false">(A568*I568)/J563*K563</f>
        <v>1326.765</v>
      </c>
      <c r="K568" s="335" t="n">
        <f aca="false">H568-J568</f>
        <v>728.235</v>
      </c>
      <c r="L568" s="330"/>
      <c r="M568" s="262"/>
      <c r="N568" s="262" t="n">
        <v>486.115</v>
      </c>
      <c r="O568" s="262" t="n">
        <v>4.3</v>
      </c>
      <c r="P568" s="262" t="n">
        <v>1100</v>
      </c>
      <c r="Q568" s="262" t="n">
        <v>685</v>
      </c>
      <c r="R568" s="331" t="n">
        <f aca="false">A568*F568</f>
        <v>5.52</v>
      </c>
    </row>
    <row r="569" s="1" customFormat="true" ht="12.75" hidden="false" customHeight="false" outlineLevel="0" collapsed="false">
      <c r="A569" s="262" t="n">
        <v>3</v>
      </c>
      <c r="B569" s="332" t="s">
        <v>2294</v>
      </c>
      <c r="C569" s="332" t="s">
        <v>2295</v>
      </c>
      <c r="D569" s="332" t="s">
        <v>2296</v>
      </c>
      <c r="E569" s="262"/>
      <c r="F569" s="331" t="n">
        <v>5.6</v>
      </c>
      <c r="G569" s="333" t="n">
        <v>1903</v>
      </c>
      <c r="H569" s="333" t="n">
        <f aca="false">A569*G569*(1-H563/100)</f>
        <v>5709</v>
      </c>
      <c r="I569" s="334" t="n">
        <v>1409.4675</v>
      </c>
      <c r="J569" s="334" t="n">
        <f aca="false">(A569*I569)/J563*K563</f>
        <v>3846.8925</v>
      </c>
      <c r="K569" s="335" t="n">
        <f aca="false">H569-J569</f>
        <v>1862.1075</v>
      </c>
      <c r="L569" s="330"/>
      <c r="M569" s="262"/>
      <c r="N569" s="262" t="n">
        <v>1409.4675</v>
      </c>
      <c r="O569" s="262" t="n">
        <v>15.7</v>
      </c>
      <c r="P569" s="262" t="n">
        <v>2540</v>
      </c>
      <c r="Q569" s="262" t="n">
        <v>1903</v>
      </c>
      <c r="R569" s="331" t="n">
        <f aca="false">A569*F569</f>
        <v>16.8</v>
      </c>
    </row>
    <row r="570" s="1" customFormat="true" ht="12.75" hidden="false" customHeight="false" outlineLevel="0" collapsed="false">
      <c r="A570" s="262" t="n">
        <v>1</v>
      </c>
      <c r="B570" s="332" t="s">
        <v>2297</v>
      </c>
      <c r="C570" s="332" t="s">
        <v>1553</v>
      </c>
      <c r="D570" s="332" t="s">
        <v>2298</v>
      </c>
      <c r="E570" s="262"/>
      <c r="F570" s="331" t="n">
        <v>4.2</v>
      </c>
      <c r="G570" s="333" t="n">
        <v>2747</v>
      </c>
      <c r="H570" s="333" t="n">
        <f aca="false">A570*G570*(1-H563/100)</f>
        <v>2747</v>
      </c>
      <c r="I570" s="334" t="n">
        <v>1831.41</v>
      </c>
      <c r="J570" s="334" t="n">
        <f aca="false">(A570*I570)/J563*K563</f>
        <v>1666.17</v>
      </c>
      <c r="K570" s="335" t="n">
        <f aca="false">H570-J570</f>
        <v>1080.83</v>
      </c>
      <c r="L570" s="330"/>
      <c r="M570" s="262"/>
      <c r="N570" s="262" t="n">
        <v>1831.41</v>
      </c>
      <c r="O570" s="262" t="n">
        <v>20.4</v>
      </c>
      <c r="P570" s="262" t="n">
        <v>3300</v>
      </c>
      <c r="Q570" s="262" t="n">
        <v>2747</v>
      </c>
      <c r="R570" s="331" t="n">
        <f aca="false">A570*F570</f>
        <v>4.2</v>
      </c>
    </row>
    <row r="571" s="1" customFormat="true" ht="12.75" hidden="false" customHeight="false" outlineLevel="0" collapsed="false">
      <c r="A571" s="262" t="n">
        <v>1</v>
      </c>
      <c r="B571" s="332" t="s">
        <v>2299</v>
      </c>
      <c r="C571" s="332" t="s">
        <v>2077</v>
      </c>
      <c r="D571" s="332" t="s">
        <v>2300</v>
      </c>
      <c r="E571" s="262"/>
      <c r="F571" s="331" t="n">
        <v>0.59</v>
      </c>
      <c r="G571" s="333" t="n">
        <v>452</v>
      </c>
      <c r="H571" s="333" t="n">
        <f aca="false">A571*G571*(1-H563/100)</f>
        <v>452</v>
      </c>
      <c r="I571" s="334" t="n">
        <v>334.8607</v>
      </c>
      <c r="J571" s="334" t="n">
        <f aca="false">(A571*I571)/J563*K563</f>
        <v>304.647704511278</v>
      </c>
      <c r="K571" s="335" t="n">
        <f aca="false">H571-J571</f>
        <v>147.352295488722</v>
      </c>
      <c r="L571" s="330"/>
      <c r="M571" s="262"/>
      <c r="N571" s="262" t="n">
        <v>334.8607</v>
      </c>
      <c r="O571" s="262" t="n">
        <v>3.73</v>
      </c>
      <c r="P571" s="262"/>
      <c r="Q571" s="262" t="n">
        <v>452</v>
      </c>
      <c r="R571" s="331" t="n">
        <f aca="false">A571*F571</f>
        <v>0.59</v>
      </c>
    </row>
    <row r="572" s="1" customFormat="true" ht="12.75" hidden="false" customHeight="false" outlineLevel="0" collapsed="false">
      <c r="A572" s="262" t="n">
        <v>1</v>
      </c>
      <c r="B572" s="332" t="s">
        <v>2301</v>
      </c>
      <c r="C572" s="332" t="s">
        <v>2077</v>
      </c>
      <c r="D572" s="332" t="s">
        <v>2302</v>
      </c>
      <c r="E572" s="262"/>
      <c r="F572" s="331" t="n">
        <v>0.3</v>
      </c>
      <c r="G572" s="333" t="n">
        <v>603</v>
      </c>
      <c r="H572" s="333" t="n">
        <f aca="false">A572*G572*(1-H563/100)</f>
        <v>603</v>
      </c>
      <c r="I572" s="334" t="n">
        <v>402.192</v>
      </c>
      <c r="J572" s="334" t="n">
        <f aca="false">(A572*I572)/J563*K563</f>
        <v>365.904</v>
      </c>
      <c r="K572" s="335" t="n">
        <f aca="false">H572-J572</f>
        <v>237.096</v>
      </c>
      <c r="L572" s="330"/>
      <c r="M572" s="262"/>
      <c r="N572" s="262" t="n">
        <v>402.192</v>
      </c>
      <c r="O572" s="262" t="n">
        <v>4.48</v>
      </c>
      <c r="P572" s="262"/>
      <c r="Q572" s="262" t="n">
        <v>603</v>
      </c>
      <c r="R572" s="331" t="n">
        <f aca="false">A572*F572</f>
        <v>0.3</v>
      </c>
    </row>
    <row r="573" s="1" customFormat="true" ht="12.75" hidden="false" customHeight="false" outlineLevel="0" collapsed="false">
      <c r="A573" s="262" t="n">
        <v>1</v>
      </c>
      <c r="B573" s="332" t="s">
        <v>2303</v>
      </c>
      <c r="C573" s="332" t="s">
        <v>1562</v>
      </c>
      <c r="D573" s="332" t="s">
        <v>2304</v>
      </c>
      <c r="E573" s="262"/>
      <c r="F573" s="331" t="n">
        <v>0.35</v>
      </c>
      <c r="G573" s="333" t="n">
        <v>303</v>
      </c>
      <c r="H573" s="333" t="n">
        <f aca="false">A573*G573*(1-H563/100)</f>
        <v>303</v>
      </c>
      <c r="I573" s="334" t="n">
        <v>224.4375</v>
      </c>
      <c r="J573" s="334" t="n">
        <f aca="false">(A573*I573)/J563*K563</f>
        <v>204.1875</v>
      </c>
      <c r="K573" s="335" t="n">
        <f aca="false">H573-J573</f>
        <v>98.8125</v>
      </c>
      <c r="L573" s="330"/>
      <c r="M573" s="262"/>
      <c r="N573" s="262" t="n">
        <v>224.4375</v>
      </c>
      <c r="O573" s="262" t="n">
        <v>2.5</v>
      </c>
      <c r="P573" s="262" t="n">
        <v>500</v>
      </c>
      <c r="Q573" s="262" t="n">
        <v>303</v>
      </c>
      <c r="R573" s="331" t="n">
        <f aca="false">A573*F573</f>
        <v>0.35</v>
      </c>
    </row>
    <row r="574" s="1" customFormat="true" ht="12.75" hidden="false" customHeight="false" outlineLevel="0" collapsed="false">
      <c r="A574" s="262" t="n">
        <v>2</v>
      </c>
      <c r="B574" s="332" t="s">
        <v>1749</v>
      </c>
      <c r="C574" s="332" t="s">
        <v>1570</v>
      </c>
      <c r="D574" s="332" t="s">
        <v>1750</v>
      </c>
      <c r="E574" s="262"/>
      <c r="F574" s="331" t="n">
        <v>1.83</v>
      </c>
      <c r="G574" s="333" t="n">
        <v>727</v>
      </c>
      <c r="H574" s="333" t="n">
        <f aca="false">A574*G574*(1-H563/100)</f>
        <v>1454</v>
      </c>
      <c r="I574" s="334" t="n">
        <v>538.65</v>
      </c>
      <c r="J574" s="334" t="n">
        <f aca="false">(A574*I574)/J563*K563</f>
        <v>980.1</v>
      </c>
      <c r="K574" s="335" t="n">
        <f aca="false">H574-J574</f>
        <v>473.9</v>
      </c>
      <c r="L574" s="330"/>
      <c r="M574" s="262"/>
      <c r="N574" s="262" t="n">
        <v>538.65</v>
      </c>
      <c r="O574" s="262" t="n">
        <v>6</v>
      </c>
      <c r="P574" s="262" t="n">
        <v>970</v>
      </c>
      <c r="Q574" s="262" t="n">
        <v>727</v>
      </c>
      <c r="R574" s="331" t="n">
        <f aca="false">A574*F574</f>
        <v>3.66</v>
      </c>
    </row>
    <row r="575" s="1" customFormat="true" ht="12.75" hidden="false" customHeight="false" outlineLevel="0" collapsed="false">
      <c r="A575" s="262" t="n">
        <v>1</v>
      </c>
      <c r="B575" s="332" t="s">
        <v>2305</v>
      </c>
      <c r="C575" s="332" t="s">
        <v>1866</v>
      </c>
      <c r="D575" s="332" t="s">
        <v>2306</v>
      </c>
      <c r="E575" s="262"/>
      <c r="F575" s="331" t="n">
        <v>0.8</v>
      </c>
      <c r="G575" s="333" t="n">
        <v>388</v>
      </c>
      <c r="H575" s="333" t="n">
        <f aca="false">A575*G575*(1-H563/100)</f>
        <v>388</v>
      </c>
      <c r="I575" s="334" t="n">
        <v>287.28</v>
      </c>
      <c r="J575" s="334" t="n">
        <f aca="false">(A575*I575)/J563*K563</f>
        <v>261.36</v>
      </c>
      <c r="K575" s="335" t="n">
        <f aca="false">H575-J575</f>
        <v>126.64</v>
      </c>
      <c r="L575" s="330"/>
      <c r="M575" s="262"/>
      <c r="N575" s="262" t="n">
        <v>287.28</v>
      </c>
      <c r="O575" s="262" t="n">
        <v>3.2</v>
      </c>
      <c r="P575" s="262" t="n">
        <v>460</v>
      </c>
      <c r="Q575" s="262" t="n">
        <v>388</v>
      </c>
      <c r="R575" s="331" t="n">
        <f aca="false">A575*F575</f>
        <v>0.8</v>
      </c>
    </row>
    <row r="576" s="1" customFormat="true" ht="12.75" hidden="false" customHeight="false" outlineLevel="0" collapsed="false">
      <c r="A576" s="336" t="n">
        <f aca="false">SUM(A564:A575)</f>
        <v>71</v>
      </c>
      <c r="B576" s="336" t="s">
        <v>377</v>
      </c>
      <c r="C576" s="336"/>
      <c r="D576" s="336"/>
      <c r="E576" s="336"/>
      <c r="F576" s="337" t="n">
        <f aca="false">R576</f>
        <v>59.79</v>
      </c>
      <c r="G576" s="338"/>
      <c r="H576" s="339" t="n">
        <f aca="false">SUM(H564:H575)</f>
        <v>21749</v>
      </c>
      <c r="I576" s="340"/>
      <c r="J576" s="341" t="n">
        <f aca="false">SUM(J564:J575)</f>
        <v>13835.0492045113</v>
      </c>
      <c r="K576" s="335" t="n">
        <f aca="false">SUM(K564:K575)</f>
        <v>7913.95079548872</v>
      </c>
      <c r="L576" s="330"/>
      <c r="M576" s="262"/>
      <c r="N576" s="262"/>
      <c r="O576" s="262"/>
      <c r="P576" s="262"/>
      <c r="Q576" s="262"/>
      <c r="R576" s="331" t="n">
        <f aca="false">SUM(R564:R575)</f>
        <v>59.79</v>
      </c>
    </row>
    <row r="577" s="1" customFormat="true" ht="12.75" hidden="false" customHeight="false" outlineLevel="0" collapsed="false">
      <c r="A577" s="262"/>
      <c r="B577" s="272" t="s">
        <v>914</v>
      </c>
      <c r="C577" s="342"/>
      <c r="D577" s="342"/>
      <c r="E577" s="262"/>
      <c r="F577" s="262"/>
      <c r="G577" s="333"/>
      <c r="H577" s="343" t="n">
        <v>0</v>
      </c>
      <c r="I577" s="344" t="n">
        <f aca="false">K578/J578</f>
        <v>0.572021875636566</v>
      </c>
      <c r="J577" s="345"/>
      <c r="K577" s="335"/>
      <c r="L577" s="330"/>
      <c r="M577" s="262"/>
      <c r="N577" s="262"/>
      <c r="O577" s="262"/>
      <c r="P577" s="262"/>
      <c r="Q577" s="262"/>
      <c r="R577" s="331"/>
    </row>
    <row r="578" s="1" customFormat="true" ht="13.5" hidden="false" customHeight="false" outlineLevel="0" collapsed="false">
      <c r="A578" s="346"/>
      <c r="B578" s="346" t="s">
        <v>915</v>
      </c>
      <c r="C578" s="346"/>
      <c r="D578" s="346"/>
      <c r="E578" s="346"/>
      <c r="F578" s="347"/>
      <c r="G578" s="348"/>
      <c r="H578" s="349" t="n">
        <f aca="false">SUM(H576:H577)</f>
        <v>21749</v>
      </c>
      <c r="I578" s="350" t="n">
        <f aca="false">K578/H578</f>
        <v>0.363876536644844</v>
      </c>
      <c r="J578" s="351" t="n">
        <f aca="false">SUM(J576:J577)</f>
        <v>13835.0492045113</v>
      </c>
      <c r="K578" s="352" t="n">
        <f aca="false">H578-J578</f>
        <v>7913.95079548872</v>
      </c>
      <c r="L578" s="330"/>
      <c r="M578" s="262"/>
      <c r="N578" s="262"/>
      <c r="O578" s="262"/>
      <c r="P578" s="262"/>
      <c r="Q578" s="262"/>
      <c r="R578" s="331"/>
    </row>
    <row r="579" s="1" customFormat="true" ht="13.5" hidden="false" customHeight="false" outlineLevel="0" collapsed="false">
      <c r="A579" s="262"/>
      <c r="B579" s="332"/>
      <c r="C579" s="342"/>
      <c r="D579" s="342"/>
      <c r="E579" s="262"/>
      <c r="F579" s="262"/>
      <c r="G579" s="262"/>
      <c r="H579" s="262"/>
      <c r="I579" s="354"/>
      <c r="J579" s="354"/>
      <c r="K579" s="355"/>
      <c r="L579" s="330"/>
      <c r="M579" s="262"/>
      <c r="N579" s="262"/>
      <c r="O579" s="262"/>
      <c r="P579" s="262"/>
      <c r="Q579" s="262"/>
      <c r="R579" s="331"/>
    </row>
    <row r="580" s="1" customFormat="true" ht="13.5" hidden="false" customHeight="false" outlineLevel="0" collapsed="false">
      <c r="A580" s="322"/>
      <c r="B580" s="272" t="s">
        <v>2307</v>
      </c>
      <c r="C580" s="324"/>
      <c r="D580" s="325" t="n">
        <v>42772</v>
      </c>
      <c r="E580" s="322"/>
      <c r="F580" s="322" t="s">
        <v>2283</v>
      </c>
      <c r="G580" s="324"/>
      <c r="H580" s="326" t="n">
        <v>0</v>
      </c>
      <c r="I580" s="327" t="s">
        <v>358</v>
      </c>
      <c r="J580" s="328" t="n">
        <v>66.5</v>
      </c>
      <c r="K580" s="329" t="n">
        <v>60.5</v>
      </c>
      <c r="L580" s="330"/>
      <c r="M580" s="262"/>
      <c r="N580" s="262"/>
      <c r="O580" s="262"/>
      <c r="P580" s="262"/>
      <c r="Q580" s="262"/>
      <c r="R580" s="331"/>
    </row>
    <row r="581" s="1" customFormat="true" ht="12.75" hidden="false" customHeight="false" outlineLevel="0" collapsed="false">
      <c r="A581" s="262" t="n">
        <v>4</v>
      </c>
      <c r="B581" s="332" t="s">
        <v>2308</v>
      </c>
      <c r="C581" s="332" t="s">
        <v>2309</v>
      </c>
      <c r="D581" s="332" t="s">
        <v>2310</v>
      </c>
      <c r="E581" s="262"/>
      <c r="F581" s="331" t="n">
        <v>1.5</v>
      </c>
      <c r="G581" s="333" t="n">
        <v>9500</v>
      </c>
      <c r="H581" s="333" t="n">
        <f aca="false">A581*G581*(1-H580/100)</f>
        <v>38000</v>
      </c>
      <c r="I581" s="334" t="n">
        <v>7348.25</v>
      </c>
      <c r="J581" s="334" t="n">
        <f aca="false">(A581*I581)/J580*K580</f>
        <v>26741</v>
      </c>
      <c r="K581" s="335" t="n">
        <f aca="false">H581-J581</f>
        <v>11259</v>
      </c>
      <c r="L581" s="330"/>
      <c r="M581" s="262"/>
      <c r="N581" s="262" t="n">
        <v>7348.25</v>
      </c>
      <c r="O581" s="262" t="n">
        <v>85</v>
      </c>
      <c r="P581" s="262" t="n">
        <v>9500</v>
      </c>
      <c r="Q581" s="262" t="n">
        <v>9000</v>
      </c>
      <c r="R581" s="331" t="n">
        <f aca="false">A581*F581</f>
        <v>6</v>
      </c>
    </row>
    <row r="582" s="1" customFormat="true" ht="12.75" hidden="false" customHeight="false" outlineLevel="0" collapsed="false">
      <c r="A582" s="262" t="n">
        <v>2</v>
      </c>
      <c r="B582" s="332" t="s">
        <v>1878</v>
      </c>
      <c r="C582" s="332" t="s">
        <v>1879</v>
      </c>
      <c r="D582" s="332" t="s">
        <v>1880</v>
      </c>
      <c r="E582" s="262"/>
      <c r="F582" s="331" t="n">
        <v>2.1</v>
      </c>
      <c r="G582" s="333" t="n">
        <v>10500</v>
      </c>
      <c r="H582" s="333" t="n">
        <f aca="false">A582*G582*(1-H580/100)</f>
        <v>21000</v>
      </c>
      <c r="I582" s="334" t="n">
        <v>8212.75</v>
      </c>
      <c r="J582" s="334" t="n">
        <f aca="false">(A582*I582)/J580*K580</f>
        <v>14943.5</v>
      </c>
      <c r="K582" s="335" t="n">
        <f aca="false">H582-J582</f>
        <v>6056.5</v>
      </c>
      <c r="L582" s="330"/>
      <c r="M582" s="262"/>
      <c r="N582" s="262" t="n">
        <v>8212.75</v>
      </c>
      <c r="O582" s="262" t="n">
        <v>95</v>
      </c>
      <c r="P582" s="262" t="n">
        <v>10500</v>
      </c>
      <c r="Q582" s="262" t="n">
        <v>10500</v>
      </c>
      <c r="R582" s="331" t="n">
        <f aca="false">A582*F582</f>
        <v>4.2</v>
      </c>
    </row>
    <row r="583" s="1" customFormat="true" ht="12.75" hidden="false" customHeight="false" outlineLevel="0" collapsed="false">
      <c r="A583" s="336" t="n">
        <f aca="false">SUM(A581:A582)</f>
        <v>6</v>
      </c>
      <c r="B583" s="336" t="s">
        <v>377</v>
      </c>
      <c r="C583" s="336"/>
      <c r="D583" s="336"/>
      <c r="E583" s="336"/>
      <c r="F583" s="337" t="n">
        <f aca="false">R583</f>
        <v>10.2</v>
      </c>
      <c r="G583" s="338"/>
      <c r="H583" s="339" t="n">
        <f aca="false">SUM(H581:H582)</f>
        <v>59000</v>
      </c>
      <c r="I583" s="340"/>
      <c r="J583" s="341" t="n">
        <f aca="false">SUM(J581:J582)</f>
        <v>41684.5</v>
      </c>
      <c r="K583" s="335" t="n">
        <f aca="false">SUM(K581:K582)</f>
        <v>17315.5</v>
      </c>
      <c r="L583" s="330"/>
      <c r="M583" s="262"/>
      <c r="N583" s="262"/>
      <c r="O583" s="262"/>
      <c r="P583" s="262"/>
      <c r="Q583" s="262"/>
      <c r="R583" s="331" t="n">
        <f aca="false">SUM(R581:R582)</f>
        <v>10.2</v>
      </c>
    </row>
    <row r="584" s="1" customFormat="true" ht="12.75" hidden="false" customHeight="false" outlineLevel="0" collapsed="false">
      <c r="A584" s="262"/>
      <c r="B584" s="272" t="s">
        <v>914</v>
      </c>
      <c r="C584" s="342"/>
      <c r="D584" s="342"/>
      <c r="E584" s="262"/>
      <c r="F584" s="262"/>
      <c r="G584" s="333"/>
      <c r="H584" s="343" t="n">
        <v>0</v>
      </c>
      <c r="I584" s="344" t="n">
        <f aca="false">K585/J585</f>
        <v>0.415394211277573</v>
      </c>
      <c r="J584" s="345"/>
      <c r="K584" s="335"/>
      <c r="L584" s="330"/>
      <c r="M584" s="262"/>
      <c r="N584" s="262"/>
      <c r="O584" s="262"/>
      <c r="P584" s="262"/>
      <c r="Q584" s="262"/>
      <c r="R584" s="331"/>
    </row>
    <row r="585" s="1" customFormat="true" ht="13.5" hidden="false" customHeight="false" outlineLevel="0" collapsed="false">
      <c r="A585" s="346"/>
      <c r="B585" s="346" t="s">
        <v>915</v>
      </c>
      <c r="C585" s="346"/>
      <c r="D585" s="346"/>
      <c r="E585" s="346"/>
      <c r="F585" s="347"/>
      <c r="G585" s="348"/>
      <c r="H585" s="349" t="n">
        <f aca="false">SUM(H583:H584)</f>
        <v>59000</v>
      </c>
      <c r="I585" s="350" t="n">
        <f aca="false">K585/H585</f>
        <v>0.293483050847458</v>
      </c>
      <c r="J585" s="351" t="n">
        <f aca="false">SUM(J583:J584)</f>
        <v>41684.5</v>
      </c>
      <c r="K585" s="352" t="n">
        <f aca="false">H585-J585</f>
        <v>17315.5</v>
      </c>
      <c r="L585" s="330"/>
      <c r="M585" s="262"/>
      <c r="N585" s="262"/>
      <c r="O585" s="262"/>
      <c r="P585" s="262"/>
      <c r="Q585" s="262"/>
      <c r="R585" s="331"/>
    </row>
    <row r="586" s="1" customFormat="true" ht="13.5" hidden="false" customHeight="false" outlineLevel="0" collapsed="false">
      <c r="A586" s="262"/>
      <c r="B586" s="332"/>
      <c r="C586" s="342"/>
      <c r="D586" s="342"/>
      <c r="E586" s="262"/>
      <c r="F586" s="262"/>
      <c r="G586" s="262"/>
      <c r="H586" s="262"/>
      <c r="I586" s="354"/>
      <c r="J586" s="354"/>
      <c r="K586" s="355"/>
      <c r="L586" s="330"/>
      <c r="M586" s="262"/>
      <c r="N586" s="262"/>
      <c r="O586" s="262"/>
      <c r="P586" s="262"/>
      <c r="Q586" s="262"/>
      <c r="R586" s="331"/>
    </row>
    <row r="587" s="1" customFormat="true" ht="13.5" hidden="false" customHeight="false" outlineLevel="0" collapsed="false">
      <c r="A587" s="322"/>
      <c r="B587" s="323" t="s">
        <v>2311</v>
      </c>
      <c r="C587" s="324" t="s">
        <v>1965</v>
      </c>
      <c r="D587" s="325" t="n">
        <v>42773</v>
      </c>
      <c r="E587" s="322"/>
      <c r="F587" s="322" t="s">
        <v>2312</v>
      </c>
      <c r="G587" s="324"/>
      <c r="H587" s="326" t="n">
        <v>0</v>
      </c>
      <c r="I587" s="327" t="s">
        <v>358</v>
      </c>
      <c r="J587" s="328" t="n">
        <v>66.5</v>
      </c>
      <c r="K587" s="329" t="n">
        <v>60.5</v>
      </c>
      <c r="L587" s="330"/>
      <c r="M587" s="262"/>
      <c r="N587" s="262"/>
      <c r="O587" s="262"/>
      <c r="P587" s="262"/>
      <c r="Q587" s="262"/>
      <c r="R587" s="331"/>
    </row>
    <row r="588" s="1" customFormat="true" ht="12.75" hidden="false" customHeight="false" outlineLevel="0" collapsed="false">
      <c r="A588" s="262" t="n">
        <v>2</v>
      </c>
      <c r="B588" s="332" t="s">
        <v>2313</v>
      </c>
      <c r="C588" s="332" t="s">
        <v>1550</v>
      </c>
      <c r="D588" s="332" t="s">
        <v>2314</v>
      </c>
      <c r="E588" s="262"/>
      <c r="F588" s="331" t="n">
        <v>0.27</v>
      </c>
      <c r="G588" s="333" t="n">
        <v>438</v>
      </c>
      <c r="H588" s="333" t="n">
        <f aca="false">A588*G588*(1-H587/100)</f>
        <v>876</v>
      </c>
      <c r="I588" s="334" t="n">
        <v>324.1875</v>
      </c>
      <c r="J588" s="334" t="n">
        <f aca="false">(A588*I588)/J587*K587</f>
        <v>589.875</v>
      </c>
      <c r="K588" s="335" t="n">
        <f aca="false">H588-J588</f>
        <v>286.125</v>
      </c>
      <c r="L588" s="330"/>
      <c r="M588" s="262"/>
      <c r="N588" s="262" t="n">
        <v>324.1875</v>
      </c>
      <c r="O588" s="262" t="n">
        <v>3.25</v>
      </c>
      <c r="P588" s="262" t="n">
        <v>520</v>
      </c>
      <c r="Q588" s="262" t="n">
        <v>437.6531</v>
      </c>
      <c r="R588" s="331" t="n">
        <f aca="false">A588*F588</f>
        <v>0.54</v>
      </c>
    </row>
    <row r="589" s="1" customFormat="true" ht="12.75" hidden="false" customHeight="false" outlineLevel="0" collapsed="false">
      <c r="A589" s="262" t="n">
        <v>3</v>
      </c>
      <c r="B589" s="332" t="s">
        <v>2315</v>
      </c>
      <c r="C589" s="332" t="s">
        <v>2316</v>
      </c>
      <c r="D589" s="332" t="s">
        <v>2317</v>
      </c>
      <c r="E589" s="262"/>
      <c r="F589" s="331" t="n">
        <v>0.34</v>
      </c>
      <c r="G589" s="333" t="n">
        <v>500</v>
      </c>
      <c r="H589" s="333" t="n">
        <f aca="false">A589*G589*(1-H587/100)</f>
        <v>1500</v>
      </c>
      <c r="I589" s="334" t="n">
        <v>370.0725</v>
      </c>
      <c r="J589" s="334" t="n">
        <f aca="false">(A589*I589)/J587*K587</f>
        <v>1010.0475</v>
      </c>
      <c r="K589" s="335" t="n">
        <f aca="false">H589-J589</f>
        <v>489.9525</v>
      </c>
      <c r="L589" s="330"/>
      <c r="M589" s="262"/>
      <c r="N589" s="262" t="n">
        <v>370.0725</v>
      </c>
      <c r="O589" s="262" t="n">
        <v>3.71</v>
      </c>
      <c r="P589" s="262" t="n">
        <v>560</v>
      </c>
      <c r="Q589" s="262" t="n">
        <v>499.5979</v>
      </c>
      <c r="R589" s="331" t="n">
        <f aca="false">A589*F589</f>
        <v>1.02</v>
      </c>
    </row>
    <row r="590" s="1" customFormat="true" ht="12.75" hidden="false" customHeight="false" outlineLevel="0" collapsed="false">
      <c r="A590" s="262" t="n">
        <v>1</v>
      </c>
      <c r="B590" s="332" t="s">
        <v>2318</v>
      </c>
      <c r="C590" s="332" t="s">
        <v>1550</v>
      </c>
      <c r="D590" s="332" t="s">
        <v>2319</v>
      </c>
      <c r="E590" s="262"/>
      <c r="F590" s="331" t="n">
        <v>0.41</v>
      </c>
      <c r="G590" s="333" t="n">
        <v>538</v>
      </c>
      <c r="H590" s="333" t="n">
        <f aca="false">A590*G590*(1-H587/100)</f>
        <v>538</v>
      </c>
      <c r="I590" s="334" t="n">
        <v>398.601</v>
      </c>
      <c r="J590" s="334" t="n">
        <f aca="false">(A590*I590)/J587*K587</f>
        <v>362.637</v>
      </c>
      <c r="K590" s="335" t="n">
        <f aca="false">H590-J590</f>
        <v>175.363</v>
      </c>
      <c r="L590" s="330"/>
      <c r="M590" s="262"/>
      <c r="N590" s="262" t="n">
        <v>398.601</v>
      </c>
      <c r="O590" s="262" t="n">
        <v>4.44</v>
      </c>
      <c r="P590" s="262" t="n">
        <v>640</v>
      </c>
      <c r="Q590" s="262" t="n">
        <v>538.1114</v>
      </c>
      <c r="R590" s="331" t="n">
        <f aca="false">A590*F590</f>
        <v>0.41</v>
      </c>
    </row>
    <row r="591" s="1" customFormat="true" ht="12.75" hidden="false" customHeight="false" outlineLevel="0" collapsed="false">
      <c r="A591" s="262" t="n">
        <v>4</v>
      </c>
      <c r="B591" s="332" t="s">
        <v>2320</v>
      </c>
      <c r="C591" s="332" t="s">
        <v>2321</v>
      </c>
      <c r="D591" s="332" t="s">
        <v>2322</v>
      </c>
      <c r="E591" s="262"/>
      <c r="F591" s="331" t="n">
        <v>1.59</v>
      </c>
      <c r="G591" s="333" t="n">
        <v>1154</v>
      </c>
      <c r="H591" s="333" t="n">
        <f aca="false">A591*G591*(1-H587/100)</f>
        <v>4616</v>
      </c>
      <c r="I591" s="334" t="n">
        <v>854.658</v>
      </c>
      <c r="J591" s="334" t="n">
        <f aca="false">(A591*I591)/J587*K587</f>
        <v>3110.184</v>
      </c>
      <c r="K591" s="335" t="n">
        <f aca="false">H591-J591</f>
        <v>1505.816</v>
      </c>
      <c r="L591" s="330"/>
      <c r="M591" s="262"/>
      <c r="N591" s="262" t="n">
        <v>854.658</v>
      </c>
      <c r="O591" s="262" t="n">
        <v>9.52</v>
      </c>
      <c r="P591" s="262" t="n">
        <v>1280</v>
      </c>
      <c r="Q591" s="262" t="n">
        <v>1153.7883</v>
      </c>
      <c r="R591" s="331" t="n">
        <f aca="false">A591*F591</f>
        <v>6.36</v>
      </c>
    </row>
    <row r="592" s="1" customFormat="true" ht="12.75" hidden="false" customHeight="false" outlineLevel="0" collapsed="false">
      <c r="A592" s="262" t="n">
        <v>30</v>
      </c>
      <c r="B592" s="332" t="s">
        <v>2323</v>
      </c>
      <c r="C592" s="332" t="s">
        <v>2324</v>
      </c>
      <c r="D592" s="332" t="s">
        <v>2325</v>
      </c>
      <c r="E592" s="262"/>
      <c r="F592" s="331" t="n">
        <v>0.13</v>
      </c>
      <c r="G592" s="333" t="n">
        <v>431</v>
      </c>
      <c r="H592" s="333" t="n">
        <f aca="false">A592*G592*(1-H587/100)</f>
        <v>12930</v>
      </c>
      <c r="I592" s="334" t="n">
        <v>215.46</v>
      </c>
      <c r="J592" s="334" t="n">
        <f aca="false">(A592*I592)/J587*K587</f>
        <v>5880.6</v>
      </c>
      <c r="K592" s="335" t="n">
        <f aca="false">H592-J592</f>
        <v>7049.4</v>
      </c>
      <c r="L592" s="330"/>
      <c r="M592" s="262"/>
      <c r="N592" s="262" t="n">
        <v>215.46</v>
      </c>
      <c r="O592" s="262" t="n">
        <v>1.8</v>
      </c>
      <c r="P592" s="262" t="n">
        <v>900</v>
      </c>
      <c r="Q592" s="262" t="n">
        <v>430.92</v>
      </c>
      <c r="R592" s="331" t="n">
        <f aca="false">A592*F592</f>
        <v>3.9</v>
      </c>
    </row>
    <row r="593" s="1" customFormat="true" ht="12.75" hidden="false" customHeight="false" outlineLevel="0" collapsed="false">
      <c r="A593" s="262" t="n">
        <v>29</v>
      </c>
      <c r="B593" s="332" t="s">
        <v>2326</v>
      </c>
      <c r="C593" s="332" t="s">
        <v>2327</v>
      </c>
      <c r="D593" s="332" t="s">
        <v>2328</v>
      </c>
      <c r="E593" s="262"/>
      <c r="F593" s="331" t="n">
        <v>0.2</v>
      </c>
      <c r="G593" s="333" t="n">
        <v>475</v>
      </c>
      <c r="H593" s="333" t="n">
        <f aca="false">A593*G593*(1-H587/100)</f>
        <v>13775</v>
      </c>
      <c r="I593" s="334" t="n">
        <v>339.625</v>
      </c>
      <c r="J593" s="334" t="n">
        <f aca="false">(A593*I593)/J587*K587</f>
        <v>8960.48214285714</v>
      </c>
      <c r="K593" s="335" t="n">
        <f aca="false">H593-J593</f>
        <v>4814.51785714286</v>
      </c>
      <c r="L593" s="330"/>
      <c r="M593" s="262"/>
      <c r="N593" s="262" t="n">
        <v>339.625</v>
      </c>
      <c r="O593" s="262" t="n">
        <v>2.09</v>
      </c>
      <c r="P593" s="262" t="n">
        <v>611.325</v>
      </c>
      <c r="Q593" s="262" t="n">
        <v>475.475</v>
      </c>
      <c r="R593" s="331" t="n">
        <f aca="false">A593*F593</f>
        <v>5.8</v>
      </c>
    </row>
    <row r="594" s="1" customFormat="true" ht="12.75" hidden="false" customHeight="false" outlineLevel="0" collapsed="false">
      <c r="A594" s="262" t="n">
        <v>1</v>
      </c>
      <c r="B594" s="332" t="s">
        <v>1906</v>
      </c>
      <c r="C594" s="332" t="s">
        <v>1907</v>
      </c>
      <c r="D594" s="332" t="s">
        <v>1908</v>
      </c>
      <c r="E594" s="262"/>
      <c r="F594" s="331" t="n">
        <v>0.02</v>
      </c>
      <c r="G594" s="333" t="n">
        <v>109</v>
      </c>
      <c r="H594" s="333" t="n">
        <f aca="false">A594*G594*(1-H587/100)</f>
        <v>109</v>
      </c>
      <c r="I594" s="334" t="n">
        <v>80.7975</v>
      </c>
      <c r="J594" s="334" t="n">
        <f aca="false">(A594*I594)/J587*K587</f>
        <v>73.5075</v>
      </c>
      <c r="K594" s="335" t="n">
        <f aca="false">H594-J594</f>
        <v>35.4925</v>
      </c>
      <c r="L594" s="330"/>
      <c r="M594" s="262"/>
      <c r="N594" s="262" t="n">
        <v>80.7975</v>
      </c>
      <c r="O594" s="262" t="n">
        <v>0.9</v>
      </c>
      <c r="P594" s="262" t="n">
        <v>120</v>
      </c>
      <c r="Q594" s="262" t="n">
        <v>109.0766</v>
      </c>
      <c r="R594" s="331" t="n">
        <f aca="false">A594*F594</f>
        <v>0.02</v>
      </c>
    </row>
    <row r="595" s="1" customFormat="true" ht="12.75" hidden="false" customHeight="false" outlineLevel="0" collapsed="false">
      <c r="A595" s="262" t="n">
        <v>8</v>
      </c>
      <c r="B595" s="332" t="s">
        <v>2329</v>
      </c>
      <c r="C595" s="332" t="s">
        <v>1907</v>
      </c>
      <c r="D595" s="332" t="s">
        <v>2330</v>
      </c>
      <c r="E595" s="262"/>
      <c r="F595" s="331" t="n">
        <v>0.04</v>
      </c>
      <c r="G595" s="333" t="n">
        <v>161</v>
      </c>
      <c r="H595" s="333" t="n">
        <f aca="false">A595*G595*(1-H587/100)</f>
        <v>1288</v>
      </c>
      <c r="I595" s="334" t="n">
        <v>119.4008</v>
      </c>
      <c r="J595" s="334" t="n">
        <f aca="false">(A595*I595)/J587*K587</f>
        <v>869.022363909775</v>
      </c>
      <c r="K595" s="335" t="n">
        <f aca="false">H595-J595</f>
        <v>418.977636090226</v>
      </c>
      <c r="L595" s="330"/>
      <c r="M595" s="262"/>
      <c r="N595" s="262" t="n">
        <v>119.4008</v>
      </c>
      <c r="O595" s="262" t="n">
        <v>1.33</v>
      </c>
      <c r="P595" s="262" t="n">
        <v>180</v>
      </c>
      <c r="Q595" s="262" t="n">
        <v>161.191</v>
      </c>
      <c r="R595" s="331" t="n">
        <f aca="false">A595*F595</f>
        <v>0.32</v>
      </c>
    </row>
    <row r="596" s="1" customFormat="true" ht="12.75" hidden="false" customHeight="false" outlineLevel="0" collapsed="false">
      <c r="A596" s="336" t="n">
        <f aca="false">SUM(A588:A595)</f>
        <v>78</v>
      </c>
      <c r="B596" s="336" t="s">
        <v>377</v>
      </c>
      <c r="C596" s="336"/>
      <c r="D596" s="336"/>
      <c r="E596" s="336"/>
      <c r="F596" s="337" t="n">
        <f aca="false">R596</f>
        <v>18.37</v>
      </c>
      <c r="G596" s="338"/>
      <c r="H596" s="339" t="n">
        <f aca="false">SUM(H588:H595)</f>
        <v>35632</v>
      </c>
      <c r="I596" s="340"/>
      <c r="J596" s="341" t="n">
        <f aca="false">SUM(J588:J595)</f>
        <v>20856.3555067669</v>
      </c>
      <c r="K596" s="335" t="n">
        <f aca="false">SUM(K588:K595)</f>
        <v>14775.6444932331</v>
      </c>
      <c r="L596" s="330"/>
      <c r="M596" s="262"/>
      <c r="N596" s="262"/>
      <c r="O596" s="262"/>
      <c r="P596" s="262"/>
      <c r="Q596" s="262"/>
      <c r="R596" s="331" t="n">
        <f aca="false">SUM(R588:R595)</f>
        <v>18.37</v>
      </c>
    </row>
    <row r="597" s="1" customFormat="true" ht="12.75" hidden="false" customHeight="false" outlineLevel="0" collapsed="false">
      <c r="A597" s="262"/>
      <c r="B597" s="272" t="s">
        <v>914</v>
      </c>
      <c r="C597" s="342"/>
      <c r="D597" s="342"/>
      <c r="E597" s="262"/>
      <c r="F597" s="262"/>
      <c r="G597" s="333"/>
      <c r="H597" s="343" t="n">
        <v>0</v>
      </c>
      <c r="I597" s="344" t="n">
        <f aca="false">K598/J598</f>
        <v>0.708448055003621</v>
      </c>
      <c r="J597" s="345"/>
      <c r="K597" s="335"/>
      <c r="L597" s="330"/>
      <c r="M597" s="262"/>
      <c r="N597" s="262"/>
      <c r="O597" s="262"/>
      <c r="P597" s="262"/>
      <c r="Q597" s="262"/>
      <c r="R597" s="331"/>
    </row>
    <row r="598" s="1" customFormat="true" ht="13.5" hidden="false" customHeight="false" outlineLevel="0" collapsed="false">
      <c r="A598" s="346"/>
      <c r="B598" s="346" t="s">
        <v>915</v>
      </c>
      <c r="C598" s="346"/>
      <c r="D598" s="346"/>
      <c r="E598" s="346"/>
      <c r="F598" s="347"/>
      <c r="G598" s="348"/>
      <c r="H598" s="349" t="n">
        <f aca="false">SUM(H596:H597)</f>
        <v>35632</v>
      </c>
      <c r="I598" s="350" t="n">
        <f aca="false">K598/H598</f>
        <v>0.414673453447269</v>
      </c>
      <c r="J598" s="351" t="n">
        <f aca="false">SUM(J596:J597)</f>
        <v>20856.3555067669</v>
      </c>
      <c r="K598" s="352" t="n">
        <f aca="false">H598-J598</f>
        <v>14775.6444932331</v>
      </c>
      <c r="L598" s="330"/>
      <c r="M598" s="262"/>
      <c r="N598" s="262"/>
      <c r="O598" s="262"/>
      <c r="P598" s="262"/>
      <c r="Q598" s="262"/>
      <c r="R598" s="331"/>
    </row>
    <row r="599" s="1" customFormat="true" ht="13.5" hidden="false" customHeight="false" outlineLevel="0" collapsed="false">
      <c r="A599" s="262"/>
      <c r="B599" s="332"/>
      <c r="C599" s="342"/>
      <c r="D599" s="342"/>
      <c r="E599" s="262"/>
      <c r="F599" s="262"/>
      <c r="G599" s="262"/>
      <c r="H599" s="262"/>
      <c r="I599" s="354"/>
      <c r="J599" s="354"/>
      <c r="K599" s="355"/>
      <c r="L599" s="330"/>
      <c r="M599" s="262"/>
      <c r="N599" s="262"/>
      <c r="O599" s="262"/>
      <c r="P599" s="262"/>
      <c r="Q599" s="262"/>
      <c r="R599" s="331"/>
    </row>
    <row r="600" s="1" customFormat="true" ht="13.5" hidden="false" customHeight="false" outlineLevel="0" collapsed="false">
      <c r="A600" s="322"/>
      <c r="B600" s="323" t="s">
        <v>2331</v>
      </c>
      <c r="C600" s="324" t="s">
        <v>2332</v>
      </c>
      <c r="D600" s="325" t="n">
        <v>42773</v>
      </c>
      <c r="E600" s="322"/>
      <c r="F600" s="322" t="s">
        <v>2333</v>
      </c>
      <c r="G600" s="324"/>
      <c r="H600" s="326" t="n">
        <v>0</v>
      </c>
      <c r="I600" s="327" t="s">
        <v>358</v>
      </c>
      <c r="J600" s="328" t="n">
        <v>66.5</v>
      </c>
      <c r="K600" s="329" t="n">
        <v>60.5</v>
      </c>
      <c r="L600" s="330"/>
      <c r="M600" s="262"/>
      <c r="N600" s="262"/>
      <c r="O600" s="262"/>
      <c r="P600" s="262"/>
      <c r="Q600" s="262"/>
      <c r="R600" s="331"/>
    </row>
    <row r="601" s="1" customFormat="true" ht="12.75" hidden="false" customHeight="false" outlineLevel="0" collapsed="false">
      <c r="A601" s="262" t="n">
        <v>1</v>
      </c>
      <c r="B601" s="332" t="s">
        <v>2334</v>
      </c>
      <c r="C601" s="332" t="s">
        <v>1212</v>
      </c>
      <c r="D601" s="332" t="s">
        <v>2335</v>
      </c>
      <c r="E601" s="262"/>
      <c r="F601" s="331" t="n">
        <v>12.2</v>
      </c>
      <c r="G601" s="333" t="n">
        <v>2147</v>
      </c>
      <c r="H601" s="333" t="n">
        <f aca="false">A601*G601*(1-H600/100)</f>
        <v>2147</v>
      </c>
      <c r="I601" s="334" t="n">
        <v>1590.148</v>
      </c>
      <c r="J601" s="334" t="n">
        <f aca="false">(A601*I601)/J600*K600</f>
        <v>1446.676</v>
      </c>
      <c r="K601" s="335" t="n">
        <f aca="false">H601-J601</f>
        <v>700.324</v>
      </c>
      <c r="L601" s="330"/>
      <c r="M601" s="262"/>
      <c r="N601" s="262" t="n">
        <v>1590.148</v>
      </c>
      <c r="O601" s="262" t="n">
        <v>17.08</v>
      </c>
      <c r="P601" s="262" t="n">
        <v>2385.222</v>
      </c>
      <c r="Q601" s="262" t="n">
        <v>2146.6998</v>
      </c>
      <c r="R601" s="331" t="n">
        <f aca="false">A601*F601</f>
        <v>12.2</v>
      </c>
    </row>
    <row r="602" s="1" customFormat="true" ht="12.75" hidden="false" customHeight="false" outlineLevel="0" collapsed="false">
      <c r="A602" s="262" t="n">
        <v>15</v>
      </c>
      <c r="B602" s="332" t="s">
        <v>2336</v>
      </c>
      <c r="C602" s="332" t="s">
        <v>877</v>
      </c>
      <c r="D602" s="332" t="s">
        <v>1310</v>
      </c>
      <c r="E602" s="262"/>
      <c r="F602" s="331" t="n">
        <v>0.42</v>
      </c>
      <c r="G602" s="333" t="n">
        <v>111</v>
      </c>
      <c r="H602" s="333" t="n">
        <f aca="false">A602*G602*(1-H600/100)</f>
        <v>1665</v>
      </c>
      <c r="I602" s="334" t="n">
        <v>71.3545</v>
      </c>
      <c r="J602" s="334" t="n">
        <f aca="false">(A602*I602)/J600*K600</f>
        <v>973.7475</v>
      </c>
      <c r="K602" s="335" t="n">
        <f aca="false">H602-J602</f>
        <v>691.2525</v>
      </c>
      <c r="L602" s="330"/>
      <c r="M602" s="262"/>
      <c r="N602" s="262" t="n">
        <v>71.3545</v>
      </c>
      <c r="O602" s="262" t="n">
        <v>0.74</v>
      </c>
      <c r="P602" s="262" t="n">
        <v>200</v>
      </c>
      <c r="Q602" s="262" t="n">
        <v>110.5995</v>
      </c>
      <c r="R602" s="331" t="n">
        <f aca="false">A602*F602</f>
        <v>6.3</v>
      </c>
    </row>
    <row r="603" s="1" customFormat="true" ht="12.75" hidden="false" customHeight="false" outlineLevel="0" collapsed="false">
      <c r="A603" s="262" t="n">
        <v>30</v>
      </c>
      <c r="B603" s="332" t="s">
        <v>2337</v>
      </c>
      <c r="C603" s="332" t="s">
        <v>2173</v>
      </c>
      <c r="D603" s="332" t="s">
        <v>2174</v>
      </c>
      <c r="E603" s="262"/>
      <c r="F603" s="331"/>
      <c r="G603" s="333" t="n">
        <v>31</v>
      </c>
      <c r="H603" s="333" t="n">
        <f aca="false">A603*G603*(1-H600/100)</f>
        <v>930</v>
      </c>
      <c r="I603" s="334" t="n">
        <v>21.2135</v>
      </c>
      <c r="J603" s="334" t="n">
        <f aca="false">(A603*I603)/J600*K600</f>
        <v>578.985</v>
      </c>
      <c r="K603" s="335" t="n">
        <f aca="false">H603-J603</f>
        <v>351.015</v>
      </c>
      <c r="L603" s="330"/>
      <c r="M603" s="262"/>
      <c r="N603" s="262" t="n">
        <v>21.2135</v>
      </c>
      <c r="O603" s="262" t="n">
        <v>0.22</v>
      </c>
      <c r="P603" s="262" t="n">
        <v>40</v>
      </c>
      <c r="Q603" s="262" t="n">
        <v>31</v>
      </c>
      <c r="R603" s="331" t="n">
        <f aca="false">A603*F603</f>
        <v>0</v>
      </c>
    </row>
    <row r="604" s="1" customFormat="true" ht="12.75" hidden="false" customHeight="false" outlineLevel="0" collapsed="false">
      <c r="A604" s="262" t="n">
        <v>30</v>
      </c>
      <c r="B604" s="332" t="s">
        <v>1600</v>
      </c>
      <c r="C604" s="332" t="s">
        <v>1601</v>
      </c>
      <c r="D604" s="332" t="s">
        <v>1602</v>
      </c>
      <c r="E604" s="262"/>
      <c r="F604" s="331"/>
      <c r="G604" s="333" t="n">
        <v>12</v>
      </c>
      <c r="H604" s="333" t="n">
        <f aca="false">A604*G604*(1-H600/100)</f>
        <v>360</v>
      </c>
      <c r="I604" s="334" t="n">
        <v>8.9775</v>
      </c>
      <c r="J604" s="334" t="n">
        <f aca="false">(A604*I604)/J600*K600</f>
        <v>245.025</v>
      </c>
      <c r="K604" s="335" t="n">
        <f aca="false">H604-J604</f>
        <v>114.975</v>
      </c>
      <c r="L604" s="330"/>
      <c r="M604" s="262"/>
      <c r="N604" s="262" t="n">
        <v>8.9775</v>
      </c>
      <c r="O604" s="262" t="n">
        <v>0.1</v>
      </c>
      <c r="P604" s="262" t="n">
        <v>15</v>
      </c>
      <c r="Q604" s="262" t="n">
        <v>12.1196</v>
      </c>
      <c r="R604" s="331" t="n">
        <f aca="false">A604*F604</f>
        <v>0</v>
      </c>
    </row>
    <row r="605" s="1" customFormat="true" ht="12.75" hidden="false" customHeight="false" outlineLevel="0" collapsed="false">
      <c r="A605" s="336" t="n">
        <f aca="false">SUM(A601:A604)</f>
        <v>76</v>
      </c>
      <c r="B605" s="336" t="s">
        <v>377</v>
      </c>
      <c r="C605" s="336"/>
      <c r="D605" s="336"/>
      <c r="E605" s="336"/>
      <c r="F605" s="337" t="n">
        <f aca="false">R605</f>
        <v>18.5</v>
      </c>
      <c r="G605" s="338"/>
      <c r="H605" s="339" t="n">
        <f aca="false">SUM(H601:H604)</f>
        <v>5102</v>
      </c>
      <c r="I605" s="340"/>
      <c r="J605" s="341" t="n">
        <f aca="false">SUM(J601:J604)</f>
        <v>3244.4335</v>
      </c>
      <c r="K605" s="335" t="n">
        <f aca="false">SUM(K601:K604)</f>
        <v>1857.5665</v>
      </c>
      <c r="L605" s="330"/>
      <c r="M605" s="262"/>
      <c r="N605" s="262"/>
      <c r="O605" s="262"/>
      <c r="P605" s="262"/>
      <c r="Q605" s="262"/>
      <c r="R605" s="331" t="n">
        <f aca="false">SUM(R601:R604)</f>
        <v>18.5</v>
      </c>
    </row>
    <row r="606" s="1" customFormat="true" ht="12.75" hidden="false" customHeight="false" outlineLevel="0" collapsed="false">
      <c r="A606" s="262"/>
      <c r="B606" s="272" t="s">
        <v>914</v>
      </c>
      <c r="C606" s="342"/>
      <c r="D606" s="342"/>
      <c r="E606" s="262"/>
      <c r="F606" s="262"/>
      <c r="G606" s="333"/>
      <c r="H606" s="343" t="n">
        <v>0</v>
      </c>
      <c r="I606" s="344" t="n">
        <f aca="false">K607/J607</f>
        <v>0.572539551203623</v>
      </c>
      <c r="J606" s="345"/>
      <c r="K606" s="335"/>
      <c r="L606" s="330"/>
      <c r="M606" s="262"/>
      <c r="N606" s="262"/>
      <c r="O606" s="262"/>
      <c r="P606" s="262"/>
      <c r="Q606" s="262"/>
      <c r="R606" s="331"/>
    </row>
    <row r="607" s="1" customFormat="true" ht="13.5" hidden="false" customHeight="false" outlineLevel="0" collapsed="false">
      <c r="A607" s="346"/>
      <c r="B607" s="346" t="s">
        <v>915</v>
      </c>
      <c r="C607" s="346"/>
      <c r="D607" s="346"/>
      <c r="E607" s="346"/>
      <c r="F607" s="347"/>
      <c r="G607" s="348"/>
      <c r="H607" s="349" t="n">
        <f aca="false">SUM(H605:H606)</f>
        <v>5102</v>
      </c>
      <c r="I607" s="350" t="n">
        <f aca="false">K607/H607</f>
        <v>0.364085946687573</v>
      </c>
      <c r="J607" s="351" t="n">
        <f aca="false">SUM(J605:J606)</f>
        <v>3244.4335</v>
      </c>
      <c r="K607" s="352" t="n">
        <f aca="false">H607-J607</f>
        <v>1857.5665</v>
      </c>
      <c r="L607" s="330"/>
      <c r="M607" s="262"/>
      <c r="N607" s="262"/>
      <c r="O607" s="262"/>
      <c r="P607" s="262"/>
      <c r="Q607" s="262"/>
      <c r="R607" s="331"/>
    </row>
    <row r="608" s="1" customFormat="true" ht="13.5" hidden="false" customHeight="false" outlineLevel="0" collapsed="false">
      <c r="A608" s="392"/>
      <c r="B608" s="410"/>
      <c r="C608" s="411"/>
      <c r="D608" s="342"/>
      <c r="E608" s="262"/>
      <c r="F608" s="262"/>
      <c r="G608" s="262"/>
      <c r="H608" s="262"/>
      <c r="I608" s="354"/>
      <c r="J608" s="354"/>
      <c r="K608" s="355"/>
      <c r="L608" s="330"/>
      <c r="M608" s="262"/>
      <c r="N608" s="262"/>
      <c r="O608" s="262"/>
      <c r="P608" s="262"/>
      <c r="Q608" s="262"/>
      <c r="R608" s="331"/>
    </row>
    <row r="609" s="1" customFormat="true" ht="13.5" hidden="false" customHeight="false" outlineLevel="0" collapsed="false">
      <c r="A609" s="322"/>
      <c r="B609" s="323" t="s">
        <v>2338</v>
      </c>
      <c r="C609" s="324" t="s">
        <v>2339</v>
      </c>
      <c r="D609" s="325" t="n">
        <v>42773</v>
      </c>
      <c r="E609" s="322"/>
      <c r="F609" s="322" t="s">
        <v>2333</v>
      </c>
      <c r="G609" s="324"/>
      <c r="H609" s="326" t="n">
        <v>0</v>
      </c>
      <c r="I609" s="327" t="s">
        <v>358</v>
      </c>
      <c r="J609" s="328" t="n">
        <v>66.5</v>
      </c>
      <c r="K609" s="329" t="n">
        <v>60.5</v>
      </c>
      <c r="L609" s="330"/>
      <c r="M609" s="262"/>
      <c r="N609" s="262"/>
      <c r="O609" s="262"/>
      <c r="P609" s="262"/>
      <c r="Q609" s="262"/>
      <c r="R609" s="331"/>
    </row>
    <row r="610" s="1" customFormat="true" ht="12.75" hidden="false" customHeight="false" outlineLevel="0" collapsed="false">
      <c r="A610" s="20"/>
      <c r="B610" s="302" t="s">
        <v>2340</v>
      </c>
      <c r="C610" s="36"/>
      <c r="D610" s="303"/>
      <c r="E610" s="20"/>
      <c r="F610" s="20"/>
      <c r="G610" s="36"/>
      <c r="H610" s="20"/>
      <c r="I610" s="412"/>
      <c r="J610" s="413"/>
      <c r="K610" s="414"/>
      <c r="L610" s="330"/>
      <c r="M610" s="262"/>
      <c r="N610" s="262"/>
      <c r="O610" s="262"/>
      <c r="P610" s="262"/>
      <c r="Q610" s="262"/>
      <c r="R610" s="331"/>
    </row>
    <row r="611" s="1" customFormat="true" ht="12.75" hidden="false" customHeight="false" outlineLevel="0" collapsed="false">
      <c r="A611" s="262" t="n">
        <v>20</v>
      </c>
      <c r="B611" s="332" t="s">
        <v>2341</v>
      </c>
      <c r="C611" s="332" t="s">
        <v>1627</v>
      </c>
      <c r="D611" s="332" t="s">
        <v>1628</v>
      </c>
      <c r="E611" s="262"/>
      <c r="F611" s="331" t="n">
        <v>21.1</v>
      </c>
      <c r="G611" s="333" t="n">
        <v>3960</v>
      </c>
      <c r="H611" s="333" t="n">
        <f aca="false">A611*G611*(1-H609/100)</f>
        <v>79200</v>
      </c>
      <c r="I611" s="334" t="n">
        <v>2936.5403</v>
      </c>
      <c r="J611" s="334" t="n">
        <f aca="false">(A611*I611)/J609*K609</f>
        <v>53431.7859097744</v>
      </c>
      <c r="K611" s="335" t="n">
        <f aca="false">H611-J611</f>
        <v>25768.2140902256</v>
      </c>
      <c r="L611" s="330"/>
      <c r="M611" s="262"/>
      <c r="N611" s="262" t="n">
        <v>2936.5403</v>
      </c>
      <c r="O611" s="262" t="n">
        <v>32.71</v>
      </c>
      <c r="P611" s="262" t="n">
        <v>4400</v>
      </c>
      <c r="Q611" s="262" t="n">
        <v>3964.3293</v>
      </c>
      <c r="R611" s="331" t="n">
        <f aca="false">A611*F611</f>
        <v>422</v>
      </c>
    </row>
    <row r="612" s="1" customFormat="true" ht="12.75" hidden="false" customHeight="false" outlineLevel="0" collapsed="false">
      <c r="A612" s="262"/>
      <c r="B612" s="272" t="s">
        <v>2342</v>
      </c>
      <c r="C612" s="332"/>
      <c r="D612" s="332"/>
      <c r="E612" s="262"/>
      <c r="F612" s="331"/>
      <c r="G612" s="333"/>
      <c r="H612" s="333"/>
      <c r="I612" s="334"/>
      <c r="J612" s="334"/>
      <c r="K612" s="335"/>
      <c r="L612" s="330"/>
      <c r="M612" s="262"/>
      <c r="N612" s="262"/>
      <c r="O612" s="262"/>
      <c r="P612" s="262"/>
      <c r="Q612" s="262"/>
      <c r="R612" s="331"/>
    </row>
    <row r="613" s="1" customFormat="true" ht="12.75" hidden="false" customHeight="false" outlineLevel="0" collapsed="false">
      <c r="A613" s="262" t="n">
        <v>50</v>
      </c>
      <c r="B613" s="332" t="s">
        <v>2343</v>
      </c>
      <c r="C613" s="332" t="s">
        <v>1986</v>
      </c>
      <c r="D613" s="332" t="s">
        <v>2344</v>
      </c>
      <c r="E613" s="262"/>
      <c r="F613" s="331" t="n">
        <v>0.34</v>
      </c>
      <c r="G613" s="333" t="n">
        <v>364</v>
      </c>
      <c r="H613" s="333" t="n">
        <f aca="false">A613*G613*(1-H609/100)</f>
        <v>18200</v>
      </c>
      <c r="I613" s="334" t="n">
        <v>269.325</v>
      </c>
      <c r="J613" s="334" t="n">
        <f aca="false">(A613*I613)/J609*K609</f>
        <v>12251.25</v>
      </c>
      <c r="K613" s="335" t="n">
        <f aca="false">H613-J613</f>
        <v>5948.75</v>
      </c>
      <c r="L613" s="330"/>
      <c r="M613" s="262"/>
      <c r="N613" s="262" t="n">
        <v>269.325</v>
      </c>
      <c r="O613" s="262" t="n">
        <v>3</v>
      </c>
      <c r="P613" s="262" t="n">
        <v>471.3188</v>
      </c>
      <c r="Q613" s="262" t="n">
        <v>363.5888</v>
      </c>
      <c r="R613" s="331" t="n">
        <f aca="false">A613*F613</f>
        <v>17</v>
      </c>
    </row>
    <row r="614" s="1" customFormat="true" ht="12.75" hidden="false" customHeight="false" outlineLevel="0" collapsed="false">
      <c r="A614" s="262" t="n">
        <v>300</v>
      </c>
      <c r="B614" s="332" t="s">
        <v>2345</v>
      </c>
      <c r="C614" s="332" t="s">
        <v>2346</v>
      </c>
      <c r="D614" s="332" t="s">
        <v>2347</v>
      </c>
      <c r="E614" s="262"/>
      <c r="F614" s="331" t="n">
        <v>0.05</v>
      </c>
      <c r="G614" s="333" t="n">
        <v>29</v>
      </c>
      <c r="H614" s="333" t="n">
        <f aca="false">A614*G614*(1-H609/100)</f>
        <v>8700</v>
      </c>
      <c r="I614" s="334" t="n">
        <v>21.546</v>
      </c>
      <c r="J614" s="334" t="n">
        <f aca="false">(A614*I614)/J609*K609</f>
        <v>5880.6</v>
      </c>
      <c r="K614" s="335" t="n">
        <f aca="false">H614-J614</f>
        <v>2819.4</v>
      </c>
      <c r="L614" s="330"/>
      <c r="M614" s="262"/>
      <c r="N614" s="262" t="n">
        <v>21.546</v>
      </c>
      <c r="O614" s="262" t="n">
        <v>0.24</v>
      </c>
      <c r="P614" s="262" t="n">
        <v>38.7828</v>
      </c>
      <c r="Q614" s="262" t="n">
        <v>29.0871</v>
      </c>
      <c r="R614" s="331" t="n">
        <f aca="false">A614*F614</f>
        <v>15</v>
      </c>
    </row>
    <row r="615" s="1" customFormat="true" ht="12.75" hidden="false" customHeight="false" outlineLevel="0" collapsed="false">
      <c r="A615" s="262"/>
      <c r="B615" s="272" t="s">
        <v>2348</v>
      </c>
      <c r="C615" s="332"/>
      <c r="D615" s="332"/>
      <c r="E615" s="262"/>
      <c r="F615" s="331"/>
      <c r="G615" s="333"/>
      <c r="H615" s="333"/>
      <c r="I615" s="334"/>
      <c r="J615" s="334"/>
      <c r="K615" s="335"/>
      <c r="L615" s="330"/>
      <c r="M615" s="262"/>
      <c r="N615" s="262"/>
      <c r="O615" s="262"/>
      <c r="P615" s="262"/>
      <c r="Q615" s="262"/>
      <c r="R615" s="331"/>
    </row>
    <row r="616" s="1" customFormat="true" ht="12.75" hidden="false" customHeight="false" outlineLevel="0" collapsed="false">
      <c r="A616" s="262" t="n">
        <v>50</v>
      </c>
      <c r="B616" s="332" t="s">
        <v>2349</v>
      </c>
      <c r="C616" s="332" t="s">
        <v>1986</v>
      </c>
      <c r="D616" s="332" t="s">
        <v>2350</v>
      </c>
      <c r="E616" s="262"/>
      <c r="F616" s="331" t="n">
        <v>0.2</v>
      </c>
      <c r="G616" s="333" t="n">
        <v>352</v>
      </c>
      <c r="H616" s="333" t="n">
        <f aca="false">A616*G616*(1-H609/100)</f>
        <v>17600</v>
      </c>
      <c r="I616" s="334" t="n">
        <v>251.37</v>
      </c>
      <c r="J616" s="334" t="n">
        <f aca="false">(A616*I616)/J609*K609</f>
        <v>11434.5</v>
      </c>
      <c r="K616" s="335" t="n">
        <f aca="false">H616-J616</f>
        <v>6165.5</v>
      </c>
      <c r="L616" s="330"/>
      <c r="M616" s="262"/>
      <c r="N616" s="262" t="n">
        <v>251.37</v>
      </c>
      <c r="O616" s="262" t="n">
        <v>2.8</v>
      </c>
      <c r="P616" s="262" t="n">
        <v>439.8975</v>
      </c>
      <c r="Q616" s="262" t="n">
        <v>351.918</v>
      </c>
      <c r="R616" s="331" t="n">
        <f aca="false">A616*F616</f>
        <v>10</v>
      </c>
    </row>
    <row r="617" s="1" customFormat="true" ht="12.75" hidden="false" customHeight="false" outlineLevel="0" collapsed="false">
      <c r="A617" s="262" t="n">
        <v>6</v>
      </c>
      <c r="B617" s="332" t="s">
        <v>2351</v>
      </c>
      <c r="C617" s="332" t="s">
        <v>2352</v>
      </c>
      <c r="D617" s="332" t="s">
        <v>2353</v>
      </c>
      <c r="E617" s="262"/>
      <c r="F617" s="331" t="n">
        <v>32</v>
      </c>
      <c r="G617" s="333" t="n">
        <v>6399</v>
      </c>
      <c r="H617" s="333" t="n">
        <f aca="false">A617*G617*(1-H609/100)</f>
        <v>38394</v>
      </c>
      <c r="I617" s="334" t="n">
        <v>4740.12</v>
      </c>
      <c r="J617" s="334" t="n">
        <f aca="false">(A617*I617)/J609*K609</f>
        <v>25874.64</v>
      </c>
      <c r="K617" s="335" t="n">
        <f aca="false">H617-J617</f>
        <v>12519.36</v>
      </c>
      <c r="L617" s="330"/>
      <c r="M617" s="262"/>
      <c r="N617" s="262" t="n">
        <v>4740.12</v>
      </c>
      <c r="O617" s="262" t="n">
        <v>52.8</v>
      </c>
      <c r="P617" s="262" t="n">
        <v>7110.18</v>
      </c>
      <c r="Q617" s="262" t="n">
        <v>6399.162</v>
      </c>
      <c r="R617" s="331" t="n">
        <f aca="false">A617*F617</f>
        <v>192</v>
      </c>
    </row>
    <row r="618" s="1" customFormat="true" ht="12.75" hidden="false" customHeight="false" outlineLevel="0" collapsed="false">
      <c r="A618" s="336" t="n">
        <f aca="false">SUM(A611:A617)</f>
        <v>426</v>
      </c>
      <c r="B618" s="336" t="s">
        <v>377</v>
      </c>
      <c r="C618" s="336"/>
      <c r="D618" s="336"/>
      <c r="E618" s="336"/>
      <c r="F618" s="337" t="n">
        <f aca="false">R618</f>
        <v>656</v>
      </c>
      <c r="G618" s="338"/>
      <c r="H618" s="339" t="n">
        <f aca="false">SUM(H611:H617)</f>
        <v>162094</v>
      </c>
      <c r="I618" s="340"/>
      <c r="J618" s="341" t="n">
        <f aca="false">SUM(J611:J617)</f>
        <v>108872.775909774</v>
      </c>
      <c r="K618" s="335" t="n">
        <f aca="false">SUM(K611:K617)</f>
        <v>53221.2240902256</v>
      </c>
      <c r="L618" s="330"/>
      <c r="M618" s="262"/>
      <c r="N618" s="262"/>
      <c r="O618" s="262"/>
      <c r="P618" s="262"/>
      <c r="Q618" s="262"/>
      <c r="R618" s="331" t="n">
        <f aca="false">SUM(R611:R617)</f>
        <v>656</v>
      </c>
    </row>
    <row r="619" s="1" customFormat="true" ht="12.75" hidden="false" customHeight="false" outlineLevel="0" collapsed="false">
      <c r="A619" s="262"/>
      <c r="B619" s="272" t="s">
        <v>914</v>
      </c>
      <c r="C619" s="342"/>
      <c r="D619" s="342"/>
      <c r="E619" s="262"/>
      <c r="F619" s="262"/>
      <c r="G619" s="333"/>
      <c r="H619" s="343" t="n">
        <v>0</v>
      </c>
      <c r="I619" s="344" t="n">
        <f aca="false">K620/J620</f>
        <v>0.488838680243914</v>
      </c>
      <c r="J619" s="345"/>
      <c r="K619" s="335"/>
      <c r="L619" s="330"/>
      <c r="M619" s="262"/>
      <c r="N619" s="262"/>
      <c r="O619" s="262"/>
      <c r="P619" s="262"/>
      <c r="Q619" s="262"/>
      <c r="R619" s="331"/>
    </row>
    <row r="620" s="1" customFormat="true" ht="13.5" hidden="false" customHeight="false" outlineLevel="0" collapsed="false">
      <c r="A620" s="346"/>
      <c r="B620" s="346" t="s">
        <v>915</v>
      </c>
      <c r="C620" s="346"/>
      <c r="D620" s="346"/>
      <c r="E620" s="346"/>
      <c r="F620" s="347"/>
      <c r="G620" s="348"/>
      <c r="H620" s="349" t="n">
        <f aca="false">SUM(H618:H619)</f>
        <v>162094</v>
      </c>
      <c r="I620" s="350" t="n">
        <f aca="false">K620/H620</f>
        <v>0.32833555893633</v>
      </c>
      <c r="J620" s="351" t="n">
        <f aca="false">SUM(J618:J619)</f>
        <v>108872.775909774</v>
      </c>
      <c r="K620" s="352" t="n">
        <f aca="false">H620-J620</f>
        <v>53221.2240902256</v>
      </c>
      <c r="L620" s="330"/>
      <c r="M620" s="262"/>
      <c r="N620" s="262"/>
      <c r="O620" s="262"/>
      <c r="P620" s="262"/>
      <c r="Q620" s="262"/>
      <c r="R620" s="331"/>
    </row>
    <row r="621" s="1" customFormat="true" ht="13.5" hidden="false" customHeight="false" outlineLevel="0" collapsed="false">
      <c r="A621" s="262"/>
      <c r="B621" s="332"/>
      <c r="C621" s="342"/>
      <c r="D621" s="342"/>
      <c r="E621" s="262"/>
      <c r="F621" s="262"/>
      <c r="G621" s="262"/>
      <c r="H621" s="262"/>
      <c r="I621" s="354"/>
      <c r="J621" s="354"/>
      <c r="K621" s="355"/>
      <c r="L621" s="330"/>
      <c r="M621" s="262"/>
      <c r="N621" s="262"/>
      <c r="O621" s="262"/>
      <c r="P621" s="262"/>
      <c r="Q621" s="262"/>
      <c r="R621" s="331"/>
    </row>
    <row r="622" s="1" customFormat="true" ht="13.5" hidden="false" customHeight="false" outlineLevel="0" collapsed="false">
      <c r="A622" s="322"/>
      <c r="B622" s="323" t="s">
        <v>2354</v>
      </c>
      <c r="C622" s="324" t="s">
        <v>2355</v>
      </c>
      <c r="D622" s="325" t="n">
        <v>42773</v>
      </c>
      <c r="E622" s="322"/>
      <c r="F622" s="322" t="s">
        <v>2356</v>
      </c>
      <c r="G622" s="324"/>
      <c r="H622" s="326" t="n">
        <v>0</v>
      </c>
      <c r="I622" s="327" t="s">
        <v>358</v>
      </c>
      <c r="J622" s="328" t="n">
        <v>66.5</v>
      </c>
      <c r="K622" s="329" t="n">
        <v>60.5</v>
      </c>
      <c r="L622" s="330"/>
      <c r="M622" s="262"/>
      <c r="N622" s="262"/>
      <c r="O622" s="262"/>
      <c r="P622" s="262"/>
      <c r="Q622" s="262"/>
      <c r="R622" s="331"/>
    </row>
    <row r="623" s="1" customFormat="true" ht="12.75" hidden="false" customHeight="false" outlineLevel="0" collapsed="false">
      <c r="A623" s="262" t="n">
        <v>4</v>
      </c>
      <c r="B623" s="332" t="s">
        <v>2052</v>
      </c>
      <c r="C623" s="332" t="s">
        <v>1974</v>
      </c>
      <c r="D623" s="332" t="s">
        <v>2053</v>
      </c>
      <c r="E623" s="262"/>
      <c r="F623" s="331" t="n">
        <v>1.84</v>
      </c>
      <c r="G623" s="333" t="n">
        <v>685</v>
      </c>
      <c r="H623" s="333" t="n">
        <f aca="false">A623*G623*(1-H622/100)</f>
        <v>2740</v>
      </c>
      <c r="I623" s="334" t="n">
        <v>486.115</v>
      </c>
      <c r="J623" s="334" t="n">
        <f aca="false">(A623*I623)/J622*K622</f>
        <v>1769.02</v>
      </c>
      <c r="K623" s="335" t="n">
        <f aca="false">H623-J623</f>
        <v>970.98</v>
      </c>
      <c r="L623" s="330"/>
      <c r="M623" s="262"/>
      <c r="N623" s="262" t="n">
        <v>486.115</v>
      </c>
      <c r="O623" s="262" t="n">
        <v>4.3</v>
      </c>
      <c r="P623" s="262" t="n">
        <v>1100</v>
      </c>
      <c r="Q623" s="262" t="n">
        <v>685</v>
      </c>
      <c r="R623" s="331" t="n">
        <f aca="false">A623*F623</f>
        <v>7.36</v>
      </c>
    </row>
    <row r="624" s="1" customFormat="true" ht="12.75" hidden="false" customHeight="false" outlineLevel="0" collapsed="false">
      <c r="A624" s="262" t="n">
        <v>2</v>
      </c>
      <c r="B624" s="332" t="s">
        <v>2357</v>
      </c>
      <c r="C624" s="332" t="s">
        <v>1553</v>
      </c>
      <c r="D624" s="332" t="s">
        <v>2358</v>
      </c>
      <c r="E624" s="262"/>
      <c r="F624" s="331" t="n">
        <v>3.6</v>
      </c>
      <c r="G624" s="333" t="n">
        <v>2334</v>
      </c>
      <c r="H624" s="333" t="n">
        <f aca="false">A624*G624*(1-H622/100)</f>
        <v>4668</v>
      </c>
      <c r="I624" s="334" t="n">
        <v>1729.0665</v>
      </c>
      <c r="J624" s="334" t="n">
        <f aca="false">(A624*I624)/J622*K622</f>
        <v>3146.121</v>
      </c>
      <c r="K624" s="335" t="n">
        <f aca="false">H624-J624</f>
        <v>1521.879</v>
      </c>
      <c r="L624" s="330"/>
      <c r="M624" s="262"/>
      <c r="N624" s="262" t="n">
        <v>1729.0665</v>
      </c>
      <c r="O624" s="262" t="n">
        <v>19.26</v>
      </c>
      <c r="P624" s="262" t="n">
        <v>3110</v>
      </c>
      <c r="Q624" s="262" t="n">
        <v>2334</v>
      </c>
      <c r="R624" s="331" t="n">
        <f aca="false">A624*F624</f>
        <v>7.2</v>
      </c>
    </row>
    <row r="625" s="1" customFormat="true" ht="12.75" hidden="false" customHeight="false" outlineLevel="0" collapsed="false">
      <c r="A625" s="262" t="n">
        <v>2</v>
      </c>
      <c r="B625" s="332" t="s">
        <v>2359</v>
      </c>
      <c r="C625" s="332" t="s">
        <v>2360</v>
      </c>
      <c r="D625" s="332" t="s">
        <v>2361</v>
      </c>
      <c r="E625" s="262"/>
      <c r="F625" s="331" t="n">
        <v>0.68</v>
      </c>
      <c r="G625" s="333" t="n">
        <v>303</v>
      </c>
      <c r="H625" s="333" t="n">
        <f aca="false">A625*G625*(1-H622/100)</f>
        <v>606</v>
      </c>
      <c r="I625" s="334" t="n">
        <v>224.4375</v>
      </c>
      <c r="J625" s="334" t="n">
        <f aca="false">(A625*I625)/J622*K622</f>
        <v>408.375</v>
      </c>
      <c r="K625" s="335" t="n">
        <f aca="false">H625-J625</f>
        <v>197.625</v>
      </c>
      <c r="L625" s="330"/>
      <c r="M625" s="262"/>
      <c r="N625" s="262" t="n">
        <v>224.4375</v>
      </c>
      <c r="O625" s="262" t="n">
        <v>2.5</v>
      </c>
      <c r="P625" s="262" t="n">
        <v>448.875</v>
      </c>
      <c r="Q625" s="262" t="n">
        <v>303</v>
      </c>
      <c r="R625" s="331" t="n">
        <f aca="false">A625*F625</f>
        <v>1.36</v>
      </c>
    </row>
    <row r="626" s="1" customFormat="true" ht="12.75" hidden="false" customHeight="false" outlineLevel="0" collapsed="false">
      <c r="A626" s="262" t="n">
        <v>2</v>
      </c>
      <c r="B626" s="332" t="s">
        <v>2362</v>
      </c>
      <c r="C626" s="332" t="s">
        <v>1747</v>
      </c>
      <c r="D626" s="332" t="s">
        <v>2363</v>
      </c>
      <c r="E626" s="262"/>
      <c r="F626" s="331" t="n">
        <v>1.33</v>
      </c>
      <c r="G626" s="333" t="n">
        <v>903</v>
      </c>
      <c r="H626" s="333" t="n">
        <f aca="false">A626*G626*(1-H622/100)</f>
        <v>1806</v>
      </c>
      <c r="I626" s="334" t="n">
        <v>475.1741</v>
      </c>
      <c r="J626" s="334" t="n">
        <f aca="false">(A626*I626)/J622*K622</f>
        <v>864.602497744361</v>
      </c>
      <c r="K626" s="335" t="n">
        <f aca="false">H626-J626</f>
        <v>941.397502255639</v>
      </c>
      <c r="L626" s="330"/>
      <c r="M626" s="262"/>
      <c r="N626" s="262" t="n">
        <v>475.1741</v>
      </c>
      <c r="O626" s="262" t="n">
        <v>5.292944785</v>
      </c>
      <c r="P626" s="262" t="n">
        <v>1100</v>
      </c>
      <c r="Q626" s="262" t="n">
        <v>903</v>
      </c>
      <c r="R626" s="331" t="n">
        <f aca="false">A626*F626</f>
        <v>2.66</v>
      </c>
    </row>
    <row r="627" s="1" customFormat="true" ht="12.75" hidden="false" customHeight="false" outlineLevel="0" collapsed="false">
      <c r="A627" s="262" t="n">
        <v>2</v>
      </c>
      <c r="B627" s="332" t="s">
        <v>2364</v>
      </c>
      <c r="C627" s="332" t="s">
        <v>2365</v>
      </c>
      <c r="D627" s="332" t="s">
        <v>2366</v>
      </c>
      <c r="E627" s="262"/>
      <c r="F627" s="331" t="n">
        <v>0.78</v>
      </c>
      <c r="G627" s="333" t="n">
        <v>308</v>
      </c>
      <c r="H627" s="333" t="n">
        <f aca="false">A627*G627*(1-H622/100)</f>
        <v>616</v>
      </c>
      <c r="I627" s="334" t="n">
        <v>224.4375</v>
      </c>
      <c r="J627" s="334" t="n">
        <f aca="false">(A627*I627)/J622*K622</f>
        <v>408.375</v>
      </c>
      <c r="K627" s="335" t="n">
        <f aca="false">H627-J627</f>
        <v>207.625</v>
      </c>
      <c r="L627" s="330"/>
      <c r="M627" s="262"/>
      <c r="N627" s="262" t="n">
        <v>224.4375</v>
      </c>
      <c r="O627" s="262" t="n">
        <v>2.5</v>
      </c>
      <c r="P627" s="262" t="n">
        <v>500</v>
      </c>
      <c r="Q627" s="262" t="n">
        <v>308</v>
      </c>
      <c r="R627" s="331" t="n">
        <f aca="false">A627*F627</f>
        <v>1.56</v>
      </c>
    </row>
    <row r="628" s="1" customFormat="true" ht="12.75" hidden="false" customHeight="false" outlineLevel="0" collapsed="false">
      <c r="A628" s="262" t="n">
        <v>2</v>
      </c>
      <c r="B628" s="332" t="s">
        <v>1916</v>
      </c>
      <c r="C628" s="332" t="s">
        <v>1562</v>
      </c>
      <c r="D628" s="332" t="s">
        <v>1917</v>
      </c>
      <c r="E628" s="262"/>
      <c r="F628" s="331" t="n">
        <v>0.78</v>
      </c>
      <c r="G628" s="333" t="n">
        <v>308</v>
      </c>
      <c r="H628" s="333" t="n">
        <f aca="false">A628*G628*(1-H622/100)</f>
        <v>616</v>
      </c>
      <c r="I628" s="334" t="n">
        <v>224.4375</v>
      </c>
      <c r="J628" s="334" t="n">
        <f aca="false">(A628*I628)/J622*K622</f>
        <v>408.375</v>
      </c>
      <c r="K628" s="335" t="n">
        <f aca="false">H628-J628</f>
        <v>207.625</v>
      </c>
      <c r="L628" s="330"/>
      <c r="M628" s="262"/>
      <c r="N628" s="262" t="n">
        <v>224.4375</v>
      </c>
      <c r="O628" s="262" t="n">
        <v>2.5</v>
      </c>
      <c r="P628" s="262" t="n">
        <v>450</v>
      </c>
      <c r="Q628" s="262" t="n">
        <v>308</v>
      </c>
      <c r="R628" s="331" t="n">
        <f aca="false">A628*F628</f>
        <v>1.56</v>
      </c>
    </row>
    <row r="629" s="1" customFormat="true" ht="12.75" hidden="false" customHeight="false" outlineLevel="0" collapsed="false">
      <c r="A629" s="336" t="n">
        <f aca="false">SUM(A623:A628)</f>
        <v>14</v>
      </c>
      <c r="B629" s="336" t="s">
        <v>377</v>
      </c>
      <c r="C629" s="336"/>
      <c r="D629" s="336"/>
      <c r="E629" s="336"/>
      <c r="F629" s="337" t="n">
        <f aca="false">R629</f>
        <v>21.7</v>
      </c>
      <c r="G629" s="338"/>
      <c r="H629" s="339" t="n">
        <f aca="false">SUM(H623:H628)</f>
        <v>11052</v>
      </c>
      <c r="I629" s="340"/>
      <c r="J629" s="341" t="n">
        <f aca="false">SUM(J623:J628)</f>
        <v>7004.86849774436</v>
      </c>
      <c r="K629" s="335" t="n">
        <f aca="false">SUM(K623:K628)</f>
        <v>4047.13150225564</v>
      </c>
      <c r="L629" s="330"/>
      <c r="M629" s="262"/>
      <c r="N629" s="262"/>
      <c r="O629" s="262"/>
      <c r="P629" s="262"/>
      <c r="Q629" s="262"/>
      <c r="R629" s="331" t="n">
        <f aca="false">SUM(R623:R628)</f>
        <v>21.7</v>
      </c>
    </row>
    <row r="630" s="1" customFormat="true" ht="12.75" hidden="false" customHeight="false" outlineLevel="0" collapsed="false">
      <c r="A630" s="262"/>
      <c r="B630" s="272" t="s">
        <v>914</v>
      </c>
      <c r="C630" s="342"/>
      <c r="D630" s="342"/>
      <c r="E630" s="262"/>
      <c r="F630" s="262"/>
      <c r="G630" s="333"/>
      <c r="H630" s="343" t="n">
        <v>0</v>
      </c>
      <c r="I630" s="344" t="n">
        <f aca="false">K631/J631</f>
        <v>0.577759811416711</v>
      </c>
      <c r="J630" s="345"/>
      <c r="K630" s="335"/>
      <c r="L630" s="330"/>
      <c r="M630" s="262"/>
      <c r="N630" s="262"/>
      <c r="O630" s="262"/>
      <c r="P630" s="262"/>
      <c r="Q630" s="262"/>
      <c r="R630" s="331"/>
    </row>
    <row r="631" s="1" customFormat="true" ht="13.5" hidden="false" customHeight="false" outlineLevel="0" collapsed="false">
      <c r="A631" s="346"/>
      <c r="B631" s="346" t="s">
        <v>915</v>
      </c>
      <c r="C631" s="346"/>
      <c r="D631" s="346"/>
      <c r="E631" s="346"/>
      <c r="F631" s="347"/>
      <c r="G631" s="348"/>
      <c r="H631" s="349" t="n">
        <f aca="false">SUM(H629:H630)</f>
        <v>11052</v>
      </c>
      <c r="I631" s="350" t="n">
        <f aca="false">K631/H631</f>
        <v>0.366189965821176</v>
      </c>
      <c r="J631" s="351" t="n">
        <f aca="false">SUM(J629:J630)</f>
        <v>7004.86849774436</v>
      </c>
      <c r="K631" s="352" t="n">
        <f aca="false">H631-J631</f>
        <v>4047.13150225564</v>
      </c>
      <c r="L631" s="330"/>
      <c r="M631" s="262"/>
      <c r="N631" s="262"/>
      <c r="O631" s="262"/>
      <c r="P631" s="262"/>
      <c r="Q631" s="262"/>
      <c r="R631" s="331"/>
    </row>
    <row r="632" s="1" customFormat="true" ht="13.5" hidden="false" customHeight="false" outlineLevel="0" collapsed="false">
      <c r="A632" s="262"/>
      <c r="B632" s="332"/>
      <c r="C632" s="342"/>
      <c r="D632" s="342"/>
      <c r="E632" s="262"/>
      <c r="F632" s="262"/>
      <c r="G632" s="262"/>
      <c r="H632" s="262"/>
      <c r="I632" s="354"/>
      <c r="J632" s="354"/>
      <c r="K632" s="355"/>
      <c r="L632" s="330"/>
      <c r="M632" s="262"/>
      <c r="N632" s="262"/>
      <c r="O632" s="262"/>
      <c r="P632" s="262"/>
      <c r="Q632" s="262"/>
      <c r="R632" s="331"/>
    </row>
    <row r="633" s="1" customFormat="true" ht="13.5" hidden="false" customHeight="false" outlineLevel="0" collapsed="false">
      <c r="A633" s="322"/>
      <c r="B633" s="323" t="s">
        <v>385</v>
      </c>
      <c r="C633" s="324"/>
      <c r="D633" s="325" t="n">
        <v>42773</v>
      </c>
      <c r="E633" s="322"/>
      <c r="F633" s="322" t="s">
        <v>2367</v>
      </c>
      <c r="G633" s="324"/>
      <c r="H633" s="326" t="n">
        <v>0</v>
      </c>
      <c r="I633" s="327" t="s">
        <v>358</v>
      </c>
      <c r="J633" s="328" t="n">
        <v>66.5</v>
      </c>
      <c r="K633" s="329" t="n">
        <v>60.5</v>
      </c>
      <c r="L633" s="330"/>
      <c r="M633" s="262"/>
      <c r="N633" s="262"/>
      <c r="O633" s="262"/>
      <c r="P633" s="262"/>
      <c r="Q633" s="262"/>
      <c r="R633" s="331"/>
    </row>
    <row r="634" s="1" customFormat="true" ht="12.75" hidden="false" customHeight="false" outlineLevel="0" collapsed="false">
      <c r="A634" s="262" t="n">
        <v>1</v>
      </c>
      <c r="B634" s="332" t="s">
        <v>263</v>
      </c>
      <c r="C634" s="332" t="s">
        <v>780</v>
      </c>
      <c r="D634" s="332" t="s">
        <v>2368</v>
      </c>
      <c r="E634" s="262"/>
      <c r="F634" s="331" t="n">
        <v>17</v>
      </c>
      <c r="G634" s="333" t="n">
        <v>2778</v>
      </c>
      <c r="H634" s="333" t="n">
        <f aca="false">A634*G634*(1-H633/100)</f>
        <v>2778</v>
      </c>
      <c r="I634" s="334" t="n">
        <v>2136.645</v>
      </c>
      <c r="J634" s="334" t="n">
        <f aca="false">(A634*I634)/J633*K633</f>
        <v>1943.865</v>
      </c>
      <c r="K634" s="335" t="n">
        <f aca="false">H634-J634</f>
        <v>834.135</v>
      </c>
      <c r="L634" s="330"/>
      <c r="M634" s="262"/>
      <c r="N634" s="262" t="n">
        <v>2136.645</v>
      </c>
      <c r="O634" s="262" t="n">
        <v>23.8</v>
      </c>
      <c r="P634" s="262" t="n">
        <v>2990</v>
      </c>
      <c r="Q634" s="262" t="n">
        <v>2777.6385</v>
      </c>
      <c r="R634" s="331" t="n">
        <f aca="false">A634*F634</f>
        <v>17</v>
      </c>
    </row>
    <row r="635" s="1" customFormat="true" ht="12.75" hidden="false" customHeight="false" outlineLevel="0" collapsed="false">
      <c r="A635" s="262" t="n">
        <v>1</v>
      </c>
      <c r="B635" s="332" t="s">
        <v>821</v>
      </c>
      <c r="C635" s="332" t="s">
        <v>819</v>
      </c>
      <c r="D635" s="332" t="s">
        <v>1230</v>
      </c>
      <c r="E635" s="262"/>
      <c r="F635" s="331" t="n">
        <v>1.4</v>
      </c>
      <c r="G635" s="333" t="n">
        <v>496</v>
      </c>
      <c r="H635" s="333" t="n">
        <f aca="false">A635*G635*(1-H633/100)</f>
        <v>496</v>
      </c>
      <c r="I635" s="334" t="n">
        <v>413.0382</v>
      </c>
      <c r="J635" s="334" t="n">
        <f aca="false">(A635*I635)/J633*K633</f>
        <v>375.771595488722</v>
      </c>
      <c r="K635" s="335" t="n">
        <f aca="false">H635-J635</f>
        <v>120.228404511278</v>
      </c>
      <c r="L635" s="330"/>
      <c r="M635" s="262"/>
      <c r="N635" s="262" t="n">
        <v>413.0382</v>
      </c>
      <c r="O635" s="262" t="n">
        <v>4.67</v>
      </c>
      <c r="P635" s="262" t="n">
        <v>600</v>
      </c>
      <c r="Q635" s="262" t="n">
        <v>495.6458</v>
      </c>
      <c r="R635" s="331" t="n">
        <f aca="false">A635*F635</f>
        <v>1.4</v>
      </c>
    </row>
    <row r="636" s="1" customFormat="true" ht="12.75" hidden="false" customHeight="false" outlineLevel="0" collapsed="false">
      <c r="A636" s="262" t="n">
        <v>4</v>
      </c>
      <c r="B636" s="332" t="s">
        <v>1308</v>
      </c>
      <c r="C636" s="332" t="s">
        <v>830</v>
      </c>
      <c r="D636" s="332" t="s">
        <v>1339</v>
      </c>
      <c r="E636" s="262"/>
      <c r="F636" s="331" t="n">
        <v>2.2</v>
      </c>
      <c r="G636" s="333" t="n">
        <v>445</v>
      </c>
      <c r="H636" s="333" t="n">
        <f aca="false">A636*G636*(1-H633/100)</f>
        <v>1780</v>
      </c>
      <c r="I636" s="334" t="n">
        <v>296.989</v>
      </c>
      <c r="J636" s="334" t="n">
        <f aca="false">(A636*I636)/J633*K633</f>
        <v>1080.772</v>
      </c>
      <c r="K636" s="335" t="n">
        <f aca="false">H636-J636</f>
        <v>699.228</v>
      </c>
      <c r="L636" s="330"/>
      <c r="M636" s="262"/>
      <c r="N636" s="262" t="n">
        <v>296.989</v>
      </c>
      <c r="O636" s="262" t="n">
        <v>3.19</v>
      </c>
      <c r="P636" s="262" t="n">
        <v>445.4835</v>
      </c>
      <c r="Q636" s="262" t="n">
        <v>445.4835</v>
      </c>
      <c r="R636" s="331" t="n">
        <f aca="false">A636*F636</f>
        <v>8.8</v>
      </c>
    </row>
    <row r="637" s="1" customFormat="true" ht="12.75" hidden="false" customHeight="false" outlineLevel="0" collapsed="false">
      <c r="A637" s="262" t="n">
        <v>5</v>
      </c>
      <c r="B637" s="332" t="s">
        <v>2369</v>
      </c>
      <c r="C637" s="332" t="s">
        <v>819</v>
      </c>
      <c r="D637" s="332" t="s">
        <v>2370</v>
      </c>
      <c r="E637" s="262"/>
      <c r="F637" s="331" t="n">
        <v>5</v>
      </c>
      <c r="G637" s="333" t="n">
        <v>1828</v>
      </c>
      <c r="H637" s="333" t="n">
        <f aca="false">A637*G637*(1-H633/100)</f>
        <v>9140</v>
      </c>
      <c r="I637" s="334" t="n">
        <v>1523.4818</v>
      </c>
      <c r="J637" s="334" t="n">
        <f aca="false">(A637*I637)/J633*K633</f>
        <v>6930.12397744361</v>
      </c>
      <c r="K637" s="335" t="n">
        <f aca="false">H637-J637</f>
        <v>2209.87602255639</v>
      </c>
      <c r="L637" s="330"/>
      <c r="M637" s="262"/>
      <c r="N637" s="262" t="n">
        <v>1523.4818</v>
      </c>
      <c r="O637" s="262" t="n">
        <v>16.97</v>
      </c>
      <c r="P637" s="262" t="n">
        <v>2285.2226</v>
      </c>
      <c r="Q637" s="262" t="n">
        <v>1828.1781</v>
      </c>
      <c r="R637" s="331" t="n">
        <f aca="false">A637*F637</f>
        <v>25</v>
      </c>
    </row>
    <row r="638" s="1" customFormat="true" ht="12.75" hidden="false" customHeight="false" outlineLevel="0" collapsed="false">
      <c r="A638" s="262" t="n">
        <v>1</v>
      </c>
      <c r="B638" s="332" t="s">
        <v>835</v>
      </c>
      <c r="C638" s="332" t="s">
        <v>833</v>
      </c>
      <c r="D638" s="332" t="s">
        <v>836</v>
      </c>
      <c r="E638" s="262"/>
      <c r="F638" s="331" t="n">
        <v>0.05</v>
      </c>
      <c r="G638" s="333" t="n">
        <v>35</v>
      </c>
      <c r="H638" s="333" t="n">
        <f aca="false">A638*G638*(1-H633/100)</f>
        <v>35</v>
      </c>
      <c r="I638" s="334" t="n">
        <v>23.275</v>
      </c>
      <c r="J638" s="334" t="n">
        <f aca="false">(A638*I638)/J633*K633</f>
        <v>21.175</v>
      </c>
      <c r="K638" s="335" t="n">
        <f aca="false">H638-J638</f>
        <v>13.825</v>
      </c>
      <c r="L638" s="330"/>
      <c r="M638" s="262"/>
      <c r="N638" s="262" t="n">
        <v>23.275</v>
      </c>
      <c r="O638" s="262" t="n">
        <v>0.25</v>
      </c>
      <c r="P638" s="262" t="n">
        <v>34.9125</v>
      </c>
      <c r="Q638" s="262" t="n">
        <v>34.9125</v>
      </c>
      <c r="R638" s="331" t="n">
        <f aca="false">A638*F638</f>
        <v>0.05</v>
      </c>
    </row>
    <row r="639" s="1" customFormat="true" ht="12.75" hidden="false" customHeight="false" outlineLevel="0" collapsed="false">
      <c r="A639" s="262" t="n">
        <v>4</v>
      </c>
      <c r="B639" s="332" t="s">
        <v>837</v>
      </c>
      <c r="C639" s="332" t="s">
        <v>833</v>
      </c>
      <c r="D639" s="332" t="s">
        <v>1304</v>
      </c>
      <c r="E639" s="262"/>
      <c r="F639" s="331" t="n">
        <v>0.09</v>
      </c>
      <c r="G639" s="333" t="n">
        <v>53</v>
      </c>
      <c r="H639" s="333" t="n">
        <f aca="false">A639*G639*(1-H633/100)</f>
        <v>212</v>
      </c>
      <c r="I639" s="334" t="n">
        <v>35.378</v>
      </c>
      <c r="J639" s="334" t="n">
        <f aca="false">(A639*I639)/J633*K633</f>
        <v>128.744</v>
      </c>
      <c r="K639" s="335" t="n">
        <f aca="false">H639-J639</f>
        <v>83.256</v>
      </c>
      <c r="L639" s="330"/>
      <c r="M639" s="262"/>
      <c r="N639" s="262" t="n">
        <v>35.378</v>
      </c>
      <c r="O639" s="262" t="n">
        <v>0.38</v>
      </c>
      <c r="P639" s="262" t="n">
        <v>53.067</v>
      </c>
      <c r="Q639" s="262" t="n">
        <v>53.067</v>
      </c>
      <c r="R639" s="331" t="n">
        <f aca="false">A639*F639</f>
        <v>0.36</v>
      </c>
    </row>
    <row r="640" s="1" customFormat="true" ht="12.75" hidden="false" customHeight="false" outlineLevel="0" collapsed="false">
      <c r="A640" s="262" t="n">
        <v>5</v>
      </c>
      <c r="B640" s="332" t="s">
        <v>839</v>
      </c>
      <c r="C640" s="332" t="s">
        <v>833</v>
      </c>
      <c r="D640" s="332" t="s">
        <v>1317</v>
      </c>
      <c r="E640" s="262"/>
      <c r="F640" s="331" t="n">
        <v>0.11</v>
      </c>
      <c r="G640" s="333" t="n">
        <v>54</v>
      </c>
      <c r="H640" s="333" t="n">
        <f aca="false">A640*G640*(1-H633/100)</f>
        <v>270</v>
      </c>
      <c r="I640" s="334" t="n">
        <v>35.91</v>
      </c>
      <c r="J640" s="334" t="n">
        <f aca="false">(A640*I640)/J633*K633</f>
        <v>163.35</v>
      </c>
      <c r="K640" s="335" t="n">
        <f aca="false">H640-J640</f>
        <v>106.65</v>
      </c>
      <c r="L640" s="330"/>
      <c r="M640" s="262"/>
      <c r="N640" s="262" t="n">
        <v>35.91</v>
      </c>
      <c r="O640" s="262" t="n">
        <v>0.4</v>
      </c>
      <c r="P640" s="262" t="n">
        <v>53.865</v>
      </c>
      <c r="Q640" s="262" t="n">
        <v>53.865</v>
      </c>
      <c r="R640" s="331" t="n">
        <f aca="false">A640*F640</f>
        <v>0.55</v>
      </c>
    </row>
    <row r="641" s="1" customFormat="true" ht="12.75" hidden="false" customHeight="false" outlineLevel="0" collapsed="false">
      <c r="A641" s="262" t="n">
        <v>1</v>
      </c>
      <c r="B641" s="332" t="s">
        <v>843</v>
      </c>
      <c r="C641" s="332" t="s">
        <v>842</v>
      </c>
      <c r="D641" s="332" t="s">
        <v>836</v>
      </c>
      <c r="E641" s="262"/>
      <c r="F641" s="331" t="n">
        <v>0.03</v>
      </c>
      <c r="G641" s="333" t="n">
        <v>31</v>
      </c>
      <c r="H641" s="333" t="n">
        <f aca="false">A641*G641*(1-H633/100)</f>
        <v>31</v>
      </c>
      <c r="I641" s="334" t="n">
        <v>20.6483</v>
      </c>
      <c r="J641" s="334" t="n">
        <f aca="false">(A641*I641)/J633*K633</f>
        <v>18.7852954887218</v>
      </c>
      <c r="K641" s="335" t="n">
        <f aca="false">H641-J641</f>
        <v>12.2147045112782</v>
      </c>
      <c r="L641" s="330"/>
      <c r="M641" s="262"/>
      <c r="N641" s="262" t="n">
        <v>20.6483</v>
      </c>
      <c r="O641" s="262" t="n">
        <v>0.23</v>
      </c>
      <c r="P641" s="262" t="n">
        <v>30.9724</v>
      </c>
      <c r="Q641" s="262" t="n">
        <v>30.9724</v>
      </c>
      <c r="R641" s="331" t="n">
        <f aca="false">A641*F641</f>
        <v>0.03</v>
      </c>
    </row>
    <row r="642" s="1" customFormat="true" ht="12.75" hidden="false" customHeight="false" outlineLevel="0" collapsed="false">
      <c r="A642" s="262" t="n">
        <v>4</v>
      </c>
      <c r="B642" s="332" t="s">
        <v>844</v>
      </c>
      <c r="C642" s="332" t="s">
        <v>842</v>
      </c>
      <c r="D642" s="332" t="s">
        <v>1305</v>
      </c>
      <c r="E642" s="262"/>
      <c r="F642" s="331" t="n">
        <v>0.03</v>
      </c>
      <c r="G642" s="333" t="n">
        <v>30</v>
      </c>
      <c r="H642" s="333" t="n">
        <f aca="false">A642*G642*(1-H633/100)</f>
        <v>120</v>
      </c>
      <c r="I642" s="334" t="n">
        <v>23.275</v>
      </c>
      <c r="J642" s="334" t="n">
        <f aca="false">(A642*I642)/J633*K633</f>
        <v>84.7</v>
      </c>
      <c r="K642" s="335" t="n">
        <f aca="false">H642-J642</f>
        <v>35.3</v>
      </c>
      <c r="L642" s="330"/>
      <c r="M642" s="262"/>
      <c r="N642" s="262" t="n">
        <v>23.275</v>
      </c>
      <c r="O642" s="262" t="n">
        <v>0.25</v>
      </c>
      <c r="P642" s="262" t="n">
        <v>50</v>
      </c>
      <c r="Q642" s="262" t="n">
        <v>30.2575</v>
      </c>
      <c r="R642" s="331" t="n">
        <f aca="false">A642*F642</f>
        <v>0.12</v>
      </c>
    </row>
    <row r="643" s="1" customFormat="true" ht="12.75" hidden="false" customHeight="false" outlineLevel="0" collapsed="false">
      <c r="A643" s="262" t="n">
        <v>5</v>
      </c>
      <c r="B643" s="332" t="s">
        <v>846</v>
      </c>
      <c r="C643" s="332" t="s">
        <v>842</v>
      </c>
      <c r="D643" s="332" t="s">
        <v>1328</v>
      </c>
      <c r="E643" s="262"/>
      <c r="F643" s="331" t="n">
        <v>0.04</v>
      </c>
      <c r="G643" s="333" t="n">
        <v>43</v>
      </c>
      <c r="H643" s="333" t="n">
        <f aca="false">A643*G643*(1-H633/100)</f>
        <v>215</v>
      </c>
      <c r="I643" s="334" t="n">
        <v>26.9325</v>
      </c>
      <c r="J643" s="334" t="n">
        <f aca="false">(A643*I643)/J633*K633</f>
        <v>122.5125</v>
      </c>
      <c r="K643" s="335" t="n">
        <f aca="false">H643-J643</f>
        <v>92.4875</v>
      </c>
      <c r="L643" s="330"/>
      <c r="M643" s="262"/>
      <c r="N643" s="262" t="n">
        <v>26.9325</v>
      </c>
      <c r="O643" s="262" t="n">
        <v>0.3</v>
      </c>
      <c r="P643" s="262" t="n">
        <v>80</v>
      </c>
      <c r="Q643" s="262" t="n">
        <v>43.092</v>
      </c>
      <c r="R643" s="331" t="n">
        <f aca="false">A643*F643</f>
        <v>0.2</v>
      </c>
    </row>
    <row r="644" s="1" customFormat="true" ht="12.75" hidden="false" customHeight="false" outlineLevel="0" collapsed="false">
      <c r="A644" s="262" t="n">
        <v>4</v>
      </c>
      <c r="B644" s="332" t="s">
        <v>2371</v>
      </c>
      <c r="C644" s="332" t="s">
        <v>1212</v>
      </c>
      <c r="D644" s="332" t="s">
        <v>856</v>
      </c>
      <c r="E644" s="262"/>
      <c r="F644" s="331" t="n">
        <v>3.6</v>
      </c>
      <c r="G644" s="333" t="n">
        <v>633</v>
      </c>
      <c r="H644" s="333" t="n">
        <f aca="false">A644*G644*(1-H633/100)</f>
        <v>2532</v>
      </c>
      <c r="I644" s="334" t="n">
        <v>468.6255</v>
      </c>
      <c r="J644" s="334" t="n">
        <f aca="false">(A644*I644)/J633*K633</f>
        <v>1705.374</v>
      </c>
      <c r="K644" s="335" t="n">
        <f aca="false">H644-J644</f>
        <v>826.626</v>
      </c>
      <c r="L644" s="330"/>
      <c r="M644" s="262"/>
      <c r="N644" s="262" t="n">
        <v>468.6255</v>
      </c>
      <c r="O644" s="262" t="n">
        <v>5.22</v>
      </c>
      <c r="P644" s="262" t="n">
        <v>702.9382</v>
      </c>
      <c r="Q644" s="262" t="n">
        <v>632.6444</v>
      </c>
      <c r="R644" s="331" t="n">
        <f aca="false">A644*F644</f>
        <v>14.4</v>
      </c>
    </row>
    <row r="645" s="1" customFormat="true" ht="12.75" hidden="false" customHeight="false" outlineLevel="0" collapsed="false">
      <c r="A645" s="262" t="n">
        <v>16</v>
      </c>
      <c r="B645" s="332" t="s">
        <v>2372</v>
      </c>
      <c r="C645" s="332" t="s">
        <v>1277</v>
      </c>
      <c r="D645" s="332" t="s">
        <v>1153</v>
      </c>
      <c r="E645" s="262"/>
      <c r="F645" s="331" t="n">
        <v>0.13</v>
      </c>
      <c r="G645" s="333" t="n">
        <v>30</v>
      </c>
      <c r="H645" s="333" t="n">
        <f aca="false">A645*G645*(1-H633/100)</f>
        <v>480</v>
      </c>
      <c r="I645" s="334" t="n">
        <v>22.4438</v>
      </c>
      <c r="J645" s="334" t="n">
        <f aca="false">(A645*I645)/J633*K633</f>
        <v>326.700727819549</v>
      </c>
      <c r="K645" s="335" t="n">
        <f aca="false">H645-J645</f>
        <v>153.299272180451</v>
      </c>
      <c r="L645" s="330"/>
      <c r="M645" s="262"/>
      <c r="N645" s="262" t="n">
        <v>22.4438</v>
      </c>
      <c r="O645" s="262" t="n">
        <v>0.25</v>
      </c>
      <c r="P645" s="262"/>
      <c r="Q645" s="262" t="n">
        <v>30.2991</v>
      </c>
      <c r="R645" s="331" t="n">
        <f aca="false">A645*F645</f>
        <v>2.08</v>
      </c>
    </row>
    <row r="646" s="1" customFormat="true" ht="12.75" hidden="false" customHeight="false" outlineLevel="0" collapsed="false">
      <c r="A646" s="262" t="n">
        <v>10</v>
      </c>
      <c r="B646" s="332" t="s">
        <v>2373</v>
      </c>
      <c r="C646" s="332" t="s">
        <v>2374</v>
      </c>
      <c r="D646" s="332" t="s">
        <v>2375</v>
      </c>
      <c r="E646" s="262"/>
      <c r="F646" s="331" t="n">
        <v>0.19</v>
      </c>
      <c r="G646" s="333" t="n">
        <v>43</v>
      </c>
      <c r="H646" s="333" t="n">
        <f aca="false">A646*G646*(1-H633/100)</f>
        <v>430</v>
      </c>
      <c r="I646" s="334" t="n">
        <v>33.2167</v>
      </c>
      <c r="J646" s="334" t="n">
        <f aca="false">(A646*I646)/J633*K633</f>
        <v>302.197045112782</v>
      </c>
      <c r="K646" s="335" t="n">
        <f aca="false">H646-J646</f>
        <v>127.802954887218</v>
      </c>
      <c r="L646" s="330"/>
      <c r="M646" s="262"/>
      <c r="N646" s="262" t="n">
        <v>33.2167</v>
      </c>
      <c r="O646" s="262" t="n">
        <v>0.37</v>
      </c>
      <c r="P646" s="262"/>
      <c r="Q646" s="262" t="n">
        <v>43.1818</v>
      </c>
      <c r="R646" s="331" t="n">
        <f aca="false">A646*F646</f>
        <v>1.9</v>
      </c>
    </row>
    <row r="647" s="1" customFormat="true" ht="12.75" hidden="false" customHeight="false" outlineLevel="0" collapsed="false">
      <c r="A647" s="262" t="n">
        <v>10</v>
      </c>
      <c r="B647" s="332" t="s">
        <v>1311</v>
      </c>
      <c r="C647" s="332" t="s">
        <v>1312</v>
      </c>
      <c r="D647" s="332" t="s">
        <v>1159</v>
      </c>
      <c r="E647" s="262"/>
      <c r="F647" s="331" t="n">
        <v>0.25</v>
      </c>
      <c r="G647" s="333" t="n">
        <v>63</v>
      </c>
      <c r="H647" s="333" t="n">
        <f aca="false">A647*G647*(1-H633/100)</f>
        <v>630</v>
      </c>
      <c r="I647" s="334" t="n">
        <v>46.683</v>
      </c>
      <c r="J647" s="334" t="n">
        <f aca="false">(A647*I647)/J633*K633</f>
        <v>424.71</v>
      </c>
      <c r="K647" s="335" t="n">
        <f aca="false">H647-J647</f>
        <v>205.29</v>
      </c>
      <c r="L647" s="330"/>
      <c r="M647" s="262"/>
      <c r="N647" s="262" t="n">
        <v>46.683</v>
      </c>
      <c r="O647" s="262" t="n">
        <v>0.52</v>
      </c>
      <c r="P647" s="262"/>
      <c r="Q647" s="262" t="n">
        <v>63.0221</v>
      </c>
      <c r="R647" s="331" t="n">
        <f aca="false">A647*F647</f>
        <v>2.5</v>
      </c>
    </row>
    <row r="648" s="1" customFormat="true" ht="12.75" hidden="false" customHeight="false" outlineLevel="0" collapsed="false">
      <c r="A648" s="262" t="n">
        <v>16</v>
      </c>
      <c r="B648" s="332" t="s">
        <v>2006</v>
      </c>
      <c r="C648" s="332" t="s">
        <v>2007</v>
      </c>
      <c r="D648" s="332" t="s">
        <v>2008</v>
      </c>
      <c r="E648" s="262"/>
      <c r="F648" s="331" t="n">
        <v>0.18</v>
      </c>
      <c r="G648" s="333" t="n">
        <v>40</v>
      </c>
      <c r="H648" s="333" t="n">
        <f aca="false">A648*G648*(1-H633/100)</f>
        <v>640</v>
      </c>
      <c r="I648" s="334" t="n">
        <v>28.9275</v>
      </c>
      <c r="J648" s="334" t="n">
        <f aca="false">(A648*I648)/J633*K633</f>
        <v>421.08</v>
      </c>
      <c r="K648" s="335" t="n">
        <f aca="false">H648-J648</f>
        <v>218.92</v>
      </c>
      <c r="L648" s="330"/>
      <c r="M648" s="262"/>
      <c r="N648" s="262" t="n">
        <v>28.9275</v>
      </c>
      <c r="O648" s="262" t="n">
        <v>0.3</v>
      </c>
      <c r="P648" s="262" t="n">
        <v>50</v>
      </c>
      <c r="Q648" s="262" t="n">
        <v>40.4985</v>
      </c>
      <c r="R648" s="331" t="n">
        <f aca="false">A648*F648</f>
        <v>2.88</v>
      </c>
    </row>
    <row r="649" s="1" customFormat="true" ht="12.75" hidden="false" customHeight="false" outlineLevel="0" collapsed="false">
      <c r="A649" s="262" t="n">
        <v>16</v>
      </c>
      <c r="B649" s="332" t="s">
        <v>2009</v>
      </c>
      <c r="C649" s="332" t="s">
        <v>2010</v>
      </c>
      <c r="D649" s="332" t="s">
        <v>2011</v>
      </c>
      <c r="E649" s="262"/>
      <c r="F649" s="331" t="n">
        <v>0.05</v>
      </c>
      <c r="G649" s="333" t="n">
        <v>20</v>
      </c>
      <c r="H649" s="333" t="n">
        <f aca="false">A649*G649*(1-H633/100)</f>
        <v>320</v>
      </c>
      <c r="I649" s="334" t="n">
        <v>14.4637</v>
      </c>
      <c r="J649" s="334" t="n">
        <f aca="false">(A649*I649)/J633*K633</f>
        <v>210.539272180451</v>
      </c>
      <c r="K649" s="335" t="n">
        <f aca="false">H649-J649</f>
        <v>109.460727819549</v>
      </c>
      <c r="L649" s="330"/>
      <c r="M649" s="262"/>
      <c r="N649" s="262" t="n">
        <v>14.4637</v>
      </c>
      <c r="O649" s="262" t="n">
        <v>0.15</v>
      </c>
      <c r="P649" s="262" t="n">
        <v>20</v>
      </c>
      <c r="Q649" s="262" t="n">
        <v>20.2492</v>
      </c>
      <c r="R649" s="331" t="n">
        <f aca="false">A649*F649</f>
        <v>0.8</v>
      </c>
    </row>
    <row r="650" s="1" customFormat="true" ht="12.75" hidden="false" customHeight="false" outlineLevel="0" collapsed="false">
      <c r="A650" s="262" t="n">
        <v>1</v>
      </c>
      <c r="B650" s="332" t="s">
        <v>2376</v>
      </c>
      <c r="C650" s="332" t="s">
        <v>1822</v>
      </c>
      <c r="D650" s="332" t="s">
        <v>2377</v>
      </c>
      <c r="E650" s="262"/>
      <c r="F650" s="331" t="n">
        <v>1.4</v>
      </c>
      <c r="G650" s="333" t="n">
        <v>242</v>
      </c>
      <c r="H650" s="333" t="n">
        <f aca="false">A650*G650*(1-H633/100)</f>
        <v>242</v>
      </c>
      <c r="I650" s="334" t="n">
        <v>179.55</v>
      </c>
      <c r="J650" s="334" t="n">
        <f aca="false">(A650*I650)/J633*K633</f>
        <v>163.35</v>
      </c>
      <c r="K650" s="335" t="n">
        <f aca="false">H650-J650</f>
        <v>78.65</v>
      </c>
      <c r="L650" s="330"/>
      <c r="M650" s="262"/>
      <c r="N650" s="262" t="n">
        <v>179.55</v>
      </c>
      <c r="O650" s="262" t="n">
        <v>2</v>
      </c>
      <c r="P650" s="262" t="n">
        <v>269.325</v>
      </c>
      <c r="Q650" s="262" t="n">
        <v>242.3925</v>
      </c>
      <c r="R650" s="331" t="n">
        <f aca="false">A650*F650</f>
        <v>1.4</v>
      </c>
    </row>
    <row r="651" s="1" customFormat="true" ht="12.75" hidden="false" customHeight="false" outlineLevel="0" collapsed="false">
      <c r="A651" s="262" t="n">
        <v>1</v>
      </c>
      <c r="B651" s="332" t="s">
        <v>2378</v>
      </c>
      <c r="C651" s="332" t="s">
        <v>1825</v>
      </c>
      <c r="D651" s="332" t="s">
        <v>2379</v>
      </c>
      <c r="E651" s="262"/>
      <c r="F651" s="331" t="n">
        <v>8.5</v>
      </c>
      <c r="G651" s="333" t="n">
        <v>1515</v>
      </c>
      <c r="H651" s="333" t="n">
        <f aca="false">A651*G651*(1-H633/100)</f>
        <v>1515</v>
      </c>
      <c r="I651" s="334" t="n">
        <v>1122.1875</v>
      </c>
      <c r="J651" s="334" t="n">
        <f aca="false">(A651*I651)/J633*K633</f>
        <v>1020.9375</v>
      </c>
      <c r="K651" s="335" t="n">
        <f aca="false">H651-J651</f>
        <v>494.0625</v>
      </c>
      <c r="L651" s="330"/>
      <c r="M651" s="262"/>
      <c r="N651" s="262" t="n">
        <v>1122.1875</v>
      </c>
      <c r="O651" s="262" t="n">
        <v>12.5</v>
      </c>
      <c r="P651" s="262" t="n">
        <v>1683.2812</v>
      </c>
      <c r="Q651" s="262" t="n">
        <v>1514.9531</v>
      </c>
      <c r="R651" s="331" t="n">
        <f aca="false">A651*F651</f>
        <v>8.5</v>
      </c>
    </row>
    <row r="652" s="1" customFormat="true" ht="12.75" hidden="false" customHeight="false" outlineLevel="0" collapsed="false">
      <c r="A652" s="262" t="n">
        <v>1</v>
      </c>
      <c r="B652" s="332" t="s">
        <v>2380</v>
      </c>
      <c r="C652" s="332" t="s">
        <v>2381</v>
      </c>
      <c r="D652" s="332" t="s">
        <v>2382</v>
      </c>
      <c r="E652" s="262"/>
      <c r="F652" s="331" t="n">
        <v>0.4</v>
      </c>
      <c r="G652" s="333" t="n">
        <v>1885</v>
      </c>
      <c r="H652" s="333" t="n">
        <f aca="false">A652*G652*(1-H633/100)</f>
        <v>1885</v>
      </c>
      <c r="I652" s="334" t="n">
        <v>1396.5</v>
      </c>
      <c r="J652" s="334" t="n">
        <f aca="false">(A652*I652)/J633*K633</f>
        <v>1270.5</v>
      </c>
      <c r="K652" s="335" t="n">
        <f aca="false">H652-J652</f>
        <v>614.5</v>
      </c>
      <c r="L652" s="330"/>
      <c r="M652" s="262"/>
      <c r="N652" s="262" t="n">
        <v>1396.5</v>
      </c>
      <c r="O652" s="262" t="n">
        <v>15</v>
      </c>
      <c r="P652" s="262" t="n">
        <v>2500</v>
      </c>
      <c r="Q652" s="262" t="n">
        <v>1885.275</v>
      </c>
      <c r="R652" s="331" t="n">
        <f aca="false">A652*F652</f>
        <v>0.4</v>
      </c>
    </row>
    <row r="653" s="1" customFormat="true" ht="12.75" hidden="false" customHeight="false" outlineLevel="0" collapsed="false">
      <c r="A653" s="262" t="n">
        <v>1</v>
      </c>
      <c r="B653" s="332" t="s">
        <v>1891</v>
      </c>
      <c r="C653" s="332" t="s">
        <v>1550</v>
      </c>
      <c r="D653" s="332" t="s">
        <v>1892</v>
      </c>
      <c r="E653" s="262"/>
      <c r="F653" s="331" t="n">
        <v>0.28</v>
      </c>
      <c r="G653" s="333" t="n">
        <v>438</v>
      </c>
      <c r="H653" s="333" t="n">
        <f aca="false">A653*G653*(1-H633/100)</f>
        <v>438</v>
      </c>
      <c r="I653" s="334" t="n">
        <v>324.1875</v>
      </c>
      <c r="J653" s="334" t="n">
        <f aca="false">(A653*I653)/J633*K633</f>
        <v>294.9375</v>
      </c>
      <c r="K653" s="335" t="n">
        <f aca="false">H653-J653</f>
        <v>143.0625</v>
      </c>
      <c r="L653" s="330"/>
      <c r="M653" s="262"/>
      <c r="N653" s="262" t="n">
        <v>324.1875</v>
      </c>
      <c r="O653" s="262" t="n">
        <v>3.25</v>
      </c>
      <c r="P653" s="262" t="n">
        <v>520</v>
      </c>
      <c r="Q653" s="262" t="n">
        <v>437.6531</v>
      </c>
      <c r="R653" s="331" t="n">
        <f aca="false">A653*F653</f>
        <v>0.28</v>
      </c>
    </row>
    <row r="654" s="1" customFormat="true" ht="12.75" hidden="false" customHeight="false" outlineLevel="0" collapsed="false">
      <c r="A654" s="262" t="n">
        <v>2</v>
      </c>
      <c r="B654" s="332" t="s">
        <v>2383</v>
      </c>
      <c r="C654" s="332" t="s">
        <v>1550</v>
      </c>
      <c r="D654" s="332" t="s">
        <v>2384</v>
      </c>
      <c r="E654" s="262"/>
      <c r="F654" s="331" t="n">
        <v>0.78</v>
      </c>
      <c r="G654" s="333" t="n">
        <v>770</v>
      </c>
      <c r="H654" s="333" t="n">
        <f aca="false">A654*G654*(1-H633/100)</f>
        <v>1540</v>
      </c>
      <c r="I654" s="334" t="n">
        <v>550.3208</v>
      </c>
      <c r="J654" s="334" t="n">
        <f aca="false">(A654*I654)/J633*K633</f>
        <v>1001.33559097744</v>
      </c>
      <c r="K654" s="335" t="n">
        <f aca="false">H654-J654</f>
        <v>538.664409022556</v>
      </c>
      <c r="L654" s="330"/>
      <c r="M654" s="262"/>
      <c r="N654" s="262" t="n">
        <v>550.3208</v>
      </c>
      <c r="O654" s="262" t="n">
        <v>6.13</v>
      </c>
      <c r="P654" s="262" t="n">
        <v>940</v>
      </c>
      <c r="Q654" s="262" t="n">
        <v>770.4491</v>
      </c>
      <c r="R654" s="331" t="n">
        <f aca="false">A654*F654</f>
        <v>1.56</v>
      </c>
    </row>
    <row r="655" s="1" customFormat="true" ht="12.75" hidden="false" customHeight="false" outlineLevel="0" collapsed="false">
      <c r="A655" s="262" t="n">
        <v>2</v>
      </c>
      <c r="B655" s="332" t="s">
        <v>2385</v>
      </c>
      <c r="C655" s="332" t="s">
        <v>2386</v>
      </c>
      <c r="D655" s="332" t="s">
        <v>2387</v>
      </c>
      <c r="E655" s="262"/>
      <c r="F655" s="331" t="n">
        <v>1.08</v>
      </c>
      <c r="G655" s="333" t="n">
        <v>846</v>
      </c>
      <c r="H655" s="333" t="n">
        <f aca="false">A655*G655*(1-H633/100)</f>
        <v>1692</v>
      </c>
      <c r="I655" s="334" t="n">
        <v>604.1858</v>
      </c>
      <c r="J655" s="334" t="n">
        <f aca="false">(A655*I655)/J633*K633</f>
        <v>1099.34559097744</v>
      </c>
      <c r="K655" s="335" t="n">
        <f aca="false">H655-J655</f>
        <v>592.654409022556</v>
      </c>
      <c r="L655" s="330"/>
      <c r="M655" s="262"/>
      <c r="N655" s="262" t="n">
        <v>604.1858</v>
      </c>
      <c r="O655" s="262" t="n">
        <v>6.73</v>
      </c>
      <c r="P655" s="262" t="n">
        <v>1030</v>
      </c>
      <c r="Q655" s="262" t="n">
        <v>845.8601</v>
      </c>
      <c r="R655" s="331" t="n">
        <f aca="false">A655*F655</f>
        <v>2.16</v>
      </c>
    </row>
    <row r="656" s="1" customFormat="true" ht="12.75" hidden="false" customHeight="false" outlineLevel="0" collapsed="false">
      <c r="A656" s="262" t="n">
        <v>1</v>
      </c>
      <c r="B656" s="332" t="s">
        <v>2388</v>
      </c>
      <c r="C656" s="332" t="s">
        <v>2389</v>
      </c>
      <c r="D656" s="332" t="s">
        <v>2390</v>
      </c>
      <c r="E656" s="262"/>
      <c r="F656" s="331"/>
      <c r="G656" s="333" t="n">
        <v>1099</v>
      </c>
      <c r="H656" s="333" t="n">
        <f aca="false">A656*G656*(1-H633/100)</f>
        <v>1099</v>
      </c>
      <c r="I656" s="334" t="n">
        <v>549.29</v>
      </c>
      <c r="J656" s="334" t="n">
        <f aca="false">(A656*I656)/J633*K633</f>
        <v>499.73</v>
      </c>
      <c r="K656" s="335" t="n">
        <f aca="false">H656-J656</f>
        <v>599.27</v>
      </c>
      <c r="L656" s="330"/>
      <c r="M656" s="262"/>
      <c r="N656" s="262" t="n">
        <v>549.29</v>
      </c>
      <c r="O656" s="262" t="n">
        <v>5.9</v>
      </c>
      <c r="P656" s="262" t="n">
        <v>1100</v>
      </c>
      <c r="Q656" s="262" t="n">
        <v>1098.58</v>
      </c>
      <c r="R656" s="331" t="n">
        <f aca="false">A656*F656</f>
        <v>0</v>
      </c>
    </row>
    <row r="657" s="1" customFormat="true" ht="12.75" hidden="false" customHeight="false" outlineLevel="0" collapsed="false">
      <c r="A657" s="262" t="n">
        <v>1</v>
      </c>
      <c r="B657" s="332" t="s">
        <v>2391</v>
      </c>
      <c r="C657" s="332" t="s">
        <v>2392</v>
      </c>
      <c r="D657" s="332" t="s">
        <v>2393</v>
      </c>
      <c r="E657" s="262"/>
      <c r="F657" s="331" t="n">
        <v>19.44</v>
      </c>
      <c r="G657" s="333" t="n">
        <v>6181</v>
      </c>
      <c r="H657" s="333" t="n">
        <f aca="false">A657*G657*(1-H633/100)</f>
        <v>6181</v>
      </c>
      <c r="I657" s="334" t="n">
        <v>4578.525</v>
      </c>
      <c r="J657" s="334" t="n">
        <f aca="false">(A657*I657)/J633*K633</f>
        <v>4165.425</v>
      </c>
      <c r="K657" s="335" t="n">
        <f aca="false">H657-J657</f>
        <v>2015.575</v>
      </c>
      <c r="L657" s="330"/>
      <c r="M657" s="262"/>
      <c r="N657" s="262" t="n">
        <v>4578.525</v>
      </c>
      <c r="O657" s="262" t="n">
        <v>51</v>
      </c>
      <c r="P657" s="262" t="n">
        <v>6870</v>
      </c>
      <c r="Q657" s="262" t="n">
        <v>6181.0088</v>
      </c>
      <c r="R657" s="331" t="n">
        <f aca="false">A657*F657</f>
        <v>19.44</v>
      </c>
    </row>
    <row r="658" s="1" customFormat="true" ht="12.75" hidden="false" customHeight="false" outlineLevel="0" collapsed="false">
      <c r="A658" s="262" t="n">
        <v>1</v>
      </c>
      <c r="B658" s="332" t="s">
        <v>2394</v>
      </c>
      <c r="C658" s="332" t="s">
        <v>2395</v>
      </c>
      <c r="D658" s="332" t="s">
        <v>2396</v>
      </c>
      <c r="E658" s="262"/>
      <c r="F658" s="331" t="n">
        <v>20.67</v>
      </c>
      <c r="G658" s="333" t="n">
        <v>5275</v>
      </c>
      <c r="H658" s="333" t="n">
        <f aca="false">A658*G658*(1-H633/100)</f>
        <v>5275</v>
      </c>
      <c r="I658" s="334" t="n">
        <v>3907.407</v>
      </c>
      <c r="J658" s="334" t="n">
        <f aca="false">(A658*I658)/J633*K633</f>
        <v>3554.859</v>
      </c>
      <c r="K658" s="335" t="n">
        <f aca="false">H658-J658</f>
        <v>1720.141</v>
      </c>
      <c r="L658" s="330"/>
      <c r="M658" s="262"/>
      <c r="N658" s="262" t="n">
        <v>3907.407</v>
      </c>
      <c r="O658" s="262" t="n">
        <v>41.97</v>
      </c>
      <c r="P658" s="262" t="n">
        <v>6640</v>
      </c>
      <c r="Q658" s="262" t="n">
        <v>5274.9995</v>
      </c>
      <c r="R658" s="331" t="n">
        <f aca="false">A658*F658</f>
        <v>20.67</v>
      </c>
    </row>
    <row r="659" s="1" customFormat="true" ht="12.75" hidden="false" customHeight="false" outlineLevel="0" collapsed="false">
      <c r="A659" s="262" t="n">
        <v>6</v>
      </c>
      <c r="B659" s="332" t="s">
        <v>2397</v>
      </c>
      <c r="C659" s="332" t="s">
        <v>1664</v>
      </c>
      <c r="D659" s="332" t="s">
        <v>2398</v>
      </c>
      <c r="E659" s="262"/>
      <c r="F659" s="331" t="n">
        <v>0.03</v>
      </c>
      <c r="G659" s="333" t="n">
        <v>63</v>
      </c>
      <c r="H659" s="333" t="n">
        <f aca="false">A659*G659*(1-H633/100)</f>
        <v>378</v>
      </c>
      <c r="I659" s="334" t="n">
        <v>44.8875</v>
      </c>
      <c r="J659" s="334" t="n">
        <f aca="false">(A659*I659)/J633*K633</f>
        <v>245.025</v>
      </c>
      <c r="K659" s="335" t="n">
        <f aca="false">H659-J659</f>
        <v>132.975</v>
      </c>
      <c r="L659" s="330"/>
      <c r="M659" s="262"/>
      <c r="N659" s="262" t="n">
        <v>44.8875</v>
      </c>
      <c r="O659" s="262" t="n">
        <v>0.5</v>
      </c>
      <c r="P659" s="262" t="n">
        <v>80</v>
      </c>
      <c r="Q659" s="262" t="n">
        <v>62.8425</v>
      </c>
      <c r="R659" s="331" t="n">
        <f aca="false">A659*F659</f>
        <v>0.18</v>
      </c>
    </row>
    <row r="660" s="1" customFormat="true" ht="12.75" hidden="false" customHeight="false" outlineLevel="0" collapsed="false">
      <c r="A660" s="262" t="n">
        <v>6</v>
      </c>
      <c r="B660" s="332" t="s">
        <v>2399</v>
      </c>
      <c r="C660" s="332" t="s">
        <v>1664</v>
      </c>
      <c r="D660" s="332" t="s">
        <v>2400</v>
      </c>
      <c r="E660" s="262"/>
      <c r="F660" s="331" t="n">
        <v>0.06</v>
      </c>
      <c r="G660" s="333" t="n">
        <v>59</v>
      </c>
      <c r="H660" s="333" t="n">
        <f aca="false">A660*G660*(1-H633/100)</f>
        <v>354</v>
      </c>
      <c r="I660" s="334" t="n">
        <v>42.1942</v>
      </c>
      <c r="J660" s="334" t="n">
        <f aca="false">(A660*I660)/J633*K633</f>
        <v>230.323227067669</v>
      </c>
      <c r="K660" s="335" t="n">
        <f aca="false">H660-J660</f>
        <v>123.676772932331</v>
      </c>
      <c r="L660" s="330"/>
      <c r="M660" s="262"/>
      <c r="N660" s="262" t="n">
        <v>42.1942</v>
      </c>
      <c r="O660" s="262" t="n">
        <v>0.47</v>
      </c>
      <c r="P660" s="262" t="n">
        <v>70</v>
      </c>
      <c r="Q660" s="262" t="n">
        <v>59.0719</v>
      </c>
      <c r="R660" s="331" t="n">
        <f aca="false">A660*F660</f>
        <v>0.36</v>
      </c>
    </row>
    <row r="661" s="1" customFormat="true" ht="12.75" hidden="false" customHeight="false" outlineLevel="0" collapsed="false">
      <c r="A661" s="262" t="n">
        <v>4</v>
      </c>
      <c r="B661" s="332" t="s">
        <v>1898</v>
      </c>
      <c r="C661" s="332" t="s">
        <v>1664</v>
      </c>
      <c r="D661" s="332" t="s">
        <v>1899</v>
      </c>
      <c r="E661" s="262"/>
      <c r="F661" s="331" t="n">
        <v>0.04</v>
      </c>
      <c r="G661" s="333" t="n">
        <v>65</v>
      </c>
      <c r="H661" s="333" t="n">
        <f aca="false">A661*G661*(1-H633/100)</f>
        <v>260</v>
      </c>
      <c r="I661" s="334" t="n">
        <v>46.683</v>
      </c>
      <c r="J661" s="334" t="n">
        <f aca="false">(A661*I661)/J633*K633</f>
        <v>169.884</v>
      </c>
      <c r="K661" s="335" t="n">
        <f aca="false">H661-J661</f>
        <v>90.116</v>
      </c>
      <c r="L661" s="330"/>
      <c r="M661" s="262"/>
      <c r="N661" s="262" t="n">
        <v>46.683</v>
      </c>
      <c r="O661" s="262" t="n">
        <v>0.52</v>
      </c>
      <c r="P661" s="262" t="n">
        <v>80</v>
      </c>
      <c r="Q661" s="262" t="n">
        <v>65.3562</v>
      </c>
      <c r="R661" s="331" t="n">
        <f aca="false">A661*F661</f>
        <v>0.16</v>
      </c>
    </row>
    <row r="662" s="1" customFormat="true" ht="12.75" hidden="false" customHeight="false" outlineLevel="0" collapsed="false">
      <c r="A662" s="262" t="n">
        <v>4</v>
      </c>
      <c r="B662" s="332" t="s">
        <v>1900</v>
      </c>
      <c r="C662" s="332" t="s">
        <v>1664</v>
      </c>
      <c r="D662" s="332" t="s">
        <v>1901</v>
      </c>
      <c r="E662" s="262"/>
      <c r="F662" s="331" t="n">
        <v>0.07</v>
      </c>
      <c r="G662" s="333" t="n">
        <v>67</v>
      </c>
      <c r="H662" s="333" t="n">
        <f aca="false">A662*G662*(1-H633/100)</f>
        <v>268</v>
      </c>
      <c r="I662" s="334" t="n">
        <v>47.5808</v>
      </c>
      <c r="J662" s="334" t="n">
        <f aca="false">(A662*I662)/J633*K633</f>
        <v>173.151181954887</v>
      </c>
      <c r="K662" s="335" t="n">
        <f aca="false">H662-J662</f>
        <v>94.8488180451128</v>
      </c>
      <c r="L662" s="330"/>
      <c r="M662" s="262"/>
      <c r="N662" s="262" t="n">
        <v>47.5808</v>
      </c>
      <c r="O662" s="262" t="n">
        <v>0.53</v>
      </c>
      <c r="P662" s="262" t="n">
        <v>80</v>
      </c>
      <c r="Q662" s="262" t="n">
        <v>66.6131</v>
      </c>
      <c r="R662" s="331" t="n">
        <f aca="false">A662*F662</f>
        <v>0.28</v>
      </c>
    </row>
    <row r="663" s="1" customFormat="true" ht="12.75" hidden="false" customHeight="false" outlineLevel="0" collapsed="false">
      <c r="A663" s="262" t="n">
        <v>2</v>
      </c>
      <c r="B663" s="332" t="s">
        <v>1801</v>
      </c>
      <c r="C663" s="332" t="s">
        <v>1802</v>
      </c>
      <c r="D663" s="332" t="s">
        <v>1803</v>
      </c>
      <c r="E663" s="262"/>
      <c r="F663" s="331" t="n">
        <v>0.01</v>
      </c>
      <c r="G663" s="333" t="n">
        <v>22</v>
      </c>
      <c r="H663" s="333" t="n">
        <f aca="false">A663*G663*(1-H633/100)</f>
        <v>44</v>
      </c>
      <c r="I663" s="334" t="n">
        <v>16.1595</v>
      </c>
      <c r="J663" s="334" t="n">
        <f aca="false">(A663*I663)/J633*K633</f>
        <v>29.403</v>
      </c>
      <c r="K663" s="335" t="n">
        <f aca="false">H663-J663</f>
        <v>14.597</v>
      </c>
      <c r="L663" s="330"/>
      <c r="M663" s="262"/>
      <c r="N663" s="262" t="n">
        <v>16.1595</v>
      </c>
      <c r="O663" s="262" t="n">
        <v>0.18</v>
      </c>
      <c r="P663" s="262" t="n">
        <v>30</v>
      </c>
      <c r="Q663" s="262" t="n">
        <v>21.8153</v>
      </c>
      <c r="R663" s="331" t="n">
        <f aca="false">A663*F663</f>
        <v>0.02</v>
      </c>
    </row>
    <row r="664" s="1" customFormat="true" ht="12.75" hidden="false" customHeight="false" outlineLevel="0" collapsed="false">
      <c r="A664" s="262" t="n">
        <v>3</v>
      </c>
      <c r="B664" s="332" t="s">
        <v>2018</v>
      </c>
      <c r="C664" s="332" t="s">
        <v>2019</v>
      </c>
      <c r="D664" s="332" t="s">
        <v>2020</v>
      </c>
      <c r="E664" s="262"/>
      <c r="F664" s="331"/>
      <c r="G664" s="333" t="n">
        <v>337</v>
      </c>
      <c r="H664" s="333" t="n">
        <f aca="false">A664*G664*(1-H633/100)</f>
        <v>1011</v>
      </c>
      <c r="I664" s="334" t="n">
        <v>224.4375</v>
      </c>
      <c r="J664" s="334" t="n">
        <f aca="false">(A664*I664)/J633*K633</f>
        <v>612.5625</v>
      </c>
      <c r="K664" s="335" t="n">
        <f aca="false">H664-J664</f>
        <v>398.4375</v>
      </c>
      <c r="L664" s="330"/>
      <c r="M664" s="262"/>
      <c r="N664" s="262" t="n">
        <v>224.4375</v>
      </c>
      <c r="O664" s="262" t="n">
        <v>2.5</v>
      </c>
      <c r="P664" s="262" t="n">
        <v>350</v>
      </c>
      <c r="Q664" s="262" t="n">
        <v>336.6562</v>
      </c>
      <c r="R664" s="331" t="n">
        <f aca="false">A664*F664</f>
        <v>0</v>
      </c>
    </row>
    <row r="665" s="1" customFormat="true" ht="12.75" hidden="false" customHeight="false" outlineLevel="0" collapsed="false">
      <c r="A665" s="262" t="n">
        <v>4</v>
      </c>
      <c r="B665" s="332" t="s">
        <v>2401</v>
      </c>
      <c r="C665" s="332" t="s">
        <v>2402</v>
      </c>
      <c r="D665" s="332" t="s">
        <v>2403</v>
      </c>
      <c r="E665" s="262"/>
      <c r="F665" s="331"/>
      <c r="G665" s="333" t="n">
        <v>291</v>
      </c>
      <c r="H665" s="333" t="n">
        <f aca="false">A665*G665*(1-H633/100)</f>
        <v>1164</v>
      </c>
      <c r="I665" s="334" t="n">
        <v>215.46</v>
      </c>
      <c r="J665" s="334" t="n">
        <f aca="false">(A665*I665)/J633*K633</f>
        <v>784.08</v>
      </c>
      <c r="K665" s="335" t="n">
        <f aca="false">H665-J665</f>
        <v>379.92</v>
      </c>
      <c r="L665" s="330"/>
      <c r="M665" s="262"/>
      <c r="N665" s="262" t="n">
        <v>215.46</v>
      </c>
      <c r="O665" s="262" t="n">
        <v>2.4</v>
      </c>
      <c r="P665" s="262" t="n">
        <v>400</v>
      </c>
      <c r="Q665" s="262" t="n">
        <v>290.871</v>
      </c>
      <c r="R665" s="331" t="n">
        <f aca="false">A665*F665</f>
        <v>0</v>
      </c>
    </row>
    <row r="666" s="1" customFormat="true" ht="12.75" hidden="false" customHeight="false" outlineLevel="0" collapsed="false">
      <c r="A666" s="262" t="n">
        <v>1</v>
      </c>
      <c r="B666" s="332" t="s">
        <v>1016</v>
      </c>
      <c r="C666" s="332" t="s">
        <v>1263</v>
      </c>
      <c r="D666" s="332" t="s">
        <v>1018</v>
      </c>
      <c r="E666" s="262"/>
      <c r="F666" s="331" t="n">
        <v>0.71</v>
      </c>
      <c r="G666" s="333" t="n">
        <v>980</v>
      </c>
      <c r="H666" s="333" t="n">
        <f aca="false">A666*G666*(1-H633/100)</f>
        <v>980</v>
      </c>
      <c r="I666" s="334" t="n">
        <v>412.965</v>
      </c>
      <c r="J666" s="334" t="n">
        <f aca="false">(A666*I666)/J633*K633</f>
        <v>375.705</v>
      </c>
      <c r="K666" s="335" t="n">
        <f aca="false">H666-J666</f>
        <v>604.295</v>
      </c>
      <c r="L666" s="330"/>
      <c r="M666" s="262"/>
      <c r="N666" s="262" t="n">
        <v>412.965</v>
      </c>
      <c r="O666" s="262" t="n">
        <v>4.6</v>
      </c>
      <c r="P666" s="262" t="n">
        <v>1300</v>
      </c>
      <c r="Q666" s="262" t="n">
        <v>980</v>
      </c>
      <c r="R666" s="331" t="n">
        <f aca="false">A666*F666</f>
        <v>0.71</v>
      </c>
    </row>
    <row r="667" s="1" customFormat="true" ht="12.75" hidden="false" customHeight="false" outlineLevel="0" collapsed="false">
      <c r="A667" s="262" t="n">
        <v>1</v>
      </c>
      <c r="B667" s="332" t="s">
        <v>1019</v>
      </c>
      <c r="C667" s="332" t="s">
        <v>1263</v>
      </c>
      <c r="D667" s="332" t="s">
        <v>1020</v>
      </c>
      <c r="E667" s="262"/>
      <c r="F667" s="331" t="n">
        <v>0.71</v>
      </c>
      <c r="G667" s="333" t="n">
        <v>980</v>
      </c>
      <c r="H667" s="333" t="n">
        <f aca="false">A667*G667*(1-H633/100)</f>
        <v>980</v>
      </c>
      <c r="I667" s="334" t="n">
        <v>395.9078</v>
      </c>
      <c r="J667" s="334" t="n">
        <f aca="false">(A667*I667)/J633*K633</f>
        <v>360.186795488722</v>
      </c>
      <c r="K667" s="335" t="n">
        <f aca="false">H667-J667</f>
        <v>619.813204511278</v>
      </c>
      <c r="L667" s="330"/>
      <c r="M667" s="262"/>
      <c r="N667" s="262" t="n">
        <v>395.9078</v>
      </c>
      <c r="O667" s="262" t="n">
        <v>4.41</v>
      </c>
      <c r="P667" s="262" t="n">
        <v>1300</v>
      </c>
      <c r="Q667" s="262" t="n">
        <v>980</v>
      </c>
      <c r="R667" s="331" t="n">
        <f aca="false">A667*F667</f>
        <v>0.71</v>
      </c>
    </row>
    <row r="668" s="1" customFormat="true" ht="12.75" hidden="false" customHeight="false" outlineLevel="0" collapsed="false">
      <c r="A668" s="262" t="n">
        <v>10</v>
      </c>
      <c r="B668" s="332" t="s">
        <v>2404</v>
      </c>
      <c r="C668" s="332" t="s">
        <v>1680</v>
      </c>
      <c r="D668" s="332" t="s">
        <v>2405</v>
      </c>
      <c r="E668" s="262"/>
      <c r="F668" s="331" t="n">
        <v>0.05</v>
      </c>
      <c r="G668" s="333" t="n">
        <v>133</v>
      </c>
      <c r="H668" s="333" t="n">
        <f aca="false">A668*G668*(1-H633/100)</f>
        <v>1330</v>
      </c>
      <c r="I668" s="334" t="n">
        <v>98.7525</v>
      </c>
      <c r="J668" s="334" t="n">
        <f aca="false">(A668*I668)/J633*K633</f>
        <v>898.425</v>
      </c>
      <c r="K668" s="335" t="n">
        <f aca="false">H668-J668</f>
        <v>431.575</v>
      </c>
      <c r="L668" s="330"/>
      <c r="M668" s="262"/>
      <c r="N668" s="262" t="n">
        <v>98.7525</v>
      </c>
      <c r="O668" s="262" t="n">
        <v>1.1</v>
      </c>
      <c r="P668" s="262" t="n">
        <v>150</v>
      </c>
      <c r="Q668" s="262" t="n">
        <v>133.3159</v>
      </c>
      <c r="R668" s="331" t="n">
        <f aca="false">A668*F668</f>
        <v>0.5</v>
      </c>
    </row>
    <row r="669" s="1" customFormat="true" ht="12.75" hidden="false" customHeight="false" outlineLevel="0" collapsed="false">
      <c r="A669" s="262" t="n">
        <v>1</v>
      </c>
      <c r="B669" s="332" t="s">
        <v>2406</v>
      </c>
      <c r="C669" s="332" t="s">
        <v>2407</v>
      </c>
      <c r="D669" s="332" t="s">
        <v>2408</v>
      </c>
      <c r="E669" s="262"/>
      <c r="F669" s="331"/>
      <c r="G669" s="333" t="n">
        <v>109</v>
      </c>
      <c r="H669" s="333" t="n">
        <f aca="false">A669*G669*(1-H633/100)</f>
        <v>109</v>
      </c>
      <c r="I669" s="334" t="n">
        <v>80.7975</v>
      </c>
      <c r="J669" s="334" t="n">
        <f aca="false">(A669*I669)/J633*K633</f>
        <v>73.5075</v>
      </c>
      <c r="K669" s="335" t="n">
        <f aca="false">H669-J669</f>
        <v>35.4925</v>
      </c>
      <c r="L669" s="330"/>
      <c r="M669" s="262"/>
      <c r="N669" s="262" t="n">
        <v>80.7975</v>
      </c>
      <c r="O669" s="262" t="n">
        <v>0.9</v>
      </c>
      <c r="P669" s="262" t="n">
        <v>130</v>
      </c>
      <c r="Q669" s="262" t="n">
        <v>109.0766</v>
      </c>
      <c r="R669" s="331" t="n">
        <f aca="false">A669*F669</f>
        <v>0</v>
      </c>
    </row>
    <row r="670" s="1" customFormat="true" ht="12.75" hidden="false" customHeight="false" outlineLevel="0" collapsed="false">
      <c r="A670" s="262" t="n">
        <v>18</v>
      </c>
      <c r="B670" s="332" t="s">
        <v>2047</v>
      </c>
      <c r="C670" s="332" t="s">
        <v>1532</v>
      </c>
      <c r="D670" s="332" t="s">
        <v>2048</v>
      </c>
      <c r="E670" s="262"/>
      <c r="F670" s="331" t="n">
        <v>0.6</v>
      </c>
      <c r="G670" s="333" t="n">
        <v>225</v>
      </c>
      <c r="H670" s="333" t="n">
        <f aca="false">A670*G670*(1-H633/100)</f>
        <v>4050</v>
      </c>
      <c r="I670" s="334" t="n">
        <v>161.6615</v>
      </c>
      <c r="J670" s="334" t="n">
        <f aca="false">(A670*I670)/J633*K633</f>
        <v>2647.359</v>
      </c>
      <c r="K670" s="335" t="n">
        <f aca="false">H670-J670</f>
        <v>1402.641</v>
      </c>
      <c r="L670" s="330"/>
      <c r="M670" s="262"/>
      <c r="N670" s="262" t="n">
        <v>161.6615</v>
      </c>
      <c r="O670" s="262" t="n">
        <v>1.43</v>
      </c>
      <c r="P670" s="262" t="n">
        <v>500</v>
      </c>
      <c r="Q670" s="262" t="n">
        <v>225</v>
      </c>
      <c r="R670" s="331" t="n">
        <f aca="false">A670*F670</f>
        <v>10.8</v>
      </c>
    </row>
    <row r="671" s="1" customFormat="true" ht="12.75" hidden="false" customHeight="false" outlineLevel="0" collapsed="false">
      <c r="A671" s="262" t="n">
        <v>48</v>
      </c>
      <c r="B671" s="332" t="s">
        <v>2409</v>
      </c>
      <c r="C671" s="332" t="s">
        <v>2410</v>
      </c>
      <c r="D671" s="332" t="s">
        <v>2411</v>
      </c>
      <c r="E671" s="262"/>
      <c r="F671" s="331" t="n">
        <v>0.63</v>
      </c>
      <c r="G671" s="333" t="n">
        <v>225</v>
      </c>
      <c r="H671" s="333" t="n">
        <f aca="false">A671*G671*(1-H633/100)</f>
        <v>10800</v>
      </c>
      <c r="I671" s="334" t="n">
        <v>161.6615</v>
      </c>
      <c r="J671" s="334" t="n">
        <f aca="false">(A671*I671)/J633*K633</f>
        <v>7059.624</v>
      </c>
      <c r="K671" s="335" t="n">
        <f aca="false">H671-J671</f>
        <v>3740.376</v>
      </c>
      <c r="L671" s="330"/>
      <c r="M671" s="262"/>
      <c r="N671" s="262" t="n">
        <v>161.6615</v>
      </c>
      <c r="O671" s="262" t="n">
        <v>1.43</v>
      </c>
      <c r="P671" s="262" t="n">
        <v>500</v>
      </c>
      <c r="Q671" s="262" t="n">
        <v>225</v>
      </c>
      <c r="R671" s="331" t="n">
        <f aca="false">A671*F671</f>
        <v>30.24</v>
      </c>
    </row>
    <row r="672" s="1" customFormat="true" ht="12.75" hidden="false" customHeight="false" outlineLevel="0" collapsed="false">
      <c r="A672" s="262" t="n">
        <v>2</v>
      </c>
      <c r="B672" s="332" t="s">
        <v>2412</v>
      </c>
      <c r="C672" s="332" t="s">
        <v>1553</v>
      </c>
      <c r="D672" s="332" t="s">
        <v>2413</v>
      </c>
      <c r="E672" s="262"/>
      <c r="F672" s="331" t="n">
        <v>5.5129</v>
      </c>
      <c r="G672" s="333" t="n">
        <v>2303</v>
      </c>
      <c r="H672" s="333" t="n">
        <f aca="false">A672*G672*(1-H633/100)</f>
        <v>4606</v>
      </c>
      <c r="I672" s="334" t="n">
        <v>1705.725</v>
      </c>
      <c r="J672" s="334" t="n">
        <f aca="false">(A672*I672)/J633*K633</f>
        <v>3103.65</v>
      </c>
      <c r="K672" s="335" t="n">
        <f aca="false">H672-J672</f>
        <v>1502.35</v>
      </c>
      <c r="L672" s="330"/>
      <c r="M672" s="262"/>
      <c r="N672" s="262" t="n">
        <v>1705.725</v>
      </c>
      <c r="O672" s="262" t="n">
        <v>19</v>
      </c>
      <c r="P672" s="262" t="n">
        <v>2730</v>
      </c>
      <c r="Q672" s="262" t="n">
        <v>2303</v>
      </c>
      <c r="R672" s="331" t="n">
        <f aca="false">A672*F672</f>
        <v>11.0258</v>
      </c>
    </row>
    <row r="673" s="1" customFormat="true" ht="12.75" hidden="false" customHeight="false" outlineLevel="0" collapsed="false">
      <c r="A673" s="262" t="n">
        <v>2</v>
      </c>
      <c r="B673" s="332" t="s">
        <v>2414</v>
      </c>
      <c r="C673" s="332" t="s">
        <v>2415</v>
      </c>
      <c r="D673" s="332" t="s">
        <v>2416</v>
      </c>
      <c r="E673" s="262"/>
      <c r="F673" s="331" t="n">
        <v>3.38</v>
      </c>
      <c r="G673" s="333" t="n">
        <v>2272</v>
      </c>
      <c r="H673" s="333" t="n">
        <f aca="false">A673*G673*(1-H633/100)</f>
        <v>4544</v>
      </c>
      <c r="I673" s="334" t="n">
        <v>1683.2812</v>
      </c>
      <c r="J673" s="334" t="n">
        <f aca="false">(A673*I673)/J633*K633</f>
        <v>3062.81240902256</v>
      </c>
      <c r="K673" s="335" t="n">
        <f aca="false">H673-J673</f>
        <v>1481.18759097744</v>
      </c>
      <c r="L673" s="330"/>
      <c r="M673" s="262"/>
      <c r="N673" s="262" t="n">
        <v>1683.2812</v>
      </c>
      <c r="O673" s="262" t="n">
        <v>18.75</v>
      </c>
      <c r="P673" s="262" t="n">
        <v>3367</v>
      </c>
      <c r="Q673" s="262" t="n">
        <v>2272</v>
      </c>
      <c r="R673" s="331" t="n">
        <f aca="false">A673*F673</f>
        <v>6.76</v>
      </c>
    </row>
    <row r="674" s="1" customFormat="true" ht="12.75" hidden="false" customHeight="false" outlineLevel="0" collapsed="false">
      <c r="A674" s="336" t="n">
        <f aca="false">SUM(A634:A673)</f>
        <v>226</v>
      </c>
      <c r="B674" s="336" t="s">
        <v>377</v>
      </c>
      <c r="C674" s="336"/>
      <c r="D674" s="336"/>
      <c r="E674" s="336"/>
      <c r="F674" s="337" t="n">
        <f aca="false">R674</f>
        <v>194.2258</v>
      </c>
      <c r="G674" s="338"/>
      <c r="H674" s="339" t="n">
        <f aca="false">SUM(H634:H673)</f>
        <v>70854</v>
      </c>
      <c r="I674" s="340"/>
      <c r="J674" s="341" t="n">
        <f aca="false">SUM(J634:J673)</f>
        <v>47156.5192090226</v>
      </c>
      <c r="K674" s="335" t="n">
        <f aca="false">SUM(K634:K673)</f>
        <v>23697.4807909774</v>
      </c>
      <c r="L674" s="330"/>
      <c r="M674" s="262"/>
      <c r="N674" s="262"/>
      <c r="O674" s="262"/>
      <c r="P674" s="262"/>
      <c r="Q674" s="262"/>
      <c r="R674" s="331" t="n">
        <f aca="false">SUM(R634:R673)</f>
        <v>194.2258</v>
      </c>
    </row>
    <row r="675" s="1" customFormat="true" ht="12.75" hidden="false" customHeight="false" outlineLevel="0" collapsed="false">
      <c r="A675" s="262"/>
      <c r="B675" s="272" t="s">
        <v>914</v>
      </c>
      <c r="C675" s="342"/>
      <c r="D675" s="342"/>
      <c r="E675" s="262"/>
      <c r="F675" s="262"/>
      <c r="G675" s="333"/>
      <c r="H675" s="343" t="n">
        <v>0</v>
      </c>
      <c r="I675" s="344" t="n">
        <f aca="false">K676/J676</f>
        <v>0.502528201582007</v>
      </c>
      <c r="J675" s="345"/>
      <c r="K675" s="335"/>
      <c r="L675" s="330"/>
      <c r="M675" s="262"/>
      <c r="N675" s="262"/>
      <c r="O675" s="262"/>
      <c r="P675" s="262"/>
      <c r="Q675" s="262"/>
      <c r="R675" s="331"/>
    </row>
    <row r="676" s="1" customFormat="true" ht="13.5" hidden="false" customHeight="false" outlineLevel="0" collapsed="false">
      <c r="A676" s="346"/>
      <c r="B676" s="346" t="s">
        <v>915</v>
      </c>
      <c r="C676" s="346"/>
      <c r="D676" s="346"/>
      <c r="E676" s="346"/>
      <c r="F676" s="347"/>
      <c r="G676" s="348"/>
      <c r="H676" s="349" t="n">
        <f aca="false">SUM(H674:H675)</f>
        <v>70854</v>
      </c>
      <c r="I676" s="350" t="n">
        <f aca="false">K676/H676</f>
        <v>0.334455087799947</v>
      </c>
      <c r="J676" s="351" t="n">
        <f aca="false">SUM(J674:J675)</f>
        <v>47156.5192090226</v>
      </c>
      <c r="K676" s="352" t="n">
        <f aca="false">H676-J676</f>
        <v>23697.4807909774</v>
      </c>
      <c r="L676" s="330"/>
      <c r="M676" s="262"/>
      <c r="N676" s="262"/>
      <c r="O676" s="262"/>
      <c r="P676" s="262"/>
      <c r="Q676" s="262"/>
      <c r="R676" s="331"/>
    </row>
    <row r="677" s="1" customFormat="true" ht="13.5" hidden="false" customHeight="false" outlineLevel="0" collapsed="false">
      <c r="A677" s="262"/>
      <c r="B677" s="272"/>
      <c r="C677" s="342"/>
      <c r="D677" s="342"/>
      <c r="E677" s="262"/>
      <c r="F677" s="262"/>
      <c r="G677" s="262"/>
      <c r="H677" s="262"/>
      <c r="I677" s="354"/>
      <c r="J677" s="354"/>
      <c r="K677" s="355"/>
      <c r="L677" s="330"/>
      <c r="M677" s="262"/>
      <c r="N677" s="262"/>
      <c r="O677" s="262"/>
      <c r="P677" s="262"/>
      <c r="Q677" s="262"/>
      <c r="R677" s="331"/>
    </row>
    <row r="678" s="1" customFormat="true" ht="13.5" hidden="false" customHeight="false" outlineLevel="0" collapsed="false">
      <c r="A678" s="322"/>
      <c r="B678" s="272" t="s">
        <v>2417</v>
      </c>
      <c r="C678" s="324"/>
      <c r="D678" s="342"/>
      <c r="E678" s="322"/>
      <c r="F678" s="322" t="s">
        <v>2418</v>
      </c>
      <c r="G678" s="325" t="n">
        <v>42773</v>
      </c>
      <c r="H678" s="326" t="n">
        <v>0</v>
      </c>
      <c r="I678" s="327" t="s">
        <v>358</v>
      </c>
      <c r="J678" s="328" t="n">
        <v>66.5</v>
      </c>
      <c r="K678" s="329" t="n">
        <v>60.5</v>
      </c>
      <c r="L678" s="330"/>
      <c r="M678" s="262"/>
      <c r="N678" s="262"/>
      <c r="O678" s="262"/>
      <c r="P678" s="262"/>
      <c r="Q678" s="262"/>
      <c r="R678" s="331"/>
    </row>
    <row r="679" s="1" customFormat="true" ht="12.75" hidden="false" customHeight="false" outlineLevel="0" collapsed="false">
      <c r="A679" s="262" t="n">
        <v>5</v>
      </c>
      <c r="B679" s="332" t="s">
        <v>1219</v>
      </c>
      <c r="C679" s="332" t="s">
        <v>830</v>
      </c>
      <c r="D679" s="332" t="s">
        <v>1347</v>
      </c>
      <c r="E679" s="262"/>
      <c r="F679" s="331" t="n">
        <v>2.5</v>
      </c>
      <c r="G679" s="333" t="n">
        <v>440</v>
      </c>
      <c r="H679" s="333" t="n">
        <f aca="false">A679*G679*(1-H678/100)</f>
        <v>2200</v>
      </c>
      <c r="I679" s="334" t="n">
        <v>325.85</v>
      </c>
      <c r="J679" s="334" t="n">
        <f aca="false">(A679*I679)/J678*K678</f>
        <v>1482.25</v>
      </c>
      <c r="K679" s="335" t="n">
        <f aca="false">H679-J679</f>
        <v>717.75</v>
      </c>
      <c r="L679" s="330"/>
      <c r="M679" s="262"/>
      <c r="N679" s="262" t="n">
        <v>325.85</v>
      </c>
      <c r="O679" s="262" t="n">
        <v>3.5</v>
      </c>
      <c r="P679" s="262" t="n">
        <v>586.53</v>
      </c>
      <c r="Q679" s="262" t="n">
        <v>439.8975</v>
      </c>
      <c r="R679" s="331" t="n">
        <f aca="false">A679*F679</f>
        <v>12.5</v>
      </c>
    </row>
    <row r="680" s="1" customFormat="true" ht="12.75" hidden="false" customHeight="false" outlineLevel="0" collapsed="false">
      <c r="A680" s="262" t="n">
        <v>5</v>
      </c>
      <c r="B680" s="332" t="s">
        <v>1225</v>
      </c>
      <c r="C680" s="332" t="s">
        <v>830</v>
      </c>
      <c r="D680" s="332" t="s">
        <v>1348</v>
      </c>
      <c r="E680" s="262"/>
      <c r="F680" s="331" t="n">
        <v>4.1</v>
      </c>
      <c r="G680" s="333" t="n">
        <v>742</v>
      </c>
      <c r="H680" s="333" t="n">
        <f aca="false">A680*G680*(1-H678/100)</f>
        <v>3710</v>
      </c>
      <c r="I680" s="334" t="n">
        <v>529.6725</v>
      </c>
      <c r="J680" s="334" t="n">
        <f aca="false">(A680*I680)/J678*K678</f>
        <v>2409.4125</v>
      </c>
      <c r="K680" s="335" t="n">
        <f aca="false">H680-J680</f>
        <v>1300.5875</v>
      </c>
      <c r="L680" s="330"/>
      <c r="M680" s="262"/>
      <c r="N680" s="262" t="n">
        <v>529.6725</v>
      </c>
      <c r="O680" s="262" t="n">
        <v>5.9</v>
      </c>
      <c r="P680" s="262" t="n">
        <v>794.5087</v>
      </c>
      <c r="Q680" s="262" t="n">
        <v>741.5415</v>
      </c>
      <c r="R680" s="331" t="n">
        <f aca="false">A680*F680</f>
        <v>20.5</v>
      </c>
    </row>
    <row r="681" s="1" customFormat="true" ht="12.75" hidden="false" customHeight="false" outlineLevel="0" collapsed="false">
      <c r="A681" s="262" t="n">
        <v>5</v>
      </c>
      <c r="B681" s="332" t="s">
        <v>837</v>
      </c>
      <c r="C681" s="332" t="s">
        <v>833</v>
      </c>
      <c r="D681" s="332" t="s">
        <v>1304</v>
      </c>
      <c r="E681" s="262"/>
      <c r="F681" s="331" t="n">
        <v>0.09</v>
      </c>
      <c r="G681" s="333" t="n">
        <v>53</v>
      </c>
      <c r="H681" s="333" t="n">
        <f aca="false">A681*G681*(1-H678/100)</f>
        <v>265</v>
      </c>
      <c r="I681" s="334" t="n">
        <v>35.378</v>
      </c>
      <c r="J681" s="334" t="n">
        <f aca="false">(A681*I681)/J678*K678</f>
        <v>160.93</v>
      </c>
      <c r="K681" s="335" t="n">
        <f aca="false">H681-J681</f>
        <v>104.07</v>
      </c>
      <c r="L681" s="330"/>
      <c r="M681" s="262"/>
      <c r="N681" s="262" t="n">
        <v>35.378</v>
      </c>
      <c r="O681" s="262" t="n">
        <v>0.38</v>
      </c>
      <c r="P681" s="262" t="n">
        <v>53.067</v>
      </c>
      <c r="Q681" s="262" t="n">
        <v>53.067</v>
      </c>
      <c r="R681" s="331" t="n">
        <f aca="false">A681*F681</f>
        <v>0.45</v>
      </c>
    </row>
    <row r="682" s="1" customFormat="true" ht="12.75" hidden="false" customHeight="false" outlineLevel="0" collapsed="false">
      <c r="A682" s="262" t="n">
        <v>5</v>
      </c>
      <c r="B682" s="332" t="s">
        <v>839</v>
      </c>
      <c r="C682" s="332" t="s">
        <v>833</v>
      </c>
      <c r="D682" s="332" t="s">
        <v>1317</v>
      </c>
      <c r="E682" s="262"/>
      <c r="F682" s="331" t="n">
        <v>0.11</v>
      </c>
      <c r="G682" s="333" t="n">
        <v>54</v>
      </c>
      <c r="H682" s="333" t="n">
        <f aca="false">A682*G682*(1-H678/100)</f>
        <v>270</v>
      </c>
      <c r="I682" s="334" t="n">
        <v>35.91</v>
      </c>
      <c r="J682" s="334" t="n">
        <f aca="false">(A682*I682)/J678*K678</f>
        <v>163.35</v>
      </c>
      <c r="K682" s="335" t="n">
        <f aca="false">H682-J682</f>
        <v>106.65</v>
      </c>
      <c r="L682" s="330"/>
      <c r="M682" s="262"/>
      <c r="N682" s="262" t="n">
        <v>35.91</v>
      </c>
      <c r="O682" s="262" t="n">
        <v>0.4</v>
      </c>
      <c r="P682" s="262" t="n">
        <v>53.865</v>
      </c>
      <c r="Q682" s="262" t="n">
        <v>53.865</v>
      </c>
      <c r="R682" s="331" t="n">
        <f aca="false">A682*F682</f>
        <v>0.55</v>
      </c>
    </row>
    <row r="683" s="1" customFormat="true" ht="12.75" hidden="false" customHeight="false" outlineLevel="0" collapsed="false">
      <c r="A683" s="262" t="n">
        <v>5</v>
      </c>
      <c r="B683" s="332" t="s">
        <v>844</v>
      </c>
      <c r="C683" s="332" t="s">
        <v>842</v>
      </c>
      <c r="D683" s="332" t="s">
        <v>1305</v>
      </c>
      <c r="E683" s="262"/>
      <c r="F683" s="331" t="n">
        <v>0.03</v>
      </c>
      <c r="G683" s="333" t="n">
        <v>30</v>
      </c>
      <c r="H683" s="333" t="n">
        <f aca="false">A683*G683*(1-H678/100)</f>
        <v>150</v>
      </c>
      <c r="I683" s="334" t="n">
        <v>23.275</v>
      </c>
      <c r="J683" s="334" t="n">
        <f aca="false">(A683*I683)/J678*K678</f>
        <v>105.875</v>
      </c>
      <c r="K683" s="335" t="n">
        <f aca="false">H683-J683</f>
        <v>44.125</v>
      </c>
      <c r="L683" s="330"/>
      <c r="M683" s="262"/>
      <c r="N683" s="262" t="n">
        <v>23.275</v>
      </c>
      <c r="O683" s="262" t="n">
        <v>0.25</v>
      </c>
      <c r="P683" s="262" t="n">
        <v>50</v>
      </c>
      <c r="Q683" s="262" t="n">
        <v>30.2575</v>
      </c>
      <c r="R683" s="331" t="n">
        <f aca="false">A683*F683</f>
        <v>0.15</v>
      </c>
    </row>
    <row r="684" s="1" customFormat="true" ht="12.75" hidden="false" customHeight="false" outlineLevel="0" collapsed="false">
      <c r="A684" s="262" t="n">
        <v>5</v>
      </c>
      <c r="B684" s="332" t="s">
        <v>846</v>
      </c>
      <c r="C684" s="332" t="s">
        <v>842</v>
      </c>
      <c r="D684" s="332" t="s">
        <v>1328</v>
      </c>
      <c r="E684" s="262"/>
      <c r="F684" s="331" t="n">
        <v>0.04</v>
      </c>
      <c r="G684" s="333" t="n">
        <v>43</v>
      </c>
      <c r="H684" s="333" t="n">
        <f aca="false">A684*G684*(1-H678/100)</f>
        <v>215</v>
      </c>
      <c r="I684" s="334" t="n">
        <v>26.9325</v>
      </c>
      <c r="J684" s="334" t="n">
        <f aca="false">(A684*I684)/J678*K678</f>
        <v>122.5125</v>
      </c>
      <c r="K684" s="335" t="n">
        <f aca="false">H684-J684</f>
        <v>92.4875</v>
      </c>
      <c r="L684" s="330"/>
      <c r="M684" s="262"/>
      <c r="N684" s="262" t="n">
        <v>26.9325</v>
      </c>
      <c r="O684" s="262" t="n">
        <v>0.3</v>
      </c>
      <c r="P684" s="262" t="n">
        <v>80</v>
      </c>
      <c r="Q684" s="262" t="n">
        <v>43.092</v>
      </c>
      <c r="R684" s="331" t="n">
        <f aca="false">A684*F684</f>
        <v>0.2</v>
      </c>
    </row>
    <row r="685" s="1" customFormat="true" ht="12.75" hidden="false" customHeight="false" outlineLevel="0" collapsed="false">
      <c r="A685" s="262" t="n">
        <v>10</v>
      </c>
      <c r="B685" s="332" t="s">
        <v>1355</v>
      </c>
      <c r="C685" s="332" t="s">
        <v>1185</v>
      </c>
      <c r="D685" s="332" t="s">
        <v>1156</v>
      </c>
      <c r="E685" s="262"/>
      <c r="F685" s="331" t="n">
        <v>0.25</v>
      </c>
      <c r="G685" s="333" t="n">
        <v>43</v>
      </c>
      <c r="H685" s="333" t="n">
        <f aca="false">A685*G685*(1-H678/100)</f>
        <v>430</v>
      </c>
      <c r="I685" s="334" t="n">
        <v>32.319</v>
      </c>
      <c r="J685" s="334" t="n">
        <f aca="false">(A685*I685)/J678*K678</f>
        <v>294.03</v>
      </c>
      <c r="K685" s="335" t="n">
        <f aca="false">H685-J685</f>
        <v>135.97</v>
      </c>
      <c r="L685" s="330"/>
      <c r="M685" s="262"/>
      <c r="N685" s="262" t="n">
        <v>32.319</v>
      </c>
      <c r="O685" s="262" t="n">
        <v>0.36</v>
      </c>
      <c r="P685" s="262"/>
      <c r="Q685" s="262" t="n">
        <v>43</v>
      </c>
      <c r="R685" s="331" t="n">
        <f aca="false">A685*F685</f>
        <v>2.5</v>
      </c>
    </row>
    <row r="686" s="1" customFormat="true" ht="12.75" hidden="false" customHeight="false" outlineLevel="0" collapsed="false">
      <c r="A686" s="262" t="n">
        <v>2</v>
      </c>
      <c r="B686" s="332" t="s">
        <v>2419</v>
      </c>
      <c r="C686" s="332" t="s">
        <v>2420</v>
      </c>
      <c r="D686" s="332" t="s">
        <v>2421</v>
      </c>
      <c r="E686" s="262"/>
      <c r="F686" s="331" t="n">
        <v>9.2</v>
      </c>
      <c r="G686" s="333" t="n">
        <v>1207</v>
      </c>
      <c r="H686" s="333" t="n">
        <f aca="false">A686*G686*(1-H678/100)</f>
        <v>2414</v>
      </c>
      <c r="I686" s="334" t="n">
        <v>893.76</v>
      </c>
      <c r="J686" s="334" t="n">
        <f aca="false">(A686*I686)/J678*K678</f>
        <v>1626.24</v>
      </c>
      <c r="K686" s="335" t="n">
        <f aca="false">H686-J686</f>
        <v>787.76</v>
      </c>
      <c r="L686" s="330"/>
      <c r="M686" s="262"/>
      <c r="N686" s="262" t="n">
        <v>893.76</v>
      </c>
      <c r="O686" s="262" t="n">
        <v>9.6</v>
      </c>
      <c r="P686" s="262" t="n">
        <v>1340.64</v>
      </c>
      <c r="Q686" s="262" t="n">
        <v>1206.576</v>
      </c>
      <c r="R686" s="331" t="n">
        <f aca="false">A686*F686</f>
        <v>18.4</v>
      </c>
    </row>
    <row r="687" s="1" customFormat="true" ht="12.75" hidden="false" customHeight="false" outlineLevel="0" collapsed="false">
      <c r="A687" s="262" t="n">
        <v>1</v>
      </c>
      <c r="B687" s="332" t="s">
        <v>2422</v>
      </c>
      <c r="C687" s="332" t="s">
        <v>2161</v>
      </c>
      <c r="D687" s="332" t="s">
        <v>2423</v>
      </c>
      <c r="E687" s="262"/>
      <c r="F687" s="331"/>
      <c r="G687" s="333" t="n">
        <v>297</v>
      </c>
      <c r="H687" s="333" t="n">
        <f aca="false">A687*G687*(1-H678/100)</f>
        <v>297</v>
      </c>
      <c r="I687" s="334" t="n">
        <v>219.9488</v>
      </c>
      <c r="J687" s="334" t="n">
        <f aca="false">(A687*I687)/J678*K678</f>
        <v>200.103795488722</v>
      </c>
      <c r="K687" s="335" t="n">
        <f aca="false">H687-J687</f>
        <v>96.8962045112782</v>
      </c>
      <c r="L687" s="330"/>
      <c r="M687" s="262"/>
      <c r="N687" s="262" t="n">
        <v>219.9488</v>
      </c>
      <c r="O687" s="262" t="n">
        <v>2.45</v>
      </c>
      <c r="P687" s="262" t="n">
        <v>329.9231</v>
      </c>
      <c r="Q687" s="262" t="n">
        <v>296.9308</v>
      </c>
      <c r="R687" s="331" t="n">
        <f aca="false">A687*F687</f>
        <v>0</v>
      </c>
    </row>
    <row r="688" s="1" customFormat="true" ht="12.75" hidden="false" customHeight="false" outlineLevel="0" collapsed="false">
      <c r="A688" s="262" t="n">
        <v>1</v>
      </c>
      <c r="B688" s="332" t="s">
        <v>2424</v>
      </c>
      <c r="C688" s="332" t="s">
        <v>2425</v>
      </c>
      <c r="D688" s="332" t="s">
        <v>856</v>
      </c>
      <c r="E688" s="262"/>
      <c r="F688" s="331" t="n">
        <v>1.65</v>
      </c>
      <c r="G688" s="333" t="n">
        <v>7284</v>
      </c>
      <c r="H688" s="333" t="n">
        <f aca="false">A688*G688*(1-H678/100)</f>
        <v>7284</v>
      </c>
      <c r="I688" s="334" t="n">
        <v>5395.4775</v>
      </c>
      <c r="J688" s="334" t="n">
        <f aca="false">(A688*I688)/J678*K678</f>
        <v>4908.6675</v>
      </c>
      <c r="K688" s="335" t="n">
        <f aca="false">H688-J688</f>
        <v>2375.3325</v>
      </c>
      <c r="L688" s="330"/>
      <c r="M688" s="262"/>
      <c r="N688" s="262" t="n">
        <v>5395.4775</v>
      </c>
      <c r="O688" s="262" t="n">
        <v>60.1</v>
      </c>
      <c r="P688" s="262" t="n">
        <v>7553.6685</v>
      </c>
      <c r="Q688" s="262" t="n">
        <v>7283.8946</v>
      </c>
      <c r="R688" s="331" t="n">
        <f aca="false">A688*F688</f>
        <v>1.65</v>
      </c>
    </row>
    <row r="689" s="1" customFormat="true" ht="12.75" hidden="false" customHeight="false" outlineLevel="0" collapsed="false">
      <c r="A689" s="262" t="n">
        <v>1</v>
      </c>
      <c r="B689" s="332" t="s">
        <v>2426</v>
      </c>
      <c r="C689" s="332" t="s">
        <v>2427</v>
      </c>
      <c r="D689" s="332" t="s">
        <v>2428</v>
      </c>
      <c r="E689" s="262"/>
      <c r="F689" s="331"/>
      <c r="G689" s="333" t="n">
        <v>3933</v>
      </c>
      <c r="H689" s="333" t="n">
        <f aca="false">A689*G689*(1-H678/100)</f>
        <v>3933</v>
      </c>
      <c r="I689" s="334" t="n">
        <v>3025.75</v>
      </c>
      <c r="J689" s="334" t="n">
        <f aca="false">(A689*I689)/J678*K678</f>
        <v>2752.75</v>
      </c>
      <c r="K689" s="335" t="n">
        <f aca="false">H689-J689</f>
        <v>1180.25</v>
      </c>
      <c r="L689" s="330"/>
      <c r="M689" s="262"/>
      <c r="N689" s="262" t="n">
        <v>3025.75</v>
      </c>
      <c r="O689" s="262" t="n">
        <v>32.5</v>
      </c>
      <c r="P689" s="262"/>
      <c r="Q689" s="262" t="n">
        <v>3933.475</v>
      </c>
      <c r="R689" s="331" t="n">
        <f aca="false">A689*F689</f>
        <v>0</v>
      </c>
    </row>
    <row r="690" s="1" customFormat="true" ht="12.75" hidden="false" customHeight="false" outlineLevel="0" collapsed="false">
      <c r="A690" s="262" t="n">
        <v>1</v>
      </c>
      <c r="B690" s="332" t="s">
        <v>2429</v>
      </c>
      <c r="C690" s="332" t="s">
        <v>1676</v>
      </c>
      <c r="D690" s="332" t="s">
        <v>2430</v>
      </c>
      <c r="E690" s="262"/>
      <c r="F690" s="331" t="n">
        <v>0.045</v>
      </c>
      <c r="G690" s="333" t="n">
        <v>156</v>
      </c>
      <c r="H690" s="333" t="n">
        <f aca="false">A690*G690*(1-H678/100)</f>
        <v>156</v>
      </c>
      <c r="I690" s="334" t="n">
        <v>119.7</v>
      </c>
      <c r="J690" s="334" t="n">
        <f aca="false">(A690*I690)/J678*K678</f>
        <v>108.9</v>
      </c>
      <c r="K690" s="335" t="n">
        <f aca="false">H690-J690</f>
        <v>47.1</v>
      </c>
      <c r="L690" s="330"/>
      <c r="M690" s="262"/>
      <c r="N690" s="262" t="n">
        <v>119.7</v>
      </c>
      <c r="O690" s="262" t="n">
        <v>1.2</v>
      </c>
      <c r="P690" s="262" t="n">
        <v>180</v>
      </c>
      <c r="Q690" s="262" t="n">
        <v>155.61</v>
      </c>
      <c r="R690" s="331" t="n">
        <f aca="false">A690*F690</f>
        <v>0.045</v>
      </c>
    </row>
    <row r="691" s="1" customFormat="true" ht="12.75" hidden="false" customHeight="false" outlineLevel="0" collapsed="false">
      <c r="A691" s="262" t="n">
        <v>1</v>
      </c>
      <c r="B691" s="332" t="s">
        <v>2431</v>
      </c>
      <c r="C691" s="332" t="s">
        <v>1087</v>
      </c>
      <c r="D691" s="332" t="s">
        <v>2432</v>
      </c>
      <c r="E691" s="262"/>
      <c r="F691" s="331" t="n">
        <v>0.031</v>
      </c>
      <c r="G691" s="333" t="n">
        <v>579</v>
      </c>
      <c r="H691" s="333" t="n">
        <f aca="false">A691*G691*(1-H678/100)</f>
        <v>579</v>
      </c>
      <c r="I691" s="334" t="n">
        <v>429.191</v>
      </c>
      <c r="J691" s="334" t="n">
        <f aca="false">(A691*I691)/J678*K678</f>
        <v>390.467</v>
      </c>
      <c r="K691" s="335" t="n">
        <f aca="false">H691-J691</f>
        <v>188.533</v>
      </c>
      <c r="L691" s="330"/>
      <c r="M691" s="262"/>
      <c r="N691" s="262" t="n">
        <v>429.191</v>
      </c>
      <c r="O691" s="262" t="n">
        <v>4.61</v>
      </c>
      <c r="P691" s="262" t="n">
        <v>650</v>
      </c>
      <c r="Q691" s="262" t="n">
        <v>579.4079</v>
      </c>
      <c r="R691" s="331" t="n">
        <f aca="false">A691*F691</f>
        <v>0.031</v>
      </c>
    </row>
    <row r="692" s="1" customFormat="true" ht="12.75" hidden="false" customHeight="false" outlineLevel="0" collapsed="false">
      <c r="A692" s="262" t="n">
        <v>1</v>
      </c>
      <c r="B692" s="332" t="s">
        <v>2433</v>
      </c>
      <c r="C692" s="332" t="s">
        <v>2434</v>
      </c>
      <c r="D692" s="332" t="s">
        <v>2435</v>
      </c>
      <c r="E692" s="262"/>
      <c r="F692" s="331"/>
      <c r="G692" s="333" t="n">
        <v>796</v>
      </c>
      <c r="H692" s="333" t="n">
        <f aca="false">A692*G692*(1-H678/100)</f>
        <v>796</v>
      </c>
      <c r="I692" s="334" t="n">
        <v>589.6333</v>
      </c>
      <c r="J692" s="334" t="n">
        <f aca="false">(A692*I692)/J678*K678</f>
        <v>536.433303007519</v>
      </c>
      <c r="K692" s="335" t="n">
        <f aca="false">H692-J692</f>
        <v>259.566696992481</v>
      </c>
      <c r="L692" s="330"/>
      <c r="M692" s="262"/>
      <c r="N692" s="262" t="n">
        <v>589.6333</v>
      </c>
      <c r="O692" s="262" t="n">
        <v>6.33333333333333</v>
      </c>
      <c r="P692" s="262" t="n">
        <v>880</v>
      </c>
      <c r="Q692" s="262" t="n">
        <v>796.005</v>
      </c>
      <c r="R692" s="331" t="n">
        <f aca="false">A692*F692</f>
        <v>0</v>
      </c>
    </row>
    <row r="693" s="1" customFormat="true" ht="12.75" hidden="false" customHeight="false" outlineLevel="0" collapsed="false">
      <c r="A693" s="262" t="n">
        <v>1</v>
      </c>
      <c r="B693" s="332" t="s">
        <v>2436</v>
      </c>
      <c r="C693" s="332" t="s">
        <v>1688</v>
      </c>
      <c r="D693" s="332" t="s">
        <v>2437</v>
      </c>
      <c r="E693" s="262"/>
      <c r="F693" s="331" t="n">
        <v>0.015</v>
      </c>
      <c r="G693" s="333" t="n">
        <v>316</v>
      </c>
      <c r="H693" s="333" t="n">
        <f aca="false">A693*G693*(1-H678/100)</f>
        <v>316</v>
      </c>
      <c r="I693" s="334" t="n">
        <v>234.3127</v>
      </c>
      <c r="J693" s="334" t="n">
        <f aca="false">(A693*I693)/J678*K678</f>
        <v>213.171704511278</v>
      </c>
      <c r="K693" s="335" t="n">
        <f aca="false">H693-J693</f>
        <v>102.828295488722</v>
      </c>
      <c r="L693" s="330"/>
      <c r="M693" s="262"/>
      <c r="N693" s="262" t="n">
        <v>234.3127</v>
      </c>
      <c r="O693" s="262" t="n">
        <v>2.61</v>
      </c>
      <c r="P693" s="262" t="n">
        <v>360</v>
      </c>
      <c r="Q693" s="262" t="n">
        <v>316.3222</v>
      </c>
      <c r="R693" s="331" t="n">
        <f aca="false">A693*F693</f>
        <v>0.015</v>
      </c>
    </row>
    <row r="694" s="1" customFormat="true" ht="12.75" hidden="false" customHeight="false" outlineLevel="0" collapsed="false">
      <c r="A694" s="262" t="n">
        <v>1</v>
      </c>
      <c r="B694" s="332" t="s">
        <v>2438</v>
      </c>
      <c r="C694" s="332" t="s">
        <v>1701</v>
      </c>
      <c r="D694" s="332" t="s">
        <v>2439</v>
      </c>
      <c r="E694" s="262"/>
      <c r="F694" s="331" t="n">
        <v>0.111</v>
      </c>
      <c r="G694" s="333" t="n">
        <v>440</v>
      </c>
      <c r="H694" s="333" t="n">
        <f aca="false">A694*G694*(1-H678/100)</f>
        <v>440</v>
      </c>
      <c r="I694" s="334" t="n">
        <v>325.85</v>
      </c>
      <c r="J694" s="334" t="n">
        <f aca="false">(A694*I694)/J678*K678</f>
        <v>296.45</v>
      </c>
      <c r="K694" s="335" t="n">
        <f aca="false">H694-J694</f>
        <v>143.55</v>
      </c>
      <c r="L694" s="330"/>
      <c r="M694" s="262"/>
      <c r="N694" s="262" t="n">
        <v>325.85</v>
      </c>
      <c r="O694" s="262" t="n">
        <v>3.5</v>
      </c>
      <c r="P694" s="262" t="n">
        <v>490</v>
      </c>
      <c r="Q694" s="262" t="n">
        <v>439.8975</v>
      </c>
      <c r="R694" s="331" t="n">
        <f aca="false">A694*F694</f>
        <v>0.111</v>
      </c>
    </row>
    <row r="695" s="1" customFormat="true" ht="12.75" hidden="false" customHeight="false" outlineLevel="0" collapsed="false">
      <c r="A695" s="262" t="n">
        <v>2</v>
      </c>
      <c r="B695" s="332" t="s">
        <v>2440</v>
      </c>
      <c r="C695" s="332" t="s">
        <v>2441</v>
      </c>
      <c r="D695" s="332" t="s">
        <v>2442</v>
      </c>
      <c r="E695" s="262"/>
      <c r="F695" s="331"/>
      <c r="G695" s="333" t="n">
        <v>97</v>
      </c>
      <c r="H695" s="333" t="n">
        <f aca="false">A695*G695*(1-H678/100)</f>
        <v>194</v>
      </c>
      <c r="I695" s="334" t="n">
        <v>71.82</v>
      </c>
      <c r="J695" s="334" t="n">
        <f aca="false">(A695*I695)/J678*K678</f>
        <v>130.68</v>
      </c>
      <c r="K695" s="335" t="n">
        <f aca="false">H695-J695</f>
        <v>63.32</v>
      </c>
      <c r="L695" s="330"/>
      <c r="M695" s="262"/>
      <c r="N695" s="262" t="n">
        <v>71.82</v>
      </c>
      <c r="O695" s="262" t="n">
        <v>0.8</v>
      </c>
      <c r="P695" s="262" t="n">
        <v>120</v>
      </c>
      <c r="Q695" s="262" t="n">
        <v>96.957</v>
      </c>
      <c r="R695" s="331" t="n">
        <f aca="false">A695*F695</f>
        <v>0</v>
      </c>
    </row>
    <row r="696" s="1" customFormat="true" ht="12.75" hidden="false" customHeight="false" outlineLevel="0" collapsed="false">
      <c r="A696" s="336" t="n">
        <f aca="false">SUM(A679:A695)</f>
        <v>52</v>
      </c>
      <c r="B696" s="336" t="s">
        <v>377</v>
      </c>
      <c r="C696" s="336"/>
      <c r="D696" s="336"/>
      <c r="E696" s="336"/>
      <c r="F696" s="337" t="n">
        <f aca="false">R696</f>
        <v>57.102</v>
      </c>
      <c r="G696" s="338"/>
      <c r="H696" s="339" t="n">
        <f aca="false">SUM(H679:H695)</f>
        <v>23649</v>
      </c>
      <c r="I696" s="340"/>
      <c r="J696" s="341" t="n">
        <f aca="false">SUM(J679:J695)</f>
        <v>15902.2233030075</v>
      </c>
      <c r="K696" s="335" t="n">
        <f aca="false">SUM(K679:K695)</f>
        <v>7746.77669699248</v>
      </c>
      <c r="L696" s="330"/>
      <c r="M696" s="262"/>
      <c r="N696" s="262"/>
      <c r="O696" s="262"/>
      <c r="P696" s="262"/>
      <c r="Q696" s="262"/>
      <c r="R696" s="331" t="n">
        <f aca="false">SUM(R679:R695)</f>
        <v>57.102</v>
      </c>
    </row>
    <row r="697" s="1" customFormat="true" ht="12.75" hidden="false" customHeight="false" outlineLevel="0" collapsed="false">
      <c r="A697" s="262"/>
      <c r="B697" s="272" t="s">
        <v>914</v>
      </c>
      <c r="C697" s="342"/>
      <c r="D697" s="342"/>
      <c r="E697" s="262"/>
      <c r="F697" s="262"/>
      <c r="G697" s="333"/>
      <c r="H697" s="343" t="n">
        <v>0</v>
      </c>
      <c r="I697" s="344" t="n">
        <f aca="false">K698/J698</f>
        <v>0.487150541743893</v>
      </c>
      <c r="J697" s="345"/>
      <c r="K697" s="335"/>
      <c r="L697" s="330"/>
      <c r="M697" s="262"/>
      <c r="N697" s="262"/>
      <c r="O697" s="262"/>
      <c r="P697" s="262"/>
      <c r="Q697" s="262"/>
      <c r="R697" s="331"/>
    </row>
    <row r="698" s="1" customFormat="true" ht="13.5" hidden="false" customHeight="false" outlineLevel="0" collapsed="false">
      <c r="A698" s="346"/>
      <c r="B698" s="346" t="s">
        <v>915</v>
      </c>
      <c r="C698" s="346"/>
      <c r="D698" s="346"/>
      <c r="E698" s="346"/>
      <c r="F698" s="347"/>
      <c r="G698" s="348"/>
      <c r="H698" s="349" t="n">
        <f aca="false">SUM(H696:H697)</f>
        <v>23649</v>
      </c>
      <c r="I698" s="350" t="n">
        <f aca="false">K698/H698</f>
        <v>0.327573119243625</v>
      </c>
      <c r="J698" s="351" t="n">
        <f aca="false">SUM(J696:J697)</f>
        <v>15902.2233030075</v>
      </c>
      <c r="K698" s="352" t="n">
        <f aca="false">H698-J698</f>
        <v>7746.77669699248</v>
      </c>
      <c r="L698" s="330"/>
      <c r="M698" s="262"/>
      <c r="N698" s="262"/>
      <c r="O698" s="262"/>
      <c r="P698" s="262"/>
      <c r="Q698" s="262"/>
      <c r="R698" s="331"/>
    </row>
    <row r="699" s="1" customFormat="true" ht="13.5" hidden="false" customHeight="false" outlineLevel="0" collapsed="false">
      <c r="A699" s="262"/>
      <c r="B699" s="332"/>
      <c r="C699" s="342"/>
      <c r="D699" s="342"/>
      <c r="E699" s="262"/>
      <c r="F699" s="262"/>
      <c r="G699" s="262"/>
      <c r="H699" s="262"/>
      <c r="I699" s="354"/>
      <c r="J699" s="354"/>
      <c r="K699" s="355"/>
      <c r="L699" s="330"/>
      <c r="M699" s="262"/>
      <c r="N699" s="262"/>
      <c r="O699" s="262"/>
      <c r="P699" s="262"/>
      <c r="Q699" s="262"/>
      <c r="R699" s="331"/>
    </row>
    <row r="700" s="1" customFormat="true" ht="13.5" hidden="false" customHeight="false" outlineLevel="0" collapsed="false">
      <c r="A700" s="322"/>
      <c r="B700" s="323" t="s">
        <v>1868</v>
      </c>
      <c r="C700" s="324" t="s">
        <v>2443</v>
      </c>
      <c r="D700" s="325" t="n">
        <v>42773</v>
      </c>
      <c r="E700" s="322"/>
      <c r="F700" s="322" t="s">
        <v>2418</v>
      </c>
      <c r="G700" s="324"/>
      <c r="H700" s="326" t="n">
        <v>0</v>
      </c>
      <c r="I700" s="327" t="s">
        <v>358</v>
      </c>
      <c r="J700" s="328" t="n">
        <v>66.5</v>
      </c>
      <c r="K700" s="329" t="n">
        <v>60.5</v>
      </c>
      <c r="L700" s="330"/>
      <c r="M700" s="262"/>
      <c r="N700" s="262"/>
      <c r="O700" s="262"/>
      <c r="P700" s="262"/>
      <c r="Q700" s="262"/>
      <c r="R700" s="331"/>
    </row>
    <row r="701" s="1" customFormat="true" ht="12.75" hidden="false" customHeight="false" outlineLevel="0" collapsed="false">
      <c r="A701" s="262" t="n">
        <v>2</v>
      </c>
      <c r="B701" s="332" t="s">
        <v>2444</v>
      </c>
      <c r="C701" s="332" t="s">
        <v>2445</v>
      </c>
      <c r="D701" s="332" t="s">
        <v>2446</v>
      </c>
      <c r="E701" s="262"/>
      <c r="F701" s="331"/>
      <c r="G701" s="333" t="n">
        <v>5469</v>
      </c>
      <c r="H701" s="333" t="n">
        <f aca="false">A701*G701*(1-H700/100)</f>
        <v>10938</v>
      </c>
      <c r="I701" s="334" t="n">
        <v>4207.189</v>
      </c>
      <c r="J701" s="334" t="n">
        <f aca="false">(A701*I701)/J700*K700</f>
        <v>7655.186</v>
      </c>
      <c r="K701" s="335" t="n">
        <f aca="false">H701-J701</f>
        <v>3282.814</v>
      </c>
      <c r="L701" s="330"/>
      <c r="M701" s="262"/>
      <c r="N701" s="262" t="n">
        <v>4207.189</v>
      </c>
      <c r="O701" s="262" t="n">
        <v>45.19</v>
      </c>
      <c r="P701" s="262" t="n">
        <v>6310</v>
      </c>
      <c r="Q701" s="262" t="n">
        <v>5469.3457</v>
      </c>
      <c r="R701" s="331" t="n">
        <f aca="false">A701*F701</f>
        <v>0</v>
      </c>
    </row>
    <row r="702" s="1" customFormat="true" ht="12.75" hidden="false" customHeight="false" outlineLevel="0" collapsed="false">
      <c r="A702" s="262"/>
      <c r="B702" s="272" t="s">
        <v>2447</v>
      </c>
      <c r="C702" s="332"/>
      <c r="D702" s="332"/>
      <c r="E702" s="262"/>
      <c r="F702" s="331"/>
      <c r="G702" s="333"/>
      <c r="H702" s="333"/>
      <c r="I702" s="334" t="n">
        <v>71.82</v>
      </c>
      <c r="J702" s="334" t="n">
        <f aca="false">(A702*I702)/J700*K700</f>
        <v>0</v>
      </c>
      <c r="K702" s="335" t="n">
        <f aca="false">H702-J702</f>
        <v>0</v>
      </c>
      <c r="L702" s="330"/>
      <c r="M702" s="262"/>
      <c r="N702" s="262" t="n">
        <v>71.82</v>
      </c>
      <c r="O702" s="262" t="n">
        <v>0.8</v>
      </c>
      <c r="P702" s="262" t="n">
        <v>120</v>
      </c>
      <c r="Q702" s="262" t="n">
        <v>96.957</v>
      </c>
      <c r="R702" s="331" t="n">
        <f aca="false">A702*F702</f>
        <v>0</v>
      </c>
    </row>
    <row r="703" s="1" customFormat="true" ht="12.75" hidden="false" customHeight="false" outlineLevel="0" collapsed="false">
      <c r="A703" s="336" t="n">
        <f aca="false">SUM(A701:A702)</f>
        <v>2</v>
      </c>
      <c r="B703" s="336" t="s">
        <v>377</v>
      </c>
      <c r="C703" s="336"/>
      <c r="D703" s="336"/>
      <c r="E703" s="336"/>
      <c r="F703" s="337" t="n">
        <f aca="false">R703</f>
        <v>0</v>
      </c>
      <c r="G703" s="338"/>
      <c r="H703" s="339" t="n">
        <f aca="false">SUM(H701:H702)</f>
        <v>10938</v>
      </c>
      <c r="I703" s="340"/>
      <c r="J703" s="341" t="n">
        <f aca="false">SUM(J701:J702)</f>
        <v>7655.186</v>
      </c>
      <c r="K703" s="335" t="n">
        <f aca="false">SUM(K701:K702)</f>
        <v>3282.814</v>
      </c>
      <c r="L703" s="330"/>
      <c r="M703" s="262"/>
      <c r="N703" s="262"/>
      <c r="O703" s="262"/>
      <c r="P703" s="262"/>
      <c r="Q703" s="262"/>
      <c r="R703" s="331" t="n">
        <f aca="false">SUM(R701:R702)</f>
        <v>0</v>
      </c>
    </row>
    <row r="704" s="1" customFormat="true" ht="12.75" hidden="false" customHeight="false" outlineLevel="0" collapsed="false">
      <c r="A704" s="262"/>
      <c r="B704" s="272" t="s">
        <v>914</v>
      </c>
      <c r="C704" s="342"/>
      <c r="D704" s="342"/>
      <c r="E704" s="262"/>
      <c r="F704" s="262"/>
      <c r="G704" s="333"/>
      <c r="H704" s="343" t="n">
        <v>0</v>
      </c>
      <c r="I704" s="344" t="n">
        <f aca="false">K705/J705</f>
        <v>0.428835301976987</v>
      </c>
      <c r="J704" s="345"/>
      <c r="K704" s="335"/>
      <c r="L704" s="330"/>
      <c r="M704" s="262"/>
      <c r="N704" s="262"/>
      <c r="O704" s="262"/>
      <c r="P704" s="262"/>
      <c r="Q704" s="262"/>
      <c r="R704" s="331"/>
    </row>
    <row r="705" s="1" customFormat="true" ht="13.5" hidden="false" customHeight="false" outlineLevel="0" collapsed="false">
      <c r="A705" s="346"/>
      <c r="B705" s="346" t="s">
        <v>915</v>
      </c>
      <c r="C705" s="346"/>
      <c r="D705" s="346"/>
      <c r="E705" s="346"/>
      <c r="F705" s="347"/>
      <c r="G705" s="348"/>
      <c r="H705" s="349" t="n">
        <f aca="false">SUM(H703:H704)</f>
        <v>10938</v>
      </c>
      <c r="I705" s="350" t="n">
        <f aca="false">K705/H705</f>
        <v>0.300129274090327</v>
      </c>
      <c r="J705" s="351" t="n">
        <f aca="false">SUM(J703:J704)</f>
        <v>7655.186</v>
      </c>
      <c r="K705" s="352" t="n">
        <f aca="false">H705-J705</f>
        <v>3282.814</v>
      </c>
      <c r="L705" s="330"/>
      <c r="M705" s="262"/>
      <c r="N705" s="262"/>
      <c r="O705" s="262"/>
      <c r="P705" s="262"/>
      <c r="Q705" s="262"/>
      <c r="R705" s="331"/>
    </row>
    <row r="706" s="1" customFormat="true" ht="13.5" hidden="false" customHeight="false" outlineLevel="0" collapsed="false">
      <c r="A706" s="262"/>
      <c r="B706" s="332"/>
      <c r="C706" s="342"/>
      <c r="D706" s="342"/>
      <c r="E706" s="262"/>
      <c r="F706" s="262"/>
      <c r="G706" s="262"/>
      <c r="H706" s="262"/>
      <c r="I706" s="354"/>
      <c r="J706" s="354"/>
      <c r="K706" s="355"/>
      <c r="L706" s="330"/>
      <c r="M706" s="262"/>
      <c r="N706" s="262"/>
      <c r="O706" s="262"/>
      <c r="P706" s="262"/>
      <c r="Q706" s="262"/>
      <c r="R706" s="331"/>
    </row>
    <row r="707" s="1" customFormat="true" ht="13.5" hidden="false" customHeight="false" outlineLevel="0" collapsed="false">
      <c r="A707" s="322"/>
      <c r="B707" s="323" t="s">
        <v>2448</v>
      </c>
      <c r="C707" s="324" t="s">
        <v>2449</v>
      </c>
      <c r="D707" s="325" t="n">
        <v>42773</v>
      </c>
      <c r="E707" s="322"/>
      <c r="F707" s="322" t="s">
        <v>2450</v>
      </c>
      <c r="G707" s="324"/>
      <c r="H707" s="326" t="n">
        <v>0</v>
      </c>
      <c r="I707" s="327" t="s">
        <v>358</v>
      </c>
      <c r="J707" s="328" t="n">
        <v>66.5</v>
      </c>
      <c r="K707" s="329" t="n">
        <v>60.5</v>
      </c>
      <c r="L707" s="330"/>
      <c r="M707" s="262"/>
      <c r="N707" s="262"/>
      <c r="O707" s="262"/>
      <c r="P707" s="262"/>
      <c r="Q707" s="262"/>
      <c r="R707" s="331"/>
    </row>
    <row r="708" s="1" customFormat="true" ht="12.75" hidden="false" customHeight="false" outlineLevel="0" collapsed="false">
      <c r="A708" s="262" t="n">
        <v>8</v>
      </c>
      <c r="B708" s="332" t="s">
        <v>2451</v>
      </c>
      <c r="C708" s="332" t="s">
        <v>2452</v>
      </c>
      <c r="D708" s="332" t="s">
        <v>2453</v>
      </c>
      <c r="E708" s="262"/>
      <c r="F708" s="331" t="n">
        <v>6.4</v>
      </c>
      <c r="G708" s="333" t="n">
        <v>1081</v>
      </c>
      <c r="H708" s="333" t="n">
        <f aca="false">A708*G708*(1-H707/100)</f>
        <v>8648</v>
      </c>
      <c r="I708" s="334" t="n">
        <v>890.568</v>
      </c>
      <c r="J708" s="334" t="n">
        <f aca="false">(A708*I708)/J707*K707</f>
        <v>6481.728</v>
      </c>
      <c r="K708" s="335" t="n">
        <f aca="false">H708-J708</f>
        <v>2166.272</v>
      </c>
      <c r="L708" s="330"/>
      <c r="M708" s="262"/>
      <c r="N708" s="262" t="n">
        <v>890.568</v>
      </c>
      <c r="O708" s="262" t="n">
        <v>9.92</v>
      </c>
      <c r="P708" s="262" t="n">
        <v>1335.852</v>
      </c>
      <c r="Q708" s="262" t="n">
        <v>1202.2668</v>
      </c>
      <c r="R708" s="331" t="n">
        <f aca="false">A708*F708</f>
        <v>51.2</v>
      </c>
    </row>
    <row r="709" s="1" customFormat="true" ht="12.75" hidden="false" customHeight="false" outlineLevel="0" collapsed="false">
      <c r="A709" s="262" t="n">
        <v>8</v>
      </c>
      <c r="B709" s="332" t="s">
        <v>2454</v>
      </c>
      <c r="C709" s="332" t="s">
        <v>2455</v>
      </c>
      <c r="D709" s="332" t="s">
        <v>2456</v>
      </c>
      <c r="E709" s="262"/>
      <c r="F709" s="331" t="n">
        <v>6.4</v>
      </c>
      <c r="G709" s="333" t="n">
        <v>1081</v>
      </c>
      <c r="H709" s="333" t="n">
        <f aca="false">A709*G709*(1-H707/100)</f>
        <v>8648</v>
      </c>
      <c r="I709" s="334" t="n">
        <v>890.568</v>
      </c>
      <c r="J709" s="334" t="n">
        <f aca="false">(A709*I709)/J707*K707</f>
        <v>6481.728</v>
      </c>
      <c r="K709" s="335" t="n">
        <f aca="false">H709-J709</f>
        <v>2166.272</v>
      </c>
      <c r="L709" s="330"/>
      <c r="M709" s="262"/>
      <c r="N709" s="262" t="n">
        <v>890.568</v>
      </c>
      <c r="O709" s="262" t="n">
        <v>9.92</v>
      </c>
      <c r="P709" s="262" t="n">
        <v>1335.852</v>
      </c>
      <c r="Q709" s="262" t="n">
        <v>1202.2668</v>
      </c>
      <c r="R709" s="331" t="n">
        <f aca="false">A709*F709</f>
        <v>51.2</v>
      </c>
    </row>
    <row r="710" s="1" customFormat="true" ht="12.75" hidden="false" customHeight="false" outlineLevel="0" collapsed="false">
      <c r="A710" s="262" t="n">
        <v>10</v>
      </c>
      <c r="B710" s="332" t="s">
        <v>2457</v>
      </c>
      <c r="C710" s="332" t="s">
        <v>2458</v>
      </c>
      <c r="D710" s="332" t="s">
        <v>2459</v>
      </c>
      <c r="E710" s="262"/>
      <c r="F710" s="331" t="n">
        <v>4</v>
      </c>
      <c r="G710" s="333" t="n">
        <v>720</v>
      </c>
      <c r="H710" s="333" t="n">
        <f aca="false">G710*10</f>
        <v>7200</v>
      </c>
      <c r="I710" s="334" t="n">
        <v>556.605</v>
      </c>
      <c r="J710" s="334" t="n">
        <f aca="false">(A710*I710)/J709*K709</f>
        <v>1860.24132231405</v>
      </c>
      <c r="K710" s="335" t="n">
        <f aca="false">H710-J710</f>
        <v>5339.75867768595</v>
      </c>
      <c r="L710" s="330"/>
      <c r="M710" s="262"/>
      <c r="N710" s="262" t="n">
        <v>556.605</v>
      </c>
      <c r="O710" s="262" t="n">
        <v>6.2</v>
      </c>
      <c r="P710" s="262" t="n">
        <v>834.9075</v>
      </c>
      <c r="Q710" s="262" t="n">
        <v>751.4168</v>
      </c>
      <c r="R710" s="331" t="n">
        <f aca="false">A710*F710</f>
        <v>40</v>
      </c>
    </row>
    <row r="711" s="1" customFormat="true" ht="12.75" hidden="false" customHeight="false" outlineLevel="0" collapsed="false">
      <c r="A711" s="262" t="n">
        <v>2</v>
      </c>
      <c r="B711" s="332" t="s">
        <v>2192</v>
      </c>
      <c r="C711" s="332" t="s">
        <v>1550</v>
      </c>
      <c r="D711" s="332" t="s">
        <v>2193</v>
      </c>
      <c r="E711" s="262"/>
      <c r="F711" s="331" t="n">
        <v>1.07</v>
      </c>
      <c r="G711" s="333" t="n">
        <v>812</v>
      </c>
      <c r="H711" s="333" t="n">
        <f aca="false">A711*G711*(1-H707/100)</f>
        <v>1624</v>
      </c>
      <c r="I711" s="334" t="n">
        <v>601.4925</v>
      </c>
      <c r="J711" s="334" t="n">
        <f aca="false">(A711*I711)/J707*K707</f>
        <v>1094.445</v>
      </c>
      <c r="K711" s="335" t="n">
        <f aca="false">H711-J711</f>
        <v>529.555</v>
      </c>
      <c r="L711" s="330"/>
      <c r="M711" s="262"/>
      <c r="N711" s="262" t="n">
        <v>601.4925</v>
      </c>
      <c r="O711" s="262" t="n">
        <v>6.03</v>
      </c>
      <c r="P711" s="262" t="n">
        <v>900</v>
      </c>
      <c r="Q711" s="262" t="n">
        <v>812.0149</v>
      </c>
      <c r="R711" s="331" t="n">
        <f aca="false">A711*F711</f>
        <v>2.14</v>
      </c>
    </row>
    <row r="712" s="1" customFormat="true" ht="12.75" hidden="false" customHeight="false" outlineLevel="0" collapsed="false">
      <c r="A712" s="262" t="n">
        <v>2</v>
      </c>
      <c r="B712" s="332" t="s">
        <v>2460</v>
      </c>
      <c r="C712" s="332" t="s">
        <v>1550</v>
      </c>
      <c r="D712" s="332" t="s">
        <v>2461</v>
      </c>
      <c r="E712" s="262"/>
      <c r="F712" s="331" t="n">
        <v>1.43</v>
      </c>
      <c r="G712" s="333" t="n">
        <v>1100</v>
      </c>
      <c r="H712" s="333" t="n">
        <f aca="false">A712*G712*(1-H707/100)</f>
        <v>2200</v>
      </c>
      <c r="I712" s="334" t="n">
        <v>718.2</v>
      </c>
      <c r="J712" s="334" t="n">
        <f aca="false">(A712*I712)/J707*K707</f>
        <v>1306.8</v>
      </c>
      <c r="K712" s="335" t="n">
        <f aca="false">H712-J712</f>
        <v>893.2</v>
      </c>
      <c r="L712" s="330"/>
      <c r="M712" s="262"/>
      <c r="N712" s="262" t="n">
        <v>718.2</v>
      </c>
      <c r="O712" s="262" t="n">
        <v>8</v>
      </c>
      <c r="P712" s="262" t="n">
        <v>1220</v>
      </c>
      <c r="Q712" s="262" t="n">
        <v>1100</v>
      </c>
      <c r="R712" s="331" t="n">
        <f aca="false">A712*F712</f>
        <v>2.86</v>
      </c>
    </row>
    <row r="713" s="1" customFormat="true" ht="12.75" hidden="false" customHeight="false" outlineLevel="0" collapsed="false">
      <c r="A713" s="262" t="n">
        <v>2</v>
      </c>
      <c r="B713" s="332" t="s">
        <v>2462</v>
      </c>
      <c r="C713" s="332" t="s">
        <v>2386</v>
      </c>
      <c r="D713" s="332" t="s">
        <v>2463</v>
      </c>
      <c r="E713" s="262"/>
      <c r="F713" s="331" t="n">
        <v>4.49</v>
      </c>
      <c r="G713" s="333" t="n">
        <v>2626</v>
      </c>
      <c r="H713" s="333" t="n">
        <f aca="false">A713*G713*(1-H707/100)</f>
        <v>5252</v>
      </c>
      <c r="I713" s="334" t="n">
        <v>2019.9375</v>
      </c>
      <c r="J713" s="334" t="n">
        <f aca="false">(A713*I713)/J707*K707</f>
        <v>3675.375</v>
      </c>
      <c r="K713" s="335" t="n">
        <f aca="false">H713-J713</f>
        <v>1576.625</v>
      </c>
      <c r="L713" s="330"/>
      <c r="M713" s="262"/>
      <c r="N713" s="262" t="n">
        <v>2019.9375</v>
      </c>
      <c r="O713" s="262" t="n">
        <v>22.5</v>
      </c>
      <c r="P713" s="262" t="n">
        <v>3030</v>
      </c>
      <c r="Q713" s="262" t="n">
        <v>2625.9188</v>
      </c>
      <c r="R713" s="331" t="n">
        <f aca="false">A713*F713</f>
        <v>8.98</v>
      </c>
    </row>
    <row r="714" s="1" customFormat="true" ht="12.75" hidden="false" customHeight="false" outlineLevel="0" collapsed="false">
      <c r="A714" s="262" t="n">
        <v>1</v>
      </c>
      <c r="B714" s="332" t="s">
        <v>2464</v>
      </c>
      <c r="C714" s="332" t="s">
        <v>1734</v>
      </c>
      <c r="D714" s="332" t="s">
        <v>2465</v>
      </c>
      <c r="E714" s="262"/>
      <c r="F714" s="331" t="n">
        <v>15</v>
      </c>
      <c r="G714" s="333" t="n">
        <v>5393</v>
      </c>
      <c r="H714" s="333" t="n">
        <f aca="false">A714*G714*(1-H707/100)</f>
        <v>5393</v>
      </c>
      <c r="I714" s="334" t="n">
        <v>3994.9875</v>
      </c>
      <c r="J714" s="334" t="n">
        <f aca="false">(A714*I714)/J707*K707</f>
        <v>3634.5375</v>
      </c>
      <c r="K714" s="335" t="n">
        <f aca="false">H714-J714</f>
        <v>1758.4625</v>
      </c>
      <c r="L714" s="330"/>
      <c r="M714" s="262"/>
      <c r="N714" s="262" t="n">
        <v>3994.9875</v>
      </c>
      <c r="O714" s="262" t="n">
        <v>44.5</v>
      </c>
      <c r="P714" s="262" t="n">
        <v>5990</v>
      </c>
      <c r="Q714" s="262" t="n">
        <v>5393.2331</v>
      </c>
      <c r="R714" s="331" t="n">
        <f aca="false">A714*F714</f>
        <v>15</v>
      </c>
    </row>
    <row r="715" s="1" customFormat="true" ht="12.75" hidden="false" customHeight="false" outlineLevel="0" collapsed="false">
      <c r="A715" s="262" t="n">
        <v>1</v>
      </c>
      <c r="B715" s="332" t="s">
        <v>2466</v>
      </c>
      <c r="C715" s="332" t="s">
        <v>2467</v>
      </c>
      <c r="D715" s="272" t="s">
        <v>1980</v>
      </c>
      <c r="E715" s="262"/>
      <c r="F715" s="331"/>
      <c r="G715" s="333" t="n">
        <v>0</v>
      </c>
      <c r="H715" s="333" t="n">
        <f aca="false">A715*G715*(1-H707/100)</f>
        <v>0</v>
      </c>
      <c r="I715" s="334" t="n">
        <v>469.49</v>
      </c>
      <c r="J715" s="334" t="n">
        <f aca="false">(A715*I715)/J707*K707</f>
        <v>427.13</v>
      </c>
      <c r="K715" s="335" t="n">
        <f aca="false">H715-J715</f>
        <v>-427.13</v>
      </c>
      <c r="L715" s="330"/>
      <c r="M715" s="262"/>
      <c r="N715" s="262" t="n">
        <v>469.49</v>
      </c>
      <c r="O715" s="262" t="n">
        <v>7.06</v>
      </c>
      <c r="P715" s="262" t="n">
        <v>480</v>
      </c>
      <c r="Q715" s="262"/>
      <c r="R715" s="331" t="n">
        <f aca="false">A715*F715</f>
        <v>0</v>
      </c>
    </row>
    <row r="716" s="1" customFormat="true" ht="12.75" hidden="false" customHeight="false" outlineLevel="0" collapsed="false">
      <c r="A716" s="262" t="n">
        <v>1</v>
      </c>
      <c r="B716" s="332" t="s">
        <v>2468</v>
      </c>
      <c r="C716" s="332" t="s">
        <v>1532</v>
      </c>
      <c r="D716" s="332" t="s">
        <v>2469</v>
      </c>
      <c r="E716" s="262"/>
      <c r="F716" s="331" t="n">
        <v>0.75</v>
      </c>
      <c r="G716" s="333" t="n">
        <v>325</v>
      </c>
      <c r="H716" s="333" t="n">
        <f aca="false">A716*G716*(1-H707/100)</f>
        <v>325</v>
      </c>
      <c r="I716" s="334" t="n">
        <v>179.55</v>
      </c>
      <c r="J716" s="334" t="n">
        <f aca="false">(A716*I716)/J707*K707</f>
        <v>163.35</v>
      </c>
      <c r="K716" s="335" t="n">
        <f aca="false">H716-J716</f>
        <v>161.65</v>
      </c>
      <c r="L716" s="330"/>
      <c r="M716" s="262"/>
      <c r="N716" s="262" t="n">
        <v>179.55</v>
      </c>
      <c r="O716" s="262" t="n">
        <v>2</v>
      </c>
      <c r="P716" s="262" t="n">
        <v>900</v>
      </c>
      <c r="Q716" s="262" t="n">
        <v>325</v>
      </c>
      <c r="R716" s="331" t="n">
        <f aca="false">A716*F716</f>
        <v>0.75</v>
      </c>
    </row>
    <row r="717" s="1" customFormat="true" ht="12.75" hidden="false" customHeight="false" outlineLevel="0" collapsed="false">
      <c r="A717" s="262" t="n">
        <v>2</v>
      </c>
      <c r="B717" s="332" t="s">
        <v>1638</v>
      </c>
      <c r="C717" s="332" t="s">
        <v>1553</v>
      </c>
      <c r="D717" s="332" t="s">
        <v>1639</v>
      </c>
      <c r="E717" s="262"/>
      <c r="F717" s="331" t="n">
        <v>3.2</v>
      </c>
      <c r="G717" s="333" t="n">
        <v>1385</v>
      </c>
      <c r="H717" s="333" t="n">
        <f aca="false">A717*G717*(1-H707/100)</f>
        <v>2770</v>
      </c>
      <c r="I717" s="334" t="n">
        <v>897.75</v>
      </c>
      <c r="J717" s="334" t="n">
        <f aca="false">(A717*I717)/J707*K707</f>
        <v>1633.5</v>
      </c>
      <c r="K717" s="335" t="n">
        <f aca="false">H717-J717</f>
        <v>1136.5</v>
      </c>
      <c r="L717" s="330"/>
      <c r="M717" s="262"/>
      <c r="N717" s="262" t="n">
        <v>897.75</v>
      </c>
      <c r="O717" s="262" t="n">
        <v>10</v>
      </c>
      <c r="P717" s="262" t="n">
        <v>1620</v>
      </c>
      <c r="Q717" s="262" t="n">
        <v>1385</v>
      </c>
      <c r="R717" s="331" t="n">
        <f aca="false">A717*F717</f>
        <v>6.4</v>
      </c>
    </row>
    <row r="718" s="1" customFormat="true" ht="12.75" hidden="false" customHeight="false" outlineLevel="0" collapsed="false">
      <c r="A718" s="262" t="n">
        <v>24</v>
      </c>
      <c r="B718" s="332" t="s">
        <v>1912</v>
      </c>
      <c r="C718" s="332" t="s">
        <v>1562</v>
      </c>
      <c r="D718" s="332" t="s">
        <v>1913</v>
      </c>
      <c r="E718" s="262"/>
      <c r="F718" s="331" t="n">
        <v>0.66</v>
      </c>
      <c r="G718" s="333" t="n">
        <v>218</v>
      </c>
      <c r="H718" s="333" t="n">
        <f aca="false">A718*G718*(1-H707/100)</f>
        <v>5232</v>
      </c>
      <c r="I718" s="334" t="n">
        <v>161.595</v>
      </c>
      <c r="J718" s="334" t="n">
        <f aca="false">(A718*I718)/J707*K707</f>
        <v>3528.36</v>
      </c>
      <c r="K718" s="335" t="n">
        <f aca="false">H718-J718</f>
        <v>1703.64</v>
      </c>
      <c r="L718" s="330"/>
      <c r="M718" s="262"/>
      <c r="N718" s="262" t="n">
        <v>161.595</v>
      </c>
      <c r="O718" s="262" t="n">
        <v>1.8</v>
      </c>
      <c r="P718" s="262" t="n">
        <v>400</v>
      </c>
      <c r="Q718" s="262" t="n">
        <v>218</v>
      </c>
      <c r="R718" s="331" t="n">
        <f aca="false">A718*F718</f>
        <v>15.84</v>
      </c>
    </row>
    <row r="719" s="1" customFormat="true" ht="12.75" hidden="false" customHeight="false" outlineLevel="0" collapsed="false">
      <c r="A719" s="262" t="n">
        <v>2</v>
      </c>
      <c r="B719" s="332" t="s">
        <v>2057</v>
      </c>
      <c r="C719" s="332" t="s">
        <v>1570</v>
      </c>
      <c r="D719" s="332" t="s">
        <v>2470</v>
      </c>
      <c r="E719" s="262"/>
      <c r="F719" s="331" t="n">
        <v>2.2</v>
      </c>
      <c r="G719" s="333" t="n">
        <v>852</v>
      </c>
      <c r="H719" s="333" t="n">
        <f aca="false">A719*G719*(1-H707/100)</f>
        <v>1704</v>
      </c>
      <c r="I719" s="334" t="n">
        <v>655.3575</v>
      </c>
      <c r="J719" s="334" t="n">
        <f aca="false">(A719*I719)/J707*K707</f>
        <v>1192.455</v>
      </c>
      <c r="K719" s="335" t="n">
        <f aca="false">H719-J719</f>
        <v>511.545</v>
      </c>
      <c r="L719" s="330"/>
      <c r="M719" s="262"/>
      <c r="N719" s="262" t="n">
        <v>655.3575</v>
      </c>
      <c r="O719" s="262" t="n">
        <v>7.3</v>
      </c>
      <c r="P719" s="262" t="n">
        <v>1180</v>
      </c>
      <c r="Q719" s="262" t="n">
        <v>852</v>
      </c>
      <c r="R719" s="331" t="n">
        <f aca="false">A719*F719</f>
        <v>4.4</v>
      </c>
    </row>
    <row r="720" s="1" customFormat="true" ht="12.75" hidden="false" customHeight="false" outlineLevel="0" collapsed="false">
      <c r="A720" s="262" t="n">
        <v>2</v>
      </c>
      <c r="B720" s="332" t="s">
        <v>2059</v>
      </c>
      <c r="C720" s="332" t="s">
        <v>2060</v>
      </c>
      <c r="D720" s="332" t="s">
        <v>2061</v>
      </c>
      <c r="E720" s="262"/>
      <c r="F720" s="331" t="n">
        <v>0.6</v>
      </c>
      <c r="G720" s="333" t="n">
        <v>285</v>
      </c>
      <c r="H720" s="333" t="n">
        <f aca="false">A720*G720*(1-H707/100)</f>
        <v>570</v>
      </c>
      <c r="I720" s="334" t="n">
        <v>210.9713</v>
      </c>
      <c r="J720" s="334" t="n">
        <f aca="false">(A720*I720)/J707*K707</f>
        <v>383.872590977444</v>
      </c>
      <c r="K720" s="335" t="n">
        <f aca="false">H720-J720</f>
        <v>186.127409022556</v>
      </c>
      <c r="L720" s="330"/>
      <c r="M720" s="262"/>
      <c r="N720" s="262" t="n">
        <v>210.9713</v>
      </c>
      <c r="O720" s="262" t="n">
        <v>2.35</v>
      </c>
      <c r="P720" s="262" t="n">
        <v>380</v>
      </c>
      <c r="Q720" s="262" t="n">
        <v>285</v>
      </c>
      <c r="R720" s="331" t="n">
        <f aca="false">A720*F720</f>
        <v>1.2</v>
      </c>
    </row>
    <row r="721" s="1" customFormat="true" ht="12.75" hidden="false" customHeight="false" outlineLevel="0" collapsed="false">
      <c r="A721" s="262"/>
      <c r="B721" s="272" t="s">
        <v>2471</v>
      </c>
      <c r="C721" s="332"/>
      <c r="D721" s="332"/>
      <c r="E721" s="262"/>
      <c r="F721" s="331"/>
      <c r="G721" s="333"/>
      <c r="H721" s="333"/>
      <c r="I721" s="334"/>
      <c r="J721" s="334"/>
      <c r="K721" s="335"/>
      <c r="L721" s="330"/>
      <c r="M721" s="262"/>
      <c r="N721" s="262"/>
      <c r="O721" s="262"/>
      <c r="P721" s="262"/>
      <c r="Q721" s="262"/>
      <c r="R721" s="331"/>
    </row>
    <row r="722" s="1" customFormat="true" ht="12.75" hidden="false" customHeight="false" outlineLevel="0" collapsed="false">
      <c r="A722" s="262" t="n">
        <v>1</v>
      </c>
      <c r="B722" s="332" t="s">
        <v>2359</v>
      </c>
      <c r="C722" s="332" t="s">
        <v>2360</v>
      </c>
      <c r="D722" s="332" t="s">
        <v>2361</v>
      </c>
      <c r="E722" s="262"/>
      <c r="F722" s="331" t="n">
        <v>0.68</v>
      </c>
      <c r="G722" s="333" t="n">
        <v>303</v>
      </c>
      <c r="H722" s="333" t="n">
        <f aca="false">A722*G722*(1-H707/100)</f>
        <v>303</v>
      </c>
      <c r="I722" s="334" t="n">
        <v>224.4375</v>
      </c>
      <c r="J722" s="334" t="n">
        <f aca="false">(A722*I722)/J707*K707</f>
        <v>204.1875</v>
      </c>
      <c r="K722" s="335" t="n">
        <f aca="false">H722-J722</f>
        <v>98.8125</v>
      </c>
      <c r="L722" s="330"/>
      <c r="M722" s="262"/>
      <c r="N722" s="262" t="n">
        <v>224.4375</v>
      </c>
      <c r="O722" s="262" t="n">
        <v>2.5</v>
      </c>
      <c r="P722" s="262" t="n">
        <v>448.875</v>
      </c>
      <c r="Q722" s="262" t="n">
        <v>303</v>
      </c>
      <c r="R722" s="331" t="n">
        <f aca="false">A722*F722</f>
        <v>0.68</v>
      </c>
    </row>
    <row r="723" s="1" customFormat="true" ht="12.75" hidden="false" customHeight="false" outlineLevel="0" collapsed="false">
      <c r="A723" s="262" t="n">
        <v>2</v>
      </c>
      <c r="B723" s="332" t="s">
        <v>2472</v>
      </c>
      <c r="C723" s="332" t="s">
        <v>2473</v>
      </c>
      <c r="D723" s="332" t="s">
        <v>2474</v>
      </c>
      <c r="E723" s="262"/>
      <c r="F723" s="331" t="n">
        <v>0.03</v>
      </c>
      <c r="G723" s="333" t="n">
        <v>164</v>
      </c>
      <c r="H723" s="333" t="n">
        <f aca="false">A723*G723*(1-H707/100)</f>
        <v>328</v>
      </c>
      <c r="I723" s="334" t="n">
        <v>121.1963</v>
      </c>
      <c r="J723" s="334" t="n">
        <f aca="false">(A723*I723)/J707*K707</f>
        <v>220.522590977444</v>
      </c>
      <c r="K723" s="335" t="n">
        <f aca="false">H723-J723</f>
        <v>107.477409022556</v>
      </c>
      <c r="L723" s="330"/>
      <c r="M723" s="262"/>
      <c r="N723" s="262" t="n">
        <v>121.1963</v>
      </c>
      <c r="O723" s="262" t="n">
        <v>1.35</v>
      </c>
      <c r="P723" s="262" t="n">
        <v>220</v>
      </c>
      <c r="Q723" s="262" t="n">
        <v>164</v>
      </c>
      <c r="R723" s="331" t="n">
        <f aca="false">A723*F723</f>
        <v>0.06</v>
      </c>
    </row>
    <row r="724" s="1" customFormat="true" ht="12.75" hidden="false" customHeight="false" outlineLevel="0" collapsed="false">
      <c r="A724" s="262" t="n">
        <v>1</v>
      </c>
      <c r="B724" s="332" t="s">
        <v>1561</v>
      </c>
      <c r="C724" s="332" t="s">
        <v>1562</v>
      </c>
      <c r="D724" s="332" t="s">
        <v>1563</v>
      </c>
      <c r="E724" s="262"/>
      <c r="F724" s="331" t="n">
        <v>1.26</v>
      </c>
      <c r="G724" s="333" t="n">
        <v>175</v>
      </c>
      <c r="H724" s="333" t="n">
        <f aca="false">A724*G724*(1-H707/100)</f>
        <v>175</v>
      </c>
      <c r="I724" s="334" t="n">
        <v>129.276</v>
      </c>
      <c r="J724" s="334" t="n">
        <f aca="false">(A724*I724)/J707*K707</f>
        <v>117.612</v>
      </c>
      <c r="K724" s="335" t="n">
        <f aca="false">H724-J724</f>
        <v>57.388</v>
      </c>
      <c r="L724" s="330"/>
      <c r="M724" s="262"/>
      <c r="N724" s="262" t="n">
        <v>129.276</v>
      </c>
      <c r="O724" s="262" t="n">
        <v>1.44</v>
      </c>
      <c r="P724" s="262" t="n">
        <v>300</v>
      </c>
      <c r="Q724" s="262" t="n">
        <v>175</v>
      </c>
      <c r="R724" s="331" t="n">
        <f aca="false">A724*F724</f>
        <v>1.26</v>
      </c>
    </row>
    <row r="725" s="1" customFormat="true" ht="12.75" hidden="false" customHeight="false" outlineLevel="0" collapsed="false">
      <c r="A725" s="262" t="n">
        <v>1</v>
      </c>
      <c r="B725" s="332" t="s">
        <v>1916</v>
      </c>
      <c r="C725" s="332" t="s">
        <v>1562</v>
      </c>
      <c r="D725" s="332" t="s">
        <v>1917</v>
      </c>
      <c r="E725" s="262"/>
      <c r="F725" s="331" t="n">
        <v>0.78</v>
      </c>
      <c r="G725" s="333" t="n">
        <v>308</v>
      </c>
      <c r="H725" s="333" t="n">
        <f aca="false">A725*G725*(1-H707/100)</f>
        <v>308</v>
      </c>
      <c r="I725" s="334" t="n">
        <v>224.4375</v>
      </c>
      <c r="J725" s="334" t="n">
        <f aca="false">(A725*I725)/J707*K707</f>
        <v>204.1875</v>
      </c>
      <c r="K725" s="335" t="n">
        <f aca="false">H725-J725</f>
        <v>103.8125</v>
      </c>
      <c r="L725" s="330"/>
      <c r="M725" s="262"/>
      <c r="N725" s="262" t="n">
        <v>224.4375</v>
      </c>
      <c r="O725" s="262" t="n">
        <v>2.5</v>
      </c>
      <c r="P725" s="262" t="n">
        <v>450</v>
      </c>
      <c r="Q725" s="262" t="n">
        <v>308</v>
      </c>
      <c r="R725" s="331" t="n">
        <f aca="false">A725*F725</f>
        <v>0.78</v>
      </c>
    </row>
    <row r="726" s="1" customFormat="true" ht="12.75" hidden="false" customHeight="false" outlineLevel="0" collapsed="false">
      <c r="A726" s="262" t="n">
        <v>1</v>
      </c>
      <c r="B726" s="332" t="s">
        <v>1746</v>
      </c>
      <c r="C726" s="332" t="s">
        <v>1747</v>
      </c>
      <c r="D726" s="332" t="s">
        <v>1748</v>
      </c>
      <c r="E726" s="262"/>
      <c r="F726" s="331" t="n">
        <v>1.2</v>
      </c>
      <c r="G726" s="333" t="n">
        <v>618</v>
      </c>
      <c r="H726" s="333" t="n">
        <f aca="false">A726*G726*(1-H707/100)</f>
        <v>618</v>
      </c>
      <c r="I726" s="334" t="n">
        <v>457.8525</v>
      </c>
      <c r="J726" s="334" t="n">
        <f aca="false">(A726*I726)/J707*K707</f>
        <v>416.5425</v>
      </c>
      <c r="K726" s="335" t="n">
        <f aca="false">H726-J726</f>
        <v>201.4575</v>
      </c>
      <c r="L726" s="330"/>
      <c r="M726" s="262"/>
      <c r="N726" s="262" t="n">
        <v>457.8525</v>
      </c>
      <c r="O726" s="262" t="n">
        <v>5.1</v>
      </c>
      <c r="P726" s="262" t="n">
        <v>900</v>
      </c>
      <c r="Q726" s="262" t="n">
        <v>618</v>
      </c>
      <c r="R726" s="331" t="n">
        <f aca="false">A726*F726</f>
        <v>1.2</v>
      </c>
    </row>
    <row r="727" s="1" customFormat="true" ht="12.75" hidden="false" customHeight="false" outlineLevel="0" collapsed="false">
      <c r="A727" s="262" t="n">
        <v>2</v>
      </c>
      <c r="B727" s="332" t="s">
        <v>2475</v>
      </c>
      <c r="C727" s="332" t="s">
        <v>2069</v>
      </c>
      <c r="D727" s="332" t="s">
        <v>2476</v>
      </c>
      <c r="E727" s="262"/>
      <c r="F727" s="331" t="n">
        <v>0.02</v>
      </c>
      <c r="G727" s="333" t="n">
        <v>109</v>
      </c>
      <c r="H727" s="333" t="n">
        <f aca="false">A727*G727*(1-H707/100)</f>
        <v>218</v>
      </c>
      <c r="I727" s="334" t="n">
        <v>80.7975</v>
      </c>
      <c r="J727" s="334" t="n">
        <f aca="false">(A727*I727)/J707*K707</f>
        <v>147.015</v>
      </c>
      <c r="K727" s="335" t="n">
        <f aca="false">H727-J727</f>
        <v>70.985</v>
      </c>
      <c r="L727" s="330"/>
      <c r="M727" s="262"/>
      <c r="N727" s="262" t="n">
        <v>80.7975</v>
      </c>
      <c r="O727" s="262" t="n">
        <v>0.9</v>
      </c>
      <c r="P727" s="262" t="n">
        <v>162</v>
      </c>
      <c r="Q727" s="262" t="n">
        <v>109</v>
      </c>
      <c r="R727" s="331" t="n">
        <f aca="false">A727*F727</f>
        <v>0.04</v>
      </c>
    </row>
    <row r="728" s="1" customFormat="true" ht="12.75" hidden="false" customHeight="false" outlineLevel="0" collapsed="false">
      <c r="A728" s="336" t="n">
        <f aca="false">SUM(A708:A727)</f>
        <v>73</v>
      </c>
      <c r="B728" s="336" t="s">
        <v>377</v>
      </c>
      <c r="C728" s="336"/>
      <c r="D728" s="336"/>
      <c r="E728" s="336"/>
      <c r="F728" s="337" t="n">
        <f aca="false">R728</f>
        <v>203.99</v>
      </c>
      <c r="G728" s="338"/>
      <c r="H728" s="339" t="n">
        <f aca="false">SUM(H708:H727)</f>
        <v>51516</v>
      </c>
      <c r="I728" s="340"/>
      <c r="J728" s="341" t="n">
        <f aca="false">SUM(J708:J727)</f>
        <v>33173.5895042689</v>
      </c>
      <c r="K728" s="335" t="n">
        <f aca="false">SUM(K708:K727)</f>
        <v>18342.4104957311</v>
      </c>
      <c r="L728" s="330"/>
      <c r="M728" s="262"/>
      <c r="N728" s="262"/>
      <c r="O728" s="262"/>
      <c r="P728" s="262"/>
      <c r="Q728" s="262"/>
      <c r="R728" s="331" t="n">
        <f aca="false">SUM(R708:R727)</f>
        <v>203.99</v>
      </c>
    </row>
    <row r="729" s="1" customFormat="true" ht="12.75" hidden="false" customHeight="false" outlineLevel="0" collapsed="false">
      <c r="A729" s="262"/>
      <c r="B729" s="272" t="s">
        <v>914</v>
      </c>
      <c r="C729" s="342"/>
      <c r="D729" s="342"/>
      <c r="E729" s="262"/>
      <c r="F729" s="262"/>
      <c r="G729" s="333"/>
      <c r="H729" s="343" t="n">
        <v>0</v>
      </c>
      <c r="I729" s="344" t="n">
        <f aca="false">K730/J730</f>
        <v>0.552922091634693</v>
      </c>
      <c r="J729" s="345"/>
      <c r="K729" s="335"/>
      <c r="L729" s="330"/>
      <c r="M729" s="262"/>
      <c r="N729" s="262"/>
      <c r="O729" s="262"/>
      <c r="P729" s="262"/>
      <c r="Q729" s="262"/>
      <c r="R729" s="331"/>
    </row>
    <row r="730" s="1" customFormat="true" ht="13.5" hidden="false" customHeight="false" outlineLevel="0" collapsed="false">
      <c r="A730" s="346"/>
      <c r="B730" s="346" t="s">
        <v>915</v>
      </c>
      <c r="C730" s="346"/>
      <c r="D730" s="346"/>
      <c r="E730" s="346"/>
      <c r="F730" s="347"/>
      <c r="G730" s="348"/>
      <c r="H730" s="349" t="n">
        <f aca="false">SUM(H728:H729)</f>
        <v>51516</v>
      </c>
      <c r="I730" s="350" t="n">
        <f aca="false">K730/H730</f>
        <v>0.356052692284554</v>
      </c>
      <c r="J730" s="351" t="n">
        <f aca="false">SUM(J728:J729)</f>
        <v>33173.5895042689</v>
      </c>
      <c r="K730" s="352" t="n">
        <f aca="false">H730-J730</f>
        <v>18342.4104957311</v>
      </c>
      <c r="L730" s="330"/>
      <c r="M730" s="262"/>
      <c r="N730" s="262"/>
      <c r="O730" s="262"/>
      <c r="P730" s="262"/>
      <c r="Q730" s="262"/>
      <c r="R730" s="331"/>
    </row>
    <row r="731" s="1" customFormat="true" ht="13.5" hidden="false" customHeight="false" outlineLevel="0" collapsed="false">
      <c r="A731" s="262"/>
      <c r="B731" s="332"/>
      <c r="C731" s="342"/>
      <c r="D731" s="342"/>
      <c r="E731" s="262"/>
      <c r="F731" s="262"/>
      <c r="G731" s="262"/>
      <c r="H731" s="262"/>
      <c r="I731" s="354"/>
      <c r="J731" s="354"/>
      <c r="K731" s="355"/>
      <c r="L731" s="330"/>
      <c r="M731" s="262"/>
      <c r="N731" s="262"/>
      <c r="O731" s="262"/>
      <c r="P731" s="262"/>
      <c r="Q731" s="262"/>
      <c r="R731" s="331"/>
    </row>
    <row r="732" s="1" customFormat="true" ht="13.5" hidden="false" customHeight="false" outlineLevel="0" collapsed="false">
      <c r="A732" s="322"/>
      <c r="B732" s="323" t="s">
        <v>2477</v>
      </c>
      <c r="C732" s="324" t="s">
        <v>2478</v>
      </c>
      <c r="D732" s="325" t="n">
        <v>42773</v>
      </c>
      <c r="E732" s="322"/>
      <c r="F732" s="322" t="s">
        <v>2450</v>
      </c>
      <c r="G732" s="324"/>
      <c r="H732" s="326" t="n">
        <v>0</v>
      </c>
      <c r="I732" s="327" t="s">
        <v>358</v>
      </c>
      <c r="J732" s="328" t="n">
        <v>66.5</v>
      </c>
      <c r="K732" s="329" t="n">
        <v>60.5</v>
      </c>
      <c r="L732" s="330"/>
      <c r="M732" s="262"/>
      <c r="N732" s="262"/>
      <c r="O732" s="262"/>
      <c r="P732" s="262"/>
      <c r="Q732" s="262"/>
      <c r="R732" s="331"/>
    </row>
    <row r="733" s="1" customFormat="true" ht="12.75" hidden="false" customHeight="false" outlineLevel="0" collapsed="false">
      <c r="A733" s="262" t="n">
        <v>2</v>
      </c>
      <c r="B733" s="332" t="s">
        <v>1527</v>
      </c>
      <c r="C733" s="332" t="s">
        <v>1528</v>
      </c>
      <c r="D733" s="332" t="s">
        <v>856</v>
      </c>
      <c r="E733" s="262"/>
      <c r="F733" s="331" t="n">
        <v>2.02</v>
      </c>
      <c r="G733" s="333" t="n">
        <v>3000</v>
      </c>
      <c r="H733" s="333" t="n">
        <f aca="false">A733*G733*(1-H732/100)</f>
        <v>6000</v>
      </c>
      <c r="I733" s="334" t="n">
        <v>1975.05</v>
      </c>
      <c r="J733" s="334" t="n">
        <f aca="false">(A733*I733)/J732*K732</f>
        <v>3593.7</v>
      </c>
      <c r="K733" s="335" t="n">
        <f aca="false">H733-J733</f>
        <v>2406.3</v>
      </c>
      <c r="L733" s="330"/>
      <c r="M733" s="262"/>
      <c r="N733" s="262" t="n">
        <v>1975.05</v>
      </c>
      <c r="O733" s="262" t="n">
        <v>22</v>
      </c>
      <c r="P733" s="262"/>
      <c r="Q733" s="262" t="n">
        <v>3000.101</v>
      </c>
      <c r="R733" s="331" t="n">
        <f aca="false">A733*F733</f>
        <v>4.04</v>
      </c>
    </row>
    <row r="734" s="1" customFormat="true" ht="12.75" hidden="false" customHeight="false" outlineLevel="0" collapsed="false">
      <c r="A734" s="336" t="n">
        <f aca="false">SUM(A733:A733)</f>
        <v>2</v>
      </c>
      <c r="B734" s="336" t="s">
        <v>377</v>
      </c>
      <c r="C734" s="336"/>
      <c r="D734" s="336"/>
      <c r="E734" s="336"/>
      <c r="F734" s="337" t="n">
        <f aca="false">R734</f>
        <v>4.04</v>
      </c>
      <c r="G734" s="338"/>
      <c r="H734" s="339" t="n">
        <f aca="false">SUM(H733:H733)</f>
        <v>6000</v>
      </c>
      <c r="I734" s="340"/>
      <c r="J734" s="341" t="n">
        <f aca="false">SUM(J733:J733)</f>
        <v>3593.7</v>
      </c>
      <c r="K734" s="335" t="n">
        <f aca="false">SUM(K733:K733)</f>
        <v>2406.3</v>
      </c>
      <c r="L734" s="330"/>
      <c r="M734" s="262"/>
      <c r="N734" s="262"/>
      <c r="O734" s="262"/>
      <c r="P734" s="262"/>
      <c r="Q734" s="262"/>
      <c r="R734" s="331" t="n">
        <f aca="false">SUM(R733:R733)</f>
        <v>4.04</v>
      </c>
    </row>
    <row r="735" s="1" customFormat="true" ht="12.75" hidden="false" customHeight="false" outlineLevel="0" collapsed="false">
      <c r="A735" s="262"/>
      <c r="B735" s="272" t="s">
        <v>914</v>
      </c>
      <c r="C735" s="342"/>
      <c r="D735" s="342"/>
      <c r="E735" s="262"/>
      <c r="F735" s="262"/>
      <c r="G735" s="333"/>
      <c r="H735" s="343" t="n">
        <v>0</v>
      </c>
      <c r="I735" s="344" t="n">
        <f aca="false">K736/J736</f>
        <v>0.669588446447951</v>
      </c>
      <c r="J735" s="345"/>
      <c r="K735" s="335"/>
      <c r="L735" s="330"/>
      <c r="M735" s="262"/>
      <c r="N735" s="262"/>
      <c r="O735" s="262"/>
      <c r="P735" s="262"/>
      <c r="Q735" s="262"/>
      <c r="R735" s="331"/>
    </row>
    <row r="736" s="1" customFormat="true" ht="13.5" hidden="false" customHeight="false" outlineLevel="0" collapsed="false">
      <c r="A736" s="346"/>
      <c r="B736" s="346" t="s">
        <v>915</v>
      </c>
      <c r="C736" s="346"/>
      <c r="D736" s="346"/>
      <c r="E736" s="346"/>
      <c r="F736" s="347"/>
      <c r="G736" s="348"/>
      <c r="H736" s="349" t="n">
        <f aca="false">SUM(H734:H735)</f>
        <v>6000</v>
      </c>
      <c r="I736" s="350" t="n">
        <f aca="false">K736/H736</f>
        <v>0.40105</v>
      </c>
      <c r="J736" s="351" t="n">
        <f aca="false">SUM(J734:J735)</f>
        <v>3593.7</v>
      </c>
      <c r="K736" s="352" t="n">
        <f aca="false">H736-J736</f>
        <v>2406.3</v>
      </c>
      <c r="L736" s="330"/>
      <c r="M736" s="262"/>
      <c r="N736" s="262"/>
      <c r="O736" s="262"/>
      <c r="P736" s="262"/>
      <c r="Q736" s="262"/>
      <c r="R736" s="331"/>
    </row>
    <row r="737" s="1" customFormat="true" ht="13.5" hidden="false" customHeight="false" outlineLevel="0" collapsed="false">
      <c r="A737" s="262"/>
      <c r="B737" s="332"/>
      <c r="C737" s="342"/>
      <c r="D737" s="342"/>
      <c r="E737" s="262"/>
      <c r="F737" s="262"/>
      <c r="G737" s="262"/>
      <c r="H737" s="262"/>
      <c r="I737" s="354"/>
      <c r="J737" s="354"/>
      <c r="K737" s="355"/>
      <c r="L737" s="330"/>
      <c r="M737" s="262"/>
      <c r="N737" s="262"/>
      <c r="O737" s="262"/>
      <c r="P737" s="262"/>
      <c r="Q737" s="262"/>
      <c r="R737" s="331"/>
    </row>
    <row r="738" s="1" customFormat="true" ht="13.5" hidden="false" customHeight="false" outlineLevel="0" collapsed="false">
      <c r="A738" s="322"/>
      <c r="B738" s="323" t="s">
        <v>2479</v>
      </c>
      <c r="C738" s="324"/>
      <c r="D738" s="325" t="n">
        <v>42774</v>
      </c>
      <c r="E738" s="322"/>
      <c r="F738" s="322" t="s">
        <v>2480</v>
      </c>
      <c r="G738" s="324"/>
      <c r="H738" s="326" t="n">
        <v>0</v>
      </c>
      <c r="I738" s="327" t="s">
        <v>358</v>
      </c>
      <c r="J738" s="328" t="n">
        <v>66.5</v>
      </c>
      <c r="K738" s="329" t="n">
        <v>60.5</v>
      </c>
      <c r="L738" s="330"/>
      <c r="M738" s="262"/>
      <c r="N738" s="262"/>
      <c r="O738" s="262"/>
      <c r="P738" s="262"/>
      <c r="Q738" s="262"/>
      <c r="R738" s="331"/>
    </row>
    <row r="739" s="1" customFormat="true" ht="12.75" hidden="false" customHeight="false" outlineLevel="0" collapsed="false">
      <c r="A739" s="262" t="n">
        <v>1</v>
      </c>
      <c r="B739" s="332" t="s">
        <v>2481</v>
      </c>
      <c r="C739" s="332" t="s">
        <v>2395</v>
      </c>
      <c r="D739" s="332" t="s">
        <v>2482</v>
      </c>
      <c r="E739" s="262"/>
      <c r="F739" s="331" t="n">
        <v>41.67</v>
      </c>
      <c r="G739" s="333" t="n">
        <v>12100</v>
      </c>
      <c r="H739" s="333" t="n">
        <f aca="false">A739*G739*(1-H738/100)</f>
        <v>12100</v>
      </c>
      <c r="I739" s="334" t="n">
        <v>7964.705</v>
      </c>
      <c r="J739" s="334" t="n">
        <f aca="false">(A739*I739)/J738*K738</f>
        <v>7246.085</v>
      </c>
      <c r="K739" s="335" t="n">
        <f aca="false">H739-J739</f>
        <v>4853.915</v>
      </c>
      <c r="L739" s="330"/>
      <c r="M739" s="262"/>
      <c r="N739" s="262" t="n">
        <v>7964.705</v>
      </c>
      <c r="O739" s="262" t="n">
        <v>85.55</v>
      </c>
      <c r="P739" s="262" t="n">
        <v>11950</v>
      </c>
      <c r="Q739" s="262" t="n">
        <v>10752.3517</v>
      </c>
      <c r="R739" s="331" t="n">
        <f aca="false">A739*F739</f>
        <v>41.67</v>
      </c>
    </row>
    <row r="740" s="1" customFormat="true" ht="12.75" hidden="false" customHeight="false" outlineLevel="0" collapsed="false">
      <c r="A740" s="336" t="n">
        <f aca="false">SUM(A739:A739)</f>
        <v>1</v>
      </c>
      <c r="B740" s="336" t="s">
        <v>377</v>
      </c>
      <c r="C740" s="336"/>
      <c r="D740" s="336"/>
      <c r="E740" s="336"/>
      <c r="F740" s="337" t="n">
        <f aca="false">R740</f>
        <v>41.67</v>
      </c>
      <c r="G740" s="338"/>
      <c r="H740" s="339" t="n">
        <f aca="false">SUM(H739:H739)</f>
        <v>12100</v>
      </c>
      <c r="I740" s="340"/>
      <c r="J740" s="341" t="n">
        <f aca="false">SUM(J739:J739)</f>
        <v>7246.085</v>
      </c>
      <c r="K740" s="335" t="n">
        <f aca="false">SUM(K739:K739)</f>
        <v>4853.915</v>
      </c>
      <c r="L740" s="330"/>
      <c r="M740" s="262"/>
      <c r="N740" s="262"/>
      <c r="O740" s="262"/>
      <c r="P740" s="262"/>
      <c r="Q740" s="262"/>
      <c r="R740" s="331" t="n">
        <f aca="false">SUM(R739:R739)</f>
        <v>41.67</v>
      </c>
    </row>
    <row r="741" s="1" customFormat="true" ht="12.75" hidden="false" customHeight="false" outlineLevel="0" collapsed="false">
      <c r="A741" s="262"/>
      <c r="B741" s="272" t="s">
        <v>914</v>
      </c>
      <c r="C741" s="342"/>
      <c r="D741" s="342"/>
      <c r="E741" s="262"/>
      <c r="F741" s="262"/>
      <c r="G741" s="333"/>
      <c r="H741" s="343" t="n">
        <v>0</v>
      </c>
      <c r="I741" s="344" t="n">
        <f aca="false">K742/J742</f>
        <v>0.669867245553979</v>
      </c>
      <c r="J741" s="345"/>
      <c r="K741" s="335"/>
      <c r="L741" s="330"/>
      <c r="M741" s="262"/>
      <c r="N741" s="262"/>
      <c r="O741" s="262"/>
      <c r="P741" s="262"/>
      <c r="Q741" s="262"/>
      <c r="R741" s="331"/>
    </row>
    <row r="742" s="1" customFormat="true" ht="13.5" hidden="false" customHeight="false" outlineLevel="0" collapsed="false">
      <c r="A742" s="346"/>
      <c r="B742" s="346" t="s">
        <v>915</v>
      </c>
      <c r="C742" s="346"/>
      <c r="D742" s="346"/>
      <c r="E742" s="346"/>
      <c r="F742" s="347"/>
      <c r="G742" s="348"/>
      <c r="H742" s="349" t="n">
        <f aca="false">SUM(H740:H741)</f>
        <v>12100</v>
      </c>
      <c r="I742" s="350" t="n">
        <f aca="false">K742/H742</f>
        <v>0.40115</v>
      </c>
      <c r="J742" s="351" t="n">
        <f aca="false">SUM(J740:J741)</f>
        <v>7246.085</v>
      </c>
      <c r="K742" s="352" t="n">
        <f aca="false">H742-J742</f>
        <v>4853.915</v>
      </c>
      <c r="L742" s="330"/>
      <c r="M742" s="262"/>
      <c r="N742" s="262"/>
      <c r="O742" s="262"/>
      <c r="P742" s="262"/>
      <c r="Q742" s="262"/>
      <c r="R742" s="331"/>
    </row>
    <row r="743" s="1" customFormat="true" ht="13.5" hidden="false" customHeight="false" outlineLevel="0" collapsed="false">
      <c r="A743" s="262"/>
      <c r="B743" s="332"/>
      <c r="C743" s="342"/>
      <c r="D743" s="342"/>
      <c r="E743" s="262"/>
      <c r="F743" s="262"/>
      <c r="G743" s="262"/>
      <c r="H743" s="262"/>
      <c r="I743" s="354"/>
      <c r="J743" s="354"/>
      <c r="K743" s="355"/>
      <c r="L743" s="330"/>
      <c r="M743" s="262"/>
      <c r="N743" s="262"/>
      <c r="O743" s="262"/>
      <c r="P743" s="262"/>
      <c r="Q743" s="262"/>
      <c r="R743" s="331"/>
    </row>
    <row r="744" s="1" customFormat="true" ht="13.5" hidden="false" customHeight="false" outlineLevel="0" collapsed="false">
      <c r="A744" s="322"/>
      <c r="B744" s="323" t="s">
        <v>2331</v>
      </c>
      <c r="C744" s="324" t="s">
        <v>2332</v>
      </c>
      <c r="D744" s="325" t="n">
        <v>42774</v>
      </c>
      <c r="E744" s="322"/>
      <c r="F744" s="322" t="s">
        <v>2480</v>
      </c>
      <c r="G744" s="324"/>
      <c r="H744" s="326" t="n">
        <v>0</v>
      </c>
      <c r="I744" s="327" t="s">
        <v>358</v>
      </c>
      <c r="J744" s="328" t="n">
        <v>66.5</v>
      </c>
      <c r="K744" s="329" t="n">
        <v>60.5</v>
      </c>
      <c r="L744" s="330"/>
      <c r="M744" s="262"/>
      <c r="N744" s="262"/>
      <c r="O744" s="262"/>
      <c r="P744" s="262"/>
      <c r="Q744" s="262"/>
      <c r="R744" s="331"/>
    </row>
    <row r="745" s="1" customFormat="true" ht="12.75" hidden="false" customHeight="false" outlineLevel="0" collapsed="false">
      <c r="A745" s="262" t="n">
        <v>5</v>
      </c>
      <c r="B745" s="332" t="s">
        <v>2483</v>
      </c>
      <c r="C745" s="332" t="s">
        <v>2484</v>
      </c>
      <c r="D745" s="332" t="s">
        <v>2485</v>
      </c>
      <c r="E745" s="262"/>
      <c r="F745" s="331" t="n">
        <v>6.2</v>
      </c>
      <c r="G745" s="333" t="n">
        <v>1273</v>
      </c>
      <c r="H745" s="333" t="n">
        <f aca="false">A745*G745*(1-H744/100)</f>
        <v>6365</v>
      </c>
      <c r="I745" s="334" t="n">
        <v>942.6375</v>
      </c>
      <c r="J745" s="334" t="n">
        <f aca="false">(A745*I745)/J744*K744</f>
        <v>4287.9375</v>
      </c>
      <c r="K745" s="335" t="n">
        <f aca="false">H745-J745</f>
        <v>2077.0625</v>
      </c>
      <c r="L745" s="330"/>
      <c r="M745" s="262"/>
      <c r="N745" s="262" t="n">
        <v>942.6375</v>
      </c>
      <c r="O745" s="262" t="n">
        <v>10.5</v>
      </c>
      <c r="P745" s="262" t="n">
        <v>1410</v>
      </c>
      <c r="Q745" s="262" t="n">
        <v>1272.5606</v>
      </c>
      <c r="R745" s="331" t="n">
        <f aca="false">A745*F745</f>
        <v>31</v>
      </c>
    </row>
    <row r="746" s="1" customFormat="true" ht="12.75" hidden="false" customHeight="false" outlineLevel="0" collapsed="false">
      <c r="A746" s="262" t="n">
        <v>5</v>
      </c>
      <c r="B746" s="332" t="s">
        <v>1268</v>
      </c>
      <c r="C746" s="332" t="s">
        <v>1269</v>
      </c>
      <c r="D746" s="332" t="s">
        <v>1643</v>
      </c>
      <c r="E746" s="262"/>
      <c r="F746" s="331" t="n">
        <v>0.3</v>
      </c>
      <c r="G746" s="333" t="n">
        <v>92</v>
      </c>
      <c r="H746" s="333" t="n">
        <f aca="false">A746*G746*(1-H744/100)</f>
        <v>460</v>
      </c>
      <c r="I746" s="334" t="n">
        <v>68.229</v>
      </c>
      <c r="J746" s="334" t="n">
        <f aca="false">(A746*I746)/J744*K744</f>
        <v>310.365</v>
      </c>
      <c r="K746" s="335" t="n">
        <f aca="false">H746-J746</f>
        <v>149.635</v>
      </c>
      <c r="L746" s="330"/>
      <c r="M746" s="262"/>
      <c r="N746" s="262" t="n">
        <v>68.229</v>
      </c>
      <c r="O746" s="262" t="n">
        <v>0.76</v>
      </c>
      <c r="P746" s="262" t="n">
        <v>136.458</v>
      </c>
      <c r="Q746" s="262" t="n">
        <v>92.1091</v>
      </c>
      <c r="R746" s="331" t="n">
        <f aca="false">A746*F746</f>
        <v>1.5</v>
      </c>
    </row>
    <row r="747" s="1" customFormat="true" ht="12.75" hidden="false" customHeight="false" outlineLevel="0" collapsed="false">
      <c r="A747" s="336" t="n">
        <f aca="false">SUM(A745:A746)</f>
        <v>10</v>
      </c>
      <c r="B747" s="336" t="s">
        <v>377</v>
      </c>
      <c r="C747" s="336"/>
      <c r="D747" s="336"/>
      <c r="E747" s="336"/>
      <c r="F747" s="337" t="n">
        <f aca="false">R747</f>
        <v>32.5</v>
      </c>
      <c r="G747" s="338"/>
      <c r="H747" s="339" t="n">
        <f aca="false">SUM(H745:H746)</f>
        <v>6825</v>
      </c>
      <c r="I747" s="340"/>
      <c r="J747" s="341" t="n">
        <f aca="false">SUM(J745:J746)</f>
        <v>4598.3025</v>
      </c>
      <c r="K747" s="335" t="n">
        <f aca="false">SUM(K745:K746)</f>
        <v>2226.6975</v>
      </c>
      <c r="L747" s="330"/>
      <c r="M747" s="262"/>
      <c r="N747" s="262"/>
      <c r="O747" s="262"/>
      <c r="P747" s="262"/>
      <c r="Q747" s="262"/>
      <c r="R747" s="331" t="n">
        <f aca="false">SUM(R745:R746)</f>
        <v>32.5</v>
      </c>
    </row>
    <row r="748" s="1" customFormat="true" ht="12.75" hidden="false" customHeight="false" outlineLevel="0" collapsed="false">
      <c r="A748" s="262"/>
      <c r="B748" s="272" t="s">
        <v>914</v>
      </c>
      <c r="C748" s="342"/>
      <c r="D748" s="342"/>
      <c r="E748" s="262"/>
      <c r="F748" s="262"/>
      <c r="G748" s="333"/>
      <c r="H748" s="343" t="n">
        <v>0</v>
      </c>
      <c r="I748" s="344" t="n">
        <f aca="false">K749/J749</f>
        <v>0.484243370243693</v>
      </c>
      <c r="J748" s="345"/>
      <c r="K748" s="335"/>
      <c r="L748" s="330"/>
      <c r="M748" s="262"/>
      <c r="N748" s="262"/>
      <c r="O748" s="262"/>
      <c r="P748" s="262"/>
      <c r="Q748" s="262"/>
      <c r="R748" s="331"/>
    </row>
    <row r="749" s="1" customFormat="true" ht="13.5" hidden="false" customHeight="false" outlineLevel="0" collapsed="false">
      <c r="A749" s="346"/>
      <c r="B749" s="346" t="s">
        <v>915</v>
      </c>
      <c r="C749" s="346"/>
      <c r="D749" s="346"/>
      <c r="E749" s="346"/>
      <c r="F749" s="347"/>
      <c r="G749" s="348"/>
      <c r="H749" s="349" t="n">
        <f aca="false">SUM(H747:H748)</f>
        <v>6825</v>
      </c>
      <c r="I749" s="350" t="n">
        <f aca="false">K749/H749</f>
        <v>0.326256043956044</v>
      </c>
      <c r="J749" s="351" t="n">
        <f aca="false">SUM(J747:J748)</f>
        <v>4598.3025</v>
      </c>
      <c r="K749" s="352" t="n">
        <f aca="false">H749-J749</f>
        <v>2226.6975</v>
      </c>
      <c r="L749" s="330"/>
      <c r="M749" s="262"/>
      <c r="N749" s="262"/>
      <c r="O749" s="262"/>
      <c r="P749" s="262"/>
      <c r="Q749" s="262"/>
      <c r="R749" s="331"/>
    </row>
    <row r="750" s="1" customFormat="true" ht="13.5" hidden="false" customHeight="false" outlineLevel="0" collapsed="false">
      <c r="A750" s="262"/>
      <c r="B750" s="332"/>
      <c r="C750" s="342"/>
      <c r="D750" s="342"/>
      <c r="E750" s="262"/>
      <c r="F750" s="262"/>
      <c r="G750" s="262"/>
      <c r="H750" s="262"/>
      <c r="I750" s="354"/>
      <c r="J750" s="354"/>
      <c r="K750" s="355"/>
      <c r="L750" s="330"/>
      <c r="M750" s="262"/>
      <c r="N750" s="262"/>
      <c r="O750" s="262"/>
      <c r="P750" s="262"/>
      <c r="Q750" s="262"/>
      <c r="R750" s="331"/>
    </row>
    <row r="751" s="1" customFormat="true" ht="13.5" hidden="false" customHeight="false" outlineLevel="0" collapsed="false">
      <c r="A751" s="322"/>
      <c r="B751" s="323" t="s">
        <v>2486</v>
      </c>
      <c r="C751" s="324" t="s">
        <v>2487</v>
      </c>
      <c r="D751" s="325" t="n">
        <v>42774</v>
      </c>
      <c r="E751" s="322"/>
      <c r="F751" s="322" t="s">
        <v>2480</v>
      </c>
      <c r="G751" s="324"/>
      <c r="H751" s="326" t="n">
        <v>5</v>
      </c>
      <c r="I751" s="327" t="s">
        <v>358</v>
      </c>
      <c r="J751" s="328" t="n">
        <v>66.5</v>
      </c>
      <c r="K751" s="329" t="n">
        <v>60.5</v>
      </c>
      <c r="L751" s="330"/>
      <c r="M751" s="262"/>
      <c r="N751" s="262"/>
      <c r="O751" s="262"/>
      <c r="P751" s="262"/>
      <c r="Q751" s="262"/>
      <c r="R751" s="331"/>
    </row>
    <row r="752" s="1" customFormat="true" ht="12.75" hidden="false" customHeight="false" outlineLevel="0" collapsed="false">
      <c r="A752" s="262" t="n">
        <v>30</v>
      </c>
      <c r="B752" s="332" t="s">
        <v>2483</v>
      </c>
      <c r="C752" s="332" t="s">
        <v>2484</v>
      </c>
      <c r="D752" s="332" t="s">
        <v>2485</v>
      </c>
      <c r="E752" s="262"/>
      <c r="F752" s="331" t="n">
        <v>6.2</v>
      </c>
      <c r="G752" s="333" t="n">
        <v>1273</v>
      </c>
      <c r="H752" s="333" t="n">
        <f aca="false">A752*G752*(1-H751/100)</f>
        <v>36280.5</v>
      </c>
      <c r="I752" s="334" t="n">
        <v>942.6375</v>
      </c>
      <c r="J752" s="334" t="n">
        <f aca="false">(A752*I752)/J751*K751</f>
        <v>25727.625</v>
      </c>
      <c r="K752" s="335" t="n">
        <f aca="false">H752-J752</f>
        <v>10552.875</v>
      </c>
      <c r="L752" s="330"/>
      <c r="M752" s="262"/>
      <c r="N752" s="262" t="n">
        <v>942.6375</v>
      </c>
      <c r="O752" s="262" t="n">
        <v>10.5</v>
      </c>
      <c r="P752" s="262" t="n">
        <v>1410</v>
      </c>
      <c r="Q752" s="262" t="n">
        <v>1272.5606</v>
      </c>
      <c r="R752" s="331" t="n">
        <f aca="false">A752*F752</f>
        <v>186</v>
      </c>
    </row>
    <row r="753" s="1" customFormat="true" ht="12.75" hidden="false" customHeight="false" outlineLevel="0" collapsed="false">
      <c r="A753" s="262" t="n">
        <v>20</v>
      </c>
      <c r="B753" s="332" t="s">
        <v>2409</v>
      </c>
      <c r="C753" s="332" t="s">
        <v>2410</v>
      </c>
      <c r="D753" s="332" t="s">
        <v>2411</v>
      </c>
      <c r="E753" s="262"/>
      <c r="F753" s="331" t="n">
        <v>0.63</v>
      </c>
      <c r="G753" s="333" t="n">
        <v>225</v>
      </c>
      <c r="H753" s="333" t="n">
        <f aca="false">A753*G753*(1-H751/100)</f>
        <v>4275</v>
      </c>
      <c r="I753" s="334" t="n">
        <v>161.6615</v>
      </c>
      <c r="J753" s="334" t="n">
        <f aca="false">(A753*I753)/J751*K751</f>
        <v>2941.51</v>
      </c>
      <c r="K753" s="335" t="n">
        <f aca="false">H753-J753</f>
        <v>1333.49</v>
      </c>
      <c r="L753" s="330"/>
      <c r="M753" s="262"/>
      <c r="N753" s="262" t="n">
        <v>161.6615</v>
      </c>
      <c r="O753" s="262" t="n">
        <v>1.43</v>
      </c>
      <c r="P753" s="262" t="n">
        <v>500</v>
      </c>
      <c r="Q753" s="262" t="n">
        <v>225</v>
      </c>
      <c r="R753" s="331" t="n">
        <f aca="false">A753*F753</f>
        <v>12.6</v>
      </c>
    </row>
    <row r="754" s="1" customFormat="true" ht="12.75" hidden="false" customHeight="false" outlineLevel="0" collapsed="false">
      <c r="A754" s="262" t="n">
        <v>20</v>
      </c>
      <c r="B754" s="332" t="s">
        <v>2488</v>
      </c>
      <c r="C754" s="332" t="s">
        <v>1861</v>
      </c>
      <c r="D754" s="332" t="s">
        <v>1862</v>
      </c>
      <c r="E754" s="262"/>
      <c r="F754" s="331" t="n">
        <v>6.79</v>
      </c>
      <c r="G754" s="333" t="n">
        <v>2545</v>
      </c>
      <c r="H754" s="333" t="n">
        <f aca="false">A754*G754*(1-H751/100)</f>
        <v>48355</v>
      </c>
      <c r="I754" s="334" t="n">
        <v>1885.275</v>
      </c>
      <c r="J754" s="334" t="n">
        <f aca="false">(A754*I754)/J751*K751</f>
        <v>34303.5</v>
      </c>
      <c r="K754" s="335" t="n">
        <f aca="false">H754-J754</f>
        <v>14051.5</v>
      </c>
      <c r="L754" s="330"/>
      <c r="M754" s="262"/>
      <c r="N754" s="262" t="n">
        <v>1885.275</v>
      </c>
      <c r="O754" s="262" t="n">
        <v>21</v>
      </c>
      <c r="P754" s="262" t="n">
        <v>3390</v>
      </c>
      <c r="Q754" s="262" t="n">
        <v>2545</v>
      </c>
      <c r="R754" s="331" t="n">
        <f aca="false">A754*F754</f>
        <v>135.8</v>
      </c>
    </row>
    <row r="755" s="1" customFormat="true" ht="12.75" hidden="false" customHeight="false" outlineLevel="0" collapsed="false">
      <c r="A755" s="262" t="n">
        <v>10</v>
      </c>
      <c r="B755" s="332" t="s">
        <v>1569</v>
      </c>
      <c r="C755" s="332" t="s">
        <v>1570</v>
      </c>
      <c r="D755" s="332" t="s">
        <v>1571</v>
      </c>
      <c r="E755" s="262"/>
      <c r="F755" s="331" t="n">
        <v>1.9</v>
      </c>
      <c r="G755" s="333" t="n">
        <v>788</v>
      </c>
      <c r="H755" s="333" t="n">
        <f aca="false">A755*G755*(1-H751/100)</f>
        <v>7486</v>
      </c>
      <c r="I755" s="334" t="n">
        <v>583.5375</v>
      </c>
      <c r="J755" s="334" t="n">
        <f aca="false">(A755*I755)/J751*K751</f>
        <v>5308.875</v>
      </c>
      <c r="K755" s="335" t="n">
        <f aca="false">H755-J755</f>
        <v>2177.125</v>
      </c>
      <c r="L755" s="330"/>
      <c r="M755" s="262"/>
      <c r="N755" s="262" t="n">
        <v>583.5375</v>
      </c>
      <c r="O755" s="262" t="n">
        <v>6.5</v>
      </c>
      <c r="P755" s="262" t="n">
        <v>1050</v>
      </c>
      <c r="Q755" s="262" t="n">
        <v>788</v>
      </c>
      <c r="R755" s="331" t="n">
        <f aca="false">A755*F755</f>
        <v>19</v>
      </c>
    </row>
    <row r="756" s="1" customFormat="true" ht="12.75" hidden="false" customHeight="false" outlineLevel="0" collapsed="false">
      <c r="A756" s="336" t="n">
        <f aca="false">SUM(A752:A755)</f>
        <v>80</v>
      </c>
      <c r="B756" s="336" t="s">
        <v>377</v>
      </c>
      <c r="C756" s="336"/>
      <c r="D756" s="336"/>
      <c r="E756" s="336"/>
      <c r="F756" s="337" t="n">
        <f aca="false">R756</f>
        <v>353.4</v>
      </c>
      <c r="G756" s="338"/>
      <c r="H756" s="339" t="n">
        <f aca="false">SUM(H752:H755)</f>
        <v>96396.5</v>
      </c>
      <c r="I756" s="340"/>
      <c r="J756" s="341" t="n">
        <f aca="false">SUM(J752:J755)</f>
        <v>68281.51</v>
      </c>
      <c r="K756" s="335" t="n">
        <f aca="false">SUM(K752:K755)</f>
        <v>28114.99</v>
      </c>
      <c r="L756" s="330"/>
      <c r="M756" s="262"/>
      <c r="N756" s="262"/>
      <c r="O756" s="262"/>
      <c r="P756" s="262"/>
      <c r="Q756" s="262"/>
      <c r="R756" s="331" t="n">
        <f aca="false">SUM(R752:R755)</f>
        <v>353.4</v>
      </c>
    </row>
    <row r="757" s="1" customFormat="true" ht="12.75" hidden="false" customHeight="false" outlineLevel="0" collapsed="false">
      <c r="A757" s="262"/>
      <c r="B757" s="272" t="s">
        <v>914</v>
      </c>
      <c r="C757" s="342"/>
      <c r="D757" s="342"/>
      <c r="E757" s="262"/>
      <c r="F757" s="262"/>
      <c r="G757" s="333"/>
      <c r="H757" s="343" t="n">
        <v>0</v>
      </c>
      <c r="I757" s="344" t="n">
        <f aca="false">K758/J758</f>
        <v>0.411751146100899</v>
      </c>
      <c r="J757" s="345"/>
      <c r="K757" s="335"/>
      <c r="L757" s="330"/>
      <c r="M757" s="262"/>
      <c r="N757" s="262"/>
      <c r="O757" s="262"/>
      <c r="P757" s="262"/>
      <c r="Q757" s="262"/>
      <c r="R757" s="331"/>
    </row>
    <row r="758" s="1" customFormat="true" ht="13.5" hidden="false" customHeight="false" outlineLevel="0" collapsed="false">
      <c r="A758" s="346"/>
      <c r="B758" s="346" t="s">
        <v>915</v>
      </c>
      <c r="C758" s="346"/>
      <c r="D758" s="346"/>
      <c r="E758" s="346"/>
      <c r="F758" s="347"/>
      <c r="G758" s="348"/>
      <c r="H758" s="349" t="n">
        <f aca="false">SUM(H756:H757)</f>
        <v>96396.5</v>
      </c>
      <c r="I758" s="350" t="n">
        <f aca="false">K758/H758</f>
        <v>0.291659863169306</v>
      </c>
      <c r="J758" s="351" t="n">
        <f aca="false">SUM(J756:J757)</f>
        <v>68281.51</v>
      </c>
      <c r="K758" s="352" t="n">
        <f aca="false">H758-J758</f>
        <v>28114.99</v>
      </c>
      <c r="L758" s="330"/>
      <c r="M758" s="262"/>
      <c r="N758" s="262"/>
      <c r="O758" s="262"/>
      <c r="P758" s="262"/>
      <c r="Q758" s="262"/>
      <c r="R758" s="331"/>
    </row>
    <row r="759" s="1" customFormat="true" ht="13.5" hidden="false" customHeight="false" outlineLevel="0" collapsed="false">
      <c r="A759" s="262"/>
      <c r="B759" s="332"/>
      <c r="C759" s="342"/>
      <c r="D759" s="342"/>
      <c r="E759" s="262"/>
      <c r="F759" s="262"/>
      <c r="G759" s="262"/>
      <c r="H759" s="262"/>
      <c r="I759" s="354"/>
      <c r="J759" s="354"/>
      <c r="K759" s="355"/>
      <c r="L759" s="330"/>
      <c r="M759" s="262"/>
      <c r="N759" s="262"/>
      <c r="O759" s="262"/>
      <c r="P759" s="262"/>
      <c r="Q759" s="262"/>
      <c r="R759" s="331"/>
    </row>
    <row r="760" s="1" customFormat="true" ht="13.5" hidden="false" customHeight="false" outlineLevel="0" collapsed="false">
      <c r="A760" s="322"/>
      <c r="B760" s="323" t="s">
        <v>2489</v>
      </c>
      <c r="C760" s="324" t="s">
        <v>2490</v>
      </c>
      <c r="D760" s="325" t="n">
        <v>42774</v>
      </c>
      <c r="E760" s="322"/>
      <c r="F760" s="322" t="s">
        <v>2491</v>
      </c>
      <c r="G760" s="324"/>
      <c r="H760" s="326" t="n">
        <v>0</v>
      </c>
      <c r="I760" s="327" t="s">
        <v>358</v>
      </c>
      <c r="J760" s="328" t="n">
        <v>66.5</v>
      </c>
      <c r="K760" s="329" t="n">
        <v>60.5</v>
      </c>
      <c r="L760" s="330"/>
      <c r="M760" s="262"/>
      <c r="N760" s="262"/>
      <c r="O760" s="262"/>
      <c r="P760" s="262"/>
      <c r="Q760" s="262"/>
      <c r="R760" s="331"/>
    </row>
    <row r="761" s="1" customFormat="true" ht="12.75" hidden="false" customHeight="false" outlineLevel="0" collapsed="false">
      <c r="A761" s="20"/>
      <c r="B761" s="302" t="s">
        <v>2492</v>
      </c>
      <c r="C761" s="36"/>
      <c r="D761" s="303"/>
      <c r="E761" s="20"/>
      <c r="F761" s="20"/>
      <c r="G761" s="36"/>
      <c r="H761" s="20"/>
      <c r="I761" s="412"/>
      <c r="J761" s="413"/>
      <c r="K761" s="414"/>
      <c r="L761" s="330"/>
      <c r="M761" s="262"/>
      <c r="N761" s="262"/>
      <c r="O761" s="262"/>
      <c r="P761" s="262"/>
      <c r="Q761" s="262"/>
      <c r="R761" s="331"/>
    </row>
    <row r="762" s="1" customFormat="true" ht="12.75" hidden="false" customHeight="false" outlineLevel="0" collapsed="false">
      <c r="A762" s="262" t="n">
        <v>1</v>
      </c>
      <c r="B762" s="332" t="s">
        <v>2493</v>
      </c>
      <c r="C762" s="332" t="s">
        <v>2494</v>
      </c>
      <c r="D762" s="332" t="s">
        <v>2495</v>
      </c>
      <c r="E762" s="262"/>
      <c r="F762" s="331" t="n">
        <v>24.7</v>
      </c>
      <c r="G762" s="333" t="n">
        <v>4100</v>
      </c>
      <c r="H762" s="333" t="n">
        <f aca="false">A762*G762*(1-H760/100)</f>
        <v>4100</v>
      </c>
      <c r="I762" s="334" t="n">
        <v>3015.5423</v>
      </c>
      <c r="J762" s="334" t="n">
        <f aca="false">(A762*I762)/J760*K760</f>
        <v>2743.46329548872</v>
      </c>
      <c r="K762" s="335" t="n">
        <f aca="false">H762-J762</f>
        <v>1356.53670451128</v>
      </c>
      <c r="L762" s="330"/>
      <c r="M762" s="262"/>
      <c r="N762" s="262" t="n">
        <v>3015.5423</v>
      </c>
      <c r="O762" s="262" t="n">
        <v>33.59</v>
      </c>
      <c r="P762" s="262" t="n">
        <v>4523.3134</v>
      </c>
      <c r="Q762" s="262" t="n">
        <v>4070.982</v>
      </c>
      <c r="R762" s="331" t="n">
        <f aca="false">A762*F762</f>
        <v>24.7</v>
      </c>
    </row>
    <row r="763" s="1" customFormat="true" ht="12.75" hidden="false" customHeight="false" outlineLevel="0" collapsed="false">
      <c r="A763" s="262"/>
      <c r="B763" s="302" t="s">
        <v>2496</v>
      </c>
      <c r="C763" s="332"/>
      <c r="D763" s="332"/>
      <c r="E763" s="262"/>
      <c r="F763" s="331"/>
      <c r="G763" s="333"/>
      <c r="H763" s="333"/>
      <c r="I763" s="334"/>
      <c r="J763" s="334"/>
      <c r="K763" s="335"/>
      <c r="L763" s="330"/>
      <c r="M763" s="262"/>
      <c r="N763" s="262"/>
      <c r="O763" s="262"/>
      <c r="P763" s="262"/>
      <c r="Q763" s="262"/>
      <c r="R763" s="331"/>
    </row>
    <row r="764" s="1" customFormat="true" ht="12.75" hidden="false" customHeight="false" outlineLevel="0" collapsed="false">
      <c r="A764" s="262" t="n">
        <v>9</v>
      </c>
      <c r="B764" s="332" t="s">
        <v>2497</v>
      </c>
      <c r="C764" s="332" t="s">
        <v>2498</v>
      </c>
      <c r="D764" s="332" t="s">
        <v>2499</v>
      </c>
      <c r="E764" s="262"/>
      <c r="F764" s="331" t="n">
        <v>4.17</v>
      </c>
      <c r="G764" s="333" t="n">
        <v>850</v>
      </c>
      <c r="H764" s="333" t="n">
        <f aca="false">A764*G764*(1-H760/100)</f>
        <v>7650</v>
      </c>
      <c r="I764" s="334" t="n">
        <v>556.605</v>
      </c>
      <c r="J764" s="334" t="n">
        <f aca="false">(A764*I764)/J760*K760</f>
        <v>4557.465</v>
      </c>
      <c r="K764" s="335" t="n">
        <f aca="false">H764-J764</f>
        <v>3092.535</v>
      </c>
      <c r="L764" s="330"/>
      <c r="M764" s="262"/>
      <c r="N764" s="262" t="n">
        <v>556.605</v>
      </c>
      <c r="O764" s="262" t="n">
        <v>6.2</v>
      </c>
      <c r="P764" s="262" t="n">
        <v>1500</v>
      </c>
      <c r="Q764" s="262" t="n">
        <v>950</v>
      </c>
      <c r="R764" s="331" t="n">
        <f aca="false">A764*F764</f>
        <v>37.53</v>
      </c>
    </row>
    <row r="765" s="1" customFormat="true" ht="12.75" hidden="false" customHeight="false" outlineLevel="0" collapsed="false">
      <c r="A765" s="262"/>
      <c r="B765" s="302" t="s">
        <v>2500</v>
      </c>
      <c r="C765" s="332"/>
      <c r="D765" s="332"/>
      <c r="E765" s="262"/>
      <c r="F765" s="331"/>
      <c r="G765" s="333"/>
      <c r="H765" s="333"/>
      <c r="I765" s="334"/>
      <c r="J765" s="334"/>
      <c r="K765" s="335"/>
      <c r="L765" s="330"/>
      <c r="M765" s="262"/>
      <c r="N765" s="262"/>
      <c r="O765" s="262"/>
      <c r="P765" s="262"/>
      <c r="Q765" s="262"/>
      <c r="R765" s="331"/>
    </row>
    <row r="766" s="1" customFormat="true" ht="12.75" hidden="false" customHeight="false" outlineLevel="0" collapsed="false">
      <c r="A766" s="262" t="n">
        <v>9</v>
      </c>
      <c r="B766" s="332" t="s">
        <v>2488</v>
      </c>
      <c r="C766" s="332" t="s">
        <v>1861</v>
      </c>
      <c r="D766" s="332" t="s">
        <v>1862</v>
      </c>
      <c r="E766" s="262"/>
      <c r="F766" s="331" t="n">
        <v>6.79</v>
      </c>
      <c r="G766" s="333" t="n">
        <v>2545</v>
      </c>
      <c r="H766" s="333" t="n">
        <f aca="false">A766*G766*(1-H760/100)</f>
        <v>22905</v>
      </c>
      <c r="I766" s="334" t="n">
        <v>1885.275</v>
      </c>
      <c r="J766" s="334" t="n">
        <f aca="false">(A766*I766)/J760*K760</f>
        <v>15436.575</v>
      </c>
      <c r="K766" s="335" t="n">
        <f aca="false">H766-J766</f>
        <v>7468.425</v>
      </c>
      <c r="L766" s="330"/>
      <c r="M766" s="262"/>
      <c r="N766" s="262" t="n">
        <v>1885.275</v>
      </c>
      <c r="O766" s="262" t="n">
        <v>21</v>
      </c>
      <c r="P766" s="262" t="n">
        <v>3390</v>
      </c>
      <c r="Q766" s="262" t="n">
        <v>2545</v>
      </c>
      <c r="R766" s="331" t="n">
        <f aca="false">A766*F766</f>
        <v>61.11</v>
      </c>
    </row>
    <row r="767" s="1" customFormat="true" ht="12.75" hidden="false" customHeight="false" outlineLevel="0" collapsed="false">
      <c r="A767" s="262" t="n">
        <v>26</v>
      </c>
      <c r="B767" s="332" t="s">
        <v>2501</v>
      </c>
      <c r="C767" s="332" t="s">
        <v>1747</v>
      </c>
      <c r="D767" s="332" t="s">
        <v>2502</v>
      </c>
      <c r="E767" s="262"/>
      <c r="F767" s="331" t="n">
        <v>0.76</v>
      </c>
      <c r="G767" s="333" t="n">
        <v>285</v>
      </c>
      <c r="H767" s="333" t="n">
        <f aca="false">A767*G767*(1-H760/100)</f>
        <v>7410</v>
      </c>
      <c r="I767" s="334" t="n">
        <v>210.9713</v>
      </c>
      <c r="J767" s="334" t="n">
        <f aca="false">(A767*I767)/J760*K760</f>
        <v>4990.34368270677</v>
      </c>
      <c r="K767" s="335" t="n">
        <f aca="false">H767-J767</f>
        <v>2419.65631729323</v>
      </c>
      <c r="L767" s="330"/>
      <c r="M767" s="262"/>
      <c r="N767" s="262" t="n">
        <v>210.9713</v>
      </c>
      <c r="O767" s="262" t="n">
        <v>2.35</v>
      </c>
      <c r="P767" s="262" t="n">
        <v>400</v>
      </c>
      <c r="Q767" s="262" t="n">
        <v>285</v>
      </c>
      <c r="R767" s="331" t="n">
        <f aca="false">A767*F767</f>
        <v>19.76</v>
      </c>
    </row>
    <row r="768" s="1" customFormat="true" ht="12.75" hidden="false" customHeight="false" outlineLevel="0" collapsed="false">
      <c r="A768" s="262" t="n">
        <v>16</v>
      </c>
      <c r="B768" s="332" t="s">
        <v>2503</v>
      </c>
      <c r="C768" s="332" t="s">
        <v>1565</v>
      </c>
      <c r="D768" s="332" t="s">
        <v>2504</v>
      </c>
      <c r="E768" s="262"/>
      <c r="F768" s="331" t="n">
        <v>0.82</v>
      </c>
      <c r="G768" s="333" t="n">
        <v>533</v>
      </c>
      <c r="H768" s="333" t="n">
        <f aca="false">A768*G768*(1-H760/100)</f>
        <v>8528</v>
      </c>
      <c r="I768" s="334" t="n">
        <v>395.01</v>
      </c>
      <c r="J768" s="334" t="n">
        <f aca="false">(A768*I768)/J760*K760</f>
        <v>5749.92</v>
      </c>
      <c r="K768" s="335" t="n">
        <f aca="false">H768-J768</f>
        <v>2778.08</v>
      </c>
      <c r="L768" s="330"/>
      <c r="M768" s="262"/>
      <c r="N768" s="262" t="n">
        <v>395.01</v>
      </c>
      <c r="O768" s="262" t="n">
        <v>4.4</v>
      </c>
      <c r="P768" s="262" t="n">
        <v>800</v>
      </c>
      <c r="Q768" s="262" t="n">
        <v>533</v>
      </c>
      <c r="R768" s="331" t="n">
        <f aca="false">A768*F768</f>
        <v>13.12</v>
      </c>
    </row>
    <row r="769" s="1" customFormat="true" ht="12.75" hidden="false" customHeight="false" outlineLevel="0" collapsed="false">
      <c r="A769" s="262"/>
      <c r="B769" s="272" t="s">
        <v>1365</v>
      </c>
      <c r="C769" s="332"/>
      <c r="D769" s="332"/>
      <c r="E769" s="262"/>
      <c r="F769" s="331"/>
      <c r="G769" s="333"/>
      <c r="H769" s="333"/>
      <c r="I769" s="334"/>
      <c r="J769" s="334"/>
      <c r="K769" s="335"/>
      <c r="L769" s="330"/>
      <c r="M769" s="262"/>
      <c r="N769" s="262"/>
      <c r="O769" s="262"/>
      <c r="P769" s="262"/>
      <c r="Q769" s="262"/>
      <c r="R769" s="331"/>
    </row>
    <row r="770" s="1" customFormat="true" ht="12.75" hidden="false" customHeight="false" outlineLevel="0" collapsed="false">
      <c r="A770" s="262" t="n">
        <v>1</v>
      </c>
      <c r="B770" s="332" t="s">
        <v>2505</v>
      </c>
      <c r="C770" s="332" t="s">
        <v>2506</v>
      </c>
      <c r="D770" s="332" t="s">
        <v>2507</v>
      </c>
      <c r="E770" s="262"/>
      <c r="F770" s="331"/>
      <c r="G770" s="333" t="n">
        <v>0</v>
      </c>
      <c r="H770" s="333" t="n">
        <f aca="false">A770*G770*(1-H760/100)</f>
        <v>0</v>
      </c>
      <c r="I770" s="334" t="n">
        <v>3225.915</v>
      </c>
      <c r="J770" s="334" t="n">
        <f aca="false">(A770*I770)/J760*K760</f>
        <v>2934.855</v>
      </c>
      <c r="K770" s="335" t="n">
        <f aca="false">H770-J770</f>
        <v>-2934.855</v>
      </c>
      <c r="L770" s="330"/>
      <c r="M770" s="262"/>
      <c r="N770" s="262" t="n">
        <v>3225.915</v>
      </c>
      <c r="O770" s="262" t="n">
        <v>48.51</v>
      </c>
      <c r="P770" s="262" t="n">
        <v>3300</v>
      </c>
      <c r="Q770" s="262"/>
      <c r="R770" s="331" t="n">
        <f aca="false">A770*F770</f>
        <v>0</v>
      </c>
    </row>
    <row r="771" s="1" customFormat="true" ht="12.75" hidden="false" customHeight="false" outlineLevel="0" collapsed="false">
      <c r="A771" s="262" t="n">
        <v>6</v>
      </c>
      <c r="B771" s="332" t="s">
        <v>2508</v>
      </c>
      <c r="C771" s="332" t="s">
        <v>2063</v>
      </c>
      <c r="D771" s="332" t="s">
        <v>2509</v>
      </c>
      <c r="E771" s="262"/>
      <c r="F771" s="331" t="n">
        <v>0.04</v>
      </c>
      <c r="G771" s="333" t="n">
        <v>270</v>
      </c>
      <c r="H771" s="333" t="n">
        <f aca="false">A771*G771*(1-H760/100)</f>
        <v>1620</v>
      </c>
      <c r="I771" s="334" t="n">
        <v>192.85</v>
      </c>
      <c r="J771" s="334" t="n">
        <f aca="false">(A771*I771)/J760*K760</f>
        <v>1052.7</v>
      </c>
      <c r="K771" s="335" t="n">
        <f aca="false">H771-J771</f>
        <v>567.3</v>
      </c>
      <c r="L771" s="330"/>
      <c r="M771" s="262"/>
      <c r="N771" s="262" t="n">
        <v>192.85</v>
      </c>
      <c r="O771" s="262" t="n">
        <v>2</v>
      </c>
      <c r="P771" s="262" t="n">
        <v>386</v>
      </c>
      <c r="Q771" s="262" t="n">
        <v>269.99</v>
      </c>
      <c r="R771" s="331" t="n">
        <f aca="false">A771*F771</f>
        <v>0.24</v>
      </c>
    </row>
    <row r="772" s="1" customFormat="true" ht="12.75" hidden="false" customHeight="false" outlineLevel="0" collapsed="false">
      <c r="A772" s="336" t="n">
        <f aca="false">SUM(A762:A771)</f>
        <v>68</v>
      </c>
      <c r="B772" s="336" t="s">
        <v>377</v>
      </c>
      <c r="C772" s="336"/>
      <c r="D772" s="336"/>
      <c r="E772" s="336"/>
      <c r="F772" s="337" t="n">
        <f aca="false">R772</f>
        <v>156.46</v>
      </c>
      <c r="G772" s="338"/>
      <c r="H772" s="339" t="n">
        <f aca="false">SUM(H762:H771)</f>
        <v>52213</v>
      </c>
      <c r="I772" s="340"/>
      <c r="J772" s="341" t="n">
        <f aca="false">SUM(J762:J771)</f>
        <v>37465.3219781955</v>
      </c>
      <c r="K772" s="335" t="n">
        <f aca="false">SUM(K762:K771)</f>
        <v>14747.6780218045</v>
      </c>
      <c r="L772" s="330"/>
      <c r="M772" s="262"/>
      <c r="N772" s="262"/>
      <c r="O772" s="262"/>
      <c r="P772" s="262"/>
      <c r="Q772" s="262"/>
      <c r="R772" s="331" t="n">
        <f aca="false">SUM(R762:R771)</f>
        <v>156.46</v>
      </c>
    </row>
    <row r="773" s="1" customFormat="true" ht="12.75" hidden="false" customHeight="false" outlineLevel="0" collapsed="false">
      <c r="A773" s="262"/>
      <c r="B773" s="272" t="s">
        <v>914</v>
      </c>
      <c r="C773" s="342"/>
      <c r="D773" s="342"/>
      <c r="E773" s="262"/>
      <c r="F773" s="262"/>
      <c r="G773" s="333"/>
      <c r="H773" s="343" t="n">
        <v>0</v>
      </c>
      <c r="I773" s="344" t="n">
        <f aca="false">K774/J774</f>
        <v>0.393635427192846</v>
      </c>
      <c r="J773" s="345"/>
      <c r="K773" s="335"/>
      <c r="L773" s="330"/>
      <c r="M773" s="262"/>
      <c r="N773" s="262"/>
      <c r="O773" s="262"/>
      <c r="P773" s="262"/>
      <c r="Q773" s="262"/>
      <c r="R773" s="331"/>
    </row>
    <row r="774" s="1" customFormat="true" ht="13.5" hidden="false" customHeight="false" outlineLevel="0" collapsed="false">
      <c r="A774" s="346"/>
      <c r="B774" s="346" t="s">
        <v>915</v>
      </c>
      <c r="C774" s="346"/>
      <c r="D774" s="346"/>
      <c r="E774" s="346"/>
      <c r="F774" s="347"/>
      <c r="G774" s="348"/>
      <c r="H774" s="349" t="n">
        <f aca="false">SUM(H772:H773)</f>
        <v>52213</v>
      </c>
      <c r="I774" s="350" t="n">
        <f aca="false">K774/H774</f>
        <v>0.282452224959388</v>
      </c>
      <c r="J774" s="351" t="n">
        <f aca="false">SUM(J772:J773)</f>
        <v>37465.3219781955</v>
      </c>
      <c r="K774" s="352" t="n">
        <f aca="false">H774-J774</f>
        <v>14747.6780218045</v>
      </c>
      <c r="L774" s="330"/>
      <c r="M774" s="262"/>
      <c r="N774" s="262"/>
      <c r="O774" s="262"/>
      <c r="P774" s="262"/>
      <c r="Q774" s="262"/>
      <c r="R774" s="331"/>
    </row>
    <row r="775" s="1" customFormat="true" ht="13.5" hidden="false" customHeight="false" outlineLevel="0" collapsed="false">
      <c r="A775" s="262"/>
      <c r="B775" s="332"/>
      <c r="C775" s="342"/>
      <c r="D775" s="342"/>
      <c r="E775" s="262"/>
      <c r="F775" s="262"/>
      <c r="G775" s="262"/>
      <c r="H775" s="262"/>
      <c r="I775" s="354"/>
      <c r="J775" s="354"/>
      <c r="K775" s="355"/>
      <c r="L775" s="330"/>
      <c r="M775" s="262"/>
      <c r="N775" s="262"/>
      <c r="O775" s="262"/>
      <c r="P775" s="262"/>
      <c r="Q775" s="262"/>
      <c r="R775" s="331"/>
    </row>
    <row r="776" s="1" customFormat="true" ht="13.5" hidden="false" customHeight="false" outlineLevel="0" collapsed="false">
      <c r="A776" s="322"/>
      <c r="B776" s="323" t="s">
        <v>2026</v>
      </c>
      <c r="C776" s="324"/>
      <c r="D776" s="325" t="n">
        <v>42774</v>
      </c>
      <c r="E776" s="322"/>
      <c r="F776" s="322" t="s">
        <v>2510</v>
      </c>
      <c r="G776" s="324"/>
      <c r="H776" s="326" t="n">
        <v>0</v>
      </c>
      <c r="I776" s="327" t="s">
        <v>358</v>
      </c>
      <c r="J776" s="328" t="n">
        <v>66.5</v>
      </c>
      <c r="K776" s="329" t="n">
        <v>60.5</v>
      </c>
      <c r="L776" s="330"/>
      <c r="M776" s="262"/>
      <c r="N776" s="262"/>
      <c r="O776" s="262"/>
      <c r="P776" s="262"/>
      <c r="Q776" s="262"/>
      <c r="R776" s="331"/>
    </row>
    <row r="777" s="1" customFormat="true" ht="12.75" hidden="false" customHeight="false" outlineLevel="0" collapsed="false">
      <c r="A777" s="262" t="n">
        <v>5</v>
      </c>
      <c r="B777" s="332" t="s">
        <v>1542</v>
      </c>
      <c r="C777" s="332" t="s">
        <v>786</v>
      </c>
      <c r="D777" s="332" t="s">
        <v>1543</v>
      </c>
      <c r="E777" s="262"/>
      <c r="F777" s="331" t="n">
        <v>14</v>
      </c>
      <c r="G777" s="333" t="n">
        <v>2393</v>
      </c>
      <c r="H777" s="333" t="n">
        <f aca="false">A777*G777*(1-H776/100)</f>
        <v>11965</v>
      </c>
      <c r="I777" s="334" t="n">
        <v>1772.624</v>
      </c>
      <c r="J777" s="334" t="n">
        <f aca="false">(A777*I777)/J776*K776</f>
        <v>8063.44</v>
      </c>
      <c r="K777" s="335" t="n">
        <f aca="false">H777-J777</f>
        <v>3901.56</v>
      </c>
      <c r="L777" s="330"/>
      <c r="M777" s="262"/>
      <c r="N777" s="262" t="n">
        <v>1772.624</v>
      </c>
      <c r="O777" s="262" t="n">
        <v>19.04</v>
      </c>
      <c r="P777" s="262" t="n">
        <v>2660</v>
      </c>
      <c r="Q777" s="262" t="n">
        <v>2393.0424</v>
      </c>
      <c r="R777" s="331" t="n">
        <f aca="false">A777*F777</f>
        <v>70</v>
      </c>
    </row>
    <row r="778" s="1" customFormat="true" ht="12.75" hidden="false" customHeight="false" outlineLevel="0" collapsed="false">
      <c r="A778" s="262" t="n">
        <v>5</v>
      </c>
      <c r="B778" s="332" t="s">
        <v>2511</v>
      </c>
      <c r="C778" s="332" t="s">
        <v>871</v>
      </c>
      <c r="D778" s="332" t="s">
        <v>872</v>
      </c>
      <c r="E778" s="262"/>
      <c r="F778" s="331" t="n">
        <v>20</v>
      </c>
      <c r="G778" s="333" t="n">
        <v>3393</v>
      </c>
      <c r="H778" s="333" t="n">
        <f aca="false">A778*G778*(1-H776/100)</f>
        <v>16965</v>
      </c>
      <c r="I778" s="334" t="n">
        <v>2513.7</v>
      </c>
      <c r="J778" s="334" t="n">
        <f aca="false">(A778*I778)/J776*K776</f>
        <v>11434.5</v>
      </c>
      <c r="K778" s="335" t="n">
        <f aca="false">H778-J778</f>
        <v>5530.5</v>
      </c>
      <c r="L778" s="330"/>
      <c r="M778" s="262"/>
      <c r="N778" s="262" t="n">
        <v>2513.7</v>
      </c>
      <c r="O778" s="262" t="n">
        <v>28</v>
      </c>
      <c r="P778" s="262"/>
      <c r="Q778" s="262" t="n">
        <v>3393.495</v>
      </c>
      <c r="R778" s="331" t="n">
        <f aca="false">A778*F778</f>
        <v>100</v>
      </c>
    </row>
    <row r="779" s="1" customFormat="true" ht="12.75" hidden="false" customHeight="false" outlineLevel="0" collapsed="false">
      <c r="A779" s="262" t="n">
        <v>5</v>
      </c>
      <c r="B779" s="332" t="s">
        <v>2512</v>
      </c>
      <c r="C779" s="332" t="s">
        <v>2513</v>
      </c>
      <c r="D779" s="332" t="s">
        <v>2514</v>
      </c>
      <c r="E779" s="262"/>
      <c r="F779" s="331"/>
      <c r="G779" s="333" t="n">
        <v>121</v>
      </c>
      <c r="H779" s="333" t="n">
        <f aca="false">A779*G779*(1-H776/100)</f>
        <v>605</v>
      </c>
      <c r="I779" s="334" t="n">
        <v>335.16</v>
      </c>
      <c r="J779" s="334" t="n">
        <f aca="false">(A779*I779)/J776*K776</f>
        <v>1524.6</v>
      </c>
      <c r="K779" s="335" t="n">
        <f aca="false">H779-J779</f>
        <v>-919.6</v>
      </c>
      <c r="L779" s="330"/>
      <c r="M779" s="262"/>
      <c r="N779" s="262" t="n">
        <v>335.16</v>
      </c>
      <c r="O779" s="262" t="n">
        <v>4</v>
      </c>
      <c r="P779" s="262" t="n">
        <v>200</v>
      </c>
      <c r="Q779" s="262" t="n">
        <v>121</v>
      </c>
      <c r="R779" s="331" t="n">
        <f aca="false">A779*F779</f>
        <v>0</v>
      </c>
    </row>
    <row r="780" s="1" customFormat="true" ht="12.75" hidden="false" customHeight="false" outlineLevel="0" collapsed="false">
      <c r="A780" s="336" t="n">
        <f aca="false">SUM(A777:A779)</f>
        <v>15</v>
      </c>
      <c r="B780" s="336" t="s">
        <v>377</v>
      </c>
      <c r="C780" s="336"/>
      <c r="D780" s="336"/>
      <c r="E780" s="336"/>
      <c r="F780" s="337" t="n">
        <f aca="false">R780</f>
        <v>170</v>
      </c>
      <c r="G780" s="338"/>
      <c r="H780" s="339" t="n">
        <f aca="false">SUM(H777:H779)</f>
        <v>29535</v>
      </c>
      <c r="I780" s="340"/>
      <c r="J780" s="341" t="n">
        <f aca="false">SUM(J777:J779)</f>
        <v>21022.54</v>
      </c>
      <c r="K780" s="335" t="n">
        <f aca="false">SUM(K777:K779)</f>
        <v>8512.46</v>
      </c>
      <c r="L780" s="330"/>
      <c r="M780" s="262"/>
      <c r="N780" s="262"/>
      <c r="O780" s="262"/>
      <c r="P780" s="262"/>
      <c r="Q780" s="262"/>
      <c r="R780" s="331" t="n">
        <f aca="false">SUM(R777:R779)</f>
        <v>170</v>
      </c>
    </row>
    <row r="781" s="1" customFormat="true" ht="12.75" hidden="false" customHeight="false" outlineLevel="0" collapsed="false">
      <c r="A781" s="262"/>
      <c r="B781" s="272" t="s">
        <v>914</v>
      </c>
      <c r="C781" s="342"/>
      <c r="D781" s="342"/>
      <c r="E781" s="262"/>
      <c r="F781" s="262"/>
      <c r="G781" s="333"/>
      <c r="H781" s="343" t="n">
        <v>0</v>
      </c>
      <c r="I781" s="344" t="n">
        <f aca="false">K782/J782</f>
        <v>0.404920623292904</v>
      </c>
      <c r="J781" s="345"/>
      <c r="K781" s="335"/>
      <c r="L781" s="330"/>
      <c r="M781" s="262"/>
      <c r="N781" s="262"/>
      <c r="O781" s="262"/>
      <c r="P781" s="262"/>
      <c r="Q781" s="262"/>
      <c r="R781" s="331"/>
    </row>
    <row r="782" s="1" customFormat="true" ht="13.5" hidden="false" customHeight="false" outlineLevel="0" collapsed="false">
      <c r="A782" s="346"/>
      <c r="B782" s="346" t="s">
        <v>915</v>
      </c>
      <c r="C782" s="346"/>
      <c r="D782" s="346"/>
      <c r="E782" s="346"/>
      <c r="F782" s="347"/>
      <c r="G782" s="348"/>
      <c r="H782" s="349" t="n">
        <f aca="false">SUM(H780:H781)</f>
        <v>29535</v>
      </c>
      <c r="I782" s="350" t="n">
        <f aca="false">K782/H782</f>
        <v>0.288216014897579</v>
      </c>
      <c r="J782" s="351" t="n">
        <f aca="false">SUM(J780:J781)</f>
        <v>21022.54</v>
      </c>
      <c r="K782" s="352" t="n">
        <f aca="false">H782-J782</f>
        <v>8512.46</v>
      </c>
      <c r="L782" s="330"/>
      <c r="M782" s="262"/>
      <c r="N782" s="262"/>
      <c r="O782" s="262"/>
      <c r="P782" s="262"/>
      <c r="Q782" s="262"/>
      <c r="R782" s="331"/>
    </row>
    <row r="783" s="1" customFormat="true" ht="13.5" hidden="false" customHeight="false" outlineLevel="0" collapsed="false">
      <c r="A783" s="262"/>
      <c r="B783" s="332"/>
      <c r="C783" s="342"/>
      <c r="D783" s="342"/>
      <c r="E783" s="262"/>
      <c r="F783" s="262"/>
      <c r="G783" s="262"/>
      <c r="H783" s="262"/>
      <c r="I783" s="354"/>
      <c r="J783" s="354"/>
      <c r="K783" s="355"/>
      <c r="L783" s="330"/>
      <c r="M783" s="262"/>
      <c r="N783" s="262"/>
      <c r="O783" s="262"/>
      <c r="P783" s="262"/>
      <c r="Q783" s="262"/>
      <c r="R783" s="331"/>
    </row>
    <row r="784" s="1" customFormat="true" ht="13.5" hidden="false" customHeight="false" outlineLevel="0" collapsed="false">
      <c r="A784" s="322"/>
      <c r="B784" s="323" t="s">
        <v>2515</v>
      </c>
      <c r="C784" s="324" t="s">
        <v>2516</v>
      </c>
      <c r="D784" s="325" t="n">
        <v>42774</v>
      </c>
      <c r="E784" s="322"/>
      <c r="F784" s="322" t="s">
        <v>2510</v>
      </c>
      <c r="G784" s="324"/>
      <c r="H784" s="326" t="n">
        <v>0</v>
      </c>
      <c r="I784" s="327" t="s">
        <v>358</v>
      </c>
      <c r="J784" s="328" t="n">
        <v>66.5</v>
      </c>
      <c r="K784" s="329" t="n">
        <v>60.5</v>
      </c>
      <c r="L784" s="330"/>
      <c r="M784" s="262"/>
      <c r="N784" s="262"/>
      <c r="O784" s="262"/>
      <c r="P784" s="262"/>
      <c r="Q784" s="262"/>
      <c r="R784" s="331"/>
    </row>
    <row r="785" s="1" customFormat="true" ht="12.75" hidden="false" customHeight="false" outlineLevel="0" collapsed="false">
      <c r="A785" s="262" t="n">
        <v>72</v>
      </c>
      <c r="B785" s="332" t="s">
        <v>1613</v>
      </c>
      <c r="C785" s="332" t="s">
        <v>1532</v>
      </c>
      <c r="D785" s="332" t="s">
        <v>1614</v>
      </c>
      <c r="E785" s="262"/>
      <c r="F785" s="331" t="n">
        <v>0.59</v>
      </c>
      <c r="G785" s="333" t="n">
        <v>126</v>
      </c>
      <c r="H785" s="333" t="n">
        <f aca="false">A785*G785*(1-H784/100)</f>
        <v>9072</v>
      </c>
      <c r="I785" s="334" t="n">
        <v>90.44</v>
      </c>
      <c r="J785" s="334" t="n">
        <f aca="false">(A785*I785)/J784*K784</f>
        <v>5924.16</v>
      </c>
      <c r="K785" s="335" t="n">
        <f aca="false">H785-J785</f>
        <v>3147.84</v>
      </c>
      <c r="L785" s="330"/>
      <c r="M785" s="262"/>
      <c r="N785" s="262" t="n">
        <v>90.44</v>
      </c>
      <c r="O785" s="262" t="n">
        <v>0.8</v>
      </c>
      <c r="P785" s="262" t="n">
        <v>300</v>
      </c>
      <c r="Q785" s="262" t="n">
        <v>131</v>
      </c>
      <c r="R785" s="331" t="n">
        <f aca="false">A785*F785</f>
        <v>42.48</v>
      </c>
    </row>
    <row r="786" s="1" customFormat="true" ht="12.75" hidden="false" customHeight="false" outlineLevel="0" collapsed="false">
      <c r="A786" s="262" t="n">
        <v>48</v>
      </c>
      <c r="B786" s="332" t="s">
        <v>2468</v>
      </c>
      <c r="C786" s="332" t="s">
        <v>1532</v>
      </c>
      <c r="D786" s="332" t="s">
        <v>2469</v>
      </c>
      <c r="E786" s="262"/>
      <c r="F786" s="331" t="n">
        <v>0.75</v>
      </c>
      <c r="G786" s="333" t="n">
        <v>310</v>
      </c>
      <c r="H786" s="333" t="n">
        <f aca="false">A786*G786*(1-H784/100)</f>
        <v>14880</v>
      </c>
      <c r="I786" s="334" t="n">
        <v>179.55</v>
      </c>
      <c r="J786" s="334" t="n">
        <f aca="false">(A786*I786)/J784*K784</f>
        <v>7840.8</v>
      </c>
      <c r="K786" s="335" t="n">
        <f aca="false">H786-J786</f>
        <v>7039.2</v>
      </c>
      <c r="L786" s="330"/>
      <c r="M786" s="262"/>
      <c r="N786" s="262" t="n">
        <v>179.55</v>
      </c>
      <c r="O786" s="262" t="n">
        <v>2</v>
      </c>
      <c r="P786" s="262" t="n">
        <v>900</v>
      </c>
      <c r="Q786" s="262" t="n">
        <v>325</v>
      </c>
      <c r="R786" s="331" t="n">
        <f aca="false">A786*F786</f>
        <v>36</v>
      </c>
    </row>
    <row r="787" s="1" customFormat="true" ht="12.75" hidden="false" customHeight="false" outlineLevel="0" collapsed="false">
      <c r="A787" s="262" t="n">
        <v>84</v>
      </c>
      <c r="B787" s="332" t="s">
        <v>2517</v>
      </c>
      <c r="C787" s="332" t="s">
        <v>1843</v>
      </c>
      <c r="D787" s="332" t="s">
        <v>2518</v>
      </c>
      <c r="E787" s="262"/>
      <c r="F787" s="331" t="n">
        <v>1.84</v>
      </c>
      <c r="G787" s="333" t="n">
        <v>690</v>
      </c>
      <c r="H787" s="333" t="n">
        <f aca="false">A787*G787*(1-H784/100)</f>
        <v>57960</v>
      </c>
      <c r="I787" s="334" t="n">
        <v>538.65</v>
      </c>
      <c r="J787" s="334" t="n">
        <f aca="false">(A787*I787)/J784*K784</f>
        <v>41164.2</v>
      </c>
      <c r="K787" s="335" t="n">
        <f aca="false">H787-J787</f>
        <v>16795.8</v>
      </c>
      <c r="L787" s="330"/>
      <c r="M787" s="262"/>
      <c r="N787" s="262" t="n">
        <v>538.65</v>
      </c>
      <c r="O787" s="262" t="n">
        <v>6</v>
      </c>
      <c r="P787" s="262" t="n">
        <v>1077.3</v>
      </c>
      <c r="Q787" s="262" t="n">
        <v>754</v>
      </c>
      <c r="R787" s="331" t="n">
        <f aca="false">A787*F787</f>
        <v>154.56</v>
      </c>
    </row>
    <row r="788" s="1" customFormat="true" ht="12.75" hidden="false" customHeight="false" outlineLevel="0" collapsed="false">
      <c r="A788" s="262" t="n">
        <v>36</v>
      </c>
      <c r="B788" s="332" t="s">
        <v>2519</v>
      </c>
      <c r="C788" s="332" t="s">
        <v>2520</v>
      </c>
      <c r="D788" s="332" t="s">
        <v>2521</v>
      </c>
      <c r="E788" s="262"/>
      <c r="F788" s="331" t="n">
        <v>0.633</v>
      </c>
      <c r="G788" s="333" t="n">
        <v>220</v>
      </c>
      <c r="H788" s="333" t="n">
        <f aca="false">A788*G788*(1-H784/100)</f>
        <v>7920</v>
      </c>
      <c r="I788" s="334" t="n">
        <v>170.5725</v>
      </c>
      <c r="J788" s="334" t="n">
        <f aca="false">(A788*I788)/J784*K784</f>
        <v>5586.57</v>
      </c>
      <c r="K788" s="335" t="n">
        <f aca="false">H788-J788</f>
        <v>2333.43</v>
      </c>
      <c r="L788" s="330"/>
      <c r="M788" s="262"/>
      <c r="N788" s="262" t="n">
        <v>170.5725</v>
      </c>
      <c r="O788" s="262" t="n">
        <v>1.9</v>
      </c>
      <c r="P788" s="262" t="n">
        <v>426.4312</v>
      </c>
      <c r="Q788" s="262" t="n">
        <v>230</v>
      </c>
      <c r="R788" s="331" t="n">
        <f aca="false">A788*F788</f>
        <v>22.788</v>
      </c>
    </row>
    <row r="789" s="1" customFormat="true" ht="12.75" hidden="false" customHeight="false" outlineLevel="0" collapsed="false">
      <c r="A789" s="262" t="n">
        <v>38</v>
      </c>
      <c r="B789" s="332" t="s">
        <v>1842</v>
      </c>
      <c r="C789" s="332" t="s">
        <v>1843</v>
      </c>
      <c r="D789" s="332" t="s">
        <v>1844</v>
      </c>
      <c r="E789" s="262"/>
      <c r="F789" s="331" t="n">
        <v>1.3</v>
      </c>
      <c r="G789" s="333" t="n">
        <v>470</v>
      </c>
      <c r="H789" s="333" t="n">
        <f aca="false">A789*G789*(1-H784/100)</f>
        <v>17860</v>
      </c>
      <c r="I789" s="334" t="n">
        <v>412.965</v>
      </c>
      <c r="J789" s="334" t="n">
        <f aca="false">(A789*I789)/J784*K784</f>
        <v>14276.79</v>
      </c>
      <c r="K789" s="335" t="n">
        <f aca="false">H789-J789</f>
        <v>3583.21</v>
      </c>
      <c r="L789" s="330"/>
      <c r="M789" s="262"/>
      <c r="N789" s="262" t="n">
        <v>412.965</v>
      </c>
      <c r="O789" s="262" t="n">
        <v>4.6</v>
      </c>
      <c r="P789" s="262" t="n">
        <v>825.93</v>
      </c>
      <c r="Q789" s="262" t="n">
        <v>558</v>
      </c>
      <c r="R789" s="331" t="n">
        <f aca="false">A789*F789</f>
        <v>49.4</v>
      </c>
    </row>
    <row r="790" s="1" customFormat="true" ht="25.5" hidden="false" customHeight="false" outlineLevel="0" collapsed="false">
      <c r="A790" s="262" t="n">
        <v>81</v>
      </c>
      <c r="B790" s="415" t="s">
        <v>2522</v>
      </c>
      <c r="C790" s="332" t="s">
        <v>1562</v>
      </c>
      <c r="D790" s="332" t="s">
        <v>2523</v>
      </c>
      <c r="E790" s="262"/>
      <c r="F790" s="331" t="n">
        <v>0.8</v>
      </c>
      <c r="G790" s="333" t="n">
        <v>230</v>
      </c>
      <c r="H790" s="333" t="n">
        <f aca="false">A790*G790*(1-H784/100)</f>
        <v>18630</v>
      </c>
      <c r="I790" s="334" t="n">
        <v>179.55</v>
      </c>
      <c r="J790" s="334" t="n">
        <f aca="false">(A790*I790)/J784*K784</f>
        <v>13231.35</v>
      </c>
      <c r="K790" s="335" t="n">
        <f aca="false">H790-J790</f>
        <v>5398.65</v>
      </c>
      <c r="L790" s="330"/>
      <c r="M790" s="262"/>
      <c r="N790" s="262" t="n">
        <v>179.55</v>
      </c>
      <c r="O790" s="262" t="n">
        <v>2</v>
      </c>
      <c r="P790" s="262" t="n">
        <v>400</v>
      </c>
      <c r="Q790" s="262" t="n">
        <v>242</v>
      </c>
      <c r="R790" s="331" t="n">
        <f aca="false">A790*F790</f>
        <v>64.8</v>
      </c>
    </row>
    <row r="791" s="1" customFormat="true" ht="12.75" hidden="false" customHeight="false" outlineLevel="0" collapsed="false">
      <c r="A791" s="262" t="n">
        <v>72</v>
      </c>
      <c r="B791" s="332" t="s">
        <v>2524</v>
      </c>
      <c r="C791" s="332" t="s">
        <v>1747</v>
      </c>
      <c r="D791" s="332" t="s">
        <v>2502</v>
      </c>
      <c r="E791" s="262"/>
      <c r="F791" s="331" t="n">
        <v>0.76</v>
      </c>
      <c r="G791" s="333" t="n">
        <v>264</v>
      </c>
      <c r="H791" s="333" t="n">
        <f aca="false">A791*G791*(1-H784/100)</f>
        <v>19008</v>
      </c>
      <c r="I791" s="334" t="n">
        <v>210.9713</v>
      </c>
      <c r="J791" s="334" t="n">
        <f aca="false">(A791*I791)/J784*K784</f>
        <v>13819.413275188</v>
      </c>
      <c r="K791" s="335" t="n">
        <f aca="false">H791-J791</f>
        <v>5188.58672481203</v>
      </c>
      <c r="L791" s="330"/>
      <c r="M791" s="262"/>
      <c r="N791" s="262" t="n">
        <v>210.9713</v>
      </c>
      <c r="O791" s="262" t="n">
        <v>2.35</v>
      </c>
      <c r="P791" s="262" t="n">
        <v>400</v>
      </c>
      <c r="Q791" s="262" t="n">
        <v>285</v>
      </c>
      <c r="R791" s="331" t="n">
        <f aca="false">A791*F791</f>
        <v>54.72</v>
      </c>
    </row>
    <row r="792" s="1" customFormat="true" ht="12.75" hidden="false" customHeight="false" outlineLevel="0" collapsed="false">
      <c r="A792" s="336" t="n">
        <f aca="false">SUM(A785:A791)</f>
        <v>431</v>
      </c>
      <c r="B792" s="336" t="s">
        <v>377</v>
      </c>
      <c r="C792" s="336"/>
      <c r="D792" s="336"/>
      <c r="E792" s="336"/>
      <c r="F792" s="337" t="n">
        <f aca="false">R792</f>
        <v>424.748</v>
      </c>
      <c r="G792" s="338"/>
      <c r="H792" s="339" t="n">
        <f aca="false">SUM(H785:H791)</f>
        <v>145330</v>
      </c>
      <c r="I792" s="340"/>
      <c r="J792" s="341" t="n">
        <f aca="false">SUM(J785:J791)</f>
        <v>101843.283275188</v>
      </c>
      <c r="K792" s="335" t="n">
        <f aca="false">SUM(K785:K791)</f>
        <v>43486.716724812</v>
      </c>
      <c r="L792" s="330"/>
      <c r="M792" s="262"/>
      <c r="N792" s="262"/>
      <c r="O792" s="262"/>
      <c r="P792" s="262"/>
      <c r="Q792" s="262"/>
      <c r="R792" s="331" t="n">
        <f aca="false">SUM(R785:R791)</f>
        <v>424.748</v>
      </c>
    </row>
    <row r="793" s="1" customFormat="true" ht="12.75" hidden="false" customHeight="false" outlineLevel="0" collapsed="false">
      <c r="A793" s="262"/>
      <c r="B793" s="272" t="s">
        <v>914</v>
      </c>
      <c r="C793" s="342" t="s">
        <v>2525</v>
      </c>
      <c r="D793" s="342"/>
      <c r="E793" s="262"/>
      <c r="F793" s="262"/>
      <c r="G793" s="333"/>
      <c r="H793" s="343" t="n">
        <v>0</v>
      </c>
      <c r="I793" s="344" t="n">
        <f aca="false">K794/J794</f>
        <v>0.426996413767492</v>
      </c>
      <c r="J793" s="345"/>
      <c r="K793" s="335"/>
      <c r="L793" s="330"/>
      <c r="M793" s="262"/>
      <c r="N793" s="262"/>
      <c r="O793" s="262"/>
      <c r="P793" s="262"/>
      <c r="Q793" s="262"/>
      <c r="R793" s="331"/>
    </row>
    <row r="794" s="1" customFormat="true" ht="13.5" hidden="false" customHeight="false" outlineLevel="0" collapsed="false">
      <c r="A794" s="346"/>
      <c r="B794" s="346" t="s">
        <v>915</v>
      </c>
      <c r="C794" s="346"/>
      <c r="D794" s="346"/>
      <c r="E794" s="346"/>
      <c r="F794" s="347"/>
      <c r="G794" s="348"/>
      <c r="H794" s="349" t="n">
        <f aca="false">SUM(H792:H793)</f>
        <v>145330</v>
      </c>
      <c r="I794" s="350" t="n">
        <f aca="false">K794/H794</f>
        <v>0.299227390936572</v>
      </c>
      <c r="J794" s="351" t="n">
        <f aca="false">SUM(J792:J793)</f>
        <v>101843.283275188</v>
      </c>
      <c r="K794" s="352" t="n">
        <f aca="false">H794-J794</f>
        <v>43486.716724812</v>
      </c>
      <c r="L794" s="330"/>
      <c r="M794" s="262"/>
      <c r="N794" s="262"/>
      <c r="O794" s="262"/>
      <c r="P794" s="262"/>
      <c r="Q794" s="262"/>
      <c r="R794" s="331"/>
    </row>
    <row r="795" s="1" customFormat="true" ht="13.5" hidden="false" customHeight="false" outlineLevel="0" collapsed="false">
      <c r="A795" s="262"/>
      <c r="B795" s="332"/>
      <c r="C795" s="342"/>
      <c r="D795" s="342"/>
      <c r="E795" s="262"/>
      <c r="F795" s="262"/>
      <c r="G795" s="262"/>
      <c r="H795" s="262"/>
      <c r="I795" s="354"/>
      <c r="J795" s="354"/>
      <c r="K795" s="355"/>
      <c r="L795" s="330"/>
      <c r="M795" s="262"/>
      <c r="N795" s="262"/>
      <c r="O795" s="262"/>
      <c r="P795" s="262"/>
      <c r="Q795" s="262"/>
      <c r="R795" s="331"/>
    </row>
    <row r="796" s="1" customFormat="true" ht="13.5" hidden="false" customHeight="false" outlineLevel="0" collapsed="false">
      <c r="A796" s="322"/>
      <c r="B796" s="323" t="s">
        <v>385</v>
      </c>
      <c r="C796" s="324"/>
      <c r="D796" s="325" t="n">
        <v>42774</v>
      </c>
      <c r="E796" s="322"/>
      <c r="F796" s="322" t="s">
        <v>2526</v>
      </c>
      <c r="G796" s="324"/>
      <c r="H796" s="326" t="n">
        <v>0</v>
      </c>
      <c r="I796" s="327" t="s">
        <v>358</v>
      </c>
      <c r="J796" s="328" t="n">
        <v>66.5</v>
      </c>
      <c r="K796" s="329" t="n">
        <v>60.5</v>
      </c>
      <c r="L796" s="330"/>
      <c r="M796" s="262"/>
      <c r="N796" s="262"/>
      <c r="O796" s="262"/>
      <c r="P796" s="262"/>
      <c r="Q796" s="262"/>
      <c r="R796" s="331"/>
    </row>
    <row r="797" s="1" customFormat="true" ht="12.75" hidden="false" customHeight="false" outlineLevel="0" collapsed="false">
      <c r="A797" s="262" t="n">
        <v>5</v>
      </c>
      <c r="B797" s="332" t="s">
        <v>2527</v>
      </c>
      <c r="C797" s="332" t="s">
        <v>2528</v>
      </c>
      <c r="D797" s="332" t="s">
        <v>2529</v>
      </c>
      <c r="E797" s="262"/>
      <c r="F797" s="331" t="n">
        <v>3.7</v>
      </c>
      <c r="G797" s="333" t="n">
        <v>632</v>
      </c>
      <c r="H797" s="333" t="n">
        <f aca="false">A797*G797*(1-H796/100)</f>
        <v>3160</v>
      </c>
      <c r="I797" s="334" t="n">
        <v>451.5683</v>
      </c>
      <c r="J797" s="334" t="n">
        <f aca="false">(A797*I797)/J796*K796</f>
        <v>2054.12647744361</v>
      </c>
      <c r="K797" s="335" t="n">
        <f aca="false">H797-J797</f>
        <v>1105.87352255639</v>
      </c>
      <c r="L797" s="330"/>
      <c r="M797" s="262"/>
      <c r="N797" s="262" t="n">
        <v>451.5683</v>
      </c>
      <c r="O797" s="262" t="n">
        <v>5.03</v>
      </c>
      <c r="P797" s="262" t="n">
        <v>680</v>
      </c>
      <c r="Q797" s="262" t="n">
        <v>632.1956</v>
      </c>
      <c r="R797" s="331" t="n">
        <f aca="false">A797*F797</f>
        <v>18.5</v>
      </c>
    </row>
    <row r="798" s="1" customFormat="true" ht="12.75" hidden="false" customHeight="false" outlineLevel="0" collapsed="false">
      <c r="A798" s="262" t="n">
        <v>2</v>
      </c>
      <c r="B798" s="332" t="s">
        <v>1308</v>
      </c>
      <c r="C798" s="332" t="s">
        <v>830</v>
      </c>
      <c r="D798" s="332" t="s">
        <v>1339</v>
      </c>
      <c r="E798" s="262"/>
      <c r="F798" s="331" t="n">
        <v>2.2</v>
      </c>
      <c r="G798" s="333" t="n">
        <v>445</v>
      </c>
      <c r="H798" s="333" t="n">
        <f aca="false">A798*G798*(1-H796/100)</f>
        <v>890</v>
      </c>
      <c r="I798" s="334" t="n">
        <v>296.989</v>
      </c>
      <c r="J798" s="334" t="n">
        <f aca="false">(A798*I798)/J796*K796</f>
        <v>540.386</v>
      </c>
      <c r="K798" s="335" t="n">
        <f aca="false">H798-J798</f>
        <v>349.614</v>
      </c>
      <c r="L798" s="330"/>
      <c r="M798" s="262"/>
      <c r="N798" s="262" t="n">
        <v>296.989</v>
      </c>
      <c r="O798" s="262" t="n">
        <v>3.19</v>
      </c>
      <c r="P798" s="262" t="n">
        <v>445.4835</v>
      </c>
      <c r="Q798" s="262" t="n">
        <v>445.4835</v>
      </c>
      <c r="R798" s="331" t="n">
        <f aca="false">A798*F798</f>
        <v>4.4</v>
      </c>
    </row>
    <row r="799" s="1" customFormat="true" ht="12.75" hidden="false" customHeight="false" outlineLevel="0" collapsed="false">
      <c r="A799" s="262" t="n">
        <v>5</v>
      </c>
      <c r="B799" s="332" t="s">
        <v>2530</v>
      </c>
      <c r="C799" s="332" t="s">
        <v>2531</v>
      </c>
      <c r="D799" s="332" t="s">
        <v>2532</v>
      </c>
      <c r="E799" s="262"/>
      <c r="F799" s="331" t="n">
        <v>18.7</v>
      </c>
      <c r="G799" s="333" t="n">
        <v>3205</v>
      </c>
      <c r="H799" s="333" t="n">
        <f aca="false">A799*G799*(1-H796/100)</f>
        <v>16025</v>
      </c>
      <c r="I799" s="334" t="n">
        <v>2374.05</v>
      </c>
      <c r="J799" s="334" t="n">
        <f aca="false">(A799*I799)/J796*K796</f>
        <v>10799.25</v>
      </c>
      <c r="K799" s="335" t="n">
        <f aca="false">H799-J799</f>
        <v>5225.75</v>
      </c>
      <c r="L799" s="330"/>
      <c r="M799" s="262"/>
      <c r="N799" s="262" t="n">
        <v>2374.05</v>
      </c>
      <c r="O799" s="262" t="n">
        <v>25.5</v>
      </c>
      <c r="P799" s="262" t="n">
        <v>3561.075</v>
      </c>
      <c r="Q799" s="262" t="n">
        <v>3204.9675</v>
      </c>
      <c r="R799" s="331" t="n">
        <f aca="false">A799*F799</f>
        <v>93.5</v>
      </c>
    </row>
    <row r="800" s="1" customFormat="true" ht="12.75" hidden="false" customHeight="false" outlineLevel="0" collapsed="false">
      <c r="A800" s="262" t="n">
        <v>2</v>
      </c>
      <c r="B800" s="332" t="s">
        <v>837</v>
      </c>
      <c r="C800" s="332" t="s">
        <v>833</v>
      </c>
      <c r="D800" s="332" t="s">
        <v>1304</v>
      </c>
      <c r="E800" s="262"/>
      <c r="F800" s="331" t="n">
        <v>0.09</v>
      </c>
      <c r="G800" s="333" t="n">
        <v>53</v>
      </c>
      <c r="H800" s="333" t="n">
        <f aca="false">A800*G800*(1-H796/100)</f>
        <v>106</v>
      </c>
      <c r="I800" s="334" t="n">
        <v>35.378</v>
      </c>
      <c r="J800" s="334" t="n">
        <f aca="false">(A800*I800)/J796*K796</f>
        <v>64.372</v>
      </c>
      <c r="K800" s="335" t="n">
        <f aca="false">H800-J800</f>
        <v>41.628</v>
      </c>
      <c r="L800" s="330"/>
      <c r="M800" s="262"/>
      <c r="N800" s="262" t="n">
        <v>35.378</v>
      </c>
      <c r="O800" s="262" t="n">
        <v>0.38</v>
      </c>
      <c r="P800" s="262" t="n">
        <v>53.067</v>
      </c>
      <c r="Q800" s="262" t="n">
        <v>53.067</v>
      </c>
      <c r="R800" s="331" t="n">
        <f aca="false">A800*F800</f>
        <v>0.18</v>
      </c>
    </row>
    <row r="801" s="1" customFormat="true" ht="12.75" hidden="false" customHeight="false" outlineLevel="0" collapsed="false">
      <c r="A801" s="262" t="n">
        <v>2</v>
      </c>
      <c r="B801" s="332" t="s">
        <v>844</v>
      </c>
      <c r="C801" s="332" t="s">
        <v>842</v>
      </c>
      <c r="D801" s="332" t="s">
        <v>1305</v>
      </c>
      <c r="E801" s="262"/>
      <c r="F801" s="331" t="n">
        <v>0.03</v>
      </c>
      <c r="G801" s="333" t="n">
        <v>30</v>
      </c>
      <c r="H801" s="333" t="n">
        <f aca="false">A801*G801*(1-H796/100)</f>
        <v>60</v>
      </c>
      <c r="I801" s="334" t="n">
        <v>23.275</v>
      </c>
      <c r="J801" s="334" t="n">
        <f aca="false">(A801*I801)/J796*K796</f>
        <v>42.35</v>
      </c>
      <c r="K801" s="335" t="n">
        <f aca="false">H801-J801</f>
        <v>17.65</v>
      </c>
      <c r="L801" s="330"/>
      <c r="M801" s="262"/>
      <c r="N801" s="262" t="n">
        <v>23.275</v>
      </c>
      <c r="O801" s="262" t="n">
        <v>0.25</v>
      </c>
      <c r="P801" s="262" t="n">
        <v>50</v>
      </c>
      <c r="Q801" s="262" t="n">
        <v>30.2575</v>
      </c>
      <c r="R801" s="331" t="n">
        <f aca="false">A801*F801</f>
        <v>0.06</v>
      </c>
    </row>
    <row r="802" s="1" customFormat="true" ht="12.75" hidden="false" customHeight="false" outlineLevel="0" collapsed="false">
      <c r="A802" s="262" t="n">
        <v>5</v>
      </c>
      <c r="B802" s="332" t="s">
        <v>2533</v>
      </c>
      <c r="C802" s="332" t="s">
        <v>2534</v>
      </c>
      <c r="D802" s="332" t="s">
        <v>2535</v>
      </c>
      <c r="E802" s="262"/>
      <c r="F802" s="331" t="n">
        <v>5.9</v>
      </c>
      <c r="G802" s="333" t="n">
        <v>972</v>
      </c>
      <c r="H802" s="333" t="n">
        <f aca="false">A802*G802*(1-H796/100)</f>
        <v>4860</v>
      </c>
      <c r="I802" s="334" t="n">
        <v>719.9955</v>
      </c>
      <c r="J802" s="334" t="n">
        <f aca="false">(A802*I802)/J796*K796</f>
        <v>3275.1675</v>
      </c>
      <c r="K802" s="335" t="n">
        <f aca="false">H802-J802</f>
        <v>1584.8325</v>
      </c>
      <c r="L802" s="330"/>
      <c r="M802" s="262"/>
      <c r="N802" s="262" t="n">
        <v>719.9955</v>
      </c>
      <c r="O802" s="262" t="n">
        <v>8.02</v>
      </c>
      <c r="P802" s="262" t="n">
        <v>1079.9932</v>
      </c>
      <c r="Q802" s="262" t="n">
        <v>971.9939</v>
      </c>
      <c r="R802" s="331" t="n">
        <f aca="false">A802*F802</f>
        <v>29.5</v>
      </c>
    </row>
    <row r="803" s="1" customFormat="true" ht="12.75" hidden="false" customHeight="false" outlineLevel="0" collapsed="false">
      <c r="A803" s="262" t="n">
        <v>5</v>
      </c>
      <c r="B803" s="332" t="s">
        <v>1991</v>
      </c>
      <c r="C803" s="332" t="s">
        <v>1992</v>
      </c>
      <c r="D803" s="332" t="s">
        <v>1993</v>
      </c>
      <c r="E803" s="262"/>
      <c r="F803" s="331" t="n">
        <v>0.2</v>
      </c>
      <c r="G803" s="333" t="n">
        <v>41</v>
      </c>
      <c r="H803" s="333" t="n">
        <f aca="false">A803*G803*(1-H796/100)</f>
        <v>205</v>
      </c>
      <c r="I803" s="334" t="n">
        <v>29.6258</v>
      </c>
      <c r="J803" s="334" t="n">
        <f aca="false">(A803*I803)/J796*K796</f>
        <v>134.763977443609</v>
      </c>
      <c r="K803" s="335" t="n">
        <f aca="false">H803-J803</f>
        <v>70.236022556391</v>
      </c>
      <c r="L803" s="330"/>
      <c r="M803" s="262"/>
      <c r="N803" s="262" t="n">
        <v>29.6258</v>
      </c>
      <c r="O803" s="262" t="n">
        <v>0.33</v>
      </c>
      <c r="P803" s="262" t="n">
        <v>53.3264</v>
      </c>
      <c r="Q803" s="262" t="n">
        <v>41.4761</v>
      </c>
      <c r="R803" s="331" t="n">
        <f aca="false">A803*F803</f>
        <v>1</v>
      </c>
    </row>
    <row r="804" s="1" customFormat="true" ht="12.75" hidden="false" customHeight="false" outlineLevel="0" collapsed="false">
      <c r="A804" s="262" t="n">
        <v>5</v>
      </c>
      <c r="B804" s="332" t="s">
        <v>2345</v>
      </c>
      <c r="C804" s="332" t="s">
        <v>2346</v>
      </c>
      <c r="D804" s="332" t="s">
        <v>2347</v>
      </c>
      <c r="E804" s="262"/>
      <c r="F804" s="331" t="n">
        <v>0.05</v>
      </c>
      <c r="G804" s="333" t="n">
        <v>29</v>
      </c>
      <c r="H804" s="333" t="n">
        <f aca="false">A804*G804*(1-H796/100)</f>
        <v>145</v>
      </c>
      <c r="I804" s="334" t="n">
        <v>21.546</v>
      </c>
      <c r="J804" s="334" t="n">
        <f aca="false">(A804*I804)/J796*K796</f>
        <v>98.01</v>
      </c>
      <c r="K804" s="335" t="n">
        <f aca="false">H804-J804</f>
        <v>46.99</v>
      </c>
      <c r="L804" s="330"/>
      <c r="M804" s="262"/>
      <c r="N804" s="262" t="n">
        <v>21.546</v>
      </c>
      <c r="O804" s="262" t="n">
        <v>0.24</v>
      </c>
      <c r="P804" s="262" t="n">
        <v>38.7828</v>
      </c>
      <c r="Q804" s="262" t="n">
        <v>29.0871</v>
      </c>
      <c r="R804" s="331" t="n">
        <f aca="false">A804*F804</f>
        <v>0.25</v>
      </c>
    </row>
    <row r="805" s="1" customFormat="true" ht="12.75" hidden="false" customHeight="false" outlineLevel="0" collapsed="false">
      <c r="A805" s="262" t="n">
        <v>1</v>
      </c>
      <c r="B805" s="332" t="s">
        <v>2252</v>
      </c>
      <c r="C805" s="332" t="s">
        <v>2253</v>
      </c>
      <c r="D805" s="332" t="s">
        <v>2254</v>
      </c>
      <c r="E805" s="262"/>
      <c r="F805" s="331" t="n">
        <v>15.3</v>
      </c>
      <c r="G805" s="333" t="n">
        <v>3406</v>
      </c>
      <c r="H805" s="333" t="n">
        <f aca="false">A805*G805*(1-H796/100)</f>
        <v>3406</v>
      </c>
      <c r="I805" s="334" t="n">
        <v>2962.05</v>
      </c>
      <c r="J805" s="334" t="n">
        <f aca="false">(A805*I805)/J796*K796</f>
        <v>2694.79736842105</v>
      </c>
      <c r="K805" s="335" t="n">
        <f aca="false">H805-J805</f>
        <v>711.202631578947</v>
      </c>
      <c r="L805" s="330"/>
      <c r="M805" s="262"/>
      <c r="N805" s="262" t="n">
        <v>2962.05</v>
      </c>
      <c r="O805" s="262" t="n">
        <v>32.55</v>
      </c>
      <c r="P805" s="262" t="n">
        <v>3100</v>
      </c>
      <c r="Q805" s="262" t="n">
        <v>3406.3575</v>
      </c>
      <c r="R805" s="331" t="n">
        <f aca="false">A805*F805</f>
        <v>15.3</v>
      </c>
    </row>
    <row r="806" s="1" customFormat="true" ht="12.75" hidden="false" customHeight="false" outlineLevel="0" collapsed="false">
      <c r="A806" s="262" t="n">
        <v>1</v>
      </c>
      <c r="B806" s="332" t="s">
        <v>2536</v>
      </c>
      <c r="C806" s="332" t="s">
        <v>2537</v>
      </c>
      <c r="D806" s="332" t="s">
        <v>2538</v>
      </c>
      <c r="E806" s="262"/>
      <c r="F806" s="331" t="n">
        <v>7.8</v>
      </c>
      <c r="G806" s="333" t="n">
        <v>1320</v>
      </c>
      <c r="H806" s="333" t="n">
        <f aca="false">A806*G806*(1-H796/100)</f>
        <v>1320</v>
      </c>
      <c r="I806" s="334" t="n">
        <v>1015.3553</v>
      </c>
      <c r="J806" s="334" t="n">
        <f aca="false">(A806*I806)/J796*K796</f>
        <v>923.744295488722</v>
      </c>
      <c r="K806" s="335" t="n">
        <f aca="false">H806-J806</f>
        <v>396.255704511278</v>
      </c>
      <c r="L806" s="330"/>
      <c r="M806" s="262"/>
      <c r="N806" s="262" t="n">
        <v>1015.3553</v>
      </c>
      <c r="O806" s="262" t="n">
        <v>11.31</v>
      </c>
      <c r="P806" s="262" t="n">
        <v>1523.0329</v>
      </c>
      <c r="Q806" s="262" t="n">
        <v>1319.9618</v>
      </c>
      <c r="R806" s="331" t="n">
        <f aca="false">A806*F806</f>
        <v>7.8</v>
      </c>
    </row>
    <row r="807" s="1" customFormat="true" ht="12.75" hidden="false" customHeight="false" outlineLevel="0" collapsed="false">
      <c r="A807" s="262" t="n">
        <v>1</v>
      </c>
      <c r="B807" s="332" t="s">
        <v>2539</v>
      </c>
      <c r="C807" s="332" t="s">
        <v>2537</v>
      </c>
      <c r="D807" s="332" t="s">
        <v>2538</v>
      </c>
      <c r="E807" s="262"/>
      <c r="F807" s="331" t="n">
        <v>7.8</v>
      </c>
      <c r="G807" s="333" t="n">
        <v>1320</v>
      </c>
      <c r="H807" s="333" t="n">
        <f aca="false">A807*G807*(1-H796/100)</f>
        <v>1320</v>
      </c>
      <c r="I807" s="334" t="n">
        <v>1015.3553</v>
      </c>
      <c r="J807" s="334" t="n">
        <f aca="false">(A807*I807)/J796*K796</f>
        <v>923.744295488722</v>
      </c>
      <c r="K807" s="335" t="n">
        <f aca="false">H807-J807</f>
        <v>396.255704511278</v>
      </c>
      <c r="L807" s="330"/>
      <c r="M807" s="262"/>
      <c r="N807" s="262" t="n">
        <v>1015.3553</v>
      </c>
      <c r="O807" s="262" t="n">
        <v>11.31</v>
      </c>
      <c r="P807" s="262" t="n">
        <v>1523.0329</v>
      </c>
      <c r="Q807" s="262" t="n">
        <v>1319.9618</v>
      </c>
      <c r="R807" s="331" t="n">
        <f aca="false">A807*F807</f>
        <v>7.8</v>
      </c>
    </row>
    <row r="808" s="1" customFormat="true" ht="12.75" hidden="false" customHeight="false" outlineLevel="0" collapsed="false">
      <c r="A808" s="262" t="n">
        <v>1</v>
      </c>
      <c r="B808" s="332" t="s">
        <v>2540</v>
      </c>
      <c r="C808" s="332" t="s">
        <v>2287</v>
      </c>
      <c r="D808" s="332" t="s">
        <v>2541</v>
      </c>
      <c r="E808" s="262"/>
      <c r="F808" s="331" t="n">
        <v>43.33</v>
      </c>
      <c r="G808" s="333" t="n">
        <v>7866</v>
      </c>
      <c r="H808" s="333" t="n">
        <f aca="false">A808*G808*(1-H796/100)</f>
        <v>7866</v>
      </c>
      <c r="I808" s="334" t="n">
        <v>6051.0345</v>
      </c>
      <c r="J808" s="334" t="n">
        <f aca="false">(A808*I808)/J796*K796</f>
        <v>5505.0765</v>
      </c>
      <c r="K808" s="335" t="n">
        <f aca="false">H808-J808</f>
        <v>2360.9235</v>
      </c>
      <c r="L808" s="330"/>
      <c r="M808" s="262"/>
      <c r="N808" s="262" t="n">
        <v>6051.0345</v>
      </c>
      <c r="O808" s="262" t="n">
        <v>64.995</v>
      </c>
      <c r="P808" s="262" t="n">
        <v>9076.5517</v>
      </c>
      <c r="Q808" s="262" t="n">
        <v>7866.3448</v>
      </c>
      <c r="R808" s="331" t="n">
        <f aca="false">A808*F808</f>
        <v>43.33</v>
      </c>
    </row>
    <row r="809" s="1" customFormat="true" ht="12.75" hidden="false" customHeight="false" outlineLevel="0" collapsed="false">
      <c r="A809" s="262" t="n">
        <v>8</v>
      </c>
      <c r="B809" s="332" t="s">
        <v>2542</v>
      </c>
      <c r="C809" s="332" t="s">
        <v>2543</v>
      </c>
      <c r="D809" s="332" t="s">
        <v>2544</v>
      </c>
      <c r="E809" s="262"/>
      <c r="F809" s="331" t="n">
        <v>0.4</v>
      </c>
      <c r="G809" s="333" t="n">
        <v>120</v>
      </c>
      <c r="H809" s="333" t="n">
        <f aca="false">A809*G809*(1-H796/100)</f>
        <v>960</v>
      </c>
      <c r="I809" s="334" t="n">
        <v>99.9428</v>
      </c>
      <c r="J809" s="334" t="n">
        <f aca="false">(A809*I809)/J796*K796</f>
        <v>727.403236090226</v>
      </c>
      <c r="K809" s="335" t="n">
        <f aca="false">H809-J809</f>
        <v>232.596763909774</v>
      </c>
      <c r="L809" s="330"/>
      <c r="M809" s="262"/>
      <c r="N809" s="262" t="n">
        <v>99.9428</v>
      </c>
      <c r="O809" s="262" t="n">
        <v>1.13</v>
      </c>
      <c r="P809" s="262"/>
      <c r="Q809" s="262" t="n">
        <v>119.9314</v>
      </c>
      <c r="R809" s="331" t="n">
        <f aca="false">A809*F809</f>
        <v>3.2</v>
      </c>
    </row>
    <row r="810" s="1" customFormat="true" ht="12.75" hidden="false" customHeight="false" outlineLevel="0" collapsed="false">
      <c r="A810" s="262" t="n">
        <v>1</v>
      </c>
      <c r="B810" s="332" t="s">
        <v>2545</v>
      </c>
      <c r="C810" s="332" t="s">
        <v>2546</v>
      </c>
      <c r="D810" s="332" t="s">
        <v>2547</v>
      </c>
      <c r="E810" s="262"/>
      <c r="F810" s="331" t="n">
        <v>23</v>
      </c>
      <c r="G810" s="333" t="n">
        <v>4588</v>
      </c>
      <c r="H810" s="333" t="n">
        <f aca="false">A810*G810*(1-H796/100)</f>
        <v>4588</v>
      </c>
      <c r="I810" s="334" t="n">
        <v>3276.7875</v>
      </c>
      <c r="J810" s="334" t="n">
        <f aca="false">(A810*I810)/J796*K796</f>
        <v>2981.1375</v>
      </c>
      <c r="K810" s="335" t="n">
        <f aca="false">H810-J810</f>
        <v>1606.8625</v>
      </c>
      <c r="L810" s="330"/>
      <c r="M810" s="262"/>
      <c r="N810" s="262" t="n">
        <v>3276.7875</v>
      </c>
      <c r="O810" s="262" t="n">
        <v>36.5</v>
      </c>
      <c r="P810" s="262"/>
      <c r="Q810" s="262" t="n">
        <v>4587.5025</v>
      </c>
      <c r="R810" s="331" t="n">
        <f aca="false">A810*F810</f>
        <v>23</v>
      </c>
    </row>
    <row r="811" s="1" customFormat="true" ht="12.75" hidden="false" customHeight="false" outlineLevel="0" collapsed="false">
      <c r="A811" s="262" t="n">
        <v>1</v>
      </c>
      <c r="B811" s="332" t="s">
        <v>2548</v>
      </c>
      <c r="C811" s="332" t="s">
        <v>1136</v>
      </c>
      <c r="D811" s="332" t="s">
        <v>2549</v>
      </c>
      <c r="E811" s="262"/>
      <c r="F811" s="331" t="n">
        <v>8.5</v>
      </c>
      <c r="G811" s="333" t="n">
        <v>3165</v>
      </c>
      <c r="H811" s="333" t="n">
        <f aca="false">A811*G811*(1-H796/100)</f>
        <v>3165</v>
      </c>
      <c r="I811" s="334" t="n">
        <v>2344.125</v>
      </c>
      <c r="J811" s="334" t="n">
        <f aca="false">(A811*I811)/J796*K796</f>
        <v>2132.625</v>
      </c>
      <c r="K811" s="335" t="n">
        <f aca="false">H811-J811</f>
        <v>1032.375</v>
      </c>
      <c r="L811" s="330"/>
      <c r="M811" s="262"/>
      <c r="N811" s="262" t="n">
        <v>2344.125</v>
      </c>
      <c r="O811" s="262" t="n">
        <v>25</v>
      </c>
      <c r="P811" s="262" t="n">
        <v>4000</v>
      </c>
      <c r="Q811" s="262" t="n">
        <v>3164.5688</v>
      </c>
      <c r="R811" s="331" t="n">
        <f aca="false">A811*F811</f>
        <v>8.5</v>
      </c>
    </row>
    <row r="812" s="1" customFormat="true" ht="12.75" hidden="false" customHeight="false" outlineLevel="0" collapsed="false">
      <c r="A812" s="262" t="n">
        <v>1</v>
      </c>
      <c r="B812" s="332" t="s">
        <v>2550</v>
      </c>
      <c r="C812" s="332" t="s">
        <v>1720</v>
      </c>
      <c r="D812" s="332" t="s">
        <v>2551</v>
      </c>
      <c r="E812" s="262"/>
      <c r="F812" s="331"/>
      <c r="G812" s="333" t="n">
        <v>670</v>
      </c>
      <c r="H812" s="333" t="n">
        <f aca="false">A812*G812*(1-H796/100)</f>
        <v>670</v>
      </c>
      <c r="I812" s="334" t="n">
        <v>335.16</v>
      </c>
      <c r="J812" s="334" t="n">
        <f aca="false">(A812*I812)/J796*K796</f>
        <v>304.92</v>
      </c>
      <c r="K812" s="335" t="n">
        <f aca="false">H812-J812</f>
        <v>365.08</v>
      </c>
      <c r="L812" s="330"/>
      <c r="M812" s="262"/>
      <c r="N812" s="262" t="n">
        <v>335.16</v>
      </c>
      <c r="O812" s="262" t="n">
        <v>3.6</v>
      </c>
      <c r="P812" s="262" t="n">
        <v>837.9</v>
      </c>
      <c r="Q812" s="262" t="n">
        <v>670.32</v>
      </c>
      <c r="R812" s="331" t="n">
        <f aca="false">A812*F812</f>
        <v>0</v>
      </c>
    </row>
    <row r="813" s="1" customFormat="true" ht="12.75" hidden="false" customHeight="false" outlineLevel="0" collapsed="false">
      <c r="A813" s="262" t="n">
        <v>2</v>
      </c>
      <c r="B813" s="332" t="s">
        <v>2552</v>
      </c>
      <c r="C813" s="332" t="s">
        <v>1550</v>
      </c>
      <c r="D813" s="332" t="s">
        <v>2553</v>
      </c>
      <c r="E813" s="262"/>
      <c r="F813" s="331" t="n">
        <v>0.31</v>
      </c>
      <c r="G813" s="333" t="n">
        <v>647</v>
      </c>
      <c r="H813" s="333" t="n">
        <f aca="false">A813*G813*(1-H796/100)</f>
        <v>1294</v>
      </c>
      <c r="I813" s="334" t="n">
        <v>479.3985</v>
      </c>
      <c r="J813" s="334" t="n">
        <f aca="false">(A813*I813)/J796*K796</f>
        <v>872.289</v>
      </c>
      <c r="K813" s="335" t="n">
        <f aca="false">H813-J813</f>
        <v>421.711</v>
      </c>
      <c r="L813" s="330"/>
      <c r="M813" s="262"/>
      <c r="N813" s="262" t="n">
        <v>479.3985</v>
      </c>
      <c r="O813" s="262" t="n">
        <v>5.34</v>
      </c>
      <c r="P813" s="262" t="n">
        <v>770</v>
      </c>
      <c r="Q813" s="262" t="n">
        <v>647.188</v>
      </c>
      <c r="R813" s="331" t="n">
        <f aca="false">A813*F813</f>
        <v>0.62</v>
      </c>
    </row>
    <row r="814" s="1" customFormat="true" ht="12.75" hidden="false" customHeight="false" outlineLevel="0" collapsed="false">
      <c r="A814" s="262" t="n">
        <v>4</v>
      </c>
      <c r="B814" s="332" t="s">
        <v>2554</v>
      </c>
      <c r="C814" s="332" t="s">
        <v>1550</v>
      </c>
      <c r="D814" s="332" t="s">
        <v>2555</v>
      </c>
      <c r="E814" s="262"/>
      <c r="F814" s="331" t="n">
        <v>0.64</v>
      </c>
      <c r="G814" s="333" t="n">
        <v>667</v>
      </c>
      <c r="H814" s="333" t="n">
        <f aca="false">A814*G814*(1-H796/100)</f>
        <v>2668</v>
      </c>
      <c r="I814" s="334" t="n">
        <v>493.7625</v>
      </c>
      <c r="J814" s="334" t="n">
        <f aca="false">(A814*I814)/J796*K796</f>
        <v>1796.85</v>
      </c>
      <c r="K814" s="335" t="n">
        <f aca="false">H814-J814</f>
        <v>871.15</v>
      </c>
      <c r="L814" s="330"/>
      <c r="M814" s="262"/>
      <c r="N814" s="262" t="n">
        <v>493.7625</v>
      </c>
      <c r="O814" s="262" t="n">
        <v>4.95</v>
      </c>
      <c r="P814" s="262" t="n">
        <v>790</v>
      </c>
      <c r="Q814" s="262" t="n">
        <v>666.5794</v>
      </c>
      <c r="R814" s="331" t="n">
        <f aca="false">A814*F814</f>
        <v>2.56</v>
      </c>
    </row>
    <row r="815" s="1" customFormat="true" ht="12.75" hidden="false" customHeight="false" outlineLevel="0" collapsed="false">
      <c r="A815" s="262" t="n">
        <v>2</v>
      </c>
      <c r="B815" s="332" t="s">
        <v>1722</v>
      </c>
      <c r="C815" s="332" t="s">
        <v>1550</v>
      </c>
      <c r="D815" s="332" t="s">
        <v>1723</v>
      </c>
      <c r="E815" s="262"/>
      <c r="F815" s="331" t="n">
        <v>1.8</v>
      </c>
      <c r="G815" s="333" t="n">
        <v>1156</v>
      </c>
      <c r="H815" s="333" t="n">
        <f aca="false">A815*G815*(1-H796/100)</f>
        <v>2312</v>
      </c>
      <c r="I815" s="334" t="n">
        <v>825.93</v>
      </c>
      <c r="J815" s="334" t="n">
        <f aca="false">(A815*I815)/J796*K796</f>
        <v>1502.82</v>
      </c>
      <c r="K815" s="335" t="n">
        <f aca="false">H815-J815</f>
        <v>809.18</v>
      </c>
      <c r="L815" s="330"/>
      <c r="M815" s="262"/>
      <c r="N815" s="262" t="n">
        <v>825.93</v>
      </c>
      <c r="O815" s="262" t="n">
        <v>9.2</v>
      </c>
      <c r="P815" s="262" t="n">
        <v>1240</v>
      </c>
      <c r="Q815" s="262" t="n">
        <v>1156.302</v>
      </c>
      <c r="R815" s="331" t="n">
        <f aca="false">A815*F815</f>
        <v>3.6</v>
      </c>
    </row>
    <row r="816" s="1" customFormat="true" ht="12.75" hidden="false" customHeight="false" outlineLevel="0" collapsed="false">
      <c r="A816" s="262" t="n">
        <v>2</v>
      </c>
      <c r="B816" s="332" t="s">
        <v>1893</v>
      </c>
      <c r="C816" s="332" t="s">
        <v>1894</v>
      </c>
      <c r="D816" s="332" t="s">
        <v>1895</v>
      </c>
      <c r="E816" s="262"/>
      <c r="F816" s="331" t="n">
        <v>2.8</v>
      </c>
      <c r="G816" s="333" t="n">
        <v>1234</v>
      </c>
      <c r="H816" s="333" t="n">
        <f aca="false">A816*G816*(1-H796/100)</f>
        <v>2468</v>
      </c>
      <c r="I816" s="334" t="n">
        <v>771.4</v>
      </c>
      <c r="J816" s="334" t="n">
        <f aca="false">(A816*I816)/J796*K796</f>
        <v>1403.6</v>
      </c>
      <c r="K816" s="335" t="n">
        <f aca="false">H816-J816</f>
        <v>1064.4</v>
      </c>
      <c r="L816" s="330"/>
      <c r="M816" s="262"/>
      <c r="N816" s="262" t="n">
        <v>771.4</v>
      </c>
      <c r="O816" s="262" t="n">
        <v>8</v>
      </c>
      <c r="P816" s="262" t="n">
        <v>1470</v>
      </c>
      <c r="Q816" s="262" t="n">
        <v>1234.24</v>
      </c>
      <c r="R816" s="331" t="n">
        <f aca="false">A816*F816</f>
        <v>5.6</v>
      </c>
    </row>
    <row r="817" s="1" customFormat="true" ht="12.75" hidden="false" customHeight="false" outlineLevel="0" collapsed="false">
      <c r="A817" s="262" t="n">
        <v>2</v>
      </c>
      <c r="B817" s="332" t="s">
        <v>2042</v>
      </c>
      <c r="C817" s="332" t="s">
        <v>1894</v>
      </c>
      <c r="D817" s="332" t="s">
        <v>2043</v>
      </c>
      <c r="E817" s="262"/>
      <c r="F817" s="331" t="n">
        <v>5.55</v>
      </c>
      <c r="G817" s="333" t="n">
        <v>1389</v>
      </c>
      <c r="H817" s="333" t="n">
        <f aca="false">A817*G817*(1-H796/100)</f>
        <v>2778</v>
      </c>
      <c r="I817" s="334" t="n">
        <v>867.825</v>
      </c>
      <c r="J817" s="334" t="n">
        <f aca="false">(A817*I817)/J796*K796</f>
        <v>1579.05</v>
      </c>
      <c r="K817" s="335" t="n">
        <f aca="false">H817-J817</f>
        <v>1198.95</v>
      </c>
      <c r="L817" s="330"/>
      <c r="M817" s="262"/>
      <c r="N817" s="262" t="n">
        <v>867.825</v>
      </c>
      <c r="O817" s="262" t="n">
        <v>9</v>
      </c>
      <c r="P817" s="262" t="n">
        <v>1650</v>
      </c>
      <c r="Q817" s="262" t="n">
        <v>1388.52</v>
      </c>
      <c r="R817" s="331" t="n">
        <f aca="false">A817*F817</f>
        <v>11.1</v>
      </c>
    </row>
    <row r="818" s="1" customFormat="true" ht="12.75" hidden="false" customHeight="false" outlineLevel="0" collapsed="false">
      <c r="A818" s="262" t="n">
        <v>1</v>
      </c>
      <c r="B818" s="332" t="s">
        <v>2556</v>
      </c>
      <c r="C818" s="332" t="s">
        <v>1894</v>
      </c>
      <c r="D818" s="332" t="s">
        <v>2557</v>
      </c>
      <c r="E818" s="262"/>
      <c r="F818" s="331" t="n">
        <v>5.7</v>
      </c>
      <c r="G818" s="333" t="n">
        <v>1928</v>
      </c>
      <c r="H818" s="333" t="n">
        <f aca="false">A818*G818*(1-H796/100)</f>
        <v>1928</v>
      </c>
      <c r="I818" s="334" t="n">
        <v>964.25</v>
      </c>
      <c r="J818" s="334" t="n">
        <f aca="false">(A818*I818)/J796*K796</f>
        <v>877.25</v>
      </c>
      <c r="K818" s="335" t="n">
        <f aca="false">H818-J818</f>
        <v>1050.75</v>
      </c>
      <c r="L818" s="330"/>
      <c r="M818" s="262"/>
      <c r="N818" s="262" t="n">
        <v>964.25</v>
      </c>
      <c r="O818" s="262" t="n">
        <v>10</v>
      </c>
      <c r="P818" s="262" t="n">
        <v>2410</v>
      </c>
      <c r="Q818" s="262" t="n">
        <v>1928.5</v>
      </c>
      <c r="R818" s="331" t="n">
        <f aca="false">A818*F818</f>
        <v>5.7</v>
      </c>
    </row>
    <row r="819" s="1" customFormat="true" ht="12.75" hidden="false" customHeight="false" outlineLevel="0" collapsed="false">
      <c r="A819" s="336" t="n">
        <f aca="false">SUM(A797:A818)</f>
        <v>59</v>
      </c>
      <c r="B819" s="336" t="s">
        <v>377</v>
      </c>
      <c r="C819" s="336"/>
      <c r="D819" s="336"/>
      <c r="E819" s="336"/>
      <c r="F819" s="337" t="n">
        <f aca="false">R819</f>
        <v>285.5</v>
      </c>
      <c r="G819" s="338"/>
      <c r="H819" s="339" t="n">
        <f aca="false">SUM(H797:H818)</f>
        <v>62194</v>
      </c>
      <c r="I819" s="340"/>
      <c r="J819" s="341" t="n">
        <f aca="false">SUM(J797:J818)</f>
        <v>41233.7331503759</v>
      </c>
      <c r="K819" s="335" t="n">
        <f aca="false">SUM(K797:K818)</f>
        <v>20960.2668496241</v>
      </c>
      <c r="L819" s="330"/>
      <c r="M819" s="262"/>
      <c r="N819" s="262"/>
      <c r="O819" s="262"/>
      <c r="P819" s="262"/>
      <c r="Q819" s="262"/>
      <c r="R819" s="331" t="n">
        <f aca="false">SUM(R797:R818)</f>
        <v>285.5</v>
      </c>
    </row>
    <row r="820" s="1" customFormat="true" ht="12.75" hidden="false" customHeight="false" outlineLevel="0" collapsed="false">
      <c r="A820" s="262"/>
      <c r="B820" s="272" t="s">
        <v>914</v>
      </c>
      <c r="C820" s="342"/>
      <c r="D820" s="342"/>
      <c r="E820" s="262"/>
      <c r="F820" s="262"/>
      <c r="G820" s="333"/>
      <c r="H820" s="343" t="n">
        <v>0</v>
      </c>
      <c r="I820" s="344" t="n">
        <f aca="false">K821/J821</f>
        <v>0.508328139321845</v>
      </c>
      <c r="J820" s="345"/>
      <c r="K820" s="335"/>
      <c r="L820" s="330"/>
      <c r="M820" s="262"/>
      <c r="N820" s="262"/>
      <c r="O820" s="262"/>
      <c r="P820" s="262"/>
      <c r="Q820" s="262"/>
      <c r="R820" s="331"/>
    </row>
    <row r="821" s="1" customFormat="true" ht="13.5" hidden="false" customHeight="false" outlineLevel="0" collapsed="false">
      <c r="A821" s="346"/>
      <c r="B821" s="346" t="s">
        <v>915</v>
      </c>
      <c r="C821" s="346"/>
      <c r="D821" s="346"/>
      <c r="E821" s="346"/>
      <c r="F821" s="347"/>
      <c r="G821" s="348"/>
      <c r="H821" s="349" t="n">
        <f aca="false">SUM(H819:H820)</f>
        <v>62194</v>
      </c>
      <c r="I821" s="350" t="n">
        <f aca="false">K821/H821</f>
        <v>0.33701429156549</v>
      </c>
      <c r="J821" s="351" t="n">
        <f aca="false">SUM(J819:J820)</f>
        <v>41233.7331503759</v>
      </c>
      <c r="K821" s="352" t="n">
        <f aca="false">H821-J821</f>
        <v>20960.2668496241</v>
      </c>
      <c r="L821" s="330"/>
      <c r="M821" s="262"/>
      <c r="N821" s="262"/>
      <c r="O821" s="262"/>
      <c r="P821" s="262"/>
      <c r="Q821" s="262"/>
      <c r="R821" s="331"/>
    </row>
    <row r="822" s="1" customFormat="true" ht="13.5" hidden="false" customHeight="false" outlineLevel="0" collapsed="false">
      <c r="A822" s="262"/>
      <c r="B822" s="332"/>
      <c r="C822" s="342"/>
      <c r="D822" s="342"/>
      <c r="E822" s="262"/>
      <c r="F822" s="262"/>
      <c r="G822" s="262"/>
      <c r="H822" s="262"/>
      <c r="I822" s="354"/>
      <c r="J822" s="354"/>
      <c r="K822" s="355"/>
      <c r="L822" s="330"/>
      <c r="M822" s="262"/>
      <c r="N822" s="262"/>
      <c r="O822" s="262"/>
      <c r="P822" s="262"/>
      <c r="Q822" s="262"/>
      <c r="R822" s="331"/>
    </row>
    <row r="823" s="1" customFormat="true" ht="18.75" hidden="false" customHeight="false" outlineLevel="0" collapsed="false">
      <c r="A823" s="322"/>
      <c r="B823" s="416" t="s">
        <v>2489</v>
      </c>
      <c r="C823" s="417" t="s">
        <v>2558</v>
      </c>
      <c r="D823" s="325" t="n">
        <v>42774</v>
      </c>
      <c r="E823" s="322"/>
      <c r="F823" s="322" t="s">
        <v>2559</v>
      </c>
      <c r="G823" s="324"/>
      <c r="H823" s="326" t="n">
        <v>0</v>
      </c>
      <c r="I823" s="327" t="s">
        <v>358</v>
      </c>
      <c r="J823" s="328" t="n">
        <v>66.5</v>
      </c>
      <c r="K823" s="329" t="n">
        <v>60.5</v>
      </c>
      <c r="L823" s="330"/>
      <c r="M823" s="262"/>
      <c r="N823" s="262"/>
      <c r="O823" s="262"/>
      <c r="P823" s="262"/>
      <c r="Q823" s="262"/>
      <c r="R823" s="331"/>
    </row>
    <row r="824" s="1" customFormat="true" ht="12.75" hidden="false" customHeight="false" outlineLevel="0" collapsed="false">
      <c r="A824" s="262" t="n">
        <v>2</v>
      </c>
      <c r="B824" s="332" t="s">
        <v>1726</v>
      </c>
      <c r="C824" s="332" t="s">
        <v>1550</v>
      </c>
      <c r="D824" s="332" t="s">
        <v>1727</v>
      </c>
      <c r="E824" s="262"/>
      <c r="F824" s="331" t="n">
        <v>1.99</v>
      </c>
      <c r="G824" s="333" t="n">
        <v>1434</v>
      </c>
      <c r="H824" s="333" t="n">
        <f aca="false">A824*G824*(1-H823/100)</f>
        <v>2868</v>
      </c>
      <c r="I824" s="334" t="n">
        <v>1024.1</v>
      </c>
      <c r="J824" s="334" t="n">
        <f aca="false">(A824*I824)/J823*K823</f>
        <v>1863.4</v>
      </c>
      <c r="K824" s="335" t="n">
        <f aca="false">H824-J824</f>
        <v>1004.6</v>
      </c>
      <c r="L824" s="330"/>
      <c r="M824" s="262"/>
      <c r="N824" s="262" t="n">
        <v>1024.1</v>
      </c>
      <c r="O824" s="262" t="n">
        <v>11</v>
      </c>
      <c r="P824" s="262" t="n">
        <v>1540</v>
      </c>
      <c r="Q824" s="262" t="n">
        <v>1433.74</v>
      </c>
      <c r="R824" s="331" t="n">
        <f aca="false">A824*F824</f>
        <v>3.98</v>
      </c>
    </row>
    <row r="825" s="1" customFormat="true" ht="12.75" hidden="false" customHeight="false" outlineLevel="0" collapsed="false">
      <c r="A825" s="262" t="n">
        <v>2</v>
      </c>
      <c r="B825" s="332" t="s">
        <v>2560</v>
      </c>
      <c r="C825" s="332" t="s">
        <v>2561</v>
      </c>
      <c r="D825" s="332" t="s">
        <v>2562</v>
      </c>
      <c r="E825" s="262"/>
      <c r="F825" s="331" t="n">
        <v>4.65</v>
      </c>
      <c r="G825" s="333" t="n">
        <v>3771</v>
      </c>
      <c r="H825" s="333" t="n">
        <f aca="false">A825*G825*(1-H823/100)</f>
        <v>7542</v>
      </c>
      <c r="I825" s="334" t="n">
        <v>2513.7</v>
      </c>
      <c r="J825" s="334" t="n">
        <f aca="false">(A825*I825)/J823*K823</f>
        <v>4573.8</v>
      </c>
      <c r="K825" s="335" t="n">
        <f aca="false">H825-J825</f>
        <v>2968.2</v>
      </c>
      <c r="L825" s="330"/>
      <c r="M825" s="262"/>
      <c r="N825" s="262" t="n">
        <v>2513.7</v>
      </c>
      <c r="O825" s="262" t="n">
        <v>25.2</v>
      </c>
      <c r="P825" s="262" t="n">
        <v>3770</v>
      </c>
      <c r="Q825" s="262" t="n">
        <v>3770.55</v>
      </c>
      <c r="R825" s="331" t="n">
        <f aca="false">A825*F825</f>
        <v>9.3</v>
      </c>
    </row>
    <row r="826" s="1" customFormat="true" ht="12.75" hidden="false" customHeight="false" outlineLevel="0" collapsed="false">
      <c r="A826" s="262" t="n">
        <v>14</v>
      </c>
      <c r="B826" s="332" t="s">
        <v>2563</v>
      </c>
      <c r="C826" s="332" t="s">
        <v>1907</v>
      </c>
      <c r="D826" s="332" t="s">
        <v>2564</v>
      </c>
      <c r="E826" s="262"/>
      <c r="F826" s="331"/>
      <c r="G826" s="333" t="n">
        <v>321</v>
      </c>
      <c r="H826" s="333" t="n">
        <f aca="false">A826*G826*(1-H823/100)</f>
        <v>4494</v>
      </c>
      <c r="I826" s="334" t="n">
        <v>237.9038</v>
      </c>
      <c r="J826" s="334" t="n">
        <f aca="false">(A826*I826)/J823*K823</f>
        <v>3030.1431368421</v>
      </c>
      <c r="K826" s="335" t="n">
        <f aca="false">H826-J826</f>
        <v>1463.8568631579</v>
      </c>
      <c r="L826" s="330"/>
      <c r="M826" s="262"/>
      <c r="N826" s="262" t="n">
        <v>237.9038</v>
      </c>
      <c r="O826" s="262" t="n">
        <v>2.65</v>
      </c>
      <c r="P826" s="262" t="n">
        <v>360</v>
      </c>
      <c r="Q826" s="262" t="n">
        <v>321.1701</v>
      </c>
      <c r="R826" s="331" t="n">
        <f aca="false">A826*F826</f>
        <v>0</v>
      </c>
    </row>
    <row r="827" s="1" customFormat="true" ht="12.75" hidden="false" customHeight="false" outlineLevel="0" collapsed="false">
      <c r="A827" s="336" t="n">
        <f aca="false">SUM(A824:A826)</f>
        <v>18</v>
      </c>
      <c r="B827" s="336" t="s">
        <v>377</v>
      </c>
      <c r="C827" s="336"/>
      <c r="D827" s="336"/>
      <c r="E827" s="336"/>
      <c r="F827" s="337" t="n">
        <f aca="false">R827</f>
        <v>13.28</v>
      </c>
      <c r="G827" s="338"/>
      <c r="H827" s="339" t="n">
        <f aca="false">SUM(H824:H826)</f>
        <v>14904</v>
      </c>
      <c r="I827" s="340"/>
      <c r="J827" s="341" t="n">
        <f aca="false">SUM(J824:J826)</f>
        <v>9467.3431368421</v>
      </c>
      <c r="K827" s="335" t="n">
        <f aca="false">SUM(K824:K826)</f>
        <v>5436.6568631579</v>
      </c>
      <c r="L827" s="330"/>
      <c r="M827" s="262"/>
      <c r="N827" s="262"/>
      <c r="O827" s="262"/>
      <c r="P827" s="262"/>
      <c r="Q827" s="262"/>
      <c r="R827" s="331" t="n">
        <f aca="false">SUM(R824:R826)</f>
        <v>13.28</v>
      </c>
    </row>
    <row r="828" s="1" customFormat="true" ht="12.75" hidden="false" customHeight="false" outlineLevel="0" collapsed="false">
      <c r="A828" s="262"/>
      <c r="B828" s="272" t="s">
        <v>914</v>
      </c>
      <c r="C828" s="342"/>
      <c r="D828" s="342"/>
      <c r="E828" s="262"/>
      <c r="F828" s="262"/>
      <c r="G828" s="333"/>
      <c r="H828" s="343" t="n">
        <v>0</v>
      </c>
      <c r="I828" s="344" t="n">
        <f aca="false">K829/J829</f>
        <v>0.574253703977537</v>
      </c>
      <c r="J828" s="345"/>
      <c r="K828" s="335"/>
      <c r="L828" s="330"/>
      <c r="M828" s="262"/>
      <c r="N828" s="262"/>
      <c r="O828" s="262"/>
      <c r="P828" s="262"/>
      <c r="Q828" s="262"/>
      <c r="R828" s="331"/>
    </row>
    <row r="829" s="1" customFormat="true" ht="13.5" hidden="false" customHeight="false" outlineLevel="0" collapsed="false">
      <c r="A829" s="346"/>
      <c r="B829" s="346" t="s">
        <v>915</v>
      </c>
      <c r="C829" s="346"/>
      <c r="D829" s="346"/>
      <c r="E829" s="346"/>
      <c r="F829" s="347"/>
      <c r="G829" s="348"/>
      <c r="H829" s="349" t="n">
        <f aca="false">SUM(H827:H828)</f>
        <v>14904</v>
      </c>
      <c r="I829" s="350" t="n">
        <f aca="false">K829/H829</f>
        <v>0.364778372460943</v>
      </c>
      <c r="J829" s="351" t="n">
        <f aca="false">SUM(J827:J828)</f>
        <v>9467.3431368421</v>
      </c>
      <c r="K829" s="352" t="n">
        <f aca="false">H829-J829</f>
        <v>5436.6568631579</v>
      </c>
      <c r="L829" s="330"/>
      <c r="M829" s="262"/>
      <c r="N829" s="262"/>
      <c r="O829" s="262"/>
      <c r="P829" s="262"/>
      <c r="Q829" s="262"/>
      <c r="R829" s="331"/>
    </row>
    <row r="830" s="1" customFormat="true" ht="13.5" hidden="false" customHeight="false" outlineLevel="0" collapsed="false">
      <c r="A830" s="262"/>
      <c r="B830" s="332"/>
      <c r="C830" s="342"/>
      <c r="D830" s="342"/>
      <c r="E830" s="262"/>
      <c r="F830" s="262"/>
      <c r="G830" s="262"/>
      <c r="H830" s="262"/>
      <c r="I830" s="354"/>
      <c r="J830" s="354"/>
      <c r="K830" s="355"/>
      <c r="L830" s="330"/>
      <c r="M830" s="262"/>
      <c r="N830" s="262"/>
      <c r="O830" s="262"/>
      <c r="P830" s="262"/>
      <c r="Q830" s="262"/>
      <c r="R830" s="331"/>
    </row>
    <row r="831" s="1" customFormat="true" ht="13.5" hidden="false" customHeight="false" outlineLevel="0" collapsed="false">
      <c r="A831" s="322"/>
      <c r="B831" s="323" t="s">
        <v>1529</v>
      </c>
      <c r="C831" s="324" t="s">
        <v>1530</v>
      </c>
      <c r="D831" s="325" t="n">
        <v>42774</v>
      </c>
      <c r="E831" s="322"/>
      <c r="F831" s="322" t="s">
        <v>2559</v>
      </c>
      <c r="G831" s="324"/>
      <c r="H831" s="326" t="n">
        <v>5</v>
      </c>
      <c r="I831" s="327" t="s">
        <v>358</v>
      </c>
      <c r="J831" s="328" t="n">
        <v>66.5</v>
      </c>
      <c r="K831" s="329" t="n">
        <v>60.5</v>
      </c>
      <c r="L831" s="330"/>
      <c r="M831" s="262"/>
      <c r="N831" s="262"/>
      <c r="O831" s="262"/>
      <c r="P831" s="262"/>
      <c r="Q831" s="262"/>
      <c r="R831" s="331"/>
    </row>
    <row r="832" s="1" customFormat="true" ht="12.75" hidden="false" customHeight="false" outlineLevel="0" collapsed="false">
      <c r="A832" s="262" t="n">
        <v>20</v>
      </c>
      <c r="B832" s="332" t="s">
        <v>2565</v>
      </c>
      <c r="C832" s="332" t="s">
        <v>816</v>
      </c>
      <c r="D832" s="332" t="s">
        <v>2566</v>
      </c>
      <c r="E832" s="262"/>
      <c r="F832" s="331" t="n">
        <v>13.8</v>
      </c>
      <c r="G832" s="333" t="n">
        <v>2492</v>
      </c>
      <c r="H832" s="333" t="n">
        <f aca="false">A832*G832*(1-H831/100)</f>
        <v>47348</v>
      </c>
      <c r="I832" s="334" t="n">
        <v>1845.774</v>
      </c>
      <c r="J832" s="334" t="n">
        <f aca="false">(A832*I832)/J831*K831</f>
        <v>33584.76</v>
      </c>
      <c r="K832" s="335" t="n">
        <f aca="false">H832-J832</f>
        <v>13763.24</v>
      </c>
      <c r="L832" s="330"/>
      <c r="M832" s="262"/>
      <c r="N832" s="262" t="n">
        <v>1845.774</v>
      </c>
      <c r="O832" s="262" t="n">
        <v>20.56</v>
      </c>
      <c r="P832" s="262" t="n">
        <v>2770</v>
      </c>
      <c r="Q832" s="262" t="n">
        <v>2491.7949</v>
      </c>
      <c r="R832" s="331" t="n">
        <f aca="false">A832*F832</f>
        <v>276</v>
      </c>
    </row>
    <row r="833" s="1" customFormat="true" ht="12.75" hidden="false" customHeight="false" outlineLevel="0" collapsed="false">
      <c r="A833" s="262" t="n">
        <v>2</v>
      </c>
      <c r="B833" s="332" t="s">
        <v>1883</v>
      </c>
      <c r="C833" s="332" t="s">
        <v>1884</v>
      </c>
      <c r="D833" s="332" t="s">
        <v>1885</v>
      </c>
      <c r="E833" s="262"/>
      <c r="F833" s="331" t="n">
        <v>9.5</v>
      </c>
      <c r="G833" s="333" t="n">
        <v>1566</v>
      </c>
      <c r="H833" s="333" t="n">
        <f aca="false">A833*G833*(1-H831/100)</f>
        <v>2975.4</v>
      </c>
      <c r="I833" s="334" t="n">
        <v>1159.893</v>
      </c>
      <c r="J833" s="334" t="n">
        <f aca="false">(A833*I833)/J831*K831</f>
        <v>2110.482</v>
      </c>
      <c r="K833" s="335" t="n">
        <f aca="false">H833-J833</f>
        <v>864.918</v>
      </c>
      <c r="L833" s="330"/>
      <c r="M833" s="262"/>
      <c r="N833" s="262" t="n">
        <v>1159.893</v>
      </c>
      <c r="O833" s="262" t="n">
        <v>12.92</v>
      </c>
      <c r="P833" s="262" t="n">
        <v>2029.8128</v>
      </c>
      <c r="Q833" s="262" t="n">
        <v>1565.8556</v>
      </c>
      <c r="R833" s="331" t="n">
        <f aca="false">A833*F833</f>
        <v>19</v>
      </c>
    </row>
    <row r="834" s="1" customFormat="true" ht="12.75" hidden="false" customHeight="false" outlineLevel="0" collapsed="false">
      <c r="A834" s="336" t="n">
        <f aca="false">SUM(A832:A833)</f>
        <v>22</v>
      </c>
      <c r="B834" s="336" t="s">
        <v>377</v>
      </c>
      <c r="C834" s="336"/>
      <c r="D834" s="336"/>
      <c r="E834" s="336"/>
      <c r="F834" s="337" t="n">
        <f aca="false">R834</f>
        <v>295</v>
      </c>
      <c r="G834" s="338"/>
      <c r="H834" s="339" t="n">
        <f aca="false">SUM(H832:H833)</f>
        <v>50323.4</v>
      </c>
      <c r="I834" s="340"/>
      <c r="J834" s="341" t="n">
        <f aca="false">SUM(J832:J833)</f>
        <v>35695.242</v>
      </c>
      <c r="K834" s="335" t="n">
        <f aca="false">SUM(K832:K833)</f>
        <v>14628.158</v>
      </c>
      <c r="L834" s="330"/>
      <c r="M834" s="262"/>
      <c r="N834" s="262"/>
      <c r="O834" s="262"/>
      <c r="P834" s="262"/>
      <c r="Q834" s="262"/>
      <c r="R834" s="331" t="n">
        <f aca="false">SUM(R832:R833)</f>
        <v>295</v>
      </c>
    </row>
    <row r="835" s="1" customFormat="true" ht="12.75" hidden="false" customHeight="false" outlineLevel="0" collapsed="false">
      <c r="A835" s="262"/>
      <c r="B835" s="272" t="s">
        <v>914</v>
      </c>
      <c r="C835" s="342"/>
      <c r="D835" s="342"/>
      <c r="E835" s="262"/>
      <c r="F835" s="262"/>
      <c r="G835" s="333"/>
      <c r="H835" s="343" t="n">
        <v>0</v>
      </c>
      <c r="I835" s="344" t="n">
        <f aca="false">K836/J836</f>
        <v>0.40980694289732</v>
      </c>
      <c r="J835" s="345"/>
      <c r="K835" s="335"/>
      <c r="L835" s="330"/>
      <c r="M835" s="262"/>
      <c r="N835" s="262"/>
      <c r="O835" s="262"/>
      <c r="P835" s="262"/>
      <c r="Q835" s="262"/>
      <c r="R835" s="331"/>
    </row>
    <row r="836" s="1" customFormat="true" ht="13.5" hidden="false" customHeight="false" outlineLevel="0" collapsed="false">
      <c r="A836" s="346"/>
      <c r="B836" s="346" t="s">
        <v>915</v>
      </c>
      <c r="C836" s="346"/>
      <c r="D836" s="346"/>
      <c r="E836" s="346"/>
      <c r="F836" s="347"/>
      <c r="G836" s="348"/>
      <c r="H836" s="349" t="n">
        <f aca="false">SUM(H834:H835)</f>
        <v>50323.4</v>
      </c>
      <c r="I836" s="350" t="n">
        <f aca="false">K836/H836</f>
        <v>0.290683022212331</v>
      </c>
      <c r="J836" s="351" t="n">
        <f aca="false">SUM(J834:J835)</f>
        <v>35695.242</v>
      </c>
      <c r="K836" s="352" t="n">
        <f aca="false">H836-J836</f>
        <v>14628.158</v>
      </c>
      <c r="L836" s="330"/>
      <c r="M836" s="262"/>
      <c r="N836" s="262"/>
      <c r="O836" s="262"/>
      <c r="P836" s="262"/>
      <c r="Q836" s="262"/>
      <c r="R836" s="331"/>
    </row>
    <row r="837" s="1" customFormat="true" ht="13.5" hidden="false" customHeight="false" outlineLevel="0" collapsed="false">
      <c r="A837" s="262"/>
      <c r="B837" s="332"/>
      <c r="C837" s="342"/>
      <c r="D837" s="342"/>
      <c r="E837" s="262"/>
      <c r="F837" s="262"/>
      <c r="G837" s="262"/>
      <c r="H837" s="262"/>
      <c r="I837" s="354"/>
      <c r="J837" s="354"/>
      <c r="K837" s="355"/>
      <c r="L837" s="330"/>
      <c r="M837" s="262"/>
      <c r="N837" s="262"/>
      <c r="O837" s="262"/>
      <c r="P837" s="262"/>
      <c r="Q837" s="262"/>
      <c r="R837" s="331"/>
    </row>
    <row r="838" s="1" customFormat="true" ht="13.5" hidden="false" customHeight="false" outlineLevel="0" collapsed="false">
      <c r="A838" s="322"/>
      <c r="B838" s="323" t="s">
        <v>2567</v>
      </c>
      <c r="C838" s="324" t="s">
        <v>2355</v>
      </c>
      <c r="D838" s="325" t="n">
        <v>42774</v>
      </c>
      <c r="E838" s="322"/>
      <c r="F838" s="322" t="s">
        <v>2559</v>
      </c>
      <c r="G838" s="324"/>
      <c r="H838" s="326" t="n">
        <v>0</v>
      </c>
      <c r="I838" s="327" t="s">
        <v>358</v>
      </c>
      <c r="J838" s="328" t="n">
        <v>66.5</v>
      </c>
      <c r="K838" s="329" t="n">
        <v>60.5</v>
      </c>
      <c r="L838" s="330"/>
      <c r="M838" s="262"/>
      <c r="N838" s="262"/>
      <c r="O838" s="262"/>
      <c r="P838" s="262"/>
      <c r="Q838" s="262"/>
      <c r="R838" s="331"/>
    </row>
    <row r="839" s="1" customFormat="true" ht="12.75" hidden="false" customHeight="false" outlineLevel="0" collapsed="false">
      <c r="A839" s="262" t="n">
        <v>3</v>
      </c>
      <c r="B839" s="332" t="s">
        <v>2497</v>
      </c>
      <c r="C839" s="332" t="s">
        <v>2498</v>
      </c>
      <c r="D839" s="332" t="s">
        <v>2499</v>
      </c>
      <c r="E839" s="262"/>
      <c r="F839" s="331" t="n">
        <v>4.17</v>
      </c>
      <c r="G839" s="333" t="n">
        <v>950</v>
      </c>
      <c r="H839" s="333" t="n">
        <f aca="false">A839*G839*(1-H838/100)</f>
        <v>2850</v>
      </c>
      <c r="I839" s="334" t="n">
        <v>556.605</v>
      </c>
      <c r="J839" s="334" t="n">
        <f aca="false">(A839*I839)/J838*K838</f>
        <v>1519.155</v>
      </c>
      <c r="K839" s="335" t="n">
        <f aca="false">H839-J839</f>
        <v>1330.845</v>
      </c>
      <c r="L839" s="330"/>
      <c r="M839" s="262"/>
      <c r="N839" s="262" t="n">
        <v>556.605</v>
      </c>
      <c r="O839" s="262" t="n">
        <v>6.2</v>
      </c>
      <c r="P839" s="262" t="n">
        <v>1500</v>
      </c>
      <c r="Q839" s="262" t="n">
        <v>950</v>
      </c>
      <c r="R839" s="331" t="n">
        <f aca="false">A839*F839</f>
        <v>12.51</v>
      </c>
    </row>
    <row r="840" s="1" customFormat="true" ht="12.75" hidden="false" customHeight="false" outlineLevel="0" collapsed="false">
      <c r="A840" s="262" t="n">
        <v>3</v>
      </c>
      <c r="B840" s="332" t="s">
        <v>1534</v>
      </c>
      <c r="C840" s="332" t="s">
        <v>1535</v>
      </c>
      <c r="D840" s="332" t="s">
        <v>1536</v>
      </c>
      <c r="E840" s="262"/>
      <c r="F840" s="331" t="n">
        <v>7</v>
      </c>
      <c r="G840" s="333" t="n">
        <v>2606</v>
      </c>
      <c r="H840" s="333" t="n">
        <f aca="false">A840*G840*(1-H838/100)</f>
        <v>7818</v>
      </c>
      <c r="I840" s="334" t="n">
        <v>1930.1625</v>
      </c>
      <c r="J840" s="334" t="n">
        <f aca="false">(A840*I840)/J838*K838</f>
        <v>5268.0375</v>
      </c>
      <c r="K840" s="335" t="n">
        <f aca="false">H840-J840</f>
        <v>2549.9625</v>
      </c>
      <c r="L840" s="330"/>
      <c r="M840" s="262"/>
      <c r="N840" s="262" t="n">
        <v>1930.1625</v>
      </c>
      <c r="O840" s="262" t="n">
        <v>21.5</v>
      </c>
      <c r="P840" s="262" t="n">
        <v>3470</v>
      </c>
      <c r="Q840" s="262" t="n">
        <v>2606</v>
      </c>
      <c r="R840" s="331" t="n">
        <f aca="false">A840*F840</f>
        <v>21</v>
      </c>
    </row>
    <row r="841" s="1" customFormat="true" ht="12.75" hidden="false" customHeight="false" outlineLevel="0" collapsed="false">
      <c r="A841" s="262" t="n">
        <v>6</v>
      </c>
      <c r="B841" s="332" t="s">
        <v>2057</v>
      </c>
      <c r="C841" s="332" t="s">
        <v>1570</v>
      </c>
      <c r="D841" s="332" t="s">
        <v>2470</v>
      </c>
      <c r="E841" s="262"/>
      <c r="F841" s="331" t="n">
        <v>2.2</v>
      </c>
      <c r="G841" s="333" t="n">
        <v>852</v>
      </c>
      <c r="H841" s="333" t="n">
        <f aca="false">A841*G841*(1-H838/100)</f>
        <v>5112</v>
      </c>
      <c r="I841" s="334" t="n">
        <v>655.3575</v>
      </c>
      <c r="J841" s="334" t="n">
        <f aca="false">(A841*I841)/J838*K838</f>
        <v>3577.365</v>
      </c>
      <c r="K841" s="335" t="n">
        <f aca="false">H841-J841</f>
        <v>1534.635</v>
      </c>
      <c r="L841" s="330"/>
      <c r="M841" s="262"/>
      <c r="N841" s="262" t="n">
        <v>655.3575</v>
      </c>
      <c r="O841" s="262" t="n">
        <v>7.3</v>
      </c>
      <c r="P841" s="262" t="n">
        <v>1180</v>
      </c>
      <c r="Q841" s="262" t="n">
        <v>852</v>
      </c>
      <c r="R841" s="331" t="n">
        <f aca="false">A841*F841</f>
        <v>13.2</v>
      </c>
    </row>
    <row r="842" s="1" customFormat="true" ht="12.75" hidden="false" customHeight="false" outlineLevel="0" collapsed="false">
      <c r="A842" s="262" t="n">
        <v>3</v>
      </c>
      <c r="B842" s="332" t="s">
        <v>2568</v>
      </c>
      <c r="C842" s="332" t="s">
        <v>2569</v>
      </c>
      <c r="D842" s="332" t="s">
        <v>2570</v>
      </c>
      <c r="E842" s="262"/>
      <c r="F842" s="331" t="n">
        <v>0.2043</v>
      </c>
      <c r="G842" s="333" t="n">
        <v>351</v>
      </c>
      <c r="H842" s="333" t="n">
        <f aca="false">A842*G842*(1-H838/100)</f>
        <v>1053</v>
      </c>
      <c r="I842" s="334" t="n">
        <v>260.3475</v>
      </c>
      <c r="J842" s="334" t="n">
        <f aca="false">(A842*I842)/J838*K838</f>
        <v>710.5725</v>
      </c>
      <c r="K842" s="335" t="n">
        <f aca="false">H842-J842</f>
        <v>342.4275</v>
      </c>
      <c r="L842" s="330"/>
      <c r="M842" s="262"/>
      <c r="N842" s="262" t="n">
        <v>260.3475</v>
      </c>
      <c r="O842" s="262" t="n">
        <v>2.9</v>
      </c>
      <c r="P842" s="262" t="n">
        <v>470</v>
      </c>
      <c r="Q842" s="262" t="n">
        <v>351</v>
      </c>
      <c r="R842" s="331" t="n">
        <f aca="false">A842*F842</f>
        <v>0.6129</v>
      </c>
    </row>
    <row r="843" s="1" customFormat="true" ht="12.75" hidden="false" customHeight="false" outlineLevel="0" collapsed="false">
      <c r="A843" s="262"/>
      <c r="B843" s="272" t="s">
        <v>1365</v>
      </c>
      <c r="C843" s="332"/>
      <c r="D843" s="332"/>
      <c r="E843" s="262"/>
      <c r="F843" s="331"/>
      <c r="G843" s="333"/>
      <c r="H843" s="333"/>
      <c r="I843" s="334"/>
      <c r="J843" s="334"/>
      <c r="K843" s="335"/>
      <c r="L843" s="330"/>
      <c r="M843" s="262"/>
      <c r="N843" s="262"/>
      <c r="O843" s="262"/>
      <c r="P843" s="262"/>
      <c r="Q843" s="262"/>
      <c r="R843" s="331"/>
    </row>
    <row r="844" s="1" customFormat="true" ht="12.75" hidden="false" customHeight="false" outlineLevel="0" collapsed="false">
      <c r="A844" s="262" t="n">
        <v>3</v>
      </c>
      <c r="B844" s="332" t="s">
        <v>2571</v>
      </c>
      <c r="C844" s="332" t="s">
        <v>2360</v>
      </c>
      <c r="D844" s="332" t="s">
        <v>2572</v>
      </c>
      <c r="E844" s="262"/>
      <c r="F844" s="331" t="n">
        <v>0.68</v>
      </c>
      <c r="G844" s="333" t="n">
        <v>292</v>
      </c>
      <c r="H844" s="333" t="n">
        <f aca="false">A844*G844*(1-H838/100)</f>
        <v>876</v>
      </c>
      <c r="I844" s="334" t="n">
        <v>224.4375</v>
      </c>
      <c r="J844" s="334" t="n">
        <f aca="false">(A844*I844)/J838*K838</f>
        <v>612.5625</v>
      </c>
      <c r="K844" s="335" t="n">
        <f aca="false">H844-J844</f>
        <v>263.4375</v>
      </c>
      <c r="L844" s="330"/>
      <c r="M844" s="262"/>
      <c r="N844" s="262" t="n">
        <v>224.4375</v>
      </c>
      <c r="O844" s="262" t="n">
        <v>2.5</v>
      </c>
      <c r="P844" s="262" t="n">
        <v>448.875</v>
      </c>
      <c r="Q844" s="262" t="n">
        <v>292</v>
      </c>
      <c r="R844" s="331" t="n">
        <f aca="false">A844*F844</f>
        <v>2.04</v>
      </c>
    </row>
    <row r="845" s="1" customFormat="true" ht="12.75" hidden="false" customHeight="false" outlineLevel="0" collapsed="false">
      <c r="A845" s="262" t="n">
        <v>3</v>
      </c>
      <c r="B845" s="332" t="s">
        <v>1613</v>
      </c>
      <c r="C845" s="332" t="s">
        <v>1532</v>
      </c>
      <c r="D845" s="332" t="s">
        <v>1614</v>
      </c>
      <c r="E845" s="262"/>
      <c r="F845" s="331" t="n">
        <v>0.59</v>
      </c>
      <c r="G845" s="333" t="n">
        <v>131</v>
      </c>
      <c r="H845" s="333" t="n">
        <f aca="false">A845*G845*(1-H838/100)</f>
        <v>393</v>
      </c>
      <c r="I845" s="334" t="n">
        <v>90.44</v>
      </c>
      <c r="J845" s="334" t="n">
        <f aca="false">(A845*I845)/J838*K838</f>
        <v>246.84</v>
      </c>
      <c r="K845" s="335" t="n">
        <f aca="false">H845-J845</f>
        <v>146.16</v>
      </c>
      <c r="L845" s="330"/>
      <c r="M845" s="262"/>
      <c r="N845" s="262" t="n">
        <v>90.44</v>
      </c>
      <c r="O845" s="262" t="n">
        <v>0.8</v>
      </c>
      <c r="P845" s="262" t="n">
        <v>300</v>
      </c>
      <c r="Q845" s="262" t="n">
        <v>131</v>
      </c>
      <c r="R845" s="331" t="n">
        <f aca="false">A845*F845</f>
        <v>1.77</v>
      </c>
    </row>
    <row r="846" s="1" customFormat="true" ht="12.75" hidden="false" customHeight="false" outlineLevel="0" collapsed="false">
      <c r="A846" s="262" t="n">
        <v>3</v>
      </c>
      <c r="B846" s="332" t="s">
        <v>1531</v>
      </c>
      <c r="C846" s="332" t="s">
        <v>1532</v>
      </c>
      <c r="D846" s="332" t="s">
        <v>1533</v>
      </c>
      <c r="E846" s="262"/>
      <c r="F846" s="331" t="n">
        <v>0.6</v>
      </c>
      <c r="G846" s="333" t="n">
        <v>285</v>
      </c>
      <c r="H846" s="333" t="n">
        <f aca="false">A846*G846*(1-H838/100)</f>
        <v>855</v>
      </c>
      <c r="I846" s="334" t="n">
        <v>206.4825</v>
      </c>
      <c r="J846" s="334" t="n">
        <f aca="false">(A846*I846)/J838*K838</f>
        <v>563.5575</v>
      </c>
      <c r="K846" s="335" t="n">
        <f aca="false">H846-J846</f>
        <v>291.4425</v>
      </c>
      <c r="L846" s="330"/>
      <c r="M846" s="262"/>
      <c r="N846" s="262" t="n">
        <v>206.4825</v>
      </c>
      <c r="O846" s="262" t="n">
        <v>2.3</v>
      </c>
      <c r="P846" s="262" t="n">
        <v>400</v>
      </c>
      <c r="Q846" s="262" t="n">
        <v>285</v>
      </c>
      <c r="R846" s="331" t="n">
        <f aca="false">A846*F846</f>
        <v>1.8</v>
      </c>
    </row>
    <row r="847" s="1" customFormat="true" ht="12.75" hidden="false" customHeight="false" outlineLevel="0" collapsed="false">
      <c r="A847" s="262" t="n">
        <v>3</v>
      </c>
      <c r="B847" s="332" t="s">
        <v>2068</v>
      </c>
      <c r="C847" s="332" t="s">
        <v>2069</v>
      </c>
      <c r="D847" s="332" t="s">
        <v>2070</v>
      </c>
      <c r="E847" s="262"/>
      <c r="F847" s="331" t="n">
        <v>0.06</v>
      </c>
      <c r="G847" s="333" t="n">
        <v>269</v>
      </c>
      <c r="H847" s="333" t="n">
        <f aca="false">A847*G847*(1-H838/100)</f>
        <v>807</v>
      </c>
      <c r="I847" s="334" t="n">
        <v>179.55</v>
      </c>
      <c r="J847" s="334" t="n">
        <f aca="false">(A847*I847)/J838*K838</f>
        <v>490.05</v>
      </c>
      <c r="K847" s="335" t="n">
        <f aca="false">H847-J847</f>
        <v>316.95</v>
      </c>
      <c r="L847" s="330"/>
      <c r="M847" s="262"/>
      <c r="N847" s="262" t="n">
        <v>179.55</v>
      </c>
      <c r="O847" s="262" t="n">
        <v>2</v>
      </c>
      <c r="P847" s="262" t="n">
        <v>359</v>
      </c>
      <c r="Q847" s="262" t="n">
        <v>269</v>
      </c>
      <c r="R847" s="331" t="n">
        <f aca="false">A847*F847</f>
        <v>0.18</v>
      </c>
    </row>
    <row r="848" s="1" customFormat="true" ht="12.75" hidden="false" customHeight="false" outlineLevel="0" collapsed="false">
      <c r="A848" s="336" t="n">
        <f aca="false">SUM(A839:A847)</f>
        <v>27</v>
      </c>
      <c r="B848" s="336" t="s">
        <v>377</v>
      </c>
      <c r="C848" s="336"/>
      <c r="D848" s="336"/>
      <c r="E848" s="336"/>
      <c r="F848" s="337" t="n">
        <f aca="false">R848</f>
        <v>53.1129</v>
      </c>
      <c r="G848" s="338"/>
      <c r="H848" s="339" t="n">
        <f aca="false">SUM(H839:H847)</f>
        <v>19764</v>
      </c>
      <c r="I848" s="340"/>
      <c r="J848" s="341" t="n">
        <f aca="false">SUM(J839:J847)</f>
        <v>12988.14</v>
      </c>
      <c r="K848" s="335" t="n">
        <f aca="false">SUM(K839:K847)</f>
        <v>6775.86</v>
      </c>
      <c r="L848" s="330"/>
      <c r="M848" s="262"/>
      <c r="N848" s="262"/>
      <c r="O848" s="262"/>
      <c r="P848" s="262"/>
      <c r="Q848" s="262"/>
      <c r="R848" s="331" t="n">
        <f aca="false">SUM(R839:R847)</f>
        <v>53.1129</v>
      </c>
    </row>
    <row r="849" s="1" customFormat="true" ht="12.75" hidden="false" customHeight="false" outlineLevel="0" collapsed="false">
      <c r="A849" s="262"/>
      <c r="B849" s="272" t="s">
        <v>914</v>
      </c>
      <c r="C849" s="342"/>
      <c r="D849" s="342"/>
      <c r="E849" s="262"/>
      <c r="F849" s="262"/>
      <c r="G849" s="333"/>
      <c r="H849" s="343" t="n">
        <v>0</v>
      </c>
      <c r="I849" s="344" t="n">
        <f aca="false">K850/J850</f>
        <v>0.5216959472257</v>
      </c>
      <c r="J849" s="345"/>
      <c r="K849" s="335"/>
      <c r="L849" s="330"/>
      <c r="M849" s="262"/>
      <c r="N849" s="262"/>
      <c r="O849" s="262"/>
      <c r="P849" s="262"/>
      <c r="Q849" s="262"/>
      <c r="R849" s="331"/>
    </row>
    <row r="850" s="1" customFormat="true" ht="13.5" hidden="false" customHeight="false" outlineLevel="0" collapsed="false">
      <c r="A850" s="346"/>
      <c r="B850" s="346" t="s">
        <v>915</v>
      </c>
      <c r="C850" s="346"/>
      <c r="D850" s="346"/>
      <c r="E850" s="346"/>
      <c r="F850" s="347"/>
      <c r="G850" s="348"/>
      <c r="H850" s="349" t="n">
        <f aca="false">SUM(H848:H849)</f>
        <v>19764</v>
      </c>
      <c r="I850" s="350" t="n">
        <f aca="false">K850/H850</f>
        <v>0.342838494231937</v>
      </c>
      <c r="J850" s="351" t="n">
        <f aca="false">SUM(J848:J849)</f>
        <v>12988.14</v>
      </c>
      <c r="K850" s="352" t="n">
        <f aca="false">H850-J850</f>
        <v>6775.86</v>
      </c>
      <c r="L850" s="330"/>
      <c r="M850" s="262"/>
      <c r="N850" s="262"/>
      <c r="O850" s="262"/>
      <c r="P850" s="262"/>
      <c r="Q850" s="262"/>
      <c r="R850" s="331"/>
    </row>
    <row r="851" s="1" customFormat="true" ht="13.5" hidden="false" customHeight="false" outlineLevel="0" collapsed="false">
      <c r="A851" s="262"/>
      <c r="B851" s="272" t="s">
        <v>2573</v>
      </c>
      <c r="C851" s="342"/>
      <c r="D851" s="342"/>
      <c r="E851" s="262"/>
      <c r="F851" s="262"/>
      <c r="G851" s="262"/>
      <c r="H851" s="262"/>
      <c r="I851" s="354"/>
      <c r="J851" s="354"/>
      <c r="K851" s="355"/>
      <c r="L851" s="330"/>
      <c r="M851" s="262"/>
      <c r="N851" s="262"/>
      <c r="O851" s="262"/>
      <c r="P851" s="262"/>
      <c r="Q851" s="262"/>
      <c r="R851" s="331"/>
    </row>
    <row r="852" s="1" customFormat="true" ht="13.5" hidden="false" customHeight="false" outlineLevel="0" collapsed="false">
      <c r="A852" s="322"/>
      <c r="B852" s="272" t="s">
        <v>2573</v>
      </c>
      <c r="C852" s="324"/>
      <c r="D852" s="342"/>
      <c r="E852" s="322"/>
      <c r="F852" s="322" t="s">
        <v>2574</v>
      </c>
      <c r="G852" s="325" t="n">
        <v>42774</v>
      </c>
      <c r="H852" s="326" t="n">
        <v>0</v>
      </c>
      <c r="I852" s="327" t="s">
        <v>358</v>
      </c>
      <c r="J852" s="328" t="n">
        <v>66.5</v>
      </c>
      <c r="K852" s="329" t="n">
        <v>60.5</v>
      </c>
      <c r="L852" s="330"/>
      <c r="M852" s="262"/>
      <c r="N852" s="262"/>
      <c r="O852" s="262"/>
      <c r="P852" s="262"/>
      <c r="Q852" s="262"/>
      <c r="R852" s="331"/>
    </row>
    <row r="853" s="1" customFormat="true" ht="12.75" hidden="false" customHeight="false" outlineLevel="0" collapsed="false">
      <c r="A853" s="262" t="n">
        <v>5</v>
      </c>
      <c r="B853" s="332" t="s">
        <v>285</v>
      </c>
      <c r="C853" s="332" t="s">
        <v>780</v>
      </c>
      <c r="D853" s="332" t="s">
        <v>2575</v>
      </c>
      <c r="E853" s="262"/>
      <c r="F853" s="331" t="n">
        <v>18</v>
      </c>
      <c r="G853" s="333" t="n">
        <v>3478</v>
      </c>
      <c r="H853" s="333" t="n">
        <f aca="false">A853*G853*(1-H852/100)</f>
        <v>17390</v>
      </c>
      <c r="I853" s="334" t="n">
        <v>2675.295</v>
      </c>
      <c r="J853" s="334" t="n">
        <f aca="false">(A853*I853)/J852*K852</f>
        <v>12169.575</v>
      </c>
      <c r="K853" s="335" t="n">
        <f aca="false">H853-J853</f>
        <v>5220.425</v>
      </c>
      <c r="L853" s="330"/>
      <c r="M853" s="262"/>
      <c r="N853" s="262" t="n">
        <v>2675.295</v>
      </c>
      <c r="O853" s="262" t="n">
        <v>29.8</v>
      </c>
      <c r="P853" s="262" t="n">
        <v>4010</v>
      </c>
      <c r="Q853" s="262" t="n">
        <v>3477.8835</v>
      </c>
      <c r="R853" s="331" t="n">
        <f aca="false">A853*F853</f>
        <v>90</v>
      </c>
    </row>
    <row r="854" s="1" customFormat="true" ht="12.75" hidden="false" customHeight="false" outlineLevel="0" collapsed="false">
      <c r="A854" s="262" t="n">
        <v>5</v>
      </c>
      <c r="B854" s="332" t="s">
        <v>2530</v>
      </c>
      <c r="C854" s="332" t="s">
        <v>2531</v>
      </c>
      <c r="D854" s="332" t="s">
        <v>2532</v>
      </c>
      <c r="E854" s="262"/>
      <c r="F854" s="331" t="n">
        <v>18.7</v>
      </c>
      <c r="G854" s="333" t="n">
        <v>3205</v>
      </c>
      <c r="H854" s="333" t="n">
        <f aca="false">A854*G854*(1-H852/100)</f>
        <v>16025</v>
      </c>
      <c r="I854" s="334" t="n">
        <v>2374.05</v>
      </c>
      <c r="J854" s="334" t="n">
        <f aca="false">(A854*I854)/J852*K852</f>
        <v>10799.25</v>
      </c>
      <c r="K854" s="335" t="n">
        <f aca="false">H854-J854</f>
        <v>5225.75</v>
      </c>
      <c r="L854" s="330"/>
      <c r="M854" s="262"/>
      <c r="N854" s="262" t="n">
        <v>2374.05</v>
      </c>
      <c r="O854" s="262" t="n">
        <v>25.5</v>
      </c>
      <c r="P854" s="262" t="n">
        <v>3561.075</v>
      </c>
      <c r="Q854" s="262" t="n">
        <v>3204.9675</v>
      </c>
      <c r="R854" s="331" t="n">
        <f aca="false">A854*F854</f>
        <v>93.5</v>
      </c>
    </row>
    <row r="855" s="1" customFormat="true" ht="12.75" hidden="false" customHeight="false" outlineLevel="0" collapsed="false">
      <c r="A855" s="262" t="n">
        <v>1</v>
      </c>
      <c r="B855" s="332" t="s">
        <v>2576</v>
      </c>
      <c r="C855" s="332" t="s">
        <v>2577</v>
      </c>
      <c r="D855" s="332" t="s">
        <v>856</v>
      </c>
      <c r="E855" s="262"/>
      <c r="F855" s="331" t="n">
        <v>9.6</v>
      </c>
      <c r="G855" s="333" t="n">
        <v>1659</v>
      </c>
      <c r="H855" s="333" t="n">
        <f aca="false">A855*G855*(1-H852/100)</f>
        <v>1659</v>
      </c>
      <c r="I855" s="334" t="n">
        <v>1228.92</v>
      </c>
      <c r="J855" s="334" t="n">
        <f aca="false">(A855*I855)/J852*K852</f>
        <v>1118.04</v>
      </c>
      <c r="K855" s="335" t="n">
        <f aca="false">H855-J855</f>
        <v>540.96</v>
      </c>
      <c r="L855" s="330"/>
      <c r="M855" s="262"/>
      <c r="N855" s="262" t="n">
        <v>1228.92</v>
      </c>
      <c r="O855" s="262" t="n">
        <v>13.2</v>
      </c>
      <c r="P855" s="262" t="n">
        <v>1843.38</v>
      </c>
      <c r="Q855" s="262" t="n">
        <v>1659.042</v>
      </c>
      <c r="R855" s="331" t="n">
        <f aca="false">A855*F855</f>
        <v>9.6</v>
      </c>
    </row>
    <row r="856" s="1" customFormat="true" ht="12.75" hidden="false" customHeight="false" outlineLevel="0" collapsed="false">
      <c r="A856" s="262" t="n">
        <v>2</v>
      </c>
      <c r="B856" s="332" t="s">
        <v>2271</v>
      </c>
      <c r="C856" s="332" t="s">
        <v>1755</v>
      </c>
      <c r="D856" s="332" t="s">
        <v>2272</v>
      </c>
      <c r="E856" s="262"/>
      <c r="F856" s="331"/>
      <c r="G856" s="333" t="n">
        <v>689</v>
      </c>
      <c r="H856" s="333" t="n">
        <f aca="false">A856*G856*(1-H852/100)</f>
        <v>1378</v>
      </c>
      <c r="I856" s="334" t="n">
        <v>344.47</v>
      </c>
      <c r="J856" s="334" t="n">
        <f aca="false">(A856*I856)/J852*K852</f>
        <v>626.78</v>
      </c>
      <c r="K856" s="335" t="n">
        <f aca="false">H856-J856</f>
        <v>751.22</v>
      </c>
      <c r="L856" s="330"/>
      <c r="M856" s="262"/>
      <c r="N856" s="262" t="n">
        <v>344.47</v>
      </c>
      <c r="O856" s="262" t="n">
        <v>3.7</v>
      </c>
      <c r="P856" s="262" t="n">
        <v>861.175</v>
      </c>
      <c r="Q856" s="262" t="n">
        <v>688.94</v>
      </c>
      <c r="R856" s="331" t="n">
        <f aca="false">A856*F856</f>
        <v>0</v>
      </c>
    </row>
    <row r="857" s="1" customFormat="true" ht="12.75" hidden="false" customHeight="false" outlineLevel="0" collapsed="false">
      <c r="A857" s="262" t="n">
        <v>1</v>
      </c>
      <c r="B857" s="332" t="s">
        <v>2578</v>
      </c>
      <c r="C857" s="332" t="s">
        <v>2579</v>
      </c>
      <c r="D857" s="332" t="s">
        <v>2580</v>
      </c>
      <c r="E857" s="262"/>
      <c r="F857" s="331" t="n">
        <v>32.3</v>
      </c>
      <c r="G857" s="333" t="n">
        <v>6308</v>
      </c>
      <c r="H857" s="333" t="n">
        <f aca="false">A857*G857*(1-H852/100)</f>
        <v>6308</v>
      </c>
      <c r="I857" s="334" t="n">
        <v>4503.0475</v>
      </c>
      <c r="J857" s="334" t="n">
        <f aca="false">(A857*I857)/J852*K852</f>
        <v>4096.7575</v>
      </c>
      <c r="K857" s="335" t="n">
        <f aca="false">H857-J857</f>
        <v>2211.2425</v>
      </c>
      <c r="L857" s="330"/>
      <c r="M857" s="262"/>
      <c r="N857" s="262" t="n">
        <v>4503.0475</v>
      </c>
      <c r="O857" s="262" t="n">
        <v>46.7</v>
      </c>
      <c r="P857" s="262" t="n">
        <v>6750</v>
      </c>
      <c r="Q857" s="262" t="n">
        <v>6308</v>
      </c>
      <c r="R857" s="331" t="n">
        <f aca="false">A857*F857</f>
        <v>32.3</v>
      </c>
    </row>
    <row r="858" s="1" customFormat="true" ht="12.75" hidden="false" customHeight="false" outlineLevel="0" collapsed="false">
      <c r="A858" s="262" t="n">
        <v>12</v>
      </c>
      <c r="B858" s="332" t="s">
        <v>2018</v>
      </c>
      <c r="C858" s="332" t="s">
        <v>2019</v>
      </c>
      <c r="D858" s="332" t="s">
        <v>2020</v>
      </c>
      <c r="E858" s="262"/>
      <c r="F858" s="331"/>
      <c r="G858" s="333" t="n">
        <v>337</v>
      </c>
      <c r="H858" s="333" t="n">
        <f aca="false">A858*G858*(1-H852/100)</f>
        <v>4044</v>
      </c>
      <c r="I858" s="334" t="n">
        <v>224.4375</v>
      </c>
      <c r="J858" s="334" t="n">
        <f aca="false">(A858*I858)/J852*K852</f>
        <v>2450.25</v>
      </c>
      <c r="K858" s="335" t="n">
        <f aca="false">H858-J858</f>
        <v>1593.75</v>
      </c>
      <c r="L858" s="330"/>
      <c r="M858" s="262"/>
      <c r="N858" s="262" t="n">
        <v>224.4375</v>
      </c>
      <c r="O858" s="262" t="n">
        <v>2.5</v>
      </c>
      <c r="P858" s="262" t="n">
        <v>350</v>
      </c>
      <c r="Q858" s="262" t="n">
        <v>336.6562</v>
      </c>
      <c r="R858" s="331" t="n">
        <f aca="false">A858*F858</f>
        <v>0</v>
      </c>
    </row>
    <row r="859" s="1" customFormat="true" ht="12.75" hidden="false" customHeight="false" outlineLevel="0" collapsed="false">
      <c r="A859" s="262" t="n">
        <v>1</v>
      </c>
      <c r="B859" s="332" t="s">
        <v>2581</v>
      </c>
      <c r="C859" s="332" t="s">
        <v>2582</v>
      </c>
      <c r="D859" s="332" t="s">
        <v>856</v>
      </c>
      <c r="E859" s="262"/>
      <c r="F859" s="331"/>
      <c r="G859" s="333" t="n">
        <v>337</v>
      </c>
      <c r="H859" s="333" t="n">
        <f aca="false">A859*G859*(1-H852/100)</f>
        <v>337</v>
      </c>
      <c r="I859" s="334" t="n">
        <v>224.4375</v>
      </c>
      <c r="J859" s="334" t="n">
        <f aca="false">(A859*I859)/J852*K852</f>
        <v>204.1875</v>
      </c>
      <c r="K859" s="335" t="n">
        <f aca="false">H859-J859</f>
        <v>132.8125</v>
      </c>
      <c r="L859" s="330"/>
      <c r="M859" s="262"/>
      <c r="N859" s="262" t="n">
        <v>224.4375</v>
      </c>
      <c r="O859" s="262" t="n">
        <v>2.5</v>
      </c>
      <c r="P859" s="262" t="n">
        <v>350</v>
      </c>
      <c r="Q859" s="262" t="n">
        <v>336.6562</v>
      </c>
      <c r="R859" s="331" t="n">
        <f aca="false">A859*F859</f>
        <v>0</v>
      </c>
    </row>
    <row r="860" s="1" customFormat="true" ht="12.75" hidden="false" customHeight="false" outlineLevel="0" collapsed="false">
      <c r="A860" s="262" t="n">
        <v>1</v>
      </c>
      <c r="B860" s="332" t="s">
        <v>2583</v>
      </c>
      <c r="C860" s="332" t="s">
        <v>2584</v>
      </c>
      <c r="D860" s="332" t="s">
        <v>856</v>
      </c>
      <c r="E860" s="262"/>
      <c r="F860" s="331" t="n">
        <v>1.5</v>
      </c>
      <c r="G860" s="333" t="n">
        <v>1234</v>
      </c>
      <c r="H860" s="333" t="n">
        <f aca="false">A860*G860*(1-H852/100)</f>
        <v>1234</v>
      </c>
      <c r="I860" s="334" t="n">
        <v>987.525</v>
      </c>
      <c r="J860" s="334" t="n">
        <f aca="false">(A860*I860)/J852*K852</f>
        <v>898.425</v>
      </c>
      <c r="K860" s="335" t="n">
        <f aca="false">H860-J860</f>
        <v>335.575</v>
      </c>
      <c r="L860" s="330"/>
      <c r="M860" s="262"/>
      <c r="N860" s="262" t="n">
        <v>987.525</v>
      </c>
      <c r="O860" s="262" t="n">
        <v>11</v>
      </c>
      <c r="P860" s="262" t="n">
        <v>1490</v>
      </c>
      <c r="Q860" s="262" t="n">
        <v>1234.4062</v>
      </c>
      <c r="R860" s="331" t="n">
        <f aca="false">A860*F860</f>
        <v>1.5</v>
      </c>
    </row>
    <row r="861" s="1" customFormat="true" ht="12.75" hidden="false" customHeight="false" outlineLevel="0" collapsed="false">
      <c r="A861" s="262" t="n">
        <v>1</v>
      </c>
      <c r="B861" s="332" t="s">
        <v>2585</v>
      </c>
      <c r="C861" s="332" t="s">
        <v>2586</v>
      </c>
      <c r="D861" s="332" t="s">
        <v>2587</v>
      </c>
      <c r="E861" s="262"/>
      <c r="F861" s="331"/>
      <c r="G861" s="333" t="n">
        <v>1885</v>
      </c>
      <c r="H861" s="333" t="n">
        <f aca="false">A861*G861*(1-H852/100)</f>
        <v>1885</v>
      </c>
      <c r="I861" s="334" t="n">
        <v>1047.375</v>
      </c>
      <c r="J861" s="334" t="n">
        <f aca="false">(A861*I861)/J852*K852</f>
        <v>952.875</v>
      </c>
      <c r="K861" s="335" t="n">
        <f aca="false">H861-J861</f>
        <v>932.125</v>
      </c>
      <c r="L861" s="330"/>
      <c r="M861" s="262"/>
      <c r="N861" s="262" t="n">
        <v>1047.375</v>
      </c>
      <c r="O861" s="262" t="n">
        <v>11.25</v>
      </c>
      <c r="P861" s="262" t="n">
        <v>2000</v>
      </c>
      <c r="Q861" s="262" t="n">
        <v>1885.275</v>
      </c>
      <c r="R861" s="331" t="n">
        <f aca="false">A861*F861</f>
        <v>0</v>
      </c>
    </row>
    <row r="862" s="1" customFormat="true" ht="12.75" hidden="false" customHeight="false" outlineLevel="0" collapsed="false">
      <c r="A862" s="262" t="n">
        <v>1</v>
      </c>
      <c r="B862" s="332" t="s">
        <v>2588</v>
      </c>
      <c r="C862" s="332" t="s">
        <v>2589</v>
      </c>
      <c r="D862" s="332" t="s">
        <v>2590</v>
      </c>
      <c r="E862" s="262"/>
      <c r="F862" s="331"/>
      <c r="G862" s="333" t="n">
        <v>2320</v>
      </c>
      <c r="H862" s="333" t="n">
        <f aca="false">A862*G862*(1-H852/100)</f>
        <v>2320</v>
      </c>
      <c r="I862" s="334" t="n">
        <v>1657.2465</v>
      </c>
      <c r="J862" s="334" t="n">
        <f aca="false">(A862*I862)/J852*K852</f>
        <v>1507.7205</v>
      </c>
      <c r="K862" s="335" t="n">
        <f aca="false">H862-J862</f>
        <v>812.2795</v>
      </c>
      <c r="L862" s="330"/>
      <c r="M862" s="262"/>
      <c r="N862" s="262" t="n">
        <v>1657.2465</v>
      </c>
      <c r="O862" s="262" t="n">
        <v>18.46</v>
      </c>
      <c r="P862" s="262" t="n">
        <v>2485.8698</v>
      </c>
      <c r="Q862" s="262" t="n">
        <v>2320.1451</v>
      </c>
      <c r="R862" s="331" t="n">
        <f aca="false">A862*F862</f>
        <v>0</v>
      </c>
    </row>
    <row r="863" s="1" customFormat="true" ht="12.75" hidden="false" customHeight="false" outlineLevel="0" collapsed="false">
      <c r="A863" s="262" t="n">
        <v>20</v>
      </c>
      <c r="B863" s="332" t="s">
        <v>2591</v>
      </c>
      <c r="C863" s="332" t="s">
        <v>1907</v>
      </c>
      <c r="D863" s="332" t="s">
        <v>2592</v>
      </c>
      <c r="E863" s="262"/>
      <c r="F863" s="331" t="n">
        <v>0.039</v>
      </c>
      <c r="G863" s="333" t="n">
        <v>150</v>
      </c>
      <c r="H863" s="333" t="n">
        <f aca="false">A863*G863*(1-H852/100)</f>
        <v>3000</v>
      </c>
      <c r="I863" s="334" t="n">
        <v>111.321</v>
      </c>
      <c r="J863" s="334" t="n">
        <f aca="false">(A863*I863)/J852*K852</f>
        <v>2025.54</v>
      </c>
      <c r="K863" s="335" t="n">
        <f aca="false">H863-J863</f>
        <v>974.46</v>
      </c>
      <c r="L863" s="330"/>
      <c r="M863" s="262"/>
      <c r="N863" s="262" t="n">
        <v>111.321</v>
      </c>
      <c r="O863" s="262" t="n">
        <v>1.24</v>
      </c>
      <c r="P863" s="262" t="n">
        <v>170</v>
      </c>
      <c r="Q863" s="262" t="n">
        <v>150.2834</v>
      </c>
      <c r="R863" s="331" t="n">
        <f aca="false">A863*F863</f>
        <v>0.78</v>
      </c>
    </row>
    <row r="864" s="1" customFormat="true" ht="12.75" hidden="false" customHeight="false" outlineLevel="0" collapsed="false">
      <c r="A864" s="262" t="n">
        <v>10</v>
      </c>
      <c r="B864" s="332" t="s">
        <v>1615</v>
      </c>
      <c r="C864" s="332" t="s">
        <v>1532</v>
      </c>
      <c r="D864" s="332" t="s">
        <v>1616</v>
      </c>
      <c r="E864" s="262"/>
      <c r="F864" s="331" t="n">
        <v>0.3</v>
      </c>
      <c r="G864" s="333" t="n">
        <v>225</v>
      </c>
      <c r="H864" s="333" t="n">
        <f aca="false">A864*G864*(1-H852/100)</f>
        <v>2250</v>
      </c>
      <c r="I864" s="334" t="n">
        <v>161.6615</v>
      </c>
      <c r="J864" s="334" t="n">
        <f aca="false">(A864*I864)/J852*K852</f>
        <v>1470.755</v>
      </c>
      <c r="K864" s="335" t="n">
        <f aca="false">H864-J864</f>
        <v>779.245</v>
      </c>
      <c r="L864" s="330"/>
      <c r="M864" s="262"/>
      <c r="N864" s="262" t="n">
        <v>161.6615</v>
      </c>
      <c r="O864" s="262" t="n">
        <v>1.43</v>
      </c>
      <c r="P864" s="262" t="n">
        <v>500</v>
      </c>
      <c r="Q864" s="262" t="n">
        <v>225</v>
      </c>
      <c r="R864" s="331" t="n">
        <f aca="false">A864*F864</f>
        <v>3</v>
      </c>
    </row>
    <row r="865" s="1" customFormat="true" ht="12.75" hidden="false" customHeight="false" outlineLevel="0" collapsed="false">
      <c r="A865" s="262" t="n">
        <v>8</v>
      </c>
      <c r="B865" s="332" t="s">
        <v>1738</v>
      </c>
      <c r="C865" s="332" t="s">
        <v>1532</v>
      </c>
      <c r="D865" s="332" t="s">
        <v>1739</v>
      </c>
      <c r="E865" s="262"/>
      <c r="F865" s="331" t="n">
        <v>0.7</v>
      </c>
      <c r="G865" s="333" t="n">
        <v>250</v>
      </c>
      <c r="H865" s="333" t="n">
        <f aca="false">A865*G865*(1-H852/100)</f>
        <v>2000</v>
      </c>
      <c r="I865" s="334" t="n">
        <v>124.7873</v>
      </c>
      <c r="J865" s="334" t="n">
        <f aca="false">(A865*I865)/J852*K852</f>
        <v>908.226363909775</v>
      </c>
      <c r="K865" s="335" t="n">
        <f aca="false">H865-J865</f>
        <v>1091.77363609023</v>
      </c>
      <c r="L865" s="330"/>
      <c r="M865" s="262"/>
      <c r="N865" s="262" t="n">
        <v>124.7873</v>
      </c>
      <c r="O865" s="262" t="n">
        <v>1.39</v>
      </c>
      <c r="P865" s="262" t="n">
        <v>500</v>
      </c>
      <c r="Q865" s="262" t="n">
        <v>250</v>
      </c>
      <c r="R865" s="331" t="n">
        <f aca="false">A865*F865</f>
        <v>5.6</v>
      </c>
    </row>
    <row r="866" s="1" customFormat="true" ht="12.75" hidden="false" customHeight="false" outlineLevel="0" collapsed="false">
      <c r="A866" s="262" t="n">
        <v>2</v>
      </c>
      <c r="B866" s="332" t="s">
        <v>1740</v>
      </c>
      <c r="C866" s="332" t="s">
        <v>1741</v>
      </c>
      <c r="D866" s="332" t="s">
        <v>1742</v>
      </c>
      <c r="E866" s="262"/>
      <c r="F866" s="331" t="n">
        <v>4.85</v>
      </c>
      <c r="G866" s="333" t="n">
        <v>2575</v>
      </c>
      <c r="H866" s="333" t="n">
        <f aca="false">A866*G866*(1-H852/100)</f>
        <v>5150</v>
      </c>
      <c r="I866" s="334" t="n">
        <v>1839.39</v>
      </c>
      <c r="J866" s="334" t="n">
        <f aca="false">(A866*I866)/J852*K852</f>
        <v>3346.86</v>
      </c>
      <c r="K866" s="335" t="n">
        <f aca="false">H866-J866</f>
        <v>1803.14</v>
      </c>
      <c r="L866" s="330"/>
      <c r="M866" s="262"/>
      <c r="N866" s="262" t="n">
        <v>1839.39</v>
      </c>
      <c r="O866" s="262" t="n">
        <v>18.44</v>
      </c>
      <c r="P866" s="262" t="n">
        <v>3200</v>
      </c>
      <c r="Q866" s="262" t="n">
        <v>2575</v>
      </c>
      <c r="R866" s="331" t="n">
        <f aca="false">A866*F866</f>
        <v>9.7</v>
      </c>
    </row>
    <row r="867" s="1" customFormat="true" ht="12.75" hidden="false" customHeight="false" outlineLevel="0" collapsed="false">
      <c r="A867" s="262" t="n">
        <v>2</v>
      </c>
      <c r="B867" s="332" t="s">
        <v>2488</v>
      </c>
      <c r="C867" s="332" t="s">
        <v>1861</v>
      </c>
      <c r="D867" s="332" t="s">
        <v>1862</v>
      </c>
      <c r="E867" s="262"/>
      <c r="F867" s="331" t="n">
        <v>6.79</v>
      </c>
      <c r="G867" s="333" t="n">
        <v>2545</v>
      </c>
      <c r="H867" s="333" t="n">
        <f aca="false">A867*G867*(1-H852/100)</f>
        <v>5090</v>
      </c>
      <c r="I867" s="334" t="n">
        <v>1885.275</v>
      </c>
      <c r="J867" s="334" t="n">
        <f aca="false">(A867*I867)/J852*K852</f>
        <v>3430.35</v>
      </c>
      <c r="K867" s="335" t="n">
        <f aca="false">H867-J867</f>
        <v>1659.65</v>
      </c>
      <c r="L867" s="330"/>
      <c r="M867" s="262"/>
      <c r="N867" s="262" t="n">
        <v>1885.275</v>
      </c>
      <c r="O867" s="262" t="n">
        <v>21</v>
      </c>
      <c r="P867" s="262" t="n">
        <v>3390</v>
      </c>
      <c r="Q867" s="262" t="n">
        <v>2545</v>
      </c>
      <c r="R867" s="331" t="n">
        <f aca="false">A867*F867</f>
        <v>13.58</v>
      </c>
    </row>
    <row r="868" s="1" customFormat="true" ht="12.75" hidden="false" customHeight="false" outlineLevel="0" collapsed="false">
      <c r="A868" s="262" t="n">
        <v>1</v>
      </c>
      <c r="B868" s="332" t="s">
        <v>2357</v>
      </c>
      <c r="C868" s="332" t="s">
        <v>1553</v>
      </c>
      <c r="D868" s="332" t="s">
        <v>2358</v>
      </c>
      <c r="E868" s="262"/>
      <c r="F868" s="331" t="n">
        <v>3.6</v>
      </c>
      <c r="G868" s="333" t="n">
        <v>2334</v>
      </c>
      <c r="H868" s="333" t="n">
        <f aca="false">A868*G868*(1-H852/100)</f>
        <v>2334</v>
      </c>
      <c r="I868" s="334" t="n">
        <v>1729.0665</v>
      </c>
      <c r="J868" s="334" t="n">
        <f aca="false">(A868*I868)/J852*K852</f>
        <v>1573.0605</v>
      </c>
      <c r="K868" s="335" t="n">
        <f aca="false">H868-J868</f>
        <v>760.9395</v>
      </c>
      <c r="L868" s="330"/>
      <c r="M868" s="262"/>
      <c r="N868" s="262" t="n">
        <v>1729.0665</v>
      </c>
      <c r="O868" s="262" t="n">
        <v>19.26</v>
      </c>
      <c r="P868" s="262" t="n">
        <v>3110</v>
      </c>
      <c r="Q868" s="262" t="n">
        <v>2334</v>
      </c>
      <c r="R868" s="331" t="n">
        <f aca="false">A868*F868</f>
        <v>3.6</v>
      </c>
    </row>
    <row r="869" s="1" customFormat="true" ht="12.75" hidden="false" customHeight="false" outlineLevel="0" collapsed="false">
      <c r="A869" s="262" t="n">
        <v>3</v>
      </c>
      <c r="B869" s="332" t="s">
        <v>2593</v>
      </c>
      <c r="C869" s="332" t="s">
        <v>1553</v>
      </c>
      <c r="D869" s="332" t="s">
        <v>2594</v>
      </c>
      <c r="E869" s="262"/>
      <c r="F869" s="331" t="n">
        <v>2</v>
      </c>
      <c r="G869" s="333" t="n">
        <v>1481</v>
      </c>
      <c r="H869" s="333" t="n">
        <f aca="false">A869*G869*(1-H852/100)</f>
        <v>4443</v>
      </c>
      <c r="I869" s="334" t="n">
        <v>987.525</v>
      </c>
      <c r="J869" s="334" t="n">
        <f aca="false">(A869*I869)/J852*K852</f>
        <v>2695.275</v>
      </c>
      <c r="K869" s="335" t="n">
        <f aca="false">H869-J869</f>
        <v>1747.725</v>
      </c>
      <c r="L869" s="330"/>
      <c r="M869" s="262"/>
      <c r="N869" s="262" t="n">
        <v>987.525</v>
      </c>
      <c r="O869" s="262" t="n">
        <v>11</v>
      </c>
      <c r="P869" s="262" t="n">
        <v>1780</v>
      </c>
      <c r="Q869" s="262" t="n">
        <v>1481</v>
      </c>
      <c r="R869" s="331" t="n">
        <f aca="false">A869*F869</f>
        <v>6</v>
      </c>
    </row>
    <row r="870" s="1" customFormat="true" ht="12.75" hidden="false" customHeight="false" outlineLevel="0" collapsed="false">
      <c r="A870" s="262" t="n">
        <v>2</v>
      </c>
      <c r="B870" s="332" t="s">
        <v>2595</v>
      </c>
      <c r="C870" s="332" t="s">
        <v>1553</v>
      </c>
      <c r="D870" s="332" t="s">
        <v>2596</v>
      </c>
      <c r="E870" s="262"/>
      <c r="F870" s="331" t="n">
        <v>4.08</v>
      </c>
      <c r="G870" s="333" t="n">
        <v>1885</v>
      </c>
      <c r="H870" s="333" t="n">
        <f aca="false">A870*G870*(1-H852/100)</f>
        <v>3770</v>
      </c>
      <c r="I870" s="334" t="n">
        <v>1346.625</v>
      </c>
      <c r="J870" s="334" t="n">
        <f aca="false">(A870*I870)/J852*K852</f>
        <v>2450.25</v>
      </c>
      <c r="K870" s="335" t="n">
        <f aca="false">H870-J870</f>
        <v>1319.75</v>
      </c>
      <c r="L870" s="330"/>
      <c r="M870" s="262"/>
      <c r="N870" s="262" t="n">
        <v>1346.625</v>
      </c>
      <c r="O870" s="262" t="n">
        <v>15</v>
      </c>
      <c r="P870" s="262" t="n">
        <v>2420</v>
      </c>
      <c r="Q870" s="262" t="n">
        <v>1885</v>
      </c>
      <c r="R870" s="331" t="n">
        <f aca="false">A870*F870</f>
        <v>8.16</v>
      </c>
    </row>
    <row r="871" s="1" customFormat="true" ht="12.75" hidden="false" customHeight="false" outlineLevel="0" collapsed="false">
      <c r="A871" s="262" t="n">
        <v>6</v>
      </c>
      <c r="B871" s="332" t="s">
        <v>2597</v>
      </c>
      <c r="C871" s="332" t="s">
        <v>2598</v>
      </c>
      <c r="D871" s="332" t="s">
        <v>2599</v>
      </c>
      <c r="E871" s="262"/>
      <c r="F871" s="331" t="n">
        <v>1.23</v>
      </c>
      <c r="G871" s="333" t="n">
        <v>485</v>
      </c>
      <c r="H871" s="333" t="n">
        <f aca="false">A871*G871*(1-H852/100)</f>
        <v>2910</v>
      </c>
      <c r="I871" s="334" t="n">
        <v>359.1</v>
      </c>
      <c r="J871" s="334" t="n">
        <f aca="false">(A871*I871)/J852*K852</f>
        <v>1960.2</v>
      </c>
      <c r="K871" s="335" t="n">
        <f aca="false">H871-J871</f>
        <v>949.8</v>
      </c>
      <c r="L871" s="330"/>
      <c r="M871" s="262"/>
      <c r="N871" s="262" t="n">
        <v>359.1</v>
      </c>
      <c r="O871" s="262" t="n">
        <v>4</v>
      </c>
      <c r="P871" s="262" t="n">
        <v>718.2</v>
      </c>
      <c r="Q871" s="262" t="n">
        <v>485</v>
      </c>
      <c r="R871" s="331" t="n">
        <f aca="false">A871*F871</f>
        <v>7.38</v>
      </c>
    </row>
    <row r="872" s="1" customFormat="true" ht="12.75" hidden="false" customHeight="false" outlineLevel="0" collapsed="false">
      <c r="A872" s="262" t="n">
        <v>20</v>
      </c>
      <c r="B872" s="332" t="s">
        <v>2600</v>
      </c>
      <c r="C872" s="332" t="s">
        <v>2598</v>
      </c>
      <c r="D872" s="332" t="s">
        <v>2601</v>
      </c>
      <c r="E872" s="262"/>
      <c r="F872" s="331" t="n">
        <v>0.8</v>
      </c>
      <c r="G872" s="333" t="n">
        <v>271</v>
      </c>
      <c r="H872" s="333" t="n">
        <f aca="false">A872*G872*(1-H852/100)</f>
        <v>5420</v>
      </c>
      <c r="I872" s="334" t="n">
        <v>208.278</v>
      </c>
      <c r="J872" s="334" t="n">
        <f aca="false">(A872*I872)/J852*K852</f>
        <v>3789.72</v>
      </c>
      <c r="K872" s="335" t="n">
        <f aca="false">H872-J872</f>
        <v>1630.28</v>
      </c>
      <c r="L872" s="330"/>
      <c r="M872" s="262"/>
      <c r="N872" s="262" t="n">
        <v>208.278</v>
      </c>
      <c r="O872" s="262" t="n">
        <v>2.32</v>
      </c>
      <c r="P872" s="262" t="n">
        <v>458.2116</v>
      </c>
      <c r="Q872" s="262" t="n">
        <v>271</v>
      </c>
      <c r="R872" s="331" t="n">
        <f aca="false">A872*F872</f>
        <v>16</v>
      </c>
    </row>
    <row r="873" s="1" customFormat="true" ht="12.75" hidden="false" customHeight="false" outlineLevel="0" collapsed="false">
      <c r="A873" s="262" t="n">
        <v>30</v>
      </c>
      <c r="B873" s="332" t="s">
        <v>1912</v>
      </c>
      <c r="C873" s="332" t="s">
        <v>1562</v>
      </c>
      <c r="D873" s="332" t="s">
        <v>1913</v>
      </c>
      <c r="E873" s="262"/>
      <c r="F873" s="331" t="n">
        <v>0.66</v>
      </c>
      <c r="G873" s="333" t="n">
        <v>218</v>
      </c>
      <c r="H873" s="333" t="n">
        <f aca="false">A873*G873*(1-H852/100)</f>
        <v>6540</v>
      </c>
      <c r="I873" s="334" t="n">
        <v>161.595</v>
      </c>
      <c r="J873" s="334" t="n">
        <f aca="false">(A873*I873)/J852*K852</f>
        <v>4410.45</v>
      </c>
      <c r="K873" s="335" t="n">
        <f aca="false">H873-J873</f>
        <v>2129.55</v>
      </c>
      <c r="L873" s="330"/>
      <c r="M873" s="262"/>
      <c r="N873" s="262" t="n">
        <v>161.595</v>
      </c>
      <c r="O873" s="262" t="n">
        <v>1.8</v>
      </c>
      <c r="P873" s="262" t="n">
        <v>400</v>
      </c>
      <c r="Q873" s="262" t="n">
        <v>218</v>
      </c>
      <c r="R873" s="331" t="n">
        <f aca="false">A873*F873</f>
        <v>19.8</v>
      </c>
    </row>
    <row r="874" s="1" customFormat="true" ht="12.75" hidden="false" customHeight="false" outlineLevel="0" collapsed="false">
      <c r="A874" s="262" t="n">
        <v>10</v>
      </c>
      <c r="B874" s="332" t="s">
        <v>2602</v>
      </c>
      <c r="C874" s="332" t="s">
        <v>2603</v>
      </c>
      <c r="D874" s="332" t="s">
        <v>2604</v>
      </c>
      <c r="E874" s="262"/>
      <c r="F874" s="331" t="n">
        <v>1.5</v>
      </c>
      <c r="G874" s="333" t="n">
        <v>788</v>
      </c>
      <c r="H874" s="333" t="n">
        <f aca="false">A874*G874*(1-H852/100)</f>
        <v>7880</v>
      </c>
      <c r="I874" s="334" t="n">
        <v>583.5375</v>
      </c>
      <c r="J874" s="334" t="n">
        <f aca="false">(A874*I874)/J852*K852</f>
        <v>5308.875</v>
      </c>
      <c r="K874" s="335" t="n">
        <f aca="false">H874-J874</f>
        <v>2571.125</v>
      </c>
      <c r="L874" s="330"/>
      <c r="M874" s="262"/>
      <c r="N874" s="262" t="n">
        <v>583.5375</v>
      </c>
      <c r="O874" s="262" t="n">
        <v>6.5</v>
      </c>
      <c r="P874" s="262" t="n">
        <v>1000</v>
      </c>
      <c r="Q874" s="262" t="n">
        <v>788</v>
      </c>
      <c r="R874" s="331" t="n">
        <f aca="false">A874*F874</f>
        <v>15</v>
      </c>
    </row>
    <row r="875" s="1" customFormat="true" ht="12.75" hidden="false" customHeight="false" outlineLevel="0" collapsed="false">
      <c r="A875" s="262" t="n">
        <v>10</v>
      </c>
      <c r="B875" s="332" t="s">
        <v>2605</v>
      </c>
      <c r="C875" s="332" t="s">
        <v>1562</v>
      </c>
      <c r="D875" s="332" t="s">
        <v>1917</v>
      </c>
      <c r="E875" s="262"/>
      <c r="F875" s="331" t="n">
        <v>0.78</v>
      </c>
      <c r="G875" s="333" t="n">
        <v>308</v>
      </c>
      <c r="H875" s="333" t="n">
        <f aca="false">A875*G875*(1-H852/100)</f>
        <v>3080</v>
      </c>
      <c r="I875" s="334" t="n">
        <v>224.4375</v>
      </c>
      <c r="J875" s="334" t="n">
        <f aca="false">(A875*I875)/J852*K852</f>
        <v>2041.875</v>
      </c>
      <c r="K875" s="335" t="n">
        <f aca="false">H875-J875</f>
        <v>1038.125</v>
      </c>
      <c r="L875" s="330"/>
      <c r="M875" s="262"/>
      <c r="N875" s="262" t="n">
        <v>224.4375</v>
      </c>
      <c r="O875" s="262" t="n">
        <v>2.5</v>
      </c>
      <c r="P875" s="262" t="n">
        <v>450</v>
      </c>
      <c r="Q875" s="262" t="n">
        <v>308</v>
      </c>
      <c r="R875" s="331" t="n">
        <f aca="false">A875*F875</f>
        <v>7.8</v>
      </c>
    </row>
    <row r="876" s="1" customFormat="true" ht="12.75" hidden="false" customHeight="false" outlineLevel="0" collapsed="false">
      <c r="A876" s="262" t="n">
        <v>6</v>
      </c>
      <c r="B876" s="332" t="s">
        <v>2606</v>
      </c>
      <c r="C876" s="332" t="s">
        <v>1565</v>
      </c>
      <c r="D876" s="332" t="s">
        <v>2607</v>
      </c>
      <c r="E876" s="262"/>
      <c r="F876" s="331" t="n">
        <v>0.37</v>
      </c>
      <c r="G876" s="333" t="n">
        <v>158</v>
      </c>
      <c r="H876" s="333" t="n">
        <f aca="false">A876*G876*(1-H852/100)</f>
        <v>948</v>
      </c>
      <c r="I876" s="334" t="n">
        <v>116.7075</v>
      </c>
      <c r="J876" s="334" t="n">
        <f aca="false">(A876*I876)/J852*K852</f>
        <v>637.065</v>
      </c>
      <c r="K876" s="335" t="n">
        <f aca="false">H876-J876</f>
        <v>310.935</v>
      </c>
      <c r="L876" s="330"/>
      <c r="M876" s="262"/>
      <c r="N876" s="262" t="n">
        <v>116.7075</v>
      </c>
      <c r="O876" s="262" t="n">
        <v>1.3</v>
      </c>
      <c r="P876" s="262"/>
      <c r="Q876" s="262" t="n">
        <v>158</v>
      </c>
      <c r="R876" s="331" t="n">
        <f aca="false">A876*F876</f>
        <v>2.22</v>
      </c>
    </row>
    <row r="877" s="1" customFormat="true" ht="12.75" hidden="false" customHeight="false" outlineLevel="0" collapsed="false">
      <c r="A877" s="336" t="n">
        <f aca="false">SUM(A853:A876)</f>
        <v>160</v>
      </c>
      <c r="B877" s="336" t="s">
        <v>377</v>
      </c>
      <c r="C877" s="336"/>
      <c r="D877" s="336"/>
      <c r="E877" s="336"/>
      <c r="F877" s="337" t="n">
        <f aca="false">R877</f>
        <v>345.52</v>
      </c>
      <c r="G877" s="338"/>
      <c r="H877" s="339" t="n">
        <f aca="false">SUM(H853:H876)</f>
        <v>107395</v>
      </c>
      <c r="I877" s="340"/>
      <c r="J877" s="341" t="n">
        <f aca="false">SUM(J853:J876)</f>
        <v>70872.3623639098</v>
      </c>
      <c r="K877" s="335" t="n">
        <f aca="false">SUM(K853:K876)</f>
        <v>36522.6376360902</v>
      </c>
      <c r="L877" s="330"/>
      <c r="M877" s="262"/>
      <c r="N877" s="262"/>
      <c r="O877" s="262"/>
      <c r="P877" s="262"/>
      <c r="Q877" s="262"/>
      <c r="R877" s="331" t="n">
        <f aca="false">SUM(R853:R876)</f>
        <v>345.52</v>
      </c>
    </row>
    <row r="878" s="1" customFormat="true" ht="12.75" hidden="false" customHeight="false" outlineLevel="0" collapsed="false">
      <c r="A878" s="262"/>
      <c r="B878" s="272" t="s">
        <v>914</v>
      </c>
      <c r="C878" s="342"/>
      <c r="D878" s="342"/>
      <c r="E878" s="262"/>
      <c r="F878" s="262"/>
      <c r="G878" s="333"/>
      <c r="H878" s="343" t="n">
        <v>0</v>
      </c>
      <c r="I878" s="344" t="n">
        <f aca="false">K879/J879</f>
        <v>0.515329762094802</v>
      </c>
      <c r="J878" s="345"/>
      <c r="K878" s="335"/>
      <c r="L878" s="330"/>
      <c r="M878" s="262"/>
      <c r="N878" s="262"/>
      <c r="O878" s="262"/>
      <c r="P878" s="262"/>
      <c r="Q878" s="262"/>
      <c r="R878" s="331"/>
    </row>
    <row r="879" s="1" customFormat="true" ht="13.5" hidden="false" customHeight="false" outlineLevel="0" collapsed="false">
      <c r="A879" s="346"/>
      <c r="B879" s="346" t="s">
        <v>915</v>
      </c>
      <c r="C879" s="346"/>
      <c r="D879" s="346"/>
      <c r="E879" s="346"/>
      <c r="F879" s="347"/>
      <c r="G879" s="348"/>
      <c r="H879" s="349" t="n">
        <f aca="false">SUM(H877:H878)</f>
        <v>107395</v>
      </c>
      <c r="I879" s="350" t="n">
        <f aca="false">K879/H879</f>
        <v>0.340077635235255</v>
      </c>
      <c r="J879" s="351" t="n">
        <f aca="false">SUM(J877:J878)</f>
        <v>70872.3623639098</v>
      </c>
      <c r="K879" s="352" t="n">
        <f aca="false">H879-J879</f>
        <v>36522.6376360902</v>
      </c>
      <c r="L879" s="330"/>
      <c r="M879" s="262"/>
      <c r="N879" s="262"/>
      <c r="O879" s="262"/>
      <c r="P879" s="262"/>
      <c r="Q879" s="262"/>
      <c r="R879" s="331"/>
    </row>
    <row r="880" s="1" customFormat="true" ht="13.5" hidden="false" customHeight="false" outlineLevel="0" collapsed="false">
      <c r="A880" s="262"/>
      <c r="B880" s="332"/>
      <c r="C880" s="342"/>
      <c r="D880" s="342"/>
      <c r="E880" s="262"/>
      <c r="F880" s="262"/>
      <c r="G880" s="262"/>
      <c r="H880" s="262"/>
      <c r="I880" s="354"/>
      <c r="J880" s="354"/>
      <c r="K880" s="355"/>
      <c r="L880" s="330"/>
      <c r="M880" s="262"/>
      <c r="N880" s="262"/>
      <c r="O880" s="262"/>
      <c r="P880" s="262"/>
      <c r="Q880" s="262"/>
      <c r="R880" s="331"/>
    </row>
    <row r="881" s="1" customFormat="true" ht="13.5" hidden="false" customHeight="false" outlineLevel="0" collapsed="false">
      <c r="A881" s="322"/>
      <c r="B881" s="323" t="s">
        <v>1717</v>
      </c>
      <c r="C881" s="324" t="s">
        <v>2608</v>
      </c>
      <c r="D881" s="324"/>
      <c r="E881" s="322"/>
      <c r="F881" s="322" t="s">
        <v>2609</v>
      </c>
      <c r="G881" s="325" t="n">
        <v>42775</v>
      </c>
      <c r="H881" s="326" t="n">
        <v>0</v>
      </c>
      <c r="I881" s="327" t="s">
        <v>358</v>
      </c>
      <c r="J881" s="328" t="n">
        <v>66.5</v>
      </c>
      <c r="K881" s="329" t="n">
        <v>60.5</v>
      </c>
      <c r="L881" s="330"/>
      <c r="M881" s="262"/>
      <c r="N881" s="262"/>
      <c r="O881" s="262"/>
      <c r="P881" s="262"/>
      <c r="Q881" s="262"/>
      <c r="R881" s="331"/>
    </row>
    <row r="882" s="1" customFormat="true" ht="12.75" hidden="false" customHeight="false" outlineLevel="0" collapsed="false">
      <c r="A882" s="262" t="n">
        <v>1</v>
      </c>
      <c r="B882" s="332" t="s">
        <v>2141</v>
      </c>
      <c r="C882" s="332" t="s">
        <v>1734</v>
      </c>
      <c r="D882" s="332" t="s">
        <v>2142</v>
      </c>
      <c r="E882" s="262"/>
      <c r="F882" s="331" t="n">
        <v>21</v>
      </c>
      <c r="G882" s="333" t="n">
        <v>7530</v>
      </c>
      <c r="H882" s="333" t="n">
        <f aca="false">A882*G882*(1-H881/100)</f>
        <v>7530</v>
      </c>
      <c r="I882" s="334" t="n">
        <v>5792.283</v>
      </c>
      <c r="J882" s="334" t="n">
        <f aca="false">(A882*I882)/J881*K881</f>
        <v>5269.671</v>
      </c>
      <c r="K882" s="335" t="n">
        <f aca="false">H882-J882</f>
        <v>2260.329</v>
      </c>
      <c r="L882" s="330"/>
      <c r="M882" s="262"/>
      <c r="N882" s="262" t="n">
        <v>5792.283</v>
      </c>
      <c r="O882" s="262" t="n">
        <v>64.52</v>
      </c>
      <c r="P882" s="262" t="n">
        <v>8690</v>
      </c>
      <c r="Q882" s="262" t="n">
        <v>7529.9679</v>
      </c>
      <c r="R882" s="331" t="n">
        <f aca="false">A882*F882</f>
        <v>21</v>
      </c>
    </row>
    <row r="883" s="1" customFormat="true" ht="12.75" hidden="false" customHeight="false" outlineLevel="0" collapsed="false">
      <c r="A883" s="262" t="n">
        <v>1</v>
      </c>
      <c r="B883" s="332" t="s">
        <v>2143</v>
      </c>
      <c r="C883" s="332" t="s">
        <v>1794</v>
      </c>
      <c r="D883" s="332" t="s">
        <v>2144</v>
      </c>
      <c r="E883" s="262"/>
      <c r="F883" s="331" t="n">
        <v>20.6</v>
      </c>
      <c r="G883" s="333" t="n">
        <v>6670</v>
      </c>
      <c r="H883" s="333" t="n">
        <f aca="false">A883*G883*(1-H881/100)</f>
        <v>6670</v>
      </c>
      <c r="I883" s="334" t="n">
        <v>5130.6413</v>
      </c>
      <c r="J883" s="334" t="n">
        <f aca="false">(A883*I883)/J881*K881</f>
        <v>4667.72629548872</v>
      </c>
      <c r="K883" s="335" t="n">
        <f aca="false">H883-J883</f>
        <v>2002.27370451128</v>
      </c>
      <c r="L883" s="330"/>
      <c r="M883" s="262"/>
      <c r="N883" s="262" t="n">
        <v>5130.6413</v>
      </c>
      <c r="O883" s="262" t="n">
        <v>57.15</v>
      </c>
      <c r="P883" s="262" t="n">
        <v>7700</v>
      </c>
      <c r="Q883" s="262" t="n">
        <v>6669.8336</v>
      </c>
      <c r="R883" s="331" t="n">
        <f aca="false">A883*F883</f>
        <v>20.6</v>
      </c>
    </row>
    <row r="884" s="1" customFormat="true" ht="12.75" hidden="false" customHeight="false" outlineLevel="0" collapsed="false">
      <c r="A884" s="262" t="n">
        <v>1</v>
      </c>
      <c r="B884" s="332" t="s">
        <v>2610</v>
      </c>
      <c r="C884" s="332" t="s">
        <v>1734</v>
      </c>
      <c r="D884" s="332" t="s">
        <v>2611</v>
      </c>
      <c r="E884" s="262"/>
      <c r="F884" s="331" t="n">
        <v>30</v>
      </c>
      <c r="G884" s="333" t="n">
        <v>7530</v>
      </c>
      <c r="H884" s="333" t="n">
        <f aca="false">A884*G884*(1-H881/100)</f>
        <v>7530</v>
      </c>
      <c r="I884" s="334" t="n">
        <v>5792.283</v>
      </c>
      <c r="J884" s="334" t="n">
        <f aca="false">(A884*I884)/J881*K881</f>
        <v>5269.671</v>
      </c>
      <c r="K884" s="335" t="n">
        <f aca="false">H884-J884</f>
        <v>2260.329</v>
      </c>
      <c r="L884" s="330"/>
      <c r="M884" s="262"/>
      <c r="N884" s="262" t="n">
        <v>5792.283</v>
      </c>
      <c r="O884" s="262" t="n">
        <v>64.52</v>
      </c>
      <c r="P884" s="262" t="n">
        <v>8690</v>
      </c>
      <c r="Q884" s="262" t="n">
        <v>7529.9679</v>
      </c>
      <c r="R884" s="331" t="n">
        <f aca="false">A884*F884</f>
        <v>30</v>
      </c>
    </row>
    <row r="885" s="1" customFormat="true" ht="12.75" hidden="false" customHeight="false" outlineLevel="0" collapsed="false">
      <c r="A885" s="262" t="n">
        <v>1</v>
      </c>
      <c r="B885" s="332" t="s">
        <v>2145</v>
      </c>
      <c r="C885" s="332" t="s">
        <v>1734</v>
      </c>
      <c r="D885" s="332" t="s">
        <v>2146</v>
      </c>
      <c r="E885" s="262"/>
      <c r="F885" s="331" t="n">
        <v>31.55</v>
      </c>
      <c r="G885" s="333" t="n">
        <v>7530</v>
      </c>
      <c r="H885" s="333" t="n">
        <f aca="false">A885*G885*(1-H881/100)</f>
        <v>7530</v>
      </c>
      <c r="I885" s="334" t="n">
        <v>5792.283</v>
      </c>
      <c r="J885" s="334" t="n">
        <f aca="false">(A885*I885)/J881*K881</f>
        <v>5269.671</v>
      </c>
      <c r="K885" s="335" t="n">
        <f aca="false">H885-J885</f>
        <v>2260.329</v>
      </c>
      <c r="L885" s="330"/>
      <c r="M885" s="262"/>
      <c r="N885" s="262" t="n">
        <v>5792.283</v>
      </c>
      <c r="O885" s="262" t="n">
        <v>64.52</v>
      </c>
      <c r="P885" s="262" t="n">
        <v>8690</v>
      </c>
      <c r="Q885" s="262" t="n">
        <v>7529.9679</v>
      </c>
      <c r="R885" s="331" t="n">
        <f aca="false">A885*F885</f>
        <v>31.55</v>
      </c>
    </row>
    <row r="886" s="1" customFormat="true" ht="12.75" hidden="false" customHeight="false" outlineLevel="0" collapsed="false">
      <c r="A886" s="262" t="n">
        <v>6</v>
      </c>
      <c r="B886" s="332" t="s">
        <v>1942</v>
      </c>
      <c r="C886" s="332" t="s">
        <v>1907</v>
      </c>
      <c r="D886" s="332" t="s">
        <v>1943</v>
      </c>
      <c r="E886" s="262"/>
      <c r="F886" s="331" t="n">
        <v>0.05</v>
      </c>
      <c r="G886" s="333" t="n">
        <v>136</v>
      </c>
      <c r="H886" s="333" t="n">
        <f aca="false">A886*G886*(1-H881/100)</f>
        <v>816</v>
      </c>
      <c r="I886" s="334" t="n">
        <v>105.9345</v>
      </c>
      <c r="J886" s="334" t="n">
        <f aca="false">(A886*I886)/J881*K881</f>
        <v>578.259</v>
      </c>
      <c r="K886" s="335" t="n">
        <f aca="false">H886-J886</f>
        <v>237.741</v>
      </c>
      <c r="L886" s="330"/>
      <c r="M886" s="262"/>
      <c r="N886" s="262" t="n">
        <v>105.9345</v>
      </c>
      <c r="O886" s="262" t="n">
        <v>1.18</v>
      </c>
      <c r="P886" s="262" t="n">
        <v>160</v>
      </c>
      <c r="Q886" s="262" t="n">
        <v>143.0116</v>
      </c>
      <c r="R886" s="331" t="n">
        <f aca="false">A886*F886</f>
        <v>0.3</v>
      </c>
    </row>
    <row r="887" s="1" customFormat="true" ht="12.75" hidden="false" customHeight="false" outlineLevel="0" collapsed="false">
      <c r="A887" s="262" t="n">
        <v>4</v>
      </c>
      <c r="B887" s="332" t="s">
        <v>2591</v>
      </c>
      <c r="C887" s="332" t="s">
        <v>1907</v>
      </c>
      <c r="D887" s="332" t="s">
        <v>2592</v>
      </c>
      <c r="E887" s="262"/>
      <c r="F887" s="331" t="n">
        <v>0.039</v>
      </c>
      <c r="G887" s="333" t="n">
        <v>190</v>
      </c>
      <c r="H887" s="333" t="n">
        <f aca="false">A887*G887*(1-H881/100)</f>
        <v>760</v>
      </c>
      <c r="I887" s="334" t="n">
        <v>111.321</v>
      </c>
      <c r="J887" s="334" t="n">
        <f aca="false">(A887*I887)/J881*K881</f>
        <v>405.108</v>
      </c>
      <c r="K887" s="335" t="n">
        <f aca="false">H887-J887</f>
        <v>354.892</v>
      </c>
      <c r="L887" s="330"/>
      <c r="M887" s="262"/>
      <c r="N887" s="262" t="n">
        <v>111.321</v>
      </c>
      <c r="O887" s="262" t="n">
        <v>1.24</v>
      </c>
      <c r="P887" s="262" t="n">
        <v>170</v>
      </c>
      <c r="Q887" s="262" t="n">
        <v>150.2834</v>
      </c>
      <c r="R887" s="331" t="n">
        <f aca="false">A887*F887</f>
        <v>0.156</v>
      </c>
    </row>
    <row r="888" s="1" customFormat="true" ht="12.75" hidden="false" customHeight="false" outlineLevel="0" collapsed="false">
      <c r="A888" s="336" t="n">
        <f aca="false">SUM(A882:A887)</f>
        <v>14</v>
      </c>
      <c r="B888" s="336" t="s">
        <v>377</v>
      </c>
      <c r="C888" s="336"/>
      <c r="D888" s="336"/>
      <c r="E888" s="336"/>
      <c r="F888" s="337" t="n">
        <f aca="false">R888</f>
        <v>103.606</v>
      </c>
      <c r="G888" s="338"/>
      <c r="H888" s="339" t="n">
        <f aca="false">SUM(H882:H887)</f>
        <v>30836</v>
      </c>
      <c r="I888" s="340"/>
      <c r="J888" s="341" t="n">
        <f aca="false">SUM(J882:J887)</f>
        <v>21460.1062954887</v>
      </c>
      <c r="K888" s="335" t="n">
        <f aca="false">SUM(K882:K887)</f>
        <v>9375.89370451128</v>
      </c>
      <c r="L888" s="330"/>
      <c r="M888" s="262"/>
      <c r="N888" s="262"/>
      <c r="O888" s="262"/>
      <c r="P888" s="262"/>
      <c r="Q888" s="262"/>
      <c r="R888" s="331" t="n">
        <f aca="false">SUM(R882:R887)</f>
        <v>103.606</v>
      </c>
    </row>
    <row r="889" s="1" customFormat="true" ht="12.75" hidden="false" customHeight="false" outlineLevel="0" collapsed="false">
      <c r="A889" s="262"/>
      <c r="B889" s="272" t="s">
        <v>914</v>
      </c>
      <c r="C889" s="342"/>
      <c r="D889" s="342"/>
      <c r="E889" s="262"/>
      <c r="F889" s="262"/>
      <c r="G889" s="333"/>
      <c r="H889" s="343" t="n">
        <v>0</v>
      </c>
      <c r="I889" s="344" t="n">
        <f aca="false">K890/J890</f>
        <v>0.436898754153993</v>
      </c>
      <c r="J889" s="345"/>
      <c r="K889" s="335"/>
      <c r="L889" s="330"/>
      <c r="M889" s="262"/>
      <c r="N889" s="262"/>
      <c r="O889" s="262"/>
      <c r="P889" s="262"/>
      <c r="Q889" s="262"/>
      <c r="R889" s="331"/>
    </row>
    <row r="890" s="1" customFormat="true" ht="13.5" hidden="false" customHeight="false" outlineLevel="0" collapsed="false">
      <c r="A890" s="346"/>
      <c r="B890" s="346" t="s">
        <v>915</v>
      </c>
      <c r="C890" s="346"/>
      <c r="D890" s="346"/>
      <c r="E890" s="346"/>
      <c r="F890" s="347"/>
      <c r="G890" s="348"/>
      <c r="H890" s="349" t="n">
        <f aca="false">SUM(H888:H889)</f>
        <v>30836</v>
      </c>
      <c r="I890" s="350" t="n">
        <f aca="false">K890/H890</f>
        <v>0.304056742265899</v>
      </c>
      <c r="J890" s="351" t="n">
        <f aca="false">SUM(J888:J889)</f>
        <v>21460.1062954887</v>
      </c>
      <c r="K890" s="352" t="n">
        <f aca="false">H890-J890</f>
        <v>9375.89370451128</v>
      </c>
      <c r="L890" s="330"/>
      <c r="M890" s="262"/>
      <c r="N890" s="262"/>
      <c r="O890" s="262"/>
      <c r="P890" s="262"/>
      <c r="Q890" s="262"/>
      <c r="R890" s="331"/>
    </row>
    <row r="891" s="1" customFormat="true" ht="13.5" hidden="false" customHeight="false" outlineLevel="0" collapsed="false">
      <c r="A891" s="262"/>
      <c r="B891" s="332"/>
      <c r="C891" s="342"/>
      <c r="D891" s="342"/>
      <c r="E891" s="262"/>
      <c r="F891" s="262"/>
      <c r="G891" s="262"/>
      <c r="H891" s="262"/>
      <c r="I891" s="354"/>
      <c r="J891" s="354"/>
      <c r="K891" s="355"/>
      <c r="L891" s="330"/>
      <c r="M891" s="262"/>
      <c r="N891" s="262"/>
      <c r="O891" s="262"/>
      <c r="P891" s="262"/>
      <c r="Q891" s="262"/>
      <c r="R891" s="331"/>
    </row>
    <row r="892" s="1" customFormat="true" ht="13.5" hidden="false" customHeight="false" outlineLevel="0" collapsed="false">
      <c r="A892" s="322"/>
      <c r="B892" s="323" t="s">
        <v>2612</v>
      </c>
      <c r="C892" s="324" t="s">
        <v>2613</v>
      </c>
      <c r="D892" s="325" t="n">
        <v>42775</v>
      </c>
      <c r="E892" s="322"/>
      <c r="F892" s="322" t="s">
        <v>2609</v>
      </c>
      <c r="G892" s="324"/>
      <c r="H892" s="326" t="n">
        <v>0</v>
      </c>
      <c r="I892" s="327" t="s">
        <v>358</v>
      </c>
      <c r="J892" s="328" t="n">
        <v>66.5</v>
      </c>
      <c r="K892" s="329" t="n">
        <v>60.5</v>
      </c>
      <c r="L892" s="330"/>
      <c r="M892" s="262"/>
      <c r="N892" s="262"/>
      <c r="O892" s="262"/>
      <c r="P892" s="262"/>
      <c r="Q892" s="262"/>
      <c r="R892" s="331"/>
    </row>
    <row r="893" s="1" customFormat="true" ht="12.75" hidden="false" customHeight="false" outlineLevel="0" collapsed="false">
      <c r="A893" s="262" t="n">
        <v>2</v>
      </c>
      <c r="B893" s="332" t="s">
        <v>2614</v>
      </c>
      <c r="C893" s="332" t="s">
        <v>2029</v>
      </c>
      <c r="D893" s="332" t="s">
        <v>2615</v>
      </c>
      <c r="E893" s="262"/>
      <c r="F893" s="331" t="n">
        <v>260</v>
      </c>
      <c r="G893" s="333" t="n">
        <v>47500</v>
      </c>
      <c r="H893" s="333" t="n">
        <f aca="false">A893*G893*(1-H892/100)</f>
        <v>95000</v>
      </c>
      <c r="I893" s="334" t="n">
        <v>37519.3</v>
      </c>
      <c r="J893" s="334" t="n">
        <f aca="false">(A893*I893)/J892*K892</f>
        <v>68268.2</v>
      </c>
      <c r="K893" s="335" t="n">
        <f aca="false">H893-J893</f>
        <v>26731.8</v>
      </c>
      <c r="L893" s="330"/>
      <c r="M893" s="262"/>
      <c r="N893" s="262" t="n">
        <v>37519.3</v>
      </c>
      <c r="O893" s="262" t="n">
        <v>403</v>
      </c>
      <c r="P893" s="262" t="n">
        <v>56278.95</v>
      </c>
      <c r="Q893" s="262" t="n">
        <v>50000</v>
      </c>
      <c r="R893" s="331" t="n">
        <f aca="false">A893*F893</f>
        <v>520</v>
      </c>
    </row>
    <row r="894" s="1" customFormat="true" ht="12.75" hidden="false" customHeight="false" outlineLevel="0" collapsed="false">
      <c r="A894" s="336" t="n">
        <f aca="false">SUM(A893:A893)</f>
        <v>2</v>
      </c>
      <c r="B894" s="336" t="s">
        <v>377</v>
      </c>
      <c r="C894" s="336"/>
      <c r="D894" s="336"/>
      <c r="E894" s="336"/>
      <c r="F894" s="337" t="n">
        <f aca="false">R894</f>
        <v>520</v>
      </c>
      <c r="G894" s="338"/>
      <c r="H894" s="339" t="n">
        <f aca="false">SUM(H893:H893)</f>
        <v>95000</v>
      </c>
      <c r="I894" s="340"/>
      <c r="J894" s="341" t="n">
        <f aca="false">SUM(J893:J893)</f>
        <v>68268.2</v>
      </c>
      <c r="K894" s="335" t="n">
        <f aca="false">SUM(K893:K893)</f>
        <v>26731.8</v>
      </c>
      <c r="L894" s="330"/>
      <c r="M894" s="262"/>
      <c r="N894" s="262"/>
      <c r="O894" s="262"/>
      <c r="P894" s="262"/>
      <c r="Q894" s="262"/>
      <c r="R894" s="331" t="n">
        <f aca="false">SUM(R893:R893)</f>
        <v>520</v>
      </c>
    </row>
    <row r="895" s="1" customFormat="true" ht="12.75" hidden="false" customHeight="false" outlineLevel="0" collapsed="false">
      <c r="A895" s="262"/>
      <c r="B895" s="272" t="s">
        <v>914</v>
      </c>
      <c r="C895" s="342"/>
      <c r="D895" s="342"/>
      <c r="E895" s="262"/>
      <c r="F895" s="262"/>
      <c r="G895" s="333"/>
      <c r="H895" s="343" t="n">
        <v>0</v>
      </c>
      <c r="I895" s="344" t="n">
        <f aca="false">K896/J896</f>
        <v>0.391570306526318</v>
      </c>
      <c r="J895" s="345"/>
      <c r="K895" s="335"/>
      <c r="L895" s="330"/>
      <c r="M895" s="262"/>
      <c r="N895" s="262"/>
      <c r="O895" s="262"/>
      <c r="P895" s="262"/>
      <c r="Q895" s="262"/>
      <c r="R895" s="331"/>
    </row>
    <row r="896" s="1" customFormat="true" ht="13.5" hidden="false" customHeight="false" outlineLevel="0" collapsed="false">
      <c r="A896" s="346"/>
      <c r="B896" s="346" t="s">
        <v>915</v>
      </c>
      <c r="C896" s="346"/>
      <c r="D896" s="346"/>
      <c r="E896" s="346"/>
      <c r="F896" s="347"/>
      <c r="G896" s="348"/>
      <c r="H896" s="349" t="n">
        <f aca="false">SUM(H894:H895)</f>
        <v>95000</v>
      </c>
      <c r="I896" s="350" t="n">
        <f aca="false">K896/H896</f>
        <v>0.281387368421052</v>
      </c>
      <c r="J896" s="351" t="n">
        <f aca="false">SUM(J894:J895)</f>
        <v>68268.2</v>
      </c>
      <c r="K896" s="352" t="n">
        <f aca="false">H896-J896</f>
        <v>26731.8</v>
      </c>
      <c r="L896" s="330"/>
      <c r="M896" s="262"/>
      <c r="N896" s="262"/>
      <c r="O896" s="262"/>
      <c r="P896" s="262"/>
      <c r="Q896" s="262"/>
      <c r="R896" s="331"/>
    </row>
    <row r="897" s="1" customFormat="true" ht="13.5" hidden="false" customHeight="false" outlineLevel="0" collapsed="false">
      <c r="A897" s="262"/>
      <c r="B897" s="332"/>
      <c r="C897" s="342"/>
      <c r="D897" s="342"/>
      <c r="E897" s="262"/>
      <c r="F897" s="262"/>
      <c r="G897" s="262"/>
      <c r="H897" s="262"/>
      <c r="I897" s="354"/>
      <c r="J897" s="354"/>
      <c r="K897" s="355"/>
      <c r="L897" s="330"/>
      <c r="M897" s="262"/>
      <c r="N897" s="262"/>
      <c r="O897" s="262"/>
      <c r="P897" s="262"/>
      <c r="Q897" s="262"/>
      <c r="R897" s="331"/>
    </row>
    <row r="898" s="1" customFormat="true" ht="13.5" hidden="false" customHeight="false" outlineLevel="0" collapsed="false">
      <c r="A898" s="322"/>
      <c r="B898" s="323" t="s">
        <v>2616</v>
      </c>
      <c r="C898" s="324" t="s">
        <v>2617</v>
      </c>
      <c r="D898" s="325" t="n">
        <v>42775</v>
      </c>
      <c r="E898" s="322"/>
      <c r="F898" s="322" t="s">
        <v>2609</v>
      </c>
      <c r="G898" s="324"/>
      <c r="H898" s="326" t="n">
        <v>0</v>
      </c>
      <c r="I898" s="327" t="s">
        <v>358</v>
      </c>
      <c r="J898" s="328" t="n">
        <v>66.5</v>
      </c>
      <c r="K898" s="329" t="n">
        <v>60.5</v>
      </c>
      <c r="L898" s="330"/>
      <c r="M898" s="262"/>
      <c r="N898" s="262"/>
      <c r="O898" s="262"/>
      <c r="P898" s="262"/>
      <c r="Q898" s="262"/>
      <c r="R898" s="331"/>
    </row>
    <row r="899" s="1" customFormat="true" ht="12.75" hidden="false" customHeight="false" outlineLevel="0" collapsed="false">
      <c r="A899" s="262" t="n">
        <v>1</v>
      </c>
      <c r="B899" s="332" t="s">
        <v>1527</v>
      </c>
      <c r="C899" s="332" t="s">
        <v>1528</v>
      </c>
      <c r="D899" s="332" t="s">
        <v>856</v>
      </c>
      <c r="E899" s="262"/>
      <c r="F899" s="331" t="n">
        <v>2.02</v>
      </c>
      <c r="G899" s="333" t="n">
        <v>3000</v>
      </c>
      <c r="H899" s="333" t="n">
        <f aca="false">A899*G899*(1-H898/100)</f>
        <v>3000</v>
      </c>
      <c r="I899" s="334" t="n">
        <v>1975.05</v>
      </c>
      <c r="J899" s="334" t="n">
        <f aca="false">(A899*I899)/J898*K898</f>
        <v>1796.85</v>
      </c>
      <c r="K899" s="335" t="n">
        <f aca="false">H899-J899</f>
        <v>1203.15</v>
      </c>
      <c r="L899" s="330"/>
      <c r="M899" s="262"/>
      <c r="N899" s="262" t="n">
        <v>1975.05</v>
      </c>
      <c r="O899" s="262" t="n">
        <v>22</v>
      </c>
      <c r="P899" s="262"/>
      <c r="Q899" s="262" t="n">
        <v>3000.101</v>
      </c>
      <c r="R899" s="331" t="n">
        <f aca="false">A899*F899</f>
        <v>2.02</v>
      </c>
    </row>
    <row r="900" s="1" customFormat="true" ht="12.75" hidden="false" customHeight="false" outlineLevel="0" collapsed="false">
      <c r="A900" s="262" t="n">
        <v>1</v>
      </c>
      <c r="B900" s="332" t="s">
        <v>2618</v>
      </c>
      <c r="C900" s="332" t="s">
        <v>1806</v>
      </c>
      <c r="D900" s="332" t="s">
        <v>2619</v>
      </c>
      <c r="E900" s="262"/>
      <c r="F900" s="331" t="n">
        <v>0.96</v>
      </c>
      <c r="G900" s="333" t="n">
        <v>848</v>
      </c>
      <c r="H900" s="333" t="n">
        <f aca="false">A900*G900*(1-H898/100)</f>
        <v>848</v>
      </c>
      <c r="I900" s="334" t="n">
        <v>628.425</v>
      </c>
      <c r="J900" s="334" t="n">
        <f aca="false">(A900*I900)/J898*K898</f>
        <v>571.725</v>
      </c>
      <c r="K900" s="335" t="n">
        <f aca="false">H900-J900</f>
        <v>276.275</v>
      </c>
      <c r="L900" s="330"/>
      <c r="M900" s="262"/>
      <c r="N900" s="262" t="n">
        <v>628.425</v>
      </c>
      <c r="O900" s="262" t="n">
        <v>7</v>
      </c>
      <c r="P900" s="262" t="n">
        <v>1130</v>
      </c>
      <c r="Q900" s="262" t="n">
        <v>848</v>
      </c>
      <c r="R900" s="331" t="n">
        <f aca="false">A900*F900</f>
        <v>0.96</v>
      </c>
    </row>
    <row r="901" s="1" customFormat="true" ht="12.75" hidden="false" customHeight="false" outlineLevel="0" collapsed="false">
      <c r="A901" s="262" t="n">
        <v>1</v>
      </c>
      <c r="B901" s="332" t="s">
        <v>2620</v>
      </c>
      <c r="C901" s="332" t="s">
        <v>2598</v>
      </c>
      <c r="D901" s="332" t="s">
        <v>2621</v>
      </c>
      <c r="E901" s="262"/>
      <c r="F901" s="331" t="n">
        <v>0.515</v>
      </c>
      <c r="G901" s="333" t="n">
        <v>461</v>
      </c>
      <c r="H901" s="333" t="n">
        <f aca="false">A901*G901*(1-H898/100)</f>
        <v>461</v>
      </c>
      <c r="I901" s="334" t="n">
        <v>341.145</v>
      </c>
      <c r="J901" s="334" t="n">
        <f aca="false">(A901*I901)/J898*K898</f>
        <v>310.365</v>
      </c>
      <c r="K901" s="335" t="n">
        <f aca="false">H901-J901</f>
        <v>150.635</v>
      </c>
      <c r="L901" s="330"/>
      <c r="M901" s="262"/>
      <c r="N901" s="262" t="n">
        <v>341.145</v>
      </c>
      <c r="O901" s="262" t="n">
        <v>3.8</v>
      </c>
      <c r="P901" s="262" t="n">
        <v>716.4045</v>
      </c>
      <c r="Q901" s="262" t="n">
        <v>461</v>
      </c>
      <c r="R901" s="331" t="n">
        <f aca="false">A901*F901</f>
        <v>0.515</v>
      </c>
    </row>
    <row r="902" s="1" customFormat="true" ht="12.75" hidden="false" customHeight="false" outlineLevel="0" collapsed="false">
      <c r="A902" s="262"/>
      <c r="B902" s="272" t="s">
        <v>1365</v>
      </c>
      <c r="C902" s="332"/>
      <c r="D902" s="332"/>
      <c r="E902" s="262"/>
      <c r="F902" s="331"/>
      <c r="G902" s="333"/>
      <c r="H902" s="333"/>
      <c r="I902" s="334"/>
      <c r="J902" s="334"/>
      <c r="K902" s="335"/>
      <c r="L902" s="330"/>
      <c r="M902" s="262"/>
      <c r="N902" s="262"/>
      <c r="O902" s="262"/>
      <c r="P902" s="262"/>
      <c r="Q902" s="262"/>
      <c r="R902" s="331"/>
    </row>
    <row r="903" s="1" customFormat="true" ht="12.75" hidden="false" customHeight="false" outlineLevel="0" collapsed="false">
      <c r="A903" s="262" t="n">
        <v>1</v>
      </c>
      <c r="B903" s="332" t="s">
        <v>2622</v>
      </c>
      <c r="C903" s="332" t="s">
        <v>2623</v>
      </c>
      <c r="D903" s="332" t="s">
        <v>2624</v>
      </c>
      <c r="E903" s="262"/>
      <c r="F903" s="331" t="n">
        <v>0.37</v>
      </c>
      <c r="G903" s="333" t="n">
        <v>1640</v>
      </c>
      <c r="H903" s="333" t="n">
        <f aca="false">A903*G903*(1-H898/100)</f>
        <v>1640</v>
      </c>
      <c r="I903" s="334" t="n">
        <v>1171.5638</v>
      </c>
      <c r="J903" s="334" t="n">
        <f aca="false">(A903*I903)/J898*K898</f>
        <v>1065.85879548872</v>
      </c>
      <c r="K903" s="335" t="n">
        <f aca="false">H903-J903</f>
        <v>574.141204511278</v>
      </c>
      <c r="L903" s="330"/>
      <c r="M903" s="262"/>
      <c r="N903" s="262" t="n">
        <v>1171.5638</v>
      </c>
      <c r="O903" s="262" t="n">
        <v>13.05</v>
      </c>
      <c r="P903" s="262" t="n">
        <v>1757.3456</v>
      </c>
      <c r="Q903" s="262" t="n">
        <v>1640.1893</v>
      </c>
      <c r="R903" s="331" t="n">
        <f aca="false">A903*F903</f>
        <v>0.37</v>
      </c>
    </row>
    <row r="904" s="1" customFormat="true" ht="12.75" hidden="false" customHeight="false" outlineLevel="0" collapsed="false">
      <c r="A904" s="262" t="n">
        <v>1</v>
      </c>
      <c r="B904" s="332" t="s">
        <v>2625</v>
      </c>
      <c r="C904" s="332" t="s">
        <v>2410</v>
      </c>
      <c r="D904" s="332" t="s">
        <v>2626</v>
      </c>
      <c r="E904" s="262"/>
      <c r="F904" s="331" t="n">
        <v>0.58</v>
      </c>
      <c r="G904" s="333" t="n">
        <v>256</v>
      </c>
      <c r="H904" s="333" t="n">
        <f aca="false">A904*G904*(1-H898/100)</f>
        <v>256</v>
      </c>
      <c r="I904" s="334" t="n">
        <v>169.575</v>
      </c>
      <c r="J904" s="334" t="n">
        <f aca="false">(A904*I904)/J898*K898</f>
        <v>154.275</v>
      </c>
      <c r="K904" s="335" t="n">
        <f aca="false">H904-J904</f>
        <v>101.725</v>
      </c>
      <c r="L904" s="330"/>
      <c r="M904" s="262"/>
      <c r="N904" s="262" t="n">
        <v>169.575</v>
      </c>
      <c r="O904" s="262" t="n">
        <v>1.5</v>
      </c>
      <c r="P904" s="262" t="n">
        <v>500</v>
      </c>
      <c r="Q904" s="262" t="n">
        <v>250</v>
      </c>
      <c r="R904" s="331" t="n">
        <f aca="false">A904*F904</f>
        <v>0.58</v>
      </c>
    </row>
    <row r="905" s="1" customFormat="true" ht="12.75" hidden="false" customHeight="false" outlineLevel="0" collapsed="false">
      <c r="A905" s="262" t="n">
        <v>1</v>
      </c>
      <c r="B905" s="332" t="s">
        <v>2627</v>
      </c>
      <c r="C905" s="332" t="s">
        <v>2628</v>
      </c>
      <c r="D905" s="332" t="s">
        <v>2629</v>
      </c>
      <c r="E905" s="262"/>
      <c r="F905" s="331" t="n">
        <v>0.11</v>
      </c>
      <c r="G905" s="333" t="n">
        <v>182</v>
      </c>
      <c r="H905" s="333" t="n">
        <f aca="false">A905*G905*(1-H898/100)</f>
        <v>182</v>
      </c>
      <c r="I905" s="334" t="n">
        <v>134.6625</v>
      </c>
      <c r="J905" s="334" t="n">
        <f aca="false">(A905*I905)/J898*K898</f>
        <v>122.5125</v>
      </c>
      <c r="K905" s="335" t="n">
        <f aca="false">H905-J905</f>
        <v>59.4875</v>
      </c>
      <c r="L905" s="330"/>
      <c r="M905" s="262"/>
      <c r="N905" s="262" t="n">
        <v>134.6625</v>
      </c>
      <c r="O905" s="262" t="n">
        <v>1.5</v>
      </c>
      <c r="P905" s="262" t="n">
        <v>240</v>
      </c>
      <c r="Q905" s="262" t="n">
        <v>182</v>
      </c>
      <c r="R905" s="331" t="n">
        <f aca="false">A905*F905</f>
        <v>0.11</v>
      </c>
    </row>
    <row r="906" s="1" customFormat="true" ht="12.75" hidden="false" customHeight="false" outlineLevel="0" collapsed="false">
      <c r="A906" s="336" t="n">
        <f aca="false">SUM(A899:A905)</f>
        <v>6</v>
      </c>
      <c r="B906" s="336" t="s">
        <v>377</v>
      </c>
      <c r="C906" s="336"/>
      <c r="D906" s="336"/>
      <c r="E906" s="336"/>
      <c r="F906" s="337" t="n">
        <f aca="false">R906</f>
        <v>4.555</v>
      </c>
      <c r="G906" s="338"/>
      <c r="H906" s="339" t="n">
        <f aca="false">SUM(H899:H905)</f>
        <v>6387</v>
      </c>
      <c r="I906" s="340"/>
      <c r="J906" s="341" t="n">
        <f aca="false">SUM(J899:J905)</f>
        <v>4021.58629548872</v>
      </c>
      <c r="K906" s="335" t="n">
        <f aca="false">SUM(K899:K905)</f>
        <v>2365.41370451128</v>
      </c>
      <c r="L906" s="330"/>
      <c r="M906" s="262"/>
      <c r="N906" s="262"/>
      <c r="O906" s="262"/>
      <c r="P906" s="262"/>
      <c r="Q906" s="262"/>
      <c r="R906" s="331" t="n">
        <f aca="false">SUM(R899:R905)</f>
        <v>4.555</v>
      </c>
    </row>
    <row r="907" s="1" customFormat="true" ht="12.75" hidden="false" customHeight="false" outlineLevel="0" collapsed="false">
      <c r="A907" s="262"/>
      <c r="B907" s="272" t="s">
        <v>914</v>
      </c>
      <c r="C907" s="342"/>
      <c r="D907" s="342"/>
      <c r="E907" s="262"/>
      <c r="F907" s="262"/>
      <c r="G907" s="333"/>
      <c r="H907" s="343" t="n">
        <v>0</v>
      </c>
      <c r="I907" s="344" t="n">
        <f aca="false">K908/J908</f>
        <v>0.58817927322975</v>
      </c>
      <c r="J907" s="345"/>
      <c r="K907" s="335"/>
      <c r="L907" s="330"/>
      <c r="M907" s="262"/>
      <c r="N907" s="262"/>
      <c r="O907" s="262"/>
      <c r="P907" s="262"/>
      <c r="Q907" s="262"/>
      <c r="R907" s="331"/>
    </row>
    <row r="908" s="1" customFormat="true" ht="13.5" hidden="false" customHeight="false" outlineLevel="0" collapsed="false">
      <c r="A908" s="346"/>
      <c r="B908" s="346" t="s">
        <v>915</v>
      </c>
      <c r="C908" s="346"/>
      <c r="D908" s="346"/>
      <c r="E908" s="346"/>
      <c r="F908" s="347"/>
      <c r="G908" s="348"/>
      <c r="H908" s="349" t="n">
        <f aca="false">SUM(H906:H907)</f>
        <v>6387</v>
      </c>
      <c r="I908" s="350" t="n">
        <f aca="false">K908/H908</f>
        <v>0.370348161031984</v>
      </c>
      <c r="J908" s="351" t="n">
        <f aca="false">SUM(J906:J907)</f>
        <v>4021.58629548872</v>
      </c>
      <c r="K908" s="352" t="n">
        <f aca="false">H908-J908</f>
        <v>2365.41370451128</v>
      </c>
      <c r="L908" s="330"/>
      <c r="M908" s="262"/>
      <c r="N908" s="262"/>
      <c r="O908" s="262"/>
      <c r="P908" s="262"/>
      <c r="Q908" s="262"/>
      <c r="R908" s="331"/>
    </row>
    <row r="909" s="1" customFormat="true" ht="13.5" hidden="false" customHeight="false" outlineLevel="0" collapsed="false">
      <c r="A909" s="262"/>
      <c r="B909" s="332"/>
      <c r="C909" s="342"/>
      <c r="D909" s="342"/>
      <c r="E909" s="262"/>
      <c r="F909" s="262"/>
      <c r="G909" s="262"/>
      <c r="H909" s="262"/>
      <c r="I909" s="354"/>
      <c r="J909" s="354"/>
      <c r="K909" s="355"/>
      <c r="L909" s="330"/>
      <c r="M909" s="262"/>
      <c r="N909" s="262"/>
      <c r="O909" s="262"/>
      <c r="P909" s="262"/>
      <c r="Q909" s="262"/>
      <c r="R909" s="331"/>
    </row>
    <row r="910" s="1" customFormat="true" ht="13.5" hidden="false" customHeight="false" outlineLevel="0" collapsed="false">
      <c r="A910" s="322"/>
      <c r="B910" s="323" t="s">
        <v>2630</v>
      </c>
      <c r="C910" s="324"/>
      <c r="D910" s="325" t="n">
        <v>42775</v>
      </c>
      <c r="E910" s="322"/>
      <c r="F910" s="322" t="s">
        <v>2609</v>
      </c>
      <c r="G910" s="324"/>
      <c r="H910" s="326" t="n">
        <v>0</v>
      </c>
      <c r="I910" s="327" t="s">
        <v>358</v>
      </c>
      <c r="J910" s="328" t="n">
        <v>66.5</v>
      </c>
      <c r="K910" s="329" t="n">
        <v>60.5</v>
      </c>
      <c r="L910" s="330"/>
      <c r="M910" s="262"/>
      <c r="N910" s="262"/>
      <c r="O910" s="262"/>
      <c r="P910" s="262"/>
      <c r="Q910" s="262"/>
      <c r="R910" s="331"/>
    </row>
    <row r="911" s="1" customFormat="true" ht="12.75" hidden="false" customHeight="false" outlineLevel="0" collapsed="false">
      <c r="A911" s="262" t="n">
        <v>10</v>
      </c>
      <c r="B911" s="332" t="s">
        <v>2457</v>
      </c>
      <c r="C911" s="332" t="s">
        <v>2458</v>
      </c>
      <c r="D911" s="332" t="s">
        <v>2459</v>
      </c>
      <c r="E911" s="262"/>
      <c r="F911" s="331" t="n">
        <v>4</v>
      </c>
      <c r="G911" s="333" t="n">
        <v>751</v>
      </c>
      <c r="H911" s="333" t="n">
        <f aca="false">A911*G911*(1-H910/100)</f>
        <v>7510</v>
      </c>
      <c r="I911" s="334" t="n">
        <v>556.605</v>
      </c>
      <c r="J911" s="334" t="n">
        <f aca="false">(A911*I911)/J910*K910</f>
        <v>5063.85</v>
      </c>
      <c r="K911" s="335" t="n">
        <f aca="false">H911-J911</f>
        <v>2446.15</v>
      </c>
      <c r="L911" s="330"/>
      <c r="M911" s="262"/>
      <c r="N911" s="262" t="n">
        <v>556.605</v>
      </c>
      <c r="O911" s="262" t="n">
        <v>6.2</v>
      </c>
      <c r="P911" s="262" t="n">
        <v>834.9075</v>
      </c>
      <c r="Q911" s="262" t="n">
        <v>751.4168</v>
      </c>
      <c r="R911" s="331" t="n">
        <f aca="false">A911*F911</f>
        <v>40</v>
      </c>
    </row>
    <row r="912" s="1" customFormat="true" ht="12.75" hidden="false" customHeight="false" outlineLevel="0" collapsed="false">
      <c r="A912" s="262" t="n">
        <v>2</v>
      </c>
      <c r="B912" s="332" t="s">
        <v>2631</v>
      </c>
      <c r="C912" s="332" t="s">
        <v>1676</v>
      </c>
      <c r="D912" s="332" t="s">
        <v>2632</v>
      </c>
      <c r="E912" s="262"/>
      <c r="F912" s="331" t="n">
        <v>0.02</v>
      </c>
      <c r="G912" s="333" t="n">
        <v>157</v>
      </c>
      <c r="H912" s="333" t="n">
        <f aca="false">A912*G912*(1-H910/100)</f>
        <v>314</v>
      </c>
      <c r="I912" s="334" t="n">
        <v>121.03</v>
      </c>
      <c r="J912" s="334" t="n">
        <f aca="false">(A912*I912)/J910*K910</f>
        <v>220.22</v>
      </c>
      <c r="K912" s="335" t="n">
        <f aca="false">H912-J912</f>
        <v>93.78</v>
      </c>
      <c r="L912" s="330"/>
      <c r="M912" s="262"/>
      <c r="N912" s="262" t="n">
        <v>121.03</v>
      </c>
      <c r="O912" s="262" t="n">
        <v>1.3</v>
      </c>
      <c r="P912" s="262" t="n">
        <v>180</v>
      </c>
      <c r="Q912" s="262" t="n">
        <v>157.339</v>
      </c>
      <c r="R912" s="331" t="n">
        <f aca="false">A912*F912</f>
        <v>0.04</v>
      </c>
    </row>
    <row r="913" s="1" customFormat="true" ht="12.75" hidden="false" customHeight="false" outlineLevel="0" collapsed="false">
      <c r="A913" s="262" t="n">
        <v>2</v>
      </c>
      <c r="B913" s="332" t="s">
        <v>2633</v>
      </c>
      <c r="C913" s="332" t="s">
        <v>1087</v>
      </c>
      <c r="D913" s="332" t="s">
        <v>2634</v>
      </c>
      <c r="E913" s="262"/>
      <c r="F913" s="331" t="n">
        <v>0.15</v>
      </c>
      <c r="G913" s="333" t="n">
        <v>427</v>
      </c>
      <c r="H913" s="333" t="n">
        <f aca="false">A913*G913*(1-H910/100)</f>
        <v>854</v>
      </c>
      <c r="I913" s="334" t="n">
        <v>316.54</v>
      </c>
      <c r="J913" s="334" t="n">
        <f aca="false">(A913*I913)/J910*K910</f>
        <v>575.96</v>
      </c>
      <c r="K913" s="335" t="n">
        <f aca="false">H913-J913</f>
        <v>278.04</v>
      </c>
      <c r="L913" s="330"/>
      <c r="M913" s="262"/>
      <c r="N913" s="262" t="n">
        <v>316.54</v>
      </c>
      <c r="O913" s="262" t="n">
        <v>3.4</v>
      </c>
      <c r="P913" s="262" t="n">
        <v>480</v>
      </c>
      <c r="Q913" s="262" t="n">
        <v>427.329</v>
      </c>
      <c r="R913" s="331" t="n">
        <f aca="false">A913*F913</f>
        <v>0.3</v>
      </c>
    </row>
    <row r="914" s="1" customFormat="true" ht="12.75" hidden="false" customHeight="false" outlineLevel="0" collapsed="false">
      <c r="A914" s="262" t="n">
        <v>2</v>
      </c>
      <c r="B914" s="332" t="s">
        <v>2635</v>
      </c>
      <c r="C914" s="332" t="s">
        <v>2098</v>
      </c>
      <c r="D914" s="332" t="s">
        <v>2636</v>
      </c>
      <c r="E914" s="262"/>
      <c r="F914" s="331"/>
      <c r="G914" s="333" t="n">
        <v>195</v>
      </c>
      <c r="H914" s="333" t="n">
        <f aca="false">A914*G914*(1-H910/100)</f>
        <v>390</v>
      </c>
      <c r="I914" s="334" t="n">
        <v>149.625</v>
      </c>
      <c r="J914" s="334" t="n">
        <f aca="false">(A914*I914)/J910*K910</f>
        <v>272.25</v>
      </c>
      <c r="K914" s="335" t="n">
        <f aca="false">H914-J914</f>
        <v>117.75</v>
      </c>
      <c r="L914" s="330"/>
      <c r="M914" s="262"/>
      <c r="N914" s="262" t="n">
        <v>149.625</v>
      </c>
      <c r="O914" s="262" t="n">
        <v>1.5</v>
      </c>
      <c r="P914" s="262" t="n">
        <v>220</v>
      </c>
      <c r="Q914" s="262" t="n">
        <v>194.5125</v>
      </c>
      <c r="R914" s="331" t="n">
        <f aca="false">A914*F914</f>
        <v>0</v>
      </c>
    </row>
    <row r="915" s="1" customFormat="true" ht="12.75" hidden="false" customHeight="false" outlineLevel="0" collapsed="false">
      <c r="A915" s="262" t="n">
        <v>2</v>
      </c>
      <c r="B915" s="332" t="s">
        <v>2637</v>
      </c>
      <c r="C915" s="332" t="s">
        <v>2638</v>
      </c>
      <c r="D915" s="332" t="s">
        <v>856</v>
      </c>
      <c r="E915" s="262"/>
      <c r="F915" s="331" t="n">
        <v>0.008</v>
      </c>
      <c r="G915" s="333" t="n">
        <v>225</v>
      </c>
      <c r="H915" s="333" t="n">
        <f aca="false">A915*G915*(1-H910/100)</f>
        <v>450</v>
      </c>
      <c r="I915" s="334" t="n">
        <v>187.264</v>
      </c>
      <c r="J915" s="334" t="n">
        <f aca="false">(A915*I915)/J910*K910</f>
        <v>340.736</v>
      </c>
      <c r="K915" s="335" t="n">
        <f aca="false">H915-J915</f>
        <v>109.264</v>
      </c>
      <c r="L915" s="330"/>
      <c r="M915" s="262"/>
      <c r="N915" s="262" t="n">
        <v>187.264</v>
      </c>
      <c r="O915" s="262" t="n">
        <v>1.76</v>
      </c>
      <c r="P915" s="262" t="n">
        <v>260</v>
      </c>
      <c r="Q915" s="262" t="n">
        <v>224.7168</v>
      </c>
      <c r="R915" s="331" t="n">
        <f aca="false">A915*F915</f>
        <v>0.016</v>
      </c>
    </row>
    <row r="916" s="1" customFormat="true" ht="12.75" hidden="false" customHeight="false" outlineLevel="0" collapsed="false">
      <c r="A916" s="262" t="n">
        <v>4</v>
      </c>
      <c r="B916" s="332" t="s">
        <v>2639</v>
      </c>
      <c r="C916" s="332" t="s">
        <v>1696</v>
      </c>
      <c r="D916" s="332" t="s">
        <v>2640</v>
      </c>
      <c r="E916" s="262"/>
      <c r="F916" s="331"/>
      <c r="G916" s="333" t="n">
        <v>27</v>
      </c>
      <c r="H916" s="333" t="n">
        <f aca="false">A916*G916*(1-H910/100)</f>
        <v>108</v>
      </c>
      <c r="I916" s="334" t="n">
        <v>10.64</v>
      </c>
      <c r="J916" s="334" t="n">
        <f aca="false">(A916*I916)/J910*K910</f>
        <v>38.72</v>
      </c>
      <c r="K916" s="335" t="n">
        <f aca="false">H916-J916</f>
        <v>69.28</v>
      </c>
      <c r="L916" s="330"/>
      <c r="M916" s="262"/>
      <c r="N916" s="262" t="n">
        <v>10.64</v>
      </c>
      <c r="O916" s="262" t="n">
        <v>0.08</v>
      </c>
      <c r="P916" s="262" t="n">
        <v>40</v>
      </c>
      <c r="Q916" s="262" t="n">
        <v>26.6</v>
      </c>
      <c r="R916" s="331" t="n">
        <f aca="false">A916*F916</f>
        <v>0</v>
      </c>
    </row>
    <row r="917" s="1" customFormat="true" ht="12.75" hidden="false" customHeight="false" outlineLevel="0" collapsed="false">
      <c r="A917" s="262" t="n">
        <v>2</v>
      </c>
      <c r="B917" s="332" t="s">
        <v>2107</v>
      </c>
      <c r="C917" s="332" t="s">
        <v>1696</v>
      </c>
      <c r="D917" s="332" t="s">
        <v>2108</v>
      </c>
      <c r="E917" s="262"/>
      <c r="F917" s="331"/>
      <c r="G917" s="333" t="n">
        <v>77</v>
      </c>
      <c r="H917" s="333" t="n">
        <f aca="false">A917*G917*(1-H910/100)</f>
        <v>154</v>
      </c>
      <c r="I917" s="334" t="n">
        <v>46.9412</v>
      </c>
      <c r="J917" s="334" t="n">
        <f aca="false">(A917*I917)/J910*K910</f>
        <v>85.411807518797</v>
      </c>
      <c r="K917" s="335" t="n">
        <f aca="false">H917-J917</f>
        <v>68.588192481203</v>
      </c>
      <c r="L917" s="330"/>
      <c r="M917" s="262"/>
      <c r="N917" s="262" t="n">
        <v>46.9412</v>
      </c>
      <c r="O917" s="262" t="n">
        <v>0.470588235294118</v>
      </c>
      <c r="P917" s="262" t="n">
        <v>90</v>
      </c>
      <c r="Q917" s="262" t="n">
        <v>76.5141</v>
      </c>
      <c r="R917" s="331" t="n">
        <f aca="false">A917*F917</f>
        <v>0</v>
      </c>
    </row>
    <row r="918" s="1" customFormat="true" ht="12.75" hidden="false" customHeight="false" outlineLevel="0" collapsed="false">
      <c r="A918" s="262" t="n">
        <v>2</v>
      </c>
      <c r="B918" s="332" t="s">
        <v>2641</v>
      </c>
      <c r="C918" s="332" t="s">
        <v>1701</v>
      </c>
      <c r="D918" s="332" t="s">
        <v>2642</v>
      </c>
      <c r="E918" s="262"/>
      <c r="F918" s="331" t="n">
        <v>0.042</v>
      </c>
      <c r="G918" s="333" t="n">
        <v>513</v>
      </c>
      <c r="H918" s="333" t="n">
        <f aca="false">A918*G918*(1-H910/100)</f>
        <v>1026</v>
      </c>
      <c r="I918" s="334" t="n">
        <v>379.848</v>
      </c>
      <c r="J918" s="334" t="n">
        <f aca="false">(A918*I918)/J910*K910</f>
        <v>691.152</v>
      </c>
      <c r="K918" s="335" t="n">
        <f aca="false">H918-J918</f>
        <v>334.848</v>
      </c>
      <c r="L918" s="330"/>
      <c r="M918" s="262"/>
      <c r="N918" s="262" t="n">
        <v>379.848</v>
      </c>
      <c r="O918" s="262" t="n">
        <v>4.08</v>
      </c>
      <c r="P918" s="262" t="n">
        <v>570</v>
      </c>
      <c r="Q918" s="262" t="n">
        <v>512.7948</v>
      </c>
      <c r="R918" s="331" t="n">
        <f aca="false">A918*F918</f>
        <v>0.084</v>
      </c>
    </row>
    <row r="919" s="1" customFormat="true" ht="12.75" hidden="false" customHeight="false" outlineLevel="0" collapsed="false">
      <c r="A919" s="262" t="n">
        <v>2</v>
      </c>
      <c r="B919" s="332" t="s">
        <v>2643</v>
      </c>
      <c r="C919" s="332" t="s">
        <v>2644</v>
      </c>
      <c r="D919" s="332" t="s">
        <v>2645</v>
      </c>
      <c r="E919" s="262"/>
      <c r="F919" s="331"/>
      <c r="G919" s="333" t="n">
        <v>20</v>
      </c>
      <c r="H919" s="333" t="n">
        <f aca="false">A919*G919*(1-H910/100)</f>
        <v>40</v>
      </c>
      <c r="I919" s="334" t="n">
        <v>14.63</v>
      </c>
      <c r="J919" s="334" t="n">
        <f aca="false">(A919*I919)/J910*K910</f>
        <v>26.62</v>
      </c>
      <c r="K919" s="335" t="n">
        <f aca="false">H919-J919</f>
        <v>13.38</v>
      </c>
      <c r="L919" s="330"/>
      <c r="M919" s="262"/>
      <c r="N919" s="262" t="n">
        <v>14.63</v>
      </c>
      <c r="O919" s="262" t="n">
        <v>0.162962962962963</v>
      </c>
      <c r="P919" s="262" t="n">
        <v>30</v>
      </c>
      <c r="Q919" s="262" t="n">
        <v>19.7505</v>
      </c>
      <c r="R919" s="331" t="n">
        <f aca="false">A919*F919</f>
        <v>0</v>
      </c>
    </row>
    <row r="920" s="1" customFormat="true" ht="12.75" hidden="false" customHeight="false" outlineLevel="0" collapsed="false">
      <c r="A920" s="262" t="n">
        <v>2</v>
      </c>
      <c r="B920" s="332" t="s">
        <v>2116</v>
      </c>
      <c r="C920" s="332" t="s">
        <v>2117</v>
      </c>
      <c r="D920" s="332" t="s">
        <v>2118</v>
      </c>
      <c r="E920" s="262"/>
      <c r="F920" s="331"/>
      <c r="G920" s="333" t="n">
        <v>39</v>
      </c>
      <c r="H920" s="333" t="n">
        <f aca="false">A920*G920*(1-H910/100)</f>
        <v>78</v>
      </c>
      <c r="I920" s="334" t="n">
        <v>28.728</v>
      </c>
      <c r="J920" s="334" t="n">
        <f aca="false">(A920*I920)/J910*K910</f>
        <v>52.272</v>
      </c>
      <c r="K920" s="335" t="n">
        <f aca="false">H920-J920</f>
        <v>25.728</v>
      </c>
      <c r="L920" s="330"/>
      <c r="M920" s="262"/>
      <c r="N920" s="262" t="n">
        <v>28.728</v>
      </c>
      <c r="O920" s="262" t="n">
        <v>0.32</v>
      </c>
      <c r="P920" s="262" t="n">
        <v>50</v>
      </c>
      <c r="Q920" s="262" t="n">
        <v>38.7828</v>
      </c>
      <c r="R920" s="331" t="n">
        <f aca="false">A920*F920</f>
        <v>0</v>
      </c>
    </row>
    <row r="921" s="1" customFormat="true" ht="12.75" hidden="false" customHeight="false" outlineLevel="0" collapsed="false">
      <c r="A921" s="262" t="n">
        <v>2</v>
      </c>
      <c r="B921" s="332" t="s">
        <v>2646</v>
      </c>
      <c r="C921" s="332" t="s">
        <v>2647</v>
      </c>
      <c r="D921" s="332" t="s">
        <v>2648</v>
      </c>
      <c r="E921" s="262"/>
      <c r="F921" s="331"/>
      <c r="G921" s="333" t="n">
        <v>28</v>
      </c>
      <c r="H921" s="333" t="n">
        <f aca="false">A921*G921*(1-H910/100)</f>
        <v>56</v>
      </c>
      <c r="I921" s="334" t="n">
        <v>20.6483</v>
      </c>
      <c r="J921" s="334" t="n">
        <f aca="false">(A921*I921)/J910*K910</f>
        <v>37.5705909774436</v>
      </c>
      <c r="K921" s="335" t="n">
        <f aca="false">H921-J921</f>
        <v>18.4294090225564</v>
      </c>
      <c r="L921" s="330"/>
      <c r="M921" s="262"/>
      <c r="N921" s="262" t="n">
        <v>20.6483</v>
      </c>
      <c r="O921" s="262" t="n">
        <v>0.23</v>
      </c>
      <c r="P921" s="262" t="n">
        <v>40</v>
      </c>
      <c r="Q921" s="262" t="n">
        <v>27.8751</v>
      </c>
      <c r="R921" s="331" t="n">
        <f aca="false">A921*F921</f>
        <v>0</v>
      </c>
    </row>
    <row r="922" s="1" customFormat="true" ht="12.75" hidden="false" customHeight="false" outlineLevel="0" collapsed="false">
      <c r="A922" s="336" t="n">
        <f aca="false">SUM(A911:A921)</f>
        <v>32</v>
      </c>
      <c r="B922" s="336" t="s">
        <v>377</v>
      </c>
      <c r="C922" s="336"/>
      <c r="D922" s="336"/>
      <c r="E922" s="336"/>
      <c r="F922" s="337" t="n">
        <f aca="false">R922</f>
        <v>40.44</v>
      </c>
      <c r="G922" s="338"/>
      <c r="H922" s="339" t="n">
        <f aca="false">SUM(H911:H921)</f>
        <v>10980</v>
      </c>
      <c r="I922" s="340"/>
      <c r="J922" s="341" t="n">
        <f aca="false">SUM(J911:J921)</f>
        <v>7404.76239849624</v>
      </c>
      <c r="K922" s="335" t="n">
        <f aca="false">SUM(K911:K921)</f>
        <v>3575.23760150376</v>
      </c>
      <c r="L922" s="330"/>
      <c r="M922" s="262"/>
      <c r="N922" s="262"/>
      <c r="O922" s="262"/>
      <c r="P922" s="262"/>
      <c r="Q922" s="262"/>
      <c r="R922" s="331" t="n">
        <f aca="false">SUM(R911:R921)</f>
        <v>40.44</v>
      </c>
    </row>
    <row r="923" s="1" customFormat="true" ht="12.75" hidden="false" customHeight="false" outlineLevel="0" collapsed="false">
      <c r="A923" s="262"/>
      <c r="B923" s="272" t="s">
        <v>914</v>
      </c>
      <c r="C923" s="342"/>
      <c r="D923" s="342"/>
      <c r="E923" s="262"/>
      <c r="F923" s="262"/>
      <c r="G923" s="333"/>
      <c r="H923" s="343" t="n">
        <v>0</v>
      </c>
      <c r="I923" s="344" t="n">
        <f aca="false">K924/J924</f>
        <v>0.482829483121541</v>
      </c>
      <c r="J923" s="345"/>
      <c r="K923" s="335"/>
      <c r="L923" s="330"/>
      <c r="M923" s="262"/>
      <c r="N923" s="262"/>
      <c r="O923" s="262"/>
      <c r="P923" s="262"/>
      <c r="Q923" s="262"/>
      <c r="R923" s="331"/>
    </row>
    <row r="924" s="1" customFormat="true" ht="13.5" hidden="false" customHeight="false" outlineLevel="0" collapsed="false">
      <c r="A924" s="346"/>
      <c r="B924" s="346" t="s">
        <v>915</v>
      </c>
      <c r="C924" s="346"/>
      <c r="D924" s="346"/>
      <c r="E924" s="346"/>
      <c r="F924" s="347"/>
      <c r="G924" s="348"/>
      <c r="H924" s="349" t="n">
        <f aca="false">SUM(H922:H923)</f>
        <v>10980</v>
      </c>
      <c r="I924" s="350" t="n">
        <f aca="false">K924/H924</f>
        <v>0.325613624909268</v>
      </c>
      <c r="J924" s="351" t="n">
        <f aca="false">SUM(J922:J923)</f>
        <v>7404.76239849624</v>
      </c>
      <c r="K924" s="352" t="n">
        <f aca="false">H924-J924</f>
        <v>3575.23760150376</v>
      </c>
      <c r="L924" s="330"/>
      <c r="M924" s="262"/>
      <c r="N924" s="262"/>
      <c r="O924" s="262"/>
      <c r="P924" s="262"/>
      <c r="Q924" s="262"/>
      <c r="R924" s="331"/>
    </row>
    <row r="925" s="1" customFormat="true" ht="13.5" hidden="false" customHeight="false" outlineLevel="0" collapsed="false">
      <c r="A925" s="262"/>
      <c r="B925" s="272"/>
      <c r="C925" s="342"/>
      <c r="D925" s="342"/>
      <c r="E925" s="262"/>
      <c r="F925" s="262"/>
      <c r="G925" s="262"/>
      <c r="H925" s="262"/>
      <c r="I925" s="354"/>
      <c r="J925" s="354"/>
      <c r="K925" s="355"/>
      <c r="L925" s="330"/>
      <c r="M925" s="262"/>
      <c r="N925" s="262"/>
      <c r="O925" s="262"/>
      <c r="P925" s="262"/>
      <c r="Q925" s="262"/>
      <c r="R925" s="331"/>
    </row>
    <row r="926" s="1" customFormat="true" ht="13.5" hidden="false" customHeight="false" outlineLevel="0" collapsed="false">
      <c r="A926" s="322"/>
      <c r="B926" s="323" t="s">
        <v>2649</v>
      </c>
      <c r="C926" s="324" t="s">
        <v>2650</v>
      </c>
      <c r="D926" s="325" t="n">
        <v>42775</v>
      </c>
      <c r="E926" s="322"/>
      <c r="F926" s="322" t="s">
        <v>2651</v>
      </c>
      <c r="G926" s="324"/>
      <c r="H926" s="326" t="n">
        <v>0</v>
      </c>
      <c r="I926" s="327" t="s">
        <v>358</v>
      </c>
      <c r="J926" s="328" t="n">
        <v>66.5</v>
      </c>
      <c r="K926" s="329" t="n">
        <v>60.5</v>
      </c>
      <c r="L926" s="330"/>
      <c r="M926" s="262"/>
      <c r="N926" s="262"/>
      <c r="O926" s="262"/>
      <c r="P926" s="262"/>
      <c r="Q926" s="262"/>
      <c r="R926" s="331"/>
    </row>
    <row r="927" s="1" customFormat="true" ht="12.75" hidden="false" customHeight="false" outlineLevel="0" collapsed="false">
      <c r="A927" s="262" t="n">
        <v>3</v>
      </c>
      <c r="B927" s="332" t="s">
        <v>2652</v>
      </c>
      <c r="C927" s="332" t="s">
        <v>2395</v>
      </c>
      <c r="D927" s="332" t="s">
        <v>2396</v>
      </c>
      <c r="E927" s="262"/>
      <c r="F927" s="331" t="n">
        <v>20.67</v>
      </c>
      <c r="G927" s="333" t="n">
        <v>5275</v>
      </c>
      <c r="H927" s="333" t="n">
        <f aca="false">A927*G927*(1-H926/100)</f>
        <v>15825</v>
      </c>
      <c r="I927" s="334" t="n">
        <v>3907.407</v>
      </c>
      <c r="J927" s="334" t="n">
        <f aca="false">(A927*I927)/J926*K926</f>
        <v>10664.577</v>
      </c>
      <c r="K927" s="335" t="n">
        <f aca="false">H927-J927</f>
        <v>5160.423</v>
      </c>
      <c r="L927" s="330"/>
      <c r="M927" s="262"/>
      <c r="N927" s="262" t="n">
        <v>3907.407</v>
      </c>
      <c r="O927" s="262" t="n">
        <v>41.97</v>
      </c>
      <c r="P927" s="262" t="n">
        <v>6640</v>
      </c>
      <c r="Q927" s="262" t="n">
        <v>5274.9995</v>
      </c>
      <c r="R927" s="331" t="n">
        <f aca="false">A927*F927</f>
        <v>62.01</v>
      </c>
    </row>
    <row r="928" s="1" customFormat="true" ht="15" hidden="false" customHeight="false" outlineLevel="0" collapsed="false">
      <c r="A928" s="262" t="n">
        <v>1</v>
      </c>
      <c r="B928" s="332" t="s">
        <v>2653</v>
      </c>
      <c r="C928" s="332" t="s">
        <v>2395</v>
      </c>
      <c r="D928" s="332" t="s">
        <v>2654</v>
      </c>
      <c r="E928" s="262"/>
      <c r="F928" s="331" t="n">
        <v>45.4</v>
      </c>
      <c r="G928" s="333" t="n">
        <v>10236</v>
      </c>
      <c r="H928" s="333" t="n">
        <f aca="false">A928*G928*(1-H926/100)</f>
        <v>10236</v>
      </c>
      <c r="I928" s="334" t="n">
        <v>7582.3965</v>
      </c>
      <c r="J928" s="334" t="n">
        <f aca="false">(A928*I928)/J926*K926</f>
        <v>6898.2705</v>
      </c>
      <c r="K928" s="335" t="n">
        <f aca="false">H928-J928</f>
        <v>3337.7295</v>
      </c>
      <c r="L928" s="330"/>
      <c r="M928" s="262"/>
      <c r="N928" s="262" t="n">
        <v>7582.3965</v>
      </c>
      <c r="O928" s="262" t="n">
        <v>84.46</v>
      </c>
      <c r="P928" s="262" t="n">
        <v>11370</v>
      </c>
      <c r="Q928" s="262" t="n">
        <v>10236.2353</v>
      </c>
      <c r="R928" s="331" t="n">
        <f aca="false">A928*F928</f>
        <v>45.4</v>
      </c>
    </row>
    <row r="929" s="1" customFormat="true" ht="12.75" hidden="false" customHeight="false" outlineLevel="0" collapsed="false">
      <c r="A929" s="336" t="n">
        <f aca="false">SUM(A927:A928)</f>
        <v>4</v>
      </c>
      <c r="B929" s="336" t="s">
        <v>377</v>
      </c>
      <c r="C929" s="336"/>
      <c r="D929" s="336"/>
      <c r="E929" s="336"/>
      <c r="F929" s="337" t="n">
        <f aca="false">R929</f>
        <v>107.41</v>
      </c>
      <c r="G929" s="338"/>
      <c r="H929" s="339" t="n">
        <f aca="false">SUM(H927:H928)</f>
        <v>26061</v>
      </c>
      <c r="I929" s="340"/>
      <c r="J929" s="341" t="n">
        <f aca="false">SUM(J927:J928)</f>
        <v>17562.8475</v>
      </c>
      <c r="K929" s="335" t="n">
        <f aca="false">SUM(K927:K928)</f>
        <v>8498.1525</v>
      </c>
      <c r="L929" s="330"/>
      <c r="M929" s="262"/>
      <c r="N929" s="262"/>
      <c r="O929" s="262"/>
      <c r="P929" s="262"/>
      <c r="Q929" s="262"/>
      <c r="R929" s="331" t="n">
        <f aca="false">SUM(R927:R928)</f>
        <v>107.41</v>
      </c>
    </row>
    <row r="930" s="1" customFormat="true" ht="12.75" hidden="false" customHeight="false" outlineLevel="0" collapsed="false">
      <c r="A930" s="262"/>
      <c r="B930" s="272" t="s">
        <v>914</v>
      </c>
      <c r="C930" s="342"/>
      <c r="D930" s="342"/>
      <c r="E930" s="262"/>
      <c r="F930" s="262"/>
      <c r="G930" s="333"/>
      <c r="H930" s="343" t="n">
        <v>0</v>
      </c>
      <c r="I930" s="344" t="n">
        <f aca="false">K931/J931</f>
        <v>0.483870995292762</v>
      </c>
      <c r="J930" s="345"/>
      <c r="K930" s="335"/>
      <c r="L930" s="330"/>
      <c r="M930" s="262"/>
      <c r="N930" s="262"/>
      <c r="O930" s="262"/>
      <c r="P930" s="262"/>
      <c r="Q930" s="262"/>
      <c r="R930" s="331"/>
    </row>
    <row r="931" s="1" customFormat="true" ht="13.5" hidden="false" customHeight="false" outlineLevel="0" collapsed="false">
      <c r="A931" s="346"/>
      <c r="B931" s="346" t="s">
        <v>915</v>
      </c>
      <c r="C931" s="346"/>
      <c r="D931" s="346"/>
      <c r="E931" s="346"/>
      <c r="F931" s="347"/>
      <c r="G931" s="348"/>
      <c r="H931" s="349" t="n">
        <f aca="false">SUM(H929:H930)</f>
        <v>26061</v>
      </c>
      <c r="I931" s="350" t="n">
        <f aca="false">K931/H931</f>
        <v>0.326086969034189</v>
      </c>
      <c r="J931" s="351" t="n">
        <f aca="false">SUM(J929:J930)</f>
        <v>17562.8475</v>
      </c>
      <c r="K931" s="352" t="n">
        <f aca="false">H931-J931</f>
        <v>8498.1525</v>
      </c>
      <c r="L931" s="330"/>
      <c r="M931" s="262"/>
      <c r="N931" s="262"/>
      <c r="O931" s="262"/>
      <c r="P931" s="262"/>
      <c r="Q931" s="262"/>
      <c r="R931" s="331"/>
    </row>
    <row r="932" s="1" customFormat="true" ht="13.5" hidden="false" customHeight="false" outlineLevel="0" collapsed="false">
      <c r="A932" s="262"/>
      <c r="B932" s="332"/>
      <c r="C932" s="342"/>
      <c r="D932" s="342"/>
      <c r="E932" s="262"/>
      <c r="F932" s="262"/>
      <c r="G932" s="262"/>
      <c r="H932" s="262"/>
      <c r="I932" s="354"/>
      <c r="J932" s="354"/>
      <c r="K932" s="355"/>
      <c r="L932" s="330"/>
      <c r="M932" s="262"/>
      <c r="N932" s="262"/>
      <c r="O932" s="262"/>
      <c r="P932" s="262"/>
      <c r="Q932" s="262"/>
      <c r="R932" s="331"/>
    </row>
    <row r="933" s="1" customFormat="true" ht="13.5" hidden="false" customHeight="false" outlineLevel="0" collapsed="false">
      <c r="A933" s="322"/>
      <c r="B933" s="323" t="s">
        <v>2655</v>
      </c>
      <c r="C933" s="324"/>
      <c r="D933" s="325" t="n">
        <v>42775</v>
      </c>
      <c r="E933" s="322"/>
      <c r="F933" s="322" t="s">
        <v>2651</v>
      </c>
      <c r="G933" s="324"/>
      <c r="H933" s="326" t="n">
        <v>0</v>
      </c>
      <c r="I933" s="327" t="s">
        <v>358</v>
      </c>
      <c r="J933" s="328" t="n">
        <v>66.5</v>
      </c>
      <c r="K933" s="329" t="n">
        <v>60.5</v>
      </c>
      <c r="L933" s="330"/>
      <c r="M933" s="262"/>
      <c r="N933" s="262"/>
      <c r="O933" s="262"/>
      <c r="P933" s="262"/>
      <c r="Q933" s="262"/>
      <c r="R933" s="331"/>
    </row>
    <row r="934" s="1" customFormat="true" ht="12.75" hidden="false" customHeight="false" outlineLevel="0" collapsed="false">
      <c r="A934" s="262" t="n">
        <v>5</v>
      </c>
      <c r="B934" s="332" t="s">
        <v>1579</v>
      </c>
      <c r="C934" s="332" t="s">
        <v>1580</v>
      </c>
      <c r="D934" s="332" t="s">
        <v>1581</v>
      </c>
      <c r="E934" s="262"/>
      <c r="F934" s="331" t="n">
        <v>22.7</v>
      </c>
      <c r="G934" s="333" t="n">
        <v>4251</v>
      </c>
      <c r="H934" s="333" t="n">
        <f aca="false">A934*G934*(1-H933/100)</f>
        <v>21255</v>
      </c>
      <c r="I934" s="334" t="n">
        <v>3148.642</v>
      </c>
      <c r="J934" s="334" t="n">
        <f aca="false">(A934*I934)/J933*K933</f>
        <v>14322.77</v>
      </c>
      <c r="K934" s="335" t="n">
        <f aca="false">H934-J934</f>
        <v>6932.23</v>
      </c>
      <c r="L934" s="330"/>
      <c r="M934" s="262"/>
      <c r="N934" s="262" t="n">
        <v>3148.642</v>
      </c>
      <c r="O934" s="262" t="n">
        <v>33.82</v>
      </c>
      <c r="P934" s="262" t="n">
        <v>4720</v>
      </c>
      <c r="Q934" s="262" t="n">
        <v>4250.6667</v>
      </c>
      <c r="R934" s="331" t="n">
        <f aca="false">A934*F934</f>
        <v>113.5</v>
      </c>
    </row>
    <row r="935" s="1" customFormat="true" ht="12.75" hidden="false" customHeight="false" outlineLevel="0" collapsed="false">
      <c r="A935" s="262" t="n">
        <v>5</v>
      </c>
      <c r="B935" s="332" t="s">
        <v>2656</v>
      </c>
      <c r="C935" s="332" t="s">
        <v>2657</v>
      </c>
      <c r="D935" s="272" t="s">
        <v>2658</v>
      </c>
      <c r="E935" s="262"/>
      <c r="F935" s="331" t="n">
        <v>34</v>
      </c>
      <c r="G935" s="333" t="n">
        <v>4200</v>
      </c>
      <c r="H935" s="333" t="n">
        <f aca="false">A935*G935*(1-H933/100)</f>
        <v>21000</v>
      </c>
      <c r="I935" s="334" t="n">
        <v>4379.557</v>
      </c>
      <c r="J935" s="334" t="n">
        <f aca="false">(A935*I935)/J933*K933</f>
        <v>19922.045</v>
      </c>
      <c r="K935" s="335" t="n">
        <f aca="false">H935-J935</f>
        <v>1077.955</v>
      </c>
      <c r="L935" s="330"/>
      <c r="M935" s="262"/>
      <c r="N935" s="262" t="n">
        <v>4379.557</v>
      </c>
      <c r="O935" s="262" t="n">
        <v>50.66</v>
      </c>
      <c r="P935" s="262"/>
      <c r="Q935" s="262" t="n">
        <v>5900</v>
      </c>
      <c r="R935" s="331" t="n">
        <f aca="false">A935*F935</f>
        <v>170</v>
      </c>
    </row>
    <row r="936" s="1" customFormat="true" ht="12.75" hidden="false" customHeight="false" outlineLevel="0" collapsed="false">
      <c r="A936" s="262" t="n">
        <v>5</v>
      </c>
      <c r="B936" s="332" t="s">
        <v>1588</v>
      </c>
      <c r="C936" s="332" t="s">
        <v>1589</v>
      </c>
      <c r="D936" s="332" t="s">
        <v>1590</v>
      </c>
      <c r="E936" s="262"/>
      <c r="F936" s="331"/>
      <c r="G936" s="333" t="n">
        <v>31</v>
      </c>
      <c r="H936" s="333" t="n">
        <f aca="false">A936*G936*(1-H933/100)</f>
        <v>155</v>
      </c>
      <c r="I936" s="334" t="n">
        <v>22.7763</v>
      </c>
      <c r="J936" s="334" t="n">
        <f aca="false">(A936*I936)/J933*K933</f>
        <v>103.606477443609</v>
      </c>
      <c r="K936" s="335" t="n">
        <f aca="false">H936-J936</f>
        <v>51.393522556391</v>
      </c>
      <c r="L936" s="330"/>
      <c r="M936" s="262"/>
      <c r="N936" s="262" t="n">
        <v>22.7763</v>
      </c>
      <c r="O936" s="262" t="n">
        <v>0.25</v>
      </c>
      <c r="P936" s="262" t="n">
        <v>40.9973</v>
      </c>
      <c r="Q936" s="262" t="n">
        <v>30.7479</v>
      </c>
      <c r="R936" s="331" t="n">
        <f aca="false">A936*F936</f>
        <v>0</v>
      </c>
    </row>
    <row r="937" s="1" customFormat="true" ht="12.75" hidden="false" customHeight="false" outlineLevel="0" collapsed="false">
      <c r="A937" s="262" t="n">
        <v>5</v>
      </c>
      <c r="B937" s="332" t="s">
        <v>2659</v>
      </c>
      <c r="C937" s="332" t="s">
        <v>2660</v>
      </c>
      <c r="D937" s="332" t="s">
        <v>2661</v>
      </c>
      <c r="E937" s="262"/>
      <c r="F937" s="331" t="n">
        <v>0.35</v>
      </c>
      <c r="G937" s="333" t="n">
        <v>114</v>
      </c>
      <c r="H937" s="333" t="n">
        <f aca="false">A937*G937*(1-H933/100)</f>
        <v>570</v>
      </c>
      <c r="I937" s="334" t="n">
        <v>89.376</v>
      </c>
      <c r="J937" s="334" t="n">
        <f aca="false">(A937*I937)/J933*K933</f>
        <v>406.56</v>
      </c>
      <c r="K937" s="335" t="n">
        <f aca="false">H937-J937</f>
        <v>163.44</v>
      </c>
      <c r="L937" s="330"/>
      <c r="M937" s="262"/>
      <c r="N937" s="262" t="n">
        <v>89.376</v>
      </c>
      <c r="O937" s="262" t="n">
        <v>0.96</v>
      </c>
      <c r="P937" s="262" t="n">
        <v>160.8768</v>
      </c>
      <c r="Q937" s="262" t="n">
        <v>116.1888</v>
      </c>
      <c r="R937" s="331" t="n">
        <f aca="false">A937*F937</f>
        <v>1.75</v>
      </c>
    </row>
    <row r="938" s="1" customFormat="true" ht="12.75" hidden="false" customHeight="false" outlineLevel="0" collapsed="false">
      <c r="A938" s="336" t="n">
        <f aca="false">SUM(A934:A937)</f>
        <v>20</v>
      </c>
      <c r="B938" s="336" t="s">
        <v>377</v>
      </c>
      <c r="C938" s="336"/>
      <c r="D938" s="336"/>
      <c r="E938" s="336"/>
      <c r="F938" s="337" t="n">
        <f aca="false">R938</f>
        <v>285.25</v>
      </c>
      <c r="G938" s="338"/>
      <c r="H938" s="339" t="n">
        <f aca="false">SUM(H934:H937)</f>
        <v>42980</v>
      </c>
      <c r="I938" s="340"/>
      <c r="J938" s="341" t="n">
        <f aca="false">SUM(J934:J937)</f>
        <v>34754.9814774436</v>
      </c>
      <c r="K938" s="335" t="n">
        <f aca="false">SUM(K934:K937)</f>
        <v>8225.01852255639</v>
      </c>
      <c r="L938" s="330"/>
      <c r="M938" s="262"/>
      <c r="N938" s="262"/>
      <c r="O938" s="262"/>
      <c r="P938" s="262"/>
      <c r="Q938" s="262"/>
      <c r="R938" s="331" t="n">
        <f aca="false">SUM(R934:R937)</f>
        <v>285.25</v>
      </c>
    </row>
    <row r="939" s="1" customFormat="true" ht="12.75" hidden="false" customHeight="false" outlineLevel="0" collapsed="false">
      <c r="A939" s="262"/>
      <c r="B939" s="272" t="s">
        <v>914</v>
      </c>
      <c r="C939" s="342"/>
      <c r="D939" s="342"/>
      <c r="E939" s="262"/>
      <c r="F939" s="262"/>
      <c r="G939" s="333"/>
      <c r="H939" s="343" t="n">
        <v>0</v>
      </c>
      <c r="I939" s="344" t="n">
        <f aca="false">K940/J940</f>
        <v>0.236657255245396</v>
      </c>
      <c r="J939" s="345"/>
      <c r="K939" s="335"/>
      <c r="L939" s="330"/>
      <c r="M939" s="262"/>
      <c r="N939" s="262"/>
      <c r="O939" s="262"/>
      <c r="P939" s="262"/>
      <c r="Q939" s="262"/>
      <c r="R939" s="331"/>
    </row>
    <row r="940" s="1" customFormat="true" ht="13.5" hidden="false" customHeight="false" outlineLevel="0" collapsed="false">
      <c r="A940" s="346"/>
      <c r="B940" s="346" t="s">
        <v>915</v>
      </c>
      <c r="C940" s="346"/>
      <c r="D940" s="346"/>
      <c r="E940" s="346"/>
      <c r="F940" s="347"/>
      <c r="G940" s="348"/>
      <c r="H940" s="349" t="n">
        <f aca="false">SUM(H938:H939)</f>
        <v>42980</v>
      </c>
      <c r="I940" s="350" t="n">
        <f aca="false">K940/H940</f>
        <v>0.191368509133467</v>
      </c>
      <c r="J940" s="351" t="n">
        <f aca="false">SUM(J938:J939)</f>
        <v>34754.9814774436</v>
      </c>
      <c r="K940" s="352" t="n">
        <f aca="false">H940-J940</f>
        <v>8225.01852255639</v>
      </c>
      <c r="L940" s="330"/>
      <c r="M940" s="262"/>
      <c r="N940" s="262"/>
      <c r="O940" s="262"/>
      <c r="P940" s="262"/>
      <c r="Q940" s="262"/>
      <c r="R940" s="331"/>
    </row>
    <row r="941" s="1" customFormat="true" ht="13.5" hidden="false" customHeight="false" outlineLevel="0" collapsed="false">
      <c r="A941" s="262"/>
      <c r="B941" s="332"/>
      <c r="C941" s="342"/>
      <c r="D941" s="342"/>
      <c r="E941" s="262"/>
      <c r="F941" s="262"/>
      <c r="G941" s="262"/>
      <c r="H941" s="262"/>
      <c r="I941" s="354"/>
      <c r="J941" s="354"/>
      <c r="K941" s="355"/>
      <c r="L941" s="330"/>
      <c r="M941" s="262"/>
      <c r="N941" s="262"/>
      <c r="O941" s="262"/>
      <c r="P941" s="262"/>
      <c r="Q941" s="262"/>
      <c r="R941" s="331"/>
    </row>
    <row r="942" s="1" customFormat="true" ht="13.5" hidden="false" customHeight="false" outlineLevel="0" collapsed="false">
      <c r="A942" s="322"/>
      <c r="B942" s="323" t="s">
        <v>2243</v>
      </c>
      <c r="C942" s="324" t="s">
        <v>2244</v>
      </c>
      <c r="D942" s="325" t="n">
        <v>42775</v>
      </c>
      <c r="E942" s="322"/>
      <c r="F942" s="322" t="s">
        <v>2651</v>
      </c>
      <c r="G942" s="324"/>
      <c r="H942" s="326" t="n">
        <v>0</v>
      </c>
      <c r="I942" s="327" t="s">
        <v>358</v>
      </c>
      <c r="J942" s="328" t="n">
        <v>66.5</v>
      </c>
      <c r="K942" s="329" t="n">
        <v>60.5</v>
      </c>
      <c r="L942" s="330"/>
      <c r="M942" s="262"/>
      <c r="N942" s="262"/>
      <c r="O942" s="262"/>
      <c r="P942" s="262"/>
      <c r="Q942" s="262"/>
      <c r="R942" s="331"/>
    </row>
    <row r="943" s="1" customFormat="true" ht="12.75" hidden="false" customHeight="false" outlineLevel="0" collapsed="false">
      <c r="A943" s="262" t="n">
        <v>4</v>
      </c>
      <c r="B943" s="332" t="s">
        <v>2662</v>
      </c>
      <c r="C943" s="332" t="s">
        <v>2663</v>
      </c>
      <c r="D943" s="332" t="s">
        <v>2664</v>
      </c>
      <c r="E943" s="262"/>
      <c r="F943" s="331" t="n">
        <v>32.5</v>
      </c>
      <c r="G943" s="333" t="n">
        <v>6900</v>
      </c>
      <c r="H943" s="333" t="n">
        <f aca="false">A943*G943*(1-H942/100)</f>
        <v>27600</v>
      </c>
      <c r="I943" s="334" t="n">
        <v>5359.5675</v>
      </c>
      <c r="J943" s="334" t="n">
        <f aca="false">(A943*I943)/J942*K942</f>
        <v>19503.99</v>
      </c>
      <c r="K943" s="335" t="n">
        <f aca="false">H943-J943</f>
        <v>8096.01</v>
      </c>
      <c r="L943" s="330"/>
      <c r="M943" s="262"/>
      <c r="N943" s="262" t="n">
        <v>5359.5675</v>
      </c>
      <c r="O943" s="262" t="n">
        <v>59.7</v>
      </c>
      <c r="P943" s="262" t="n">
        <v>8000</v>
      </c>
      <c r="Q943" s="262" t="n">
        <v>6967.4378</v>
      </c>
      <c r="R943" s="331" t="n">
        <f aca="false">A943*F943</f>
        <v>130</v>
      </c>
    </row>
    <row r="944" s="1" customFormat="true" ht="12.75" hidden="false" customHeight="false" outlineLevel="0" collapsed="false">
      <c r="A944" s="336" t="n">
        <f aca="false">SUM(A943:A943)</f>
        <v>4</v>
      </c>
      <c r="B944" s="336" t="s">
        <v>377</v>
      </c>
      <c r="C944" s="336"/>
      <c r="D944" s="336"/>
      <c r="E944" s="336"/>
      <c r="F944" s="337" t="n">
        <f aca="false">R944</f>
        <v>130</v>
      </c>
      <c r="G944" s="338"/>
      <c r="H944" s="339" t="n">
        <f aca="false">SUM(H943:H943)</f>
        <v>27600</v>
      </c>
      <c r="I944" s="340"/>
      <c r="J944" s="341" t="n">
        <f aca="false">SUM(J943:J943)</f>
        <v>19503.99</v>
      </c>
      <c r="K944" s="335" t="n">
        <f aca="false">SUM(K943:K943)</f>
        <v>8096.01</v>
      </c>
      <c r="L944" s="330"/>
      <c r="M944" s="262"/>
      <c r="N944" s="262"/>
      <c r="O944" s="262"/>
      <c r="P944" s="262"/>
      <c r="Q944" s="262"/>
      <c r="R944" s="331" t="n">
        <f aca="false">SUM(R943:R943)</f>
        <v>130</v>
      </c>
    </row>
    <row r="945" s="1" customFormat="true" ht="12.75" hidden="false" customHeight="false" outlineLevel="0" collapsed="false">
      <c r="A945" s="262"/>
      <c r="B945" s="272" t="s">
        <v>914</v>
      </c>
      <c r="C945" s="342"/>
      <c r="D945" s="342"/>
      <c r="E945" s="262"/>
      <c r="F945" s="262"/>
      <c r="G945" s="333"/>
      <c r="H945" s="343" t="n">
        <v>0</v>
      </c>
      <c r="I945" s="344" t="n">
        <f aca="false">K946/J946</f>
        <v>0.41509506516359</v>
      </c>
      <c r="J945" s="345"/>
      <c r="K945" s="335"/>
      <c r="L945" s="330"/>
      <c r="M945" s="262"/>
      <c r="N945" s="262"/>
      <c r="O945" s="262"/>
      <c r="P945" s="262"/>
      <c r="Q945" s="262"/>
      <c r="R945" s="331"/>
    </row>
    <row r="946" s="1" customFormat="true" ht="13.5" hidden="false" customHeight="false" outlineLevel="0" collapsed="false">
      <c r="A946" s="346"/>
      <c r="B946" s="346" t="s">
        <v>915</v>
      </c>
      <c r="C946" s="346"/>
      <c r="D946" s="346"/>
      <c r="E946" s="346"/>
      <c r="F946" s="347"/>
      <c r="G946" s="348"/>
      <c r="H946" s="349" t="n">
        <f aca="false">SUM(H944:H945)</f>
        <v>27600</v>
      </c>
      <c r="I946" s="350" t="n">
        <f aca="false">K946/H946</f>
        <v>0.293333695652174</v>
      </c>
      <c r="J946" s="351" t="n">
        <f aca="false">SUM(J944:J945)</f>
        <v>19503.99</v>
      </c>
      <c r="K946" s="352" t="n">
        <f aca="false">H946-J946</f>
        <v>8096.01</v>
      </c>
      <c r="L946" s="330"/>
      <c r="M946" s="262"/>
      <c r="N946" s="262"/>
      <c r="O946" s="262"/>
      <c r="P946" s="262"/>
      <c r="Q946" s="262"/>
      <c r="R946" s="331"/>
    </row>
    <row r="947" s="1" customFormat="true" ht="13.5" hidden="false" customHeight="false" outlineLevel="0" collapsed="false">
      <c r="A947" s="262"/>
      <c r="B947" s="332"/>
      <c r="C947" s="342"/>
      <c r="D947" s="342"/>
      <c r="E947" s="262"/>
      <c r="F947" s="262"/>
      <c r="G947" s="262"/>
      <c r="H947" s="262"/>
      <c r="I947" s="354"/>
      <c r="J947" s="354"/>
      <c r="K947" s="355"/>
      <c r="L947" s="330"/>
      <c r="M947" s="262"/>
      <c r="N947" s="262"/>
      <c r="O947" s="262"/>
      <c r="P947" s="262"/>
      <c r="Q947" s="262"/>
      <c r="R947" s="331"/>
    </row>
    <row r="948" s="1" customFormat="true" ht="13.5" hidden="false" customHeight="false" outlineLevel="0" collapsed="false">
      <c r="A948" s="322"/>
      <c r="B948" s="323" t="s">
        <v>2665</v>
      </c>
      <c r="C948" s="324" t="s">
        <v>1965</v>
      </c>
      <c r="D948" s="325" t="n">
        <v>42775</v>
      </c>
      <c r="E948" s="322"/>
      <c r="F948" s="322" t="s">
        <v>2651</v>
      </c>
      <c r="G948" s="324"/>
      <c r="H948" s="326" t="n">
        <v>0</v>
      </c>
      <c r="I948" s="327" t="s">
        <v>358</v>
      </c>
      <c r="J948" s="328" t="n">
        <v>66.5</v>
      </c>
      <c r="K948" s="329" t="n">
        <v>60.5</v>
      </c>
      <c r="L948" s="330"/>
      <c r="M948" s="262"/>
      <c r="N948" s="262"/>
      <c r="O948" s="262"/>
      <c r="P948" s="262"/>
      <c r="Q948" s="262"/>
      <c r="R948" s="331"/>
    </row>
    <row r="949" s="1" customFormat="true" ht="12.75" hidden="false" customHeight="false" outlineLevel="0" collapsed="false">
      <c r="A949" s="262" t="n">
        <v>60</v>
      </c>
      <c r="B949" s="332" t="s">
        <v>1542</v>
      </c>
      <c r="C949" s="332" t="s">
        <v>786</v>
      </c>
      <c r="D949" s="332" t="s">
        <v>1543</v>
      </c>
      <c r="E949" s="262"/>
      <c r="F949" s="331" t="n">
        <v>14</v>
      </c>
      <c r="G949" s="333" t="n">
        <v>2393</v>
      </c>
      <c r="H949" s="333" t="n">
        <f aca="false">A949*G949*(1-H948/100)</f>
        <v>143580</v>
      </c>
      <c r="I949" s="334" t="n">
        <v>1772.624</v>
      </c>
      <c r="J949" s="334" t="n">
        <f aca="false">(A949*I949)/J948*K948</f>
        <v>96761.28</v>
      </c>
      <c r="K949" s="335" t="n">
        <f aca="false">H949-J949</f>
        <v>46818.72</v>
      </c>
      <c r="L949" s="330"/>
      <c r="M949" s="262"/>
      <c r="N949" s="262" t="n">
        <v>1772.624</v>
      </c>
      <c r="O949" s="262" t="n">
        <v>19.04</v>
      </c>
      <c r="P949" s="262" t="n">
        <v>2660</v>
      </c>
      <c r="Q949" s="262" t="n">
        <v>2393.0424</v>
      </c>
      <c r="R949" s="331" t="n">
        <f aca="false">A949*F949</f>
        <v>840</v>
      </c>
    </row>
    <row r="950" s="1" customFormat="true" ht="12.75" hidden="false" customHeight="false" outlineLevel="0" collapsed="false">
      <c r="A950" s="336" t="n">
        <f aca="false">SUM(A949:A949)</f>
        <v>60</v>
      </c>
      <c r="B950" s="336" t="s">
        <v>377</v>
      </c>
      <c r="C950" s="336"/>
      <c r="D950" s="336"/>
      <c r="E950" s="336"/>
      <c r="F950" s="337" t="n">
        <f aca="false">R950</f>
        <v>840</v>
      </c>
      <c r="G950" s="338"/>
      <c r="H950" s="339" t="n">
        <f aca="false">SUM(H949:H949)</f>
        <v>143580</v>
      </c>
      <c r="I950" s="340"/>
      <c r="J950" s="341" t="n">
        <f aca="false">SUM(J949:J949)</f>
        <v>96761.28</v>
      </c>
      <c r="K950" s="335" t="n">
        <f aca="false">SUM(K949:K949)</f>
        <v>46818.72</v>
      </c>
      <c r="L950" s="330"/>
      <c r="M950" s="262"/>
      <c r="N950" s="262"/>
      <c r="O950" s="262"/>
      <c r="P950" s="262"/>
      <c r="Q950" s="262"/>
      <c r="R950" s="331" t="n">
        <f aca="false">SUM(R949:R949)</f>
        <v>840</v>
      </c>
    </row>
    <row r="951" s="1" customFormat="true" ht="12.75" hidden="false" customHeight="false" outlineLevel="0" collapsed="false">
      <c r="A951" s="262"/>
      <c r="B951" s="272" t="s">
        <v>914</v>
      </c>
      <c r="C951" s="342"/>
      <c r="D951" s="342"/>
      <c r="E951" s="262"/>
      <c r="F951" s="262"/>
      <c r="G951" s="333"/>
      <c r="H951" s="343" t="n">
        <v>0</v>
      </c>
      <c r="I951" s="344" t="n">
        <f aca="false">K952/J952</f>
        <v>0.483858006012322</v>
      </c>
      <c r="J951" s="345"/>
      <c r="K951" s="335"/>
      <c r="L951" s="330"/>
      <c r="M951" s="262"/>
      <c r="N951" s="262"/>
      <c r="O951" s="262"/>
      <c r="P951" s="262"/>
      <c r="Q951" s="262"/>
      <c r="R951" s="331"/>
    </row>
    <row r="952" s="1" customFormat="true" ht="13.5" hidden="false" customHeight="false" outlineLevel="0" collapsed="false">
      <c r="A952" s="346"/>
      <c r="B952" s="346" t="s">
        <v>915</v>
      </c>
      <c r="C952" s="346"/>
      <c r="D952" s="346"/>
      <c r="E952" s="346"/>
      <c r="F952" s="347"/>
      <c r="G952" s="348"/>
      <c r="H952" s="349" t="n">
        <f aca="false">SUM(H950:H951)</f>
        <v>143580</v>
      </c>
      <c r="I952" s="350" t="n">
        <f aca="false">K952/H952</f>
        <v>0.326081069786878</v>
      </c>
      <c r="J952" s="351" t="n">
        <f aca="false">SUM(J950:J951)</f>
        <v>96761.28</v>
      </c>
      <c r="K952" s="352" t="n">
        <f aca="false">H952-J952</f>
        <v>46818.72</v>
      </c>
      <c r="L952" s="330"/>
      <c r="M952" s="262"/>
      <c r="N952" s="262"/>
      <c r="O952" s="262"/>
      <c r="P952" s="262"/>
      <c r="Q952" s="262"/>
      <c r="R952" s="331"/>
    </row>
    <row r="953" s="1" customFormat="true" ht="13.5" hidden="false" customHeight="false" outlineLevel="0" collapsed="false">
      <c r="A953" s="262"/>
      <c r="B953" s="332"/>
      <c r="C953" s="342"/>
      <c r="D953" s="342"/>
      <c r="E953" s="262"/>
      <c r="F953" s="262"/>
      <c r="G953" s="262"/>
      <c r="H953" s="262"/>
      <c r="I953" s="354"/>
      <c r="J953" s="354"/>
      <c r="K953" s="355"/>
      <c r="L953" s="330"/>
      <c r="M953" s="262"/>
      <c r="N953" s="262"/>
      <c r="O953" s="262"/>
      <c r="P953" s="262"/>
      <c r="Q953" s="262"/>
      <c r="R953" s="331"/>
    </row>
    <row r="954" s="1" customFormat="true" ht="13.5" hidden="false" customHeight="false" outlineLevel="0" collapsed="false">
      <c r="A954" s="322"/>
      <c r="B954" s="323" t="s">
        <v>2666</v>
      </c>
      <c r="C954" s="324"/>
      <c r="D954" s="325" t="n">
        <v>42775</v>
      </c>
      <c r="E954" s="322"/>
      <c r="F954" s="322" t="s">
        <v>2651</v>
      </c>
      <c r="G954" s="324"/>
      <c r="H954" s="326" t="n">
        <v>0</v>
      </c>
      <c r="I954" s="327" t="s">
        <v>358</v>
      </c>
      <c r="J954" s="328" t="n">
        <v>66.5</v>
      </c>
      <c r="K954" s="329" t="n">
        <v>60.5</v>
      </c>
      <c r="L954" s="330"/>
      <c r="M954" s="262"/>
      <c r="N954" s="262"/>
      <c r="O954" s="262"/>
      <c r="P954" s="262"/>
      <c r="Q954" s="262"/>
      <c r="R954" s="331"/>
    </row>
    <row r="955" s="1" customFormat="true" ht="12.75" hidden="false" customHeight="false" outlineLevel="0" collapsed="false">
      <c r="A955" s="262" t="n">
        <v>2</v>
      </c>
      <c r="B955" s="272" t="s">
        <v>2667</v>
      </c>
      <c r="C955" s="332" t="s">
        <v>1550</v>
      </c>
      <c r="D955" s="332" t="s">
        <v>2668</v>
      </c>
      <c r="E955" s="262"/>
      <c r="F955" s="331" t="n">
        <v>1</v>
      </c>
      <c r="G955" s="333" t="n">
        <v>733</v>
      </c>
      <c r="H955" s="333" t="n">
        <f aca="false">A955*G955*(1-H954/100)</f>
        <v>1466</v>
      </c>
      <c r="I955" s="334" t="n">
        <v>535.9567</v>
      </c>
      <c r="J955" s="334" t="n">
        <f aca="false">(A955*I955)/J954*K954</f>
        <v>975.199409022556</v>
      </c>
      <c r="K955" s="335" t="n">
        <f aca="false">H955-J955</f>
        <v>490.800590977444</v>
      </c>
      <c r="L955" s="330"/>
      <c r="M955" s="262"/>
      <c r="N955" s="262" t="n">
        <v>535.9567</v>
      </c>
      <c r="O955" s="262" t="n">
        <v>5.97</v>
      </c>
      <c r="P955" s="262" t="n">
        <v>910</v>
      </c>
      <c r="Q955" s="262" t="n">
        <v>723.5416</v>
      </c>
      <c r="R955" s="331" t="n">
        <f aca="false">A955*F955</f>
        <v>2</v>
      </c>
    </row>
    <row r="956" s="1" customFormat="true" ht="12.75" hidden="false" customHeight="false" outlineLevel="0" collapsed="false">
      <c r="A956" s="262" t="n">
        <v>2</v>
      </c>
      <c r="B956" s="272" t="s">
        <v>2669</v>
      </c>
      <c r="C956" s="332" t="s">
        <v>1550</v>
      </c>
      <c r="D956" s="332" t="s">
        <v>2670</v>
      </c>
      <c r="E956" s="262"/>
      <c r="F956" s="331" t="n">
        <v>1.29</v>
      </c>
      <c r="G956" s="333" t="n">
        <v>1098</v>
      </c>
      <c r="H956" s="333" t="n">
        <f aca="false">A956*G956*(1-H954/100)</f>
        <v>2196</v>
      </c>
      <c r="I956" s="334" t="n">
        <v>732.165</v>
      </c>
      <c r="J956" s="334" t="n">
        <f aca="false">(A956*I956)/J954*K954</f>
        <v>1332.21</v>
      </c>
      <c r="K956" s="335" t="n">
        <f aca="false">H956-J956</f>
        <v>863.79</v>
      </c>
      <c r="L956" s="330"/>
      <c r="M956" s="262"/>
      <c r="N956" s="262" t="n">
        <v>732.165</v>
      </c>
      <c r="O956" s="262" t="n">
        <v>7.34</v>
      </c>
      <c r="P956" s="262" t="n">
        <v>1240</v>
      </c>
      <c r="Q956" s="262" t="n">
        <v>1098.2475</v>
      </c>
      <c r="R956" s="331" t="n">
        <f aca="false">A956*F956</f>
        <v>2.58</v>
      </c>
    </row>
    <row r="957" s="1" customFormat="true" ht="12.75" hidden="false" customHeight="false" outlineLevel="0" collapsed="false">
      <c r="A957" s="262" t="n">
        <v>2</v>
      </c>
      <c r="B957" s="272" t="s">
        <v>2671</v>
      </c>
      <c r="C957" s="332" t="s">
        <v>1791</v>
      </c>
      <c r="D957" s="332" t="s">
        <v>2672</v>
      </c>
      <c r="E957" s="262"/>
      <c r="F957" s="331" t="n">
        <v>20.8</v>
      </c>
      <c r="G957" s="333" t="n">
        <v>5275</v>
      </c>
      <c r="H957" s="333" t="n">
        <f aca="false">A957*G957*(1-H954/100)</f>
        <v>10550</v>
      </c>
      <c r="I957" s="334" t="n">
        <v>6652.3275</v>
      </c>
      <c r="J957" s="334" t="n">
        <f aca="false">(A957*I957)/J954*K954</f>
        <v>12104.235</v>
      </c>
      <c r="K957" s="335" t="n">
        <f aca="false">H957-J957</f>
        <v>-1554.235</v>
      </c>
      <c r="L957" s="330"/>
      <c r="M957" s="262"/>
      <c r="N957" s="262" t="n">
        <v>6652.3275</v>
      </c>
      <c r="O957" s="262" t="n">
        <v>74.1</v>
      </c>
      <c r="P957" s="262" t="n">
        <v>9980</v>
      </c>
      <c r="Q957" s="262" t="n">
        <v>7982.793</v>
      </c>
      <c r="R957" s="331" t="n">
        <f aca="false">A957*F957</f>
        <v>41.6</v>
      </c>
    </row>
    <row r="958" s="1" customFormat="true" ht="12.75" hidden="false" customHeight="false" outlineLevel="0" collapsed="false">
      <c r="A958" s="336" t="n">
        <f aca="false">SUM(A955:A957)</f>
        <v>6</v>
      </c>
      <c r="B958" s="336" t="s">
        <v>377</v>
      </c>
      <c r="C958" s="336"/>
      <c r="D958" s="336"/>
      <c r="E958" s="336"/>
      <c r="F958" s="337" t="n">
        <f aca="false">R958</f>
        <v>46.18</v>
      </c>
      <c r="G958" s="338"/>
      <c r="H958" s="339" t="n">
        <f aca="false">SUM(H955:H957)</f>
        <v>14212</v>
      </c>
      <c r="I958" s="340"/>
      <c r="J958" s="341" t="n">
        <f aca="false">SUM(J955:J957)</f>
        <v>14411.6444090226</v>
      </c>
      <c r="K958" s="335" t="n">
        <f aca="false">SUM(K955:K957)</f>
        <v>-199.644409022557</v>
      </c>
      <c r="L958" s="330"/>
      <c r="M958" s="262"/>
      <c r="N958" s="262"/>
      <c r="O958" s="262"/>
      <c r="P958" s="262"/>
      <c r="Q958" s="262"/>
      <c r="R958" s="331" t="n">
        <f aca="false">SUM(R955:R957)</f>
        <v>46.18</v>
      </c>
    </row>
    <row r="959" s="1" customFormat="true" ht="12.75" hidden="false" customHeight="false" outlineLevel="0" collapsed="false">
      <c r="A959" s="262"/>
      <c r="B959" s="272" t="s">
        <v>914</v>
      </c>
      <c r="C959" s="342"/>
      <c r="D959" s="342"/>
      <c r="E959" s="262"/>
      <c r="F959" s="262"/>
      <c r="G959" s="333"/>
      <c r="H959" s="343" t="n">
        <v>0</v>
      </c>
      <c r="I959" s="344" t="n">
        <f aca="false">K960/J960</f>
        <v>-0.013852992993469</v>
      </c>
      <c r="J959" s="345"/>
      <c r="K959" s="335"/>
      <c r="L959" s="330"/>
      <c r="M959" s="262"/>
      <c r="N959" s="262"/>
      <c r="O959" s="262"/>
      <c r="P959" s="262"/>
      <c r="Q959" s="262"/>
      <c r="R959" s="331"/>
    </row>
    <row r="960" s="1" customFormat="true" ht="13.5" hidden="false" customHeight="false" outlineLevel="0" collapsed="false">
      <c r="A960" s="346"/>
      <c r="B960" s="346" t="s">
        <v>915</v>
      </c>
      <c r="C960" s="346"/>
      <c r="D960" s="346"/>
      <c r="E960" s="346"/>
      <c r="F960" s="347"/>
      <c r="G960" s="348"/>
      <c r="H960" s="349" t="n">
        <f aca="false">SUM(H958:H959)</f>
        <v>14212</v>
      </c>
      <c r="I960" s="350" t="n">
        <f aca="false">K960/H960</f>
        <v>-0.0140475942177425</v>
      </c>
      <c r="J960" s="351" t="n">
        <f aca="false">SUM(J958:J959)</f>
        <v>14411.6444090226</v>
      </c>
      <c r="K960" s="352" t="n">
        <f aca="false">H960-J960</f>
        <v>-199.644409022556</v>
      </c>
      <c r="L960" s="330"/>
      <c r="M960" s="262"/>
      <c r="N960" s="262"/>
      <c r="O960" s="262"/>
      <c r="P960" s="262"/>
      <c r="Q960" s="262"/>
      <c r="R960" s="331"/>
    </row>
    <row r="961" s="1" customFormat="true" ht="13.5" hidden="false" customHeight="false" outlineLevel="0" collapsed="false">
      <c r="A961" s="262"/>
      <c r="B961" s="332"/>
      <c r="C961" s="342"/>
      <c r="D961" s="342"/>
      <c r="E961" s="262"/>
      <c r="F961" s="262"/>
      <c r="G961" s="262"/>
      <c r="H961" s="262"/>
      <c r="I961" s="354"/>
      <c r="J961" s="354"/>
      <c r="K961" s="355"/>
      <c r="L961" s="330"/>
      <c r="M961" s="262"/>
      <c r="N961" s="262"/>
      <c r="O961" s="262"/>
      <c r="P961" s="262"/>
      <c r="Q961" s="262"/>
      <c r="R961" s="331"/>
    </row>
    <row r="962" s="1" customFormat="true" ht="13.5" hidden="false" customHeight="false" outlineLevel="0" collapsed="false">
      <c r="A962" s="322"/>
      <c r="B962" s="323" t="s">
        <v>385</v>
      </c>
      <c r="C962" s="324"/>
      <c r="D962" s="325" t="n">
        <v>42775</v>
      </c>
      <c r="E962" s="322"/>
      <c r="F962" s="322" t="s">
        <v>2673</v>
      </c>
      <c r="G962" s="324"/>
      <c r="H962" s="326" t="n">
        <v>0</v>
      </c>
      <c r="I962" s="327" t="s">
        <v>358</v>
      </c>
      <c r="J962" s="328" t="n">
        <v>66.5</v>
      </c>
      <c r="K962" s="329" t="n">
        <v>60.5</v>
      </c>
      <c r="L962" s="330"/>
      <c r="M962" s="262"/>
      <c r="N962" s="262"/>
      <c r="O962" s="262"/>
      <c r="P962" s="262"/>
      <c r="Q962" s="262"/>
      <c r="R962" s="331"/>
    </row>
    <row r="963" s="1" customFormat="true" ht="12.75" hidden="false" customHeight="false" outlineLevel="0" collapsed="false">
      <c r="A963" s="262" t="n">
        <v>2</v>
      </c>
      <c r="B963" s="332" t="s">
        <v>2527</v>
      </c>
      <c r="C963" s="332" t="s">
        <v>2528</v>
      </c>
      <c r="D963" s="332" t="s">
        <v>2529</v>
      </c>
      <c r="E963" s="262"/>
      <c r="F963" s="331" t="n">
        <v>3.7</v>
      </c>
      <c r="G963" s="333" t="n">
        <v>680</v>
      </c>
      <c r="H963" s="333" t="n">
        <f aca="false">A963*G963*(1-H962/100)</f>
        <v>1360</v>
      </c>
      <c r="I963" s="334" t="n">
        <v>451.5683</v>
      </c>
      <c r="J963" s="334" t="n">
        <f aca="false">(A963*I963)/J962*K962</f>
        <v>821.650590977444</v>
      </c>
      <c r="K963" s="335" t="n">
        <f aca="false">H963-J963</f>
        <v>538.349409022556</v>
      </c>
      <c r="L963" s="330"/>
      <c r="M963" s="262"/>
      <c r="N963" s="262" t="n">
        <v>451.5683</v>
      </c>
      <c r="O963" s="262" t="n">
        <v>5.03</v>
      </c>
      <c r="P963" s="262" t="n">
        <v>680</v>
      </c>
      <c r="Q963" s="262" t="n">
        <v>632.1956</v>
      </c>
      <c r="R963" s="331" t="n">
        <f aca="false">A963*F963</f>
        <v>7.4</v>
      </c>
    </row>
    <row r="964" s="1" customFormat="true" ht="12.75" hidden="false" customHeight="false" outlineLevel="0" collapsed="false">
      <c r="A964" s="262" t="n">
        <v>3</v>
      </c>
      <c r="B964" s="332" t="s">
        <v>1302</v>
      </c>
      <c r="C964" s="332" t="s">
        <v>830</v>
      </c>
      <c r="D964" s="332" t="s">
        <v>1049</v>
      </c>
      <c r="E964" s="262"/>
      <c r="F964" s="331" t="n">
        <v>1.1</v>
      </c>
      <c r="G964" s="333" t="n">
        <v>550</v>
      </c>
      <c r="H964" s="333" t="n">
        <f aca="false">A964*G964*(1-H962/100)</f>
        <v>1650</v>
      </c>
      <c r="I964" s="334" t="n">
        <v>148.96</v>
      </c>
      <c r="J964" s="334" t="n">
        <f aca="false">(A964*I964)/J962*K962</f>
        <v>406.56</v>
      </c>
      <c r="K964" s="335" t="n">
        <f aca="false">H964-J964</f>
        <v>1243.44</v>
      </c>
      <c r="L964" s="330"/>
      <c r="M964" s="262"/>
      <c r="N964" s="262" t="n">
        <v>148.96</v>
      </c>
      <c r="O964" s="262" t="n">
        <v>1.6</v>
      </c>
      <c r="P964" s="262" t="n">
        <v>550</v>
      </c>
      <c r="Q964" s="262" t="n">
        <v>223.44</v>
      </c>
      <c r="R964" s="331" t="n">
        <f aca="false">A964*F964</f>
        <v>3.3</v>
      </c>
    </row>
    <row r="965" s="1" customFormat="true" ht="12.75" hidden="false" customHeight="false" outlineLevel="0" collapsed="false">
      <c r="A965" s="262" t="n">
        <v>6</v>
      </c>
      <c r="B965" s="332" t="s">
        <v>1225</v>
      </c>
      <c r="C965" s="332" t="s">
        <v>830</v>
      </c>
      <c r="D965" s="332" t="s">
        <v>1348</v>
      </c>
      <c r="E965" s="262"/>
      <c r="F965" s="331" t="n">
        <v>4.1</v>
      </c>
      <c r="G965" s="333" t="n">
        <v>781</v>
      </c>
      <c r="H965" s="333" t="n">
        <f aca="false">A965*G965*(1-H962/100)</f>
        <v>4686</v>
      </c>
      <c r="I965" s="334" t="n">
        <v>520.695</v>
      </c>
      <c r="J965" s="334" t="n">
        <f aca="false">(A965*I965)/J962*K962</f>
        <v>2842.29</v>
      </c>
      <c r="K965" s="335" t="n">
        <f aca="false">H965-J965</f>
        <v>1843.71</v>
      </c>
      <c r="L965" s="330"/>
      <c r="M965" s="262"/>
      <c r="N965" s="262" t="n">
        <v>520.695</v>
      </c>
      <c r="O965" s="262" t="n">
        <v>5.8</v>
      </c>
      <c r="P965" s="262" t="n">
        <v>781.0425</v>
      </c>
      <c r="Q965" s="262" t="n">
        <v>728.973</v>
      </c>
      <c r="R965" s="331" t="n">
        <f aca="false">A965*F965</f>
        <v>24.6</v>
      </c>
    </row>
    <row r="966" s="1" customFormat="true" ht="12.75" hidden="false" customHeight="false" outlineLevel="0" collapsed="false">
      <c r="A966" s="262" t="n">
        <v>2</v>
      </c>
      <c r="B966" s="332" t="s">
        <v>2369</v>
      </c>
      <c r="C966" s="332" t="s">
        <v>819</v>
      </c>
      <c r="D966" s="332" t="s">
        <v>2370</v>
      </c>
      <c r="E966" s="262"/>
      <c r="F966" s="331" t="n">
        <v>5</v>
      </c>
      <c r="G966" s="333" t="n">
        <v>2285</v>
      </c>
      <c r="H966" s="333" t="n">
        <f aca="false">A966*G966*(1-H962/100)</f>
        <v>4570</v>
      </c>
      <c r="I966" s="334" t="n">
        <v>1523.4818</v>
      </c>
      <c r="J966" s="334" t="n">
        <f aca="false">(A966*I966)/J962*K962</f>
        <v>2772.04959097744</v>
      </c>
      <c r="K966" s="335" t="n">
        <f aca="false">H966-J966</f>
        <v>1797.95040902256</v>
      </c>
      <c r="L966" s="330"/>
      <c r="M966" s="262"/>
      <c r="N966" s="262" t="n">
        <v>1523.4818</v>
      </c>
      <c r="O966" s="262" t="n">
        <v>16.97</v>
      </c>
      <c r="P966" s="262" t="n">
        <v>2285.2226</v>
      </c>
      <c r="Q966" s="262" t="n">
        <v>1828.1781</v>
      </c>
      <c r="R966" s="331" t="n">
        <f aca="false">A966*F966</f>
        <v>10</v>
      </c>
    </row>
    <row r="967" s="1" customFormat="true" ht="12.75" hidden="false" customHeight="false" outlineLevel="0" collapsed="false">
      <c r="A967" s="262" t="n">
        <v>3</v>
      </c>
      <c r="B967" s="332" t="s">
        <v>832</v>
      </c>
      <c r="C967" s="332" t="s">
        <v>833</v>
      </c>
      <c r="D967" s="332" t="s">
        <v>834</v>
      </c>
      <c r="E967" s="262"/>
      <c r="F967" s="331" t="n">
        <v>0.03</v>
      </c>
      <c r="G967" s="333" t="n">
        <v>35</v>
      </c>
      <c r="H967" s="333" t="n">
        <f aca="false">A967*G967*(1-H962/100)</f>
        <v>105</v>
      </c>
      <c r="I967" s="334" t="n">
        <v>23.275</v>
      </c>
      <c r="J967" s="334" t="n">
        <f aca="false">(A967*I967)/J962*K962</f>
        <v>63.525</v>
      </c>
      <c r="K967" s="335" t="n">
        <f aca="false">H967-J967</f>
        <v>41.475</v>
      </c>
      <c r="L967" s="330"/>
      <c r="M967" s="262"/>
      <c r="N967" s="262" t="n">
        <v>23.275</v>
      </c>
      <c r="O967" s="262" t="n">
        <v>0.25</v>
      </c>
      <c r="P967" s="262" t="n">
        <v>34.9125</v>
      </c>
      <c r="Q967" s="262" t="n">
        <v>37.24</v>
      </c>
      <c r="R967" s="331" t="n">
        <f aca="false">A967*F967</f>
        <v>0.09</v>
      </c>
    </row>
    <row r="968" s="1" customFormat="true" ht="12.75" hidden="false" customHeight="false" outlineLevel="0" collapsed="false">
      <c r="A968" s="262" t="n">
        <v>8</v>
      </c>
      <c r="B968" s="332" t="s">
        <v>839</v>
      </c>
      <c r="C968" s="332" t="s">
        <v>833</v>
      </c>
      <c r="D968" s="332" t="s">
        <v>1317</v>
      </c>
      <c r="E968" s="262"/>
      <c r="F968" s="331" t="n">
        <v>0.11</v>
      </c>
      <c r="G968" s="333" t="n">
        <v>54</v>
      </c>
      <c r="H968" s="333" t="n">
        <f aca="false">A968*G968*(1-H962/100)</f>
        <v>432</v>
      </c>
      <c r="I968" s="334" t="n">
        <v>35.91</v>
      </c>
      <c r="J968" s="334" t="n">
        <f aca="false">(A968*I968)/J962*K962</f>
        <v>261.36</v>
      </c>
      <c r="K968" s="335" t="n">
        <f aca="false">H968-J968</f>
        <v>170.64</v>
      </c>
      <c r="L968" s="330"/>
      <c r="M968" s="262"/>
      <c r="N968" s="262" t="n">
        <v>35.91</v>
      </c>
      <c r="O968" s="262" t="n">
        <v>0.4</v>
      </c>
      <c r="P968" s="262" t="n">
        <v>53.865</v>
      </c>
      <c r="Q968" s="262" t="n">
        <v>53.865</v>
      </c>
      <c r="R968" s="331" t="n">
        <f aca="false">A968*F968</f>
        <v>0.88</v>
      </c>
    </row>
    <row r="969" s="1" customFormat="true" ht="12.75" hidden="false" customHeight="false" outlineLevel="0" collapsed="false">
      <c r="A969" s="262" t="n">
        <v>3</v>
      </c>
      <c r="B969" s="332" t="s">
        <v>841</v>
      </c>
      <c r="C969" s="332" t="s">
        <v>842</v>
      </c>
      <c r="D969" s="332" t="s">
        <v>834</v>
      </c>
      <c r="E969" s="262"/>
      <c r="F969" s="331" t="n">
        <v>0.02</v>
      </c>
      <c r="G969" s="333" t="n">
        <v>32</v>
      </c>
      <c r="H969" s="333" t="n">
        <f aca="false">A969*G969*(1-H962/100)</f>
        <v>96</v>
      </c>
      <c r="I969" s="334" t="n">
        <v>21.413</v>
      </c>
      <c r="J969" s="334" t="n">
        <f aca="false">(A969*I969)/J962*K962</f>
        <v>58.443</v>
      </c>
      <c r="K969" s="335" t="n">
        <f aca="false">H969-J969</f>
        <v>37.557</v>
      </c>
      <c r="L969" s="330"/>
      <c r="M969" s="262"/>
      <c r="N969" s="262" t="n">
        <v>21.413</v>
      </c>
      <c r="O969" s="262" t="n">
        <v>0.23</v>
      </c>
      <c r="P969" s="262" t="n">
        <v>32.1195</v>
      </c>
      <c r="Q969" s="262" t="n">
        <v>27.8369</v>
      </c>
      <c r="R969" s="331" t="n">
        <f aca="false">A969*F969</f>
        <v>0.06</v>
      </c>
    </row>
    <row r="970" s="1" customFormat="true" ht="12.75" hidden="false" customHeight="false" outlineLevel="0" collapsed="false">
      <c r="A970" s="262" t="n">
        <v>8</v>
      </c>
      <c r="B970" s="332" t="s">
        <v>846</v>
      </c>
      <c r="C970" s="332" t="s">
        <v>842</v>
      </c>
      <c r="D970" s="332" t="s">
        <v>1328</v>
      </c>
      <c r="E970" s="262"/>
      <c r="F970" s="331" t="n">
        <v>0.04</v>
      </c>
      <c r="G970" s="333" t="n">
        <v>80</v>
      </c>
      <c r="H970" s="333" t="n">
        <f aca="false">A970*G970*(1-H962/100)</f>
        <v>640</v>
      </c>
      <c r="I970" s="334" t="n">
        <v>26.9325</v>
      </c>
      <c r="J970" s="334" t="n">
        <f aca="false">(A970*I970)/J962*K962</f>
        <v>196.02</v>
      </c>
      <c r="K970" s="335" t="n">
        <f aca="false">H970-J970</f>
        <v>443.98</v>
      </c>
      <c r="L970" s="330"/>
      <c r="M970" s="262"/>
      <c r="N970" s="262" t="n">
        <v>26.9325</v>
      </c>
      <c r="O970" s="262" t="n">
        <v>0.3</v>
      </c>
      <c r="P970" s="262" t="n">
        <v>80</v>
      </c>
      <c r="Q970" s="262" t="n">
        <v>43.092</v>
      </c>
      <c r="R970" s="331" t="n">
        <f aca="false">A970*F970</f>
        <v>0.32</v>
      </c>
    </row>
    <row r="971" s="1" customFormat="true" ht="12.75" hidden="false" customHeight="false" outlineLevel="0" collapsed="false">
      <c r="A971" s="262" t="n">
        <v>2</v>
      </c>
      <c r="B971" s="332" t="s">
        <v>1991</v>
      </c>
      <c r="C971" s="332" t="s">
        <v>1992</v>
      </c>
      <c r="D971" s="332" t="s">
        <v>1993</v>
      </c>
      <c r="E971" s="262"/>
      <c r="F971" s="331" t="n">
        <v>0.2</v>
      </c>
      <c r="G971" s="333" t="n">
        <v>53</v>
      </c>
      <c r="H971" s="333" t="n">
        <f aca="false">A971*G971*(1-H962/100)</f>
        <v>106</v>
      </c>
      <c r="I971" s="334" t="n">
        <v>29.6258</v>
      </c>
      <c r="J971" s="334" t="n">
        <f aca="false">(A971*I971)/J962*K962</f>
        <v>53.9055909774436</v>
      </c>
      <c r="K971" s="335" t="n">
        <f aca="false">H971-J971</f>
        <v>52.0944090225564</v>
      </c>
      <c r="L971" s="330"/>
      <c r="M971" s="262"/>
      <c r="N971" s="262" t="n">
        <v>29.6258</v>
      </c>
      <c r="O971" s="262" t="n">
        <v>0.33</v>
      </c>
      <c r="P971" s="262" t="n">
        <v>53.3264</v>
      </c>
      <c r="Q971" s="262" t="n">
        <v>41.4761</v>
      </c>
      <c r="R971" s="331" t="n">
        <f aca="false">A971*F971</f>
        <v>0.4</v>
      </c>
    </row>
    <row r="972" s="1" customFormat="true" ht="12.75" hidden="false" customHeight="false" outlineLevel="0" collapsed="false">
      <c r="A972" s="262" t="n">
        <v>2</v>
      </c>
      <c r="B972" s="332" t="s">
        <v>2345</v>
      </c>
      <c r="C972" s="332" t="s">
        <v>2346</v>
      </c>
      <c r="D972" s="332" t="s">
        <v>2347</v>
      </c>
      <c r="E972" s="262"/>
      <c r="F972" s="331" t="n">
        <v>0.05</v>
      </c>
      <c r="G972" s="333" t="n">
        <v>39</v>
      </c>
      <c r="H972" s="333" t="n">
        <f aca="false">A972*G972*(1-H962/100)</f>
        <v>78</v>
      </c>
      <c r="I972" s="334" t="n">
        <v>21.546</v>
      </c>
      <c r="J972" s="334" t="n">
        <f aca="false">(A972*I972)/J962*K962</f>
        <v>39.204</v>
      </c>
      <c r="K972" s="335" t="n">
        <f aca="false">H972-J972</f>
        <v>38.796</v>
      </c>
      <c r="L972" s="330"/>
      <c r="M972" s="262"/>
      <c r="N972" s="262" t="n">
        <v>21.546</v>
      </c>
      <c r="O972" s="262" t="n">
        <v>0.24</v>
      </c>
      <c r="P972" s="262" t="n">
        <v>38.7828</v>
      </c>
      <c r="Q972" s="262" t="n">
        <v>29.0871</v>
      </c>
      <c r="R972" s="331" t="n">
        <f aca="false">A972*F972</f>
        <v>0.1</v>
      </c>
    </row>
    <row r="973" s="1" customFormat="true" ht="12.75" hidden="false" customHeight="false" outlineLevel="0" collapsed="false">
      <c r="A973" s="262" t="n">
        <v>20</v>
      </c>
      <c r="B973" s="332" t="s">
        <v>2002</v>
      </c>
      <c r="C973" s="332" t="s">
        <v>2003</v>
      </c>
      <c r="D973" s="332" t="s">
        <v>2004</v>
      </c>
      <c r="E973" s="262"/>
      <c r="F973" s="331" t="n">
        <v>0.1</v>
      </c>
      <c r="G973" s="333" t="n">
        <v>0</v>
      </c>
      <c r="H973" s="333" t="n">
        <f aca="false">A973*G973*(1-H962/100)</f>
        <v>0</v>
      </c>
      <c r="I973" s="334" t="n">
        <v>17.955</v>
      </c>
      <c r="J973" s="334" t="n">
        <f aca="false">(A973*I973)/J962*K962</f>
        <v>326.7</v>
      </c>
      <c r="K973" s="335" t="n">
        <f aca="false">H973-J973</f>
        <v>-326.7</v>
      </c>
      <c r="L973" s="330"/>
      <c r="M973" s="262"/>
      <c r="N973" s="262" t="n">
        <v>17.955</v>
      </c>
      <c r="O973" s="262" t="n">
        <v>0.2</v>
      </c>
      <c r="P973" s="262"/>
      <c r="Q973" s="262" t="n">
        <v>24.2393</v>
      </c>
      <c r="R973" s="331" t="n">
        <f aca="false">A973*F973</f>
        <v>2</v>
      </c>
    </row>
    <row r="974" s="1" customFormat="true" ht="12.75" hidden="false" customHeight="false" outlineLevel="0" collapsed="false">
      <c r="A974" s="262" t="n">
        <v>20</v>
      </c>
      <c r="B974" s="332" t="s">
        <v>2372</v>
      </c>
      <c r="C974" s="332" t="s">
        <v>1277</v>
      </c>
      <c r="D974" s="332" t="s">
        <v>1153</v>
      </c>
      <c r="E974" s="262"/>
      <c r="F974" s="331" t="n">
        <v>0.13</v>
      </c>
      <c r="G974" s="333" t="n">
        <v>0</v>
      </c>
      <c r="H974" s="333" t="n">
        <f aca="false">A974*G974*(1-H962/100)</f>
        <v>0</v>
      </c>
      <c r="I974" s="334" t="n">
        <v>22.4438</v>
      </c>
      <c r="J974" s="334" t="n">
        <f aca="false">(A974*I974)/J962*K962</f>
        <v>408.375909774436</v>
      </c>
      <c r="K974" s="335" t="n">
        <f aca="false">H974-J974</f>
        <v>-408.375909774436</v>
      </c>
      <c r="L974" s="330"/>
      <c r="M974" s="262"/>
      <c r="N974" s="262" t="n">
        <v>22.4438</v>
      </c>
      <c r="O974" s="262" t="n">
        <v>0.25</v>
      </c>
      <c r="P974" s="262"/>
      <c r="Q974" s="262" t="n">
        <v>30.2991</v>
      </c>
      <c r="R974" s="331" t="n">
        <f aca="false">A974*F974</f>
        <v>2.6</v>
      </c>
    </row>
    <row r="975" s="1" customFormat="true" ht="12.75" hidden="false" customHeight="false" outlineLevel="0" collapsed="false">
      <c r="A975" s="262" t="n">
        <v>20</v>
      </c>
      <c r="B975" s="332" t="s">
        <v>1818</v>
      </c>
      <c r="C975" s="332" t="s">
        <v>1819</v>
      </c>
      <c r="D975" s="332" t="s">
        <v>1820</v>
      </c>
      <c r="E975" s="262"/>
      <c r="F975" s="331" t="n">
        <v>0.18</v>
      </c>
      <c r="G975" s="333" t="n">
        <v>0</v>
      </c>
      <c r="H975" s="333" t="n">
        <f aca="false">A975*G975*(1-H962/100)</f>
        <v>0</v>
      </c>
      <c r="I975" s="334" t="n">
        <v>26.999</v>
      </c>
      <c r="J975" s="334" t="n">
        <f aca="false">(A975*I975)/J962*K962</f>
        <v>491.26</v>
      </c>
      <c r="K975" s="335" t="n">
        <f aca="false">H975-J975</f>
        <v>-491.26</v>
      </c>
      <c r="L975" s="330"/>
      <c r="M975" s="262"/>
      <c r="N975" s="262" t="n">
        <v>26.999</v>
      </c>
      <c r="O975" s="262" t="n">
        <v>0.29</v>
      </c>
      <c r="P975" s="262"/>
      <c r="Q975" s="262" t="n">
        <v>36</v>
      </c>
      <c r="R975" s="331" t="n">
        <f aca="false">A975*F975</f>
        <v>3.6</v>
      </c>
    </row>
    <row r="976" s="1" customFormat="true" ht="12.75" hidden="false" customHeight="false" outlineLevel="0" collapsed="false">
      <c r="A976" s="262" t="n">
        <v>5</v>
      </c>
      <c r="B976" s="332" t="s">
        <v>2674</v>
      </c>
      <c r="C976" s="332" t="s">
        <v>2675</v>
      </c>
      <c r="D976" s="332" t="s">
        <v>2676</v>
      </c>
      <c r="E976" s="262"/>
      <c r="F976" s="331" t="n">
        <v>0.55</v>
      </c>
      <c r="G976" s="333" t="n">
        <v>140</v>
      </c>
      <c r="H976" s="333" t="n">
        <f aca="false">A976*G976*(1-H962/100)</f>
        <v>700</v>
      </c>
      <c r="I976" s="334" t="n">
        <v>107.73</v>
      </c>
      <c r="J976" s="334" t="n">
        <f aca="false">(A976*I976)/J962*K962</f>
        <v>490.05</v>
      </c>
      <c r="K976" s="335" t="n">
        <f aca="false">H976-J976</f>
        <v>209.95</v>
      </c>
      <c r="L976" s="330"/>
      <c r="M976" s="262"/>
      <c r="N976" s="262" t="n">
        <v>107.73</v>
      </c>
      <c r="O976" s="262" t="n">
        <v>1.2</v>
      </c>
      <c r="P976" s="262" t="n">
        <v>140.049</v>
      </c>
      <c r="Q976" s="262" t="n">
        <v>140.049</v>
      </c>
      <c r="R976" s="331" t="n">
        <f aca="false">A976*F976</f>
        <v>2.75</v>
      </c>
    </row>
    <row r="977" s="1" customFormat="true" ht="12.75" hidden="false" customHeight="false" outlineLevel="0" collapsed="false">
      <c r="A977" s="262" t="n">
        <v>5</v>
      </c>
      <c r="B977" s="332" t="s">
        <v>2677</v>
      </c>
      <c r="C977" s="332" t="s">
        <v>2678</v>
      </c>
      <c r="D977" s="332" t="s">
        <v>2679</v>
      </c>
      <c r="E977" s="262"/>
      <c r="F977" s="331" t="n">
        <v>0.14</v>
      </c>
      <c r="G977" s="333" t="n">
        <v>73</v>
      </c>
      <c r="H977" s="333" t="n">
        <f aca="false">A977*G977*(1-H962/100)</f>
        <v>365</v>
      </c>
      <c r="I977" s="334" t="n">
        <v>51.87</v>
      </c>
      <c r="J977" s="334" t="n">
        <f aca="false">(A977*I977)/J962*K962</f>
        <v>235.95</v>
      </c>
      <c r="K977" s="335" t="n">
        <f aca="false">H977-J977</f>
        <v>129.05</v>
      </c>
      <c r="L977" s="330"/>
      <c r="M977" s="262"/>
      <c r="N977" s="262" t="n">
        <v>51.87</v>
      </c>
      <c r="O977" s="262" t="n">
        <v>0.6</v>
      </c>
      <c r="P977" s="262" t="n">
        <v>72.618</v>
      </c>
      <c r="Q977" s="262" t="n">
        <v>51.87</v>
      </c>
      <c r="R977" s="331" t="n">
        <f aca="false">A977*F977</f>
        <v>0.7</v>
      </c>
    </row>
    <row r="978" s="1" customFormat="true" ht="12.75" hidden="false" customHeight="false" outlineLevel="0" collapsed="false">
      <c r="A978" s="262" t="n">
        <v>2</v>
      </c>
      <c r="B978" s="332" t="s">
        <v>2680</v>
      </c>
      <c r="C978" s="332" t="s">
        <v>2013</v>
      </c>
      <c r="D978" s="332" t="s">
        <v>2681</v>
      </c>
      <c r="E978" s="262"/>
      <c r="F978" s="331" t="n">
        <v>20</v>
      </c>
      <c r="G978" s="333" t="n">
        <v>3665</v>
      </c>
      <c r="H978" s="333" t="n">
        <f aca="false">A978*G978*(1-H962/100)</f>
        <v>7330</v>
      </c>
      <c r="I978" s="334" t="n">
        <v>2443.4095</v>
      </c>
      <c r="J978" s="334" t="n">
        <f aca="false">(A978*I978)/J962*K962</f>
        <v>4445.903</v>
      </c>
      <c r="K978" s="335" t="n">
        <f aca="false">H978-J978</f>
        <v>2884.097</v>
      </c>
      <c r="L978" s="330"/>
      <c r="M978" s="262"/>
      <c r="N978" s="262" t="n">
        <v>2443.4095</v>
      </c>
      <c r="O978" s="262" t="n">
        <v>25.34</v>
      </c>
      <c r="P978" s="262" t="n">
        <v>3665.1143</v>
      </c>
      <c r="Q978" s="262" t="n">
        <v>3298.6028</v>
      </c>
      <c r="R978" s="331" t="n">
        <f aca="false">A978*F978</f>
        <v>40</v>
      </c>
    </row>
    <row r="979" s="1" customFormat="true" ht="12.75" hidden="false" customHeight="false" outlineLevel="0" collapsed="false">
      <c r="A979" s="262" t="n">
        <v>1</v>
      </c>
      <c r="B979" s="332" t="s">
        <v>2682</v>
      </c>
      <c r="C979" s="332" t="s">
        <v>1648</v>
      </c>
      <c r="D979" s="332" t="s">
        <v>856</v>
      </c>
      <c r="E979" s="262"/>
      <c r="F979" s="331"/>
      <c r="G979" s="333" t="n">
        <v>3204</v>
      </c>
      <c r="H979" s="333" t="n">
        <f aca="false">A979*G979*(1-H962/100)</f>
        <v>3204</v>
      </c>
      <c r="I979" s="334" t="n">
        <v>1780.0055</v>
      </c>
      <c r="J979" s="334" t="n">
        <f aca="false">(A979*I979)/J962*K962</f>
        <v>1619.4035</v>
      </c>
      <c r="K979" s="335" t="n">
        <f aca="false">H979-J979</f>
        <v>1584.5965</v>
      </c>
      <c r="L979" s="330"/>
      <c r="M979" s="262"/>
      <c r="N979" s="262" t="n">
        <v>1780.0055</v>
      </c>
      <c r="O979" s="262" t="n">
        <v>18.46</v>
      </c>
      <c r="P979" s="262" t="n">
        <v>3204.0099</v>
      </c>
      <c r="Q979" s="262" t="n">
        <v>2670.0082</v>
      </c>
      <c r="R979" s="331" t="n">
        <f aca="false">A979*F979</f>
        <v>0</v>
      </c>
    </row>
    <row r="980" s="1" customFormat="true" ht="12.75" hidden="false" customHeight="false" outlineLevel="0" collapsed="false">
      <c r="A980" s="262" t="n">
        <v>1</v>
      </c>
      <c r="B980" s="332" t="s">
        <v>2683</v>
      </c>
      <c r="C980" s="332" t="s">
        <v>2389</v>
      </c>
      <c r="D980" s="332" t="s">
        <v>2684</v>
      </c>
      <c r="E980" s="262"/>
      <c r="F980" s="331" t="n">
        <v>4</v>
      </c>
      <c r="G980" s="333" t="n">
        <v>1510</v>
      </c>
      <c r="H980" s="333" t="n">
        <f aca="false">A980*G980*(1-H962/100)</f>
        <v>1510</v>
      </c>
      <c r="I980" s="334" t="n">
        <v>754.11</v>
      </c>
      <c r="J980" s="334" t="n">
        <f aca="false">(A980*I980)/J962*K962</f>
        <v>686.07</v>
      </c>
      <c r="K980" s="335" t="n">
        <f aca="false">H980-J980</f>
        <v>823.93</v>
      </c>
      <c r="L980" s="330"/>
      <c r="M980" s="262"/>
      <c r="N980" s="262" t="n">
        <v>754.11</v>
      </c>
      <c r="O980" s="262" t="n">
        <v>8.1</v>
      </c>
      <c r="P980" s="262" t="n">
        <v>1510</v>
      </c>
      <c r="Q980" s="262" t="n">
        <v>1508.22</v>
      </c>
      <c r="R980" s="331" t="n">
        <f aca="false">A980*F980</f>
        <v>4</v>
      </c>
    </row>
    <row r="981" s="1" customFormat="true" ht="12.75" hidden="false" customHeight="false" outlineLevel="0" collapsed="false">
      <c r="A981" s="262" t="n">
        <v>1</v>
      </c>
      <c r="B981" s="332" t="n">
        <v>3088751</v>
      </c>
      <c r="C981" s="332" t="s">
        <v>2445</v>
      </c>
      <c r="D981" s="332" t="s">
        <v>2685</v>
      </c>
      <c r="E981" s="262"/>
      <c r="F981" s="331"/>
      <c r="G981" s="333" t="n">
        <v>7270</v>
      </c>
      <c r="H981" s="333" t="n">
        <f aca="false">A981*G981*(1-H962/100)</f>
        <v>7270</v>
      </c>
      <c r="I981" s="334" t="n">
        <v>4843.3613</v>
      </c>
      <c r="J981" s="334" t="n">
        <f aca="false">(A981*I981)/J962*K962</f>
        <v>4406.36629548872</v>
      </c>
      <c r="K981" s="335" t="n">
        <f aca="false">H981-J981</f>
        <v>2863.63370451128</v>
      </c>
      <c r="L981" s="330"/>
      <c r="M981" s="262"/>
      <c r="N981" s="262" t="n">
        <v>4843.3613</v>
      </c>
      <c r="O981" s="262" t="n">
        <v>53.95</v>
      </c>
      <c r="P981" s="262" t="n">
        <v>7270</v>
      </c>
      <c r="Q981" s="262" t="n">
        <v>6538.5377</v>
      </c>
      <c r="R981" s="331" t="n">
        <f aca="false">A981*F981</f>
        <v>0</v>
      </c>
    </row>
    <row r="982" s="1" customFormat="true" ht="12.75" hidden="false" customHeight="false" outlineLevel="0" collapsed="false">
      <c r="A982" s="262" t="n">
        <v>9</v>
      </c>
      <c r="B982" s="332" t="s">
        <v>2686</v>
      </c>
      <c r="C982" s="332" t="s">
        <v>1931</v>
      </c>
      <c r="D982" s="332" t="s">
        <v>2687</v>
      </c>
      <c r="E982" s="262"/>
      <c r="F982" s="331" t="n">
        <v>0.16</v>
      </c>
      <c r="G982" s="333" t="n">
        <v>130</v>
      </c>
      <c r="H982" s="333" t="n">
        <f aca="false">A982*G982*(1-H962/100)</f>
        <v>1170</v>
      </c>
      <c r="I982" s="334" t="n">
        <v>81.6953</v>
      </c>
      <c r="J982" s="334" t="n">
        <f aca="false">(A982*I982)/J962*K962</f>
        <v>668.918659398496</v>
      </c>
      <c r="K982" s="335" t="n">
        <f aca="false">H982-J982</f>
        <v>501.081340601504</v>
      </c>
      <c r="L982" s="330"/>
      <c r="M982" s="262"/>
      <c r="N982" s="262" t="n">
        <v>81.6953</v>
      </c>
      <c r="O982" s="262" t="n">
        <v>0.91</v>
      </c>
      <c r="P982" s="262" t="n">
        <v>130</v>
      </c>
      <c r="Q982" s="262" t="n">
        <v>114.3734</v>
      </c>
      <c r="R982" s="331" t="n">
        <f aca="false">A982*F982</f>
        <v>1.44</v>
      </c>
    </row>
    <row r="983" s="1" customFormat="true" ht="12.75" hidden="false" customHeight="false" outlineLevel="0" collapsed="false">
      <c r="A983" s="262" t="n">
        <v>6</v>
      </c>
      <c r="B983" s="332" t="s">
        <v>2688</v>
      </c>
      <c r="C983" s="332" t="s">
        <v>1931</v>
      </c>
      <c r="D983" s="332" t="s">
        <v>2689</v>
      </c>
      <c r="E983" s="262"/>
      <c r="F983" s="331" t="n">
        <v>0.08</v>
      </c>
      <c r="G983" s="333" t="n">
        <v>150</v>
      </c>
      <c r="H983" s="333" t="n">
        <f aca="false">A983*G983*(1-H962/100)</f>
        <v>900</v>
      </c>
      <c r="I983" s="334" t="n">
        <v>94.2638</v>
      </c>
      <c r="J983" s="334" t="n">
        <f aca="false">(A983*I983)/J962*K962</f>
        <v>514.552772932331</v>
      </c>
      <c r="K983" s="335" t="n">
        <f aca="false">H983-J983</f>
        <v>385.447227067669</v>
      </c>
      <c r="L983" s="330"/>
      <c r="M983" s="262"/>
      <c r="N983" s="262" t="n">
        <v>94.2638</v>
      </c>
      <c r="O983" s="262" t="n">
        <v>1.05</v>
      </c>
      <c r="P983" s="262" t="n">
        <v>150</v>
      </c>
      <c r="Q983" s="262" t="n">
        <v>127.2561</v>
      </c>
      <c r="R983" s="331" t="n">
        <f aca="false">A983*F983</f>
        <v>0.48</v>
      </c>
    </row>
    <row r="984" s="1" customFormat="true" ht="12.75" hidden="false" customHeight="false" outlineLevel="0" collapsed="false">
      <c r="A984" s="262" t="n">
        <v>25</v>
      </c>
      <c r="B984" s="332" t="s">
        <v>1801</v>
      </c>
      <c r="C984" s="332" t="s">
        <v>1802</v>
      </c>
      <c r="D984" s="332" t="s">
        <v>1803</v>
      </c>
      <c r="E984" s="262"/>
      <c r="F984" s="331" t="n">
        <v>0.01</v>
      </c>
      <c r="G984" s="333" t="n">
        <v>30</v>
      </c>
      <c r="H984" s="333" t="n">
        <f aca="false">A984*G984*(1-H962/100)</f>
        <v>750</v>
      </c>
      <c r="I984" s="334" t="n">
        <v>16.1595</v>
      </c>
      <c r="J984" s="334" t="n">
        <f aca="false">(A984*I984)/J962*K962</f>
        <v>367.5375</v>
      </c>
      <c r="K984" s="335" t="n">
        <f aca="false">H984-J984</f>
        <v>382.4625</v>
      </c>
      <c r="L984" s="330"/>
      <c r="M984" s="262"/>
      <c r="N984" s="262" t="n">
        <v>16.1595</v>
      </c>
      <c r="O984" s="262" t="n">
        <v>0.18</v>
      </c>
      <c r="P984" s="262" t="n">
        <v>30</v>
      </c>
      <c r="Q984" s="262" t="n">
        <v>21.8153</v>
      </c>
      <c r="R984" s="331" t="n">
        <f aca="false">A984*F984</f>
        <v>0.25</v>
      </c>
    </row>
    <row r="985" s="1" customFormat="true" ht="12.75" hidden="false" customHeight="false" outlineLevel="0" collapsed="false">
      <c r="A985" s="262" t="n">
        <v>3</v>
      </c>
      <c r="B985" s="332" t="s">
        <v>2021</v>
      </c>
      <c r="C985" s="332" t="s">
        <v>2022</v>
      </c>
      <c r="D985" s="332" t="s">
        <v>856</v>
      </c>
      <c r="E985" s="262"/>
      <c r="F985" s="331"/>
      <c r="G985" s="333" t="n">
        <v>130</v>
      </c>
      <c r="H985" s="333" t="n">
        <f aca="false">A985*G985*(1-H962/100)</f>
        <v>390</v>
      </c>
      <c r="I985" s="334" t="n">
        <v>82.593</v>
      </c>
      <c r="J985" s="334" t="n">
        <f aca="false">(A985*I985)/J962*K962</f>
        <v>225.423</v>
      </c>
      <c r="K985" s="335" t="n">
        <f aca="false">H985-J985</f>
        <v>164.577</v>
      </c>
      <c r="L985" s="330"/>
      <c r="M985" s="262"/>
      <c r="N985" s="262" t="n">
        <v>82.593</v>
      </c>
      <c r="O985" s="262" t="n">
        <v>0.92</v>
      </c>
      <c r="P985" s="262" t="n">
        <v>130</v>
      </c>
      <c r="Q985" s="262" t="n">
        <v>107.3709</v>
      </c>
      <c r="R985" s="331" t="n">
        <f aca="false">A985*F985</f>
        <v>0</v>
      </c>
    </row>
    <row r="986" s="1" customFormat="true" ht="12.75" hidden="false" customHeight="false" outlineLevel="0" collapsed="false">
      <c r="A986" s="262" t="n">
        <v>1</v>
      </c>
      <c r="B986" s="332" t="s">
        <v>1016</v>
      </c>
      <c r="C986" s="332" t="s">
        <v>1263</v>
      </c>
      <c r="D986" s="332" t="s">
        <v>1018</v>
      </c>
      <c r="E986" s="262"/>
      <c r="F986" s="331" t="n">
        <v>0.71</v>
      </c>
      <c r="G986" s="333" t="n">
        <v>1300</v>
      </c>
      <c r="H986" s="333" t="n">
        <f aca="false">A986*G986*(1-H962/100)</f>
        <v>1300</v>
      </c>
      <c r="I986" s="334" t="n">
        <v>412.965</v>
      </c>
      <c r="J986" s="334" t="n">
        <f aca="false">(A986*I986)/J962*K962</f>
        <v>375.705</v>
      </c>
      <c r="K986" s="335" t="n">
        <f aca="false">H986-J986</f>
        <v>924.295</v>
      </c>
      <c r="L986" s="330"/>
      <c r="M986" s="262"/>
      <c r="N986" s="262" t="n">
        <v>412.965</v>
      </c>
      <c r="O986" s="262" t="n">
        <v>4.6</v>
      </c>
      <c r="P986" s="262" t="n">
        <v>1300</v>
      </c>
      <c r="Q986" s="262" t="n">
        <v>980</v>
      </c>
      <c r="R986" s="331" t="n">
        <f aca="false">A986*F986</f>
        <v>0.71</v>
      </c>
    </row>
    <row r="987" s="1" customFormat="true" ht="12.75" hidden="false" customHeight="false" outlineLevel="0" collapsed="false">
      <c r="A987" s="262" t="n">
        <v>2</v>
      </c>
      <c r="B987" s="332" t="s">
        <v>2690</v>
      </c>
      <c r="C987" s="332" t="s">
        <v>2691</v>
      </c>
      <c r="D987" s="332" t="s">
        <v>2692</v>
      </c>
      <c r="E987" s="262"/>
      <c r="F987" s="331"/>
      <c r="G987" s="333" t="n">
        <v>30</v>
      </c>
      <c r="H987" s="333" t="n">
        <f aca="false">A987*G987*(1-H962/100)</f>
        <v>60</v>
      </c>
      <c r="I987" s="334" t="n">
        <v>13.965</v>
      </c>
      <c r="J987" s="334" t="n">
        <f aca="false">(A987*I987)/J962*K962</f>
        <v>25.41</v>
      </c>
      <c r="K987" s="335" t="n">
        <f aca="false">H987-J987</f>
        <v>34.59</v>
      </c>
      <c r="L987" s="330"/>
      <c r="M987" s="262"/>
      <c r="N987" s="262" t="n">
        <v>13.965</v>
      </c>
      <c r="O987" s="262" t="n">
        <v>0.15</v>
      </c>
      <c r="P987" s="262" t="n">
        <v>30</v>
      </c>
      <c r="Q987" s="262" t="n">
        <v>18.8528</v>
      </c>
      <c r="R987" s="331" t="n">
        <f aca="false">A987*F987</f>
        <v>0</v>
      </c>
    </row>
    <row r="988" s="1" customFormat="true" ht="12.75" hidden="false" customHeight="false" outlineLevel="0" collapsed="false">
      <c r="A988" s="336" t="n">
        <f aca="false">SUM(A963:A987)</f>
        <v>160</v>
      </c>
      <c r="B988" s="336" t="s">
        <v>377</v>
      </c>
      <c r="C988" s="336"/>
      <c r="D988" s="336"/>
      <c r="E988" s="336"/>
      <c r="F988" s="337" t="n">
        <f aca="false">R988</f>
        <v>105.68</v>
      </c>
      <c r="G988" s="338"/>
      <c r="H988" s="339" t="n">
        <f aca="false">SUM(H963:H987)</f>
        <v>38672</v>
      </c>
      <c r="I988" s="340"/>
      <c r="J988" s="341" t="n">
        <f aca="false">SUM(J963:J987)</f>
        <v>22802.6334105263</v>
      </c>
      <c r="K988" s="335" t="n">
        <f aca="false">SUM(K963:K987)</f>
        <v>15869.3665894737</v>
      </c>
      <c r="L988" s="330"/>
      <c r="M988" s="262"/>
      <c r="N988" s="262"/>
      <c r="O988" s="262"/>
      <c r="P988" s="262"/>
      <c r="Q988" s="262"/>
      <c r="R988" s="331" t="n">
        <f aca="false">SUM(R963:R987)</f>
        <v>105.68</v>
      </c>
    </row>
    <row r="989" s="1" customFormat="true" ht="12.75" hidden="false" customHeight="false" outlineLevel="0" collapsed="false">
      <c r="A989" s="262"/>
      <c r="B989" s="272" t="s">
        <v>914</v>
      </c>
      <c r="C989" s="342"/>
      <c r="D989" s="342"/>
      <c r="E989" s="262"/>
      <c r="F989" s="262"/>
      <c r="G989" s="333"/>
      <c r="H989" s="343" t="n">
        <v>0</v>
      </c>
      <c r="I989" s="344" t="n">
        <f aca="false">K990/J990</f>
        <v>0.695944468508096</v>
      </c>
      <c r="J989" s="345"/>
      <c r="K989" s="335"/>
      <c r="L989" s="330"/>
      <c r="M989" s="262"/>
      <c r="N989" s="262"/>
      <c r="O989" s="262"/>
      <c r="P989" s="262"/>
      <c r="Q989" s="262"/>
      <c r="R989" s="331"/>
    </row>
    <row r="990" s="1" customFormat="true" ht="13.5" hidden="false" customHeight="false" outlineLevel="0" collapsed="false">
      <c r="A990" s="346"/>
      <c r="B990" s="346" t="s">
        <v>915</v>
      </c>
      <c r="C990" s="346"/>
      <c r="D990" s="346"/>
      <c r="E990" s="346"/>
      <c r="F990" s="347"/>
      <c r="G990" s="348"/>
      <c r="H990" s="349" t="n">
        <f aca="false">SUM(H988:H989)</f>
        <v>38672</v>
      </c>
      <c r="I990" s="350" t="n">
        <f aca="false">K990/H990</f>
        <v>0.410358052065414</v>
      </c>
      <c r="J990" s="351" t="n">
        <f aca="false">SUM(J988:J989)</f>
        <v>22802.6334105263</v>
      </c>
      <c r="K990" s="352" t="n">
        <f aca="false">H990-J990</f>
        <v>15869.3665894737</v>
      </c>
      <c r="L990" s="330"/>
      <c r="M990" s="262"/>
      <c r="N990" s="262"/>
      <c r="O990" s="262"/>
      <c r="P990" s="262"/>
      <c r="Q990" s="262"/>
      <c r="R990" s="331"/>
    </row>
    <row r="991" s="1" customFormat="true" ht="13.5" hidden="false" customHeight="false" outlineLevel="0" collapsed="false">
      <c r="A991" s="262"/>
      <c r="B991" s="332"/>
      <c r="C991" s="342"/>
      <c r="D991" s="342"/>
      <c r="E991" s="262"/>
      <c r="F991" s="262"/>
      <c r="G991" s="262"/>
      <c r="H991" s="262"/>
      <c r="I991" s="354"/>
      <c r="J991" s="354"/>
      <c r="K991" s="355"/>
      <c r="L991" s="330"/>
      <c r="M991" s="262"/>
      <c r="N991" s="262"/>
      <c r="O991" s="262"/>
      <c r="P991" s="262"/>
      <c r="Q991" s="262"/>
      <c r="R991" s="331"/>
    </row>
    <row r="992" s="1" customFormat="true" ht="13.5" hidden="false" customHeight="false" outlineLevel="0" collapsed="false">
      <c r="A992" s="322"/>
      <c r="B992" s="323" t="s">
        <v>1715</v>
      </c>
      <c r="C992" s="324" t="s">
        <v>2693</v>
      </c>
      <c r="D992" s="325" t="n">
        <v>42776</v>
      </c>
      <c r="E992" s="322"/>
      <c r="F992" s="322" t="s">
        <v>2694</v>
      </c>
      <c r="G992" s="324"/>
      <c r="H992" s="326" t="n">
        <v>0</v>
      </c>
      <c r="I992" s="327" t="s">
        <v>358</v>
      </c>
      <c r="J992" s="328" t="n">
        <v>66.5</v>
      </c>
      <c r="K992" s="329" t="n">
        <v>60.5</v>
      </c>
      <c r="L992" s="330"/>
      <c r="M992" s="262"/>
      <c r="N992" s="262"/>
      <c r="O992" s="262"/>
      <c r="P992" s="262"/>
      <c r="Q992" s="262"/>
      <c r="R992" s="331"/>
    </row>
    <row r="993" s="1" customFormat="true" ht="12.75" hidden="false" customHeight="false" outlineLevel="0" collapsed="false">
      <c r="A993" s="262" t="n">
        <v>2</v>
      </c>
      <c r="B993" s="332" t="s">
        <v>2695</v>
      </c>
      <c r="C993" s="332" t="s">
        <v>2696</v>
      </c>
      <c r="D993" s="332" t="s">
        <v>2697</v>
      </c>
      <c r="E993" s="262"/>
      <c r="F993" s="331" t="n">
        <v>1</v>
      </c>
      <c r="G993" s="333" t="n">
        <v>1254</v>
      </c>
      <c r="H993" s="333" t="n">
        <f aca="false">A993*G993*(1-H992/100)</f>
        <v>2508</v>
      </c>
      <c r="I993" s="334" t="n">
        <v>929.1712</v>
      </c>
      <c r="J993" s="334" t="n">
        <f aca="false">(A993*I993)/J992*K992</f>
        <v>1690.67240902256</v>
      </c>
      <c r="K993" s="335" t="n">
        <f aca="false">H993-J993</f>
        <v>817.327590977444</v>
      </c>
      <c r="L993" s="330"/>
      <c r="M993" s="262"/>
      <c r="N993" s="262" t="n">
        <v>929.1712</v>
      </c>
      <c r="O993" s="262" t="n">
        <v>10.35</v>
      </c>
      <c r="P993" s="262" t="n">
        <v>1390</v>
      </c>
      <c r="Q993" s="262" t="n">
        <v>1254.3812</v>
      </c>
      <c r="R993" s="331" t="n">
        <f aca="false">A993*F993</f>
        <v>2</v>
      </c>
    </row>
    <row r="994" s="1" customFormat="true" ht="12.75" hidden="false" customHeight="false" outlineLevel="0" collapsed="false">
      <c r="A994" s="262" t="n">
        <v>1</v>
      </c>
      <c r="B994" s="332" t="s">
        <v>2698</v>
      </c>
      <c r="C994" s="332" t="s">
        <v>2699</v>
      </c>
      <c r="D994" s="332" t="s">
        <v>2700</v>
      </c>
      <c r="E994" s="262"/>
      <c r="F994" s="331"/>
      <c r="G994" s="333" t="n">
        <v>945</v>
      </c>
      <c r="H994" s="333" t="n">
        <f aca="false">A994*G994*(1-H992/100)</f>
        <v>945</v>
      </c>
      <c r="I994" s="334" t="n">
        <v>700.112</v>
      </c>
      <c r="J994" s="334" t="n">
        <f aca="false">(A994*I994)/J992*K992</f>
        <v>636.944</v>
      </c>
      <c r="K994" s="335" t="n">
        <f aca="false">H994-J994</f>
        <v>308.056</v>
      </c>
      <c r="L994" s="330"/>
      <c r="M994" s="262"/>
      <c r="N994" s="262" t="n">
        <v>700.112</v>
      </c>
      <c r="O994" s="262" t="n">
        <v>7.52</v>
      </c>
      <c r="P994" s="262" t="n">
        <v>1050.168</v>
      </c>
      <c r="Q994" s="262" t="n">
        <v>945.1512</v>
      </c>
      <c r="R994" s="331" t="n">
        <f aca="false">A994*F994</f>
        <v>0</v>
      </c>
    </row>
    <row r="995" s="1" customFormat="true" ht="12.75" hidden="false" customHeight="false" outlineLevel="0" collapsed="false">
      <c r="A995" s="262" t="n">
        <v>1</v>
      </c>
      <c r="B995" s="332" t="s">
        <v>2701</v>
      </c>
      <c r="C995" s="332" t="s">
        <v>2702</v>
      </c>
      <c r="D995" s="332" t="s">
        <v>2703</v>
      </c>
      <c r="E995" s="262"/>
      <c r="F995" s="331"/>
      <c r="G995" s="333" t="n">
        <v>1968</v>
      </c>
      <c r="H995" s="333" t="n">
        <f aca="false">A995*G995*(1-H992/100)</f>
        <v>1968</v>
      </c>
      <c r="I995" s="334" t="n">
        <v>1311.779</v>
      </c>
      <c r="J995" s="334" t="n">
        <f aca="false">(A995*I995)/J992*K992</f>
        <v>1193.423</v>
      </c>
      <c r="K995" s="335" t="n">
        <f aca="false">H995-J995</f>
        <v>774.577</v>
      </c>
      <c r="L995" s="330"/>
      <c r="M995" s="262"/>
      <c r="N995" s="262" t="n">
        <v>1311.779</v>
      </c>
      <c r="O995" s="262" t="n">
        <v>14.09</v>
      </c>
      <c r="P995" s="262" t="n">
        <v>1967.6685</v>
      </c>
      <c r="Q995" s="262" t="n">
        <v>1967.6685</v>
      </c>
      <c r="R995" s="331" t="n">
        <f aca="false">A995*F995</f>
        <v>0</v>
      </c>
    </row>
    <row r="996" s="1" customFormat="true" ht="12.75" hidden="false" customHeight="false" outlineLevel="0" collapsed="false">
      <c r="A996" s="336" t="n">
        <f aca="false">SUM(A993:A995)</f>
        <v>4</v>
      </c>
      <c r="B996" s="336" t="s">
        <v>377</v>
      </c>
      <c r="C996" s="336"/>
      <c r="D996" s="336"/>
      <c r="E996" s="336"/>
      <c r="F996" s="337" t="n">
        <f aca="false">R996</f>
        <v>2</v>
      </c>
      <c r="G996" s="338"/>
      <c r="H996" s="339" t="n">
        <f aca="false">SUM(H993:H995)</f>
        <v>5421</v>
      </c>
      <c r="I996" s="340"/>
      <c r="J996" s="341" t="n">
        <f aca="false">SUM(J993:J995)</f>
        <v>3521.03940902256</v>
      </c>
      <c r="K996" s="335" t="n">
        <f aca="false">SUM(K993:K995)</f>
        <v>1899.96059097744</v>
      </c>
      <c r="L996" s="330"/>
      <c r="M996" s="262"/>
      <c r="N996" s="262"/>
      <c r="O996" s="262"/>
      <c r="P996" s="262"/>
      <c r="Q996" s="262"/>
      <c r="R996" s="331" t="n">
        <f aca="false">SUM(R993:R995)</f>
        <v>2</v>
      </c>
    </row>
    <row r="997" s="1" customFormat="true" ht="12.75" hidden="false" customHeight="false" outlineLevel="0" collapsed="false">
      <c r="A997" s="262"/>
      <c r="B997" s="272" t="s">
        <v>914</v>
      </c>
      <c r="C997" s="342"/>
      <c r="D997" s="342"/>
      <c r="E997" s="262"/>
      <c r="F997" s="262"/>
      <c r="G997" s="333"/>
      <c r="H997" s="343" t="n">
        <v>0</v>
      </c>
      <c r="I997" s="344" t="n">
        <f aca="false">K998/J998</f>
        <v>0.539602194201193</v>
      </c>
      <c r="J997" s="345"/>
      <c r="K997" s="335"/>
      <c r="L997" s="330"/>
      <c r="M997" s="262"/>
      <c r="N997" s="262"/>
      <c r="O997" s="262"/>
      <c r="P997" s="262"/>
      <c r="Q997" s="262"/>
      <c r="R997" s="331"/>
    </row>
    <row r="998" s="1" customFormat="true" ht="13.5" hidden="false" customHeight="false" outlineLevel="0" collapsed="false">
      <c r="A998" s="346"/>
      <c r="B998" s="346" t="s">
        <v>915</v>
      </c>
      <c r="C998" s="346"/>
      <c r="D998" s="346"/>
      <c r="E998" s="346"/>
      <c r="F998" s="347"/>
      <c r="G998" s="348"/>
      <c r="H998" s="349" t="n">
        <f aca="false">SUM(H996:H997)</f>
        <v>5421</v>
      </c>
      <c r="I998" s="350" t="n">
        <f aca="false">K998/H998</f>
        <v>0.350481570001373</v>
      </c>
      <c r="J998" s="351" t="n">
        <f aca="false">SUM(J996:J997)</f>
        <v>3521.03940902256</v>
      </c>
      <c r="K998" s="352" t="n">
        <f aca="false">H998-J998</f>
        <v>1899.96059097744</v>
      </c>
      <c r="L998" s="330"/>
      <c r="M998" s="262"/>
      <c r="N998" s="262"/>
      <c r="O998" s="262"/>
      <c r="P998" s="262"/>
      <c r="Q998" s="262"/>
      <c r="R998" s="331"/>
    </row>
    <row r="999" s="1" customFormat="true" ht="13.5" hidden="false" customHeight="false" outlineLevel="0" collapsed="false">
      <c r="A999" s="262"/>
      <c r="B999" s="272"/>
      <c r="C999" s="342"/>
      <c r="D999" s="342"/>
      <c r="E999" s="262"/>
      <c r="F999" s="262"/>
      <c r="G999" s="262"/>
      <c r="H999" s="262"/>
      <c r="I999" s="354"/>
      <c r="J999" s="354"/>
      <c r="K999" s="355"/>
      <c r="L999" s="330"/>
      <c r="M999" s="262"/>
      <c r="N999" s="262"/>
      <c r="O999" s="262"/>
      <c r="P999" s="262"/>
      <c r="Q999" s="262"/>
      <c r="R999" s="331"/>
    </row>
    <row r="1000" s="1" customFormat="true" ht="13.5" hidden="false" customHeight="false" outlineLevel="0" collapsed="false">
      <c r="A1000" s="322"/>
      <c r="B1000" s="272" t="s">
        <v>2704</v>
      </c>
      <c r="C1000" s="324"/>
      <c r="D1000" s="325" t="n">
        <v>42776</v>
      </c>
      <c r="E1000" s="322"/>
      <c r="F1000" s="322" t="s">
        <v>2694</v>
      </c>
      <c r="G1000" s="324"/>
      <c r="H1000" s="326" t="n">
        <v>0</v>
      </c>
      <c r="I1000" s="327" t="s">
        <v>358</v>
      </c>
      <c r="J1000" s="328" t="n">
        <v>66.5</v>
      </c>
      <c r="K1000" s="329" t="n">
        <v>60.5</v>
      </c>
      <c r="L1000" s="330"/>
      <c r="M1000" s="262"/>
      <c r="N1000" s="262"/>
      <c r="O1000" s="262"/>
      <c r="P1000" s="262"/>
      <c r="Q1000" s="262"/>
      <c r="R1000" s="331"/>
    </row>
    <row r="1001" s="1" customFormat="true" ht="12.75" hidden="false" customHeight="false" outlineLevel="0" collapsed="false">
      <c r="A1001" s="262" t="n">
        <v>10</v>
      </c>
      <c r="B1001" s="332" t="s">
        <v>1225</v>
      </c>
      <c r="C1001" s="332" t="s">
        <v>830</v>
      </c>
      <c r="D1001" s="332" t="s">
        <v>1348</v>
      </c>
      <c r="E1001" s="262"/>
      <c r="F1001" s="331" t="n">
        <v>4.1</v>
      </c>
      <c r="G1001" s="333" t="n">
        <v>729</v>
      </c>
      <c r="H1001" s="333" t="n">
        <f aca="false">A1001*G1001*(1-H1000/100)</f>
        <v>7290</v>
      </c>
      <c r="I1001" s="334" t="n">
        <v>520.695</v>
      </c>
      <c r="J1001" s="334" t="n">
        <f aca="false">(A1001*I1001)/J1000*K1000</f>
        <v>4737.15</v>
      </c>
      <c r="K1001" s="335" t="n">
        <f aca="false">H1001-J1001</f>
        <v>2552.85</v>
      </c>
      <c r="L1001" s="330"/>
      <c r="M1001" s="262"/>
      <c r="N1001" s="262" t="n">
        <v>520.695</v>
      </c>
      <c r="O1001" s="262" t="n">
        <v>5.8</v>
      </c>
      <c r="P1001" s="262" t="n">
        <v>781.0425</v>
      </c>
      <c r="Q1001" s="262" t="n">
        <v>728.973</v>
      </c>
      <c r="R1001" s="331" t="n">
        <f aca="false">A1001*F1001</f>
        <v>41</v>
      </c>
    </row>
    <row r="1002" s="1" customFormat="true" ht="12.75" hidden="false" customHeight="false" outlineLevel="0" collapsed="false">
      <c r="A1002" s="262" t="n">
        <v>10</v>
      </c>
      <c r="B1002" s="332" t="s">
        <v>839</v>
      </c>
      <c r="C1002" s="332" t="s">
        <v>833</v>
      </c>
      <c r="D1002" s="332" t="s">
        <v>1317</v>
      </c>
      <c r="E1002" s="262"/>
      <c r="F1002" s="331" t="n">
        <v>0.11</v>
      </c>
      <c r="G1002" s="333" t="n">
        <v>54</v>
      </c>
      <c r="H1002" s="333" t="n">
        <f aca="false">A1002*G1002*(1-H1000/100)</f>
        <v>540</v>
      </c>
      <c r="I1002" s="334" t="n">
        <v>35.91</v>
      </c>
      <c r="J1002" s="334" t="n">
        <f aca="false">(A1002*I1002)/J1000*K1000</f>
        <v>326.7</v>
      </c>
      <c r="K1002" s="335" t="n">
        <f aca="false">H1002-J1002</f>
        <v>213.3</v>
      </c>
      <c r="L1002" s="330"/>
      <c r="M1002" s="262"/>
      <c r="N1002" s="262" t="n">
        <v>35.91</v>
      </c>
      <c r="O1002" s="262" t="n">
        <v>0.4</v>
      </c>
      <c r="P1002" s="262" t="n">
        <v>53.865</v>
      </c>
      <c r="Q1002" s="262" t="n">
        <v>53.865</v>
      </c>
      <c r="R1002" s="331" t="n">
        <f aca="false">A1002*F1002</f>
        <v>1.1</v>
      </c>
    </row>
    <row r="1003" s="1" customFormat="true" ht="12.75" hidden="false" customHeight="false" outlineLevel="0" collapsed="false">
      <c r="A1003" s="262" t="n">
        <v>10</v>
      </c>
      <c r="B1003" s="332" t="s">
        <v>846</v>
      </c>
      <c r="C1003" s="332" t="s">
        <v>842</v>
      </c>
      <c r="D1003" s="332" t="s">
        <v>1328</v>
      </c>
      <c r="E1003" s="262"/>
      <c r="F1003" s="331" t="n">
        <v>0.04</v>
      </c>
      <c r="G1003" s="333" t="n">
        <v>43</v>
      </c>
      <c r="H1003" s="333" t="n">
        <f aca="false">A1003*G1003*(1-H1000/100)</f>
        <v>430</v>
      </c>
      <c r="I1003" s="334" t="n">
        <v>26.9325</v>
      </c>
      <c r="J1003" s="334" t="n">
        <f aca="false">(A1003*I1003)/J1000*K1000</f>
        <v>245.025</v>
      </c>
      <c r="K1003" s="335" t="n">
        <f aca="false">H1003-J1003</f>
        <v>184.975</v>
      </c>
      <c r="L1003" s="330"/>
      <c r="M1003" s="262"/>
      <c r="N1003" s="262" t="n">
        <v>26.9325</v>
      </c>
      <c r="O1003" s="262" t="n">
        <v>0.3</v>
      </c>
      <c r="P1003" s="262" t="n">
        <v>80</v>
      </c>
      <c r="Q1003" s="262" t="n">
        <v>43.092</v>
      </c>
      <c r="R1003" s="331" t="n">
        <f aca="false">A1003*F1003</f>
        <v>0.4</v>
      </c>
    </row>
    <row r="1004" s="1" customFormat="true" ht="12.75" hidden="false" customHeight="false" outlineLevel="0" collapsed="false">
      <c r="A1004" s="262" t="n">
        <v>1</v>
      </c>
      <c r="B1004" s="332" t="s">
        <v>2271</v>
      </c>
      <c r="C1004" s="332" t="s">
        <v>1755</v>
      </c>
      <c r="D1004" s="332" t="s">
        <v>2272</v>
      </c>
      <c r="E1004" s="262"/>
      <c r="F1004" s="331"/>
      <c r="G1004" s="333" t="n">
        <v>689</v>
      </c>
      <c r="H1004" s="333" t="n">
        <f aca="false">A1004*G1004*(1-H1000/100)</f>
        <v>689</v>
      </c>
      <c r="I1004" s="334" t="n">
        <v>344.47</v>
      </c>
      <c r="J1004" s="334" t="n">
        <f aca="false">(A1004*I1004)/J1000*K1000</f>
        <v>313.39</v>
      </c>
      <c r="K1004" s="335" t="n">
        <f aca="false">H1004-J1004</f>
        <v>375.61</v>
      </c>
      <c r="L1004" s="330"/>
      <c r="M1004" s="262"/>
      <c r="N1004" s="262" t="n">
        <v>344.47</v>
      </c>
      <c r="O1004" s="262" t="n">
        <v>3.7</v>
      </c>
      <c r="P1004" s="262" t="n">
        <v>861.175</v>
      </c>
      <c r="Q1004" s="262" t="n">
        <v>688.94</v>
      </c>
      <c r="R1004" s="331" t="n">
        <f aca="false">A1004*F1004</f>
        <v>0</v>
      </c>
    </row>
    <row r="1005" s="1" customFormat="true" ht="12.75" hidden="false" customHeight="false" outlineLevel="0" collapsed="false">
      <c r="A1005" s="262" t="n">
        <v>4</v>
      </c>
      <c r="B1005" s="332" t="s">
        <v>2705</v>
      </c>
      <c r="C1005" s="332" t="s">
        <v>2706</v>
      </c>
      <c r="D1005" s="332" t="s">
        <v>2707</v>
      </c>
      <c r="E1005" s="262"/>
      <c r="F1005" s="331"/>
      <c r="G1005" s="333" t="n">
        <v>466</v>
      </c>
      <c r="H1005" s="333" t="n">
        <f aca="false">A1005*G1005*(1-H1000/100)</f>
        <v>1864</v>
      </c>
      <c r="I1005" s="334" t="n">
        <v>232.75</v>
      </c>
      <c r="J1005" s="334" t="n">
        <f aca="false">(A1005*I1005)/J1000*K1000</f>
        <v>847</v>
      </c>
      <c r="K1005" s="335" t="n">
        <f aca="false">H1005-J1005</f>
        <v>1017</v>
      </c>
      <c r="L1005" s="330"/>
      <c r="M1005" s="262"/>
      <c r="N1005" s="262" t="n">
        <v>232.75</v>
      </c>
      <c r="O1005" s="262" t="n">
        <v>2.5</v>
      </c>
      <c r="P1005" s="262" t="n">
        <v>850</v>
      </c>
      <c r="Q1005" s="262" t="n">
        <v>465.5</v>
      </c>
      <c r="R1005" s="331" t="n">
        <f aca="false">A1005*F1005</f>
        <v>0</v>
      </c>
    </row>
    <row r="1006" s="1" customFormat="true" ht="12.75" hidden="false" customHeight="false" outlineLevel="0" collapsed="false">
      <c r="A1006" s="262" t="n">
        <v>1</v>
      </c>
      <c r="B1006" s="332" t="s">
        <v>2708</v>
      </c>
      <c r="C1006" s="332" t="s">
        <v>1794</v>
      </c>
      <c r="D1006" s="332" t="s">
        <v>2709</v>
      </c>
      <c r="E1006" s="262"/>
      <c r="F1006" s="331" t="n">
        <v>13.78</v>
      </c>
      <c r="G1006" s="333" t="n">
        <v>4969</v>
      </c>
      <c r="H1006" s="333" t="n">
        <f aca="false">A1006*G1006*(1-H1000/100)</f>
        <v>4969</v>
      </c>
      <c r="I1006" s="334" t="n">
        <v>3680.775</v>
      </c>
      <c r="J1006" s="334" t="n">
        <f aca="false">(A1006*I1006)/J1000*K1000</f>
        <v>3348.675</v>
      </c>
      <c r="K1006" s="335" t="n">
        <f aca="false">H1006-J1006</f>
        <v>1620.325</v>
      </c>
      <c r="L1006" s="330"/>
      <c r="M1006" s="262"/>
      <c r="N1006" s="262" t="n">
        <v>3680.775</v>
      </c>
      <c r="O1006" s="262" t="n">
        <v>41</v>
      </c>
      <c r="P1006" s="262" t="n">
        <v>5520</v>
      </c>
      <c r="Q1006" s="262" t="n">
        <v>4969.0463</v>
      </c>
      <c r="R1006" s="331" t="n">
        <f aca="false">A1006*F1006</f>
        <v>13.78</v>
      </c>
    </row>
    <row r="1007" s="1" customFormat="true" ht="12.75" hidden="false" customHeight="false" outlineLevel="0" collapsed="false">
      <c r="A1007" s="262" t="n">
        <v>1</v>
      </c>
      <c r="B1007" s="332" t="s">
        <v>2710</v>
      </c>
      <c r="C1007" s="332" t="s">
        <v>1731</v>
      </c>
      <c r="D1007" s="332" t="s">
        <v>2711</v>
      </c>
      <c r="E1007" s="262"/>
      <c r="F1007" s="331" t="n">
        <v>18.5</v>
      </c>
      <c r="G1007" s="333" t="n">
        <v>5817</v>
      </c>
      <c r="H1007" s="333" t="n">
        <f aca="false">A1007*G1007*(1-H1000/100)</f>
        <v>5817</v>
      </c>
      <c r="I1007" s="334" t="n">
        <v>4309.2</v>
      </c>
      <c r="J1007" s="334" t="n">
        <f aca="false">(A1007*I1007)/J1000*K1000</f>
        <v>3920.4</v>
      </c>
      <c r="K1007" s="335" t="n">
        <f aca="false">H1007-J1007</f>
        <v>1896.6</v>
      </c>
      <c r="L1007" s="330"/>
      <c r="M1007" s="262"/>
      <c r="N1007" s="262" t="n">
        <v>4309.2</v>
      </c>
      <c r="O1007" s="262" t="n">
        <v>48</v>
      </c>
      <c r="P1007" s="262" t="n">
        <v>6460</v>
      </c>
      <c r="Q1007" s="262" t="n">
        <v>5817.42</v>
      </c>
      <c r="R1007" s="331" t="n">
        <f aca="false">A1007*F1007</f>
        <v>18.5</v>
      </c>
    </row>
    <row r="1008" s="1" customFormat="true" ht="12.75" hidden="false" customHeight="false" outlineLevel="0" collapsed="false">
      <c r="A1008" s="262" t="n">
        <v>1</v>
      </c>
      <c r="B1008" s="332" t="s">
        <v>2712</v>
      </c>
      <c r="C1008" s="332" t="s">
        <v>1734</v>
      </c>
      <c r="D1008" s="332" t="s">
        <v>2713</v>
      </c>
      <c r="E1008" s="262"/>
      <c r="F1008" s="331" t="n">
        <v>24</v>
      </c>
      <c r="G1008" s="333" t="n">
        <v>6523</v>
      </c>
      <c r="H1008" s="333" t="n">
        <f aca="false">A1008*G1008*(1-H1000/100)</f>
        <v>6523</v>
      </c>
      <c r="I1008" s="334" t="n">
        <v>4831.6905</v>
      </c>
      <c r="J1008" s="334" t="n">
        <f aca="false">(A1008*I1008)/J1000*K1000</f>
        <v>4395.7485</v>
      </c>
      <c r="K1008" s="335" t="n">
        <f aca="false">H1008-J1008</f>
        <v>2127.2515</v>
      </c>
      <c r="L1008" s="330"/>
      <c r="M1008" s="262"/>
      <c r="N1008" s="262" t="n">
        <v>4831.6905</v>
      </c>
      <c r="O1008" s="262" t="n">
        <v>53.82</v>
      </c>
      <c r="P1008" s="262" t="n">
        <v>7250</v>
      </c>
      <c r="Q1008" s="262" t="n">
        <v>6522.7822</v>
      </c>
      <c r="R1008" s="331" t="n">
        <f aca="false">A1008*F1008</f>
        <v>24</v>
      </c>
    </row>
    <row r="1009" s="1" customFormat="true" ht="12.75" hidden="false" customHeight="false" outlineLevel="0" collapsed="false">
      <c r="A1009" s="262" t="n">
        <v>4</v>
      </c>
      <c r="B1009" s="332" t="s">
        <v>2404</v>
      </c>
      <c r="C1009" s="332" t="s">
        <v>1680</v>
      </c>
      <c r="D1009" s="332" t="s">
        <v>2405</v>
      </c>
      <c r="E1009" s="262"/>
      <c r="F1009" s="331" t="n">
        <v>0.05</v>
      </c>
      <c r="G1009" s="333" t="n">
        <v>133</v>
      </c>
      <c r="H1009" s="333" t="n">
        <f aca="false">A1009*G1009*(1-H1000/100)</f>
        <v>532</v>
      </c>
      <c r="I1009" s="334" t="n">
        <v>98.7525</v>
      </c>
      <c r="J1009" s="334" t="n">
        <f aca="false">(A1009*I1009)/J1000*K1000</f>
        <v>359.37</v>
      </c>
      <c r="K1009" s="335" t="n">
        <f aca="false">H1009-J1009</f>
        <v>172.63</v>
      </c>
      <c r="L1009" s="330"/>
      <c r="M1009" s="262"/>
      <c r="N1009" s="262" t="n">
        <v>98.7525</v>
      </c>
      <c r="O1009" s="262" t="n">
        <v>1.1</v>
      </c>
      <c r="P1009" s="262" t="n">
        <v>150</v>
      </c>
      <c r="Q1009" s="262" t="n">
        <v>133.3159</v>
      </c>
      <c r="R1009" s="331" t="n">
        <f aca="false">A1009*F1009</f>
        <v>0.2</v>
      </c>
    </row>
    <row r="1010" s="1" customFormat="true" ht="12.75" hidden="false" customHeight="false" outlineLevel="0" collapsed="false">
      <c r="A1010" s="262" t="n">
        <v>4</v>
      </c>
      <c r="B1010" s="332" t="s">
        <v>2329</v>
      </c>
      <c r="C1010" s="332" t="s">
        <v>1907</v>
      </c>
      <c r="D1010" s="332" t="s">
        <v>2330</v>
      </c>
      <c r="E1010" s="262"/>
      <c r="F1010" s="331" t="n">
        <v>0.04</v>
      </c>
      <c r="G1010" s="333" t="n">
        <v>161</v>
      </c>
      <c r="H1010" s="333" t="n">
        <f aca="false">A1010*G1010*(1-H1000/100)</f>
        <v>644</v>
      </c>
      <c r="I1010" s="334" t="n">
        <v>119.4008</v>
      </c>
      <c r="J1010" s="334" t="n">
        <f aca="false">(A1010*I1010)/J1000*K1000</f>
        <v>434.511181954887</v>
      </c>
      <c r="K1010" s="335" t="n">
        <f aca="false">H1010-J1010</f>
        <v>209.488818045113</v>
      </c>
      <c r="L1010" s="330"/>
      <c r="M1010" s="262"/>
      <c r="N1010" s="262" t="n">
        <v>119.4008</v>
      </c>
      <c r="O1010" s="262" t="n">
        <v>1.33</v>
      </c>
      <c r="P1010" s="262" t="n">
        <v>180</v>
      </c>
      <c r="Q1010" s="262" t="n">
        <v>161.191</v>
      </c>
      <c r="R1010" s="331" t="n">
        <f aca="false">A1010*F1010</f>
        <v>0.16</v>
      </c>
    </row>
    <row r="1011" s="1" customFormat="true" ht="12.75" hidden="false" customHeight="false" outlineLevel="0" collapsed="false">
      <c r="A1011" s="262" t="n">
        <v>1</v>
      </c>
      <c r="B1011" s="332" t="s">
        <v>2714</v>
      </c>
      <c r="C1011" s="332" t="s">
        <v>2715</v>
      </c>
      <c r="D1011" s="332" t="s">
        <v>2716</v>
      </c>
      <c r="E1011" s="262"/>
      <c r="F1011" s="331" t="n">
        <v>3.1</v>
      </c>
      <c r="G1011" s="333" t="n">
        <v>1854</v>
      </c>
      <c r="H1011" s="333" t="n">
        <f aca="false">A1011*G1011*(1-H1000/100)</f>
        <v>1854</v>
      </c>
      <c r="I1011" s="334" t="n">
        <v>1373.5575</v>
      </c>
      <c r="J1011" s="334" t="n">
        <f aca="false">(A1011*I1011)/J1000*K1000</f>
        <v>1249.6275</v>
      </c>
      <c r="K1011" s="335" t="n">
        <f aca="false">H1011-J1011</f>
        <v>604.3725</v>
      </c>
      <c r="L1011" s="330"/>
      <c r="M1011" s="262"/>
      <c r="N1011" s="262" t="n">
        <v>1373.5575</v>
      </c>
      <c r="O1011" s="262" t="n">
        <v>15.3</v>
      </c>
      <c r="P1011" s="262" t="n">
        <v>2470</v>
      </c>
      <c r="Q1011" s="262" t="n">
        <v>1854</v>
      </c>
      <c r="R1011" s="331" t="n">
        <f aca="false">A1011*F1011</f>
        <v>3.1</v>
      </c>
    </row>
    <row r="1012" s="1" customFormat="true" ht="12.75" hidden="false" customHeight="false" outlineLevel="0" collapsed="false">
      <c r="A1012" s="262" t="n">
        <v>5</v>
      </c>
      <c r="B1012" s="332" t="s">
        <v>2717</v>
      </c>
      <c r="C1012" s="332" t="s">
        <v>2718</v>
      </c>
      <c r="D1012" s="332" t="s">
        <v>1850</v>
      </c>
      <c r="E1012" s="262"/>
      <c r="F1012" s="331"/>
      <c r="G1012" s="333" t="n">
        <v>200</v>
      </c>
      <c r="H1012" s="333" t="n">
        <f aca="false">A1012*G1012*(1-H1000/100)</f>
        <v>1000</v>
      </c>
      <c r="I1012" s="334" t="n">
        <v>224.4375</v>
      </c>
      <c r="J1012" s="334" t="n">
        <f aca="false">(A1012*I1012)/J1000*K1000</f>
        <v>1020.9375</v>
      </c>
      <c r="K1012" s="335" t="n">
        <f aca="false">H1012-J1012</f>
        <v>-20.9375</v>
      </c>
      <c r="L1012" s="330"/>
      <c r="M1012" s="262"/>
      <c r="N1012" s="262" t="n">
        <v>224.4375</v>
      </c>
      <c r="O1012" s="262" t="n">
        <v>2.5</v>
      </c>
      <c r="P1012" s="262" t="n">
        <v>350</v>
      </c>
      <c r="Q1012" s="262" t="n">
        <v>200</v>
      </c>
      <c r="R1012" s="331" t="n">
        <f aca="false">A1012*F1012</f>
        <v>0</v>
      </c>
    </row>
    <row r="1013" s="1" customFormat="true" ht="12.75" hidden="false" customHeight="false" outlineLevel="0" collapsed="false">
      <c r="A1013" s="336" t="n">
        <f aca="false">SUM(A1001:A1012)</f>
        <v>52</v>
      </c>
      <c r="B1013" s="336" t="s">
        <v>377</v>
      </c>
      <c r="C1013" s="336"/>
      <c r="D1013" s="336"/>
      <c r="E1013" s="336"/>
      <c r="F1013" s="337" t="n">
        <f aca="false">R1013</f>
        <v>102.24</v>
      </c>
      <c r="G1013" s="338"/>
      <c r="H1013" s="339" t="n">
        <f aca="false">SUM(H1001:H1012)</f>
        <v>32152</v>
      </c>
      <c r="I1013" s="340"/>
      <c r="J1013" s="341" t="n">
        <f aca="false">SUM(J1001:J1012)</f>
        <v>21198.5346819549</v>
      </c>
      <c r="K1013" s="335" t="n">
        <f aca="false">SUM(K1001:K1012)</f>
        <v>10953.4653180451</v>
      </c>
      <c r="L1013" s="330"/>
      <c r="M1013" s="262"/>
      <c r="N1013" s="262"/>
      <c r="O1013" s="262"/>
      <c r="P1013" s="262"/>
      <c r="Q1013" s="262"/>
      <c r="R1013" s="331" t="n">
        <f aca="false">SUM(R1001:R1012)</f>
        <v>102.24</v>
      </c>
    </row>
    <row r="1014" s="1" customFormat="true" ht="12.75" hidden="false" customHeight="false" outlineLevel="0" collapsed="false">
      <c r="A1014" s="262"/>
      <c r="B1014" s="272" t="s">
        <v>914</v>
      </c>
      <c r="C1014" s="342"/>
      <c r="D1014" s="342"/>
      <c r="E1014" s="262"/>
      <c r="F1014" s="262"/>
      <c r="G1014" s="333"/>
      <c r="H1014" s="343" t="n">
        <v>0</v>
      </c>
      <c r="I1014" s="344" t="n">
        <f aca="false">K1015/J1015</f>
        <v>0.516708606626909</v>
      </c>
      <c r="J1014" s="345"/>
      <c r="K1014" s="335"/>
      <c r="L1014" s="330"/>
      <c r="M1014" s="262"/>
      <c r="N1014" s="262"/>
      <c r="O1014" s="262"/>
      <c r="P1014" s="262"/>
      <c r="Q1014" s="262"/>
      <c r="R1014" s="331"/>
    </row>
    <row r="1015" s="1" customFormat="true" ht="13.5" hidden="false" customHeight="false" outlineLevel="0" collapsed="false">
      <c r="A1015" s="346"/>
      <c r="B1015" s="346" t="s">
        <v>915</v>
      </c>
      <c r="C1015" s="346"/>
      <c r="D1015" s="346"/>
      <c r="E1015" s="346"/>
      <c r="F1015" s="347"/>
      <c r="G1015" s="348"/>
      <c r="H1015" s="349" t="n">
        <f aca="false">SUM(H1013:H1014)</f>
        <v>32152</v>
      </c>
      <c r="I1015" s="350" t="n">
        <f aca="false">K1015/H1015</f>
        <v>0.340677572718497</v>
      </c>
      <c r="J1015" s="351" t="n">
        <f aca="false">SUM(J1013:J1014)</f>
        <v>21198.5346819549</v>
      </c>
      <c r="K1015" s="352" t="n">
        <f aca="false">H1015-J1015</f>
        <v>10953.4653180451</v>
      </c>
      <c r="L1015" s="330"/>
      <c r="M1015" s="262"/>
      <c r="N1015" s="262"/>
      <c r="O1015" s="262"/>
      <c r="P1015" s="262"/>
      <c r="Q1015" s="262"/>
      <c r="R1015" s="331"/>
    </row>
    <row r="1016" s="1" customFormat="true" ht="13.5" hidden="false" customHeight="false" outlineLevel="0" collapsed="false">
      <c r="A1016" s="262"/>
      <c r="B1016" s="332"/>
      <c r="C1016" s="342"/>
      <c r="D1016" s="342"/>
      <c r="E1016" s="262"/>
      <c r="F1016" s="262"/>
      <c r="G1016" s="262"/>
      <c r="H1016" s="262"/>
      <c r="I1016" s="354"/>
      <c r="J1016" s="354"/>
      <c r="K1016" s="355"/>
      <c r="L1016" s="330"/>
      <c r="M1016" s="262"/>
      <c r="N1016" s="262"/>
      <c r="O1016" s="262"/>
      <c r="P1016" s="262"/>
      <c r="Q1016" s="262"/>
      <c r="R1016" s="331"/>
    </row>
    <row r="1017" s="1" customFormat="true" ht="13.5" hidden="false" customHeight="false" outlineLevel="0" collapsed="false">
      <c r="A1017" s="322"/>
      <c r="B1017" s="323" t="s">
        <v>2719</v>
      </c>
      <c r="C1017" s="324" t="s">
        <v>2720</v>
      </c>
      <c r="D1017" s="325" t="n">
        <v>42776</v>
      </c>
      <c r="E1017" s="322"/>
      <c r="F1017" s="322" t="s">
        <v>2721</v>
      </c>
      <c r="G1017" s="324"/>
      <c r="H1017" s="326" t="n">
        <v>5</v>
      </c>
      <c r="I1017" s="327" t="s">
        <v>358</v>
      </c>
      <c r="J1017" s="328" t="n">
        <v>66.5</v>
      </c>
      <c r="K1017" s="329" t="n">
        <v>60.5</v>
      </c>
      <c r="L1017" s="330"/>
      <c r="M1017" s="262"/>
      <c r="N1017" s="262"/>
      <c r="O1017" s="262"/>
      <c r="P1017" s="262"/>
      <c r="Q1017" s="262"/>
      <c r="R1017" s="331"/>
    </row>
    <row r="1018" s="1" customFormat="true" ht="12.75" hidden="false" customHeight="false" outlineLevel="0" collapsed="false">
      <c r="A1018" s="262" t="n">
        <v>5</v>
      </c>
      <c r="B1018" s="332" t="s">
        <v>2722</v>
      </c>
      <c r="C1018" s="332" t="s">
        <v>2723</v>
      </c>
      <c r="D1018" s="332" t="s">
        <v>2724</v>
      </c>
      <c r="E1018" s="262"/>
      <c r="F1018" s="331" t="n">
        <v>1.85</v>
      </c>
      <c r="G1018" s="333" t="n">
        <v>314</v>
      </c>
      <c r="H1018" s="333" t="n">
        <f aca="false">A1018*G1018*(1-H1017/100)</f>
        <v>1491.5</v>
      </c>
      <c r="I1018" s="334" t="n">
        <v>232.5173</v>
      </c>
      <c r="J1018" s="334" t="n">
        <f aca="false">(A1018*I1018)/J1017*K1017</f>
        <v>1057.69147744361</v>
      </c>
      <c r="K1018" s="335" t="n">
        <f aca="false">H1018-J1018</f>
        <v>433.808522556391</v>
      </c>
      <c r="L1018" s="330"/>
      <c r="M1018" s="262"/>
      <c r="N1018" s="262" t="n">
        <v>232.5173</v>
      </c>
      <c r="O1018" s="262" t="n">
        <v>2.59</v>
      </c>
      <c r="P1018" s="262" t="n">
        <v>450</v>
      </c>
      <c r="Q1018" s="262" t="n">
        <v>313.8983</v>
      </c>
      <c r="R1018" s="331" t="n">
        <f aca="false">A1018*F1018</f>
        <v>9.25</v>
      </c>
    </row>
    <row r="1019" s="1" customFormat="true" ht="12.75" hidden="false" customHeight="false" outlineLevel="0" collapsed="false">
      <c r="A1019" s="262" t="n">
        <v>5</v>
      </c>
      <c r="B1019" s="332" t="s">
        <v>2725</v>
      </c>
      <c r="C1019" s="332" t="s">
        <v>2726</v>
      </c>
      <c r="D1019" s="332" t="s">
        <v>2727</v>
      </c>
      <c r="E1019" s="262"/>
      <c r="F1019" s="331" t="n">
        <v>7.4</v>
      </c>
      <c r="G1019" s="333" t="n">
        <v>1337</v>
      </c>
      <c r="H1019" s="333" t="n">
        <f aca="false">A1019*G1019*(1-H1017/100)</f>
        <v>6350.75</v>
      </c>
      <c r="I1019" s="334" t="n">
        <v>990.2183</v>
      </c>
      <c r="J1019" s="334" t="n">
        <f aca="false">(A1019*I1019)/J1017*K1017</f>
        <v>4504.37647744361</v>
      </c>
      <c r="K1019" s="335" t="n">
        <f aca="false">H1019-J1019</f>
        <v>1846.37352255639</v>
      </c>
      <c r="L1019" s="330"/>
      <c r="M1019" s="262"/>
      <c r="N1019" s="262" t="n">
        <v>990.2183</v>
      </c>
      <c r="O1019" s="262" t="n">
        <v>11.03</v>
      </c>
      <c r="P1019" s="262" t="n">
        <v>1485.3274</v>
      </c>
      <c r="Q1019" s="262" t="n">
        <v>1336.7946</v>
      </c>
      <c r="R1019" s="331" t="n">
        <f aca="false">A1019*F1019</f>
        <v>37</v>
      </c>
    </row>
    <row r="1020" s="1" customFormat="true" ht="12.75" hidden="false" customHeight="false" outlineLevel="0" collapsed="false">
      <c r="A1020" s="262" t="n">
        <v>5</v>
      </c>
      <c r="B1020" s="332" t="s">
        <v>1985</v>
      </c>
      <c r="C1020" s="332" t="s">
        <v>1986</v>
      </c>
      <c r="D1020" s="332" t="s">
        <v>1987</v>
      </c>
      <c r="E1020" s="262"/>
      <c r="F1020" s="331" t="n">
        <v>0.08</v>
      </c>
      <c r="G1020" s="333" t="n">
        <v>220</v>
      </c>
      <c r="H1020" s="333" t="n">
        <f aca="false">A1020*G1020*(1-H1017/100)</f>
        <v>1045</v>
      </c>
      <c r="I1020" s="334" t="n">
        <v>157.1063</v>
      </c>
      <c r="J1020" s="334" t="n">
        <f aca="false">(A1020*I1020)/J1017*K1017</f>
        <v>714.656477443609</v>
      </c>
      <c r="K1020" s="335" t="n">
        <f aca="false">H1020-J1020</f>
        <v>330.343522556391</v>
      </c>
      <c r="L1020" s="330"/>
      <c r="M1020" s="262"/>
      <c r="N1020" s="262" t="n">
        <v>157.1063</v>
      </c>
      <c r="O1020" s="262" t="n">
        <v>1.75</v>
      </c>
      <c r="P1020" s="262" t="n">
        <v>274.9359</v>
      </c>
      <c r="Q1020" s="262" t="n">
        <v>219.9488</v>
      </c>
      <c r="R1020" s="331" t="n">
        <f aca="false">A1020*F1020</f>
        <v>0.4</v>
      </c>
    </row>
    <row r="1021" s="1" customFormat="true" ht="12.75" hidden="false" customHeight="false" outlineLevel="0" collapsed="false">
      <c r="A1021" s="262" t="n">
        <v>5</v>
      </c>
      <c r="B1021" s="332" t="s">
        <v>1874</v>
      </c>
      <c r="C1021" s="332" t="s">
        <v>1875</v>
      </c>
      <c r="D1021" s="332" t="s">
        <v>1876</v>
      </c>
      <c r="E1021" s="262"/>
      <c r="F1021" s="331" t="n">
        <v>0.1</v>
      </c>
      <c r="G1021" s="333" t="n">
        <v>56</v>
      </c>
      <c r="H1021" s="333" t="n">
        <f aca="false">A1021*G1021*(1-H1017/100)</f>
        <v>266</v>
      </c>
      <c r="I1021" s="334" t="n">
        <v>46.55</v>
      </c>
      <c r="J1021" s="334" t="n">
        <f aca="false">(A1021*I1021)/J1017*K1017</f>
        <v>211.75</v>
      </c>
      <c r="K1021" s="335" t="n">
        <f aca="false">H1021-J1021</f>
        <v>54.25</v>
      </c>
      <c r="L1021" s="330"/>
      <c r="M1021" s="262"/>
      <c r="N1021" s="262" t="n">
        <v>46.55</v>
      </c>
      <c r="O1021" s="262" t="n">
        <v>0.5</v>
      </c>
      <c r="P1021" s="262" t="n">
        <v>83.79</v>
      </c>
      <c r="Q1021" s="262" t="n">
        <v>55.86</v>
      </c>
      <c r="R1021" s="331" t="n">
        <f aca="false">A1021*F1021</f>
        <v>0.5</v>
      </c>
    </row>
    <row r="1022" s="1" customFormat="true" ht="12.75" hidden="false" customHeight="false" outlineLevel="0" collapsed="false">
      <c r="A1022" s="262" t="n">
        <v>36</v>
      </c>
      <c r="B1022" s="332" t="s">
        <v>2047</v>
      </c>
      <c r="C1022" s="332" t="s">
        <v>1532</v>
      </c>
      <c r="D1022" s="332" t="s">
        <v>2048</v>
      </c>
      <c r="E1022" s="262"/>
      <c r="F1022" s="331" t="n">
        <v>0.6</v>
      </c>
      <c r="G1022" s="333" t="n">
        <v>225</v>
      </c>
      <c r="H1022" s="333" t="n">
        <f aca="false">A1022*G1022*(1-H1017/100)</f>
        <v>7695</v>
      </c>
      <c r="I1022" s="334" t="n">
        <v>161.6615</v>
      </c>
      <c r="J1022" s="334" t="n">
        <f aca="false">(A1022*I1022)/J1017*K1017</f>
        <v>5294.718</v>
      </c>
      <c r="K1022" s="335" t="n">
        <f aca="false">H1022-J1022</f>
        <v>2400.282</v>
      </c>
      <c r="L1022" s="330"/>
      <c r="M1022" s="262"/>
      <c r="N1022" s="262" t="n">
        <v>161.6615</v>
      </c>
      <c r="O1022" s="262" t="n">
        <v>1.43</v>
      </c>
      <c r="P1022" s="262" t="n">
        <v>500</v>
      </c>
      <c r="Q1022" s="262" t="n">
        <v>225</v>
      </c>
      <c r="R1022" s="331" t="n">
        <f aca="false">A1022*F1022</f>
        <v>21.6</v>
      </c>
    </row>
    <row r="1023" s="1" customFormat="true" ht="12.75" hidden="false" customHeight="false" outlineLevel="0" collapsed="false">
      <c r="A1023" s="262" t="n">
        <v>40</v>
      </c>
      <c r="B1023" s="332" t="s">
        <v>2409</v>
      </c>
      <c r="C1023" s="332" t="s">
        <v>2410</v>
      </c>
      <c r="D1023" s="332" t="s">
        <v>2411</v>
      </c>
      <c r="E1023" s="262"/>
      <c r="F1023" s="331" t="n">
        <v>0.63</v>
      </c>
      <c r="G1023" s="333" t="n">
        <v>225</v>
      </c>
      <c r="H1023" s="333" t="n">
        <f aca="false">A1023*G1023*(1-H1017/100)</f>
        <v>8550</v>
      </c>
      <c r="I1023" s="334" t="n">
        <v>161.6615</v>
      </c>
      <c r="J1023" s="334" t="n">
        <f aca="false">(A1023*I1023)/J1017*K1017</f>
        <v>5883.02</v>
      </c>
      <c r="K1023" s="335" t="n">
        <f aca="false">H1023-J1023</f>
        <v>2666.98</v>
      </c>
      <c r="L1023" s="330"/>
      <c r="M1023" s="262"/>
      <c r="N1023" s="262" t="n">
        <v>161.6615</v>
      </c>
      <c r="O1023" s="262" t="n">
        <v>1.43</v>
      </c>
      <c r="P1023" s="262" t="n">
        <v>500</v>
      </c>
      <c r="Q1023" s="262" t="n">
        <v>225</v>
      </c>
      <c r="R1023" s="331" t="n">
        <f aca="false">A1023*F1023</f>
        <v>25.2</v>
      </c>
    </row>
    <row r="1024" s="1" customFormat="true" ht="12.75" hidden="false" customHeight="false" outlineLevel="0" collapsed="false">
      <c r="A1024" s="262" t="n">
        <v>36</v>
      </c>
      <c r="B1024" s="332" t="s">
        <v>2050</v>
      </c>
      <c r="C1024" s="332" t="s">
        <v>1974</v>
      </c>
      <c r="D1024" s="332" t="s">
        <v>2051</v>
      </c>
      <c r="E1024" s="262"/>
      <c r="F1024" s="331" t="n">
        <v>0.52</v>
      </c>
      <c r="G1024" s="333" t="n">
        <v>470</v>
      </c>
      <c r="H1024" s="333" t="n">
        <f aca="false">A1024*G1024*(1-H1017/100)</f>
        <v>16074</v>
      </c>
      <c r="I1024" s="334" t="n">
        <v>345.2885</v>
      </c>
      <c r="J1024" s="334" t="n">
        <f aca="false">(A1024*I1024)/J1017*K1017</f>
        <v>11308.8474135338</v>
      </c>
      <c r="K1024" s="335" t="n">
        <f aca="false">H1024-J1024</f>
        <v>4765.15258646617</v>
      </c>
      <c r="L1024" s="330"/>
      <c r="M1024" s="262"/>
      <c r="N1024" s="262" t="n">
        <v>345.2885</v>
      </c>
      <c r="O1024" s="262" t="n">
        <v>3.84615384615385</v>
      </c>
      <c r="P1024" s="262" t="n">
        <v>800</v>
      </c>
      <c r="Q1024" s="262" t="n">
        <v>470</v>
      </c>
      <c r="R1024" s="331" t="n">
        <f aca="false">A1024*F1024</f>
        <v>18.72</v>
      </c>
    </row>
    <row r="1025" s="1" customFormat="true" ht="12.75" hidden="false" customHeight="false" outlineLevel="0" collapsed="false">
      <c r="A1025" s="262" t="n">
        <v>2</v>
      </c>
      <c r="B1025" s="332" t="s">
        <v>2618</v>
      </c>
      <c r="C1025" s="332" t="s">
        <v>1806</v>
      </c>
      <c r="D1025" s="332" t="s">
        <v>2619</v>
      </c>
      <c r="E1025" s="262"/>
      <c r="F1025" s="331" t="n">
        <v>0.96</v>
      </c>
      <c r="G1025" s="333" t="n">
        <v>848</v>
      </c>
      <c r="H1025" s="333" t="n">
        <f aca="false">A1025*G1025*(1-H1017/100)</f>
        <v>1611.2</v>
      </c>
      <c r="I1025" s="334" t="n">
        <v>628.425</v>
      </c>
      <c r="J1025" s="334" t="n">
        <f aca="false">(A1025*I1025)/J1017*K1017</f>
        <v>1143.45</v>
      </c>
      <c r="K1025" s="335" t="n">
        <f aca="false">H1025-J1025</f>
        <v>467.75</v>
      </c>
      <c r="L1025" s="330"/>
      <c r="M1025" s="262"/>
      <c r="N1025" s="262" t="n">
        <v>628.425</v>
      </c>
      <c r="O1025" s="262" t="n">
        <v>7</v>
      </c>
      <c r="P1025" s="262" t="n">
        <v>1130</v>
      </c>
      <c r="Q1025" s="262" t="n">
        <v>848</v>
      </c>
      <c r="R1025" s="331" t="n">
        <f aca="false">A1025*F1025</f>
        <v>1.92</v>
      </c>
    </row>
    <row r="1026" s="1" customFormat="true" ht="12.75" hidden="false" customHeight="false" outlineLevel="0" collapsed="false">
      <c r="A1026" s="262" t="n">
        <v>6</v>
      </c>
      <c r="B1026" s="332" t="s">
        <v>2728</v>
      </c>
      <c r="C1026" s="332" t="s">
        <v>2729</v>
      </c>
      <c r="D1026" s="332" t="s">
        <v>2730</v>
      </c>
      <c r="E1026" s="262"/>
      <c r="F1026" s="331" t="n">
        <v>0.6</v>
      </c>
      <c r="G1026" s="333" t="n">
        <v>230</v>
      </c>
      <c r="H1026" s="333" t="n">
        <f aca="false">A1026*G1026*(1-H1017/100)</f>
        <v>1311</v>
      </c>
      <c r="I1026" s="334" t="n">
        <v>170.5725</v>
      </c>
      <c r="J1026" s="334" t="n">
        <f aca="false">(A1026*I1026)/J1017*K1017</f>
        <v>931.095</v>
      </c>
      <c r="K1026" s="335" t="n">
        <f aca="false">H1026-J1026</f>
        <v>379.905</v>
      </c>
      <c r="L1026" s="330"/>
      <c r="M1026" s="262"/>
      <c r="N1026" s="262" t="n">
        <v>170.5725</v>
      </c>
      <c r="O1026" s="262" t="n">
        <v>1.9</v>
      </c>
      <c r="P1026" s="262" t="n">
        <v>350</v>
      </c>
      <c r="Q1026" s="262" t="n">
        <v>230</v>
      </c>
      <c r="R1026" s="331" t="n">
        <f aca="false">A1026*F1026</f>
        <v>3.6</v>
      </c>
    </row>
    <row r="1027" s="1" customFormat="true" ht="12.75" hidden="false" customHeight="false" outlineLevel="0" collapsed="false">
      <c r="A1027" s="336" t="n">
        <f aca="false">SUM(A1018:A1026)</f>
        <v>140</v>
      </c>
      <c r="B1027" s="336" t="s">
        <v>377</v>
      </c>
      <c r="C1027" s="336"/>
      <c r="D1027" s="336"/>
      <c r="E1027" s="336"/>
      <c r="F1027" s="337" t="n">
        <f aca="false">R1027</f>
        <v>118.19</v>
      </c>
      <c r="G1027" s="338"/>
      <c r="H1027" s="339" t="n">
        <f aca="false">SUM(H1018:H1026)</f>
        <v>44394.45</v>
      </c>
      <c r="I1027" s="340"/>
      <c r="J1027" s="341" t="n">
        <f aca="false">SUM(J1018:J1026)</f>
        <v>31049.6048458647</v>
      </c>
      <c r="K1027" s="335" t="n">
        <f aca="false">SUM(K1018:K1026)</f>
        <v>13344.8451541353</v>
      </c>
      <c r="L1027" s="330"/>
      <c r="M1027" s="262"/>
      <c r="N1027" s="262"/>
      <c r="O1027" s="262"/>
      <c r="P1027" s="262"/>
      <c r="Q1027" s="262"/>
      <c r="R1027" s="331" t="n">
        <f aca="false">SUM(R1018:R1026)</f>
        <v>118.19</v>
      </c>
    </row>
    <row r="1028" s="1" customFormat="true" ht="12.75" hidden="false" customHeight="false" outlineLevel="0" collapsed="false">
      <c r="A1028" s="262"/>
      <c r="B1028" s="272" t="s">
        <v>914</v>
      </c>
      <c r="C1028" s="342"/>
      <c r="D1028" s="342"/>
      <c r="E1028" s="262"/>
      <c r="F1028" s="262"/>
      <c r="G1028" s="333"/>
      <c r="H1028" s="343" t="n">
        <v>0</v>
      </c>
      <c r="I1028" s="344" t="n">
        <f aca="false">K1029/J1029</f>
        <v>0.429791142926982</v>
      </c>
      <c r="J1028" s="345"/>
      <c r="K1028" s="335"/>
      <c r="L1028" s="330"/>
      <c r="M1028" s="262"/>
      <c r="N1028" s="262"/>
      <c r="O1028" s="262"/>
      <c r="P1028" s="262"/>
      <c r="Q1028" s="262"/>
      <c r="R1028" s="331"/>
    </row>
    <row r="1029" s="1" customFormat="true" ht="13.5" hidden="false" customHeight="false" outlineLevel="0" collapsed="false">
      <c r="A1029" s="346"/>
      <c r="B1029" s="346" t="s">
        <v>915</v>
      </c>
      <c r="C1029" s="346"/>
      <c r="D1029" s="346"/>
      <c r="E1029" s="346"/>
      <c r="F1029" s="347"/>
      <c r="G1029" s="348"/>
      <c r="H1029" s="349" t="n">
        <f aca="false">SUM(H1027:H1028)</f>
        <v>44394.45</v>
      </c>
      <c r="I1029" s="350" t="n">
        <f aca="false">K1029/H1029</f>
        <v>0.300597150187362</v>
      </c>
      <c r="J1029" s="351" t="n">
        <f aca="false">SUM(J1027:J1028)</f>
        <v>31049.6048458647</v>
      </c>
      <c r="K1029" s="352" t="n">
        <f aca="false">H1029-J1029</f>
        <v>13344.8451541353</v>
      </c>
      <c r="L1029" s="330"/>
      <c r="M1029" s="262"/>
      <c r="N1029" s="262"/>
      <c r="O1029" s="262"/>
      <c r="P1029" s="262"/>
      <c r="Q1029" s="262"/>
      <c r="R1029" s="331"/>
    </row>
    <row r="1030" s="1" customFormat="true" ht="13.5" hidden="false" customHeight="false" outlineLevel="0" collapsed="false">
      <c r="A1030" s="262"/>
      <c r="B1030" s="332"/>
      <c r="C1030" s="342"/>
      <c r="D1030" s="342"/>
      <c r="E1030" s="262"/>
      <c r="F1030" s="262"/>
      <c r="G1030" s="262"/>
      <c r="H1030" s="262"/>
      <c r="I1030" s="354"/>
      <c r="J1030" s="354"/>
      <c r="K1030" s="355"/>
      <c r="L1030" s="330"/>
      <c r="M1030" s="262"/>
      <c r="N1030" s="262"/>
      <c r="O1030" s="262"/>
      <c r="P1030" s="262"/>
      <c r="Q1030" s="262"/>
      <c r="R1030" s="331"/>
    </row>
    <row r="1031" s="1" customFormat="true" ht="13.5" hidden="false" customHeight="false" outlineLevel="0" collapsed="false">
      <c r="A1031" s="322"/>
      <c r="B1031" s="323" t="s">
        <v>2731</v>
      </c>
      <c r="C1031" s="324" t="s">
        <v>1965</v>
      </c>
      <c r="D1031" s="325" t="n">
        <v>42776</v>
      </c>
      <c r="E1031" s="322"/>
      <c r="F1031" s="322" t="s">
        <v>2721</v>
      </c>
      <c r="G1031" s="324"/>
      <c r="H1031" s="326" t="n">
        <v>0</v>
      </c>
      <c r="I1031" s="327" t="s">
        <v>358</v>
      </c>
      <c r="J1031" s="328" t="n">
        <v>66.5</v>
      </c>
      <c r="K1031" s="329" t="n">
        <v>60.5</v>
      </c>
      <c r="L1031" s="330"/>
      <c r="M1031" s="262"/>
      <c r="N1031" s="262"/>
      <c r="O1031" s="262"/>
      <c r="P1031" s="262"/>
      <c r="Q1031" s="262"/>
      <c r="R1031" s="331"/>
    </row>
    <row r="1032" s="1" customFormat="true" ht="12.75" hidden="false" customHeight="false" outlineLevel="0" collapsed="false">
      <c r="A1032" s="262" t="n">
        <v>20</v>
      </c>
      <c r="B1032" s="332" t="s">
        <v>2457</v>
      </c>
      <c r="C1032" s="332" t="s">
        <v>2458</v>
      </c>
      <c r="D1032" s="332" t="s">
        <v>2459</v>
      </c>
      <c r="E1032" s="262"/>
      <c r="F1032" s="331" t="n">
        <v>4</v>
      </c>
      <c r="G1032" s="333" t="n">
        <v>751</v>
      </c>
      <c r="H1032" s="333" t="n">
        <f aca="false">A1032*G1032*(1-H1031/100)</f>
        <v>15020</v>
      </c>
      <c r="I1032" s="334" t="n">
        <v>556.605</v>
      </c>
      <c r="J1032" s="334" t="n">
        <f aca="false">(A1032*I1032)/J1031*K1031</f>
        <v>10127.7</v>
      </c>
      <c r="K1032" s="335" t="n">
        <f aca="false">H1032-J1032</f>
        <v>4892.3</v>
      </c>
      <c r="L1032" s="330"/>
      <c r="M1032" s="262"/>
      <c r="N1032" s="262" t="n">
        <v>556.605</v>
      </c>
      <c r="O1032" s="262" t="n">
        <v>6.2</v>
      </c>
      <c r="P1032" s="262" t="n">
        <v>834.9075</v>
      </c>
      <c r="Q1032" s="262" t="n">
        <v>751.4168</v>
      </c>
      <c r="R1032" s="331" t="n">
        <f aca="false">A1032*F1032</f>
        <v>80</v>
      </c>
    </row>
    <row r="1033" s="1" customFormat="true" ht="12.75" hidden="false" customHeight="false" outlineLevel="0" collapsed="false">
      <c r="A1033" s="262" t="n">
        <v>2</v>
      </c>
      <c r="B1033" s="332" t="s">
        <v>2451</v>
      </c>
      <c r="C1033" s="332" t="s">
        <v>2452</v>
      </c>
      <c r="D1033" s="332" t="s">
        <v>2453</v>
      </c>
      <c r="E1033" s="262"/>
      <c r="F1033" s="331" t="n">
        <v>6.4</v>
      </c>
      <c r="G1033" s="333" t="n">
        <v>1202</v>
      </c>
      <c r="H1033" s="333" t="n">
        <f aca="false">A1033*G1033*(1-H1031/100)</f>
        <v>2404</v>
      </c>
      <c r="I1033" s="334" t="n">
        <v>890.568</v>
      </c>
      <c r="J1033" s="334" t="n">
        <f aca="false">(A1033*I1033)/J1031*K1031</f>
        <v>1620.432</v>
      </c>
      <c r="K1033" s="335" t="n">
        <f aca="false">H1033-J1033</f>
        <v>783.568</v>
      </c>
      <c r="L1033" s="330"/>
      <c r="M1033" s="262"/>
      <c r="N1033" s="262" t="n">
        <v>890.568</v>
      </c>
      <c r="O1033" s="262" t="n">
        <v>9.92</v>
      </c>
      <c r="P1033" s="262" t="n">
        <v>1335.852</v>
      </c>
      <c r="Q1033" s="262" t="n">
        <v>1202.2668</v>
      </c>
      <c r="R1033" s="331" t="n">
        <f aca="false">A1033*F1033</f>
        <v>12.8</v>
      </c>
    </row>
    <row r="1034" s="1" customFormat="true" ht="12.75" hidden="false" customHeight="false" outlineLevel="0" collapsed="false">
      <c r="A1034" s="262" t="n">
        <v>2</v>
      </c>
      <c r="B1034" s="332" t="s">
        <v>2454</v>
      </c>
      <c r="C1034" s="332" t="s">
        <v>2455</v>
      </c>
      <c r="D1034" s="332" t="s">
        <v>2456</v>
      </c>
      <c r="E1034" s="262"/>
      <c r="F1034" s="331" t="n">
        <v>6.4</v>
      </c>
      <c r="G1034" s="333" t="n">
        <v>1202</v>
      </c>
      <c r="H1034" s="333" t="n">
        <f aca="false">A1034*G1034*(1-H1031/100)</f>
        <v>2404</v>
      </c>
      <c r="I1034" s="334" t="n">
        <v>890.568</v>
      </c>
      <c r="J1034" s="334" t="n">
        <f aca="false">(A1034*I1034)/J1031*K1031</f>
        <v>1620.432</v>
      </c>
      <c r="K1034" s="335" t="n">
        <f aca="false">H1034-J1034</f>
        <v>783.568</v>
      </c>
      <c r="L1034" s="330"/>
      <c r="M1034" s="262"/>
      <c r="N1034" s="262" t="n">
        <v>890.568</v>
      </c>
      <c r="O1034" s="262" t="n">
        <v>9.92</v>
      </c>
      <c r="P1034" s="262" t="n">
        <v>1335.852</v>
      </c>
      <c r="Q1034" s="262" t="n">
        <v>1202.2668</v>
      </c>
      <c r="R1034" s="331" t="n">
        <f aca="false">A1034*F1034</f>
        <v>12.8</v>
      </c>
    </row>
    <row r="1035" s="1" customFormat="true" ht="12.75" hidden="false" customHeight="false" outlineLevel="0" collapsed="false">
      <c r="A1035" s="336" t="n">
        <f aca="false">SUM(A1032:A1034)</f>
        <v>24</v>
      </c>
      <c r="B1035" s="336" t="s">
        <v>377</v>
      </c>
      <c r="C1035" s="336"/>
      <c r="D1035" s="336"/>
      <c r="E1035" s="336"/>
      <c r="F1035" s="337" t="n">
        <f aca="false">R1035</f>
        <v>105.6</v>
      </c>
      <c r="G1035" s="338"/>
      <c r="H1035" s="339" t="n">
        <f aca="false">SUM(H1032:H1034)</f>
        <v>19828</v>
      </c>
      <c r="I1035" s="340"/>
      <c r="J1035" s="341" t="n">
        <f aca="false">SUM(J1032:J1034)</f>
        <v>13368.564</v>
      </c>
      <c r="K1035" s="335" t="n">
        <f aca="false">SUM(K1032:K1034)</f>
        <v>6459.436</v>
      </c>
      <c r="L1035" s="330"/>
      <c r="M1035" s="262"/>
      <c r="N1035" s="262"/>
      <c r="O1035" s="262"/>
      <c r="P1035" s="262"/>
      <c r="Q1035" s="262"/>
      <c r="R1035" s="331" t="n">
        <f aca="false">SUM(R1032:R1034)</f>
        <v>105.6</v>
      </c>
    </row>
    <row r="1036" s="1" customFormat="true" ht="12.75" hidden="false" customHeight="false" outlineLevel="0" collapsed="false">
      <c r="A1036" s="262"/>
      <c r="B1036" s="272" t="s">
        <v>914</v>
      </c>
      <c r="C1036" s="342"/>
      <c r="D1036" s="342"/>
      <c r="E1036" s="262"/>
      <c r="F1036" s="262"/>
      <c r="G1036" s="333"/>
      <c r="H1036" s="343" t="n">
        <v>0</v>
      </c>
      <c r="I1036" s="344" t="n">
        <f aca="false">K1037/J1037</f>
        <v>0.48318099086783</v>
      </c>
      <c r="J1036" s="345"/>
      <c r="K1036" s="335"/>
      <c r="L1036" s="330"/>
      <c r="M1036" s="262"/>
      <c r="N1036" s="262"/>
      <c r="O1036" s="262"/>
      <c r="P1036" s="262"/>
      <c r="Q1036" s="262"/>
      <c r="R1036" s="331"/>
    </row>
    <row r="1037" s="1" customFormat="true" ht="13.5" hidden="false" customHeight="false" outlineLevel="0" collapsed="false">
      <c r="A1037" s="346"/>
      <c r="B1037" s="346" t="s">
        <v>915</v>
      </c>
      <c r="C1037" s="346"/>
      <c r="D1037" s="346"/>
      <c r="E1037" s="346"/>
      <c r="F1037" s="347"/>
      <c r="G1037" s="348"/>
      <c r="H1037" s="349" t="n">
        <f aca="false">SUM(H1035:H1036)</f>
        <v>19828</v>
      </c>
      <c r="I1037" s="350" t="n">
        <f aca="false">K1037/H1037</f>
        <v>0.325773451684487</v>
      </c>
      <c r="J1037" s="351" t="n">
        <f aca="false">SUM(J1035:J1036)</f>
        <v>13368.564</v>
      </c>
      <c r="K1037" s="352" t="n">
        <f aca="false">H1037-J1037</f>
        <v>6459.436</v>
      </c>
      <c r="L1037" s="330"/>
      <c r="M1037" s="262"/>
      <c r="N1037" s="262"/>
      <c r="O1037" s="262"/>
      <c r="P1037" s="262"/>
      <c r="Q1037" s="262"/>
      <c r="R1037" s="331"/>
    </row>
    <row r="1038" s="1" customFormat="true" ht="13.5" hidden="false" customHeight="false" outlineLevel="0" collapsed="false">
      <c r="A1038" s="262"/>
      <c r="B1038" s="332"/>
      <c r="C1038" s="342"/>
      <c r="D1038" s="342"/>
      <c r="E1038" s="262"/>
      <c r="F1038" s="262"/>
      <c r="G1038" s="262"/>
      <c r="H1038" s="262"/>
      <c r="I1038" s="354"/>
      <c r="J1038" s="354"/>
      <c r="K1038" s="355"/>
      <c r="L1038" s="330"/>
      <c r="M1038" s="262"/>
      <c r="N1038" s="262"/>
      <c r="O1038" s="262"/>
      <c r="P1038" s="262"/>
      <c r="Q1038" s="262"/>
      <c r="R1038" s="331"/>
    </row>
    <row r="1039" s="1" customFormat="true" ht="13.5" hidden="false" customHeight="false" outlineLevel="0" collapsed="false">
      <c r="A1039" s="322"/>
      <c r="B1039" s="323" t="s">
        <v>389</v>
      </c>
      <c r="C1039" s="324"/>
      <c r="D1039" s="325" t="n">
        <v>42776</v>
      </c>
      <c r="E1039" s="322"/>
      <c r="F1039" s="322" t="s">
        <v>2721</v>
      </c>
      <c r="G1039" s="324"/>
      <c r="H1039" s="326" t="n">
        <v>0</v>
      </c>
      <c r="I1039" s="327" t="s">
        <v>358</v>
      </c>
      <c r="J1039" s="328" t="n">
        <v>66.5</v>
      </c>
      <c r="K1039" s="329" t="n">
        <v>60.5</v>
      </c>
      <c r="L1039" s="330"/>
      <c r="M1039" s="262"/>
      <c r="N1039" s="262"/>
      <c r="O1039" s="262"/>
      <c r="P1039" s="262"/>
      <c r="Q1039" s="262"/>
      <c r="R1039" s="331"/>
    </row>
    <row r="1040" s="1" customFormat="true" ht="12.75" hidden="false" customHeight="false" outlineLevel="0" collapsed="false">
      <c r="A1040" s="262" t="n">
        <v>2</v>
      </c>
      <c r="B1040" s="332" t="s">
        <v>2732</v>
      </c>
      <c r="C1040" s="332" t="s">
        <v>2241</v>
      </c>
      <c r="D1040" s="332" t="s">
        <v>2733</v>
      </c>
      <c r="E1040" s="262"/>
      <c r="F1040" s="331" t="n">
        <v>2.96</v>
      </c>
      <c r="G1040" s="333" t="n">
        <v>2900</v>
      </c>
      <c r="H1040" s="333" t="n">
        <f aca="false">A1040*G1040*(1-H1039/100)</f>
        <v>5800</v>
      </c>
      <c r="I1040" s="334" t="n">
        <v>2157.9915</v>
      </c>
      <c r="J1040" s="334" t="n">
        <f aca="false">(A1040*I1040)/J1039*K1039</f>
        <v>3926.571</v>
      </c>
      <c r="K1040" s="335" t="n">
        <f aca="false">H1040-J1040</f>
        <v>1873.429</v>
      </c>
      <c r="L1040" s="330"/>
      <c r="M1040" s="262"/>
      <c r="N1040" s="262" t="n">
        <v>2157.9915</v>
      </c>
      <c r="O1040" s="262" t="n">
        <v>22.38</v>
      </c>
      <c r="P1040" s="262" t="n">
        <v>3240</v>
      </c>
      <c r="Q1040" s="262" t="n">
        <v>2913.2885</v>
      </c>
      <c r="R1040" s="331" t="n">
        <f aca="false">A1040*F1040</f>
        <v>5.92</v>
      </c>
    </row>
    <row r="1041" s="1" customFormat="true" ht="12.75" hidden="false" customHeight="false" outlineLevel="0" collapsed="false">
      <c r="A1041" s="336" t="n">
        <f aca="false">SUM(A1040:A1040)</f>
        <v>2</v>
      </c>
      <c r="B1041" s="336" t="s">
        <v>377</v>
      </c>
      <c r="C1041" s="336"/>
      <c r="D1041" s="336"/>
      <c r="E1041" s="336"/>
      <c r="F1041" s="337" t="n">
        <f aca="false">R1041</f>
        <v>5.92</v>
      </c>
      <c r="G1041" s="338"/>
      <c r="H1041" s="339" t="n">
        <f aca="false">SUM(H1040:H1040)</f>
        <v>5800</v>
      </c>
      <c r="I1041" s="340"/>
      <c r="J1041" s="341" t="n">
        <f aca="false">SUM(J1040:J1040)</f>
        <v>3926.571</v>
      </c>
      <c r="K1041" s="335" t="n">
        <f aca="false">SUM(K1040:K1040)</f>
        <v>1873.429</v>
      </c>
      <c r="L1041" s="330"/>
      <c r="M1041" s="262"/>
      <c r="N1041" s="262"/>
      <c r="O1041" s="262"/>
      <c r="P1041" s="262"/>
      <c r="Q1041" s="262"/>
      <c r="R1041" s="331" t="n">
        <f aca="false">SUM(R1040:R1040)</f>
        <v>5.92</v>
      </c>
    </row>
    <row r="1042" s="1" customFormat="true" ht="12.75" hidden="false" customHeight="false" outlineLevel="0" collapsed="false">
      <c r="A1042" s="262"/>
      <c r="B1042" s="272" t="s">
        <v>914</v>
      </c>
      <c r="C1042" s="342"/>
      <c r="D1042" s="342"/>
      <c r="E1042" s="262"/>
      <c r="F1042" s="262"/>
      <c r="G1042" s="333"/>
      <c r="H1042" s="343" t="n">
        <v>0</v>
      </c>
      <c r="I1042" s="344" t="n">
        <f aca="false">K1043/J1043</f>
        <v>0.477115783720707</v>
      </c>
      <c r="J1042" s="345"/>
      <c r="K1042" s="335"/>
      <c r="L1042" s="330"/>
      <c r="M1042" s="262"/>
      <c r="N1042" s="262"/>
      <c r="O1042" s="262"/>
      <c r="P1042" s="262"/>
      <c r="Q1042" s="262"/>
      <c r="R1042" s="331"/>
    </row>
    <row r="1043" s="1" customFormat="true" ht="13.5" hidden="false" customHeight="false" outlineLevel="0" collapsed="false">
      <c r="A1043" s="346"/>
      <c r="B1043" s="346" t="s">
        <v>915</v>
      </c>
      <c r="C1043" s="346"/>
      <c r="D1043" s="346"/>
      <c r="E1043" s="346"/>
      <c r="F1043" s="347"/>
      <c r="G1043" s="348"/>
      <c r="H1043" s="349" t="n">
        <f aca="false">SUM(H1041:H1042)</f>
        <v>5800</v>
      </c>
      <c r="I1043" s="350" t="n">
        <f aca="false">K1043/H1043</f>
        <v>0.323005</v>
      </c>
      <c r="J1043" s="351" t="n">
        <f aca="false">SUM(J1041:J1042)</f>
        <v>3926.571</v>
      </c>
      <c r="K1043" s="352" t="n">
        <f aca="false">H1043-J1043</f>
        <v>1873.429</v>
      </c>
      <c r="L1043" s="330"/>
      <c r="M1043" s="262"/>
      <c r="N1043" s="262"/>
      <c r="O1043" s="262"/>
      <c r="P1043" s="262"/>
      <c r="Q1043" s="262"/>
      <c r="R1043" s="331"/>
    </row>
    <row r="1044" s="1" customFormat="true" ht="13.5" hidden="false" customHeight="false" outlineLevel="0" collapsed="false">
      <c r="A1044" s="262"/>
      <c r="B1044" s="332"/>
      <c r="C1044" s="342"/>
      <c r="D1044" s="342"/>
      <c r="E1044" s="262"/>
      <c r="F1044" s="262"/>
      <c r="G1044" s="262"/>
      <c r="H1044" s="262"/>
      <c r="I1044" s="354"/>
      <c r="J1044" s="354"/>
      <c r="K1044" s="355"/>
      <c r="L1044" s="330"/>
      <c r="M1044" s="262"/>
      <c r="N1044" s="262"/>
      <c r="O1044" s="262"/>
      <c r="P1044" s="262"/>
      <c r="Q1044" s="262"/>
      <c r="R1044" s="331"/>
    </row>
    <row r="1045" s="1" customFormat="true" ht="13.5" hidden="false" customHeight="false" outlineLevel="0" collapsed="false">
      <c r="A1045" s="322"/>
      <c r="B1045" s="408" t="s">
        <v>2734</v>
      </c>
      <c r="C1045" s="324" t="s">
        <v>2735</v>
      </c>
      <c r="D1045" s="325" t="n">
        <v>42776</v>
      </c>
      <c r="E1045" s="322"/>
      <c r="F1045" s="322" t="s">
        <v>1091</v>
      </c>
      <c r="G1045" s="324"/>
      <c r="H1045" s="326" t="n">
        <v>0</v>
      </c>
      <c r="I1045" s="327" t="s">
        <v>358</v>
      </c>
      <c r="J1045" s="328" t="n">
        <v>66.5</v>
      </c>
      <c r="K1045" s="329" t="n">
        <v>60.5</v>
      </c>
      <c r="L1045" s="330"/>
      <c r="M1045" s="262"/>
      <c r="N1045" s="262"/>
      <c r="O1045" s="262"/>
      <c r="P1045" s="262"/>
      <c r="Q1045" s="262"/>
      <c r="R1045" s="331"/>
    </row>
    <row r="1046" s="1" customFormat="true" ht="12.75" hidden="false" customHeight="false" outlineLevel="0" collapsed="false">
      <c r="A1046" s="262" t="n">
        <v>4</v>
      </c>
      <c r="B1046" s="332" t="s">
        <v>2736</v>
      </c>
      <c r="C1046" s="332" t="s">
        <v>1550</v>
      </c>
      <c r="D1046" s="332" t="s">
        <v>2737</v>
      </c>
      <c r="E1046" s="262"/>
      <c r="F1046" s="331" t="n">
        <v>1.22</v>
      </c>
      <c r="G1046" s="333" t="n">
        <v>874</v>
      </c>
      <c r="H1046" s="333" t="n">
        <f aca="false">A1046*G1046*(1-H1045/100)</f>
        <v>3496</v>
      </c>
      <c r="I1046" s="334" t="n">
        <v>647.3775</v>
      </c>
      <c r="J1046" s="334" t="n">
        <f aca="false">(A1046*I1046)/J1045*K1045</f>
        <v>2355.87</v>
      </c>
      <c r="K1046" s="335" t="n">
        <f aca="false">H1046-J1046</f>
        <v>1140.13</v>
      </c>
      <c r="L1046" s="330"/>
      <c r="M1046" s="262"/>
      <c r="N1046" s="262" t="n">
        <v>647.3775</v>
      </c>
      <c r="O1046" s="262" t="n">
        <v>6.49</v>
      </c>
      <c r="P1046" s="262" t="n">
        <v>970</v>
      </c>
      <c r="Q1046" s="262" t="n">
        <v>873.9596</v>
      </c>
      <c r="R1046" s="331" t="n">
        <f aca="false">A1046*F1046</f>
        <v>4.88</v>
      </c>
    </row>
    <row r="1047" s="1" customFormat="true" ht="12.75" hidden="false" customHeight="false" outlineLevel="0" collapsed="false">
      <c r="A1047" s="262" t="n">
        <v>2</v>
      </c>
      <c r="B1047" s="332" t="s">
        <v>2738</v>
      </c>
      <c r="C1047" s="332" t="s">
        <v>2133</v>
      </c>
      <c r="D1047" s="332" t="s">
        <v>2739</v>
      </c>
      <c r="E1047" s="262"/>
      <c r="F1047" s="331" t="n">
        <v>1.32</v>
      </c>
      <c r="G1047" s="333" t="n">
        <v>909</v>
      </c>
      <c r="H1047" s="333" t="n">
        <f aca="false">A1047*G1047*(1-H1045/100)</f>
        <v>1818</v>
      </c>
      <c r="I1047" s="334" t="n">
        <v>673.3125</v>
      </c>
      <c r="J1047" s="334" t="n">
        <f aca="false">(A1047*I1047)/J1045*K1045</f>
        <v>1225.125</v>
      </c>
      <c r="K1047" s="335" t="n">
        <f aca="false">H1047-J1047</f>
        <v>592.875</v>
      </c>
      <c r="L1047" s="330"/>
      <c r="M1047" s="262"/>
      <c r="N1047" s="262" t="n">
        <v>673.3125</v>
      </c>
      <c r="O1047" s="262" t="n">
        <v>6.75</v>
      </c>
      <c r="P1047" s="262" t="n">
        <v>1010</v>
      </c>
      <c r="Q1047" s="262" t="n">
        <v>908.9719</v>
      </c>
      <c r="R1047" s="331" t="n">
        <f aca="false">A1047*F1047</f>
        <v>2.64</v>
      </c>
    </row>
    <row r="1048" s="1" customFormat="true" ht="12.75" hidden="false" customHeight="false" outlineLevel="0" collapsed="false">
      <c r="A1048" s="336" t="n">
        <f aca="false">SUM(A1046:A1047)</f>
        <v>6</v>
      </c>
      <c r="B1048" s="336" t="s">
        <v>377</v>
      </c>
      <c r="C1048" s="336"/>
      <c r="D1048" s="336"/>
      <c r="E1048" s="336"/>
      <c r="F1048" s="337" t="n">
        <f aca="false">R1048</f>
        <v>7.52</v>
      </c>
      <c r="G1048" s="338"/>
      <c r="H1048" s="339" t="n">
        <f aca="false">SUM(H1046:H1047)</f>
        <v>5314</v>
      </c>
      <c r="I1048" s="340"/>
      <c r="J1048" s="341" t="n">
        <f aca="false">SUM(J1046:J1047)</f>
        <v>3580.995</v>
      </c>
      <c r="K1048" s="335" t="n">
        <f aca="false">SUM(K1046:K1047)</f>
        <v>1733.005</v>
      </c>
      <c r="L1048" s="330"/>
      <c r="M1048" s="262"/>
      <c r="N1048" s="262"/>
      <c r="O1048" s="262"/>
      <c r="P1048" s="262"/>
      <c r="Q1048" s="262"/>
      <c r="R1048" s="331" t="n">
        <f aca="false">SUM(R1046:R1047)</f>
        <v>7.52</v>
      </c>
    </row>
    <row r="1049" s="1" customFormat="true" ht="12.75" hidden="false" customHeight="false" outlineLevel="0" collapsed="false">
      <c r="A1049" s="262"/>
      <c r="B1049" s="272" t="s">
        <v>914</v>
      </c>
      <c r="C1049" s="342" t="s">
        <v>2740</v>
      </c>
      <c r="D1049" s="342"/>
      <c r="E1049" s="262"/>
      <c r="F1049" s="262"/>
      <c r="G1049" s="333"/>
      <c r="H1049" s="343" t="n">
        <v>0</v>
      </c>
      <c r="I1049" s="344" t="n">
        <f aca="false">K1050/J1050</f>
        <v>0.483945104642704</v>
      </c>
      <c r="J1049" s="345"/>
      <c r="K1049" s="335"/>
      <c r="L1049" s="330"/>
      <c r="M1049" s="262"/>
      <c r="N1049" s="262"/>
      <c r="O1049" s="262"/>
      <c r="P1049" s="262"/>
      <c r="Q1049" s="262"/>
      <c r="R1049" s="331"/>
    </row>
    <row r="1050" s="1" customFormat="true" ht="13.5" hidden="false" customHeight="false" outlineLevel="0" collapsed="false">
      <c r="A1050" s="346"/>
      <c r="B1050" s="346" t="s">
        <v>915</v>
      </c>
      <c r="C1050" s="346"/>
      <c r="D1050" s="346"/>
      <c r="E1050" s="346"/>
      <c r="F1050" s="347"/>
      <c r="G1050" s="348"/>
      <c r="H1050" s="349" t="n">
        <f aca="false">SUM(H1048:H1049)</f>
        <v>5314</v>
      </c>
      <c r="I1050" s="350" t="n">
        <f aca="false">K1050/H1050</f>
        <v>0.326120624764772</v>
      </c>
      <c r="J1050" s="351" t="n">
        <f aca="false">SUM(J1048:J1049)</f>
        <v>3580.995</v>
      </c>
      <c r="K1050" s="352" t="n">
        <f aca="false">H1050-J1050</f>
        <v>1733.005</v>
      </c>
      <c r="L1050" s="330"/>
      <c r="M1050" s="262"/>
      <c r="N1050" s="262"/>
      <c r="O1050" s="262"/>
      <c r="P1050" s="262"/>
      <c r="Q1050" s="262"/>
      <c r="R1050" s="331"/>
    </row>
    <row r="1051" s="1" customFormat="true" ht="13.5" hidden="false" customHeight="false" outlineLevel="0" collapsed="false">
      <c r="A1051" s="262"/>
      <c r="B1051" s="332"/>
      <c r="C1051" s="342"/>
      <c r="D1051" s="342"/>
      <c r="E1051" s="262"/>
      <c r="F1051" s="262"/>
      <c r="G1051" s="262"/>
      <c r="H1051" s="262"/>
      <c r="I1051" s="354"/>
      <c r="J1051" s="354"/>
      <c r="K1051" s="355"/>
      <c r="L1051" s="330"/>
      <c r="M1051" s="262"/>
      <c r="N1051" s="262"/>
      <c r="O1051" s="262"/>
      <c r="P1051" s="262"/>
      <c r="Q1051" s="262"/>
      <c r="R1051" s="331"/>
    </row>
    <row r="1052" s="1" customFormat="true" ht="13.5" hidden="false" customHeight="false" outlineLevel="0" collapsed="false">
      <c r="A1052" s="322"/>
      <c r="B1052" s="323" t="s">
        <v>2741</v>
      </c>
      <c r="C1052" s="324" t="s">
        <v>1965</v>
      </c>
      <c r="D1052" s="325" t="n">
        <v>42776</v>
      </c>
      <c r="E1052" s="322"/>
      <c r="F1052" s="322" t="s">
        <v>1091</v>
      </c>
      <c r="G1052" s="324"/>
      <c r="H1052" s="326" t="n">
        <v>0</v>
      </c>
      <c r="I1052" s="327" t="s">
        <v>358</v>
      </c>
      <c r="J1052" s="328" t="n">
        <v>66.5</v>
      </c>
      <c r="K1052" s="329" t="n">
        <v>60.5</v>
      </c>
      <c r="L1052" s="330"/>
      <c r="M1052" s="262"/>
      <c r="N1052" s="262"/>
      <c r="O1052" s="262"/>
      <c r="P1052" s="262"/>
      <c r="Q1052" s="262"/>
      <c r="R1052" s="331"/>
    </row>
    <row r="1053" s="1" customFormat="true" ht="12.75" hidden="false" customHeight="false" outlineLevel="0" collapsed="false">
      <c r="A1053" s="262" t="n">
        <v>15</v>
      </c>
      <c r="B1053" s="332" t="s">
        <v>2742</v>
      </c>
      <c r="C1053" s="332" t="s">
        <v>2531</v>
      </c>
      <c r="D1053" s="332" t="s">
        <v>2743</v>
      </c>
      <c r="E1053" s="262"/>
      <c r="F1053" s="331" t="n">
        <v>9.1</v>
      </c>
      <c r="G1053" s="333" t="n">
        <v>1645</v>
      </c>
      <c r="H1053" s="333" t="n">
        <f aca="false">A1053*G1053*(1-H1052/100)</f>
        <v>24675</v>
      </c>
      <c r="I1053" s="334" t="n">
        <v>1143.7335</v>
      </c>
      <c r="J1053" s="334" t="n">
        <f aca="false">(A1053*I1053)/J1052*K1052</f>
        <v>15608.0925</v>
      </c>
      <c r="K1053" s="335" t="n">
        <f aca="false">H1053-J1053</f>
        <v>9066.9075</v>
      </c>
      <c r="L1053" s="330"/>
      <c r="M1053" s="262"/>
      <c r="N1053" s="262" t="n">
        <v>1143.7335</v>
      </c>
      <c r="O1053" s="262" t="n">
        <v>12.74</v>
      </c>
      <c r="P1053" s="262" t="n">
        <v>2300</v>
      </c>
      <c r="Q1053" s="262" t="n">
        <v>1544.0402</v>
      </c>
      <c r="R1053" s="331" t="n">
        <f aca="false">A1053*F1053</f>
        <v>136.5</v>
      </c>
    </row>
    <row r="1054" s="1" customFormat="true" ht="12.75" hidden="false" customHeight="false" outlineLevel="0" collapsed="false">
      <c r="A1054" s="262" t="n">
        <v>15</v>
      </c>
      <c r="B1054" s="332" t="s">
        <v>2744</v>
      </c>
      <c r="C1054" s="332" t="s">
        <v>2745</v>
      </c>
      <c r="D1054" s="332" t="s">
        <v>2746</v>
      </c>
      <c r="E1054" s="262"/>
      <c r="F1054" s="331" t="n">
        <v>0.25</v>
      </c>
      <c r="G1054" s="333" t="n">
        <v>258</v>
      </c>
      <c r="H1054" s="333" t="n">
        <f aca="false">A1054*G1054*(1-H1052/100)</f>
        <v>3870</v>
      </c>
      <c r="I1054" s="334" t="n">
        <v>176.89</v>
      </c>
      <c r="J1054" s="334" t="n">
        <f aca="false">(A1054*I1054)/J1052*K1052</f>
        <v>2413.95</v>
      </c>
      <c r="K1054" s="335" t="n">
        <f aca="false">H1054-J1054</f>
        <v>1456.05</v>
      </c>
      <c r="L1054" s="330"/>
      <c r="M1054" s="262"/>
      <c r="N1054" s="262" t="n">
        <v>176.89</v>
      </c>
      <c r="O1054" s="262" t="n">
        <v>1.9</v>
      </c>
      <c r="P1054" s="262" t="n">
        <v>265.335</v>
      </c>
      <c r="Q1054" s="262" t="n">
        <v>247.646</v>
      </c>
      <c r="R1054" s="331" t="n">
        <f aca="false">A1054*F1054</f>
        <v>3.75</v>
      </c>
    </row>
    <row r="1055" s="1" customFormat="true" ht="12.75" hidden="false" customHeight="false" outlineLevel="0" collapsed="false">
      <c r="A1055" s="336" t="n">
        <f aca="false">SUM(A1053:A1054)</f>
        <v>30</v>
      </c>
      <c r="B1055" s="336" t="s">
        <v>377</v>
      </c>
      <c r="C1055" s="336"/>
      <c r="D1055" s="336"/>
      <c r="E1055" s="336"/>
      <c r="F1055" s="337" t="n">
        <f aca="false">R1055</f>
        <v>140.25</v>
      </c>
      <c r="G1055" s="338"/>
      <c r="H1055" s="339" t="n">
        <f aca="false">SUM(H1053:H1054)</f>
        <v>28545</v>
      </c>
      <c r="I1055" s="340"/>
      <c r="J1055" s="341" t="n">
        <f aca="false">SUM(J1053:J1054)</f>
        <v>18022.0425</v>
      </c>
      <c r="K1055" s="335" t="n">
        <f aca="false">SUM(K1053:K1054)</f>
        <v>10522.9575</v>
      </c>
      <c r="L1055" s="330"/>
      <c r="M1055" s="262"/>
      <c r="N1055" s="262"/>
      <c r="O1055" s="262"/>
      <c r="P1055" s="262"/>
      <c r="Q1055" s="262"/>
      <c r="R1055" s="331" t="n">
        <f aca="false">SUM(R1053:R1054)</f>
        <v>140.25</v>
      </c>
    </row>
    <row r="1056" s="1" customFormat="true" ht="12.75" hidden="false" customHeight="false" outlineLevel="0" collapsed="false">
      <c r="A1056" s="262"/>
      <c r="B1056" s="272" t="s">
        <v>914</v>
      </c>
      <c r="C1056" s="342"/>
      <c r="D1056" s="342"/>
      <c r="E1056" s="262"/>
      <c r="F1056" s="262"/>
      <c r="G1056" s="333"/>
      <c r="H1056" s="343" t="n">
        <v>0</v>
      </c>
      <c r="I1056" s="344" t="n">
        <f aca="false">K1057/J1057</f>
        <v>0.583893723477791</v>
      </c>
      <c r="J1056" s="345"/>
      <c r="K1056" s="335"/>
      <c r="L1056" s="330"/>
      <c r="M1056" s="262"/>
      <c r="N1056" s="262"/>
      <c r="O1056" s="262"/>
      <c r="P1056" s="262"/>
      <c r="Q1056" s="262"/>
      <c r="R1056" s="331"/>
    </row>
    <row r="1057" s="1" customFormat="true" ht="13.5" hidden="false" customHeight="false" outlineLevel="0" collapsed="false">
      <c r="A1057" s="346"/>
      <c r="B1057" s="346" t="s">
        <v>915</v>
      </c>
      <c r="C1057" s="346"/>
      <c r="D1057" s="346"/>
      <c r="E1057" s="346"/>
      <c r="F1057" s="347"/>
      <c r="G1057" s="348"/>
      <c r="H1057" s="349" t="n">
        <f aca="false">SUM(H1055:H1056)</f>
        <v>28545</v>
      </c>
      <c r="I1057" s="350" t="n">
        <f aca="false">K1057/H1057</f>
        <v>0.36864450867052</v>
      </c>
      <c r="J1057" s="351" t="n">
        <f aca="false">SUM(J1055:J1056)</f>
        <v>18022.0425</v>
      </c>
      <c r="K1057" s="352" t="n">
        <f aca="false">H1057-J1057</f>
        <v>10522.9575</v>
      </c>
      <c r="L1057" s="330"/>
      <c r="M1057" s="262"/>
      <c r="N1057" s="262"/>
      <c r="O1057" s="262"/>
      <c r="P1057" s="262"/>
      <c r="Q1057" s="262"/>
      <c r="R1057" s="331"/>
    </row>
    <row r="1058" s="1" customFormat="true" ht="13.5" hidden="false" customHeight="false" outlineLevel="0" collapsed="false">
      <c r="A1058" s="262"/>
      <c r="B1058" s="332"/>
      <c r="C1058" s="342"/>
      <c r="D1058" s="342"/>
      <c r="E1058" s="262"/>
      <c r="F1058" s="262"/>
      <c r="G1058" s="262"/>
      <c r="H1058" s="262"/>
      <c r="I1058" s="354"/>
      <c r="J1058" s="354"/>
      <c r="K1058" s="355"/>
      <c r="L1058" s="330"/>
      <c r="M1058" s="262"/>
      <c r="N1058" s="262"/>
      <c r="O1058" s="262"/>
      <c r="P1058" s="262"/>
      <c r="Q1058" s="262"/>
      <c r="R1058" s="331"/>
    </row>
    <row r="1059" s="1" customFormat="true" ht="13.5" hidden="false" customHeight="false" outlineLevel="0" collapsed="false">
      <c r="A1059" s="322"/>
      <c r="B1059" s="323" t="s">
        <v>2747</v>
      </c>
      <c r="C1059" s="324" t="s">
        <v>2027</v>
      </c>
      <c r="D1059" s="325" t="n">
        <v>42776</v>
      </c>
      <c r="E1059" s="322"/>
      <c r="F1059" s="322" t="s">
        <v>1091</v>
      </c>
      <c r="G1059" s="324"/>
      <c r="H1059" s="326" t="n">
        <v>0</v>
      </c>
      <c r="I1059" s="327" t="s">
        <v>358</v>
      </c>
      <c r="J1059" s="328" t="n">
        <v>66.5</v>
      </c>
      <c r="K1059" s="329" t="n">
        <v>60.5</v>
      </c>
      <c r="L1059" s="330"/>
      <c r="M1059" s="262"/>
      <c r="N1059" s="262"/>
      <c r="O1059" s="262"/>
      <c r="P1059" s="262"/>
      <c r="Q1059" s="262"/>
      <c r="R1059" s="331"/>
    </row>
    <row r="1060" s="1" customFormat="true" ht="12.75" hidden="false" customHeight="false" outlineLevel="0" collapsed="false">
      <c r="A1060" s="262" t="n">
        <v>1</v>
      </c>
      <c r="B1060" s="332" t="s">
        <v>2748</v>
      </c>
      <c r="C1060" s="332" t="s">
        <v>2000</v>
      </c>
      <c r="D1060" s="332" t="s">
        <v>2749</v>
      </c>
      <c r="E1060" s="262"/>
      <c r="F1060" s="331" t="n">
        <v>148</v>
      </c>
      <c r="G1060" s="333" t="n">
        <v>24913</v>
      </c>
      <c r="H1060" s="333" t="n">
        <f aca="false">A1060*G1060*(1-H1059/100)</f>
        <v>24913</v>
      </c>
      <c r="I1060" s="334" t="n">
        <v>16608.375</v>
      </c>
      <c r="J1060" s="334" t="n">
        <f aca="false">(A1060*I1060)/J1059*K1059</f>
        <v>15109.875</v>
      </c>
      <c r="K1060" s="335" t="n">
        <f aca="false">H1060-J1060</f>
        <v>9803.125</v>
      </c>
      <c r="L1060" s="330"/>
      <c r="M1060" s="262"/>
      <c r="N1060" s="262" t="n">
        <v>16608.375</v>
      </c>
      <c r="O1060" s="262" t="n">
        <v>185</v>
      </c>
      <c r="P1060" s="262" t="n">
        <v>24912.5625</v>
      </c>
      <c r="Q1060" s="262" t="n">
        <v>21590.8875</v>
      </c>
      <c r="R1060" s="331" t="n">
        <f aca="false">A1060*F1060</f>
        <v>148</v>
      </c>
    </row>
    <row r="1061" s="1" customFormat="true" ht="12.75" hidden="false" customHeight="false" outlineLevel="0" collapsed="false">
      <c r="A1061" s="262" t="n">
        <v>2</v>
      </c>
      <c r="B1061" s="332" t="s">
        <v>2750</v>
      </c>
      <c r="C1061" s="332" t="s">
        <v>2000</v>
      </c>
      <c r="D1061" s="332" t="s">
        <v>2751</v>
      </c>
      <c r="E1061" s="262"/>
      <c r="F1061" s="331" t="n">
        <v>39</v>
      </c>
      <c r="G1061" s="333" t="n">
        <v>6572</v>
      </c>
      <c r="H1061" s="333" t="n">
        <f aca="false">A1061*G1061*(1-H1059/100)</f>
        <v>13144</v>
      </c>
      <c r="I1061" s="334" t="n">
        <v>4381.02</v>
      </c>
      <c r="J1061" s="334" t="n">
        <f aca="false">(A1061*I1061)/J1059*K1059</f>
        <v>7971.48</v>
      </c>
      <c r="K1061" s="335" t="n">
        <f aca="false">H1061-J1061</f>
        <v>5172.52</v>
      </c>
      <c r="L1061" s="330"/>
      <c r="M1061" s="262"/>
      <c r="N1061" s="262" t="n">
        <v>4381.02</v>
      </c>
      <c r="O1061" s="262" t="n">
        <v>48.8</v>
      </c>
      <c r="P1061" s="262" t="n">
        <v>6571.53</v>
      </c>
      <c r="Q1061" s="262" t="n">
        <v>5695.326</v>
      </c>
      <c r="R1061" s="331" t="n">
        <f aca="false">A1061*F1061</f>
        <v>78</v>
      </c>
    </row>
    <row r="1062" s="1" customFormat="true" ht="12.75" hidden="false" customHeight="false" outlineLevel="0" collapsed="false">
      <c r="A1062" s="262" t="n">
        <v>1</v>
      </c>
      <c r="B1062" s="332" t="s">
        <v>2752</v>
      </c>
      <c r="C1062" s="332" t="s">
        <v>2000</v>
      </c>
      <c r="D1062" s="332" t="s">
        <v>2753</v>
      </c>
      <c r="E1062" s="262"/>
      <c r="F1062" s="331" t="n">
        <v>131.3</v>
      </c>
      <c r="G1062" s="333" t="n">
        <v>18754</v>
      </c>
      <c r="H1062" s="333" t="n">
        <f aca="false">A1062*G1062*(1-H1059/100)</f>
        <v>18754</v>
      </c>
      <c r="I1062" s="334" t="n">
        <v>14732.0775</v>
      </c>
      <c r="J1062" s="334" t="n">
        <f aca="false">(A1062*I1062)/J1059*K1059</f>
        <v>13402.8675</v>
      </c>
      <c r="K1062" s="335" t="n">
        <f aca="false">H1062-J1062</f>
        <v>5351.1325</v>
      </c>
      <c r="L1062" s="330"/>
      <c r="M1062" s="262"/>
      <c r="N1062" s="262" t="n">
        <v>14732.0775</v>
      </c>
      <c r="O1062" s="262" t="n">
        <v>164.1</v>
      </c>
      <c r="P1062" s="262" t="n">
        <v>22098.1162</v>
      </c>
      <c r="Q1062" s="262" t="n">
        <v>19151.7007</v>
      </c>
      <c r="R1062" s="331" t="n">
        <f aca="false">A1062*F1062</f>
        <v>131.3</v>
      </c>
    </row>
    <row r="1063" s="1" customFormat="true" ht="12.75" hidden="false" customHeight="false" outlineLevel="0" collapsed="false">
      <c r="A1063" s="262" t="n">
        <v>2</v>
      </c>
      <c r="B1063" s="332" t="s">
        <v>2754</v>
      </c>
      <c r="C1063" s="332" t="s">
        <v>2000</v>
      </c>
      <c r="D1063" s="332" t="s">
        <v>2755</v>
      </c>
      <c r="E1063" s="262"/>
      <c r="F1063" s="331" t="n">
        <v>42.7</v>
      </c>
      <c r="G1063" s="333" t="n">
        <v>6138</v>
      </c>
      <c r="H1063" s="333" t="n">
        <f aca="false">A1063*G1063*(1-H1059/100)</f>
        <v>12276</v>
      </c>
      <c r="I1063" s="334" t="n">
        <v>4793.985</v>
      </c>
      <c r="J1063" s="334" t="n">
        <f aca="false">(A1063*I1063)/J1059*K1059</f>
        <v>8722.89</v>
      </c>
      <c r="K1063" s="335" t="n">
        <f aca="false">H1063-J1063</f>
        <v>3553.11</v>
      </c>
      <c r="L1063" s="330"/>
      <c r="M1063" s="262"/>
      <c r="N1063" s="262" t="n">
        <v>4793.985</v>
      </c>
      <c r="O1063" s="262" t="n">
        <v>53.4</v>
      </c>
      <c r="P1063" s="262" t="n">
        <v>7190.9775</v>
      </c>
      <c r="Q1063" s="262" t="n">
        <v>6232.1805</v>
      </c>
      <c r="R1063" s="331" t="n">
        <f aca="false">A1063*F1063</f>
        <v>85.4</v>
      </c>
    </row>
    <row r="1064" s="1" customFormat="true" ht="12.75" hidden="false" customHeight="false" outlineLevel="0" collapsed="false">
      <c r="A1064" s="262" t="n">
        <v>30</v>
      </c>
      <c r="B1064" s="332" t="s">
        <v>2756</v>
      </c>
      <c r="C1064" s="332" t="s">
        <v>2757</v>
      </c>
      <c r="D1064" s="332" t="s">
        <v>2758</v>
      </c>
      <c r="E1064" s="262"/>
      <c r="F1064" s="331" t="n">
        <v>0.29</v>
      </c>
      <c r="G1064" s="333" t="n">
        <v>85</v>
      </c>
      <c r="H1064" s="333" t="n">
        <f aca="false">A1064*G1064*(1-H1059/100)</f>
        <v>2550</v>
      </c>
      <c r="I1064" s="334" t="n">
        <v>62.6763</v>
      </c>
      <c r="J1064" s="334" t="n">
        <f aca="false">(A1064*I1064)/J1059*K1059</f>
        <v>1710.63886466165</v>
      </c>
      <c r="K1064" s="335" t="n">
        <f aca="false">H1064-J1064</f>
        <v>839.361135338346</v>
      </c>
      <c r="L1064" s="330"/>
      <c r="M1064" s="262"/>
      <c r="N1064" s="262" t="n">
        <v>62.6763</v>
      </c>
      <c r="O1064" s="262" t="n">
        <v>0.65</v>
      </c>
      <c r="P1064" s="262" t="n">
        <v>85</v>
      </c>
      <c r="Q1064" s="262" t="n">
        <v>81.4791</v>
      </c>
      <c r="R1064" s="331" t="n">
        <f aca="false">A1064*F1064</f>
        <v>8.7</v>
      </c>
    </row>
    <row r="1065" s="1" customFormat="true" ht="12.75" hidden="false" customHeight="false" outlineLevel="0" collapsed="false">
      <c r="A1065" s="262" t="n">
        <v>30</v>
      </c>
      <c r="B1065" s="332" t="s">
        <v>2759</v>
      </c>
      <c r="C1065" s="332" t="s">
        <v>2760</v>
      </c>
      <c r="D1065" s="332" t="s">
        <v>2761</v>
      </c>
      <c r="E1065" s="262"/>
      <c r="F1065" s="331" t="n">
        <v>0.08</v>
      </c>
      <c r="G1065" s="333" t="n">
        <v>25</v>
      </c>
      <c r="H1065" s="333" t="n">
        <f aca="false">A1065*G1065*(1-H1059/100)</f>
        <v>750</v>
      </c>
      <c r="I1065" s="334" t="n">
        <v>20.2492</v>
      </c>
      <c r="J1065" s="334" t="n">
        <f aca="false">(A1065*I1065)/J1059*K1059</f>
        <v>552.666135338346</v>
      </c>
      <c r="K1065" s="335" t="n">
        <f aca="false">H1065-J1065</f>
        <v>197.333864661654</v>
      </c>
      <c r="L1065" s="330"/>
      <c r="M1065" s="262"/>
      <c r="N1065" s="262" t="n">
        <v>20.2492</v>
      </c>
      <c r="O1065" s="262" t="n">
        <v>0.21</v>
      </c>
      <c r="P1065" s="262" t="n">
        <v>25</v>
      </c>
      <c r="Q1065" s="262" t="n">
        <v>26.324</v>
      </c>
      <c r="R1065" s="331" t="n">
        <f aca="false">A1065*F1065</f>
        <v>2.4</v>
      </c>
    </row>
    <row r="1066" s="1" customFormat="true" ht="12.75" hidden="false" customHeight="false" outlineLevel="0" collapsed="false">
      <c r="A1066" s="336" t="n">
        <f aca="false">SUM(A1060:A1065)</f>
        <v>66</v>
      </c>
      <c r="B1066" s="336" t="s">
        <v>377</v>
      </c>
      <c r="C1066" s="336"/>
      <c r="D1066" s="336"/>
      <c r="E1066" s="336"/>
      <c r="F1066" s="337" t="n">
        <f aca="false">R1066</f>
        <v>453.8</v>
      </c>
      <c r="G1066" s="338"/>
      <c r="H1066" s="339" t="n">
        <f aca="false">SUM(H1060:H1065)</f>
        <v>72387</v>
      </c>
      <c r="I1066" s="340"/>
      <c r="J1066" s="341" t="n">
        <f aca="false">SUM(J1060:J1065)</f>
        <v>47470.4175</v>
      </c>
      <c r="K1066" s="335" t="n">
        <f aca="false">SUM(K1060:K1065)</f>
        <v>24916.5825</v>
      </c>
      <c r="L1066" s="330"/>
      <c r="M1066" s="262"/>
      <c r="N1066" s="262"/>
      <c r="O1066" s="262"/>
      <c r="P1066" s="262"/>
      <c r="Q1066" s="262"/>
      <c r="R1066" s="331" t="n">
        <f aca="false">SUM(R1060:R1065)</f>
        <v>453.8</v>
      </c>
    </row>
    <row r="1067" s="1" customFormat="true" ht="12.75" hidden="false" customHeight="false" outlineLevel="0" collapsed="false">
      <c r="A1067" s="262"/>
      <c r="B1067" s="272" t="s">
        <v>914</v>
      </c>
      <c r="C1067" s="342"/>
      <c r="D1067" s="342"/>
      <c r="E1067" s="262"/>
      <c r="F1067" s="262"/>
      <c r="G1067" s="333"/>
      <c r="H1067" s="343" t="n">
        <v>0</v>
      </c>
      <c r="I1067" s="344" t="n">
        <f aca="false">K1068/J1068</f>
        <v>0.524886525381834</v>
      </c>
      <c r="J1067" s="345"/>
      <c r="K1067" s="335"/>
      <c r="L1067" s="330"/>
      <c r="M1067" s="262"/>
      <c r="N1067" s="262"/>
      <c r="O1067" s="262"/>
      <c r="P1067" s="262"/>
      <c r="Q1067" s="262"/>
      <c r="R1067" s="331"/>
    </row>
    <row r="1068" s="1" customFormat="true" ht="13.5" hidden="false" customHeight="false" outlineLevel="0" collapsed="false">
      <c r="A1068" s="346"/>
      <c r="B1068" s="346" t="s">
        <v>915</v>
      </c>
      <c r="C1068" s="346"/>
      <c r="D1068" s="346"/>
      <c r="E1068" s="346"/>
      <c r="F1068" s="347"/>
      <c r="G1068" s="348"/>
      <c r="H1068" s="349" t="n">
        <f aca="false">SUM(H1066:H1067)</f>
        <v>72387</v>
      </c>
      <c r="I1068" s="350" t="n">
        <f aca="false">K1068/H1068</f>
        <v>0.344213498280078</v>
      </c>
      <c r="J1068" s="351" t="n">
        <f aca="false">SUM(J1066:J1067)</f>
        <v>47470.4175</v>
      </c>
      <c r="K1068" s="352" t="n">
        <f aca="false">H1068-J1068</f>
        <v>24916.5825</v>
      </c>
      <c r="L1068" s="330"/>
      <c r="M1068" s="262"/>
      <c r="N1068" s="262"/>
      <c r="O1068" s="262"/>
      <c r="P1068" s="262"/>
      <c r="Q1068" s="262"/>
      <c r="R1068" s="331"/>
    </row>
    <row r="1069" s="1" customFormat="true" ht="13.5" hidden="false" customHeight="false" outlineLevel="0" collapsed="false">
      <c r="A1069" s="262"/>
      <c r="B1069" s="272"/>
      <c r="C1069" s="342"/>
      <c r="D1069" s="342"/>
      <c r="E1069" s="262"/>
      <c r="F1069" s="262"/>
      <c r="G1069" s="262"/>
      <c r="H1069" s="262"/>
      <c r="I1069" s="354"/>
      <c r="J1069" s="354"/>
      <c r="K1069" s="355"/>
      <c r="L1069" s="330"/>
      <c r="M1069" s="262"/>
      <c r="N1069" s="262"/>
      <c r="O1069" s="262"/>
      <c r="P1069" s="262"/>
      <c r="Q1069" s="262"/>
      <c r="R1069" s="331"/>
    </row>
    <row r="1070" s="1" customFormat="true" ht="13.5" hidden="false" customHeight="false" outlineLevel="0" collapsed="false">
      <c r="A1070" s="322"/>
      <c r="B1070" s="272" t="s">
        <v>1938</v>
      </c>
      <c r="C1070" s="324" t="s">
        <v>2762</v>
      </c>
      <c r="D1070" s="325" t="n">
        <v>42776</v>
      </c>
      <c r="E1070" s="322"/>
      <c r="F1070" s="322" t="s">
        <v>1091</v>
      </c>
      <c r="G1070" s="324"/>
      <c r="H1070" s="326" t="n">
        <v>0</v>
      </c>
      <c r="I1070" s="327" t="s">
        <v>358</v>
      </c>
      <c r="J1070" s="328" t="n">
        <v>66.5</v>
      </c>
      <c r="K1070" s="329" t="n">
        <v>60.5</v>
      </c>
      <c r="L1070" s="330"/>
      <c r="M1070" s="262"/>
      <c r="N1070" s="262"/>
      <c r="O1070" s="262"/>
      <c r="P1070" s="262"/>
      <c r="Q1070" s="262"/>
      <c r="R1070" s="331"/>
    </row>
    <row r="1071" s="1" customFormat="true" ht="12.75" hidden="false" customHeight="false" outlineLevel="0" collapsed="false">
      <c r="A1071" s="262" t="n">
        <v>1</v>
      </c>
      <c r="B1071" s="332" t="s">
        <v>2763</v>
      </c>
      <c r="C1071" s="332" t="s">
        <v>2764</v>
      </c>
      <c r="D1071" s="332" t="s">
        <v>2765</v>
      </c>
      <c r="E1071" s="262"/>
      <c r="F1071" s="331"/>
      <c r="G1071" s="333" t="n">
        <v>848</v>
      </c>
      <c r="H1071" s="333" t="n">
        <f aca="false">A1071*G1071*(1-H1070/100)</f>
        <v>848</v>
      </c>
      <c r="I1071" s="334" t="n">
        <v>628.425</v>
      </c>
      <c r="J1071" s="334" t="n">
        <f aca="false">(A1071*I1071)/J1070*K1070</f>
        <v>571.725</v>
      </c>
      <c r="K1071" s="335" t="n">
        <f aca="false">H1071-J1071</f>
        <v>276.275</v>
      </c>
      <c r="L1071" s="330"/>
      <c r="M1071" s="262"/>
      <c r="N1071" s="262" t="n">
        <v>628.425</v>
      </c>
      <c r="O1071" s="262" t="n">
        <v>7</v>
      </c>
      <c r="P1071" s="262"/>
      <c r="Q1071" s="262" t="n">
        <v>848.3738</v>
      </c>
      <c r="R1071" s="331" t="n">
        <f aca="false">A1071*F1071</f>
        <v>0</v>
      </c>
    </row>
    <row r="1072" s="1" customFormat="true" ht="12.75" hidden="false" customHeight="false" outlineLevel="0" collapsed="false">
      <c r="A1072" s="262" t="n">
        <v>1</v>
      </c>
      <c r="B1072" s="332" t="s">
        <v>2766</v>
      </c>
      <c r="C1072" s="332" t="s">
        <v>2767</v>
      </c>
      <c r="D1072" s="332" t="s">
        <v>2768</v>
      </c>
      <c r="E1072" s="262"/>
      <c r="F1072" s="331" t="n">
        <v>2</v>
      </c>
      <c r="G1072" s="333" t="n">
        <v>2244</v>
      </c>
      <c r="H1072" s="333" t="n">
        <f aca="false">A1072*G1072*(1-H1070/100)</f>
        <v>2244</v>
      </c>
      <c r="I1072" s="334" t="n">
        <v>1246.875</v>
      </c>
      <c r="J1072" s="334" t="n">
        <f aca="false">(A1072*I1072)/J1070*K1070</f>
        <v>1134.375</v>
      </c>
      <c r="K1072" s="335" t="n">
        <f aca="false">H1072-J1072</f>
        <v>1109.625</v>
      </c>
      <c r="L1072" s="330"/>
      <c r="M1072" s="262"/>
      <c r="N1072" s="262" t="n">
        <v>1246.875</v>
      </c>
      <c r="O1072" s="262" t="n">
        <v>12.5</v>
      </c>
      <c r="P1072" s="262" t="n">
        <v>2300</v>
      </c>
      <c r="Q1072" s="262" t="n">
        <v>2244.375</v>
      </c>
      <c r="R1072" s="331" t="n">
        <f aca="false">A1072*F1072</f>
        <v>2</v>
      </c>
    </row>
    <row r="1073" s="1" customFormat="true" ht="12.75" hidden="false" customHeight="false" outlineLevel="0" collapsed="false">
      <c r="A1073" s="262" t="n">
        <v>20</v>
      </c>
      <c r="B1073" s="332" t="s">
        <v>2018</v>
      </c>
      <c r="C1073" s="332" t="s">
        <v>2019</v>
      </c>
      <c r="D1073" s="332" t="s">
        <v>2020</v>
      </c>
      <c r="E1073" s="262"/>
      <c r="F1073" s="331"/>
      <c r="G1073" s="333" t="n">
        <v>337</v>
      </c>
      <c r="H1073" s="333" t="n">
        <f aca="false">A1073*G1073*(1-H1070/100)</f>
        <v>6740</v>
      </c>
      <c r="I1073" s="334" t="n">
        <v>224.4375</v>
      </c>
      <c r="J1073" s="334" t="n">
        <f aca="false">(A1073*I1073)/J1070*K1070</f>
        <v>4083.75</v>
      </c>
      <c r="K1073" s="335" t="n">
        <f aca="false">H1073-J1073</f>
        <v>2656.25</v>
      </c>
      <c r="L1073" s="330"/>
      <c r="M1073" s="262"/>
      <c r="N1073" s="262" t="n">
        <v>224.4375</v>
      </c>
      <c r="O1073" s="262" t="n">
        <v>2.5</v>
      </c>
      <c r="P1073" s="262" t="n">
        <v>350</v>
      </c>
      <c r="Q1073" s="262" t="n">
        <v>336.6562</v>
      </c>
      <c r="R1073" s="331" t="n">
        <f aca="false">A1073*F1073</f>
        <v>0</v>
      </c>
    </row>
    <row r="1074" s="1" customFormat="true" ht="12.75" hidden="false" customHeight="false" outlineLevel="0" collapsed="false">
      <c r="A1074" s="262" t="n">
        <v>4</v>
      </c>
      <c r="B1074" s="332" t="s">
        <v>2769</v>
      </c>
      <c r="C1074" s="332" t="s">
        <v>2770</v>
      </c>
      <c r="D1074" s="332" t="s">
        <v>856</v>
      </c>
      <c r="E1074" s="262"/>
      <c r="F1074" s="331"/>
      <c r="G1074" s="333" t="n">
        <v>390</v>
      </c>
      <c r="H1074" s="333" t="n">
        <f aca="false">A1074*G1074*(1-H1070/100)</f>
        <v>1560</v>
      </c>
      <c r="I1074" s="334" t="n">
        <v>278.3025</v>
      </c>
      <c r="J1074" s="334" t="n">
        <f aca="false">(A1074*I1074)/J1070*K1070</f>
        <v>1012.77</v>
      </c>
      <c r="K1074" s="335" t="n">
        <f aca="false">H1074-J1074</f>
        <v>547.23</v>
      </c>
      <c r="L1074" s="330"/>
      <c r="M1074" s="262"/>
      <c r="N1074" s="262" t="n">
        <v>278.3025</v>
      </c>
      <c r="O1074" s="262" t="n">
        <v>3.1</v>
      </c>
      <c r="P1074" s="262" t="n">
        <v>430</v>
      </c>
      <c r="Q1074" s="262" t="n">
        <v>389.6235</v>
      </c>
      <c r="R1074" s="331" t="n">
        <f aca="false">A1074*F1074</f>
        <v>0</v>
      </c>
    </row>
    <row r="1075" s="1" customFormat="true" ht="12.75" hidden="false" customHeight="false" outlineLevel="0" collapsed="false">
      <c r="A1075" s="262" t="n">
        <v>4</v>
      </c>
      <c r="B1075" s="332" t="s">
        <v>2401</v>
      </c>
      <c r="C1075" s="332" t="s">
        <v>2402</v>
      </c>
      <c r="D1075" s="332" t="s">
        <v>2403</v>
      </c>
      <c r="E1075" s="262"/>
      <c r="F1075" s="331"/>
      <c r="G1075" s="333" t="n">
        <v>291</v>
      </c>
      <c r="H1075" s="333" t="n">
        <f aca="false">A1075*G1075*(1-H1070/100)</f>
        <v>1164</v>
      </c>
      <c r="I1075" s="334" t="n">
        <v>215.46</v>
      </c>
      <c r="J1075" s="334" t="n">
        <f aca="false">(A1075*I1075)/J1070*K1070</f>
        <v>784.08</v>
      </c>
      <c r="K1075" s="335" t="n">
        <f aca="false">H1075-J1075</f>
        <v>379.92</v>
      </c>
      <c r="L1075" s="330"/>
      <c r="M1075" s="262"/>
      <c r="N1075" s="262" t="n">
        <v>215.46</v>
      </c>
      <c r="O1075" s="262" t="n">
        <v>2.4</v>
      </c>
      <c r="P1075" s="262" t="n">
        <v>400</v>
      </c>
      <c r="Q1075" s="262" t="n">
        <v>290.871</v>
      </c>
      <c r="R1075" s="331" t="n">
        <f aca="false">A1075*F1075</f>
        <v>0</v>
      </c>
    </row>
    <row r="1076" s="1" customFormat="true" ht="12.75" hidden="false" customHeight="false" outlineLevel="0" collapsed="false">
      <c r="A1076" s="262" t="n">
        <v>1</v>
      </c>
      <c r="B1076" s="332" t="s">
        <v>2771</v>
      </c>
      <c r="C1076" s="332" t="s">
        <v>1087</v>
      </c>
      <c r="D1076" s="332" t="s">
        <v>2772</v>
      </c>
      <c r="E1076" s="262"/>
      <c r="F1076" s="331"/>
      <c r="G1076" s="333" t="n">
        <v>559</v>
      </c>
      <c r="H1076" s="333" t="n">
        <f aca="false">A1076*G1076*(1-H1070/100)</f>
        <v>559</v>
      </c>
      <c r="I1076" s="334" t="n">
        <v>465.5</v>
      </c>
      <c r="J1076" s="334" t="n">
        <f aca="false">(A1076*I1076)/J1070*K1070</f>
        <v>423.5</v>
      </c>
      <c r="K1076" s="335" t="n">
        <f aca="false">H1076-J1076</f>
        <v>135.5</v>
      </c>
      <c r="L1076" s="330"/>
      <c r="M1076" s="262"/>
      <c r="N1076" s="262" t="n">
        <v>465.5</v>
      </c>
      <c r="O1076" s="262" t="n">
        <v>5</v>
      </c>
      <c r="P1076" s="262" t="n">
        <v>700</v>
      </c>
      <c r="Q1076" s="262" t="n">
        <v>628.425</v>
      </c>
      <c r="R1076" s="331" t="n">
        <f aca="false">A1076*F1076</f>
        <v>0</v>
      </c>
    </row>
    <row r="1077" s="1" customFormat="true" ht="12.75" hidden="false" customHeight="false" outlineLevel="0" collapsed="false">
      <c r="A1077" s="262" t="n">
        <v>1</v>
      </c>
      <c r="B1077" s="332" t="s">
        <v>2773</v>
      </c>
      <c r="C1077" s="332" t="s">
        <v>1688</v>
      </c>
      <c r="D1077" s="332" t="s">
        <v>2774</v>
      </c>
      <c r="E1077" s="262"/>
      <c r="F1077" s="331" t="n">
        <v>0.04</v>
      </c>
      <c r="G1077" s="333" t="n">
        <v>269</v>
      </c>
      <c r="H1077" s="333" t="n">
        <f aca="false">A1077*G1077*(1-H1070/100)</f>
        <v>269</v>
      </c>
      <c r="I1077" s="334" t="n">
        <v>199.3005</v>
      </c>
      <c r="J1077" s="334" t="n">
        <f aca="false">(A1077*I1077)/J1070*K1070</f>
        <v>181.3185</v>
      </c>
      <c r="K1077" s="335" t="n">
        <f aca="false">H1077-J1077</f>
        <v>87.6815</v>
      </c>
      <c r="L1077" s="330"/>
      <c r="M1077" s="262"/>
      <c r="N1077" s="262" t="n">
        <v>199.3005</v>
      </c>
      <c r="O1077" s="262" t="n">
        <v>2.22</v>
      </c>
      <c r="P1077" s="262" t="n">
        <v>300</v>
      </c>
      <c r="Q1077" s="262" t="n">
        <v>269.0557</v>
      </c>
      <c r="R1077" s="331" t="n">
        <f aca="false">A1077*F1077</f>
        <v>0.04</v>
      </c>
    </row>
    <row r="1078" s="1" customFormat="true" ht="12.75" hidden="false" customHeight="false" outlineLevel="0" collapsed="false">
      <c r="A1078" s="336" t="n">
        <f aca="false">SUM(A1071:A1077)</f>
        <v>32</v>
      </c>
      <c r="B1078" s="336" t="s">
        <v>377</v>
      </c>
      <c r="C1078" s="336"/>
      <c r="D1078" s="336"/>
      <c r="E1078" s="336"/>
      <c r="F1078" s="337" t="n">
        <f aca="false">R1078</f>
        <v>2.04</v>
      </c>
      <c r="G1078" s="338"/>
      <c r="H1078" s="339" t="n">
        <f aca="false">SUM(H1071:H1077)</f>
        <v>13384</v>
      </c>
      <c r="I1078" s="340"/>
      <c r="J1078" s="341" t="n">
        <f aca="false">SUM(J1071:J1077)</f>
        <v>8191.5185</v>
      </c>
      <c r="K1078" s="335" t="n">
        <f aca="false">SUM(K1071:K1077)</f>
        <v>5192.4815</v>
      </c>
      <c r="L1078" s="330"/>
      <c r="M1078" s="262"/>
      <c r="N1078" s="262"/>
      <c r="O1078" s="262"/>
      <c r="P1078" s="262"/>
      <c r="Q1078" s="262"/>
      <c r="R1078" s="331" t="n">
        <f aca="false">SUM(R1071:R1077)</f>
        <v>2.04</v>
      </c>
    </row>
    <row r="1079" s="1" customFormat="true" ht="12.75" hidden="false" customHeight="false" outlineLevel="0" collapsed="false">
      <c r="A1079" s="262"/>
      <c r="B1079" s="272" t="s">
        <v>914</v>
      </c>
      <c r="C1079" s="342"/>
      <c r="D1079" s="342"/>
      <c r="E1079" s="262"/>
      <c r="F1079" s="262"/>
      <c r="G1079" s="333"/>
      <c r="H1079" s="343" t="n">
        <v>0</v>
      </c>
      <c r="I1079" s="344" t="n">
        <f aca="false">K1080/J1080</f>
        <v>0.633885097128206</v>
      </c>
      <c r="J1079" s="345"/>
      <c r="K1079" s="335"/>
      <c r="L1079" s="330"/>
      <c r="M1079" s="262"/>
      <c r="N1079" s="262"/>
      <c r="O1079" s="262"/>
      <c r="P1079" s="262"/>
      <c r="Q1079" s="262"/>
      <c r="R1079" s="331"/>
    </row>
    <row r="1080" s="1" customFormat="true" ht="13.5" hidden="false" customHeight="false" outlineLevel="0" collapsed="false">
      <c r="A1080" s="346"/>
      <c r="B1080" s="346" t="s">
        <v>915</v>
      </c>
      <c r="C1080" s="346"/>
      <c r="D1080" s="346"/>
      <c r="E1080" s="346"/>
      <c r="F1080" s="347"/>
      <c r="G1080" s="348"/>
      <c r="H1080" s="349" t="n">
        <f aca="false">SUM(H1078:H1079)</f>
        <v>13384</v>
      </c>
      <c r="I1080" s="350" t="n">
        <f aca="false">K1080/H1080</f>
        <v>0.387961857441721</v>
      </c>
      <c r="J1080" s="351" t="n">
        <f aca="false">SUM(J1078:J1079)</f>
        <v>8191.5185</v>
      </c>
      <c r="K1080" s="352" t="n">
        <f aca="false">H1080-J1080</f>
        <v>5192.4815</v>
      </c>
      <c r="L1080" s="330"/>
      <c r="M1080" s="262"/>
      <c r="N1080" s="262"/>
      <c r="O1080" s="262"/>
      <c r="P1080" s="262"/>
      <c r="Q1080" s="262"/>
      <c r="R1080" s="331"/>
    </row>
    <row r="1081" s="1" customFormat="true" ht="13.5" hidden="false" customHeight="false" outlineLevel="0" collapsed="false">
      <c r="A1081" s="262"/>
      <c r="B1081" s="332"/>
      <c r="C1081" s="342"/>
      <c r="D1081" s="342"/>
      <c r="E1081" s="262"/>
      <c r="F1081" s="262"/>
      <c r="G1081" s="262"/>
      <c r="H1081" s="262"/>
      <c r="I1081" s="354"/>
      <c r="J1081" s="354"/>
      <c r="K1081" s="355"/>
      <c r="L1081" s="330"/>
      <c r="M1081" s="262"/>
      <c r="N1081" s="262"/>
      <c r="O1081" s="262"/>
      <c r="P1081" s="262"/>
      <c r="Q1081" s="262"/>
      <c r="R1081" s="331"/>
    </row>
    <row r="1082" s="1" customFormat="true" ht="13.5" hidden="false" customHeight="false" outlineLevel="0" collapsed="false">
      <c r="A1082" s="322"/>
      <c r="B1082" s="323" t="s">
        <v>2775</v>
      </c>
      <c r="C1082" s="324"/>
      <c r="D1082" s="325" t="n">
        <v>42776</v>
      </c>
      <c r="E1082" s="322"/>
      <c r="F1082" s="322" t="s">
        <v>2776</v>
      </c>
      <c r="G1082" s="324"/>
      <c r="H1082" s="326" t="n">
        <v>0</v>
      </c>
      <c r="I1082" s="327" t="s">
        <v>358</v>
      </c>
      <c r="J1082" s="328" t="n">
        <v>66.5</v>
      </c>
      <c r="K1082" s="329" t="n">
        <v>60.5</v>
      </c>
      <c r="L1082" s="330"/>
      <c r="M1082" s="262"/>
      <c r="N1082" s="262"/>
      <c r="O1082" s="262"/>
      <c r="P1082" s="262"/>
      <c r="Q1082" s="262"/>
      <c r="R1082" s="331"/>
    </row>
    <row r="1083" s="1" customFormat="true" ht="12.75" hidden="false" customHeight="false" outlineLevel="0" collapsed="false">
      <c r="A1083" s="262" t="n">
        <v>2</v>
      </c>
      <c r="B1083" s="332" t="s">
        <v>2622</v>
      </c>
      <c r="C1083" s="332" t="s">
        <v>2623</v>
      </c>
      <c r="D1083" s="332" t="s">
        <v>2624</v>
      </c>
      <c r="E1083" s="262"/>
      <c r="F1083" s="331" t="n">
        <v>0.37</v>
      </c>
      <c r="G1083" s="333" t="n">
        <v>1640</v>
      </c>
      <c r="H1083" s="333" t="n">
        <f aca="false">A1083*G1083*(1-H1082/100)</f>
        <v>3280</v>
      </c>
      <c r="I1083" s="334" t="n">
        <v>1171.5638</v>
      </c>
      <c r="J1083" s="334" t="n">
        <f aca="false">(A1083*I1083)/J1082*K1082</f>
        <v>2131.71759097744</v>
      </c>
      <c r="K1083" s="335" t="n">
        <f aca="false">H1083-J1083</f>
        <v>1148.28240902256</v>
      </c>
      <c r="L1083" s="330"/>
      <c r="M1083" s="262"/>
      <c r="N1083" s="262" t="n">
        <v>1171.5638</v>
      </c>
      <c r="O1083" s="262" t="n">
        <v>13.05</v>
      </c>
      <c r="P1083" s="262" t="n">
        <v>1757.3456</v>
      </c>
      <c r="Q1083" s="262" t="n">
        <v>1640.1893</v>
      </c>
      <c r="R1083" s="331" t="n">
        <f aca="false">A1083*F1083</f>
        <v>0.74</v>
      </c>
    </row>
    <row r="1084" s="1" customFormat="true" ht="12.75" hidden="false" customHeight="false" outlineLevel="0" collapsed="false">
      <c r="A1084" s="262" t="n">
        <v>2</v>
      </c>
      <c r="B1084" s="332" t="s">
        <v>2777</v>
      </c>
      <c r="C1084" s="332" t="s">
        <v>1550</v>
      </c>
      <c r="D1084" s="332" t="s">
        <v>2778</v>
      </c>
      <c r="E1084" s="262"/>
      <c r="F1084" s="331" t="n">
        <v>4.53</v>
      </c>
      <c r="G1084" s="333" t="n">
        <v>3352</v>
      </c>
      <c r="H1084" s="333" t="n">
        <f aca="false">A1084*G1084*(1-H1082/100)</f>
        <v>6704</v>
      </c>
      <c r="I1084" s="334" t="n">
        <v>2482.7775</v>
      </c>
      <c r="J1084" s="334" t="n">
        <f aca="false">(A1084*I1084)/J1082*K1082</f>
        <v>4517.535</v>
      </c>
      <c r="K1084" s="335" t="n">
        <f aca="false">H1084-J1084</f>
        <v>2186.465</v>
      </c>
      <c r="L1084" s="330"/>
      <c r="M1084" s="262"/>
      <c r="N1084" s="262" t="n">
        <v>2482.7775</v>
      </c>
      <c r="O1084" s="262" t="n">
        <v>24.89</v>
      </c>
      <c r="P1084" s="262" t="n">
        <v>3720</v>
      </c>
      <c r="Q1084" s="262" t="n">
        <v>3351.7496</v>
      </c>
      <c r="R1084" s="331" t="n">
        <f aca="false">A1084*F1084</f>
        <v>9.06</v>
      </c>
    </row>
    <row r="1085" s="1" customFormat="true" ht="12.75" hidden="false" customHeight="false" outlineLevel="0" collapsed="false">
      <c r="A1085" s="262" t="n">
        <v>1</v>
      </c>
      <c r="B1085" s="332" t="s">
        <v>2779</v>
      </c>
      <c r="C1085" s="332" t="s">
        <v>2780</v>
      </c>
      <c r="D1085" s="332" t="s">
        <v>2781</v>
      </c>
      <c r="E1085" s="262"/>
      <c r="F1085" s="331" t="n">
        <v>29.8</v>
      </c>
      <c r="G1085" s="333" t="n">
        <v>6892</v>
      </c>
      <c r="H1085" s="333" t="n">
        <f aca="false">A1085*G1085*(1-H1082/100)</f>
        <v>6892</v>
      </c>
      <c r="I1085" s="334" t="n">
        <v>6265.3973</v>
      </c>
      <c r="J1085" s="334" t="n">
        <f aca="false">(A1085*I1085)/J1082*K1082</f>
        <v>5700.09829548872</v>
      </c>
      <c r="K1085" s="335" t="n">
        <f aca="false">H1085-J1085</f>
        <v>1191.90170451128</v>
      </c>
      <c r="L1085" s="330"/>
      <c r="M1085" s="262"/>
      <c r="N1085" s="262" t="n">
        <v>6265.3973</v>
      </c>
      <c r="O1085" s="262" t="n">
        <v>69.79</v>
      </c>
      <c r="P1085" s="262" t="n">
        <v>9400</v>
      </c>
      <c r="Q1085" s="262" t="n">
        <v>6891.937</v>
      </c>
      <c r="R1085" s="331" t="n">
        <f aca="false">A1085*F1085</f>
        <v>29.8</v>
      </c>
    </row>
    <row r="1086" s="1" customFormat="true" ht="12.75" hidden="false" customHeight="false" outlineLevel="0" collapsed="false">
      <c r="A1086" s="262" t="n">
        <v>2</v>
      </c>
      <c r="B1086" s="332" t="s">
        <v>1770</v>
      </c>
      <c r="C1086" s="332" t="s">
        <v>1771</v>
      </c>
      <c r="D1086" s="332" t="s">
        <v>1772</v>
      </c>
      <c r="E1086" s="262"/>
      <c r="F1086" s="331" t="n">
        <v>0.08</v>
      </c>
      <c r="G1086" s="333" t="n">
        <v>194</v>
      </c>
      <c r="H1086" s="333" t="n">
        <f aca="false">A1086*G1086*(1-H1082/100)</f>
        <v>388</v>
      </c>
      <c r="I1086" s="334" t="n">
        <v>143.64</v>
      </c>
      <c r="J1086" s="334" t="n">
        <f aca="false">(A1086*I1086)/J1082*K1082</f>
        <v>261.36</v>
      </c>
      <c r="K1086" s="335" t="n">
        <f aca="false">H1086-J1086</f>
        <v>126.64</v>
      </c>
      <c r="L1086" s="330"/>
      <c r="M1086" s="262"/>
      <c r="N1086" s="262" t="n">
        <v>143.64</v>
      </c>
      <c r="O1086" s="262" t="n">
        <v>1.6</v>
      </c>
      <c r="P1086" s="262" t="n">
        <v>220</v>
      </c>
      <c r="Q1086" s="262" t="n">
        <v>193.914</v>
      </c>
      <c r="R1086" s="331" t="n">
        <f aca="false">A1086*F1086</f>
        <v>0.16</v>
      </c>
    </row>
    <row r="1087" s="1" customFormat="true" ht="12.75" hidden="false" customHeight="false" outlineLevel="0" collapsed="false">
      <c r="A1087" s="262" t="n">
        <v>4</v>
      </c>
      <c r="B1087" s="332" t="s">
        <v>2782</v>
      </c>
      <c r="C1087" s="332" t="s">
        <v>1680</v>
      </c>
      <c r="D1087" s="332" t="s">
        <v>2783</v>
      </c>
      <c r="E1087" s="262"/>
      <c r="F1087" s="331"/>
      <c r="G1087" s="333" t="n">
        <v>227</v>
      </c>
      <c r="H1087" s="333" t="n">
        <f aca="false">A1087*G1087*(1-H1082/100)</f>
        <v>908</v>
      </c>
      <c r="I1087" s="334" t="n">
        <v>167.8793</v>
      </c>
      <c r="J1087" s="334" t="n">
        <f aca="false">(A1087*I1087)/J1082*K1082</f>
        <v>610.929181954887</v>
      </c>
      <c r="K1087" s="335" t="n">
        <f aca="false">H1087-J1087</f>
        <v>297.070818045113</v>
      </c>
      <c r="L1087" s="330"/>
      <c r="M1087" s="262"/>
      <c r="N1087" s="262" t="n">
        <v>167.8793</v>
      </c>
      <c r="O1087" s="262" t="n">
        <v>1.87</v>
      </c>
      <c r="P1087" s="262" t="n">
        <v>250</v>
      </c>
      <c r="Q1087" s="262" t="n">
        <v>226.637</v>
      </c>
      <c r="R1087" s="331" t="n">
        <f aca="false">A1087*F1087</f>
        <v>0</v>
      </c>
    </row>
    <row r="1088" s="1" customFormat="true" ht="12.75" hidden="false" customHeight="false" outlineLevel="0" collapsed="false">
      <c r="A1088" s="262" t="n">
        <v>2</v>
      </c>
      <c r="B1088" s="332" t="s">
        <v>2784</v>
      </c>
      <c r="C1088" s="332" t="s">
        <v>2785</v>
      </c>
      <c r="D1088" s="332" t="s">
        <v>2786</v>
      </c>
      <c r="E1088" s="262"/>
      <c r="F1088" s="331"/>
      <c r="G1088" s="333" t="n">
        <v>416</v>
      </c>
      <c r="H1088" s="333" t="n">
        <f aca="false">A1088*G1088*(1-H1082/100)</f>
        <v>832</v>
      </c>
      <c r="I1088" s="334" t="n">
        <v>307.9283</v>
      </c>
      <c r="J1088" s="334" t="n">
        <f aca="false">(A1088*I1088)/J1082*K1082</f>
        <v>560.290590977444</v>
      </c>
      <c r="K1088" s="335" t="n">
        <f aca="false">H1088-J1088</f>
        <v>271.709409022556</v>
      </c>
      <c r="L1088" s="330"/>
      <c r="M1088" s="262"/>
      <c r="N1088" s="262" t="n">
        <v>307.9283</v>
      </c>
      <c r="O1088" s="262" t="n">
        <v>3.43</v>
      </c>
      <c r="P1088" s="262" t="n">
        <v>460</v>
      </c>
      <c r="Q1088" s="262" t="n">
        <v>415.7031</v>
      </c>
      <c r="R1088" s="331" t="n">
        <f aca="false">A1088*F1088</f>
        <v>0</v>
      </c>
    </row>
    <row r="1089" s="1" customFormat="true" ht="12.75" hidden="false" customHeight="false" outlineLevel="0" collapsed="false">
      <c r="A1089" s="262" t="n">
        <v>5</v>
      </c>
      <c r="B1089" s="332" t="s">
        <v>2717</v>
      </c>
      <c r="C1089" s="332" t="s">
        <v>2718</v>
      </c>
      <c r="D1089" s="332" t="s">
        <v>1850</v>
      </c>
      <c r="E1089" s="262"/>
      <c r="F1089" s="331"/>
      <c r="G1089" s="333" t="n">
        <v>200</v>
      </c>
      <c r="H1089" s="333" t="n">
        <v>1000</v>
      </c>
      <c r="I1089" s="334" t="n">
        <v>224.4375</v>
      </c>
      <c r="J1089" s="334" t="n">
        <f aca="false">(A1089*I1089)/J1077*K1077</f>
        <v>542.664335306381</v>
      </c>
      <c r="K1089" s="335" t="n">
        <f aca="false">H1089-J1089</f>
        <v>457.335664693619</v>
      </c>
      <c r="L1089" s="330"/>
      <c r="M1089" s="262"/>
      <c r="N1089" s="262" t="n">
        <v>224.4375</v>
      </c>
      <c r="O1089" s="262" t="n">
        <v>2.5</v>
      </c>
      <c r="P1089" s="262" t="n">
        <v>350</v>
      </c>
      <c r="Q1089" s="262" t="n">
        <v>200</v>
      </c>
      <c r="R1089" s="331" t="n">
        <f aca="false">A1089*F1089</f>
        <v>0</v>
      </c>
    </row>
    <row r="1090" s="1" customFormat="true" ht="12.75" hidden="false" customHeight="false" outlineLevel="0" collapsed="false">
      <c r="A1090" s="336" t="n">
        <f aca="false">SUM(A1083:A1088)</f>
        <v>13</v>
      </c>
      <c r="B1090" s="336" t="s">
        <v>377</v>
      </c>
      <c r="C1090" s="336"/>
      <c r="D1090" s="336"/>
      <c r="E1090" s="336"/>
      <c r="F1090" s="337" t="n">
        <f aca="false">R1090</f>
        <v>39.76</v>
      </c>
      <c r="G1090" s="338"/>
      <c r="H1090" s="339" t="n">
        <f aca="false">SUM(H1083:H1088)</f>
        <v>19004</v>
      </c>
      <c r="I1090" s="340"/>
      <c r="J1090" s="341" t="n">
        <f aca="false">SUM(J1083:J1088)</f>
        <v>13781.9306593985</v>
      </c>
      <c r="K1090" s="335" t="n">
        <f aca="false">SUM(K1083:K1088)</f>
        <v>5222.06934060151</v>
      </c>
      <c r="L1090" s="330"/>
      <c r="M1090" s="262"/>
      <c r="N1090" s="262"/>
      <c r="O1090" s="262"/>
      <c r="P1090" s="262"/>
      <c r="Q1090" s="262"/>
      <c r="R1090" s="331" t="n">
        <f aca="false">SUM(R1083:R1088)</f>
        <v>39.76</v>
      </c>
    </row>
    <row r="1091" s="1" customFormat="true" ht="12.75" hidden="false" customHeight="false" outlineLevel="0" collapsed="false">
      <c r="A1091" s="262"/>
      <c r="B1091" s="272" t="s">
        <v>914</v>
      </c>
      <c r="C1091" s="342"/>
      <c r="D1091" s="342"/>
      <c r="E1091" s="262"/>
      <c r="F1091" s="262"/>
      <c r="G1091" s="333"/>
      <c r="H1091" s="343" t="n">
        <v>0</v>
      </c>
      <c r="I1091" s="344" t="n">
        <f aca="false">K1092/J1092</f>
        <v>0.378906952128681</v>
      </c>
      <c r="J1091" s="345"/>
      <c r="K1091" s="335"/>
      <c r="L1091" s="330"/>
      <c r="M1091" s="262"/>
      <c r="N1091" s="262"/>
      <c r="O1091" s="262"/>
      <c r="P1091" s="262"/>
      <c r="Q1091" s="262"/>
      <c r="R1091" s="331"/>
    </row>
    <row r="1092" s="1" customFormat="true" ht="13.5" hidden="false" customHeight="false" outlineLevel="0" collapsed="false">
      <c r="A1092" s="346"/>
      <c r="B1092" s="346" t="s">
        <v>915</v>
      </c>
      <c r="C1092" s="346"/>
      <c r="D1092" s="346"/>
      <c r="E1092" s="346"/>
      <c r="F1092" s="347"/>
      <c r="G1092" s="348"/>
      <c r="H1092" s="349" t="n">
        <f aca="false">SUM(H1090:H1091)</f>
        <v>19004</v>
      </c>
      <c r="I1092" s="350" t="n">
        <f aca="false">K1092/H1092</f>
        <v>0.274787904683304</v>
      </c>
      <c r="J1092" s="351" t="n">
        <f aca="false">SUM(J1090:J1091)</f>
        <v>13781.9306593985</v>
      </c>
      <c r="K1092" s="352" t="n">
        <f aca="false">H1092-J1092</f>
        <v>5222.0693406015</v>
      </c>
      <c r="L1092" s="330"/>
      <c r="M1092" s="262"/>
      <c r="N1092" s="262"/>
      <c r="O1092" s="262"/>
      <c r="P1092" s="262"/>
      <c r="Q1092" s="262"/>
      <c r="R1092" s="331"/>
    </row>
    <row r="1093" s="1" customFormat="true" ht="13.5" hidden="false" customHeight="false" outlineLevel="0" collapsed="false">
      <c r="A1093" s="262"/>
      <c r="B1093" s="332"/>
      <c r="C1093" s="342"/>
      <c r="D1093" s="342"/>
      <c r="E1093" s="262"/>
      <c r="F1093" s="262"/>
      <c r="G1093" s="262"/>
      <c r="H1093" s="262"/>
      <c r="I1093" s="354"/>
      <c r="J1093" s="354"/>
      <c r="K1093" s="355"/>
      <c r="L1093" s="330"/>
      <c r="M1093" s="262"/>
      <c r="N1093" s="262"/>
      <c r="O1093" s="262"/>
      <c r="P1093" s="262"/>
      <c r="Q1093" s="262"/>
      <c r="R1093" s="331"/>
    </row>
    <row r="1094" s="1" customFormat="true" ht="13.5" hidden="false" customHeight="false" outlineLevel="0" collapsed="false">
      <c r="A1094" s="322"/>
      <c r="B1094" s="323" t="s">
        <v>2787</v>
      </c>
      <c r="C1094" s="324" t="s">
        <v>2788</v>
      </c>
      <c r="D1094" s="325" t="n">
        <v>42776</v>
      </c>
      <c r="E1094" s="322"/>
      <c r="F1094" s="322" t="s">
        <v>2776</v>
      </c>
      <c r="G1094" s="324"/>
      <c r="H1094" s="326" t="n">
        <v>0</v>
      </c>
      <c r="I1094" s="327" t="s">
        <v>358</v>
      </c>
      <c r="J1094" s="328" t="n">
        <v>66.5</v>
      </c>
      <c r="K1094" s="329" t="n">
        <v>60.5</v>
      </c>
      <c r="L1094" s="330"/>
      <c r="M1094" s="262"/>
      <c r="N1094" s="262"/>
      <c r="O1094" s="262"/>
      <c r="P1094" s="262"/>
      <c r="Q1094" s="262"/>
      <c r="R1094" s="331"/>
    </row>
    <row r="1095" s="1" customFormat="true" ht="12.75" hidden="false" customHeight="false" outlineLevel="0" collapsed="false">
      <c r="A1095" s="262" t="n">
        <v>5</v>
      </c>
      <c r="B1095" s="332" t="s">
        <v>2789</v>
      </c>
      <c r="C1095" s="332" t="s">
        <v>1816</v>
      </c>
      <c r="D1095" s="332" t="s">
        <v>2790</v>
      </c>
      <c r="E1095" s="262"/>
      <c r="F1095" s="331" t="n">
        <v>5.8</v>
      </c>
      <c r="G1095" s="333" t="n">
        <v>960</v>
      </c>
      <c r="H1095" s="333" t="n">
        <f aca="false">A1095*G1095*(1-H1094/100)</f>
        <v>4800</v>
      </c>
      <c r="I1095" s="334" t="n">
        <v>709.2225</v>
      </c>
      <c r="J1095" s="334" t="n">
        <f aca="false">(A1095*I1095)/J1094*K1094</f>
        <v>3226.1625</v>
      </c>
      <c r="K1095" s="335" t="n">
        <f aca="false">H1095-J1095</f>
        <v>1573.8375</v>
      </c>
      <c r="L1095" s="330"/>
      <c r="M1095" s="262"/>
      <c r="N1095" s="262" t="n">
        <v>709.2225</v>
      </c>
      <c r="O1095" s="262" t="n">
        <v>7.9</v>
      </c>
      <c r="P1095" s="262" t="n">
        <v>1060</v>
      </c>
      <c r="Q1095" s="262" t="n">
        <v>957.4504</v>
      </c>
      <c r="R1095" s="331" t="n">
        <f aca="false">A1095*F1095</f>
        <v>29</v>
      </c>
    </row>
    <row r="1096" s="1" customFormat="true" ht="12.75" hidden="false" customHeight="false" outlineLevel="0" collapsed="false">
      <c r="A1096" s="262" t="n">
        <v>5</v>
      </c>
      <c r="B1096" s="332" t="s">
        <v>1330</v>
      </c>
      <c r="C1096" s="332" t="s">
        <v>1331</v>
      </c>
      <c r="D1096" s="332" t="s">
        <v>1332</v>
      </c>
      <c r="E1096" s="262"/>
      <c r="F1096" s="331" t="n">
        <v>0.15</v>
      </c>
      <c r="G1096" s="333" t="n">
        <v>50</v>
      </c>
      <c r="H1096" s="333" t="n">
        <f aca="false">A1096*G1096*(1-H1094/100)</f>
        <v>250</v>
      </c>
      <c r="I1096" s="334" t="n">
        <v>35.6773</v>
      </c>
      <c r="J1096" s="334" t="n">
        <f aca="false">(A1096*I1096)/J1094*K1094</f>
        <v>162.291477443609</v>
      </c>
      <c r="K1096" s="335" t="n">
        <f aca="false">H1096-J1096</f>
        <v>87.708522556391</v>
      </c>
      <c r="L1096" s="330"/>
      <c r="M1096" s="262"/>
      <c r="N1096" s="262" t="n">
        <v>35.6773</v>
      </c>
      <c r="O1096" s="262" t="n">
        <v>0.37</v>
      </c>
      <c r="P1096" s="262" t="n">
        <v>64.2191</v>
      </c>
      <c r="Q1096" s="262" t="n">
        <v>49.9481</v>
      </c>
      <c r="R1096" s="331" t="n">
        <f aca="false">A1096*F1096</f>
        <v>0.75</v>
      </c>
    </row>
    <row r="1097" s="1" customFormat="true" ht="12.75" hidden="false" customHeight="false" outlineLevel="0" collapsed="false">
      <c r="A1097" s="262" t="n">
        <v>5</v>
      </c>
      <c r="B1097" s="332" t="s">
        <v>2345</v>
      </c>
      <c r="C1097" s="332" t="s">
        <v>2346</v>
      </c>
      <c r="D1097" s="332" t="s">
        <v>2347</v>
      </c>
      <c r="E1097" s="262"/>
      <c r="F1097" s="331" t="n">
        <v>0.05</v>
      </c>
      <c r="G1097" s="333" t="n">
        <v>29</v>
      </c>
      <c r="H1097" s="333" t="n">
        <f aca="false">A1097*G1097*(1-H1094/100)</f>
        <v>145</v>
      </c>
      <c r="I1097" s="334" t="n">
        <v>21.546</v>
      </c>
      <c r="J1097" s="334" t="n">
        <f aca="false">(A1097*I1097)/J1094*K1094</f>
        <v>98.01</v>
      </c>
      <c r="K1097" s="335" t="n">
        <f aca="false">H1097-J1097</f>
        <v>46.99</v>
      </c>
      <c r="L1097" s="330"/>
      <c r="M1097" s="262"/>
      <c r="N1097" s="262" t="n">
        <v>21.546</v>
      </c>
      <c r="O1097" s="262" t="n">
        <v>0.24</v>
      </c>
      <c r="P1097" s="262" t="n">
        <v>38.7828</v>
      </c>
      <c r="Q1097" s="262" t="n">
        <v>29.0871</v>
      </c>
      <c r="R1097" s="331" t="n">
        <f aca="false">A1097*F1097</f>
        <v>0.25</v>
      </c>
    </row>
    <row r="1098" s="1" customFormat="true" ht="12.75" hidden="false" customHeight="false" outlineLevel="0" collapsed="false">
      <c r="A1098" s="336" t="n">
        <f aca="false">SUM(A1095:A1097)</f>
        <v>15</v>
      </c>
      <c r="B1098" s="336" t="s">
        <v>377</v>
      </c>
      <c r="C1098" s="336"/>
      <c r="D1098" s="336"/>
      <c r="E1098" s="336"/>
      <c r="F1098" s="337" t="n">
        <f aca="false">R1098</f>
        <v>30</v>
      </c>
      <c r="G1098" s="338"/>
      <c r="H1098" s="339" t="n">
        <f aca="false">SUM(H1095:H1097)</f>
        <v>5195</v>
      </c>
      <c r="I1098" s="340"/>
      <c r="J1098" s="341" t="n">
        <f aca="false">SUM(J1095:J1097)</f>
        <v>3486.46397744361</v>
      </c>
      <c r="K1098" s="335" t="n">
        <f aca="false">SUM(K1095:K1097)</f>
        <v>1708.53602255639</v>
      </c>
      <c r="L1098" s="330"/>
      <c r="M1098" s="262"/>
      <c r="N1098" s="262"/>
      <c r="O1098" s="262"/>
      <c r="P1098" s="262"/>
      <c r="Q1098" s="262"/>
      <c r="R1098" s="331" t="n">
        <f aca="false">SUM(R1095:R1097)</f>
        <v>30</v>
      </c>
    </row>
    <row r="1099" s="1" customFormat="true" ht="12.75" hidden="false" customHeight="false" outlineLevel="0" collapsed="false">
      <c r="A1099" s="262"/>
      <c r="B1099" s="272" t="s">
        <v>914</v>
      </c>
      <c r="C1099" s="342"/>
      <c r="D1099" s="342"/>
      <c r="E1099" s="262"/>
      <c r="F1099" s="262"/>
      <c r="G1099" s="333"/>
      <c r="H1099" s="343" t="n">
        <v>0</v>
      </c>
      <c r="I1099" s="344" t="n">
        <f aca="false">K1100/J1100</f>
        <v>0.490048379564543</v>
      </c>
      <c r="J1099" s="345"/>
      <c r="K1099" s="335"/>
      <c r="L1099" s="330"/>
      <c r="M1099" s="262"/>
      <c r="N1099" s="262"/>
      <c r="O1099" s="262"/>
      <c r="P1099" s="262"/>
      <c r="Q1099" s="262"/>
      <c r="R1099" s="331"/>
    </row>
    <row r="1100" s="1" customFormat="true" ht="13.5" hidden="false" customHeight="false" outlineLevel="0" collapsed="false">
      <c r="A1100" s="346"/>
      <c r="B1100" s="346" t="s">
        <v>915</v>
      </c>
      <c r="C1100" s="346"/>
      <c r="D1100" s="346"/>
      <c r="E1100" s="346"/>
      <c r="F1100" s="347"/>
      <c r="G1100" s="348"/>
      <c r="H1100" s="349" t="n">
        <f aca="false">SUM(H1098:H1099)</f>
        <v>5195</v>
      </c>
      <c r="I1100" s="350" t="n">
        <f aca="false">K1100/H1100</f>
        <v>0.328880851310181</v>
      </c>
      <c r="J1100" s="351" t="n">
        <f aca="false">SUM(J1098:J1099)</f>
        <v>3486.46397744361</v>
      </c>
      <c r="K1100" s="352" t="n">
        <f aca="false">H1100-J1100</f>
        <v>1708.53602255639</v>
      </c>
      <c r="L1100" s="330"/>
      <c r="M1100" s="262"/>
      <c r="N1100" s="262"/>
      <c r="O1100" s="262"/>
      <c r="P1100" s="262"/>
      <c r="Q1100" s="262"/>
      <c r="R1100" s="331"/>
    </row>
    <row r="1101" s="1" customFormat="true" ht="12.75" hidden="false" customHeight="false" outlineLevel="0" collapsed="false">
      <c r="A1101" s="262"/>
      <c r="B1101" s="332"/>
      <c r="C1101" s="342"/>
      <c r="D1101" s="342"/>
      <c r="E1101" s="262"/>
      <c r="F1101" s="262"/>
      <c r="G1101" s="262"/>
      <c r="H1101" s="262"/>
      <c r="I1101" s="354"/>
      <c r="J1101" s="354"/>
      <c r="K1101" s="355"/>
      <c r="L1101" s="330"/>
      <c r="M1101" s="262"/>
      <c r="N1101" s="262"/>
      <c r="O1101" s="262"/>
      <c r="P1101" s="262"/>
      <c r="Q1101" s="262"/>
      <c r="R1101" s="331"/>
    </row>
    <row r="1102" s="1" customFormat="true" ht="13.5" hidden="false" customHeight="false" outlineLevel="0" collapsed="false">
      <c r="A1102" s="262"/>
      <c r="B1102" s="332"/>
      <c r="C1102" s="342"/>
      <c r="D1102" s="342"/>
      <c r="E1102" s="262"/>
      <c r="F1102" s="262"/>
      <c r="G1102" s="262"/>
      <c r="H1102" s="262"/>
      <c r="I1102" s="354"/>
      <c r="J1102" s="354"/>
      <c r="K1102" s="355"/>
      <c r="L1102" s="330"/>
      <c r="M1102" s="262"/>
      <c r="N1102" s="262"/>
      <c r="O1102" s="262"/>
      <c r="P1102" s="262"/>
      <c r="Q1102" s="262"/>
      <c r="R1102" s="331"/>
    </row>
    <row r="1103" s="1" customFormat="true" ht="13.5" hidden="false" customHeight="false" outlineLevel="0" collapsed="false">
      <c r="A1103" s="322"/>
      <c r="B1103" s="323" t="s">
        <v>2026</v>
      </c>
      <c r="C1103" s="324"/>
      <c r="D1103" s="325" t="n">
        <v>42776</v>
      </c>
      <c r="E1103" s="322"/>
      <c r="F1103" s="322" t="s">
        <v>2791</v>
      </c>
      <c r="G1103" s="324"/>
      <c r="H1103" s="326" t="n">
        <v>0</v>
      </c>
      <c r="I1103" s="327" t="s">
        <v>358</v>
      </c>
      <c r="J1103" s="328" t="n">
        <v>66.5</v>
      </c>
      <c r="K1103" s="329" t="n">
        <v>60.5</v>
      </c>
      <c r="L1103" s="330"/>
      <c r="M1103" s="262"/>
      <c r="N1103" s="262"/>
      <c r="O1103" s="262"/>
      <c r="P1103" s="262"/>
      <c r="Q1103" s="262"/>
      <c r="R1103" s="331"/>
    </row>
    <row r="1104" s="1" customFormat="true" ht="12.75" hidden="false" customHeight="false" outlineLevel="0" collapsed="false">
      <c r="A1104" s="262" t="n">
        <v>12</v>
      </c>
      <c r="B1104" s="332" t="s">
        <v>2792</v>
      </c>
      <c r="C1104" s="332" t="s">
        <v>1825</v>
      </c>
      <c r="D1104" s="332" t="s">
        <v>2793</v>
      </c>
      <c r="E1104" s="262"/>
      <c r="F1104" s="331" t="n">
        <v>3.6</v>
      </c>
      <c r="G1104" s="333" t="n">
        <v>848</v>
      </c>
      <c r="H1104" s="333" t="n">
        <f aca="false">A1104*G1104*(1-H1103/100)</f>
        <v>10176</v>
      </c>
      <c r="I1104" s="334" t="n">
        <v>628.425</v>
      </c>
      <c r="J1104" s="334" t="n">
        <f aca="false">(A1104*I1104)/J1103*K1103</f>
        <v>6860.7</v>
      </c>
      <c r="K1104" s="335" t="n">
        <f aca="false">H1104-J1104</f>
        <v>3315.3</v>
      </c>
      <c r="L1104" s="330"/>
      <c r="M1104" s="262"/>
      <c r="N1104" s="262" t="n">
        <v>628.425</v>
      </c>
      <c r="O1104" s="262" t="n">
        <v>7</v>
      </c>
      <c r="P1104" s="262"/>
      <c r="Q1104" s="262" t="n">
        <v>848.3738</v>
      </c>
      <c r="R1104" s="331" t="n">
        <f aca="false">A1104*F1104</f>
        <v>43.2</v>
      </c>
    </row>
    <row r="1105" s="1" customFormat="true" ht="12.75" hidden="false" customHeight="false" outlineLevel="0" collapsed="false">
      <c r="A1105" s="336" t="n">
        <f aca="false">SUM(A1104:A1104)</f>
        <v>12</v>
      </c>
      <c r="B1105" s="336" t="s">
        <v>377</v>
      </c>
      <c r="C1105" s="336"/>
      <c r="D1105" s="336"/>
      <c r="E1105" s="336"/>
      <c r="F1105" s="337" t="n">
        <f aca="false">R1105</f>
        <v>43.2</v>
      </c>
      <c r="G1105" s="338"/>
      <c r="H1105" s="339" t="n">
        <f aca="false">SUM(H1104:H1104)</f>
        <v>10176</v>
      </c>
      <c r="I1105" s="340"/>
      <c r="J1105" s="341" t="n">
        <f aca="false">SUM(J1104:J1104)</f>
        <v>6860.7</v>
      </c>
      <c r="K1105" s="335" t="n">
        <f aca="false">SUM(K1104:K1104)</f>
        <v>3315.3</v>
      </c>
      <c r="L1105" s="330"/>
      <c r="M1105" s="262"/>
      <c r="N1105" s="262"/>
      <c r="O1105" s="262"/>
      <c r="P1105" s="262"/>
      <c r="Q1105" s="262"/>
      <c r="R1105" s="331" t="n">
        <f aca="false">SUM(R1104:R1104)</f>
        <v>43.2</v>
      </c>
    </row>
    <row r="1106" s="1" customFormat="true" ht="12.75" hidden="false" customHeight="false" outlineLevel="0" collapsed="false">
      <c r="A1106" s="262"/>
      <c r="B1106" s="272" t="s">
        <v>914</v>
      </c>
      <c r="C1106" s="342"/>
      <c r="D1106" s="342"/>
      <c r="E1106" s="262"/>
      <c r="F1106" s="262"/>
      <c r="G1106" s="333"/>
      <c r="H1106" s="343" t="n">
        <v>0</v>
      </c>
      <c r="I1106" s="344" t="n">
        <f aca="false">K1107/J1107</f>
        <v>0.483230574139665</v>
      </c>
      <c r="J1106" s="345"/>
      <c r="K1106" s="335"/>
      <c r="L1106" s="330"/>
      <c r="M1106" s="262"/>
      <c r="N1106" s="262"/>
      <c r="O1106" s="262"/>
      <c r="P1106" s="262"/>
      <c r="Q1106" s="262"/>
      <c r="R1106" s="331"/>
    </row>
    <row r="1107" s="1" customFormat="true" ht="13.5" hidden="false" customHeight="false" outlineLevel="0" collapsed="false">
      <c r="A1107" s="346"/>
      <c r="B1107" s="346" t="s">
        <v>915</v>
      </c>
      <c r="C1107" s="346"/>
      <c r="D1107" s="346"/>
      <c r="E1107" s="346"/>
      <c r="F1107" s="347"/>
      <c r="G1107" s="348"/>
      <c r="H1107" s="349" t="n">
        <f aca="false">SUM(H1105:H1106)</f>
        <v>10176</v>
      </c>
      <c r="I1107" s="350" t="n">
        <f aca="false">K1107/H1107</f>
        <v>0.325795990566038</v>
      </c>
      <c r="J1107" s="351" t="n">
        <f aca="false">SUM(J1105:J1106)</f>
        <v>6860.7</v>
      </c>
      <c r="K1107" s="352" t="n">
        <f aca="false">H1107-J1107</f>
        <v>3315.3</v>
      </c>
      <c r="L1107" s="330"/>
      <c r="M1107" s="262"/>
      <c r="N1107" s="262"/>
      <c r="O1107" s="262"/>
      <c r="P1107" s="262"/>
      <c r="Q1107" s="262"/>
      <c r="R1107" s="331"/>
    </row>
    <row r="1108" s="1" customFormat="true" ht="13.5" hidden="false" customHeight="false" outlineLevel="0" collapsed="false">
      <c r="A1108" s="262"/>
      <c r="B1108" s="332"/>
      <c r="C1108" s="342"/>
      <c r="D1108" s="342"/>
      <c r="E1108" s="262"/>
      <c r="F1108" s="262"/>
      <c r="G1108" s="262"/>
      <c r="H1108" s="262"/>
      <c r="I1108" s="354"/>
      <c r="J1108" s="354"/>
      <c r="K1108" s="355"/>
      <c r="L1108" s="330"/>
      <c r="M1108" s="262"/>
      <c r="N1108" s="262"/>
      <c r="O1108" s="262"/>
      <c r="P1108" s="262"/>
      <c r="Q1108" s="262"/>
      <c r="R1108" s="331"/>
    </row>
    <row r="1109" s="1" customFormat="true" ht="13.5" hidden="false" customHeight="false" outlineLevel="0" collapsed="false">
      <c r="A1109" s="322"/>
      <c r="B1109" s="323" t="s">
        <v>385</v>
      </c>
      <c r="C1109" s="324"/>
      <c r="D1109" s="325" t="n">
        <v>42776</v>
      </c>
      <c r="E1109" s="322"/>
      <c r="F1109" s="322" t="s">
        <v>2791</v>
      </c>
      <c r="G1109" s="324"/>
      <c r="H1109" s="326" t="n">
        <v>0</v>
      </c>
      <c r="I1109" s="327" t="s">
        <v>358</v>
      </c>
      <c r="J1109" s="328" t="n">
        <v>66.5</v>
      </c>
      <c r="K1109" s="329" t="n">
        <v>60.5</v>
      </c>
      <c r="L1109" s="330"/>
      <c r="M1109" s="262"/>
      <c r="N1109" s="262"/>
      <c r="O1109" s="262"/>
      <c r="P1109" s="262"/>
      <c r="Q1109" s="262"/>
      <c r="R1109" s="331"/>
    </row>
    <row r="1110" s="1" customFormat="true" ht="12.75" hidden="false" customHeight="false" outlineLevel="0" collapsed="false">
      <c r="A1110" s="262" t="n">
        <v>4</v>
      </c>
      <c r="B1110" s="332" t="s">
        <v>2794</v>
      </c>
      <c r="C1110" s="332" t="s">
        <v>2723</v>
      </c>
      <c r="D1110" s="332" t="s">
        <v>2724</v>
      </c>
      <c r="E1110" s="262"/>
      <c r="F1110" s="331" t="n">
        <v>2.2</v>
      </c>
      <c r="G1110" s="333" t="n">
        <v>339</v>
      </c>
      <c r="H1110" s="333" t="n">
        <f aca="false">A1110*G1110*(1-H1109/100)</f>
        <v>1356</v>
      </c>
      <c r="I1110" s="334" t="n">
        <v>251.37</v>
      </c>
      <c r="J1110" s="334" t="n">
        <f aca="false">(A1110*I1110)/J1109*K1109</f>
        <v>914.76</v>
      </c>
      <c r="K1110" s="335" t="n">
        <f aca="false">H1110-J1110</f>
        <v>441.24</v>
      </c>
      <c r="L1110" s="330"/>
      <c r="M1110" s="262"/>
      <c r="N1110" s="262" t="n">
        <v>251.37</v>
      </c>
      <c r="O1110" s="262" t="n">
        <v>2.8</v>
      </c>
      <c r="P1110" s="262" t="n">
        <v>530</v>
      </c>
      <c r="Q1110" s="262" t="n">
        <v>339.3495</v>
      </c>
      <c r="R1110" s="331" t="n">
        <f aca="false">A1110*F1110</f>
        <v>8.8</v>
      </c>
    </row>
    <row r="1111" s="1" customFormat="true" ht="12.75" hidden="false" customHeight="false" outlineLevel="0" collapsed="false">
      <c r="A1111" s="262" t="n">
        <v>1</v>
      </c>
      <c r="B1111" s="332" t="s">
        <v>2451</v>
      </c>
      <c r="C1111" s="332" t="s">
        <v>2452</v>
      </c>
      <c r="D1111" s="332" t="s">
        <v>2453</v>
      </c>
      <c r="E1111" s="262"/>
      <c r="F1111" s="331" t="n">
        <v>6.4</v>
      </c>
      <c r="G1111" s="333" t="n">
        <v>1202</v>
      </c>
      <c r="H1111" s="333" t="n">
        <f aca="false">A1111*G1111*(1-H1109/100)</f>
        <v>1202</v>
      </c>
      <c r="I1111" s="334" t="n">
        <v>890.568</v>
      </c>
      <c r="J1111" s="334" t="n">
        <f aca="false">(A1111*I1111)/J1109*K1109</f>
        <v>810.216</v>
      </c>
      <c r="K1111" s="335" t="n">
        <f aca="false">H1111-J1111</f>
        <v>391.784</v>
      </c>
      <c r="L1111" s="330"/>
      <c r="M1111" s="262"/>
      <c r="N1111" s="262" t="n">
        <v>890.568</v>
      </c>
      <c r="O1111" s="262" t="n">
        <v>9.92</v>
      </c>
      <c r="P1111" s="262" t="n">
        <v>1335.852</v>
      </c>
      <c r="Q1111" s="262" t="n">
        <v>1202.2668</v>
      </c>
      <c r="R1111" s="331" t="n">
        <f aca="false">A1111*F1111</f>
        <v>6.4</v>
      </c>
    </row>
    <row r="1112" s="1" customFormat="true" ht="12.75" hidden="false" customHeight="false" outlineLevel="0" collapsed="false">
      <c r="A1112" s="262" t="n">
        <v>1</v>
      </c>
      <c r="B1112" s="332" t="s">
        <v>2454</v>
      </c>
      <c r="C1112" s="332" t="s">
        <v>2455</v>
      </c>
      <c r="D1112" s="332" t="s">
        <v>2456</v>
      </c>
      <c r="E1112" s="262"/>
      <c r="F1112" s="331" t="n">
        <v>6.4</v>
      </c>
      <c r="G1112" s="333" t="n">
        <v>1202</v>
      </c>
      <c r="H1112" s="333" t="n">
        <f aca="false">A1112*G1112*(1-H1109/100)</f>
        <v>1202</v>
      </c>
      <c r="I1112" s="334" t="n">
        <v>890.568</v>
      </c>
      <c r="J1112" s="334" t="n">
        <f aca="false">(A1112*I1112)/J1109*K1109</f>
        <v>810.216</v>
      </c>
      <c r="K1112" s="335" t="n">
        <f aca="false">H1112-J1112</f>
        <v>391.784</v>
      </c>
      <c r="L1112" s="330"/>
      <c r="M1112" s="262"/>
      <c r="N1112" s="262" t="n">
        <v>890.568</v>
      </c>
      <c r="O1112" s="262" t="n">
        <v>9.92</v>
      </c>
      <c r="P1112" s="262" t="n">
        <v>1335.852</v>
      </c>
      <c r="Q1112" s="262" t="n">
        <v>1202.2668</v>
      </c>
      <c r="R1112" s="331" t="n">
        <f aca="false">A1112*F1112</f>
        <v>6.4</v>
      </c>
    </row>
    <row r="1113" s="1" customFormat="true" ht="12.75" hidden="false" customHeight="false" outlineLevel="0" collapsed="false">
      <c r="A1113" s="262" t="n">
        <v>1</v>
      </c>
      <c r="B1113" s="332" t="s">
        <v>1302</v>
      </c>
      <c r="C1113" s="332" t="s">
        <v>830</v>
      </c>
      <c r="D1113" s="332" t="s">
        <v>1049</v>
      </c>
      <c r="E1113" s="262"/>
      <c r="F1113" s="331" t="n">
        <v>1.1</v>
      </c>
      <c r="G1113" s="333" t="n">
        <v>223</v>
      </c>
      <c r="H1113" s="333" t="n">
        <f aca="false">A1113*G1113*(1-H1109/100)</f>
        <v>223</v>
      </c>
      <c r="I1113" s="334" t="n">
        <v>148.96</v>
      </c>
      <c r="J1113" s="334" t="n">
        <f aca="false">(A1113*I1113)/J1109*K1109</f>
        <v>135.52</v>
      </c>
      <c r="K1113" s="335" t="n">
        <f aca="false">H1113-J1113</f>
        <v>87.48</v>
      </c>
      <c r="L1113" s="330"/>
      <c r="M1113" s="262"/>
      <c r="N1113" s="262" t="n">
        <v>148.96</v>
      </c>
      <c r="O1113" s="262" t="n">
        <v>1.6</v>
      </c>
      <c r="P1113" s="262" t="n">
        <v>550</v>
      </c>
      <c r="Q1113" s="262" t="n">
        <v>223.44</v>
      </c>
      <c r="R1113" s="331" t="n">
        <f aca="false">A1113*F1113</f>
        <v>1.1</v>
      </c>
    </row>
    <row r="1114" s="1" customFormat="true" ht="12.75" hidden="false" customHeight="false" outlineLevel="0" collapsed="false">
      <c r="A1114" s="262" t="n">
        <v>4</v>
      </c>
      <c r="B1114" s="332" t="s">
        <v>1308</v>
      </c>
      <c r="C1114" s="332" t="s">
        <v>830</v>
      </c>
      <c r="D1114" s="332" t="s">
        <v>1339</v>
      </c>
      <c r="E1114" s="262"/>
      <c r="F1114" s="331" t="n">
        <v>2.2</v>
      </c>
      <c r="G1114" s="333" t="n">
        <v>445</v>
      </c>
      <c r="H1114" s="333" t="n">
        <f aca="false">A1114*G1114*(1-H1109/100)</f>
        <v>1780</v>
      </c>
      <c r="I1114" s="334" t="n">
        <v>296.989</v>
      </c>
      <c r="J1114" s="334" t="n">
        <f aca="false">(A1114*I1114)/J1109*K1109</f>
        <v>1080.772</v>
      </c>
      <c r="K1114" s="335" t="n">
        <f aca="false">H1114-J1114</f>
        <v>699.228</v>
      </c>
      <c r="L1114" s="330"/>
      <c r="M1114" s="262"/>
      <c r="N1114" s="262" t="n">
        <v>296.989</v>
      </c>
      <c r="O1114" s="262" t="n">
        <v>3.19</v>
      </c>
      <c r="P1114" s="262" t="n">
        <v>445.4835</v>
      </c>
      <c r="Q1114" s="262" t="n">
        <v>445.4835</v>
      </c>
      <c r="R1114" s="331" t="n">
        <f aca="false">A1114*F1114</f>
        <v>8.8</v>
      </c>
    </row>
    <row r="1115" s="1" customFormat="true" ht="12.75" hidden="false" customHeight="false" outlineLevel="0" collapsed="false">
      <c r="A1115" s="262" t="n">
        <v>5</v>
      </c>
      <c r="B1115" s="332" t="s">
        <v>1219</v>
      </c>
      <c r="C1115" s="332" t="s">
        <v>830</v>
      </c>
      <c r="D1115" s="332" t="s">
        <v>1347</v>
      </c>
      <c r="E1115" s="262"/>
      <c r="F1115" s="331" t="n">
        <v>2.5</v>
      </c>
      <c r="G1115" s="333" t="n">
        <v>440</v>
      </c>
      <c r="H1115" s="333" t="n">
        <f aca="false">A1115*G1115*(1-H1109/100)</f>
        <v>2200</v>
      </c>
      <c r="I1115" s="334" t="n">
        <v>325.85</v>
      </c>
      <c r="J1115" s="334" t="n">
        <f aca="false">(A1115*I1115)/J1109*K1109</f>
        <v>1482.25</v>
      </c>
      <c r="K1115" s="335" t="n">
        <f aca="false">H1115-J1115</f>
        <v>717.75</v>
      </c>
      <c r="L1115" s="330"/>
      <c r="M1115" s="262"/>
      <c r="N1115" s="262" t="n">
        <v>325.85</v>
      </c>
      <c r="O1115" s="262" t="n">
        <v>3.5</v>
      </c>
      <c r="P1115" s="262" t="n">
        <v>586.53</v>
      </c>
      <c r="Q1115" s="262" t="n">
        <v>439.8975</v>
      </c>
      <c r="R1115" s="331" t="n">
        <f aca="false">A1115*F1115</f>
        <v>12.5</v>
      </c>
    </row>
    <row r="1116" s="1" customFormat="true" ht="12.75" hidden="false" customHeight="false" outlineLevel="0" collapsed="false">
      <c r="A1116" s="262" t="n">
        <v>6</v>
      </c>
      <c r="B1116" s="332" t="s">
        <v>2369</v>
      </c>
      <c r="C1116" s="332" t="s">
        <v>819</v>
      </c>
      <c r="D1116" s="332" t="s">
        <v>2370</v>
      </c>
      <c r="E1116" s="262"/>
      <c r="F1116" s="331" t="n">
        <v>5</v>
      </c>
      <c r="G1116" s="333" t="n">
        <v>1828</v>
      </c>
      <c r="H1116" s="333" t="n">
        <f aca="false">A1116*G1116*(1-H1109/100)</f>
        <v>10968</v>
      </c>
      <c r="I1116" s="334" t="n">
        <v>1523.4818</v>
      </c>
      <c r="J1116" s="334" t="n">
        <f aca="false">(A1116*I1116)/J1109*K1109</f>
        <v>8316.14877293233</v>
      </c>
      <c r="K1116" s="335" t="n">
        <f aca="false">H1116-J1116</f>
        <v>2651.85122706767</v>
      </c>
      <c r="L1116" s="330"/>
      <c r="M1116" s="262"/>
      <c r="N1116" s="262" t="n">
        <v>1523.4818</v>
      </c>
      <c r="O1116" s="262" t="n">
        <v>16.97</v>
      </c>
      <c r="P1116" s="262" t="n">
        <v>2285.2226</v>
      </c>
      <c r="Q1116" s="262" t="n">
        <v>1828.1781</v>
      </c>
      <c r="R1116" s="331" t="n">
        <f aca="false">A1116*F1116</f>
        <v>30</v>
      </c>
    </row>
    <row r="1117" s="1" customFormat="true" ht="12.75" hidden="false" customHeight="false" outlineLevel="0" collapsed="false">
      <c r="A1117" s="262" t="n">
        <v>10</v>
      </c>
      <c r="B1117" s="332" t="s">
        <v>2795</v>
      </c>
      <c r="C1117" s="332" t="s">
        <v>830</v>
      </c>
      <c r="D1117" s="332" t="s">
        <v>2796</v>
      </c>
      <c r="E1117" s="262"/>
      <c r="F1117" s="331" t="n">
        <v>5.9</v>
      </c>
      <c r="G1117" s="333" t="n">
        <v>1075</v>
      </c>
      <c r="H1117" s="333" t="n">
        <f aca="false">A1117*G1117*(1-H1109/100)</f>
        <v>10750</v>
      </c>
      <c r="I1117" s="334" t="n">
        <v>741.5415</v>
      </c>
      <c r="J1117" s="334" t="n">
        <f aca="false">(A1117*I1117)/J1109*K1109</f>
        <v>6746.355</v>
      </c>
      <c r="K1117" s="335" t="n">
        <f aca="false">H1117-J1117</f>
        <v>4003.645</v>
      </c>
      <c r="L1117" s="330"/>
      <c r="M1117" s="262"/>
      <c r="N1117" s="262" t="n">
        <v>741.5415</v>
      </c>
      <c r="O1117" s="262" t="n">
        <v>8.26</v>
      </c>
      <c r="P1117" s="262" t="n">
        <v>1112.3122</v>
      </c>
      <c r="Q1117" s="262" t="n">
        <v>1075.2352</v>
      </c>
      <c r="R1117" s="331" t="n">
        <f aca="false">A1117*F1117</f>
        <v>59</v>
      </c>
    </row>
    <row r="1118" s="1" customFormat="true" ht="12.75" hidden="false" customHeight="false" outlineLevel="0" collapsed="false">
      <c r="A1118" s="262" t="n">
        <v>1</v>
      </c>
      <c r="B1118" s="332" t="s">
        <v>832</v>
      </c>
      <c r="C1118" s="332" t="s">
        <v>833</v>
      </c>
      <c r="D1118" s="332" t="s">
        <v>834</v>
      </c>
      <c r="E1118" s="262"/>
      <c r="F1118" s="331" t="n">
        <v>0.03</v>
      </c>
      <c r="G1118" s="333" t="n">
        <v>37</v>
      </c>
      <c r="H1118" s="333" t="n">
        <f aca="false">A1118*G1118*(1-H1109/100)</f>
        <v>37</v>
      </c>
      <c r="I1118" s="334" t="n">
        <v>23.275</v>
      </c>
      <c r="J1118" s="334" t="n">
        <f aca="false">(A1118*I1118)/J1109*K1109</f>
        <v>21.175</v>
      </c>
      <c r="K1118" s="335" t="n">
        <f aca="false">H1118-J1118</f>
        <v>15.825</v>
      </c>
      <c r="L1118" s="330"/>
      <c r="M1118" s="262"/>
      <c r="N1118" s="262" t="n">
        <v>23.275</v>
      </c>
      <c r="O1118" s="262" t="n">
        <v>0.25</v>
      </c>
      <c r="P1118" s="262" t="n">
        <v>34.9125</v>
      </c>
      <c r="Q1118" s="262" t="n">
        <v>37.24</v>
      </c>
      <c r="R1118" s="331" t="n">
        <f aca="false">A1118*F1118</f>
        <v>0.03</v>
      </c>
    </row>
    <row r="1119" s="1" customFormat="true" ht="12.75" hidden="false" customHeight="false" outlineLevel="0" collapsed="false">
      <c r="A1119" s="262" t="n">
        <v>9</v>
      </c>
      <c r="B1119" s="332" t="s">
        <v>837</v>
      </c>
      <c r="C1119" s="332" t="s">
        <v>833</v>
      </c>
      <c r="D1119" s="332" t="s">
        <v>1304</v>
      </c>
      <c r="E1119" s="262"/>
      <c r="F1119" s="331" t="n">
        <v>0.09</v>
      </c>
      <c r="G1119" s="333" t="n">
        <v>53</v>
      </c>
      <c r="H1119" s="333" t="n">
        <f aca="false">A1119*G1119*(1-H1109/100)</f>
        <v>477</v>
      </c>
      <c r="I1119" s="334" t="n">
        <v>35.378</v>
      </c>
      <c r="J1119" s="334" t="n">
        <f aca="false">(A1119*I1119)/J1109*K1109</f>
        <v>289.674</v>
      </c>
      <c r="K1119" s="335" t="n">
        <f aca="false">H1119-J1119</f>
        <v>187.326</v>
      </c>
      <c r="L1119" s="330"/>
      <c r="M1119" s="262"/>
      <c r="N1119" s="262" t="n">
        <v>35.378</v>
      </c>
      <c r="O1119" s="262" t="n">
        <v>0.38</v>
      </c>
      <c r="P1119" s="262" t="n">
        <v>53.067</v>
      </c>
      <c r="Q1119" s="262" t="n">
        <v>53.067</v>
      </c>
      <c r="R1119" s="331" t="n">
        <f aca="false">A1119*F1119</f>
        <v>0.81</v>
      </c>
    </row>
    <row r="1120" s="1" customFormat="true" ht="12.75" hidden="false" customHeight="false" outlineLevel="0" collapsed="false">
      <c r="A1120" s="262" t="n">
        <v>6</v>
      </c>
      <c r="B1120" s="332" t="s">
        <v>839</v>
      </c>
      <c r="C1120" s="332" t="s">
        <v>833</v>
      </c>
      <c r="D1120" s="332" t="s">
        <v>1317</v>
      </c>
      <c r="E1120" s="262"/>
      <c r="F1120" s="331" t="n">
        <v>0.11</v>
      </c>
      <c r="G1120" s="333" t="n">
        <v>54</v>
      </c>
      <c r="H1120" s="333" t="n">
        <f aca="false">A1120*G1120*(1-H1109/100)</f>
        <v>324</v>
      </c>
      <c r="I1120" s="334" t="n">
        <v>35.91</v>
      </c>
      <c r="J1120" s="334" t="n">
        <f aca="false">(A1120*I1120)/J1109*K1109</f>
        <v>196.02</v>
      </c>
      <c r="K1120" s="335" t="n">
        <f aca="false">H1120-J1120</f>
        <v>127.98</v>
      </c>
      <c r="L1120" s="330"/>
      <c r="M1120" s="262"/>
      <c r="N1120" s="262" t="n">
        <v>35.91</v>
      </c>
      <c r="O1120" s="262" t="n">
        <v>0.4</v>
      </c>
      <c r="P1120" s="262" t="n">
        <v>53.865</v>
      </c>
      <c r="Q1120" s="262" t="n">
        <v>53.865</v>
      </c>
      <c r="R1120" s="331" t="n">
        <f aca="false">A1120*F1120</f>
        <v>0.66</v>
      </c>
    </row>
    <row r="1121" s="1" customFormat="true" ht="12.75" hidden="false" customHeight="false" outlineLevel="0" collapsed="false">
      <c r="A1121" s="262" t="n">
        <v>1</v>
      </c>
      <c r="B1121" s="332" t="s">
        <v>841</v>
      </c>
      <c r="C1121" s="332" t="s">
        <v>842</v>
      </c>
      <c r="D1121" s="332" t="s">
        <v>834</v>
      </c>
      <c r="E1121" s="262"/>
      <c r="F1121" s="331" t="n">
        <v>0.02</v>
      </c>
      <c r="G1121" s="333" t="n">
        <v>28</v>
      </c>
      <c r="H1121" s="333" t="n">
        <f aca="false">A1121*G1121*(1-H1109/100)</f>
        <v>28</v>
      </c>
      <c r="I1121" s="334" t="n">
        <v>21.413</v>
      </c>
      <c r="J1121" s="334" t="n">
        <f aca="false">(A1121*I1121)/J1109*K1109</f>
        <v>19.481</v>
      </c>
      <c r="K1121" s="335" t="n">
        <f aca="false">H1121-J1121</f>
        <v>8.519</v>
      </c>
      <c r="L1121" s="330"/>
      <c r="M1121" s="262"/>
      <c r="N1121" s="262" t="n">
        <v>21.413</v>
      </c>
      <c r="O1121" s="262" t="n">
        <v>0.23</v>
      </c>
      <c r="P1121" s="262" t="n">
        <v>32.1195</v>
      </c>
      <c r="Q1121" s="262" t="n">
        <v>27.8369</v>
      </c>
      <c r="R1121" s="331" t="n">
        <f aca="false">A1121*F1121</f>
        <v>0.02</v>
      </c>
    </row>
    <row r="1122" s="1" customFormat="true" ht="12.75" hidden="false" customHeight="false" outlineLevel="0" collapsed="false">
      <c r="A1122" s="262" t="n">
        <v>9</v>
      </c>
      <c r="B1122" s="332" t="s">
        <v>844</v>
      </c>
      <c r="C1122" s="332" t="s">
        <v>842</v>
      </c>
      <c r="D1122" s="332" t="s">
        <v>1305</v>
      </c>
      <c r="E1122" s="262"/>
      <c r="F1122" s="331" t="n">
        <v>0.03</v>
      </c>
      <c r="G1122" s="333" t="n">
        <v>30</v>
      </c>
      <c r="H1122" s="333" t="n">
        <f aca="false">A1122*G1122*(1-H1109/100)</f>
        <v>270</v>
      </c>
      <c r="I1122" s="334" t="n">
        <v>23.275</v>
      </c>
      <c r="J1122" s="334" t="n">
        <f aca="false">(A1122*I1122)/J1109*K1109</f>
        <v>190.575</v>
      </c>
      <c r="K1122" s="335" t="n">
        <f aca="false">H1122-J1122</f>
        <v>79.425</v>
      </c>
      <c r="L1122" s="330"/>
      <c r="M1122" s="262"/>
      <c r="N1122" s="262" t="n">
        <v>23.275</v>
      </c>
      <c r="O1122" s="262" t="n">
        <v>0.25</v>
      </c>
      <c r="P1122" s="262" t="n">
        <v>50</v>
      </c>
      <c r="Q1122" s="262" t="n">
        <v>30.2575</v>
      </c>
      <c r="R1122" s="331" t="n">
        <f aca="false">A1122*F1122</f>
        <v>0.27</v>
      </c>
    </row>
    <row r="1123" s="1" customFormat="true" ht="12.75" hidden="false" customHeight="false" outlineLevel="0" collapsed="false">
      <c r="A1123" s="262" t="n">
        <v>6</v>
      </c>
      <c r="B1123" s="332" t="s">
        <v>846</v>
      </c>
      <c r="C1123" s="332" t="s">
        <v>842</v>
      </c>
      <c r="D1123" s="332" t="s">
        <v>1328</v>
      </c>
      <c r="E1123" s="262"/>
      <c r="F1123" s="331" t="n">
        <v>0.04</v>
      </c>
      <c r="G1123" s="333" t="n">
        <v>43</v>
      </c>
      <c r="H1123" s="333" t="n">
        <f aca="false">A1123*G1123*(1-H1109/100)</f>
        <v>258</v>
      </c>
      <c r="I1123" s="334" t="n">
        <v>26.9325</v>
      </c>
      <c r="J1123" s="334" t="n">
        <f aca="false">(A1123*I1123)/J1109*K1109</f>
        <v>147.015</v>
      </c>
      <c r="K1123" s="335" t="n">
        <f aca="false">H1123-J1123</f>
        <v>110.985</v>
      </c>
      <c r="L1123" s="330"/>
      <c r="M1123" s="262"/>
      <c r="N1123" s="262" t="n">
        <v>26.9325</v>
      </c>
      <c r="O1123" s="262" t="n">
        <v>0.3</v>
      </c>
      <c r="P1123" s="262" t="n">
        <v>80</v>
      </c>
      <c r="Q1123" s="262" t="n">
        <v>43.092</v>
      </c>
      <c r="R1123" s="331" t="n">
        <f aca="false">A1123*F1123</f>
        <v>0.24</v>
      </c>
    </row>
    <row r="1124" s="1" customFormat="true" ht="12.75" hidden="false" customHeight="false" outlineLevel="0" collapsed="false">
      <c r="A1124" s="262" t="n">
        <v>1</v>
      </c>
      <c r="B1124" s="332" t="s">
        <v>2797</v>
      </c>
      <c r="C1124" s="332" t="s">
        <v>865</v>
      </c>
      <c r="D1124" s="332" t="s">
        <v>2798</v>
      </c>
      <c r="E1124" s="262"/>
      <c r="F1124" s="331" t="n">
        <v>7.2</v>
      </c>
      <c r="G1124" s="333" t="n">
        <v>1222</v>
      </c>
      <c r="H1124" s="333" t="n">
        <f aca="false">A1124*G1124*(1-H1109/100)</f>
        <v>1222</v>
      </c>
      <c r="I1124" s="334" t="n">
        <v>904.932</v>
      </c>
      <c r="J1124" s="334" t="n">
        <f aca="false">(A1124*I1124)/J1109*K1109</f>
        <v>823.284</v>
      </c>
      <c r="K1124" s="335" t="n">
        <f aca="false">H1124-J1124</f>
        <v>398.716</v>
      </c>
      <c r="L1124" s="330"/>
      <c r="M1124" s="262"/>
      <c r="N1124" s="262" t="n">
        <v>904.932</v>
      </c>
      <c r="O1124" s="262" t="n">
        <v>10.08</v>
      </c>
      <c r="P1124" s="262" t="n">
        <v>1357.398</v>
      </c>
      <c r="Q1124" s="262" t="n">
        <v>1221.6582</v>
      </c>
      <c r="R1124" s="331" t="n">
        <f aca="false">A1124*F1124</f>
        <v>7.2</v>
      </c>
    </row>
    <row r="1125" s="1" customFormat="true" ht="12.75" hidden="false" customHeight="false" outlineLevel="0" collapsed="false">
      <c r="A1125" s="262" t="n">
        <v>4</v>
      </c>
      <c r="B1125" s="332" t="s">
        <v>1874</v>
      </c>
      <c r="C1125" s="332" t="s">
        <v>1875</v>
      </c>
      <c r="D1125" s="332" t="s">
        <v>1876</v>
      </c>
      <c r="E1125" s="262"/>
      <c r="F1125" s="331" t="n">
        <v>0.1</v>
      </c>
      <c r="G1125" s="333" t="n">
        <v>56</v>
      </c>
      <c r="H1125" s="333" t="n">
        <f aca="false">A1125*G1125*(1-H1109/100)</f>
        <v>224</v>
      </c>
      <c r="I1125" s="334" t="n">
        <v>46.55</v>
      </c>
      <c r="J1125" s="334" t="n">
        <f aca="false">(A1125*I1125)/J1109*K1109</f>
        <v>169.4</v>
      </c>
      <c r="K1125" s="335" t="n">
        <f aca="false">H1125-J1125</f>
        <v>54.6</v>
      </c>
      <c r="L1125" s="330"/>
      <c r="M1125" s="262"/>
      <c r="N1125" s="262" t="n">
        <v>46.55</v>
      </c>
      <c r="O1125" s="262" t="n">
        <v>0.5</v>
      </c>
      <c r="P1125" s="262" t="n">
        <v>83.79</v>
      </c>
      <c r="Q1125" s="262" t="n">
        <v>55.86</v>
      </c>
      <c r="R1125" s="331" t="n">
        <f aca="false">A1125*F1125</f>
        <v>0.4</v>
      </c>
    </row>
    <row r="1126" s="1" customFormat="true" ht="12.75" hidden="false" customHeight="false" outlineLevel="0" collapsed="false">
      <c r="A1126" s="262" t="n">
        <v>1</v>
      </c>
      <c r="B1126" s="332" t="s">
        <v>1415</v>
      </c>
      <c r="C1126" s="332" t="s">
        <v>2799</v>
      </c>
      <c r="D1126" s="332" t="s">
        <v>2800</v>
      </c>
      <c r="E1126" s="262"/>
      <c r="F1126" s="331" t="n">
        <v>3</v>
      </c>
      <c r="G1126" s="333" t="n">
        <v>528</v>
      </c>
      <c r="H1126" s="333" t="n">
        <f aca="false">A1126*G1126*(1-H1109/100)</f>
        <v>528</v>
      </c>
      <c r="I1126" s="334" t="n">
        <v>391.02</v>
      </c>
      <c r="J1126" s="334" t="n">
        <f aca="false">(A1126*I1126)/J1109*K1109</f>
        <v>355.74</v>
      </c>
      <c r="K1126" s="335" t="n">
        <f aca="false">H1126-J1126</f>
        <v>172.26</v>
      </c>
      <c r="L1126" s="330"/>
      <c r="M1126" s="262"/>
      <c r="N1126" s="262" t="n">
        <v>391.02</v>
      </c>
      <c r="O1126" s="262" t="n">
        <v>4.2</v>
      </c>
      <c r="P1126" s="262" t="n">
        <v>586.53</v>
      </c>
      <c r="Q1126" s="262" t="n">
        <v>527.877</v>
      </c>
      <c r="R1126" s="331" t="n">
        <f aca="false">A1126*F1126</f>
        <v>3</v>
      </c>
    </row>
    <row r="1127" s="1" customFormat="true" ht="12.75" hidden="false" customHeight="false" outlineLevel="0" collapsed="false">
      <c r="A1127" s="262" t="n">
        <v>1</v>
      </c>
      <c r="B1127" s="332" t="s">
        <v>1418</v>
      </c>
      <c r="C1127" s="332" t="s">
        <v>2799</v>
      </c>
      <c r="D1127" s="332" t="s">
        <v>2801</v>
      </c>
      <c r="E1127" s="262"/>
      <c r="F1127" s="331" t="n">
        <v>3</v>
      </c>
      <c r="G1127" s="333" t="n">
        <v>528</v>
      </c>
      <c r="H1127" s="333" t="n">
        <f aca="false">A1127*G1127*(1-H1109/100)</f>
        <v>528</v>
      </c>
      <c r="I1127" s="334" t="n">
        <v>391.02</v>
      </c>
      <c r="J1127" s="334" t="n">
        <f aca="false">(A1127*I1127)/J1109*K1109</f>
        <v>355.74</v>
      </c>
      <c r="K1127" s="335" t="n">
        <f aca="false">H1127-J1127</f>
        <v>172.26</v>
      </c>
      <c r="L1127" s="330"/>
      <c r="M1127" s="262"/>
      <c r="N1127" s="262" t="n">
        <v>391.02</v>
      </c>
      <c r="O1127" s="262" t="n">
        <v>4.2</v>
      </c>
      <c r="P1127" s="262" t="n">
        <v>586.53</v>
      </c>
      <c r="Q1127" s="262" t="n">
        <v>527.877</v>
      </c>
      <c r="R1127" s="331" t="n">
        <f aca="false">A1127*F1127</f>
        <v>3</v>
      </c>
    </row>
    <row r="1128" s="1" customFormat="true" ht="12.75" hidden="false" customHeight="false" outlineLevel="0" collapsed="false">
      <c r="A1128" s="262" t="n">
        <v>10</v>
      </c>
      <c r="B1128" s="332" t="s">
        <v>1100</v>
      </c>
      <c r="C1128" s="332" t="s">
        <v>1296</v>
      </c>
      <c r="D1128" s="332" t="s">
        <v>1297</v>
      </c>
      <c r="E1128" s="262"/>
      <c r="F1128" s="331" t="n">
        <v>0.14</v>
      </c>
      <c r="G1128" s="333" t="n">
        <v>31</v>
      </c>
      <c r="H1128" s="333" t="n">
        <f aca="false">A1128*G1128*(1-H1109/100)</f>
        <v>310</v>
      </c>
      <c r="I1128" s="334" t="n">
        <v>22.1777</v>
      </c>
      <c r="J1128" s="334" t="n">
        <f aca="false">(A1128*I1128)/J1109*K1109</f>
        <v>201.767045112782</v>
      </c>
      <c r="K1128" s="335" t="n">
        <f aca="false">H1128-J1128</f>
        <v>108.232954887218</v>
      </c>
      <c r="L1128" s="330"/>
      <c r="M1128" s="262"/>
      <c r="N1128" s="262" t="n">
        <v>22.1777</v>
      </c>
      <c r="O1128" s="262" t="n">
        <v>0.23</v>
      </c>
      <c r="P1128" s="262" t="n">
        <v>45</v>
      </c>
      <c r="Q1128" s="262" t="n">
        <v>31.0488</v>
      </c>
      <c r="R1128" s="331" t="n">
        <f aca="false">A1128*F1128</f>
        <v>1.4</v>
      </c>
    </row>
    <row r="1129" s="1" customFormat="true" ht="12.75" hidden="false" customHeight="false" outlineLevel="0" collapsed="false">
      <c r="A1129" s="262" t="n">
        <v>10</v>
      </c>
      <c r="B1129" s="332" t="s">
        <v>1103</v>
      </c>
      <c r="C1129" s="332" t="s">
        <v>1298</v>
      </c>
      <c r="D1129" s="332" t="s">
        <v>1299</v>
      </c>
      <c r="E1129" s="262"/>
      <c r="F1129" s="331" t="n">
        <v>0.03</v>
      </c>
      <c r="G1129" s="333" t="n">
        <v>13</v>
      </c>
      <c r="H1129" s="333" t="n">
        <f aca="false">A1129*G1129*(1-H1109/100)</f>
        <v>130</v>
      </c>
      <c r="I1129" s="334" t="n">
        <v>9.6425</v>
      </c>
      <c r="J1129" s="334" t="n">
        <f aca="false">(A1129*I1129)/J1109*K1109</f>
        <v>87.725</v>
      </c>
      <c r="K1129" s="335" t="n">
        <f aca="false">H1129-J1129</f>
        <v>42.275</v>
      </c>
      <c r="L1129" s="330"/>
      <c r="M1129" s="262"/>
      <c r="N1129" s="262" t="n">
        <v>9.6425</v>
      </c>
      <c r="O1129" s="262" t="n">
        <v>0.1</v>
      </c>
      <c r="P1129" s="262" t="n">
        <v>20</v>
      </c>
      <c r="Q1129" s="262" t="n">
        <v>13.4995</v>
      </c>
      <c r="R1129" s="331" t="n">
        <f aca="false">A1129*F1129</f>
        <v>0.3</v>
      </c>
    </row>
    <row r="1130" s="1" customFormat="true" ht="12.75" hidden="false" customHeight="false" outlineLevel="0" collapsed="false">
      <c r="A1130" s="262" t="n">
        <v>18</v>
      </c>
      <c r="B1130" s="332" t="s">
        <v>2006</v>
      </c>
      <c r="C1130" s="332" t="s">
        <v>2007</v>
      </c>
      <c r="D1130" s="332" t="s">
        <v>2008</v>
      </c>
      <c r="E1130" s="262"/>
      <c r="F1130" s="331" t="n">
        <v>0.18</v>
      </c>
      <c r="G1130" s="333" t="n">
        <v>40</v>
      </c>
      <c r="H1130" s="333" t="n">
        <f aca="false">A1130*G1130*(1-H1109/100)</f>
        <v>720</v>
      </c>
      <c r="I1130" s="334" t="n">
        <v>28.9275</v>
      </c>
      <c r="J1130" s="334" t="n">
        <f aca="false">(A1130*I1130)/J1109*K1109</f>
        <v>473.715</v>
      </c>
      <c r="K1130" s="335" t="n">
        <f aca="false">H1130-J1130</f>
        <v>246.285</v>
      </c>
      <c r="L1130" s="330"/>
      <c r="M1130" s="262"/>
      <c r="N1130" s="262" t="n">
        <v>28.9275</v>
      </c>
      <c r="O1130" s="262" t="n">
        <v>0.3</v>
      </c>
      <c r="P1130" s="262" t="n">
        <v>50</v>
      </c>
      <c r="Q1130" s="262" t="n">
        <v>40.4985</v>
      </c>
      <c r="R1130" s="331" t="n">
        <f aca="false">A1130*F1130</f>
        <v>3.24</v>
      </c>
    </row>
    <row r="1131" s="1" customFormat="true" ht="12.75" hidden="false" customHeight="false" outlineLevel="0" collapsed="false">
      <c r="A1131" s="262" t="n">
        <v>18</v>
      </c>
      <c r="B1131" s="332" t="s">
        <v>2009</v>
      </c>
      <c r="C1131" s="332" t="s">
        <v>2010</v>
      </c>
      <c r="D1131" s="332" t="s">
        <v>2011</v>
      </c>
      <c r="E1131" s="262"/>
      <c r="F1131" s="331" t="n">
        <v>0.05</v>
      </c>
      <c r="G1131" s="333" t="n">
        <v>20</v>
      </c>
      <c r="H1131" s="333" t="n">
        <f aca="false">A1131*G1131*(1-H1109/100)</f>
        <v>360</v>
      </c>
      <c r="I1131" s="334" t="n">
        <v>14.4637</v>
      </c>
      <c r="J1131" s="334" t="n">
        <f aca="false">(A1131*I1131)/J1109*K1109</f>
        <v>236.856681203008</v>
      </c>
      <c r="K1131" s="335" t="n">
        <f aca="false">H1131-J1131</f>
        <v>123.143318796993</v>
      </c>
      <c r="L1131" s="330"/>
      <c r="M1131" s="262"/>
      <c r="N1131" s="262" t="n">
        <v>14.4637</v>
      </c>
      <c r="O1131" s="262" t="n">
        <v>0.15</v>
      </c>
      <c r="P1131" s="262" t="n">
        <v>20</v>
      </c>
      <c r="Q1131" s="262" t="n">
        <v>20.2492</v>
      </c>
      <c r="R1131" s="331" t="n">
        <f aca="false">A1131*F1131</f>
        <v>0.9</v>
      </c>
    </row>
    <row r="1132" s="1" customFormat="true" ht="12.75" hidden="false" customHeight="false" outlineLevel="0" collapsed="false">
      <c r="A1132" s="262" t="n">
        <v>1</v>
      </c>
      <c r="B1132" s="332" t="s">
        <v>2802</v>
      </c>
      <c r="C1132" s="332" t="s">
        <v>2803</v>
      </c>
      <c r="D1132" s="332" t="s">
        <v>856</v>
      </c>
      <c r="E1132" s="262"/>
      <c r="F1132" s="331"/>
      <c r="G1132" s="333" t="n">
        <v>8500</v>
      </c>
      <c r="H1132" s="333" t="n">
        <f aca="false">A1132*G1132*(1-H1109/100)</f>
        <v>8500</v>
      </c>
      <c r="I1132" s="334" t="n">
        <v>12342.4</v>
      </c>
      <c r="J1132" s="334" t="n">
        <f aca="false">(A1132*I1132)/J1109*K1109</f>
        <v>11228.8</v>
      </c>
      <c r="K1132" s="335" t="n">
        <f aca="false">H1132-J1132</f>
        <v>-2728.8</v>
      </c>
      <c r="L1132" s="330"/>
      <c r="M1132" s="262"/>
      <c r="N1132" s="262" t="n">
        <v>12342.4</v>
      </c>
      <c r="O1132" s="262" t="n">
        <v>128</v>
      </c>
      <c r="P1132" s="262"/>
      <c r="Q1132" s="262" t="n">
        <v>8500</v>
      </c>
      <c r="R1132" s="331" t="n">
        <f aca="false">A1132*F1132</f>
        <v>0</v>
      </c>
    </row>
    <row r="1133" s="1" customFormat="true" ht="12.75" hidden="false" customHeight="false" outlineLevel="0" collapsed="false">
      <c r="A1133" s="262" t="n">
        <v>4</v>
      </c>
      <c r="B1133" s="332" t="s">
        <v>2804</v>
      </c>
      <c r="C1133" s="332" t="s">
        <v>1550</v>
      </c>
      <c r="D1133" s="332" t="s">
        <v>2805</v>
      </c>
      <c r="E1133" s="262"/>
      <c r="F1133" s="331" t="n">
        <v>0.25</v>
      </c>
      <c r="G1133" s="333" t="n">
        <v>355</v>
      </c>
      <c r="H1133" s="333" t="n">
        <f aca="false">A1133*G1133*(1-H1109/100)</f>
        <v>1420</v>
      </c>
      <c r="I1133" s="334" t="n">
        <v>263.0408</v>
      </c>
      <c r="J1133" s="334" t="n">
        <f aca="false">(A1133*I1133)/J1109*K1109</f>
        <v>957.231181954887</v>
      </c>
      <c r="K1133" s="335" t="n">
        <f aca="false">H1133-J1133</f>
        <v>462.768818045113</v>
      </c>
      <c r="L1133" s="330"/>
      <c r="M1133" s="262"/>
      <c r="N1133" s="262" t="n">
        <v>263.0408</v>
      </c>
      <c r="O1133" s="262" t="n">
        <v>2.93</v>
      </c>
      <c r="P1133" s="262" t="n">
        <v>420</v>
      </c>
      <c r="Q1133" s="262" t="n">
        <v>355.105</v>
      </c>
      <c r="R1133" s="331" t="n">
        <f aca="false">A1133*F1133</f>
        <v>1</v>
      </c>
    </row>
    <row r="1134" s="1" customFormat="true" ht="12.75" hidden="false" customHeight="false" outlineLevel="0" collapsed="false">
      <c r="A1134" s="262" t="n">
        <v>3</v>
      </c>
      <c r="B1134" s="332" t="s">
        <v>1891</v>
      </c>
      <c r="C1134" s="332" t="s">
        <v>1550</v>
      </c>
      <c r="D1134" s="332" t="s">
        <v>1892</v>
      </c>
      <c r="E1134" s="262"/>
      <c r="F1134" s="331" t="n">
        <v>0.28</v>
      </c>
      <c r="G1134" s="333" t="n">
        <v>438</v>
      </c>
      <c r="H1134" s="333" t="n">
        <f aca="false">A1134*G1134*(1-H1109/100)</f>
        <v>1314</v>
      </c>
      <c r="I1134" s="334" t="n">
        <v>324.1875</v>
      </c>
      <c r="J1134" s="334" t="n">
        <f aca="false">(A1134*I1134)/J1109*K1109</f>
        <v>884.8125</v>
      </c>
      <c r="K1134" s="335" t="n">
        <f aca="false">H1134-J1134</f>
        <v>429.1875</v>
      </c>
      <c r="L1134" s="330"/>
      <c r="M1134" s="262"/>
      <c r="N1134" s="262" t="n">
        <v>324.1875</v>
      </c>
      <c r="O1134" s="262" t="n">
        <v>3.25</v>
      </c>
      <c r="P1134" s="262" t="n">
        <v>520</v>
      </c>
      <c r="Q1134" s="262" t="n">
        <v>437.6531</v>
      </c>
      <c r="R1134" s="331" t="n">
        <f aca="false">A1134*F1134</f>
        <v>0.84</v>
      </c>
    </row>
    <row r="1135" s="1" customFormat="true" ht="12.75" hidden="false" customHeight="false" outlineLevel="0" collapsed="false">
      <c r="A1135" s="262" t="n">
        <v>10</v>
      </c>
      <c r="B1135" s="332" t="s">
        <v>1658</v>
      </c>
      <c r="C1135" s="332" t="s">
        <v>1550</v>
      </c>
      <c r="D1135" s="332" t="s">
        <v>1659</v>
      </c>
      <c r="E1135" s="262"/>
      <c r="F1135" s="331" t="n">
        <v>0.28</v>
      </c>
      <c r="G1135" s="333" t="n">
        <v>426</v>
      </c>
      <c r="H1135" s="333" t="n">
        <f aca="false">A1135*G1135*(1-H1109/100)</f>
        <v>4260</v>
      </c>
      <c r="I1135" s="334" t="n">
        <v>304.3373</v>
      </c>
      <c r="J1135" s="334" t="n">
        <f aca="false">(A1135*I1135)/J1109*K1109</f>
        <v>2768.78295488722</v>
      </c>
      <c r="K1135" s="335" t="n">
        <f aca="false">H1135-J1135</f>
        <v>1491.21704511278</v>
      </c>
      <c r="L1135" s="330"/>
      <c r="M1135" s="262"/>
      <c r="N1135" s="262" t="n">
        <v>304.3373</v>
      </c>
      <c r="O1135" s="262" t="n">
        <v>3.39</v>
      </c>
      <c r="P1135" s="262" t="n">
        <v>490</v>
      </c>
      <c r="Q1135" s="262" t="n">
        <v>426.0722</v>
      </c>
      <c r="R1135" s="331" t="n">
        <f aca="false">A1135*F1135</f>
        <v>2.8</v>
      </c>
    </row>
    <row r="1136" s="1" customFormat="true" ht="12.75" hidden="false" customHeight="false" outlineLevel="0" collapsed="false">
      <c r="A1136" s="262" t="n">
        <v>6</v>
      </c>
      <c r="B1136" s="332" t="s">
        <v>2806</v>
      </c>
      <c r="C1136" s="332" t="s">
        <v>1550</v>
      </c>
      <c r="D1136" s="332" t="s">
        <v>2807</v>
      </c>
      <c r="E1136" s="262"/>
      <c r="F1136" s="331" t="n">
        <v>0.31</v>
      </c>
      <c r="G1136" s="333" t="n">
        <v>450</v>
      </c>
      <c r="H1136" s="333" t="n">
        <f aca="false">A1136*G1136*(1-H1109/100)</f>
        <v>2700</v>
      </c>
      <c r="I1136" s="334" t="n">
        <v>333.0653</v>
      </c>
      <c r="J1136" s="334" t="n">
        <f aca="false">(A1136*I1136)/J1109*K1109</f>
        <v>1818.08577293233</v>
      </c>
      <c r="K1136" s="335" t="n">
        <f aca="false">H1136-J1136</f>
        <v>881.914227067669</v>
      </c>
      <c r="L1136" s="330"/>
      <c r="M1136" s="262"/>
      <c r="N1136" s="262" t="n">
        <v>333.0653</v>
      </c>
      <c r="O1136" s="262" t="n">
        <v>3.71</v>
      </c>
      <c r="P1136" s="262" t="n">
        <v>530</v>
      </c>
      <c r="Q1136" s="262" t="n">
        <v>449.6381</v>
      </c>
      <c r="R1136" s="331" t="n">
        <f aca="false">A1136*F1136</f>
        <v>1.86</v>
      </c>
    </row>
    <row r="1137" s="1" customFormat="true" ht="12.75" hidden="false" customHeight="false" outlineLevel="0" collapsed="false">
      <c r="A1137" s="262" t="n">
        <v>10</v>
      </c>
      <c r="B1137" s="332" t="s">
        <v>2313</v>
      </c>
      <c r="C1137" s="332" t="s">
        <v>1550</v>
      </c>
      <c r="D1137" s="332" t="s">
        <v>2314</v>
      </c>
      <c r="E1137" s="262"/>
      <c r="F1137" s="331" t="n">
        <v>0.27</v>
      </c>
      <c r="G1137" s="333" t="n">
        <v>438</v>
      </c>
      <c r="H1137" s="333" t="n">
        <f aca="false">A1137*G1137*(1-H1109/100)</f>
        <v>4380</v>
      </c>
      <c r="I1137" s="334" t="n">
        <v>324.1875</v>
      </c>
      <c r="J1137" s="334" t="n">
        <f aca="false">(A1137*I1137)/J1109*K1109</f>
        <v>2949.375</v>
      </c>
      <c r="K1137" s="335" t="n">
        <f aca="false">H1137-J1137</f>
        <v>1430.625</v>
      </c>
      <c r="L1137" s="330"/>
      <c r="M1137" s="262"/>
      <c r="N1137" s="262" t="n">
        <v>324.1875</v>
      </c>
      <c r="O1137" s="262" t="n">
        <v>3.25</v>
      </c>
      <c r="P1137" s="262" t="n">
        <v>520</v>
      </c>
      <c r="Q1137" s="262" t="n">
        <v>437.6531</v>
      </c>
      <c r="R1137" s="331" t="n">
        <f aca="false">A1137*F1137</f>
        <v>2.7</v>
      </c>
    </row>
    <row r="1138" s="1" customFormat="true" ht="12.75" hidden="false" customHeight="false" outlineLevel="0" collapsed="false">
      <c r="A1138" s="262" t="n">
        <v>1</v>
      </c>
      <c r="B1138" s="332" t="s">
        <v>2315</v>
      </c>
      <c r="C1138" s="332" t="s">
        <v>2316</v>
      </c>
      <c r="D1138" s="332" t="s">
        <v>2317</v>
      </c>
      <c r="E1138" s="262"/>
      <c r="F1138" s="331" t="n">
        <v>0.34</v>
      </c>
      <c r="G1138" s="333" t="n">
        <v>500</v>
      </c>
      <c r="H1138" s="333" t="n">
        <f aca="false">A1138*G1138*(1-H1109/100)</f>
        <v>500</v>
      </c>
      <c r="I1138" s="334" t="n">
        <v>370.0725</v>
      </c>
      <c r="J1138" s="334" t="n">
        <f aca="false">(A1138*I1138)/J1109*K1109</f>
        <v>336.6825</v>
      </c>
      <c r="K1138" s="335" t="n">
        <f aca="false">H1138-J1138</f>
        <v>163.3175</v>
      </c>
      <c r="L1138" s="330"/>
      <c r="M1138" s="262"/>
      <c r="N1138" s="262" t="n">
        <v>370.0725</v>
      </c>
      <c r="O1138" s="262" t="n">
        <v>3.71</v>
      </c>
      <c r="P1138" s="262" t="n">
        <v>560</v>
      </c>
      <c r="Q1138" s="262" t="n">
        <v>499.5979</v>
      </c>
      <c r="R1138" s="331" t="n">
        <f aca="false">A1138*F1138</f>
        <v>0.34</v>
      </c>
    </row>
    <row r="1139" s="1" customFormat="true" ht="12.75" hidden="false" customHeight="false" outlineLevel="0" collapsed="false">
      <c r="A1139" s="262" t="n">
        <v>4</v>
      </c>
      <c r="B1139" s="332" t="s">
        <v>2808</v>
      </c>
      <c r="C1139" s="332" t="s">
        <v>1550</v>
      </c>
      <c r="D1139" s="332" t="s">
        <v>2809</v>
      </c>
      <c r="E1139" s="262"/>
      <c r="F1139" s="331" t="n">
        <v>0.33</v>
      </c>
      <c r="G1139" s="333" t="n">
        <v>528</v>
      </c>
      <c r="H1139" s="333" t="n">
        <f aca="false">A1139*G1139*(1-H1109/100)</f>
        <v>2112</v>
      </c>
      <c r="I1139" s="334" t="n">
        <v>391.419</v>
      </c>
      <c r="J1139" s="334" t="n">
        <f aca="false">(A1139*I1139)/J1109*K1109</f>
        <v>1424.412</v>
      </c>
      <c r="K1139" s="335" t="n">
        <f aca="false">H1139-J1139</f>
        <v>687.588</v>
      </c>
      <c r="L1139" s="330"/>
      <c r="M1139" s="262"/>
      <c r="N1139" s="262" t="n">
        <v>391.419</v>
      </c>
      <c r="O1139" s="262" t="n">
        <v>4.36</v>
      </c>
      <c r="P1139" s="262" t="n">
        <v>630</v>
      </c>
      <c r="Q1139" s="262" t="n">
        <v>528.4157</v>
      </c>
      <c r="R1139" s="331" t="n">
        <f aca="false">A1139*F1139</f>
        <v>1.32</v>
      </c>
    </row>
    <row r="1140" s="1" customFormat="true" ht="12.75" hidden="false" customHeight="false" outlineLevel="0" collapsed="false">
      <c r="A1140" s="262" t="n">
        <v>1</v>
      </c>
      <c r="B1140" s="332" t="s">
        <v>2810</v>
      </c>
      <c r="C1140" s="332" t="s">
        <v>1550</v>
      </c>
      <c r="D1140" s="332" t="s">
        <v>2811</v>
      </c>
      <c r="E1140" s="262"/>
      <c r="F1140" s="331" t="n">
        <v>0.48</v>
      </c>
      <c r="G1140" s="333" t="n">
        <v>625</v>
      </c>
      <c r="H1140" s="333" t="n">
        <f aca="false">A1140*G1140*(1-H1109/100)</f>
        <v>625</v>
      </c>
      <c r="I1140" s="334" t="n">
        <v>463.239</v>
      </c>
      <c r="J1140" s="334" t="n">
        <f aca="false">(A1140*I1140)/J1109*K1109</f>
        <v>421.443</v>
      </c>
      <c r="K1140" s="335" t="n">
        <f aca="false">H1140-J1140</f>
        <v>203.557</v>
      </c>
      <c r="L1140" s="330"/>
      <c r="M1140" s="262"/>
      <c r="N1140" s="262" t="n">
        <v>463.239</v>
      </c>
      <c r="O1140" s="262" t="n">
        <v>5.16</v>
      </c>
      <c r="P1140" s="262" t="n">
        <v>740</v>
      </c>
      <c r="Q1140" s="262" t="n">
        <v>625.3727</v>
      </c>
      <c r="R1140" s="331" t="n">
        <f aca="false">A1140*F1140</f>
        <v>0.48</v>
      </c>
    </row>
    <row r="1141" s="1" customFormat="true" ht="12.75" hidden="false" customHeight="false" outlineLevel="0" collapsed="false">
      <c r="A1141" s="262" t="n">
        <v>1</v>
      </c>
      <c r="B1141" s="332" t="s">
        <v>2812</v>
      </c>
      <c r="C1141" s="332" t="s">
        <v>1794</v>
      </c>
      <c r="D1141" s="332" t="s">
        <v>2813</v>
      </c>
      <c r="E1141" s="262"/>
      <c r="F1141" s="331" t="n">
        <v>2.87</v>
      </c>
      <c r="G1141" s="333" t="n">
        <v>1859</v>
      </c>
      <c r="H1141" s="333" t="n">
        <f aca="false">A1141*G1141*(1-H1109/100)</f>
        <v>1859</v>
      </c>
      <c r="I1141" s="334" t="n">
        <v>1327.7722</v>
      </c>
      <c r="J1141" s="334" t="n">
        <f aca="false">(A1141*I1141)/J1109*K1109</f>
        <v>1207.97320451128</v>
      </c>
      <c r="K1141" s="335" t="n">
        <f aca="false">H1141-J1141</f>
        <v>651.026795488722</v>
      </c>
      <c r="L1141" s="330"/>
      <c r="M1141" s="262"/>
      <c r="N1141" s="262" t="n">
        <v>1327.7722</v>
      </c>
      <c r="O1141" s="262" t="n">
        <v>14.79</v>
      </c>
      <c r="P1141" s="262" t="n">
        <v>1990</v>
      </c>
      <c r="Q1141" s="262" t="n">
        <v>1858.8811</v>
      </c>
      <c r="R1141" s="331" t="n">
        <f aca="false">A1141*F1141</f>
        <v>2.87</v>
      </c>
    </row>
    <row r="1142" s="1" customFormat="true" ht="12.75" hidden="false" customHeight="false" outlineLevel="0" collapsed="false">
      <c r="A1142" s="262" t="n">
        <v>2</v>
      </c>
      <c r="B1142" s="332" t="s">
        <v>2814</v>
      </c>
      <c r="C1142" s="332" t="s">
        <v>1794</v>
      </c>
      <c r="D1142" s="332" t="s">
        <v>2815</v>
      </c>
      <c r="E1142" s="262"/>
      <c r="F1142" s="331" t="n">
        <v>3.8</v>
      </c>
      <c r="G1142" s="333" t="n">
        <v>1964</v>
      </c>
      <c r="H1142" s="333" t="n">
        <f aca="false">A1142*G1142*(1-H1109/100)</f>
        <v>3928</v>
      </c>
      <c r="I1142" s="334" t="n">
        <v>1403.1833</v>
      </c>
      <c r="J1142" s="334" t="n">
        <f aca="false">(A1142*I1142)/J1109*K1109</f>
        <v>2553.16059097744</v>
      </c>
      <c r="K1142" s="335" t="n">
        <f aca="false">H1142-J1142</f>
        <v>1374.83940902256</v>
      </c>
      <c r="L1142" s="330"/>
      <c r="M1142" s="262"/>
      <c r="N1142" s="262" t="n">
        <v>1403.1833</v>
      </c>
      <c r="O1142" s="262" t="n">
        <v>15.63</v>
      </c>
      <c r="P1142" s="262" t="n">
        <v>2100</v>
      </c>
      <c r="Q1142" s="262" t="n">
        <v>1964.4566</v>
      </c>
      <c r="R1142" s="331" t="n">
        <f aca="false">A1142*F1142</f>
        <v>7.6</v>
      </c>
    </row>
    <row r="1143" s="1" customFormat="true" ht="12.75" hidden="false" customHeight="false" outlineLevel="0" collapsed="false">
      <c r="A1143" s="262" t="n">
        <v>3</v>
      </c>
      <c r="B1143" s="332" t="s">
        <v>2816</v>
      </c>
      <c r="C1143" s="332" t="s">
        <v>1664</v>
      </c>
      <c r="D1143" s="332" t="s">
        <v>2817</v>
      </c>
      <c r="E1143" s="262"/>
      <c r="F1143" s="331" t="n">
        <v>0.03</v>
      </c>
      <c r="G1143" s="333" t="n">
        <v>48</v>
      </c>
      <c r="H1143" s="333" t="n">
        <f aca="false">A1143*G1143*(1-H1109/100)</f>
        <v>144</v>
      </c>
      <c r="I1143" s="334" t="n">
        <v>34.1145</v>
      </c>
      <c r="J1143" s="334" t="n">
        <f aca="false">(A1143*I1143)/J1109*K1109</f>
        <v>93.1095</v>
      </c>
      <c r="K1143" s="335" t="n">
        <f aca="false">H1143-J1143</f>
        <v>50.8905</v>
      </c>
      <c r="L1143" s="330"/>
      <c r="M1143" s="262"/>
      <c r="N1143" s="262" t="n">
        <v>34.1145</v>
      </c>
      <c r="O1143" s="262" t="n">
        <v>0.38</v>
      </c>
      <c r="P1143" s="262" t="n">
        <v>60</v>
      </c>
      <c r="Q1143" s="262" t="n">
        <v>47.7603</v>
      </c>
      <c r="R1143" s="331" t="n">
        <f aca="false">A1143*F1143</f>
        <v>0.09</v>
      </c>
    </row>
    <row r="1144" s="1" customFormat="true" ht="12.75" hidden="false" customHeight="false" outlineLevel="0" collapsed="false">
      <c r="A1144" s="262" t="n">
        <v>3</v>
      </c>
      <c r="B1144" s="332" t="s">
        <v>2397</v>
      </c>
      <c r="C1144" s="332" t="s">
        <v>1664</v>
      </c>
      <c r="D1144" s="332" t="s">
        <v>2398</v>
      </c>
      <c r="E1144" s="262"/>
      <c r="F1144" s="331" t="n">
        <v>0.03</v>
      </c>
      <c r="G1144" s="333" t="n">
        <v>63</v>
      </c>
      <c r="H1144" s="333" t="n">
        <f aca="false">A1144*G1144*(1-H1109/100)</f>
        <v>189</v>
      </c>
      <c r="I1144" s="334" t="n">
        <v>44.8875</v>
      </c>
      <c r="J1144" s="334" t="n">
        <f aca="false">(A1144*I1144)/J1109*K1109</f>
        <v>122.5125</v>
      </c>
      <c r="K1144" s="335" t="n">
        <f aca="false">H1144-J1144</f>
        <v>66.4875</v>
      </c>
      <c r="L1144" s="330"/>
      <c r="M1144" s="262"/>
      <c r="N1144" s="262" t="n">
        <v>44.8875</v>
      </c>
      <c r="O1144" s="262" t="n">
        <v>0.5</v>
      </c>
      <c r="P1144" s="262" t="n">
        <v>80</v>
      </c>
      <c r="Q1144" s="262" t="n">
        <v>62.8425</v>
      </c>
      <c r="R1144" s="331" t="n">
        <f aca="false">A1144*F1144</f>
        <v>0.09</v>
      </c>
    </row>
    <row r="1145" s="1" customFormat="true" ht="12.75" hidden="false" customHeight="false" outlineLevel="0" collapsed="false">
      <c r="A1145" s="262" t="n">
        <v>6</v>
      </c>
      <c r="B1145" s="332" t="s">
        <v>2818</v>
      </c>
      <c r="C1145" s="332" t="s">
        <v>1664</v>
      </c>
      <c r="D1145" s="332" t="s">
        <v>2819</v>
      </c>
      <c r="E1145" s="262"/>
      <c r="F1145" s="331" t="n">
        <v>0.06</v>
      </c>
      <c r="G1145" s="333" t="n">
        <v>55</v>
      </c>
      <c r="H1145" s="333" t="n">
        <f aca="false">A1145*G1145*(1-H1109/100)</f>
        <v>330</v>
      </c>
      <c r="I1145" s="334" t="n">
        <v>39.501</v>
      </c>
      <c r="J1145" s="334" t="n">
        <f aca="false">(A1145*I1145)/J1109*K1109</f>
        <v>215.622</v>
      </c>
      <c r="K1145" s="335" t="n">
        <f aca="false">H1145-J1145</f>
        <v>114.378</v>
      </c>
      <c r="L1145" s="330"/>
      <c r="M1145" s="262"/>
      <c r="N1145" s="262" t="n">
        <v>39.501</v>
      </c>
      <c r="O1145" s="262" t="n">
        <v>0.44</v>
      </c>
      <c r="P1145" s="262" t="n">
        <v>70</v>
      </c>
      <c r="Q1145" s="262" t="n">
        <v>55.3014</v>
      </c>
      <c r="R1145" s="331" t="n">
        <f aca="false">A1145*F1145</f>
        <v>0.36</v>
      </c>
    </row>
    <row r="1146" s="1" customFormat="true" ht="12.75" hidden="false" customHeight="false" outlineLevel="0" collapsed="false">
      <c r="A1146" s="262" t="n">
        <v>6</v>
      </c>
      <c r="B1146" s="332" t="s">
        <v>2820</v>
      </c>
      <c r="C1146" s="332" t="s">
        <v>1664</v>
      </c>
      <c r="D1146" s="332" t="s">
        <v>2821</v>
      </c>
      <c r="E1146" s="262"/>
      <c r="F1146" s="331" t="n">
        <v>0.05</v>
      </c>
      <c r="G1146" s="333" t="n">
        <v>68</v>
      </c>
      <c r="H1146" s="333" t="n">
        <f aca="false">A1146*G1146*(1-H1109/100)</f>
        <v>408</v>
      </c>
      <c r="I1146" s="334" t="n">
        <v>48.4785</v>
      </c>
      <c r="J1146" s="334" t="n">
        <f aca="false">(A1146*I1146)/J1109*K1109</f>
        <v>264.627</v>
      </c>
      <c r="K1146" s="335" t="n">
        <f aca="false">H1146-J1146</f>
        <v>143.373</v>
      </c>
      <c r="L1146" s="330"/>
      <c r="M1146" s="262"/>
      <c r="N1146" s="262" t="n">
        <v>48.4785</v>
      </c>
      <c r="O1146" s="262" t="n">
        <v>0.54</v>
      </c>
      <c r="P1146" s="262" t="n">
        <v>80</v>
      </c>
      <c r="Q1146" s="262" t="n">
        <v>67.8699</v>
      </c>
      <c r="R1146" s="331" t="n">
        <f aca="false">A1146*F1146</f>
        <v>0.3</v>
      </c>
    </row>
    <row r="1147" s="1" customFormat="true" ht="12.75" hidden="false" customHeight="false" outlineLevel="0" collapsed="false">
      <c r="A1147" s="262" t="n">
        <v>4</v>
      </c>
      <c r="B1147" s="332" t="s">
        <v>368</v>
      </c>
      <c r="C1147" s="332" t="s">
        <v>1680</v>
      </c>
      <c r="D1147" s="332" t="s">
        <v>1905</v>
      </c>
      <c r="E1147" s="262"/>
      <c r="F1147" s="331" t="n">
        <v>0.02</v>
      </c>
      <c r="G1147" s="333" t="n">
        <v>105</v>
      </c>
      <c r="H1147" s="333" t="n">
        <f aca="false">A1147*G1147*(1-H1109/100)</f>
        <v>420</v>
      </c>
      <c r="I1147" s="334" t="n">
        <v>77.805</v>
      </c>
      <c r="J1147" s="334" t="n">
        <f aca="false">(A1147*I1147)/J1109*K1109</f>
        <v>283.14</v>
      </c>
      <c r="K1147" s="335" t="n">
        <f aca="false">H1147-J1147</f>
        <v>136.86</v>
      </c>
      <c r="L1147" s="330"/>
      <c r="M1147" s="262"/>
      <c r="N1147" s="262" t="n">
        <v>77.805</v>
      </c>
      <c r="O1147" s="262" t="n">
        <v>0.9</v>
      </c>
      <c r="P1147" s="262" t="n">
        <v>120</v>
      </c>
      <c r="Q1147" s="262" t="n">
        <v>105.0368</v>
      </c>
      <c r="R1147" s="331" t="n">
        <f aca="false">A1147*F1147</f>
        <v>0.08</v>
      </c>
    </row>
    <row r="1148" s="1" customFormat="true" ht="12.75" hidden="false" customHeight="false" outlineLevel="0" collapsed="false">
      <c r="A1148" s="262" t="n">
        <v>4</v>
      </c>
      <c r="B1148" s="332" t="s">
        <v>1906</v>
      </c>
      <c r="C1148" s="332" t="s">
        <v>1907</v>
      </c>
      <c r="D1148" s="332" t="s">
        <v>1908</v>
      </c>
      <c r="E1148" s="262"/>
      <c r="F1148" s="331" t="n">
        <v>0.02</v>
      </c>
      <c r="G1148" s="333" t="n">
        <v>109</v>
      </c>
      <c r="H1148" s="333" t="n">
        <f aca="false">A1148*G1148*(1-H1109/100)</f>
        <v>436</v>
      </c>
      <c r="I1148" s="334" t="n">
        <v>80.7975</v>
      </c>
      <c r="J1148" s="334" t="n">
        <f aca="false">(A1148*I1148)/J1109*K1109</f>
        <v>294.03</v>
      </c>
      <c r="K1148" s="335" t="n">
        <f aca="false">H1148-J1148</f>
        <v>141.97</v>
      </c>
      <c r="L1148" s="330"/>
      <c r="M1148" s="262"/>
      <c r="N1148" s="262" t="n">
        <v>80.7975</v>
      </c>
      <c r="O1148" s="262" t="n">
        <v>0.9</v>
      </c>
      <c r="P1148" s="262" t="n">
        <v>120</v>
      </c>
      <c r="Q1148" s="262" t="n">
        <v>109.0766</v>
      </c>
      <c r="R1148" s="331" t="n">
        <f aca="false">A1148*F1148</f>
        <v>0.08</v>
      </c>
    </row>
    <row r="1149" s="1" customFormat="true" ht="12.75" hidden="false" customHeight="false" outlineLevel="0" collapsed="false">
      <c r="A1149" s="262" t="n">
        <v>18</v>
      </c>
      <c r="B1149" s="332" t="s">
        <v>1679</v>
      </c>
      <c r="C1149" s="332" t="s">
        <v>1680</v>
      </c>
      <c r="D1149" s="332" t="s">
        <v>1681</v>
      </c>
      <c r="E1149" s="262"/>
      <c r="F1149" s="331" t="n">
        <v>0.02</v>
      </c>
      <c r="G1149" s="333" t="n">
        <v>109</v>
      </c>
      <c r="H1149" s="333" t="n">
        <f aca="false">A1149*G1149*(1-H1109/100)</f>
        <v>1962</v>
      </c>
      <c r="I1149" s="334" t="n">
        <v>80.7975</v>
      </c>
      <c r="J1149" s="334" t="n">
        <f aca="false">(A1149*I1149)/J1109*K1109</f>
        <v>1323.135</v>
      </c>
      <c r="K1149" s="335" t="n">
        <f aca="false">H1149-J1149</f>
        <v>638.865</v>
      </c>
      <c r="L1149" s="330"/>
      <c r="M1149" s="262"/>
      <c r="N1149" s="262" t="n">
        <v>80.7975</v>
      </c>
      <c r="O1149" s="262" t="n">
        <v>0.9</v>
      </c>
      <c r="P1149" s="262" t="n">
        <v>120</v>
      </c>
      <c r="Q1149" s="262" t="n">
        <v>109.0766</v>
      </c>
      <c r="R1149" s="331" t="n">
        <f aca="false">A1149*F1149</f>
        <v>0.36</v>
      </c>
    </row>
    <row r="1150" s="1" customFormat="true" ht="12.75" hidden="false" customHeight="false" outlineLevel="0" collapsed="false">
      <c r="A1150" s="262" t="n">
        <v>12</v>
      </c>
      <c r="B1150" s="332" t="s">
        <v>1682</v>
      </c>
      <c r="C1150" s="332" t="s">
        <v>1680</v>
      </c>
      <c r="D1150" s="332" t="s">
        <v>1683</v>
      </c>
      <c r="E1150" s="262"/>
      <c r="F1150" s="331" t="n">
        <v>0.025</v>
      </c>
      <c r="G1150" s="333" t="n">
        <v>120</v>
      </c>
      <c r="H1150" s="333" t="n">
        <f aca="false">A1150*G1150*(1-H1109/100)</f>
        <v>1440</v>
      </c>
      <c r="I1150" s="334" t="n">
        <v>88.8773</v>
      </c>
      <c r="J1150" s="334" t="n">
        <f aca="false">(A1150*I1150)/J1109*K1109</f>
        <v>970.299545864662</v>
      </c>
      <c r="K1150" s="335" t="n">
        <f aca="false">H1150-J1150</f>
        <v>469.700454135338</v>
      </c>
      <c r="L1150" s="330"/>
      <c r="M1150" s="262"/>
      <c r="N1150" s="262" t="n">
        <v>88.8773</v>
      </c>
      <c r="O1150" s="262" t="n">
        <v>0.99</v>
      </c>
      <c r="P1150" s="262" t="n">
        <v>130</v>
      </c>
      <c r="Q1150" s="262" t="n">
        <v>119.9843</v>
      </c>
      <c r="R1150" s="331" t="n">
        <f aca="false">A1150*F1150</f>
        <v>0.3</v>
      </c>
    </row>
    <row r="1151" s="1" customFormat="true" ht="12.75" hidden="false" customHeight="false" outlineLevel="0" collapsed="false">
      <c r="A1151" s="262" t="n">
        <v>6</v>
      </c>
      <c r="B1151" s="332" t="s">
        <v>2822</v>
      </c>
      <c r="C1151" s="332" t="s">
        <v>1907</v>
      </c>
      <c r="D1151" s="332" t="s">
        <v>856</v>
      </c>
      <c r="E1151" s="262"/>
      <c r="F1151" s="331" t="n">
        <v>0.03</v>
      </c>
      <c r="G1151" s="333" t="n">
        <v>135</v>
      </c>
      <c r="H1151" s="333" t="n">
        <f aca="false">A1151*G1151*(1-H1109/100)</f>
        <v>810</v>
      </c>
      <c r="I1151" s="334" t="n">
        <v>113.1165</v>
      </c>
      <c r="J1151" s="334" t="n">
        <f aca="false">(A1151*I1151)/J1109*K1109</f>
        <v>617.463</v>
      </c>
      <c r="K1151" s="335" t="n">
        <f aca="false">H1151-J1151</f>
        <v>192.537</v>
      </c>
      <c r="L1151" s="330"/>
      <c r="M1151" s="262"/>
      <c r="N1151" s="262" t="n">
        <v>113.1165</v>
      </c>
      <c r="O1151" s="262" t="n">
        <v>1.26</v>
      </c>
      <c r="P1151" s="262" t="n">
        <v>170</v>
      </c>
      <c r="Q1151" s="262" t="n">
        <v>135</v>
      </c>
      <c r="R1151" s="331" t="n">
        <f aca="false">A1151*F1151</f>
        <v>0.18</v>
      </c>
    </row>
    <row r="1152" s="1" customFormat="true" ht="12.75" hidden="false" customHeight="false" outlineLevel="0" collapsed="false">
      <c r="A1152" s="262" t="n">
        <v>6</v>
      </c>
      <c r="B1152" s="332" t="s">
        <v>1555</v>
      </c>
      <c r="C1152" s="332" t="s">
        <v>1556</v>
      </c>
      <c r="D1152" s="332" t="s">
        <v>1557</v>
      </c>
      <c r="E1152" s="262"/>
      <c r="F1152" s="331" t="n">
        <v>0.7</v>
      </c>
      <c r="G1152" s="333" t="n">
        <v>303</v>
      </c>
      <c r="H1152" s="333" t="n">
        <f aca="false">A1152*G1152*(1-H1109/100)</f>
        <v>1818</v>
      </c>
      <c r="I1152" s="334" t="n">
        <v>224.4375</v>
      </c>
      <c r="J1152" s="334" t="n">
        <f aca="false">(A1152*I1152)/J1109*K1109</f>
        <v>1225.125</v>
      </c>
      <c r="K1152" s="335" t="n">
        <f aca="false">H1152-J1152</f>
        <v>592.875</v>
      </c>
      <c r="L1152" s="330"/>
      <c r="M1152" s="262"/>
      <c r="N1152" s="262" t="n">
        <v>224.4375</v>
      </c>
      <c r="O1152" s="262" t="n">
        <v>2.5</v>
      </c>
      <c r="P1152" s="262" t="n">
        <v>448.875</v>
      </c>
      <c r="Q1152" s="262" t="n">
        <v>303</v>
      </c>
      <c r="R1152" s="331" t="n">
        <f aca="false">A1152*F1152</f>
        <v>4.2</v>
      </c>
    </row>
    <row r="1153" s="1" customFormat="true" ht="12.75" hidden="false" customHeight="false" outlineLevel="0" collapsed="false">
      <c r="A1153" s="336" t="n">
        <f aca="false">SUM(A1110:A1152)</f>
        <v>238</v>
      </c>
      <c r="B1153" s="336" t="s">
        <v>377</v>
      </c>
      <c r="C1153" s="336"/>
      <c r="D1153" s="336"/>
      <c r="E1153" s="336"/>
      <c r="F1153" s="337" t="n">
        <f aca="false">R1153</f>
        <v>182.32</v>
      </c>
      <c r="G1153" s="338"/>
      <c r="H1153" s="339" t="n">
        <f aca="false">SUM(H1110:H1152)</f>
        <v>74652</v>
      </c>
      <c r="I1153" s="340"/>
      <c r="J1153" s="341" t="n">
        <f aca="false">SUM(J1110:J1152)</f>
        <v>55824.2277503759</v>
      </c>
      <c r="K1153" s="335" t="n">
        <f aca="false">SUM(K1110:K1152)</f>
        <v>18827.7722496241</v>
      </c>
      <c r="L1153" s="330"/>
      <c r="M1153" s="262"/>
      <c r="N1153" s="262"/>
      <c r="O1153" s="262"/>
      <c r="P1153" s="262"/>
      <c r="Q1153" s="262"/>
      <c r="R1153" s="331" t="n">
        <f aca="false">SUM(R1110:R1152)</f>
        <v>182.32</v>
      </c>
    </row>
    <row r="1154" s="1" customFormat="true" ht="12.75" hidden="false" customHeight="false" outlineLevel="0" collapsed="false">
      <c r="A1154" s="262"/>
      <c r="B1154" s="272" t="s">
        <v>914</v>
      </c>
      <c r="C1154" s="342"/>
      <c r="D1154" s="342"/>
      <c r="E1154" s="262"/>
      <c r="F1154" s="262"/>
      <c r="G1154" s="333"/>
      <c r="H1154" s="343" t="n">
        <v>0</v>
      </c>
      <c r="I1154" s="344" t="n">
        <f aca="false">K1155/J1155</f>
        <v>0.33726883484738</v>
      </c>
      <c r="J1154" s="345"/>
      <c r="K1154" s="335"/>
      <c r="L1154" s="330"/>
      <c r="M1154" s="262"/>
      <c r="N1154" s="262"/>
      <c r="O1154" s="262"/>
      <c r="P1154" s="262"/>
      <c r="Q1154" s="262"/>
      <c r="R1154" s="331"/>
    </row>
    <row r="1155" s="1" customFormat="true" ht="13.5" hidden="false" customHeight="false" outlineLevel="0" collapsed="false">
      <c r="A1155" s="346"/>
      <c r="B1155" s="346" t="s">
        <v>915</v>
      </c>
      <c r="C1155" s="346"/>
      <c r="D1155" s="346"/>
      <c r="E1155" s="346"/>
      <c r="F1155" s="347"/>
      <c r="G1155" s="348"/>
      <c r="H1155" s="349" t="n">
        <f aca="false">SUM(H1153:H1154)</f>
        <v>74652</v>
      </c>
      <c r="I1155" s="350" t="n">
        <f aca="false">K1155/H1155</f>
        <v>0.2522072047584</v>
      </c>
      <c r="J1155" s="351" t="n">
        <f aca="false">SUM(J1153:J1154)</f>
        <v>55824.2277503759</v>
      </c>
      <c r="K1155" s="352" t="n">
        <f aca="false">H1155-J1155</f>
        <v>18827.7722496241</v>
      </c>
      <c r="L1155" s="330"/>
      <c r="M1155" s="262"/>
      <c r="N1155" s="262"/>
      <c r="O1155" s="262"/>
      <c r="P1155" s="262"/>
      <c r="Q1155" s="262"/>
      <c r="R1155" s="331"/>
    </row>
    <row r="1156" s="1" customFormat="true" ht="13.5" hidden="false" customHeight="false" outlineLevel="0" collapsed="false">
      <c r="A1156" s="262"/>
      <c r="B1156" s="272"/>
      <c r="C1156" s="342"/>
      <c r="D1156" s="342"/>
      <c r="E1156" s="262"/>
      <c r="F1156" s="262"/>
      <c r="G1156" s="262"/>
      <c r="H1156" s="262"/>
      <c r="I1156" s="354"/>
      <c r="J1156" s="354"/>
      <c r="K1156" s="355"/>
      <c r="L1156" s="330"/>
      <c r="M1156" s="262"/>
      <c r="N1156" s="262"/>
      <c r="O1156" s="262"/>
      <c r="P1156" s="262"/>
      <c r="Q1156" s="262"/>
      <c r="R1156" s="331"/>
    </row>
    <row r="1157" s="1" customFormat="true" ht="13.5" hidden="false" customHeight="false" outlineLevel="0" collapsed="false">
      <c r="A1157" s="322"/>
      <c r="B1157" s="272" t="s">
        <v>2823</v>
      </c>
      <c r="C1157" s="324"/>
      <c r="D1157" s="325" t="n">
        <v>42776</v>
      </c>
      <c r="E1157" s="322"/>
      <c r="F1157" s="322" t="s">
        <v>2824</v>
      </c>
      <c r="G1157" s="324"/>
      <c r="H1157" s="326" t="n">
        <v>0</v>
      </c>
      <c r="I1157" s="327" t="s">
        <v>358</v>
      </c>
      <c r="J1157" s="328" t="n">
        <v>65</v>
      </c>
      <c r="K1157" s="329" t="n">
        <v>60.5</v>
      </c>
      <c r="L1157" s="330"/>
      <c r="M1157" s="262"/>
      <c r="N1157" s="262"/>
      <c r="O1157" s="262"/>
      <c r="P1157" s="262"/>
      <c r="Q1157" s="262"/>
      <c r="R1157" s="331"/>
    </row>
    <row r="1158" s="1" customFormat="true" ht="12.75" hidden="false" customHeight="false" outlineLevel="0" collapsed="false">
      <c r="A1158" s="262" t="n">
        <v>41</v>
      </c>
      <c r="B1158" s="332" t="s">
        <v>846</v>
      </c>
      <c r="C1158" s="332" t="s">
        <v>842</v>
      </c>
      <c r="D1158" s="332" t="s">
        <v>1328</v>
      </c>
      <c r="E1158" s="262"/>
      <c r="F1158" s="331" t="n">
        <v>0.04</v>
      </c>
      <c r="G1158" s="333" t="n">
        <v>42</v>
      </c>
      <c r="H1158" s="333" t="n">
        <f aca="false">A1158*G1158*(1-H1157/100)</f>
        <v>1722</v>
      </c>
      <c r="I1158" s="334" t="n">
        <v>26.325</v>
      </c>
      <c r="J1158" s="334" t="n">
        <f aca="false">(A1158*I1158)/J1157*K1157</f>
        <v>1004.6025</v>
      </c>
      <c r="K1158" s="335" t="n">
        <f aca="false">H1158-J1158</f>
        <v>717.3975</v>
      </c>
      <c r="L1158" s="330"/>
      <c r="M1158" s="262"/>
      <c r="N1158" s="262" t="n">
        <v>26.325</v>
      </c>
      <c r="O1158" s="262" t="n">
        <v>0.3</v>
      </c>
      <c r="P1158" s="262" t="n">
        <v>80</v>
      </c>
      <c r="Q1158" s="262" t="n">
        <v>42.12</v>
      </c>
      <c r="R1158" s="331" t="n">
        <f aca="false">A1158*F1158</f>
        <v>1.64</v>
      </c>
    </row>
    <row r="1159" s="1" customFormat="true" ht="12.75" hidden="false" customHeight="false" outlineLevel="0" collapsed="false">
      <c r="A1159" s="262" t="n">
        <v>1</v>
      </c>
      <c r="B1159" s="332" t="s">
        <v>2825</v>
      </c>
      <c r="C1159" s="332" t="s">
        <v>2826</v>
      </c>
      <c r="D1159" s="332" t="s">
        <v>2827</v>
      </c>
      <c r="E1159" s="262"/>
      <c r="F1159" s="331" t="n">
        <v>4.4</v>
      </c>
      <c r="G1159" s="333" t="n">
        <v>3640</v>
      </c>
      <c r="H1159" s="333" t="n">
        <f aca="false">A1159*G1159*(1-H1157/100)</f>
        <v>3640</v>
      </c>
      <c r="I1159" s="334" t="n">
        <v>2275</v>
      </c>
      <c r="J1159" s="334" t="n">
        <f aca="false">(A1159*I1159)/J1157*K1157</f>
        <v>2117.5</v>
      </c>
      <c r="K1159" s="335" t="n">
        <f aca="false">H1159-J1159</f>
        <v>1522.5</v>
      </c>
      <c r="L1159" s="330"/>
      <c r="M1159" s="262"/>
      <c r="N1159" s="262" t="n">
        <v>2275</v>
      </c>
      <c r="O1159" s="262" t="n">
        <v>25</v>
      </c>
      <c r="P1159" s="262" t="n">
        <v>6500</v>
      </c>
      <c r="Q1159" s="262" t="n">
        <v>3640</v>
      </c>
      <c r="R1159" s="331" t="n">
        <f aca="false">A1159*F1159</f>
        <v>4.4</v>
      </c>
    </row>
    <row r="1160" s="1" customFormat="true" ht="12.75" hidden="false" customHeight="false" outlineLevel="0" collapsed="false">
      <c r="A1160" s="262" t="n">
        <v>2</v>
      </c>
      <c r="B1160" s="332" t="s">
        <v>1613</v>
      </c>
      <c r="C1160" s="332" t="s">
        <v>1532</v>
      </c>
      <c r="D1160" s="332" t="s">
        <v>1614</v>
      </c>
      <c r="E1160" s="262"/>
      <c r="F1160" s="331" t="n">
        <v>0.59</v>
      </c>
      <c r="G1160" s="333" t="n">
        <v>131</v>
      </c>
      <c r="H1160" s="333" t="n">
        <f aca="false">A1160*G1160*(1-H1157/100)</f>
        <v>262</v>
      </c>
      <c r="I1160" s="334" t="n">
        <v>88.4</v>
      </c>
      <c r="J1160" s="334" t="n">
        <f aca="false">(A1160*I1160)/J1157*K1157</f>
        <v>164.56</v>
      </c>
      <c r="K1160" s="335" t="n">
        <f aca="false">H1160-J1160</f>
        <v>97.44</v>
      </c>
      <c r="L1160" s="330"/>
      <c r="M1160" s="262"/>
      <c r="N1160" s="262" t="n">
        <v>88.4</v>
      </c>
      <c r="O1160" s="262" t="n">
        <v>0.8</v>
      </c>
      <c r="P1160" s="262" t="n">
        <v>300</v>
      </c>
      <c r="Q1160" s="262" t="n">
        <v>131</v>
      </c>
      <c r="R1160" s="331" t="n">
        <f aca="false">A1160*F1160</f>
        <v>1.18</v>
      </c>
    </row>
    <row r="1161" s="1" customFormat="true" ht="12.75" hidden="false" customHeight="false" outlineLevel="0" collapsed="false">
      <c r="A1161" s="262" t="n">
        <v>4</v>
      </c>
      <c r="B1161" s="332" t="s">
        <v>2047</v>
      </c>
      <c r="C1161" s="332" t="s">
        <v>1532</v>
      </c>
      <c r="D1161" s="332" t="s">
        <v>2048</v>
      </c>
      <c r="E1161" s="262"/>
      <c r="F1161" s="331" t="n">
        <v>0.6</v>
      </c>
      <c r="G1161" s="333" t="n">
        <v>225</v>
      </c>
      <c r="H1161" s="333" t="n">
        <f aca="false">A1161*G1161*(1-H1157/100)</f>
        <v>900</v>
      </c>
      <c r="I1161" s="334" t="n">
        <v>158.015</v>
      </c>
      <c r="J1161" s="334" t="n">
        <f aca="false">(A1161*I1161)/J1157*K1157</f>
        <v>588.302</v>
      </c>
      <c r="K1161" s="335" t="n">
        <f aca="false">H1161-J1161</f>
        <v>311.698</v>
      </c>
      <c r="L1161" s="330"/>
      <c r="M1161" s="262"/>
      <c r="N1161" s="262" t="n">
        <v>158.015</v>
      </c>
      <c r="O1161" s="262" t="n">
        <v>1.43</v>
      </c>
      <c r="P1161" s="262" t="n">
        <v>500</v>
      </c>
      <c r="Q1161" s="262" t="n">
        <v>225</v>
      </c>
      <c r="R1161" s="331" t="n">
        <f aca="false">A1161*F1161</f>
        <v>2.4</v>
      </c>
    </row>
    <row r="1162" s="1" customFormat="true" ht="12.75" hidden="false" customHeight="false" outlineLevel="0" collapsed="false">
      <c r="A1162" s="262" t="n">
        <v>10</v>
      </c>
      <c r="B1162" s="332" t="s">
        <v>2468</v>
      </c>
      <c r="C1162" s="332" t="s">
        <v>1532</v>
      </c>
      <c r="D1162" s="332" t="s">
        <v>2469</v>
      </c>
      <c r="E1162" s="262"/>
      <c r="F1162" s="331" t="n">
        <v>0.75</v>
      </c>
      <c r="G1162" s="333" t="n">
        <v>325</v>
      </c>
      <c r="H1162" s="333" t="n">
        <f aca="false">A1162*G1162*(1-H1157/100)</f>
        <v>3250</v>
      </c>
      <c r="I1162" s="334" t="n">
        <v>175.5</v>
      </c>
      <c r="J1162" s="334" t="n">
        <f aca="false">(A1162*I1162)/J1157*K1157</f>
        <v>1633.5</v>
      </c>
      <c r="K1162" s="335" t="n">
        <f aca="false">H1162-J1162</f>
        <v>1616.5</v>
      </c>
      <c r="L1162" s="330"/>
      <c r="M1162" s="262"/>
      <c r="N1162" s="262" t="n">
        <v>175.5</v>
      </c>
      <c r="O1162" s="262" t="n">
        <v>2</v>
      </c>
      <c r="P1162" s="262" t="n">
        <v>900</v>
      </c>
      <c r="Q1162" s="262" t="n">
        <v>325</v>
      </c>
      <c r="R1162" s="331" t="n">
        <f aca="false">A1162*F1162</f>
        <v>7.5</v>
      </c>
    </row>
    <row r="1163" s="1" customFormat="true" ht="12.75" hidden="false" customHeight="false" outlineLevel="0" collapsed="false">
      <c r="A1163" s="262" t="n">
        <v>4</v>
      </c>
      <c r="B1163" s="332" t="s">
        <v>2409</v>
      </c>
      <c r="C1163" s="332" t="s">
        <v>2410</v>
      </c>
      <c r="D1163" s="332" t="s">
        <v>2411</v>
      </c>
      <c r="E1163" s="262"/>
      <c r="F1163" s="331" t="n">
        <v>0.63</v>
      </c>
      <c r="G1163" s="333" t="n">
        <v>225</v>
      </c>
      <c r="H1163" s="333" t="n">
        <f aca="false">A1163*G1163*(1-H1157/100)</f>
        <v>900</v>
      </c>
      <c r="I1163" s="334" t="n">
        <v>158.015</v>
      </c>
      <c r="J1163" s="334" t="n">
        <f aca="false">(A1163*I1163)/J1157*K1157</f>
        <v>588.302</v>
      </c>
      <c r="K1163" s="335" t="n">
        <f aca="false">H1163-J1163</f>
        <v>311.698</v>
      </c>
      <c r="L1163" s="330"/>
      <c r="M1163" s="262"/>
      <c r="N1163" s="262" t="n">
        <v>158.015</v>
      </c>
      <c r="O1163" s="262" t="n">
        <v>1.43</v>
      </c>
      <c r="P1163" s="262" t="n">
        <v>500</v>
      </c>
      <c r="Q1163" s="262" t="n">
        <v>225</v>
      </c>
      <c r="R1163" s="331" t="n">
        <f aca="false">A1163*F1163</f>
        <v>2.52</v>
      </c>
    </row>
    <row r="1164" s="1" customFormat="true" ht="12.75" hidden="false" customHeight="false" outlineLevel="0" collapsed="false">
      <c r="A1164" s="262" t="n">
        <v>12</v>
      </c>
      <c r="B1164" s="332" t="s">
        <v>2050</v>
      </c>
      <c r="C1164" s="332" t="s">
        <v>1974</v>
      </c>
      <c r="D1164" s="332" t="s">
        <v>2051</v>
      </c>
      <c r="E1164" s="262"/>
      <c r="F1164" s="331" t="n">
        <v>0.52</v>
      </c>
      <c r="G1164" s="333" t="n">
        <v>470</v>
      </c>
      <c r="H1164" s="333" t="n">
        <f aca="false">A1164*G1164*(1-H1157/100)</f>
        <v>5640</v>
      </c>
      <c r="I1164" s="334" t="n">
        <v>337.5</v>
      </c>
      <c r="J1164" s="334" t="n">
        <f aca="false">(A1164*I1164)/J1157*K1157</f>
        <v>3769.61538461538</v>
      </c>
      <c r="K1164" s="335" t="n">
        <f aca="false">H1164-J1164</f>
        <v>1870.38461538462</v>
      </c>
      <c r="L1164" s="330"/>
      <c r="M1164" s="262"/>
      <c r="N1164" s="262" t="n">
        <v>337.5</v>
      </c>
      <c r="O1164" s="262" t="n">
        <v>3.84615384615385</v>
      </c>
      <c r="P1164" s="262" t="n">
        <v>800</v>
      </c>
      <c r="Q1164" s="262" t="n">
        <v>470</v>
      </c>
      <c r="R1164" s="331" t="n">
        <f aca="false">A1164*F1164</f>
        <v>6.24</v>
      </c>
    </row>
    <row r="1165" s="1" customFormat="true" ht="12.75" hidden="false" customHeight="false" outlineLevel="0" collapsed="false">
      <c r="A1165" s="262" t="n">
        <v>2</v>
      </c>
      <c r="B1165" s="332" t="s">
        <v>2828</v>
      </c>
      <c r="C1165" s="332" t="s">
        <v>1553</v>
      </c>
      <c r="D1165" s="332" t="s">
        <v>2829</v>
      </c>
      <c r="E1165" s="262"/>
      <c r="F1165" s="331" t="n">
        <v>3.4</v>
      </c>
      <c r="G1165" s="333" t="n">
        <v>1576</v>
      </c>
      <c r="H1165" s="333" t="n">
        <f aca="false">A1165*G1165*(1-H1157/100)</f>
        <v>3152</v>
      </c>
      <c r="I1165" s="334" t="n">
        <v>1102.14</v>
      </c>
      <c r="J1165" s="334" t="n">
        <f aca="false">(A1165*I1165)/J1157*K1157</f>
        <v>2051.676</v>
      </c>
      <c r="K1165" s="335" t="n">
        <f aca="false">H1165-J1165</f>
        <v>1100.324</v>
      </c>
      <c r="L1165" s="330"/>
      <c r="M1165" s="262"/>
      <c r="N1165" s="262" t="n">
        <v>1102.14</v>
      </c>
      <c r="O1165" s="262" t="n">
        <v>12.56</v>
      </c>
      <c r="P1165" s="262" t="n">
        <v>1980</v>
      </c>
      <c r="Q1165" s="262" t="n">
        <v>1576</v>
      </c>
      <c r="R1165" s="331" t="n">
        <f aca="false">A1165*F1165</f>
        <v>6.8</v>
      </c>
    </row>
    <row r="1166" s="1" customFormat="true" ht="12.75" hidden="false" customHeight="false" outlineLevel="0" collapsed="false">
      <c r="A1166" s="262" t="n">
        <v>2</v>
      </c>
      <c r="B1166" s="332" t="s">
        <v>2488</v>
      </c>
      <c r="C1166" s="332" t="s">
        <v>1861</v>
      </c>
      <c r="D1166" s="332" t="s">
        <v>1862</v>
      </c>
      <c r="E1166" s="262"/>
      <c r="F1166" s="331" t="n">
        <v>6.79</v>
      </c>
      <c r="G1166" s="333" t="n">
        <v>2488</v>
      </c>
      <c r="H1166" s="333" t="n">
        <f aca="false">A1166*G1166*(1-H1157/100)</f>
        <v>4976</v>
      </c>
      <c r="I1166" s="334" t="n">
        <v>1842.75</v>
      </c>
      <c r="J1166" s="334" t="n">
        <f aca="false">(A1166*I1166)/J1157*K1157</f>
        <v>3430.35</v>
      </c>
      <c r="K1166" s="335" t="n">
        <f aca="false">H1166-J1166</f>
        <v>1545.65</v>
      </c>
      <c r="L1166" s="330"/>
      <c r="M1166" s="262"/>
      <c r="N1166" s="262" t="n">
        <v>1842.75</v>
      </c>
      <c r="O1166" s="262" t="n">
        <v>21</v>
      </c>
      <c r="P1166" s="262" t="n">
        <v>3320</v>
      </c>
      <c r="Q1166" s="262" t="n">
        <v>2488</v>
      </c>
      <c r="R1166" s="331" t="n">
        <f aca="false">A1166*F1166</f>
        <v>13.58</v>
      </c>
    </row>
    <row r="1167" s="1" customFormat="true" ht="12.75" hidden="false" customHeight="false" outlineLevel="0" collapsed="false">
      <c r="A1167" s="262" t="n">
        <v>2</v>
      </c>
      <c r="B1167" s="332" t="s">
        <v>2297</v>
      </c>
      <c r="C1167" s="332" t="s">
        <v>1553</v>
      </c>
      <c r="D1167" s="332" t="s">
        <v>2298</v>
      </c>
      <c r="E1167" s="262"/>
      <c r="F1167" s="331" t="n">
        <v>4.2</v>
      </c>
      <c r="G1167" s="333" t="n">
        <v>2685</v>
      </c>
      <c r="H1167" s="333" t="n">
        <f aca="false">A1167*G1167*(1-H1157/100)</f>
        <v>5370</v>
      </c>
      <c r="I1167" s="334" t="n">
        <v>1790.1</v>
      </c>
      <c r="J1167" s="334" t="n">
        <f aca="false">(A1167*I1167)/J1157*K1157</f>
        <v>3332.34</v>
      </c>
      <c r="K1167" s="335" t="n">
        <f aca="false">H1167-J1167</f>
        <v>2037.66</v>
      </c>
      <c r="L1167" s="330"/>
      <c r="M1167" s="262"/>
      <c r="N1167" s="262" t="n">
        <v>1790.1</v>
      </c>
      <c r="O1167" s="262" t="n">
        <v>20.4</v>
      </c>
      <c r="P1167" s="262" t="n">
        <v>3220</v>
      </c>
      <c r="Q1167" s="262" t="n">
        <v>2685</v>
      </c>
      <c r="R1167" s="331" t="n">
        <f aca="false">A1167*F1167</f>
        <v>8.4</v>
      </c>
    </row>
    <row r="1168" s="1" customFormat="true" ht="12.75" hidden="false" customHeight="false" outlineLevel="0" collapsed="false">
      <c r="A1168" s="262" t="n">
        <v>10</v>
      </c>
      <c r="B1168" s="332" t="s">
        <v>2830</v>
      </c>
      <c r="C1168" s="332" t="s">
        <v>2598</v>
      </c>
      <c r="D1168" s="332" t="s">
        <v>2831</v>
      </c>
      <c r="E1168" s="262"/>
      <c r="F1168" s="331" t="n">
        <v>1.67</v>
      </c>
      <c r="G1168" s="333" t="n">
        <v>533</v>
      </c>
      <c r="H1168" s="333" t="n">
        <f aca="false">A1168*G1168*(1-H1157/100)</f>
        <v>5330</v>
      </c>
      <c r="I1168" s="334" t="n">
        <v>394.875</v>
      </c>
      <c r="J1168" s="334" t="n">
        <f aca="false">(A1168*I1168)/J1157*K1157</f>
        <v>3675.375</v>
      </c>
      <c r="K1168" s="335" t="n">
        <f aca="false">H1168-J1168</f>
        <v>1654.625</v>
      </c>
      <c r="L1168" s="330"/>
      <c r="M1168" s="262"/>
      <c r="N1168" s="262" t="n">
        <v>394.875</v>
      </c>
      <c r="O1168" s="262" t="n">
        <v>4.5</v>
      </c>
      <c r="P1168" s="262" t="n">
        <v>789.75</v>
      </c>
      <c r="Q1168" s="262" t="n">
        <v>533</v>
      </c>
      <c r="R1168" s="331" t="n">
        <f aca="false">A1168*F1168</f>
        <v>16.7</v>
      </c>
    </row>
    <row r="1169" s="1" customFormat="true" ht="12.75" hidden="false" customHeight="false" outlineLevel="0" collapsed="false">
      <c r="A1169" s="262" t="n">
        <v>4</v>
      </c>
      <c r="B1169" s="332" t="s">
        <v>2597</v>
      </c>
      <c r="C1169" s="332" t="s">
        <v>2598</v>
      </c>
      <c r="D1169" s="332" t="s">
        <v>2599</v>
      </c>
      <c r="E1169" s="262"/>
      <c r="F1169" s="331" t="n">
        <v>1.23</v>
      </c>
      <c r="G1169" s="333" t="n">
        <v>474</v>
      </c>
      <c r="H1169" s="333" t="n">
        <f aca="false">A1169*G1169*(1-H1157/100)</f>
        <v>1896</v>
      </c>
      <c r="I1169" s="334" t="n">
        <v>351</v>
      </c>
      <c r="J1169" s="334" t="n">
        <f aca="false">(A1169*I1169)/J1157*K1157</f>
        <v>1306.8</v>
      </c>
      <c r="K1169" s="335" t="n">
        <f aca="false">H1169-J1169</f>
        <v>589.2</v>
      </c>
      <c r="L1169" s="330"/>
      <c r="M1169" s="262"/>
      <c r="N1169" s="262" t="n">
        <v>351</v>
      </c>
      <c r="O1169" s="262" t="n">
        <v>4</v>
      </c>
      <c r="P1169" s="262" t="n">
        <v>702</v>
      </c>
      <c r="Q1169" s="262" t="n">
        <v>474</v>
      </c>
      <c r="R1169" s="331" t="n">
        <f aca="false">A1169*F1169</f>
        <v>4.92</v>
      </c>
    </row>
    <row r="1170" s="1" customFormat="true" ht="12.75" hidden="false" customHeight="false" outlineLevel="0" collapsed="false">
      <c r="A1170" s="262" t="n">
        <v>2</v>
      </c>
      <c r="B1170" s="332" t="s">
        <v>2054</v>
      </c>
      <c r="C1170" s="332" t="s">
        <v>2055</v>
      </c>
      <c r="D1170" s="332" t="s">
        <v>2056</v>
      </c>
      <c r="E1170" s="262"/>
      <c r="F1170" s="331" t="n">
        <v>1.3</v>
      </c>
      <c r="G1170" s="333" t="n">
        <v>450</v>
      </c>
      <c r="H1170" s="333" t="n">
        <f aca="false">A1170*G1170*(1-H1157/100)</f>
        <v>900</v>
      </c>
      <c r="I1170" s="334" t="n">
        <v>333.45</v>
      </c>
      <c r="J1170" s="334" t="n">
        <f aca="false">(A1170*I1170)/J1157*K1157</f>
        <v>620.73</v>
      </c>
      <c r="K1170" s="335" t="n">
        <f aca="false">H1170-J1170</f>
        <v>279.27</v>
      </c>
      <c r="L1170" s="330"/>
      <c r="M1170" s="262"/>
      <c r="N1170" s="262" t="n">
        <v>333.45</v>
      </c>
      <c r="O1170" s="262" t="n">
        <v>3.8</v>
      </c>
      <c r="P1170" s="262" t="n">
        <v>700.245</v>
      </c>
      <c r="Q1170" s="262" t="n">
        <v>450</v>
      </c>
      <c r="R1170" s="331" t="n">
        <f aca="false">A1170*F1170</f>
        <v>2.6</v>
      </c>
    </row>
    <row r="1171" s="1" customFormat="true" ht="12.75" hidden="false" customHeight="false" outlineLevel="0" collapsed="false">
      <c r="A1171" s="262" t="n">
        <v>2</v>
      </c>
      <c r="B1171" s="332" t="s">
        <v>2832</v>
      </c>
      <c r="C1171" s="332" t="s">
        <v>1562</v>
      </c>
      <c r="D1171" s="332" t="s">
        <v>2833</v>
      </c>
      <c r="E1171" s="262"/>
      <c r="F1171" s="331" t="n">
        <v>0.33</v>
      </c>
      <c r="G1171" s="333" t="n">
        <v>284</v>
      </c>
      <c r="H1171" s="333" t="n">
        <f aca="false">A1171*G1171*(1-H1157/100)</f>
        <v>568</v>
      </c>
      <c r="I1171" s="334" t="n">
        <v>210.6</v>
      </c>
      <c r="J1171" s="334" t="n">
        <f aca="false">(A1171*I1171)/J1157*K1157</f>
        <v>392.04</v>
      </c>
      <c r="K1171" s="335" t="n">
        <f aca="false">H1171-J1171</f>
        <v>175.96</v>
      </c>
      <c r="L1171" s="330"/>
      <c r="M1171" s="262"/>
      <c r="N1171" s="262" t="n">
        <v>210.6</v>
      </c>
      <c r="O1171" s="262" t="n">
        <v>2.4</v>
      </c>
      <c r="P1171" s="262" t="n">
        <v>400</v>
      </c>
      <c r="Q1171" s="262" t="n">
        <v>284</v>
      </c>
      <c r="R1171" s="331" t="n">
        <f aca="false">A1171*F1171</f>
        <v>0.66</v>
      </c>
    </row>
    <row r="1172" s="1" customFormat="true" ht="12.75" hidden="false" customHeight="false" outlineLevel="0" collapsed="false">
      <c r="A1172" s="262" t="n">
        <v>4</v>
      </c>
      <c r="B1172" s="332" t="s">
        <v>2602</v>
      </c>
      <c r="C1172" s="332" t="s">
        <v>2603</v>
      </c>
      <c r="D1172" s="332" t="s">
        <v>2604</v>
      </c>
      <c r="E1172" s="262"/>
      <c r="F1172" s="331" t="n">
        <v>1.5</v>
      </c>
      <c r="G1172" s="333" t="n">
        <v>770</v>
      </c>
      <c r="H1172" s="333" t="n">
        <f aca="false">A1172*G1172*(1-H1157/100)</f>
        <v>3080</v>
      </c>
      <c r="I1172" s="334" t="n">
        <v>570.375</v>
      </c>
      <c r="J1172" s="334" t="n">
        <f aca="false">(A1172*I1172)/J1157*K1157</f>
        <v>2123.55</v>
      </c>
      <c r="K1172" s="335" t="n">
        <f aca="false">H1172-J1172</f>
        <v>956.45</v>
      </c>
      <c r="L1172" s="330"/>
      <c r="M1172" s="262"/>
      <c r="N1172" s="262" t="n">
        <v>570.375</v>
      </c>
      <c r="O1172" s="262" t="n">
        <v>6.5</v>
      </c>
      <c r="P1172" s="262" t="n">
        <v>1000</v>
      </c>
      <c r="Q1172" s="262" t="n">
        <v>770</v>
      </c>
      <c r="R1172" s="331" t="n">
        <f aca="false">A1172*F1172</f>
        <v>6</v>
      </c>
    </row>
    <row r="1173" s="1" customFormat="true" ht="12.75" hidden="false" customHeight="false" outlineLevel="0" collapsed="false">
      <c r="A1173" s="262" t="n">
        <v>1</v>
      </c>
      <c r="B1173" s="332" t="s">
        <v>1569</v>
      </c>
      <c r="C1173" s="332" t="s">
        <v>1570</v>
      </c>
      <c r="D1173" s="332" t="s">
        <v>1571</v>
      </c>
      <c r="E1173" s="262"/>
      <c r="F1173" s="331" t="n">
        <v>1.9</v>
      </c>
      <c r="G1173" s="333" t="n">
        <v>770</v>
      </c>
      <c r="H1173" s="333" t="n">
        <f aca="false">A1173*G1173*(1-H1157/100)</f>
        <v>770</v>
      </c>
      <c r="I1173" s="334" t="n">
        <v>570.375</v>
      </c>
      <c r="J1173" s="334" t="n">
        <f aca="false">(A1173*I1173)/J1157*K1157</f>
        <v>530.8875</v>
      </c>
      <c r="K1173" s="335" t="n">
        <f aca="false">H1173-J1173</f>
        <v>239.1125</v>
      </c>
      <c r="L1173" s="330"/>
      <c r="M1173" s="262"/>
      <c r="N1173" s="262" t="n">
        <v>570.375</v>
      </c>
      <c r="O1173" s="262" t="n">
        <v>6.5</v>
      </c>
      <c r="P1173" s="262" t="n">
        <v>1030</v>
      </c>
      <c r="Q1173" s="262" t="n">
        <v>770</v>
      </c>
      <c r="R1173" s="331" t="n">
        <f aca="false">A1173*F1173</f>
        <v>1.9</v>
      </c>
    </row>
    <row r="1174" s="1" customFormat="true" ht="12.75" hidden="false" customHeight="false" outlineLevel="0" collapsed="false">
      <c r="A1174" s="336" t="n">
        <f aca="false">SUM(A1158:A1173)</f>
        <v>103</v>
      </c>
      <c r="B1174" s="336" t="s">
        <v>377</v>
      </c>
      <c r="C1174" s="336"/>
      <c r="D1174" s="336"/>
      <c r="E1174" s="336"/>
      <c r="F1174" s="337" t="n">
        <f aca="false">R1174</f>
        <v>87.44</v>
      </c>
      <c r="G1174" s="338"/>
      <c r="H1174" s="339" t="n">
        <f aca="false">SUM(H1158:H1173)</f>
        <v>42356</v>
      </c>
      <c r="I1174" s="340"/>
      <c r="J1174" s="341" t="n">
        <f aca="false">SUM(J1158:J1173)</f>
        <v>27330.1303846154</v>
      </c>
      <c r="K1174" s="335" t="n">
        <f aca="false">SUM(K1158:K1173)</f>
        <v>15025.8696153846</v>
      </c>
      <c r="L1174" s="330"/>
      <c r="M1174" s="262"/>
      <c r="N1174" s="262"/>
      <c r="O1174" s="262"/>
      <c r="P1174" s="262"/>
      <c r="Q1174" s="262"/>
      <c r="R1174" s="331" t="n">
        <f aca="false">SUM(R1158:R1173)</f>
        <v>87.44</v>
      </c>
    </row>
    <row r="1175" s="1" customFormat="true" ht="12.75" hidden="false" customHeight="false" outlineLevel="0" collapsed="false">
      <c r="A1175" s="262"/>
      <c r="B1175" s="272" t="s">
        <v>914</v>
      </c>
      <c r="C1175" s="342"/>
      <c r="D1175" s="342"/>
      <c r="E1175" s="262"/>
      <c r="F1175" s="262"/>
      <c r="G1175" s="333"/>
      <c r="H1175" s="343" t="n">
        <v>0</v>
      </c>
      <c r="I1175" s="344" t="n">
        <f aca="false">K1176/J1176</f>
        <v>0.549791362277691</v>
      </c>
      <c r="J1175" s="345"/>
      <c r="K1175" s="335"/>
      <c r="L1175" s="330"/>
      <c r="M1175" s="262"/>
      <c r="N1175" s="262"/>
      <c r="O1175" s="262"/>
      <c r="P1175" s="262"/>
      <c r="Q1175" s="262"/>
      <c r="R1175" s="331"/>
    </row>
    <row r="1176" s="1" customFormat="true" ht="13.5" hidden="false" customHeight="false" outlineLevel="0" collapsed="false">
      <c r="A1176" s="346"/>
      <c r="B1176" s="346" t="s">
        <v>915</v>
      </c>
      <c r="C1176" s="346"/>
      <c r="D1176" s="346"/>
      <c r="E1176" s="346"/>
      <c r="F1176" s="347"/>
      <c r="G1176" s="348"/>
      <c r="H1176" s="349" t="n">
        <f aca="false">SUM(H1174:H1175)</f>
        <v>42356</v>
      </c>
      <c r="I1176" s="350" t="n">
        <f aca="false">K1176/H1176</f>
        <v>0.354751856062532</v>
      </c>
      <c r="J1176" s="351" t="n">
        <f aca="false">SUM(J1174:J1175)</f>
        <v>27330.1303846154</v>
      </c>
      <c r="K1176" s="352" t="n">
        <f aca="false">H1176-J1176</f>
        <v>15025.8696153846</v>
      </c>
      <c r="L1176" s="330"/>
      <c r="M1176" s="262"/>
      <c r="N1176" s="262"/>
      <c r="O1176" s="262"/>
      <c r="P1176" s="262"/>
      <c r="Q1176" s="262"/>
      <c r="R1176" s="331"/>
    </row>
    <row r="1177" s="1" customFormat="true" ht="13.5" hidden="false" customHeight="false" outlineLevel="0" collapsed="false">
      <c r="A1177" s="262"/>
      <c r="B1177" s="332"/>
      <c r="C1177" s="342"/>
      <c r="D1177" s="342"/>
      <c r="E1177" s="262"/>
      <c r="F1177" s="262"/>
      <c r="G1177" s="262"/>
      <c r="H1177" s="262"/>
      <c r="I1177" s="354"/>
      <c r="J1177" s="354"/>
      <c r="K1177" s="355"/>
      <c r="L1177" s="330"/>
      <c r="M1177" s="262"/>
      <c r="N1177" s="262"/>
      <c r="O1177" s="262"/>
      <c r="P1177" s="262"/>
      <c r="Q1177" s="262"/>
      <c r="R1177" s="331"/>
    </row>
    <row r="1178" s="1" customFormat="true" ht="13.5" hidden="false" customHeight="false" outlineLevel="0" collapsed="false">
      <c r="A1178" s="322"/>
      <c r="B1178" s="323" t="s">
        <v>2331</v>
      </c>
      <c r="C1178" s="324" t="s">
        <v>2834</v>
      </c>
      <c r="D1178" s="325" t="n">
        <v>42777</v>
      </c>
      <c r="E1178" s="322"/>
      <c r="F1178" s="322" t="s">
        <v>2835</v>
      </c>
      <c r="G1178" s="324"/>
      <c r="H1178" s="326" t="n">
        <v>0</v>
      </c>
      <c r="I1178" s="327" t="s">
        <v>358</v>
      </c>
      <c r="J1178" s="328" t="n">
        <v>65</v>
      </c>
      <c r="K1178" s="329" t="n">
        <v>60.5</v>
      </c>
      <c r="L1178" s="330"/>
      <c r="M1178" s="262"/>
      <c r="N1178" s="262"/>
      <c r="O1178" s="262"/>
      <c r="P1178" s="262"/>
      <c r="Q1178" s="262"/>
      <c r="R1178" s="331"/>
    </row>
    <row r="1179" s="1" customFormat="true" ht="12.75" hidden="false" customHeight="false" outlineLevel="0" collapsed="false">
      <c r="A1179" s="262" t="n">
        <v>2</v>
      </c>
      <c r="B1179" s="332" t="s">
        <v>2836</v>
      </c>
      <c r="C1179" s="332" t="s">
        <v>2837</v>
      </c>
      <c r="D1179" s="332" t="s">
        <v>2838</v>
      </c>
      <c r="E1179" s="262"/>
      <c r="F1179" s="331" t="n">
        <v>4.9</v>
      </c>
      <c r="G1179" s="333" t="n">
        <v>869</v>
      </c>
      <c r="H1179" s="333" t="n">
        <f aca="false">A1179*G1179*(1-H1178/100)</f>
        <v>1738</v>
      </c>
      <c r="I1179" s="334" t="n">
        <v>653.7375</v>
      </c>
      <c r="J1179" s="334" t="n">
        <f aca="false">(A1179*I1179)/J1178*K1178</f>
        <v>1216.9575</v>
      </c>
      <c r="K1179" s="335" t="n">
        <f aca="false">H1179-J1179</f>
        <v>521.0425</v>
      </c>
      <c r="L1179" s="330"/>
      <c r="M1179" s="262"/>
      <c r="N1179" s="262" t="n">
        <v>653.7375</v>
      </c>
      <c r="O1179" s="262" t="n">
        <v>7.45</v>
      </c>
      <c r="P1179" s="262" t="n">
        <v>980.6063</v>
      </c>
      <c r="Q1179" s="262" t="n">
        <v>849.8588</v>
      </c>
      <c r="R1179" s="331" t="n">
        <f aca="false">A1179*F1179</f>
        <v>9.8</v>
      </c>
    </row>
    <row r="1180" s="1" customFormat="true" ht="12.75" hidden="false" customHeight="false" outlineLevel="0" collapsed="false">
      <c r="A1180" s="262" t="n">
        <v>2</v>
      </c>
      <c r="B1180" s="332" t="s">
        <v>2839</v>
      </c>
      <c r="C1180" s="332" t="s">
        <v>2840</v>
      </c>
      <c r="D1180" s="332" t="s">
        <v>2841</v>
      </c>
      <c r="E1180" s="262"/>
      <c r="F1180" s="331" t="n">
        <v>4.9</v>
      </c>
      <c r="G1180" s="333" t="n">
        <v>869</v>
      </c>
      <c r="H1180" s="333" t="n">
        <f aca="false">A1180*G1180*(1-H1178/100)</f>
        <v>1738</v>
      </c>
      <c r="I1180" s="334" t="n">
        <v>653.7375</v>
      </c>
      <c r="J1180" s="334" t="n">
        <f aca="false">(A1180*I1180)/J1178*K1178</f>
        <v>1216.9575</v>
      </c>
      <c r="K1180" s="335" t="n">
        <f aca="false">H1180-J1180</f>
        <v>521.0425</v>
      </c>
      <c r="L1180" s="330"/>
      <c r="M1180" s="262"/>
      <c r="N1180" s="262" t="n">
        <v>653.7375</v>
      </c>
      <c r="O1180" s="262" t="n">
        <v>7.45</v>
      </c>
      <c r="P1180" s="262" t="n">
        <v>980.6063</v>
      </c>
      <c r="Q1180" s="262" t="n">
        <v>849.8588</v>
      </c>
      <c r="R1180" s="331" t="n">
        <f aca="false">A1180*F1180</f>
        <v>9.8</v>
      </c>
    </row>
    <row r="1181" s="1" customFormat="true" ht="12.75" hidden="false" customHeight="false" outlineLevel="0" collapsed="false">
      <c r="A1181" s="336" t="n">
        <f aca="false">SUM(A1179:A1180)</f>
        <v>4</v>
      </c>
      <c r="B1181" s="336" t="s">
        <v>377</v>
      </c>
      <c r="C1181" s="336"/>
      <c r="D1181" s="336"/>
      <c r="E1181" s="336"/>
      <c r="F1181" s="337" t="n">
        <f aca="false">R1181</f>
        <v>19.6</v>
      </c>
      <c r="G1181" s="338"/>
      <c r="H1181" s="339" t="n">
        <f aca="false">SUM(H1179:H1180)</f>
        <v>3476</v>
      </c>
      <c r="I1181" s="340"/>
      <c r="J1181" s="341" t="n">
        <f aca="false">SUM(J1179:J1180)</f>
        <v>2433.915</v>
      </c>
      <c r="K1181" s="335" t="n">
        <f aca="false">SUM(K1179:K1180)</f>
        <v>1042.085</v>
      </c>
      <c r="L1181" s="330"/>
      <c r="M1181" s="262"/>
      <c r="N1181" s="262"/>
      <c r="O1181" s="262"/>
      <c r="P1181" s="262"/>
      <c r="Q1181" s="262"/>
      <c r="R1181" s="331" t="n">
        <f aca="false">SUM(R1179:R1180)</f>
        <v>19.6</v>
      </c>
    </row>
    <row r="1182" s="1" customFormat="true" ht="12.75" hidden="false" customHeight="false" outlineLevel="0" collapsed="false">
      <c r="A1182" s="262"/>
      <c r="B1182" s="272" t="s">
        <v>914</v>
      </c>
      <c r="C1182" s="342"/>
      <c r="D1182" s="342"/>
      <c r="E1182" s="262"/>
      <c r="F1182" s="262"/>
      <c r="G1182" s="333"/>
      <c r="H1182" s="343" t="n">
        <v>0</v>
      </c>
      <c r="I1182" s="344" t="n">
        <f aca="false">K1183/J1183</f>
        <v>0.428151763722234</v>
      </c>
      <c r="J1182" s="345"/>
      <c r="K1182" s="335"/>
      <c r="L1182" s="330"/>
      <c r="M1182" s="262"/>
      <c r="N1182" s="262"/>
      <c r="O1182" s="262"/>
      <c r="P1182" s="262"/>
      <c r="Q1182" s="262"/>
      <c r="R1182" s="331"/>
    </row>
    <row r="1183" s="1" customFormat="true" ht="13.5" hidden="false" customHeight="false" outlineLevel="0" collapsed="false">
      <c r="A1183" s="346"/>
      <c r="B1183" s="346" t="s">
        <v>915</v>
      </c>
      <c r="C1183" s="346"/>
      <c r="D1183" s="346"/>
      <c r="E1183" s="346"/>
      <c r="F1183" s="347"/>
      <c r="G1183" s="348"/>
      <c r="H1183" s="349" t="n">
        <f aca="false">SUM(H1181:H1182)</f>
        <v>3476</v>
      </c>
      <c r="I1183" s="350" t="n">
        <f aca="false">K1183/H1183</f>
        <v>0.299794303797468</v>
      </c>
      <c r="J1183" s="351" t="n">
        <f aca="false">SUM(J1181:J1182)</f>
        <v>2433.915</v>
      </c>
      <c r="K1183" s="352" t="n">
        <f aca="false">H1183-J1183</f>
        <v>1042.085</v>
      </c>
      <c r="L1183" s="330"/>
      <c r="M1183" s="262"/>
      <c r="N1183" s="262"/>
      <c r="O1183" s="262"/>
      <c r="P1183" s="262"/>
      <c r="Q1183" s="262"/>
      <c r="R1183" s="331"/>
    </row>
    <row r="1184" s="1" customFormat="true" ht="13.5" hidden="false" customHeight="false" outlineLevel="0" collapsed="false">
      <c r="A1184" s="262"/>
      <c r="B1184" s="332"/>
      <c r="C1184" s="342"/>
      <c r="D1184" s="342"/>
      <c r="E1184" s="262"/>
      <c r="F1184" s="262"/>
      <c r="G1184" s="262"/>
      <c r="H1184" s="262"/>
      <c r="I1184" s="354"/>
      <c r="J1184" s="354"/>
      <c r="K1184" s="355"/>
      <c r="L1184" s="330"/>
      <c r="M1184" s="262"/>
      <c r="N1184" s="262"/>
      <c r="O1184" s="262"/>
      <c r="P1184" s="262"/>
      <c r="Q1184" s="262"/>
      <c r="R1184" s="331"/>
    </row>
    <row r="1185" s="1" customFormat="true" ht="13.5" hidden="false" customHeight="false" outlineLevel="0" collapsed="false">
      <c r="A1185" s="322"/>
      <c r="B1185" s="323" t="s">
        <v>2130</v>
      </c>
      <c r="C1185" s="324" t="s">
        <v>2842</v>
      </c>
      <c r="D1185" s="325" t="n">
        <v>42777</v>
      </c>
      <c r="E1185" s="322"/>
      <c r="F1185" s="322" t="s">
        <v>2835</v>
      </c>
      <c r="G1185" s="324"/>
      <c r="H1185" s="326" t="n">
        <v>0</v>
      </c>
      <c r="I1185" s="327" t="s">
        <v>358</v>
      </c>
      <c r="J1185" s="328" t="n">
        <v>65</v>
      </c>
      <c r="K1185" s="329" t="n">
        <v>60.5</v>
      </c>
      <c r="L1185" s="330"/>
      <c r="M1185" s="262"/>
      <c r="N1185" s="262"/>
      <c r="O1185" s="262"/>
      <c r="P1185" s="262"/>
      <c r="Q1185" s="262"/>
      <c r="R1185" s="331"/>
    </row>
    <row r="1186" s="1" customFormat="true" ht="12.75" hidden="false" customHeight="false" outlineLevel="0" collapsed="false">
      <c r="A1186" s="262" t="n">
        <v>1</v>
      </c>
      <c r="B1186" s="332" t="s">
        <v>2610</v>
      </c>
      <c r="C1186" s="332" t="s">
        <v>1734</v>
      </c>
      <c r="D1186" s="332" t="s">
        <v>2611</v>
      </c>
      <c r="E1186" s="262"/>
      <c r="F1186" s="331" t="n">
        <v>30</v>
      </c>
      <c r="G1186" s="333" t="n">
        <v>7150</v>
      </c>
      <c r="H1186" s="333" t="n">
        <f aca="false">A1186*G1186*(1-H1185/100)</f>
        <v>7150</v>
      </c>
      <c r="I1186" s="334" t="n">
        <v>5661.63</v>
      </c>
      <c r="J1186" s="334" t="n">
        <f aca="false">(A1186*I1186)/J1185*K1185</f>
        <v>5269.671</v>
      </c>
      <c r="K1186" s="335" t="n">
        <f aca="false">H1186-J1186</f>
        <v>1880.329</v>
      </c>
      <c r="L1186" s="330"/>
      <c r="M1186" s="262"/>
      <c r="N1186" s="262" t="n">
        <v>5661.63</v>
      </c>
      <c r="O1186" s="262" t="n">
        <v>64.52</v>
      </c>
      <c r="P1186" s="262" t="n">
        <v>8490</v>
      </c>
      <c r="Q1186" s="262" t="n">
        <v>7360.119</v>
      </c>
      <c r="R1186" s="331" t="n">
        <f aca="false">A1186*F1186</f>
        <v>30</v>
      </c>
    </row>
    <row r="1187" s="1" customFormat="true" ht="12.75" hidden="false" customHeight="false" outlineLevel="0" collapsed="false">
      <c r="A1187" s="262" t="n">
        <v>3</v>
      </c>
      <c r="B1187" s="332" t="s">
        <v>1736</v>
      </c>
      <c r="C1187" s="332" t="s">
        <v>1734</v>
      </c>
      <c r="D1187" s="332" t="s">
        <v>1737</v>
      </c>
      <c r="E1187" s="262"/>
      <c r="F1187" s="331" t="n">
        <v>41</v>
      </c>
      <c r="G1187" s="333" t="n">
        <v>10360</v>
      </c>
      <c r="H1187" s="333" t="n">
        <f aca="false">A1187*G1187*(1-H1185/100)</f>
        <v>31080</v>
      </c>
      <c r="I1187" s="334" t="n">
        <v>7897.5</v>
      </c>
      <c r="J1187" s="334" t="n">
        <f aca="false">(A1187*I1187)/J1185*K1185</f>
        <v>22052.25</v>
      </c>
      <c r="K1187" s="335" t="n">
        <f aca="false">H1187-J1187</f>
        <v>9027.75</v>
      </c>
      <c r="L1187" s="330"/>
      <c r="M1187" s="262"/>
      <c r="N1187" s="262" t="n">
        <v>7897.5</v>
      </c>
      <c r="O1187" s="262" t="n">
        <v>90</v>
      </c>
      <c r="P1187" s="262" t="n">
        <v>11850</v>
      </c>
      <c r="Q1187" s="262" t="n">
        <v>10661.625</v>
      </c>
      <c r="R1187" s="331" t="n">
        <f aca="false">A1187*F1187</f>
        <v>123</v>
      </c>
    </row>
    <row r="1188" s="1" customFormat="true" ht="12.75" hidden="false" customHeight="false" outlineLevel="0" collapsed="false">
      <c r="A1188" s="262"/>
      <c r="B1188" s="272" t="s">
        <v>1365</v>
      </c>
      <c r="C1188" s="332"/>
      <c r="D1188" s="332"/>
      <c r="E1188" s="262"/>
      <c r="F1188" s="331"/>
      <c r="G1188" s="333"/>
      <c r="H1188" s="333"/>
      <c r="I1188" s="334"/>
      <c r="J1188" s="334"/>
      <c r="K1188" s="335"/>
      <c r="L1188" s="330"/>
      <c r="M1188" s="262"/>
      <c r="N1188" s="262"/>
      <c r="O1188" s="262"/>
      <c r="P1188" s="262"/>
      <c r="Q1188" s="262"/>
      <c r="R1188" s="331"/>
    </row>
    <row r="1189" s="1" customFormat="true" ht="12.75" hidden="false" customHeight="false" outlineLevel="0" collapsed="false">
      <c r="A1189" s="262" t="n">
        <v>24</v>
      </c>
      <c r="B1189" s="332" t="s">
        <v>2591</v>
      </c>
      <c r="C1189" s="332" t="s">
        <v>1907</v>
      </c>
      <c r="D1189" s="332" t="s">
        <v>2592</v>
      </c>
      <c r="E1189" s="262"/>
      <c r="F1189" s="331" t="n">
        <v>0.039</v>
      </c>
      <c r="G1189" s="333" t="n">
        <v>142</v>
      </c>
      <c r="H1189" s="333" t="n">
        <f aca="false">A1189*G1189*(1-H1185/100)</f>
        <v>3408</v>
      </c>
      <c r="I1189" s="334" t="n">
        <v>108.81</v>
      </c>
      <c r="J1189" s="334" t="n">
        <f aca="false">(A1189*I1189)/J1185*K1185</f>
        <v>2430.648</v>
      </c>
      <c r="K1189" s="335" t="n">
        <f aca="false">H1189-J1189</f>
        <v>977.352</v>
      </c>
      <c r="L1189" s="330"/>
      <c r="M1189" s="262"/>
      <c r="N1189" s="262" t="n">
        <v>108.81</v>
      </c>
      <c r="O1189" s="262" t="n">
        <v>1.24</v>
      </c>
      <c r="P1189" s="262" t="n">
        <v>160</v>
      </c>
      <c r="Q1189" s="262" t="n">
        <v>146.8935</v>
      </c>
      <c r="R1189" s="331" t="n">
        <f aca="false">A1189*F1189</f>
        <v>0.936</v>
      </c>
    </row>
    <row r="1190" s="1" customFormat="true" ht="12.75" hidden="false" customHeight="false" outlineLevel="0" collapsed="false">
      <c r="A1190" s="336" t="n">
        <f aca="false">SUM(A1186:A1189)</f>
        <v>28</v>
      </c>
      <c r="B1190" s="336" t="s">
        <v>377</v>
      </c>
      <c r="C1190" s="336"/>
      <c r="D1190" s="336"/>
      <c r="E1190" s="336"/>
      <c r="F1190" s="337" t="n">
        <f aca="false">R1190</f>
        <v>153.936</v>
      </c>
      <c r="G1190" s="338"/>
      <c r="H1190" s="339" t="n">
        <f aca="false">SUM(H1186:H1189)</f>
        <v>41638</v>
      </c>
      <c r="I1190" s="340"/>
      <c r="J1190" s="341" t="n">
        <f aca="false">SUM(J1186:J1189)</f>
        <v>29752.569</v>
      </c>
      <c r="K1190" s="335" t="n">
        <f aca="false">SUM(K1186:K1189)</f>
        <v>11885.431</v>
      </c>
      <c r="L1190" s="330"/>
      <c r="M1190" s="262"/>
      <c r="N1190" s="262"/>
      <c r="O1190" s="262"/>
      <c r="P1190" s="262"/>
      <c r="Q1190" s="262"/>
      <c r="R1190" s="331" t="n">
        <f aca="false">SUM(R1186:R1189)</f>
        <v>153.936</v>
      </c>
    </row>
    <row r="1191" s="1" customFormat="true" ht="12.75" hidden="false" customHeight="false" outlineLevel="0" collapsed="false">
      <c r="A1191" s="262"/>
      <c r="B1191" s="272" t="s">
        <v>914</v>
      </c>
      <c r="C1191" s="342"/>
      <c r="D1191" s="342"/>
      <c r="E1191" s="262"/>
      <c r="F1191" s="262"/>
      <c r="G1191" s="333"/>
      <c r="H1191" s="343" t="n">
        <v>0</v>
      </c>
      <c r="I1191" s="344" t="n">
        <f aca="false">K1192/J1192</f>
        <v>0.399475789804907</v>
      </c>
      <c r="J1191" s="345"/>
      <c r="K1191" s="335"/>
      <c r="L1191" s="330"/>
      <c r="M1191" s="262"/>
      <c r="N1191" s="262"/>
      <c r="O1191" s="262"/>
      <c r="P1191" s="262"/>
      <c r="Q1191" s="262"/>
      <c r="R1191" s="331"/>
    </row>
    <row r="1192" s="1" customFormat="true" ht="13.5" hidden="false" customHeight="false" outlineLevel="0" collapsed="false">
      <c r="A1192" s="346"/>
      <c r="B1192" s="346" t="s">
        <v>915</v>
      </c>
      <c r="C1192" s="346"/>
      <c r="D1192" s="346"/>
      <c r="E1192" s="346"/>
      <c r="F1192" s="347"/>
      <c r="G1192" s="348"/>
      <c r="H1192" s="349" t="n">
        <f aca="false">SUM(H1190:H1191)</f>
        <v>41638</v>
      </c>
      <c r="I1192" s="350" t="n">
        <f aca="false">K1192/H1192</f>
        <v>0.28544673135117</v>
      </c>
      <c r="J1192" s="351" t="n">
        <f aca="false">SUM(J1190:J1191)</f>
        <v>29752.569</v>
      </c>
      <c r="K1192" s="352" t="n">
        <f aca="false">H1192-J1192</f>
        <v>11885.431</v>
      </c>
      <c r="L1192" s="330"/>
      <c r="M1192" s="262"/>
      <c r="N1192" s="262"/>
      <c r="O1192" s="262"/>
      <c r="P1192" s="262"/>
      <c r="Q1192" s="262"/>
      <c r="R1192" s="331"/>
    </row>
    <row r="1193" s="1" customFormat="true" ht="13.5" hidden="false" customHeight="false" outlineLevel="0" collapsed="false">
      <c r="A1193" s="262"/>
      <c r="B1193" s="332"/>
      <c r="C1193" s="342"/>
      <c r="D1193" s="342"/>
      <c r="E1193" s="262"/>
      <c r="F1193" s="262"/>
      <c r="G1193" s="262"/>
      <c r="H1193" s="262"/>
      <c r="I1193" s="354"/>
      <c r="J1193" s="354"/>
      <c r="K1193" s="355"/>
      <c r="L1193" s="330"/>
      <c r="M1193" s="262"/>
      <c r="N1193" s="262"/>
      <c r="O1193" s="262"/>
      <c r="P1193" s="262"/>
      <c r="Q1193" s="262"/>
      <c r="R1193" s="331"/>
    </row>
    <row r="1194" s="1" customFormat="true" ht="13.5" hidden="false" customHeight="false" outlineLevel="0" collapsed="false">
      <c r="A1194" s="322"/>
      <c r="B1194" s="323" t="s">
        <v>2843</v>
      </c>
      <c r="C1194" s="324" t="s">
        <v>2844</v>
      </c>
      <c r="D1194" s="325" t="n">
        <v>42777</v>
      </c>
      <c r="E1194" s="322"/>
      <c r="F1194" s="322" t="s">
        <v>2835</v>
      </c>
      <c r="G1194" s="324"/>
      <c r="H1194" s="326" t="n">
        <v>0</v>
      </c>
      <c r="I1194" s="327" t="s">
        <v>358</v>
      </c>
      <c r="J1194" s="328" t="n">
        <v>65</v>
      </c>
      <c r="K1194" s="329" t="n">
        <v>60.5</v>
      </c>
      <c r="L1194" s="330"/>
      <c r="M1194" s="262"/>
      <c r="N1194" s="262"/>
      <c r="O1194" s="262"/>
      <c r="P1194" s="262"/>
      <c r="Q1194" s="262"/>
      <c r="R1194" s="331"/>
    </row>
    <row r="1195" s="1" customFormat="true" ht="12.75" hidden="false" customHeight="false" outlineLevel="0" collapsed="false">
      <c r="A1195" s="262" t="n">
        <v>1</v>
      </c>
      <c r="B1195" s="332" t="s">
        <v>2845</v>
      </c>
      <c r="C1195" s="332" t="s">
        <v>2846</v>
      </c>
      <c r="D1195" s="332" t="s">
        <v>2847</v>
      </c>
      <c r="E1195" s="262"/>
      <c r="F1195" s="331" t="n">
        <v>3.5</v>
      </c>
      <c r="G1195" s="333" t="n">
        <v>3650</v>
      </c>
      <c r="H1195" s="333" t="n">
        <f aca="false">A1195*G1195*(1-H1194/100)</f>
        <v>3650</v>
      </c>
      <c r="I1195" s="334" t="n">
        <v>2548</v>
      </c>
      <c r="J1195" s="334" t="n">
        <f aca="false">(A1195*I1195)/J1194*K1194</f>
        <v>2371.6</v>
      </c>
      <c r="K1195" s="335" t="n">
        <f aca="false">H1195-J1195</f>
        <v>1278.4</v>
      </c>
      <c r="L1195" s="330"/>
      <c r="M1195" s="262"/>
      <c r="N1195" s="262" t="n">
        <v>2548</v>
      </c>
      <c r="O1195" s="262" t="n">
        <v>28</v>
      </c>
      <c r="P1195" s="262" t="n">
        <v>4076.8</v>
      </c>
      <c r="Q1195" s="262" t="n">
        <v>3567.2</v>
      </c>
      <c r="R1195" s="331" t="n">
        <f aca="false">A1195*F1195</f>
        <v>3.5</v>
      </c>
    </row>
    <row r="1196" s="1" customFormat="true" ht="12.75" hidden="false" customHeight="false" outlineLevel="0" collapsed="false">
      <c r="A1196" s="262" t="n">
        <v>2</v>
      </c>
      <c r="B1196" s="332" t="s">
        <v>2194</v>
      </c>
      <c r="C1196" s="332" t="s">
        <v>1734</v>
      </c>
      <c r="D1196" s="332" t="s">
        <v>2195</v>
      </c>
      <c r="E1196" s="262"/>
      <c r="F1196" s="331" t="n">
        <v>18</v>
      </c>
      <c r="G1196" s="333" t="n">
        <v>5602</v>
      </c>
      <c r="H1196" s="333" t="n">
        <f aca="false">A1196*G1196*(1-H1194/100)</f>
        <v>11204</v>
      </c>
      <c r="I1196" s="334" t="n">
        <v>4212</v>
      </c>
      <c r="J1196" s="334" t="n">
        <f aca="false">(A1196*I1196)/J1194*K1194</f>
        <v>7840.8</v>
      </c>
      <c r="K1196" s="335" t="n">
        <f aca="false">H1196-J1196</f>
        <v>3363.2</v>
      </c>
      <c r="L1196" s="330"/>
      <c r="M1196" s="262"/>
      <c r="N1196" s="262" t="n">
        <v>4212</v>
      </c>
      <c r="O1196" s="262" t="n">
        <v>48</v>
      </c>
      <c r="P1196" s="262" t="n">
        <v>6320</v>
      </c>
      <c r="Q1196" s="262" t="n">
        <v>5475.6</v>
      </c>
      <c r="R1196" s="331" t="n">
        <f aca="false">A1196*F1196</f>
        <v>36</v>
      </c>
    </row>
    <row r="1197" s="1" customFormat="true" ht="12.75" hidden="false" customHeight="false" outlineLevel="0" collapsed="false">
      <c r="A1197" s="262" t="n">
        <v>2</v>
      </c>
      <c r="B1197" s="332" t="s">
        <v>2196</v>
      </c>
      <c r="C1197" s="332" t="s">
        <v>1731</v>
      </c>
      <c r="D1197" s="332" t="s">
        <v>2197</v>
      </c>
      <c r="E1197" s="262"/>
      <c r="F1197" s="331" t="n">
        <v>20.38</v>
      </c>
      <c r="G1197" s="333" t="n">
        <v>5575</v>
      </c>
      <c r="H1197" s="333" t="n">
        <f aca="false">A1197*G1197*(1-H1194/100)</f>
        <v>11150</v>
      </c>
      <c r="I1197" s="334" t="n">
        <v>4036.5</v>
      </c>
      <c r="J1197" s="334" t="n">
        <f aca="false">(A1197*I1197)/J1194*K1194</f>
        <v>7514.1</v>
      </c>
      <c r="K1197" s="335" t="n">
        <f aca="false">H1197-J1197</f>
        <v>3635.9</v>
      </c>
      <c r="L1197" s="330"/>
      <c r="M1197" s="262"/>
      <c r="N1197" s="262" t="n">
        <v>4036.5</v>
      </c>
      <c r="O1197" s="262" t="n">
        <v>46</v>
      </c>
      <c r="P1197" s="262" t="n">
        <v>6050</v>
      </c>
      <c r="Q1197" s="262" t="n">
        <v>5449.275</v>
      </c>
      <c r="R1197" s="331" t="n">
        <f aca="false">A1197*F1197</f>
        <v>40.76</v>
      </c>
    </row>
    <row r="1198" s="1" customFormat="true" ht="12.75" hidden="false" customHeight="false" outlineLevel="0" collapsed="false">
      <c r="A1198" s="262" t="n">
        <v>5</v>
      </c>
      <c r="B1198" s="332" t="s">
        <v>1531</v>
      </c>
      <c r="C1198" s="332" t="s">
        <v>1532</v>
      </c>
      <c r="D1198" s="332" t="s">
        <v>1533</v>
      </c>
      <c r="E1198" s="262"/>
      <c r="F1198" s="331" t="n">
        <v>0.6</v>
      </c>
      <c r="G1198" s="333" t="n">
        <v>230</v>
      </c>
      <c r="H1198" s="333" t="n">
        <f aca="false">A1198*G1198*(1-H1194/100)</f>
        <v>1150</v>
      </c>
      <c r="I1198" s="334" t="n">
        <v>201.825</v>
      </c>
      <c r="J1198" s="334" t="n">
        <f aca="false">(A1198*I1198)/J1194*K1194</f>
        <v>939.2625</v>
      </c>
      <c r="K1198" s="335" t="n">
        <f aca="false">H1198-J1198</f>
        <v>210.7375</v>
      </c>
      <c r="L1198" s="330"/>
      <c r="M1198" s="262"/>
      <c r="N1198" s="262" t="n">
        <v>201.825</v>
      </c>
      <c r="O1198" s="262" t="n">
        <v>2.3</v>
      </c>
      <c r="P1198" s="262" t="n">
        <v>400</v>
      </c>
      <c r="Q1198" s="262" t="n">
        <v>285</v>
      </c>
      <c r="R1198" s="331" t="n">
        <f aca="false">A1198*F1198</f>
        <v>3</v>
      </c>
    </row>
    <row r="1199" s="1" customFormat="true" ht="12.75" hidden="false" customHeight="false" outlineLevel="0" collapsed="false">
      <c r="A1199" s="336" t="n">
        <f aca="false">SUM(A1195:A1198)</f>
        <v>10</v>
      </c>
      <c r="B1199" s="336" t="s">
        <v>377</v>
      </c>
      <c r="C1199" s="336"/>
      <c r="D1199" s="336"/>
      <c r="E1199" s="336"/>
      <c r="F1199" s="337" t="n">
        <f aca="false">R1199</f>
        <v>83.26</v>
      </c>
      <c r="G1199" s="338"/>
      <c r="H1199" s="339" t="n">
        <f aca="false">SUM(H1195:H1198)</f>
        <v>27154</v>
      </c>
      <c r="I1199" s="340"/>
      <c r="J1199" s="341" t="n">
        <f aca="false">SUM(J1195:J1198)</f>
        <v>18665.7625</v>
      </c>
      <c r="K1199" s="335" t="n">
        <f aca="false">SUM(K1195:K1198)</f>
        <v>8488.2375</v>
      </c>
      <c r="L1199" s="330"/>
      <c r="M1199" s="262"/>
      <c r="N1199" s="262"/>
      <c r="O1199" s="262"/>
      <c r="P1199" s="262"/>
      <c r="Q1199" s="262"/>
      <c r="R1199" s="331" t="n">
        <f aca="false">SUM(R1195:R1198)</f>
        <v>83.26</v>
      </c>
    </row>
    <row r="1200" s="1" customFormat="true" ht="12.75" hidden="false" customHeight="false" outlineLevel="0" collapsed="false">
      <c r="A1200" s="262"/>
      <c r="B1200" s="272" t="s">
        <v>914</v>
      </c>
      <c r="C1200" s="342"/>
      <c r="D1200" s="342"/>
      <c r="E1200" s="262"/>
      <c r="F1200" s="262"/>
      <c r="G1200" s="333"/>
      <c r="H1200" s="343" t="n">
        <v>0</v>
      </c>
      <c r="I1200" s="344" t="n">
        <f aca="false">K1201/J1201</f>
        <v>0.454749035834995</v>
      </c>
      <c r="J1200" s="345"/>
      <c r="K1200" s="335"/>
      <c r="L1200" s="330"/>
      <c r="M1200" s="262"/>
      <c r="N1200" s="262"/>
      <c r="O1200" s="262"/>
      <c r="P1200" s="262"/>
      <c r="Q1200" s="262"/>
      <c r="R1200" s="331"/>
    </row>
    <row r="1201" s="1" customFormat="true" ht="13.5" hidden="false" customHeight="false" outlineLevel="0" collapsed="false">
      <c r="A1201" s="346"/>
      <c r="B1201" s="346" t="s">
        <v>915</v>
      </c>
      <c r="C1201" s="346"/>
      <c r="D1201" s="346"/>
      <c r="E1201" s="346"/>
      <c r="F1201" s="347"/>
      <c r="G1201" s="348"/>
      <c r="H1201" s="349" t="n">
        <f aca="false">SUM(H1199:H1200)</f>
        <v>27154</v>
      </c>
      <c r="I1201" s="350" t="n">
        <f aca="false">K1201/H1201</f>
        <v>0.312596210503057</v>
      </c>
      <c r="J1201" s="351" t="n">
        <f aca="false">SUM(J1199:J1200)</f>
        <v>18665.7625</v>
      </c>
      <c r="K1201" s="352" t="n">
        <f aca="false">H1201-J1201</f>
        <v>8488.2375</v>
      </c>
      <c r="L1201" s="330"/>
      <c r="M1201" s="262"/>
      <c r="N1201" s="262"/>
      <c r="O1201" s="262"/>
      <c r="P1201" s="262"/>
      <c r="Q1201" s="262"/>
      <c r="R1201" s="331"/>
    </row>
    <row r="1202" s="1" customFormat="true" ht="13.5" hidden="false" customHeight="false" outlineLevel="0" collapsed="false">
      <c r="A1202" s="262"/>
      <c r="B1202" s="332"/>
      <c r="C1202" s="342"/>
      <c r="D1202" s="342"/>
      <c r="E1202" s="262"/>
      <c r="F1202" s="262"/>
      <c r="G1202" s="262"/>
      <c r="H1202" s="262"/>
      <c r="I1202" s="354"/>
      <c r="J1202" s="354"/>
      <c r="K1202" s="355"/>
      <c r="L1202" s="330"/>
      <c r="M1202" s="262"/>
      <c r="N1202" s="262"/>
      <c r="O1202" s="262"/>
      <c r="P1202" s="262"/>
      <c r="Q1202" s="262"/>
      <c r="R1202" s="331"/>
    </row>
    <row r="1203" s="1" customFormat="true" ht="13.5" hidden="false" customHeight="false" outlineLevel="0" collapsed="false">
      <c r="A1203" s="322"/>
      <c r="B1203" s="323" t="s">
        <v>2848</v>
      </c>
      <c r="C1203" s="324" t="s">
        <v>2849</v>
      </c>
      <c r="D1203" s="325" t="n">
        <v>42777</v>
      </c>
      <c r="E1203" s="322"/>
      <c r="F1203" s="322" t="s">
        <v>2850</v>
      </c>
      <c r="G1203" s="324"/>
      <c r="H1203" s="326" t="n">
        <v>0</v>
      </c>
      <c r="I1203" s="327" t="s">
        <v>358</v>
      </c>
      <c r="J1203" s="328" t="n">
        <v>65</v>
      </c>
      <c r="K1203" s="329" t="n">
        <v>60.5</v>
      </c>
      <c r="L1203" s="330"/>
      <c r="M1203" s="262"/>
      <c r="N1203" s="262"/>
      <c r="O1203" s="262"/>
      <c r="P1203" s="262"/>
      <c r="Q1203" s="262"/>
      <c r="R1203" s="331"/>
    </row>
    <row r="1204" s="1" customFormat="true" ht="12.75" hidden="false" customHeight="false" outlineLevel="0" collapsed="false">
      <c r="A1204" s="262" t="n">
        <v>5</v>
      </c>
      <c r="B1204" s="332" t="s">
        <v>2371</v>
      </c>
      <c r="C1204" s="332" t="s">
        <v>1212</v>
      </c>
      <c r="D1204" s="332" t="s">
        <v>856</v>
      </c>
      <c r="E1204" s="262"/>
      <c r="F1204" s="331" t="n">
        <v>3.6</v>
      </c>
      <c r="G1204" s="333" t="n">
        <v>618</v>
      </c>
      <c r="H1204" s="333" t="n">
        <f aca="false">A1204*G1204*(1-H1203/100)</f>
        <v>3090</v>
      </c>
      <c r="I1204" s="334" t="n">
        <v>458.055</v>
      </c>
      <c r="J1204" s="334" t="n">
        <f aca="false">(A1204*I1204)/J1203*K1203</f>
        <v>2131.7175</v>
      </c>
      <c r="K1204" s="335" t="n">
        <f aca="false">H1204-J1204</f>
        <v>958.2825</v>
      </c>
      <c r="L1204" s="330"/>
      <c r="M1204" s="262"/>
      <c r="N1204" s="262" t="n">
        <v>458.055</v>
      </c>
      <c r="O1204" s="262" t="n">
        <v>5.22</v>
      </c>
      <c r="P1204" s="262" t="n">
        <v>687.0825</v>
      </c>
      <c r="Q1204" s="262" t="n">
        <v>618.3743</v>
      </c>
      <c r="R1204" s="331" t="n">
        <f aca="false">A1204*F1204</f>
        <v>18</v>
      </c>
    </row>
    <row r="1205" s="1" customFormat="true" ht="12.75" hidden="false" customHeight="false" outlineLevel="0" collapsed="false">
      <c r="A1205" s="262" t="n">
        <v>10</v>
      </c>
      <c r="B1205" s="332" t="s">
        <v>2851</v>
      </c>
      <c r="C1205" s="332" t="s">
        <v>1636</v>
      </c>
      <c r="D1205" s="332" t="s">
        <v>1637</v>
      </c>
      <c r="E1205" s="262"/>
      <c r="F1205" s="331" t="n">
        <v>4.08</v>
      </c>
      <c r="G1205" s="333" t="n">
        <v>2862</v>
      </c>
      <c r="H1205" s="333" t="n">
        <f aca="false">A1205*G1205*(1-H1203/100)</f>
        <v>28620</v>
      </c>
      <c r="I1205" s="334" t="n">
        <v>2120.3</v>
      </c>
      <c r="J1205" s="334" t="n">
        <f aca="false">(A1205*I1205)/J1203*K1203</f>
        <v>19735.1</v>
      </c>
      <c r="K1205" s="335" t="n">
        <f aca="false">H1205-J1205</f>
        <v>8884.9</v>
      </c>
      <c r="L1205" s="330"/>
      <c r="M1205" s="262"/>
      <c r="N1205" s="262" t="n">
        <v>2120.3</v>
      </c>
      <c r="O1205" s="262" t="n">
        <v>23.3</v>
      </c>
      <c r="P1205" s="262" t="n">
        <v>3500</v>
      </c>
      <c r="Q1205" s="262" t="n">
        <v>2862.405</v>
      </c>
      <c r="R1205" s="331" t="n">
        <f aca="false">A1205*F1205</f>
        <v>40.8</v>
      </c>
    </row>
    <row r="1206" s="1" customFormat="true" ht="12.75" hidden="false" customHeight="false" outlineLevel="0" collapsed="false">
      <c r="A1206" s="262" t="n">
        <v>2</v>
      </c>
      <c r="B1206" s="332" t="s">
        <v>2852</v>
      </c>
      <c r="C1206" s="332" t="s">
        <v>1550</v>
      </c>
      <c r="D1206" s="332" t="s">
        <v>2853</v>
      </c>
      <c r="E1206" s="262"/>
      <c r="F1206" s="331" t="n">
        <v>0.75</v>
      </c>
      <c r="G1206" s="333" t="n">
        <v>746</v>
      </c>
      <c r="H1206" s="333" t="n">
        <f aca="false">A1206*G1206*(1-H1203/100)</f>
        <v>1492</v>
      </c>
      <c r="I1206" s="334" t="n">
        <v>497.25</v>
      </c>
      <c r="J1206" s="334" t="n">
        <f aca="false">(A1206*I1206)/J1203*K1203</f>
        <v>925.65</v>
      </c>
      <c r="K1206" s="335" t="n">
        <f aca="false">H1206-J1206</f>
        <v>566.35</v>
      </c>
      <c r="L1206" s="330"/>
      <c r="M1206" s="262"/>
      <c r="N1206" s="262" t="n">
        <v>497.25</v>
      </c>
      <c r="O1206" s="262" t="n">
        <v>5.1</v>
      </c>
      <c r="P1206" s="262" t="n">
        <v>800</v>
      </c>
      <c r="Q1206" s="262" t="n">
        <v>745.875</v>
      </c>
      <c r="R1206" s="331" t="n">
        <f aca="false">A1206*F1206</f>
        <v>1.5</v>
      </c>
    </row>
    <row r="1207" s="1" customFormat="true" ht="12.75" hidden="false" customHeight="false" outlineLevel="0" collapsed="false">
      <c r="A1207" s="262" t="n">
        <v>1</v>
      </c>
      <c r="B1207" s="332" t="s">
        <v>2854</v>
      </c>
      <c r="C1207" s="272" t="s">
        <v>1980</v>
      </c>
      <c r="D1207" s="332"/>
      <c r="E1207" s="262"/>
      <c r="F1207" s="331"/>
      <c r="G1207" s="333"/>
      <c r="H1207" s="333"/>
      <c r="I1207" s="334"/>
      <c r="J1207" s="334"/>
      <c r="K1207" s="335"/>
      <c r="L1207" s="330"/>
      <c r="M1207" s="262"/>
      <c r="N1207" s="262"/>
      <c r="O1207" s="262"/>
      <c r="P1207" s="262"/>
      <c r="Q1207" s="262"/>
      <c r="R1207" s="331"/>
    </row>
    <row r="1208" s="1" customFormat="true" ht="12.75" hidden="false" customHeight="false" outlineLevel="0" collapsed="false">
      <c r="A1208" s="262" t="n">
        <v>10</v>
      </c>
      <c r="B1208" s="332" t="s">
        <v>2855</v>
      </c>
      <c r="C1208" s="272" t="s">
        <v>1980</v>
      </c>
      <c r="D1208" s="332"/>
      <c r="E1208" s="262"/>
      <c r="F1208" s="331"/>
      <c r="G1208" s="333"/>
      <c r="H1208" s="333"/>
      <c r="I1208" s="334"/>
      <c r="J1208" s="334"/>
      <c r="K1208" s="335"/>
      <c r="L1208" s="330"/>
      <c r="M1208" s="262"/>
      <c r="N1208" s="262"/>
      <c r="O1208" s="262"/>
      <c r="P1208" s="262"/>
      <c r="Q1208" s="262"/>
      <c r="R1208" s="331"/>
    </row>
    <row r="1209" s="1" customFormat="true" ht="12.75" hidden="false" customHeight="false" outlineLevel="0" collapsed="false">
      <c r="A1209" s="262" t="n">
        <v>5</v>
      </c>
      <c r="B1209" s="332" t="s">
        <v>2856</v>
      </c>
      <c r="C1209" s="272" t="s">
        <v>2857</v>
      </c>
      <c r="D1209" s="332"/>
      <c r="E1209" s="262"/>
      <c r="F1209" s="331"/>
      <c r="G1209" s="333"/>
      <c r="H1209" s="333"/>
      <c r="I1209" s="334"/>
      <c r="J1209" s="334"/>
      <c r="K1209" s="335"/>
      <c r="L1209" s="330"/>
      <c r="M1209" s="262"/>
      <c r="N1209" s="262"/>
      <c r="O1209" s="262"/>
      <c r="P1209" s="262"/>
      <c r="Q1209" s="262"/>
      <c r="R1209" s="331"/>
    </row>
    <row r="1210" s="1" customFormat="true" ht="12.75" hidden="false" customHeight="false" outlineLevel="0" collapsed="false">
      <c r="A1210" s="262"/>
      <c r="B1210" s="272" t="s">
        <v>1365</v>
      </c>
      <c r="C1210" s="332"/>
      <c r="D1210" s="332"/>
      <c r="E1210" s="262"/>
      <c r="F1210" s="331"/>
      <c r="G1210" s="333"/>
      <c r="H1210" s="333"/>
      <c r="I1210" s="334"/>
      <c r="J1210" s="334"/>
      <c r="K1210" s="335"/>
      <c r="L1210" s="330"/>
      <c r="M1210" s="262"/>
      <c r="N1210" s="262"/>
      <c r="O1210" s="262"/>
      <c r="P1210" s="262"/>
      <c r="Q1210" s="262"/>
      <c r="R1210" s="331"/>
    </row>
    <row r="1211" s="1" customFormat="true" ht="12.75" hidden="false" customHeight="false" outlineLevel="0" collapsed="false">
      <c r="A1211" s="262" t="n">
        <v>50</v>
      </c>
      <c r="B1211" s="332" t="s">
        <v>1801</v>
      </c>
      <c r="C1211" s="332" t="s">
        <v>1802</v>
      </c>
      <c r="D1211" s="332" t="s">
        <v>1803</v>
      </c>
      <c r="E1211" s="262"/>
      <c r="F1211" s="331" t="n">
        <v>0.01</v>
      </c>
      <c r="G1211" s="333" t="n">
        <v>21</v>
      </c>
      <c r="H1211" s="333" t="n">
        <f aca="false">A1211*G1211*(1-H1203/100)</f>
        <v>1050</v>
      </c>
      <c r="I1211" s="334" t="n">
        <v>15.795</v>
      </c>
      <c r="J1211" s="334" t="n">
        <f aca="false">(A1211*I1211)/J1203*K1203</f>
        <v>735.075</v>
      </c>
      <c r="K1211" s="335" t="n">
        <f aca="false">H1211-J1211</f>
        <v>314.925</v>
      </c>
      <c r="L1211" s="330"/>
      <c r="M1211" s="262"/>
      <c r="N1211" s="262" t="n">
        <v>15.795</v>
      </c>
      <c r="O1211" s="262" t="n">
        <v>0.18</v>
      </c>
      <c r="P1211" s="262" t="n">
        <v>30</v>
      </c>
      <c r="Q1211" s="262" t="n">
        <v>21.3233</v>
      </c>
      <c r="R1211" s="331" t="n">
        <f aca="false">A1211*F1211</f>
        <v>0.5</v>
      </c>
    </row>
    <row r="1212" s="1" customFormat="true" ht="12.75" hidden="false" customHeight="false" outlineLevel="0" collapsed="false">
      <c r="A1212" s="262" t="n">
        <v>50</v>
      </c>
      <c r="B1212" s="332" t="s">
        <v>2858</v>
      </c>
      <c r="C1212" s="332" t="s">
        <v>1802</v>
      </c>
      <c r="D1212" s="332" t="s">
        <v>2859</v>
      </c>
      <c r="E1212" s="262"/>
      <c r="F1212" s="331" t="n">
        <v>0.01</v>
      </c>
      <c r="G1212" s="333" t="n">
        <v>29</v>
      </c>
      <c r="H1212" s="333" t="n">
        <f aca="false">A1212*G1212*(1-H1203/100)</f>
        <v>1450</v>
      </c>
      <c r="I1212" s="334" t="n">
        <v>22.815</v>
      </c>
      <c r="J1212" s="334" t="n">
        <f aca="false">(A1212*I1212)/J1203*K1203</f>
        <v>1061.775</v>
      </c>
      <c r="K1212" s="335" t="n">
        <f aca="false">H1212-J1212</f>
        <v>388.225</v>
      </c>
      <c r="L1212" s="330"/>
      <c r="M1212" s="262"/>
      <c r="N1212" s="262" t="n">
        <v>22.815</v>
      </c>
      <c r="O1212" s="262" t="n">
        <v>0.26</v>
      </c>
      <c r="P1212" s="262" t="n">
        <v>40</v>
      </c>
      <c r="Q1212" s="262" t="n">
        <v>28.5188</v>
      </c>
      <c r="R1212" s="331" t="n">
        <f aca="false">A1212*F1212</f>
        <v>0.5</v>
      </c>
    </row>
    <row r="1213" s="1" customFormat="true" ht="12.75" hidden="false" customHeight="false" outlineLevel="0" collapsed="false">
      <c r="A1213" s="262" t="n">
        <v>50</v>
      </c>
      <c r="B1213" s="332" t="s">
        <v>2860</v>
      </c>
      <c r="C1213" s="332" t="s">
        <v>1802</v>
      </c>
      <c r="D1213" s="332" t="s">
        <v>2861</v>
      </c>
      <c r="E1213" s="262"/>
      <c r="F1213" s="331" t="n">
        <v>0.01</v>
      </c>
      <c r="G1213" s="333" t="n">
        <v>29</v>
      </c>
      <c r="H1213" s="333" t="n">
        <f aca="false">A1213*G1213*(1-H1203/100)</f>
        <v>1450</v>
      </c>
      <c r="I1213" s="334" t="n">
        <v>22.815</v>
      </c>
      <c r="J1213" s="334" t="n">
        <f aca="false">(A1213*I1213)/J1203*K1203</f>
        <v>1061.775</v>
      </c>
      <c r="K1213" s="335" t="n">
        <f aca="false">H1213-J1213</f>
        <v>388.225</v>
      </c>
      <c r="L1213" s="330"/>
      <c r="M1213" s="262"/>
      <c r="N1213" s="262" t="n">
        <v>22.815</v>
      </c>
      <c r="O1213" s="262" t="n">
        <v>0.26</v>
      </c>
      <c r="P1213" s="262" t="n">
        <v>40</v>
      </c>
      <c r="Q1213" s="262" t="n">
        <v>28.5188</v>
      </c>
      <c r="R1213" s="331" t="n">
        <f aca="false">A1213*F1213</f>
        <v>0.5</v>
      </c>
    </row>
    <row r="1214" s="1" customFormat="true" ht="12.75" hidden="false" customHeight="false" outlineLevel="0" collapsed="false">
      <c r="A1214" s="262" t="n">
        <v>100</v>
      </c>
      <c r="B1214" s="332" t="s">
        <v>2021</v>
      </c>
      <c r="C1214" s="332" t="s">
        <v>2022</v>
      </c>
      <c r="D1214" s="332" t="s">
        <v>856</v>
      </c>
      <c r="E1214" s="262"/>
      <c r="F1214" s="331"/>
      <c r="G1214" s="333" t="n">
        <v>105</v>
      </c>
      <c r="H1214" s="333" t="n">
        <f aca="false">A1214*G1214*(1-H1203/100)</f>
        <v>10500</v>
      </c>
      <c r="I1214" s="334" t="n">
        <v>80.73</v>
      </c>
      <c r="J1214" s="334" t="n">
        <f aca="false">(A1214*I1214)/J1203*K1203</f>
        <v>7514.1</v>
      </c>
      <c r="K1214" s="335" t="n">
        <f aca="false">H1214-J1214</f>
        <v>2985.9</v>
      </c>
      <c r="L1214" s="330"/>
      <c r="M1214" s="262"/>
      <c r="N1214" s="262" t="n">
        <v>80.73</v>
      </c>
      <c r="O1214" s="262" t="n">
        <v>0.92</v>
      </c>
      <c r="P1214" s="262" t="n">
        <v>130</v>
      </c>
      <c r="Q1214" s="262" t="n">
        <v>104.949</v>
      </c>
      <c r="R1214" s="331" t="n">
        <f aca="false">A1214*F1214</f>
        <v>0</v>
      </c>
    </row>
    <row r="1215" s="1" customFormat="true" ht="12.75" hidden="false" customHeight="false" outlineLevel="0" collapsed="false">
      <c r="A1215" s="262" t="n">
        <v>20</v>
      </c>
      <c r="B1215" s="332" t="s">
        <v>1679</v>
      </c>
      <c r="C1215" s="332" t="s">
        <v>1680</v>
      </c>
      <c r="D1215" s="332" t="s">
        <v>1681</v>
      </c>
      <c r="E1215" s="262"/>
      <c r="F1215" s="331" t="n">
        <v>0.02</v>
      </c>
      <c r="G1215" s="333" t="n">
        <v>107</v>
      </c>
      <c r="H1215" s="333" t="n">
        <f aca="false">A1215*G1215*(1-H1203/100)</f>
        <v>2140</v>
      </c>
      <c r="I1215" s="334" t="n">
        <v>78.975</v>
      </c>
      <c r="J1215" s="334" t="n">
        <f aca="false">(A1215*I1215)/J1203*K1203</f>
        <v>1470.15</v>
      </c>
      <c r="K1215" s="335" t="n">
        <f aca="false">H1215-J1215</f>
        <v>669.85</v>
      </c>
      <c r="L1215" s="330"/>
      <c r="M1215" s="262"/>
      <c r="N1215" s="262" t="n">
        <v>78.975</v>
      </c>
      <c r="O1215" s="262" t="n">
        <v>0.9</v>
      </c>
      <c r="P1215" s="262" t="n">
        <v>120</v>
      </c>
      <c r="Q1215" s="262" t="n">
        <v>106.6163</v>
      </c>
      <c r="R1215" s="331" t="n">
        <f aca="false">A1215*F1215</f>
        <v>0.4</v>
      </c>
    </row>
    <row r="1216" s="1" customFormat="true" ht="12.75" hidden="false" customHeight="false" outlineLevel="0" collapsed="false">
      <c r="A1216" s="262" t="n">
        <v>10</v>
      </c>
      <c r="B1216" s="332" t="s">
        <v>2822</v>
      </c>
      <c r="C1216" s="332" t="s">
        <v>1907</v>
      </c>
      <c r="D1216" s="332" t="s">
        <v>856</v>
      </c>
      <c r="E1216" s="262"/>
      <c r="F1216" s="331" t="n">
        <v>0.03</v>
      </c>
      <c r="G1216" s="333" t="n">
        <v>135</v>
      </c>
      <c r="H1216" s="333" t="n">
        <f aca="false">A1216*G1216*(1-H1203/100)</f>
        <v>1350</v>
      </c>
      <c r="I1216" s="334" t="n">
        <v>110.565</v>
      </c>
      <c r="J1216" s="334" t="n">
        <f aca="false">(A1216*I1216)/J1203*K1203</f>
        <v>1029.105</v>
      </c>
      <c r="K1216" s="335" t="n">
        <f aca="false">H1216-J1216</f>
        <v>320.895</v>
      </c>
      <c r="L1216" s="330"/>
      <c r="M1216" s="262"/>
      <c r="N1216" s="262" t="n">
        <v>110.565</v>
      </c>
      <c r="O1216" s="262" t="n">
        <v>1.26</v>
      </c>
      <c r="P1216" s="262" t="n">
        <v>170</v>
      </c>
      <c r="Q1216" s="262" t="n">
        <v>135</v>
      </c>
      <c r="R1216" s="331" t="n">
        <f aca="false">A1216*F1216</f>
        <v>0.3</v>
      </c>
    </row>
    <row r="1217" s="1" customFormat="true" ht="12.75" hidden="false" customHeight="false" outlineLevel="0" collapsed="false">
      <c r="A1217" s="262" t="n">
        <v>10</v>
      </c>
      <c r="B1217" s="332" t="s">
        <v>2862</v>
      </c>
      <c r="C1217" s="332" t="s">
        <v>1680</v>
      </c>
      <c r="D1217" s="332" t="s">
        <v>856</v>
      </c>
      <c r="E1217" s="262"/>
      <c r="F1217" s="331" t="n">
        <v>0.05</v>
      </c>
      <c r="G1217" s="333" t="n">
        <v>215</v>
      </c>
      <c r="H1217" s="333" t="n">
        <f aca="false">A1217*G1217*(1-H1203/100)</f>
        <v>2150</v>
      </c>
      <c r="I1217" s="334" t="n">
        <v>169</v>
      </c>
      <c r="J1217" s="334" t="n">
        <f aca="false">(A1217*I1217)/J1203*K1203</f>
        <v>1573</v>
      </c>
      <c r="K1217" s="335" t="n">
        <f aca="false">H1217-J1217</f>
        <v>577</v>
      </c>
      <c r="L1217" s="330"/>
      <c r="M1217" s="262"/>
      <c r="N1217" s="262" t="n">
        <v>169</v>
      </c>
      <c r="O1217" s="262" t="n">
        <v>2</v>
      </c>
      <c r="P1217" s="262" t="n">
        <v>250</v>
      </c>
      <c r="Q1217" s="262" t="n">
        <v>215</v>
      </c>
      <c r="R1217" s="331" t="n">
        <f aca="false">A1217*F1217</f>
        <v>0.5</v>
      </c>
    </row>
    <row r="1218" s="1" customFormat="true" ht="12.75" hidden="false" customHeight="false" outlineLevel="0" collapsed="false">
      <c r="A1218" s="262" t="n">
        <v>4</v>
      </c>
      <c r="B1218" s="332" t="s">
        <v>2863</v>
      </c>
      <c r="C1218" s="332" t="s">
        <v>2864</v>
      </c>
      <c r="D1218" s="332" t="s">
        <v>2865</v>
      </c>
      <c r="E1218" s="262"/>
      <c r="F1218" s="331" t="n">
        <v>0.07</v>
      </c>
      <c r="G1218" s="333" t="n">
        <v>218</v>
      </c>
      <c r="H1218" s="333" t="n">
        <f aca="false">A1218*G1218*(1-H1203/100)</f>
        <v>872</v>
      </c>
      <c r="I1218" s="334" t="n">
        <v>161.46</v>
      </c>
      <c r="J1218" s="334" t="n">
        <f aca="false">(A1218*I1218)/J1203*K1203</f>
        <v>601.128</v>
      </c>
      <c r="K1218" s="335" t="n">
        <f aca="false">H1218-J1218</f>
        <v>270.872</v>
      </c>
      <c r="L1218" s="330"/>
      <c r="M1218" s="262"/>
      <c r="N1218" s="262" t="n">
        <v>161.46</v>
      </c>
      <c r="O1218" s="262" t="n">
        <v>1.84</v>
      </c>
      <c r="P1218" s="262" t="n">
        <v>240</v>
      </c>
      <c r="Q1218" s="262" t="n">
        <v>217.971</v>
      </c>
      <c r="R1218" s="331" t="n">
        <f aca="false">A1218*F1218</f>
        <v>0.28</v>
      </c>
    </row>
    <row r="1219" s="1" customFormat="true" ht="12.75" hidden="false" customHeight="false" outlineLevel="0" collapsed="false">
      <c r="A1219" s="262" t="n">
        <v>10</v>
      </c>
      <c r="B1219" s="332" t="s">
        <v>2563</v>
      </c>
      <c r="C1219" s="332" t="s">
        <v>1907</v>
      </c>
      <c r="D1219" s="332" t="s">
        <v>2564</v>
      </c>
      <c r="E1219" s="262"/>
      <c r="F1219" s="331"/>
      <c r="G1219" s="333" t="n">
        <v>314</v>
      </c>
      <c r="H1219" s="333" t="n">
        <f aca="false">A1219*G1219*(1-H1203/100)</f>
        <v>3140</v>
      </c>
      <c r="I1219" s="334" t="n">
        <v>232.5375</v>
      </c>
      <c r="J1219" s="334" t="n">
        <f aca="false">(A1219*I1219)/J1203*K1203</f>
        <v>2164.3875</v>
      </c>
      <c r="K1219" s="335" t="n">
        <f aca="false">H1219-J1219</f>
        <v>975.6125</v>
      </c>
      <c r="L1219" s="330"/>
      <c r="M1219" s="262"/>
      <c r="N1219" s="262" t="n">
        <v>232.5375</v>
      </c>
      <c r="O1219" s="262" t="n">
        <v>2.65</v>
      </c>
      <c r="P1219" s="262" t="n">
        <v>350</v>
      </c>
      <c r="Q1219" s="262" t="n">
        <v>313.9256</v>
      </c>
      <c r="R1219" s="331" t="n">
        <f aca="false">A1219*F1219</f>
        <v>0</v>
      </c>
    </row>
    <row r="1220" s="1" customFormat="true" ht="12.75" hidden="false" customHeight="false" outlineLevel="0" collapsed="false">
      <c r="A1220" s="262" t="n">
        <v>4</v>
      </c>
      <c r="B1220" s="332" t="s">
        <v>2866</v>
      </c>
      <c r="C1220" s="332" t="s">
        <v>2434</v>
      </c>
      <c r="D1220" s="332" t="s">
        <v>2867</v>
      </c>
      <c r="E1220" s="262"/>
      <c r="F1220" s="331" t="n">
        <v>0.09</v>
      </c>
      <c r="G1220" s="333" t="n">
        <v>184</v>
      </c>
      <c r="H1220" s="333" t="n">
        <f aca="false">A1220*G1220*(1-H1203/100)</f>
        <v>736</v>
      </c>
      <c r="I1220" s="334" t="n">
        <v>136.5</v>
      </c>
      <c r="J1220" s="334" t="n">
        <f aca="false">(A1220*I1220)/J1203*K1203</f>
        <v>508.2</v>
      </c>
      <c r="K1220" s="335" t="n">
        <f aca="false">H1220-J1220</f>
        <v>227.8</v>
      </c>
      <c r="L1220" s="330"/>
      <c r="M1220" s="262"/>
      <c r="N1220" s="262" t="n">
        <v>136.5</v>
      </c>
      <c r="O1220" s="262" t="n">
        <v>1.5</v>
      </c>
      <c r="P1220" s="262" t="n">
        <v>210</v>
      </c>
      <c r="Q1220" s="262" t="n">
        <v>184.275</v>
      </c>
      <c r="R1220" s="331" t="n">
        <f aca="false">A1220*F1220</f>
        <v>0.36</v>
      </c>
    </row>
    <row r="1221" s="1" customFormat="true" ht="12.75" hidden="false" customHeight="false" outlineLevel="0" collapsed="false">
      <c r="A1221" s="262" t="n">
        <v>1</v>
      </c>
      <c r="B1221" s="332" t="s">
        <v>2868</v>
      </c>
      <c r="C1221" s="332" t="s">
        <v>2434</v>
      </c>
      <c r="D1221" s="332" t="s">
        <v>2869</v>
      </c>
      <c r="E1221" s="262"/>
      <c r="F1221" s="331"/>
      <c r="G1221" s="333" t="n">
        <v>339</v>
      </c>
      <c r="H1221" s="333" t="n">
        <f aca="false">A1221*G1221*(1-H1203/100)</f>
        <v>339</v>
      </c>
      <c r="I1221" s="334" t="n">
        <v>251.16</v>
      </c>
      <c r="J1221" s="334" t="n">
        <f aca="false">(A1221*I1221)/J1203*K1203</f>
        <v>233.772</v>
      </c>
      <c r="K1221" s="335" t="n">
        <f aca="false">H1221-J1221</f>
        <v>105.228</v>
      </c>
      <c r="L1221" s="330"/>
      <c r="M1221" s="262"/>
      <c r="N1221" s="262" t="n">
        <v>251.16</v>
      </c>
      <c r="O1221" s="262" t="n">
        <v>2.76</v>
      </c>
      <c r="P1221" s="262" t="n">
        <v>380</v>
      </c>
      <c r="Q1221" s="262" t="n">
        <v>339.066</v>
      </c>
      <c r="R1221" s="331" t="n">
        <f aca="false">A1221*F1221</f>
        <v>0</v>
      </c>
    </row>
    <row r="1222" s="1" customFormat="true" ht="12.75" hidden="false" customHeight="false" outlineLevel="0" collapsed="false">
      <c r="A1222" s="262" t="n">
        <v>2</v>
      </c>
      <c r="B1222" s="332" t="s">
        <v>2870</v>
      </c>
      <c r="C1222" s="332" t="s">
        <v>2434</v>
      </c>
      <c r="D1222" s="332" t="s">
        <v>2871</v>
      </c>
      <c r="E1222" s="262"/>
      <c r="F1222" s="331"/>
      <c r="G1222" s="333" t="n">
        <v>748</v>
      </c>
      <c r="H1222" s="333" t="n">
        <f aca="false">A1222*G1222*(1-H1203/100)</f>
        <v>1496</v>
      </c>
      <c r="I1222" s="334" t="n">
        <v>554.19</v>
      </c>
      <c r="J1222" s="334" t="n">
        <f aca="false">(A1222*I1222)/J1203*K1203</f>
        <v>1031.646</v>
      </c>
      <c r="K1222" s="335" t="n">
        <f aca="false">H1222-J1222</f>
        <v>464.354</v>
      </c>
      <c r="L1222" s="330"/>
      <c r="M1222" s="262"/>
      <c r="N1222" s="262" t="n">
        <v>554.19</v>
      </c>
      <c r="O1222" s="262" t="n">
        <v>6.09</v>
      </c>
      <c r="P1222" s="262" t="n">
        <v>830</v>
      </c>
      <c r="Q1222" s="262" t="n">
        <v>748.1565</v>
      </c>
      <c r="R1222" s="331" t="n">
        <f aca="false">A1222*F1222</f>
        <v>0</v>
      </c>
    </row>
    <row r="1223" s="1" customFormat="true" ht="12.75" hidden="false" customHeight="false" outlineLevel="0" collapsed="false">
      <c r="A1223" s="262" t="n">
        <v>20</v>
      </c>
      <c r="B1223" s="332" t="s">
        <v>2872</v>
      </c>
      <c r="C1223" s="332" t="s">
        <v>1688</v>
      </c>
      <c r="D1223" s="332" t="s">
        <v>2873</v>
      </c>
      <c r="E1223" s="262"/>
      <c r="F1223" s="331" t="n">
        <v>0.015</v>
      </c>
      <c r="G1223" s="333" t="n">
        <v>201</v>
      </c>
      <c r="H1223" s="333" t="n">
        <f aca="false">A1223*G1223*(1-H1203/100)</f>
        <v>4020</v>
      </c>
      <c r="I1223" s="334" t="n">
        <v>149.175</v>
      </c>
      <c r="J1223" s="334" t="n">
        <f aca="false">(A1223*I1223)/J1203*K1203</f>
        <v>2776.95</v>
      </c>
      <c r="K1223" s="335" t="n">
        <f aca="false">H1223-J1223</f>
        <v>1243.05</v>
      </c>
      <c r="L1223" s="330"/>
      <c r="M1223" s="262"/>
      <c r="N1223" s="262" t="n">
        <v>149.175</v>
      </c>
      <c r="O1223" s="262" t="n">
        <v>1.7</v>
      </c>
      <c r="P1223" s="262" t="n">
        <v>230</v>
      </c>
      <c r="Q1223" s="262" t="n">
        <v>201.3862</v>
      </c>
      <c r="R1223" s="331" t="n">
        <f aca="false">A1223*F1223</f>
        <v>0.3</v>
      </c>
    </row>
    <row r="1224" s="1" customFormat="true" ht="12.75" hidden="false" customHeight="false" outlineLevel="0" collapsed="false">
      <c r="A1224" s="262" t="n">
        <v>15</v>
      </c>
      <c r="B1224" s="332" t="s">
        <v>2874</v>
      </c>
      <c r="C1224" s="332" t="s">
        <v>1688</v>
      </c>
      <c r="D1224" s="332" t="s">
        <v>2875</v>
      </c>
      <c r="E1224" s="262"/>
      <c r="F1224" s="331" t="n">
        <v>0.016</v>
      </c>
      <c r="G1224" s="333" t="n">
        <v>304</v>
      </c>
      <c r="H1224" s="333" t="n">
        <f aca="false">A1224*G1224*(1-H1203/100)</f>
        <v>4560</v>
      </c>
      <c r="I1224" s="334" t="n">
        <v>225.5175</v>
      </c>
      <c r="J1224" s="334" t="n">
        <f aca="false">(A1224*I1224)/J1203*K1203</f>
        <v>3148.57125</v>
      </c>
      <c r="K1224" s="335" t="n">
        <f aca="false">H1224-J1224</f>
        <v>1411.42875</v>
      </c>
      <c r="L1224" s="330"/>
      <c r="M1224" s="262"/>
      <c r="N1224" s="262" t="n">
        <v>225.5175</v>
      </c>
      <c r="O1224" s="262" t="n">
        <v>2.57</v>
      </c>
      <c r="P1224" s="262" t="n">
        <v>340</v>
      </c>
      <c r="Q1224" s="262" t="n">
        <v>304.4486</v>
      </c>
      <c r="R1224" s="331" t="n">
        <f aca="false">A1224*F1224</f>
        <v>0.24</v>
      </c>
    </row>
    <row r="1225" s="1" customFormat="true" ht="12.75" hidden="false" customHeight="false" outlineLevel="0" collapsed="false">
      <c r="A1225" s="262" t="n">
        <v>2</v>
      </c>
      <c r="B1225" s="332" t="s">
        <v>2876</v>
      </c>
      <c r="C1225" s="332" t="s">
        <v>1688</v>
      </c>
      <c r="D1225" s="332" t="s">
        <v>856</v>
      </c>
      <c r="E1225" s="262"/>
      <c r="F1225" s="331" t="n">
        <v>0.025</v>
      </c>
      <c r="G1225" s="333" t="n">
        <v>415</v>
      </c>
      <c r="H1225" s="333" t="n">
        <f aca="false">A1225*G1225*(1-H1203/100)</f>
        <v>830</v>
      </c>
      <c r="I1225" s="334" t="n">
        <v>307.45</v>
      </c>
      <c r="J1225" s="334" t="n">
        <f aca="false">(A1225*I1225)/J1203*K1203</f>
        <v>572.33</v>
      </c>
      <c r="K1225" s="335" t="n">
        <f aca="false">H1225-J1225</f>
        <v>257.67</v>
      </c>
      <c r="L1225" s="330"/>
      <c r="M1225" s="262"/>
      <c r="N1225" s="262" t="n">
        <v>307.45</v>
      </c>
      <c r="O1225" s="262" t="n">
        <v>3.5037037037037</v>
      </c>
      <c r="P1225" s="262" t="n">
        <v>470</v>
      </c>
      <c r="Q1225" s="262" t="n">
        <v>415.0575</v>
      </c>
      <c r="R1225" s="331" t="n">
        <f aca="false">A1225*F1225</f>
        <v>0.05</v>
      </c>
    </row>
    <row r="1226" s="1" customFormat="true" ht="12.75" hidden="false" customHeight="false" outlineLevel="0" collapsed="false">
      <c r="A1226" s="262" t="n">
        <v>10</v>
      </c>
      <c r="B1226" s="332" t="s">
        <v>2877</v>
      </c>
      <c r="C1226" s="332" t="s">
        <v>1701</v>
      </c>
      <c r="D1226" s="332" t="s">
        <v>2878</v>
      </c>
      <c r="E1226" s="262"/>
      <c r="F1226" s="331"/>
      <c r="G1226" s="333" t="n">
        <v>192</v>
      </c>
      <c r="H1226" s="333" t="n">
        <f aca="false">A1226*G1226*(1-H1203/100)</f>
        <v>1920</v>
      </c>
      <c r="I1226" s="334" t="n">
        <v>142.155</v>
      </c>
      <c r="J1226" s="334" t="n">
        <f aca="false">(A1226*I1226)/J1203*K1203</f>
        <v>1323.135</v>
      </c>
      <c r="K1226" s="335" t="n">
        <f aca="false">H1226-J1226</f>
        <v>596.865</v>
      </c>
      <c r="L1226" s="330"/>
      <c r="M1226" s="262"/>
      <c r="N1226" s="262" t="n">
        <v>142.155</v>
      </c>
      <c r="O1226" s="262" t="n">
        <v>1.62</v>
      </c>
      <c r="P1226" s="262" t="n">
        <v>220</v>
      </c>
      <c r="Q1226" s="262" t="n">
        <v>191.9093</v>
      </c>
      <c r="R1226" s="331" t="n">
        <f aca="false">A1226*F1226</f>
        <v>0</v>
      </c>
    </row>
    <row r="1227" s="1" customFormat="true" ht="12.75" hidden="false" customHeight="false" outlineLevel="0" collapsed="false">
      <c r="A1227" s="262" t="n">
        <v>10</v>
      </c>
      <c r="B1227" s="332" t="s">
        <v>2879</v>
      </c>
      <c r="C1227" s="332" t="s">
        <v>1701</v>
      </c>
      <c r="D1227" s="332" t="s">
        <v>2880</v>
      </c>
      <c r="E1227" s="262"/>
      <c r="F1227" s="331"/>
      <c r="G1227" s="333" t="n">
        <v>158</v>
      </c>
      <c r="H1227" s="333" t="n">
        <f aca="false">A1227*G1227*(1-H1203/100)</f>
        <v>1580</v>
      </c>
      <c r="I1227" s="334" t="n">
        <v>117</v>
      </c>
      <c r="J1227" s="334" t="n">
        <f aca="false">(A1227*I1227)/J1203*K1203</f>
        <v>1089</v>
      </c>
      <c r="K1227" s="335" t="n">
        <f aca="false">H1227-J1227</f>
        <v>491</v>
      </c>
      <c r="L1227" s="330"/>
      <c r="M1227" s="262"/>
      <c r="N1227" s="262" t="n">
        <v>117</v>
      </c>
      <c r="O1227" s="262" t="n">
        <v>1.2</v>
      </c>
      <c r="P1227" s="262" t="n">
        <v>180</v>
      </c>
      <c r="Q1227" s="262" t="n">
        <v>157.95</v>
      </c>
      <c r="R1227" s="331" t="n">
        <f aca="false">A1227*F1227</f>
        <v>0</v>
      </c>
    </row>
    <row r="1228" s="1" customFormat="true" ht="12.75" hidden="false" customHeight="false" outlineLevel="0" collapsed="false">
      <c r="A1228" s="262" t="n">
        <v>5</v>
      </c>
      <c r="B1228" s="332" t="s">
        <v>2881</v>
      </c>
      <c r="C1228" s="332" t="s">
        <v>1701</v>
      </c>
      <c r="D1228" s="332" t="s">
        <v>2882</v>
      </c>
      <c r="E1228" s="262"/>
      <c r="F1228" s="331" t="n">
        <v>0.03</v>
      </c>
      <c r="G1228" s="333" t="n">
        <v>308</v>
      </c>
      <c r="H1228" s="333" t="n">
        <f aca="false">A1228*G1228*(1-H1203/100)</f>
        <v>1540</v>
      </c>
      <c r="I1228" s="334" t="n">
        <v>228.15</v>
      </c>
      <c r="J1228" s="334" t="n">
        <f aca="false">(A1228*I1228)/J1203*K1203</f>
        <v>1061.775</v>
      </c>
      <c r="K1228" s="335" t="n">
        <f aca="false">H1228-J1228</f>
        <v>478.225</v>
      </c>
      <c r="L1228" s="330"/>
      <c r="M1228" s="262"/>
      <c r="N1228" s="262" t="n">
        <v>228.15</v>
      </c>
      <c r="O1228" s="262" t="n">
        <v>2.6</v>
      </c>
      <c r="P1228" s="262" t="n">
        <v>350</v>
      </c>
      <c r="Q1228" s="262" t="n">
        <v>308.0025</v>
      </c>
      <c r="R1228" s="331" t="n">
        <f aca="false">A1228*F1228</f>
        <v>0.15</v>
      </c>
    </row>
    <row r="1229" s="1" customFormat="true" ht="12.75" hidden="false" customHeight="false" outlineLevel="0" collapsed="false">
      <c r="A1229" s="262" t="n">
        <v>5</v>
      </c>
      <c r="B1229" s="332" t="s">
        <v>2883</v>
      </c>
      <c r="C1229" s="332" t="s">
        <v>1701</v>
      </c>
      <c r="D1229" s="332" t="s">
        <v>2884</v>
      </c>
      <c r="E1229" s="262"/>
      <c r="F1229" s="331" t="n">
        <v>0.035</v>
      </c>
      <c r="G1229" s="333" t="n">
        <v>385</v>
      </c>
      <c r="H1229" s="333" t="n">
        <f aca="false">A1229*G1229*(1-H1203/100)</f>
        <v>1925</v>
      </c>
      <c r="I1229" s="334" t="n">
        <v>285.1875</v>
      </c>
      <c r="J1229" s="334" t="n">
        <f aca="false">(A1229*I1229)/J1203*K1203</f>
        <v>1327.21875</v>
      </c>
      <c r="K1229" s="335" t="n">
        <f aca="false">H1229-J1229</f>
        <v>597.78125</v>
      </c>
      <c r="L1229" s="330"/>
      <c r="M1229" s="262"/>
      <c r="N1229" s="262" t="n">
        <v>285.1875</v>
      </c>
      <c r="O1229" s="262" t="n">
        <v>3.25</v>
      </c>
      <c r="P1229" s="262" t="n">
        <v>430</v>
      </c>
      <c r="Q1229" s="262" t="n">
        <v>385.0031</v>
      </c>
      <c r="R1229" s="331" t="n">
        <f aca="false">A1229*F1229</f>
        <v>0.175</v>
      </c>
    </row>
    <row r="1230" s="1" customFormat="true" ht="12.75" hidden="false" customHeight="false" outlineLevel="0" collapsed="false">
      <c r="A1230" s="336" t="n">
        <f aca="false">SUM(A1204:A1229)</f>
        <v>411</v>
      </c>
      <c r="B1230" s="336" t="s">
        <v>377</v>
      </c>
      <c r="C1230" s="336"/>
      <c r="D1230" s="336"/>
      <c r="E1230" s="336"/>
      <c r="F1230" s="337" t="n">
        <f aca="false">R1230</f>
        <v>64.555</v>
      </c>
      <c r="G1230" s="338"/>
      <c r="H1230" s="339" t="n">
        <f aca="false">SUM(H1204:H1229)</f>
        <v>76250</v>
      </c>
      <c r="I1230" s="340"/>
      <c r="J1230" s="341" t="n">
        <f aca="false">SUM(J1204:J1229)</f>
        <v>53075.561</v>
      </c>
      <c r="K1230" s="335" t="n">
        <f aca="false">SUM(K1204:K1229)</f>
        <v>23174.439</v>
      </c>
      <c r="L1230" s="330"/>
      <c r="M1230" s="262"/>
      <c r="N1230" s="262"/>
      <c r="O1230" s="262"/>
      <c r="P1230" s="262"/>
      <c r="Q1230" s="262"/>
      <c r="R1230" s="331" t="n">
        <f aca="false">SUM(R1204:R1229)</f>
        <v>64.555</v>
      </c>
    </row>
    <row r="1231" s="1" customFormat="true" ht="12.75" hidden="false" customHeight="false" outlineLevel="0" collapsed="false">
      <c r="A1231" s="262"/>
      <c r="B1231" s="272" t="s">
        <v>914</v>
      </c>
      <c r="C1231" s="342"/>
      <c r="D1231" s="342"/>
      <c r="E1231" s="262"/>
      <c r="F1231" s="262"/>
      <c r="G1231" s="333"/>
      <c r="H1231" s="343" t="n">
        <v>0</v>
      </c>
      <c r="I1231" s="344" t="n">
        <f aca="false">K1232/J1232</f>
        <v>0.43663107018313</v>
      </c>
      <c r="J1231" s="345"/>
      <c r="K1231" s="335"/>
      <c r="L1231" s="330"/>
      <c r="M1231" s="262"/>
      <c r="N1231" s="262"/>
      <c r="O1231" s="262"/>
      <c r="P1231" s="262"/>
      <c r="Q1231" s="262"/>
      <c r="R1231" s="331"/>
    </row>
    <row r="1232" s="1" customFormat="true" ht="13.5" hidden="false" customHeight="false" outlineLevel="0" collapsed="false">
      <c r="A1232" s="346"/>
      <c r="B1232" s="346" t="s">
        <v>915</v>
      </c>
      <c r="C1232" s="346"/>
      <c r="D1232" s="346"/>
      <c r="E1232" s="346"/>
      <c r="F1232" s="347"/>
      <c r="G1232" s="348"/>
      <c r="H1232" s="349" t="n">
        <f aca="false">SUM(H1230:H1231)</f>
        <v>76250</v>
      </c>
      <c r="I1232" s="350" t="n">
        <f aca="false">K1232/H1232</f>
        <v>0.303927068852459</v>
      </c>
      <c r="J1232" s="351" t="n">
        <f aca="false">SUM(J1230:J1231)</f>
        <v>53075.561</v>
      </c>
      <c r="K1232" s="352" t="n">
        <f aca="false">H1232-J1232</f>
        <v>23174.439</v>
      </c>
      <c r="L1232" s="330"/>
      <c r="M1232" s="262"/>
      <c r="N1232" s="262"/>
      <c r="O1232" s="262"/>
      <c r="P1232" s="262"/>
      <c r="Q1232" s="262"/>
      <c r="R1232" s="331"/>
    </row>
    <row r="1233" s="1" customFormat="true" ht="13.5" hidden="false" customHeight="false" outlineLevel="0" collapsed="false">
      <c r="A1233" s="262"/>
      <c r="B1233" s="332"/>
      <c r="C1233" s="342"/>
      <c r="D1233" s="342"/>
      <c r="E1233" s="262"/>
      <c r="F1233" s="262"/>
      <c r="G1233" s="262"/>
      <c r="H1233" s="262"/>
      <c r="I1233" s="354"/>
      <c r="J1233" s="354"/>
      <c r="K1233" s="355"/>
      <c r="L1233" s="330"/>
      <c r="M1233" s="262"/>
      <c r="N1233" s="262"/>
      <c r="O1233" s="262"/>
      <c r="P1233" s="262"/>
      <c r="Q1233" s="262"/>
      <c r="R1233" s="331"/>
    </row>
    <row r="1234" s="1" customFormat="true" ht="13.5" hidden="false" customHeight="false" outlineLevel="0" collapsed="false">
      <c r="A1234" s="322"/>
      <c r="B1234" s="323" t="s">
        <v>2885</v>
      </c>
      <c r="C1234" s="324" t="s">
        <v>2886</v>
      </c>
      <c r="D1234" s="325" t="n">
        <v>42777</v>
      </c>
      <c r="E1234" s="322"/>
      <c r="F1234" s="322" t="s">
        <v>2887</v>
      </c>
      <c r="G1234" s="324"/>
      <c r="H1234" s="326" t="n">
        <v>0</v>
      </c>
      <c r="I1234" s="327" t="s">
        <v>358</v>
      </c>
      <c r="J1234" s="328" t="n">
        <v>65</v>
      </c>
      <c r="K1234" s="329" t="n">
        <v>60.5</v>
      </c>
      <c r="L1234" s="330"/>
      <c r="M1234" s="262"/>
      <c r="N1234" s="262"/>
      <c r="O1234" s="262"/>
      <c r="P1234" s="262"/>
      <c r="Q1234" s="262"/>
      <c r="R1234" s="331"/>
    </row>
    <row r="1235" s="1" customFormat="true" ht="12.75" hidden="false" customHeight="false" outlineLevel="0" collapsed="false">
      <c r="A1235" s="262" t="n">
        <v>10</v>
      </c>
      <c r="B1235" s="332" t="s">
        <v>1871</v>
      </c>
      <c r="C1235" s="332" t="s">
        <v>1872</v>
      </c>
      <c r="D1235" s="332" t="s">
        <v>1873</v>
      </c>
      <c r="E1235" s="262"/>
      <c r="F1235" s="331" t="n">
        <v>2.9</v>
      </c>
      <c r="G1235" s="333" t="n">
        <v>485</v>
      </c>
      <c r="H1235" s="333" t="n">
        <f aca="false">A1235*G1235*(1-H1234/100)</f>
        <v>4850</v>
      </c>
      <c r="I1235" s="334" t="n">
        <v>358.8975</v>
      </c>
      <c r="J1235" s="334" t="n">
        <f aca="false">(A1235*I1235)/J1234*K1234</f>
        <v>3340.5075</v>
      </c>
      <c r="K1235" s="335" t="n">
        <f aca="false">H1235-J1235</f>
        <v>1509.4925</v>
      </c>
      <c r="L1235" s="330"/>
      <c r="M1235" s="262"/>
      <c r="N1235" s="262" t="n">
        <v>358.8975</v>
      </c>
      <c r="O1235" s="262" t="n">
        <v>4.09</v>
      </c>
      <c r="P1235" s="262" t="n">
        <v>540</v>
      </c>
      <c r="Q1235" s="262" t="n">
        <v>484.5116</v>
      </c>
      <c r="R1235" s="331" t="n">
        <f aca="false">A1235*F1235</f>
        <v>29</v>
      </c>
    </row>
    <row r="1236" s="1" customFormat="true" ht="12.75" hidden="false" customHeight="false" outlineLevel="0" collapsed="false">
      <c r="A1236" s="262" t="n">
        <v>9</v>
      </c>
      <c r="B1236" s="332" t="s">
        <v>2888</v>
      </c>
      <c r="C1236" s="332" t="s">
        <v>1048</v>
      </c>
      <c r="D1236" s="332" t="s">
        <v>2889</v>
      </c>
      <c r="E1236" s="262"/>
      <c r="F1236" s="331" t="n">
        <v>2.6</v>
      </c>
      <c r="G1236" s="333" t="n">
        <v>580</v>
      </c>
      <c r="H1236" s="333" t="n">
        <f aca="false">A1236*G1236*(1-H1234/100)</f>
        <v>5220</v>
      </c>
      <c r="I1236" s="334" t="n">
        <v>445.9</v>
      </c>
      <c r="J1236" s="334" t="n">
        <f aca="false">(A1236*I1236)/J1234*K1234</f>
        <v>3735.27</v>
      </c>
      <c r="K1236" s="335" t="n">
        <f aca="false">H1236-J1236</f>
        <v>1484.73</v>
      </c>
      <c r="L1236" s="330"/>
      <c r="M1236" s="262"/>
      <c r="N1236" s="262" t="n">
        <v>445.9</v>
      </c>
      <c r="O1236" s="262" t="n">
        <v>4.9</v>
      </c>
      <c r="P1236" s="262" t="n">
        <v>668.85</v>
      </c>
      <c r="Q1236" s="262" t="n">
        <v>579.67</v>
      </c>
      <c r="R1236" s="331" t="n">
        <f aca="false">A1236*F1236</f>
        <v>23.4</v>
      </c>
    </row>
    <row r="1237" s="1" customFormat="true" ht="12.75" hidden="false" customHeight="false" outlineLevel="0" collapsed="false">
      <c r="A1237" s="262" t="n">
        <v>6</v>
      </c>
      <c r="B1237" s="332" t="s">
        <v>2890</v>
      </c>
      <c r="C1237" s="332" t="s">
        <v>819</v>
      </c>
      <c r="D1237" s="332" t="s">
        <v>2891</v>
      </c>
      <c r="E1237" s="262"/>
      <c r="F1237" s="331" t="n">
        <v>4.6</v>
      </c>
      <c r="G1237" s="333" t="n">
        <v>1591</v>
      </c>
      <c r="H1237" s="333" t="n">
        <f aca="false">A1237*G1237*(1-H1234/100)</f>
        <v>9546</v>
      </c>
      <c r="I1237" s="334" t="n">
        <v>1446.12</v>
      </c>
      <c r="J1237" s="334" t="n">
        <f aca="false">(A1237*I1237)/J1234*K1234</f>
        <v>8076.024</v>
      </c>
      <c r="K1237" s="335" t="n">
        <f aca="false">H1237-J1237</f>
        <v>1469.976</v>
      </c>
      <c r="L1237" s="330"/>
      <c r="M1237" s="262"/>
      <c r="N1237" s="262" t="n">
        <v>1446.12</v>
      </c>
      <c r="O1237" s="262" t="n">
        <v>16.48</v>
      </c>
      <c r="P1237" s="262" t="n">
        <v>2169.18</v>
      </c>
      <c r="Q1237" s="262" t="n">
        <v>1590.732</v>
      </c>
      <c r="R1237" s="331" t="n">
        <f aca="false">A1237*F1237</f>
        <v>27.6</v>
      </c>
    </row>
    <row r="1238" s="1" customFormat="true" ht="12.75" hidden="false" customHeight="false" outlineLevel="0" collapsed="false">
      <c r="A1238" s="262" t="n">
        <v>10</v>
      </c>
      <c r="B1238" s="332" t="s">
        <v>2742</v>
      </c>
      <c r="C1238" s="332" t="s">
        <v>2531</v>
      </c>
      <c r="D1238" s="332" t="s">
        <v>2743</v>
      </c>
      <c r="E1238" s="262"/>
      <c r="F1238" s="331" t="n">
        <v>9.1</v>
      </c>
      <c r="G1238" s="333" t="n">
        <v>1509</v>
      </c>
      <c r="H1238" s="333" t="n">
        <f aca="false">A1238*G1238*(1-H1234/100)</f>
        <v>15090</v>
      </c>
      <c r="I1238" s="334" t="n">
        <v>1117.935</v>
      </c>
      <c r="J1238" s="334" t="n">
        <f aca="false">(A1238*I1238)/J1234*K1234</f>
        <v>10405.395</v>
      </c>
      <c r="K1238" s="335" t="n">
        <f aca="false">H1238-J1238</f>
        <v>4684.605</v>
      </c>
      <c r="L1238" s="330"/>
      <c r="M1238" s="262"/>
      <c r="N1238" s="262" t="n">
        <v>1117.935</v>
      </c>
      <c r="O1238" s="262" t="n">
        <v>12.74</v>
      </c>
      <c r="P1238" s="262" t="n">
        <v>2300</v>
      </c>
      <c r="Q1238" s="262" t="n">
        <v>1509.2123</v>
      </c>
      <c r="R1238" s="331" t="n">
        <f aca="false">A1238*F1238</f>
        <v>91</v>
      </c>
    </row>
    <row r="1239" s="1" customFormat="true" ht="12.75" hidden="false" customHeight="false" outlineLevel="0" collapsed="false">
      <c r="A1239" s="262" t="n">
        <v>20</v>
      </c>
      <c r="B1239" s="332" t="s">
        <v>2744</v>
      </c>
      <c r="C1239" s="332" t="s">
        <v>2745</v>
      </c>
      <c r="D1239" s="332" t="s">
        <v>2746</v>
      </c>
      <c r="E1239" s="262"/>
      <c r="F1239" s="331" t="n">
        <v>0.25</v>
      </c>
      <c r="G1239" s="333" t="n">
        <v>242</v>
      </c>
      <c r="H1239" s="333" t="n">
        <f aca="false">A1239*G1239*(1-H1234/100)</f>
        <v>4840</v>
      </c>
      <c r="I1239" s="334" t="n">
        <v>172.9</v>
      </c>
      <c r="J1239" s="334" t="n">
        <f aca="false">(A1239*I1239)/J1234*K1234</f>
        <v>3218.6</v>
      </c>
      <c r="K1239" s="335" t="n">
        <f aca="false">H1239-J1239</f>
        <v>1621.4</v>
      </c>
      <c r="L1239" s="330"/>
      <c r="M1239" s="262"/>
      <c r="N1239" s="262" t="n">
        <v>172.9</v>
      </c>
      <c r="O1239" s="262" t="n">
        <v>1.9</v>
      </c>
      <c r="P1239" s="262" t="n">
        <v>259.35</v>
      </c>
      <c r="Q1239" s="262" t="n">
        <v>242.06</v>
      </c>
      <c r="R1239" s="331" t="n">
        <f aca="false">A1239*F1239</f>
        <v>5</v>
      </c>
    </row>
    <row r="1240" s="1" customFormat="true" ht="12.75" hidden="false" customHeight="false" outlineLevel="0" collapsed="false">
      <c r="A1240" s="262" t="n">
        <v>15</v>
      </c>
      <c r="B1240" s="332" t="s">
        <v>2892</v>
      </c>
      <c r="C1240" s="332" t="s">
        <v>2745</v>
      </c>
      <c r="D1240" s="332" t="s">
        <v>2893</v>
      </c>
      <c r="E1240" s="262"/>
      <c r="F1240" s="331" t="n">
        <v>0.3</v>
      </c>
      <c r="G1240" s="333" t="n">
        <v>273</v>
      </c>
      <c r="H1240" s="333" t="n">
        <f aca="false">A1240*G1240*(1-H1234/100)</f>
        <v>4095</v>
      </c>
      <c r="I1240" s="334" t="n">
        <v>182</v>
      </c>
      <c r="J1240" s="334" t="n">
        <f aca="false">(A1240*I1240)/J1234*K1234</f>
        <v>2541</v>
      </c>
      <c r="K1240" s="335" t="n">
        <f aca="false">H1240-J1240</f>
        <v>1554</v>
      </c>
      <c r="L1240" s="330"/>
      <c r="M1240" s="262"/>
      <c r="N1240" s="262" t="n">
        <v>182</v>
      </c>
      <c r="O1240" s="262" t="n">
        <v>2</v>
      </c>
      <c r="P1240" s="262" t="n">
        <v>273</v>
      </c>
      <c r="Q1240" s="262" t="n">
        <v>273</v>
      </c>
      <c r="R1240" s="331" t="n">
        <f aca="false">A1240*F1240</f>
        <v>4.5</v>
      </c>
    </row>
    <row r="1241" s="1" customFormat="true" ht="12.75" hidden="false" customHeight="false" outlineLevel="0" collapsed="false">
      <c r="A1241" s="262" t="n">
        <v>20</v>
      </c>
      <c r="B1241" s="332" t="s">
        <v>1309</v>
      </c>
      <c r="C1241" s="332" t="s">
        <v>877</v>
      </c>
      <c r="D1241" s="332" t="s">
        <v>1310</v>
      </c>
      <c r="E1241" s="262"/>
      <c r="F1241" s="331" t="n">
        <v>0.42</v>
      </c>
      <c r="G1241" s="333" t="n">
        <v>108</v>
      </c>
      <c r="H1241" s="333" t="n">
        <f aca="false">A1241*G1241*(1-H1234/100)</f>
        <v>2160</v>
      </c>
      <c r="I1241" s="334" t="n">
        <v>69.745</v>
      </c>
      <c r="J1241" s="334" t="n">
        <f aca="false">(A1241*I1241)/J1234*K1234</f>
        <v>1298.33</v>
      </c>
      <c r="K1241" s="335" t="n">
        <f aca="false">H1241-J1241</f>
        <v>861.67</v>
      </c>
      <c r="L1241" s="330"/>
      <c r="M1241" s="262"/>
      <c r="N1241" s="262" t="n">
        <v>69.745</v>
      </c>
      <c r="O1241" s="262" t="n">
        <v>0.74</v>
      </c>
      <c r="P1241" s="262" t="n">
        <v>200</v>
      </c>
      <c r="Q1241" s="262" t="n">
        <v>108.1047</v>
      </c>
      <c r="R1241" s="331" t="n">
        <f aca="false">A1241*F1241</f>
        <v>8.4</v>
      </c>
    </row>
    <row r="1242" s="1" customFormat="true" ht="12.75" hidden="false" customHeight="false" outlineLevel="0" collapsed="false">
      <c r="A1242" s="262" t="n">
        <v>10</v>
      </c>
      <c r="B1242" s="332" t="s">
        <v>1874</v>
      </c>
      <c r="C1242" s="332" t="s">
        <v>1875</v>
      </c>
      <c r="D1242" s="332" t="s">
        <v>1876</v>
      </c>
      <c r="E1242" s="262"/>
      <c r="F1242" s="331" t="n">
        <v>0.1</v>
      </c>
      <c r="G1242" s="333" t="n">
        <v>55</v>
      </c>
      <c r="H1242" s="333" t="n">
        <f aca="false">A1242*G1242*(1-H1234/100)</f>
        <v>550</v>
      </c>
      <c r="I1242" s="334" t="n">
        <v>45.5</v>
      </c>
      <c r="J1242" s="334" t="n">
        <f aca="false">(A1242*I1242)/J1234*K1234</f>
        <v>423.5</v>
      </c>
      <c r="K1242" s="335" t="n">
        <f aca="false">H1242-J1242</f>
        <v>126.5</v>
      </c>
      <c r="L1242" s="330"/>
      <c r="M1242" s="262"/>
      <c r="N1242" s="262" t="n">
        <v>45.5</v>
      </c>
      <c r="O1242" s="262" t="n">
        <v>0.5</v>
      </c>
      <c r="P1242" s="262" t="n">
        <v>81.9</v>
      </c>
      <c r="Q1242" s="262" t="n">
        <v>54.6</v>
      </c>
      <c r="R1242" s="331" t="n">
        <f aca="false">A1242*F1242</f>
        <v>1</v>
      </c>
    </row>
    <row r="1243" s="1" customFormat="true" ht="12.75" hidden="false" customHeight="false" outlineLevel="0" collapsed="false">
      <c r="A1243" s="262" t="n">
        <v>2</v>
      </c>
      <c r="B1243" s="332" t="s">
        <v>2081</v>
      </c>
      <c r="C1243" s="332" t="s">
        <v>2082</v>
      </c>
      <c r="D1243" s="332" t="s">
        <v>2083</v>
      </c>
      <c r="E1243" s="262"/>
      <c r="F1243" s="331" t="n">
        <v>142</v>
      </c>
      <c r="G1243" s="333" t="n">
        <v>19300</v>
      </c>
      <c r="H1243" s="333" t="n">
        <f aca="false">A1243*G1243*(1-H1234/100)</f>
        <v>38600</v>
      </c>
      <c r="I1243" s="334" t="n">
        <v>12558</v>
      </c>
      <c r="J1243" s="334" t="n">
        <f aca="false">(A1243*I1243)/J1234*K1234</f>
        <v>23377.2</v>
      </c>
      <c r="K1243" s="335" t="n">
        <f aca="false">H1243-J1243</f>
        <v>15222.8</v>
      </c>
      <c r="L1243" s="330"/>
      <c r="M1243" s="262"/>
      <c r="N1243" s="262" t="n">
        <v>12558</v>
      </c>
      <c r="O1243" s="262" t="n">
        <v>138</v>
      </c>
      <c r="P1243" s="262" t="n">
        <v>21976.5</v>
      </c>
      <c r="Q1243" s="262" t="n">
        <v>19300</v>
      </c>
      <c r="R1243" s="331" t="n">
        <f aca="false">A1243*F1243</f>
        <v>284</v>
      </c>
    </row>
    <row r="1244" s="1" customFormat="true" ht="12.75" hidden="false" customHeight="false" outlineLevel="0" collapsed="false">
      <c r="A1244" s="262" t="n">
        <v>1</v>
      </c>
      <c r="B1244" s="332" t="s">
        <v>2894</v>
      </c>
      <c r="C1244" s="332" t="s">
        <v>2895</v>
      </c>
      <c r="D1244" s="332" t="s">
        <v>2896</v>
      </c>
      <c r="E1244" s="262"/>
      <c r="F1244" s="331"/>
      <c r="G1244" s="333" t="n">
        <v>9993</v>
      </c>
      <c r="H1244" s="333" t="n">
        <f aca="false">A1244*G1244*(1-H1234/100)</f>
        <v>9993</v>
      </c>
      <c r="I1244" s="334" t="n">
        <v>8327.475</v>
      </c>
      <c r="J1244" s="334" t="n">
        <f aca="false">(A1244*I1244)/J1234*K1234</f>
        <v>7750.9575</v>
      </c>
      <c r="K1244" s="335" t="n">
        <f aca="false">H1244-J1244</f>
        <v>2242.0425</v>
      </c>
      <c r="L1244" s="330"/>
      <c r="M1244" s="262"/>
      <c r="N1244" s="262" t="n">
        <v>8327.475</v>
      </c>
      <c r="O1244" s="262" t="n">
        <v>94.9</v>
      </c>
      <c r="P1244" s="262" t="n">
        <v>12490</v>
      </c>
      <c r="Q1244" s="262" t="n">
        <v>9992.97</v>
      </c>
      <c r="R1244" s="331" t="n">
        <f aca="false">A1244*F1244</f>
        <v>0</v>
      </c>
    </row>
    <row r="1245" s="1" customFormat="true" ht="12.75" hidden="false" customHeight="false" outlineLevel="0" collapsed="false">
      <c r="A1245" s="262" t="n">
        <v>1</v>
      </c>
      <c r="B1245" s="332" t="s">
        <v>2897</v>
      </c>
      <c r="C1245" s="332" t="s">
        <v>2898</v>
      </c>
      <c r="D1245" s="332" t="s">
        <v>2899</v>
      </c>
      <c r="E1245" s="262"/>
      <c r="F1245" s="331"/>
      <c r="G1245" s="333" t="n">
        <v>11514</v>
      </c>
      <c r="H1245" s="333" t="n">
        <f aca="false">A1245*G1245*(1-H1234/100)</f>
        <v>11514</v>
      </c>
      <c r="I1245" s="334" t="n">
        <v>9595.04</v>
      </c>
      <c r="J1245" s="334" t="n">
        <f aca="false">(A1245*I1245)/J1234*K1234</f>
        <v>8930.768</v>
      </c>
      <c r="K1245" s="335" t="n">
        <f aca="false">H1245-J1245</f>
        <v>2583.232</v>
      </c>
      <c r="L1245" s="330"/>
      <c r="M1245" s="262"/>
      <c r="N1245" s="262" t="n">
        <v>9595.04</v>
      </c>
      <c r="O1245" s="262" t="n">
        <v>105.44</v>
      </c>
      <c r="P1245" s="262" t="n">
        <v>14390</v>
      </c>
      <c r="Q1245" s="262" t="n">
        <v>11514.048</v>
      </c>
      <c r="R1245" s="331" t="n">
        <f aca="false">A1245*F1245</f>
        <v>0</v>
      </c>
    </row>
    <row r="1246" s="1" customFormat="true" ht="12.75" hidden="false" customHeight="false" outlineLevel="0" collapsed="false">
      <c r="A1246" s="262" t="n">
        <v>5</v>
      </c>
      <c r="B1246" s="332" t="s">
        <v>2900</v>
      </c>
      <c r="C1246" s="332" t="s">
        <v>1565</v>
      </c>
      <c r="D1246" s="332" t="s">
        <v>1568</v>
      </c>
      <c r="E1246" s="262"/>
      <c r="F1246" s="331" t="n">
        <v>0.5</v>
      </c>
      <c r="G1246" s="333" t="n">
        <v>225</v>
      </c>
      <c r="H1246" s="333" t="n">
        <f aca="false">A1246*G1246*(1-H1234/100)</f>
        <v>1125</v>
      </c>
      <c r="I1246" s="334" t="n">
        <v>166.725</v>
      </c>
      <c r="J1246" s="334" t="n">
        <f aca="false">(A1246*I1246)/J1234*K1234</f>
        <v>775.9125</v>
      </c>
      <c r="K1246" s="335" t="n">
        <f aca="false">H1246-J1246</f>
        <v>349.0875</v>
      </c>
      <c r="L1246" s="330"/>
      <c r="M1246" s="262"/>
      <c r="N1246" s="262" t="n">
        <v>166.725</v>
      </c>
      <c r="O1246" s="262" t="n">
        <v>1.9</v>
      </c>
      <c r="P1246" s="262"/>
      <c r="Q1246" s="262" t="n">
        <v>225</v>
      </c>
      <c r="R1246" s="331" t="n">
        <f aca="false">A1246*F1246</f>
        <v>2.5</v>
      </c>
    </row>
    <row r="1247" s="1" customFormat="true" ht="12.75" hidden="false" customHeight="false" outlineLevel="0" collapsed="false">
      <c r="A1247" s="262"/>
      <c r="B1247" s="272" t="s">
        <v>2471</v>
      </c>
      <c r="C1247" s="332"/>
      <c r="D1247" s="332"/>
      <c r="E1247" s="262"/>
      <c r="F1247" s="331"/>
      <c r="G1247" s="333"/>
      <c r="H1247" s="333"/>
      <c r="I1247" s="334"/>
      <c r="J1247" s="334"/>
      <c r="K1247" s="335"/>
      <c r="L1247" s="330"/>
      <c r="M1247" s="262"/>
      <c r="N1247" s="262"/>
      <c r="O1247" s="262"/>
      <c r="P1247" s="262"/>
      <c r="Q1247" s="262"/>
      <c r="R1247" s="331"/>
    </row>
    <row r="1248" s="1" customFormat="true" ht="12.75" hidden="false" customHeight="false" outlineLevel="0" collapsed="false">
      <c r="A1248" s="262" t="n">
        <v>2</v>
      </c>
      <c r="B1248" s="332" t="s">
        <v>2901</v>
      </c>
      <c r="C1248" s="332" t="s">
        <v>2902</v>
      </c>
      <c r="D1248" s="332" t="s">
        <v>2903</v>
      </c>
      <c r="E1248" s="262"/>
      <c r="F1248" s="331"/>
      <c r="G1248" s="333" t="n">
        <v>2231</v>
      </c>
      <c r="H1248" s="333" t="n">
        <f aca="false">A1248*G1248*(1-H1234/100)</f>
        <v>4462</v>
      </c>
      <c r="I1248" s="334" t="n">
        <v>1652.3325</v>
      </c>
      <c r="J1248" s="334" t="n">
        <f aca="false">(A1248*I1248)/J1234*K1234</f>
        <v>3075.8805</v>
      </c>
      <c r="K1248" s="335" t="n">
        <f aca="false">H1248-J1248</f>
        <v>1386.1195</v>
      </c>
      <c r="L1248" s="330"/>
      <c r="M1248" s="262"/>
      <c r="N1248" s="262" t="n">
        <v>1652.3325</v>
      </c>
      <c r="O1248" s="262" t="n">
        <v>18.83</v>
      </c>
      <c r="P1248" s="262" t="n">
        <v>2460</v>
      </c>
      <c r="Q1248" s="262" t="n">
        <v>2230.6489</v>
      </c>
      <c r="R1248" s="331" t="n">
        <f aca="false">A1248*F1248</f>
        <v>0</v>
      </c>
    </row>
    <row r="1249" s="1" customFormat="true" ht="12.75" hidden="false" customHeight="false" outlineLevel="0" collapsed="false">
      <c r="A1249" s="336" t="n">
        <f aca="false">SUM(A1235:A1248)</f>
        <v>111</v>
      </c>
      <c r="B1249" s="336" t="s">
        <v>377</v>
      </c>
      <c r="C1249" s="336"/>
      <c r="D1249" s="336"/>
      <c r="E1249" s="336"/>
      <c r="F1249" s="337" t="n">
        <f aca="false">R1249</f>
        <v>476.4</v>
      </c>
      <c r="G1249" s="338"/>
      <c r="H1249" s="339" t="n">
        <f aca="false">SUM(H1235:H1248)</f>
        <v>112045</v>
      </c>
      <c r="I1249" s="340"/>
      <c r="J1249" s="341" t="n">
        <f aca="false">SUM(J1235:J1248)</f>
        <v>76949.345</v>
      </c>
      <c r="K1249" s="335" t="n">
        <f aca="false">SUM(K1235:K1248)</f>
        <v>35095.655</v>
      </c>
      <c r="L1249" s="330"/>
      <c r="M1249" s="262"/>
      <c r="N1249" s="262"/>
      <c r="O1249" s="262"/>
      <c r="P1249" s="262"/>
      <c r="Q1249" s="262"/>
      <c r="R1249" s="331" t="n">
        <f aca="false">SUM(R1235:R1248)</f>
        <v>476.4</v>
      </c>
    </row>
    <row r="1250" s="1" customFormat="true" ht="12.75" hidden="false" customHeight="false" outlineLevel="0" collapsed="false">
      <c r="A1250" s="262"/>
      <c r="B1250" s="272" t="s">
        <v>914</v>
      </c>
      <c r="C1250" s="342"/>
      <c r="D1250" s="342"/>
      <c r="E1250" s="262"/>
      <c r="F1250" s="262"/>
      <c r="G1250" s="333"/>
      <c r="H1250" s="343" t="n">
        <v>0</v>
      </c>
      <c r="I1250" s="344" t="n">
        <f aca="false">K1251/J1251</f>
        <v>0.456087767868589</v>
      </c>
      <c r="J1250" s="345"/>
      <c r="K1250" s="335"/>
      <c r="L1250" s="330"/>
      <c r="M1250" s="262"/>
      <c r="N1250" s="262"/>
      <c r="O1250" s="262"/>
      <c r="P1250" s="262"/>
      <c r="Q1250" s="262"/>
      <c r="R1250" s="331"/>
    </row>
    <row r="1251" s="1" customFormat="true" ht="13.5" hidden="false" customHeight="false" outlineLevel="0" collapsed="false">
      <c r="A1251" s="346"/>
      <c r="B1251" s="346" t="s">
        <v>915</v>
      </c>
      <c r="C1251" s="346"/>
      <c r="D1251" s="346"/>
      <c r="E1251" s="346"/>
      <c r="F1251" s="347"/>
      <c r="G1251" s="348"/>
      <c r="H1251" s="349" t="n">
        <f aca="false">SUM(H1249:H1250)</f>
        <v>112045</v>
      </c>
      <c r="I1251" s="350" t="n">
        <f aca="false">K1251/H1251</f>
        <v>0.313228211879156</v>
      </c>
      <c r="J1251" s="351" t="n">
        <f aca="false">SUM(J1249:J1250)</f>
        <v>76949.345</v>
      </c>
      <c r="K1251" s="352" t="n">
        <f aca="false">H1251-J1251</f>
        <v>35095.655</v>
      </c>
      <c r="L1251" s="330"/>
      <c r="M1251" s="262"/>
      <c r="N1251" s="262"/>
      <c r="O1251" s="262"/>
      <c r="P1251" s="262"/>
      <c r="Q1251" s="262"/>
      <c r="R1251" s="331"/>
    </row>
    <row r="1252" s="1" customFormat="true" ht="13.5" hidden="false" customHeight="false" outlineLevel="0" collapsed="false">
      <c r="A1252" s="262"/>
      <c r="B1252" s="332"/>
      <c r="C1252" s="342"/>
      <c r="D1252" s="342"/>
      <c r="E1252" s="262"/>
      <c r="F1252" s="262"/>
      <c r="G1252" s="262"/>
      <c r="H1252" s="262"/>
      <c r="I1252" s="354"/>
      <c r="J1252" s="354"/>
      <c r="K1252" s="355"/>
      <c r="L1252" s="330"/>
      <c r="M1252" s="262"/>
      <c r="N1252" s="262"/>
      <c r="O1252" s="262"/>
      <c r="P1252" s="262"/>
      <c r="Q1252" s="262"/>
      <c r="R1252" s="331"/>
    </row>
    <row r="1253" s="1" customFormat="true" ht="13.5" hidden="false" customHeight="false" outlineLevel="0" collapsed="false">
      <c r="A1253" s="322"/>
      <c r="B1253" s="323" t="s">
        <v>2904</v>
      </c>
      <c r="C1253" s="324" t="s">
        <v>2027</v>
      </c>
      <c r="D1253" s="325" t="n">
        <v>42777</v>
      </c>
      <c r="E1253" s="322"/>
      <c r="F1253" s="322" t="s">
        <v>2905</v>
      </c>
      <c r="G1253" s="324"/>
      <c r="H1253" s="326" t="n">
        <v>0</v>
      </c>
      <c r="I1253" s="327" t="s">
        <v>358</v>
      </c>
      <c r="J1253" s="328" t="n">
        <v>65</v>
      </c>
      <c r="K1253" s="329" t="n">
        <v>60.5</v>
      </c>
      <c r="L1253" s="330"/>
      <c r="M1253" s="262"/>
      <c r="N1253" s="262"/>
      <c r="O1253" s="262"/>
      <c r="P1253" s="262"/>
      <c r="Q1253" s="262"/>
      <c r="R1253" s="331"/>
    </row>
    <row r="1254" s="1" customFormat="true" ht="12.75" hidden="false" customHeight="false" outlineLevel="0" collapsed="false">
      <c r="A1254" s="262" t="n">
        <v>344</v>
      </c>
      <c r="B1254" s="332" t="s">
        <v>1818</v>
      </c>
      <c r="C1254" s="332" t="s">
        <v>1819</v>
      </c>
      <c r="D1254" s="332" t="s">
        <v>1820</v>
      </c>
      <c r="E1254" s="262"/>
      <c r="F1254" s="331" t="n">
        <v>0.18</v>
      </c>
      <c r="G1254" s="333" t="n">
        <v>50</v>
      </c>
      <c r="H1254" s="333" t="n">
        <f aca="false">A1254*G1254*(1-H1253/100)</f>
        <v>17200</v>
      </c>
      <c r="I1254" s="334" t="n">
        <v>26.39</v>
      </c>
      <c r="J1254" s="334" t="n">
        <f aca="false">(A1254*I1254)/J1253*K1253</f>
        <v>8449.672</v>
      </c>
      <c r="K1254" s="335" t="n">
        <f aca="false">H1254-J1254</f>
        <v>8750.328</v>
      </c>
      <c r="L1254" s="330"/>
      <c r="M1254" s="262"/>
      <c r="N1254" s="262" t="n">
        <v>26.39</v>
      </c>
      <c r="O1254" s="262" t="n">
        <v>0.29</v>
      </c>
      <c r="P1254" s="262"/>
      <c r="Q1254" s="262" t="n">
        <v>36</v>
      </c>
      <c r="R1254" s="331" t="n">
        <f aca="false">A1254*F1254</f>
        <v>61.92</v>
      </c>
    </row>
    <row r="1255" s="1" customFormat="true" ht="12.75" hidden="false" customHeight="false" outlineLevel="0" collapsed="false">
      <c r="A1255" s="262" t="n">
        <v>2</v>
      </c>
      <c r="B1255" s="332" t="s">
        <v>2906</v>
      </c>
      <c r="C1255" s="332" t="s">
        <v>2907</v>
      </c>
      <c r="D1255" s="332" t="s">
        <v>2908</v>
      </c>
      <c r="E1255" s="262"/>
      <c r="F1255" s="331" t="n">
        <v>370</v>
      </c>
      <c r="G1255" s="333" t="n">
        <v>60000</v>
      </c>
      <c r="H1255" s="333" t="n">
        <f aca="false">A1255*G1255*(1-H1253/100)</f>
        <v>120000</v>
      </c>
      <c r="I1255" s="334" t="n">
        <v>37650.015</v>
      </c>
      <c r="J1255" s="334" t="n">
        <f aca="false">(A1255*I1255)/J1253*K1253</f>
        <v>70086.951</v>
      </c>
      <c r="K1255" s="335" t="n">
        <f aca="false">H1255-J1255</f>
        <v>49913.049</v>
      </c>
      <c r="L1255" s="330"/>
      <c r="M1255" s="262"/>
      <c r="N1255" s="262" t="n">
        <v>37650.015</v>
      </c>
      <c r="O1255" s="262" t="n">
        <v>429.06</v>
      </c>
      <c r="P1255" s="262" t="n">
        <v>52710.021</v>
      </c>
      <c r="Q1255" s="262" t="n">
        <v>50827.5203</v>
      </c>
      <c r="R1255" s="331" t="n">
        <f aca="false">A1255*F1255</f>
        <v>740</v>
      </c>
    </row>
    <row r="1256" s="1" customFormat="true" ht="12.75" hidden="false" customHeight="false" outlineLevel="0" collapsed="false">
      <c r="A1256" s="262" t="n">
        <v>2</v>
      </c>
      <c r="B1256" s="332" t="s">
        <v>2909</v>
      </c>
      <c r="C1256" s="332" t="s">
        <v>2910</v>
      </c>
      <c r="D1256" s="332" t="s">
        <v>2911</v>
      </c>
      <c r="E1256" s="262"/>
      <c r="F1256" s="331" t="n">
        <v>34</v>
      </c>
      <c r="G1256" s="333" t="n">
        <v>8800</v>
      </c>
      <c r="H1256" s="333" t="n">
        <f aca="false">A1256*G1256*(1-H1253/100)</f>
        <v>17600</v>
      </c>
      <c r="I1256" s="334" t="n">
        <v>3948.75</v>
      </c>
      <c r="J1256" s="334" t="n">
        <f aca="false">(A1256*I1256)/J1253*K1253</f>
        <v>7350.75</v>
      </c>
      <c r="K1256" s="335" t="n">
        <f aca="false">H1256-J1256</f>
        <v>10249.25</v>
      </c>
      <c r="L1256" s="330"/>
      <c r="M1256" s="262"/>
      <c r="N1256" s="262" t="n">
        <v>3948.75</v>
      </c>
      <c r="O1256" s="262" t="n">
        <v>45</v>
      </c>
      <c r="P1256" s="262" t="n">
        <v>5923.125</v>
      </c>
      <c r="Q1256" s="262" t="n">
        <v>5330.8125</v>
      </c>
      <c r="R1256" s="331" t="n">
        <f aca="false">A1256*F1256</f>
        <v>68</v>
      </c>
    </row>
    <row r="1257" s="1" customFormat="true" ht="12.75" hidden="false" customHeight="false" outlineLevel="0" collapsed="false">
      <c r="A1257" s="262" t="n">
        <v>2</v>
      </c>
      <c r="B1257" s="332" t="s">
        <v>2912</v>
      </c>
      <c r="C1257" s="332" t="s">
        <v>2029</v>
      </c>
      <c r="D1257" s="332" t="s">
        <v>2913</v>
      </c>
      <c r="E1257" s="262"/>
      <c r="F1257" s="331" t="n">
        <v>130</v>
      </c>
      <c r="G1257" s="333" t="n">
        <v>17800</v>
      </c>
      <c r="H1257" s="333" t="n">
        <f aca="false">A1257*G1257*(1-H1253/100)</f>
        <v>35600</v>
      </c>
      <c r="I1257" s="334" t="n">
        <v>11466</v>
      </c>
      <c r="J1257" s="334" t="n">
        <f aca="false">(A1257*I1257)/J1253*K1253</f>
        <v>21344.4</v>
      </c>
      <c r="K1257" s="335" t="n">
        <f aca="false">H1257-J1257</f>
        <v>14255.6</v>
      </c>
      <c r="L1257" s="330"/>
      <c r="M1257" s="262"/>
      <c r="N1257" s="262" t="n">
        <v>11466</v>
      </c>
      <c r="O1257" s="262" t="n">
        <v>126</v>
      </c>
      <c r="P1257" s="262" t="n">
        <v>17199</v>
      </c>
      <c r="Q1257" s="262" t="n">
        <v>15479.1</v>
      </c>
      <c r="R1257" s="331" t="n">
        <f aca="false">A1257*F1257</f>
        <v>260</v>
      </c>
    </row>
    <row r="1258" s="1" customFormat="true" ht="12.75" hidden="false" customHeight="false" outlineLevel="0" collapsed="false">
      <c r="A1258" s="262" t="n">
        <v>2</v>
      </c>
      <c r="B1258" s="332" t="s">
        <v>2914</v>
      </c>
      <c r="C1258" s="332" t="s">
        <v>2915</v>
      </c>
      <c r="D1258" s="332" t="s">
        <v>2916</v>
      </c>
      <c r="E1258" s="262"/>
      <c r="F1258" s="331" t="n">
        <v>91.9</v>
      </c>
      <c r="G1258" s="333" t="n">
        <v>15300</v>
      </c>
      <c r="H1258" s="333" t="n">
        <f aca="false">A1258*G1258*(1-H1253/100)</f>
        <v>30600</v>
      </c>
      <c r="I1258" s="334" t="n">
        <v>9896.25</v>
      </c>
      <c r="J1258" s="334" t="n">
        <f aca="false">(A1258*I1258)/J1253*K1253</f>
        <v>18422.25</v>
      </c>
      <c r="K1258" s="335" t="n">
        <f aca="false">H1258-J1258</f>
        <v>12177.75</v>
      </c>
      <c r="L1258" s="330"/>
      <c r="M1258" s="262"/>
      <c r="N1258" s="262" t="n">
        <v>9896.25</v>
      </c>
      <c r="O1258" s="262" t="n">
        <v>105</v>
      </c>
      <c r="P1258" s="262" t="n">
        <v>14844.375</v>
      </c>
      <c r="Q1258" s="262" t="n">
        <v>13359.9375</v>
      </c>
      <c r="R1258" s="331" t="n">
        <f aca="false">A1258*F1258</f>
        <v>183.8</v>
      </c>
    </row>
    <row r="1259" s="1" customFormat="true" ht="12.75" hidden="false" customHeight="false" outlineLevel="0" collapsed="false">
      <c r="A1259" s="336" t="n">
        <f aca="false">SUM(A1254:A1258)</f>
        <v>352</v>
      </c>
      <c r="B1259" s="336" t="s">
        <v>377</v>
      </c>
      <c r="C1259" s="336"/>
      <c r="D1259" s="336"/>
      <c r="E1259" s="336"/>
      <c r="F1259" s="337" t="n">
        <f aca="false">R1259</f>
        <v>1313.72</v>
      </c>
      <c r="G1259" s="338"/>
      <c r="H1259" s="339" t="n">
        <f aca="false">SUM(H1254:H1258)</f>
        <v>221000</v>
      </c>
      <c r="I1259" s="340"/>
      <c r="J1259" s="341" t="n">
        <f aca="false">SUM(J1254:J1258)</f>
        <v>125654.023</v>
      </c>
      <c r="K1259" s="335" t="n">
        <f aca="false">SUM(K1254:K1258)</f>
        <v>95345.977</v>
      </c>
      <c r="L1259" s="330"/>
      <c r="M1259" s="262"/>
      <c r="N1259" s="262"/>
      <c r="O1259" s="262"/>
      <c r="P1259" s="262"/>
      <c r="Q1259" s="262"/>
      <c r="R1259" s="331" t="n">
        <f aca="false">SUM(R1254:R1258)</f>
        <v>1313.72</v>
      </c>
    </row>
    <row r="1260" s="1" customFormat="true" ht="12.75" hidden="false" customHeight="false" outlineLevel="0" collapsed="false">
      <c r="A1260" s="262"/>
      <c r="B1260" s="272" t="s">
        <v>914</v>
      </c>
      <c r="C1260" s="342"/>
      <c r="D1260" s="342"/>
      <c r="E1260" s="262"/>
      <c r="F1260" s="262"/>
      <c r="G1260" s="333"/>
      <c r="H1260" s="343" t="n">
        <v>0</v>
      </c>
      <c r="I1260" s="344" t="n">
        <f aca="false">K1261/J1261</f>
        <v>0.75879764709165</v>
      </c>
      <c r="J1260" s="345"/>
      <c r="K1260" s="335"/>
      <c r="L1260" s="330"/>
      <c r="M1260" s="262"/>
      <c r="N1260" s="262"/>
      <c r="O1260" s="262"/>
      <c r="P1260" s="262"/>
      <c r="Q1260" s="262"/>
      <c r="R1260" s="331"/>
    </row>
    <row r="1261" s="1" customFormat="true" ht="13.5" hidden="false" customHeight="false" outlineLevel="0" collapsed="false">
      <c r="A1261" s="346"/>
      <c r="B1261" s="346" t="s">
        <v>915</v>
      </c>
      <c r="C1261" s="346"/>
      <c r="D1261" s="346"/>
      <c r="E1261" s="346"/>
      <c r="F1261" s="347"/>
      <c r="G1261" s="348"/>
      <c r="H1261" s="349" t="n">
        <f aca="false">SUM(H1259:H1260)</f>
        <v>221000</v>
      </c>
      <c r="I1261" s="350" t="n">
        <f aca="false">K1261/H1261</f>
        <v>0.431429760180996</v>
      </c>
      <c r="J1261" s="351" t="n">
        <f aca="false">SUM(J1259:J1260)</f>
        <v>125654.023</v>
      </c>
      <c r="K1261" s="352" t="n">
        <f aca="false">H1261-J1261</f>
        <v>95345.977</v>
      </c>
      <c r="L1261" s="330"/>
      <c r="M1261" s="262"/>
      <c r="N1261" s="262"/>
      <c r="O1261" s="262"/>
      <c r="P1261" s="262"/>
      <c r="Q1261" s="262"/>
      <c r="R1261" s="331"/>
    </row>
    <row r="1262" s="1" customFormat="true" ht="13.5" hidden="false" customHeight="false" outlineLevel="0" collapsed="false">
      <c r="A1262" s="262"/>
      <c r="B1262" s="332"/>
      <c r="C1262" s="342"/>
      <c r="D1262" s="342"/>
      <c r="E1262" s="262"/>
      <c r="F1262" s="262"/>
      <c r="G1262" s="262"/>
      <c r="H1262" s="262"/>
      <c r="I1262" s="354"/>
      <c r="J1262" s="354"/>
      <c r="K1262" s="355"/>
      <c r="L1262" s="330"/>
      <c r="M1262" s="262"/>
      <c r="N1262" s="262"/>
      <c r="O1262" s="262"/>
      <c r="P1262" s="262"/>
      <c r="Q1262" s="262"/>
      <c r="R1262" s="331"/>
    </row>
    <row r="1263" s="1" customFormat="true" ht="13.5" hidden="false" customHeight="false" outlineLevel="0" collapsed="false">
      <c r="A1263" s="322"/>
      <c r="B1263" s="323" t="s">
        <v>965</v>
      </c>
      <c r="C1263" s="324" t="s">
        <v>2917</v>
      </c>
      <c r="D1263" s="325" t="n">
        <v>42777</v>
      </c>
      <c r="E1263" s="322"/>
      <c r="F1263" s="322" t="s">
        <v>2905</v>
      </c>
      <c r="G1263" s="324"/>
      <c r="H1263" s="326" t="n">
        <v>0</v>
      </c>
      <c r="I1263" s="327" t="s">
        <v>358</v>
      </c>
      <c r="J1263" s="328" t="n">
        <v>65</v>
      </c>
      <c r="K1263" s="329" t="n">
        <v>60.5</v>
      </c>
      <c r="L1263" s="330"/>
      <c r="M1263" s="262"/>
      <c r="N1263" s="262"/>
      <c r="O1263" s="262"/>
      <c r="P1263" s="262"/>
      <c r="Q1263" s="262"/>
      <c r="R1263" s="331"/>
    </row>
    <row r="1264" s="1" customFormat="true" ht="12.75" hidden="false" customHeight="false" outlineLevel="0" collapsed="false">
      <c r="A1264" s="262" t="n">
        <v>2</v>
      </c>
      <c r="B1264" s="332" t="s">
        <v>1675</v>
      </c>
      <c r="C1264" s="332" t="s">
        <v>1676</v>
      </c>
      <c r="D1264" s="332" t="s">
        <v>1677</v>
      </c>
      <c r="E1264" s="262"/>
      <c r="F1264" s="331"/>
      <c r="G1264" s="333" t="n">
        <v>218</v>
      </c>
      <c r="H1264" s="333" t="n">
        <f aca="false">A1264*G1264*(1-H1263/100)</f>
        <v>436</v>
      </c>
      <c r="I1264" s="334" t="n">
        <v>167.44</v>
      </c>
      <c r="J1264" s="334" t="n">
        <f aca="false">(A1264*I1264)/J1263*K1263</f>
        <v>311.696</v>
      </c>
      <c r="K1264" s="335" t="n">
        <f aca="false">H1264-J1264</f>
        <v>124.304</v>
      </c>
      <c r="L1264" s="330"/>
      <c r="M1264" s="262"/>
      <c r="N1264" s="262" t="n">
        <v>167.44</v>
      </c>
      <c r="O1264" s="262" t="n">
        <v>1.84</v>
      </c>
      <c r="P1264" s="262" t="n">
        <v>250</v>
      </c>
      <c r="Q1264" s="262" t="n">
        <v>217.672</v>
      </c>
      <c r="R1264" s="331" t="n">
        <f aca="false">A1264*F1264</f>
        <v>0</v>
      </c>
    </row>
    <row r="1265" s="1" customFormat="true" ht="12.75" hidden="false" customHeight="false" outlineLevel="0" collapsed="false">
      <c r="A1265" s="262" t="n">
        <v>2</v>
      </c>
      <c r="B1265" s="332" t="s">
        <v>2918</v>
      </c>
      <c r="C1265" s="332" t="s">
        <v>1087</v>
      </c>
      <c r="D1265" s="332" t="s">
        <v>2919</v>
      </c>
      <c r="E1265" s="262"/>
      <c r="F1265" s="331"/>
      <c r="G1265" s="333" t="n">
        <v>366</v>
      </c>
      <c r="H1265" s="333" t="n">
        <f aca="false">A1265*G1265*(1-H1263/100)</f>
        <v>732</v>
      </c>
      <c r="I1265" s="334" t="n">
        <v>271.18</v>
      </c>
      <c r="J1265" s="334" t="n">
        <f aca="false">(A1265*I1265)/J1263*K1263</f>
        <v>504.812</v>
      </c>
      <c r="K1265" s="335" t="n">
        <f aca="false">H1265-J1265</f>
        <v>227.188</v>
      </c>
      <c r="L1265" s="330"/>
      <c r="M1265" s="262"/>
      <c r="N1265" s="262" t="n">
        <v>271.18</v>
      </c>
      <c r="O1265" s="262" t="n">
        <v>2.98</v>
      </c>
      <c r="P1265" s="262" t="n">
        <v>410</v>
      </c>
      <c r="Q1265" s="262" t="n">
        <v>366.093</v>
      </c>
      <c r="R1265" s="331" t="n">
        <f aca="false">A1265*F1265</f>
        <v>0</v>
      </c>
    </row>
    <row r="1266" s="1" customFormat="true" ht="12.75" hidden="false" customHeight="false" outlineLevel="0" collapsed="false">
      <c r="A1266" s="262" t="n">
        <v>4</v>
      </c>
      <c r="B1266" s="332" t="s">
        <v>2920</v>
      </c>
      <c r="C1266" s="332" t="s">
        <v>2921</v>
      </c>
      <c r="D1266" s="332" t="s">
        <v>856</v>
      </c>
      <c r="E1266" s="262"/>
      <c r="F1266" s="331"/>
      <c r="G1266" s="333" t="n">
        <v>234</v>
      </c>
      <c r="H1266" s="333" t="n">
        <f aca="false">A1266*G1266*(1-H1263/100)</f>
        <v>936</v>
      </c>
      <c r="I1266" s="334" t="n">
        <v>117</v>
      </c>
      <c r="J1266" s="334" t="n">
        <f aca="false">(A1266*I1266)/J1263*K1263</f>
        <v>435.6</v>
      </c>
      <c r="K1266" s="335" t="n">
        <f aca="false">H1266-J1266</f>
        <v>500.4</v>
      </c>
      <c r="L1266" s="330"/>
      <c r="M1266" s="262"/>
      <c r="N1266" s="262" t="n">
        <v>117</v>
      </c>
      <c r="O1266" s="262" t="n">
        <v>0.9</v>
      </c>
      <c r="P1266" s="262" t="n">
        <v>270</v>
      </c>
      <c r="Q1266" s="262" t="n">
        <v>234</v>
      </c>
      <c r="R1266" s="331" t="n">
        <f aca="false">A1266*F1266</f>
        <v>0</v>
      </c>
    </row>
    <row r="1267" s="1" customFormat="true" ht="12.75" hidden="false" customHeight="false" outlineLevel="0" collapsed="false">
      <c r="A1267" s="262" t="n">
        <v>2</v>
      </c>
      <c r="B1267" s="332" t="s">
        <v>1687</v>
      </c>
      <c r="C1267" s="332" t="s">
        <v>1688</v>
      </c>
      <c r="D1267" s="332" t="s">
        <v>1689</v>
      </c>
      <c r="E1267" s="262"/>
      <c r="F1267" s="331" t="n">
        <v>0.015</v>
      </c>
      <c r="G1267" s="333" t="n">
        <v>201</v>
      </c>
      <c r="H1267" s="333" t="n">
        <f aca="false">A1267*G1267*(1-H1263/100)</f>
        <v>402</v>
      </c>
      <c r="I1267" s="334" t="n">
        <v>149.175</v>
      </c>
      <c r="J1267" s="334" t="n">
        <f aca="false">(A1267*I1267)/J1263*K1263</f>
        <v>277.695</v>
      </c>
      <c r="K1267" s="335" t="n">
        <f aca="false">H1267-J1267</f>
        <v>124.305</v>
      </c>
      <c r="L1267" s="330"/>
      <c r="M1267" s="262"/>
      <c r="N1267" s="262" t="n">
        <v>149.175</v>
      </c>
      <c r="O1267" s="262" t="n">
        <v>1.7</v>
      </c>
      <c r="P1267" s="262" t="n">
        <v>230</v>
      </c>
      <c r="Q1267" s="262" t="n">
        <v>201.3862</v>
      </c>
      <c r="R1267" s="331" t="n">
        <f aca="false">A1267*F1267</f>
        <v>0.03</v>
      </c>
    </row>
    <row r="1268" s="1" customFormat="true" ht="12.75" hidden="false" customHeight="false" outlineLevel="0" collapsed="false">
      <c r="A1268" s="262" t="n">
        <v>4</v>
      </c>
      <c r="B1268" s="332" t="s">
        <v>2922</v>
      </c>
      <c r="C1268" s="332" t="s">
        <v>2098</v>
      </c>
      <c r="D1268" s="332" t="s">
        <v>856</v>
      </c>
      <c r="E1268" s="262"/>
      <c r="F1268" s="331"/>
      <c r="G1268" s="333" t="n">
        <v>174</v>
      </c>
      <c r="H1268" s="333" t="n">
        <f aca="false">A1268*G1268*(1-H1263/100)</f>
        <v>696</v>
      </c>
      <c r="I1268" s="334" t="n">
        <v>133.77</v>
      </c>
      <c r="J1268" s="334" t="n">
        <f aca="false">(A1268*I1268)/J1263*K1263</f>
        <v>498.036</v>
      </c>
      <c r="K1268" s="335" t="n">
        <f aca="false">H1268-J1268</f>
        <v>197.964</v>
      </c>
      <c r="L1268" s="330"/>
      <c r="M1268" s="262"/>
      <c r="N1268" s="262" t="n">
        <v>133.77</v>
      </c>
      <c r="O1268" s="262" t="n">
        <v>1.47</v>
      </c>
      <c r="P1268" s="262" t="n">
        <v>200</v>
      </c>
      <c r="Q1268" s="262" t="n">
        <v>173.901</v>
      </c>
      <c r="R1268" s="331" t="n">
        <f aca="false">A1268*F1268</f>
        <v>0</v>
      </c>
    </row>
    <row r="1269" s="1" customFormat="true" ht="12.75" hidden="false" customHeight="false" outlineLevel="0" collapsed="false">
      <c r="A1269" s="262" t="n">
        <v>2</v>
      </c>
      <c r="B1269" s="332" t="s">
        <v>2923</v>
      </c>
      <c r="C1269" s="332" t="s">
        <v>2924</v>
      </c>
      <c r="D1269" s="332" t="s">
        <v>856</v>
      </c>
      <c r="E1269" s="262"/>
      <c r="F1269" s="331" t="n">
        <v>0.01</v>
      </c>
      <c r="G1269" s="333" t="n">
        <v>254</v>
      </c>
      <c r="H1269" s="333" t="n">
        <f aca="false">A1269*G1269*(1-H1263/100)</f>
        <v>508</v>
      </c>
      <c r="I1269" s="334" t="n">
        <v>195.52</v>
      </c>
      <c r="J1269" s="334" t="n">
        <f aca="false">(A1269*I1269)/J1263*K1263</f>
        <v>363.968</v>
      </c>
      <c r="K1269" s="335" t="n">
        <f aca="false">H1269-J1269</f>
        <v>144.032</v>
      </c>
      <c r="L1269" s="330"/>
      <c r="M1269" s="262"/>
      <c r="N1269" s="262" t="n">
        <v>195.52</v>
      </c>
      <c r="O1269" s="262" t="n">
        <v>1.88</v>
      </c>
      <c r="P1269" s="262" t="n">
        <v>290</v>
      </c>
      <c r="Q1269" s="262" t="n">
        <v>254.176</v>
      </c>
      <c r="R1269" s="331" t="n">
        <f aca="false">A1269*F1269</f>
        <v>0.02</v>
      </c>
    </row>
    <row r="1270" s="1" customFormat="true" ht="12.75" hidden="false" customHeight="false" outlineLevel="0" collapsed="false">
      <c r="A1270" s="262" t="n">
        <v>4</v>
      </c>
      <c r="B1270" s="332" t="s">
        <v>2925</v>
      </c>
      <c r="C1270" s="332" t="s">
        <v>1696</v>
      </c>
      <c r="D1270" s="332" t="s">
        <v>2926</v>
      </c>
      <c r="E1270" s="262"/>
      <c r="F1270" s="331"/>
      <c r="G1270" s="333" t="n">
        <v>36</v>
      </c>
      <c r="H1270" s="333" t="n">
        <f aca="false">A1270*G1270*(1-H1263/100)</f>
        <v>144</v>
      </c>
      <c r="I1270" s="334" t="n">
        <v>14.3</v>
      </c>
      <c r="J1270" s="334" t="n">
        <f aca="false">(A1270*I1270)/J1263*K1263</f>
        <v>53.24</v>
      </c>
      <c r="K1270" s="335" t="n">
        <f aca="false">H1270-J1270</f>
        <v>90.76</v>
      </c>
      <c r="L1270" s="330"/>
      <c r="M1270" s="262"/>
      <c r="N1270" s="262" t="n">
        <v>14.3</v>
      </c>
      <c r="O1270" s="262" t="n">
        <v>0.11</v>
      </c>
      <c r="P1270" s="262" t="n">
        <v>50</v>
      </c>
      <c r="Q1270" s="262" t="n">
        <v>35.75</v>
      </c>
      <c r="R1270" s="331" t="n">
        <f aca="false">A1270*F1270</f>
        <v>0</v>
      </c>
    </row>
    <row r="1271" s="1" customFormat="true" ht="12.75" hidden="false" customHeight="false" outlineLevel="0" collapsed="false">
      <c r="A1271" s="262" t="n">
        <v>2</v>
      </c>
      <c r="B1271" s="332" t="s">
        <v>2927</v>
      </c>
      <c r="C1271" s="332" t="s">
        <v>1701</v>
      </c>
      <c r="D1271" s="332" t="s">
        <v>2928</v>
      </c>
      <c r="E1271" s="262"/>
      <c r="F1271" s="331" t="n">
        <v>0.049</v>
      </c>
      <c r="G1271" s="333" t="n">
        <v>414</v>
      </c>
      <c r="H1271" s="333" t="n">
        <f aca="false">A1271*G1271*(1-H1263/100)</f>
        <v>828</v>
      </c>
      <c r="I1271" s="334" t="n">
        <v>306.67</v>
      </c>
      <c r="J1271" s="334" t="n">
        <f aca="false">(A1271*I1271)/J1263*K1263</f>
        <v>570.878</v>
      </c>
      <c r="K1271" s="335" t="n">
        <f aca="false">H1271-J1271</f>
        <v>257.122</v>
      </c>
      <c r="L1271" s="330"/>
      <c r="M1271" s="262"/>
      <c r="N1271" s="262" t="n">
        <v>306.67</v>
      </c>
      <c r="O1271" s="262" t="n">
        <v>3.37</v>
      </c>
      <c r="P1271" s="262" t="n">
        <v>460</v>
      </c>
      <c r="Q1271" s="262" t="n">
        <v>414.0045</v>
      </c>
      <c r="R1271" s="331" t="n">
        <f aca="false">A1271*F1271</f>
        <v>0.098</v>
      </c>
    </row>
    <row r="1272" s="1" customFormat="true" ht="12.75" hidden="false" customHeight="false" outlineLevel="0" collapsed="false">
      <c r="A1272" s="262" t="n">
        <v>4</v>
      </c>
      <c r="B1272" s="332" t="s">
        <v>2929</v>
      </c>
      <c r="C1272" s="332" t="s">
        <v>2930</v>
      </c>
      <c r="D1272" s="332" t="s">
        <v>2931</v>
      </c>
      <c r="E1272" s="262"/>
      <c r="F1272" s="331" t="n">
        <v>0.001</v>
      </c>
      <c r="G1272" s="333" t="n">
        <v>7</v>
      </c>
      <c r="H1272" s="333" t="n">
        <f aca="false">A1272*G1272*(1-H1263/100)</f>
        <v>28</v>
      </c>
      <c r="I1272" s="334" t="n">
        <v>5.265</v>
      </c>
      <c r="J1272" s="334" t="n">
        <f aca="false">(A1272*I1272)/J1263*K1263</f>
        <v>19.602</v>
      </c>
      <c r="K1272" s="335" t="n">
        <f aca="false">H1272-J1272</f>
        <v>8.398</v>
      </c>
      <c r="L1272" s="330"/>
      <c r="M1272" s="262"/>
      <c r="N1272" s="262" t="n">
        <v>5.265</v>
      </c>
      <c r="O1272" s="262" t="n">
        <v>0.06</v>
      </c>
      <c r="P1272" s="262" t="n">
        <v>20</v>
      </c>
      <c r="Q1272" s="262" t="n">
        <v>7.1078</v>
      </c>
      <c r="R1272" s="331" t="n">
        <f aca="false">A1272*F1272</f>
        <v>0.004</v>
      </c>
    </row>
    <row r="1273" s="1" customFormat="true" ht="12.75" hidden="false" customHeight="false" outlineLevel="0" collapsed="false">
      <c r="A1273" s="262" t="n">
        <v>2</v>
      </c>
      <c r="B1273" s="332" t="s">
        <v>2932</v>
      </c>
      <c r="C1273" s="332" t="s">
        <v>2933</v>
      </c>
      <c r="D1273" s="332" t="s">
        <v>2934</v>
      </c>
      <c r="E1273" s="262"/>
      <c r="F1273" s="331"/>
      <c r="G1273" s="333" t="n">
        <v>15</v>
      </c>
      <c r="H1273" s="333" t="n">
        <f aca="false">A1273*G1273*(1-H1263/100)</f>
        <v>30</v>
      </c>
      <c r="I1273" s="334" t="n">
        <v>11.4075</v>
      </c>
      <c r="J1273" s="334" t="n">
        <f aca="false">(A1273*I1273)/J1263*K1263</f>
        <v>21.2355</v>
      </c>
      <c r="K1273" s="335" t="n">
        <f aca="false">H1273-J1273</f>
        <v>8.7645</v>
      </c>
      <c r="L1273" s="330"/>
      <c r="M1273" s="262"/>
      <c r="N1273" s="262" t="n">
        <v>11.4075</v>
      </c>
      <c r="O1273" s="262" t="n">
        <v>0.13</v>
      </c>
      <c r="P1273" s="262" t="n">
        <v>30</v>
      </c>
      <c r="Q1273" s="262" t="n">
        <v>15.4001</v>
      </c>
      <c r="R1273" s="331" t="n">
        <f aca="false">A1273*F1273</f>
        <v>0</v>
      </c>
    </row>
    <row r="1274" s="1" customFormat="true" ht="12.75" hidden="false" customHeight="false" outlineLevel="0" collapsed="false">
      <c r="A1274" s="262" t="n">
        <v>6</v>
      </c>
      <c r="B1274" s="332" t="s">
        <v>2935</v>
      </c>
      <c r="C1274" s="332" t="s">
        <v>2936</v>
      </c>
      <c r="D1274" s="332" t="s">
        <v>2937</v>
      </c>
      <c r="E1274" s="262"/>
      <c r="F1274" s="331"/>
      <c r="G1274" s="333" t="n">
        <v>9</v>
      </c>
      <c r="H1274" s="333" t="n">
        <f aca="false">A1274*G1274*(1-H1263/100)</f>
        <v>54</v>
      </c>
      <c r="I1274" s="334" t="n">
        <v>7.02</v>
      </c>
      <c r="J1274" s="334" t="n">
        <f aca="false">(A1274*I1274)/J1263*K1263</f>
        <v>39.204</v>
      </c>
      <c r="K1274" s="335" t="n">
        <f aca="false">H1274-J1274</f>
        <v>14.796</v>
      </c>
      <c r="L1274" s="330"/>
      <c r="M1274" s="262"/>
      <c r="N1274" s="262" t="n">
        <v>7.02</v>
      </c>
      <c r="O1274" s="262" t="n">
        <v>0.08</v>
      </c>
      <c r="P1274" s="262" t="n">
        <v>20</v>
      </c>
      <c r="Q1274" s="262" t="n">
        <v>9.477</v>
      </c>
      <c r="R1274" s="331" t="n">
        <f aca="false">A1274*F1274</f>
        <v>0</v>
      </c>
    </row>
    <row r="1275" s="1" customFormat="true" ht="12.75" hidden="false" customHeight="false" outlineLevel="0" collapsed="false">
      <c r="A1275" s="262" t="n">
        <v>4</v>
      </c>
      <c r="B1275" s="332" t="s">
        <v>2938</v>
      </c>
      <c r="C1275" s="332" t="s">
        <v>2939</v>
      </c>
      <c r="D1275" s="332" t="s">
        <v>2940</v>
      </c>
      <c r="E1275" s="262"/>
      <c r="F1275" s="331"/>
      <c r="G1275" s="333" t="n">
        <v>41</v>
      </c>
      <c r="H1275" s="333" t="n">
        <f aca="false">A1275*G1275*(1-H1263/100)</f>
        <v>164</v>
      </c>
      <c r="I1275" s="334" t="n">
        <v>30.7125</v>
      </c>
      <c r="J1275" s="334" t="n">
        <f aca="false">(A1275*I1275)/J1263*K1263</f>
        <v>114.345</v>
      </c>
      <c r="K1275" s="335" t="n">
        <f aca="false">H1275-J1275</f>
        <v>49.655</v>
      </c>
      <c r="L1275" s="330"/>
      <c r="M1275" s="262"/>
      <c r="N1275" s="262" t="n">
        <v>30.7125</v>
      </c>
      <c r="O1275" s="262" t="n">
        <v>0.35</v>
      </c>
      <c r="P1275" s="262" t="n">
        <v>50</v>
      </c>
      <c r="Q1275" s="262" t="n">
        <v>41.4619</v>
      </c>
      <c r="R1275" s="331" t="n">
        <f aca="false">A1275*F1275</f>
        <v>0</v>
      </c>
    </row>
    <row r="1276" s="1" customFormat="true" ht="12.75" hidden="false" customHeight="false" outlineLevel="0" collapsed="false">
      <c r="A1276" s="336" t="n">
        <f aca="false">SUM(A1264:A1275)</f>
        <v>38</v>
      </c>
      <c r="B1276" s="336" t="s">
        <v>377</v>
      </c>
      <c r="C1276" s="336"/>
      <c r="D1276" s="336"/>
      <c r="E1276" s="336"/>
      <c r="F1276" s="337" t="n">
        <f aca="false">R1276</f>
        <v>0.152</v>
      </c>
      <c r="G1276" s="338"/>
      <c r="H1276" s="339" t="n">
        <f aca="false">SUM(H1264:H1275)</f>
        <v>4958</v>
      </c>
      <c r="I1276" s="340"/>
      <c r="J1276" s="341" t="n">
        <f aca="false">SUM(J1264:J1275)</f>
        <v>3210.3115</v>
      </c>
      <c r="K1276" s="335" t="n">
        <f aca="false">SUM(K1264:K1275)</f>
        <v>1747.6885</v>
      </c>
      <c r="L1276" s="330"/>
      <c r="M1276" s="262"/>
      <c r="N1276" s="262"/>
      <c r="O1276" s="262"/>
      <c r="P1276" s="262"/>
      <c r="Q1276" s="262"/>
      <c r="R1276" s="331" t="n">
        <f aca="false">SUM(R1264:R1275)</f>
        <v>0.152</v>
      </c>
    </row>
    <row r="1277" s="1" customFormat="true" ht="12.75" hidden="false" customHeight="false" outlineLevel="0" collapsed="false">
      <c r="A1277" s="262"/>
      <c r="B1277" s="272" t="s">
        <v>914</v>
      </c>
      <c r="C1277" s="342"/>
      <c r="D1277" s="342"/>
      <c r="E1277" s="262"/>
      <c r="F1277" s="262"/>
      <c r="G1277" s="333"/>
      <c r="H1277" s="343" t="n">
        <v>0</v>
      </c>
      <c r="I1277" s="344" t="n">
        <f aca="false">K1278/J1278</f>
        <v>0.544398417412142</v>
      </c>
      <c r="J1277" s="345"/>
      <c r="K1277" s="335"/>
      <c r="L1277" s="330"/>
      <c r="M1277" s="262"/>
      <c r="N1277" s="262"/>
      <c r="O1277" s="262"/>
      <c r="P1277" s="262"/>
      <c r="Q1277" s="262"/>
      <c r="R1277" s="331"/>
    </row>
    <row r="1278" s="1" customFormat="true" ht="13.5" hidden="false" customHeight="false" outlineLevel="0" collapsed="false">
      <c r="A1278" s="346"/>
      <c r="B1278" s="346" t="s">
        <v>915</v>
      </c>
      <c r="C1278" s="346"/>
      <c r="D1278" s="346"/>
      <c r="E1278" s="346"/>
      <c r="F1278" s="347"/>
      <c r="G1278" s="348"/>
      <c r="H1278" s="349" t="n">
        <f aca="false">SUM(H1276:H1277)</f>
        <v>4958</v>
      </c>
      <c r="I1278" s="350" t="n">
        <f aca="false">K1278/H1278</f>
        <v>0.352498688987495</v>
      </c>
      <c r="J1278" s="351" t="n">
        <f aca="false">SUM(J1276:J1277)</f>
        <v>3210.3115</v>
      </c>
      <c r="K1278" s="352" t="n">
        <f aca="false">H1278-J1278</f>
        <v>1747.6885</v>
      </c>
      <c r="L1278" s="330"/>
      <c r="M1278" s="262"/>
      <c r="N1278" s="262"/>
      <c r="O1278" s="262"/>
      <c r="P1278" s="262"/>
      <c r="Q1278" s="262"/>
      <c r="R1278" s="331"/>
    </row>
    <row r="1279" s="1" customFormat="true" ht="13.5" hidden="false" customHeight="false" outlineLevel="0" collapsed="false">
      <c r="A1279" s="262"/>
      <c r="B1279" s="332"/>
      <c r="C1279" s="342"/>
      <c r="D1279" s="342"/>
      <c r="E1279" s="262"/>
      <c r="F1279" s="262"/>
      <c r="G1279" s="262"/>
      <c r="H1279" s="262"/>
      <c r="I1279" s="354"/>
      <c r="J1279" s="354"/>
      <c r="K1279" s="355"/>
      <c r="L1279" s="330"/>
      <c r="M1279" s="262"/>
      <c r="N1279" s="262"/>
      <c r="O1279" s="262"/>
      <c r="P1279" s="262"/>
      <c r="Q1279" s="262"/>
      <c r="R1279" s="331"/>
    </row>
    <row r="1280" s="1" customFormat="true" ht="13.5" hidden="false" customHeight="false" outlineLevel="0" collapsed="false">
      <c r="A1280" s="322"/>
      <c r="B1280" s="323" t="s">
        <v>2178</v>
      </c>
      <c r="C1280" s="324" t="s">
        <v>2179</v>
      </c>
      <c r="D1280" s="325" t="n">
        <v>42779</v>
      </c>
      <c r="E1280" s="322"/>
      <c r="F1280" s="322" t="s">
        <v>2941</v>
      </c>
      <c r="G1280" s="324"/>
      <c r="H1280" s="326" t="n">
        <v>0</v>
      </c>
      <c r="I1280" s="327" t="s">
        <v>358</v>
      </c>
      <c r="J1280" s="328" t="n">
        <v>65</v>
      </c>
      <c r="K1280" s="329" t="n">
        <v>60.5</v>
      </c>
      <c r="L1280" s="330"/>
      <c r="M1280" s="262"/>
      <c r="N1280" s="262"/>
      <c r="O1280" s="262"/>
      <c r="P1280" s="262"/>
      <c r="Q1280" s="262"/>
      <c r="R1280" s="331"/>
    </row>
    <row r="1281" s="1" customFormat="true" ht="12.75" hidden="false" customHeight="false" outlineLevel="0" collapsed="false">
      <c r="A1281" s="262" t="n">
        <v>1</v>
      </c>
      <c r="B1281" s="332" t="s">
        <v>2942</v>
      </c>
      <c r="C1281" s="332" t="s">
        <v>1791</v>
      </c>
      <c r="D1281" s="332" t="s">
        <v>2943</v>
      </c>
      <c r="E1281" s="262"/>
      <c r="F1281" s="331"/>
      <c r="G1281" s="333" t="n">
        <v>5837.75</v>
      </c>
      <c r="H1281" s="333" t="n">
        <f aca="false">A1281*G1281*(1-H1280/100)</f>
        <v>5837.75</v>
      </c>
      <c r="I1281" s="334" t="n">
        <v>4448.925</v>
      </c>
      <c r="J1281" s="334" t="n">
        <f aca="false">(A1281*I1281)/J1280*K1280</f>
        <v>4140.9225</v>
      </c>
      <c r="K1281" s="335" t="n">
        <f aca="false">H1281-J1281</f>
        <v>1696.8275</v>
      </c>
      <c r="L1281" s="330"/>
      <c r="M1281" s="262"/>
      <c r="N1281" s="262" t="n">
        <v>4448.925</v>
      </c>
      <c r="O1281" s="262" t="n">
        <v>50.7</v>
      </c>
      <c r="P1281" s="262" t="n">
        <v>6670</v>
      </c>
      <c r="Q1281" s="262" t="n">
        <v>6006.0488</v>
      </c>
      <c r="R1281" s="331" t="n">
        <f aca="false">A1281*F1281</f>
        <v>0</v>
      </c>
    </row>
    <row r="1282" s="1" customFormat="true" ht="12.75" hidden="false" customHeight="false" outlineLevel="0" collapsed="false">
      <c r="A1282" s="262" t="n">
        <v>1</v>
      </c>
      <c r="B1282" s="332" t="s">
        <v>2944</v>
      </c>
      <c r="C1282" s="332" t="s">
        <v>1789</v>
      </c>
      <c r="D1282" s="332" t="s">
        <v>2945</v>
      </c>
      <c r="E1282" s="262"/>
      <c r="F1282" s="331"/>
      <c r="G1282" s="333" t="n">
        <v>7899.25</v>
      </c>
      <c r="H1282" s="333" t="n">
        <f aca="false">A1282*G1282*(1-H1280/100)</f>
        <v>7899.25</v>
      </c>
      <c r="I1282" s="334" t="n">
        <v>6502.275</v>
      </c>
      <c r="J1282" s="334" t="n">
        <f aca="false">(A1282*I1282)/J1280*K1280</f>
        <v>6052.1175</v>
      </c>
      <c r="K1282" s="335" t="n">
        <f aca="false">H1282-J1282</f>
        <v>1847.1325</v>
      </c>
      <c r="L1282" s="330"/>
      <c r="M1282" s="262"/>
      <c r="N1282" s="262" t="n">
        <v>6502.275</v>
      </c>
      <c r="O1282" s="262" t="n">
        <v>74.1</v>
      </c>
      <c r="P1282" s="262"/>
      <c r="Q1282" s="262" t="n">
        <v>8127.8438</v>
      </c>
      <c r="R1282" s="331" t="n">
        <f aca="false">A1282*F1282</f>
        <v>0</v>
      </c>
    </row>
    <row r="1283" s="1" customFormat="true" ht="12.75" hidden="false" customHeight="false" outlineLevel="0" collapsed="false">
      <c r="A1283" s="262" t="n">
        <v>8</v>
      </c>
      <c r="B1283" s="332" t="s">
        <v>2946</v>
      </c>
      <c r="C1283" s="332" t="s">
        <v>2148</v>
      </c>
      <c r="D1283" s="332" t="s">
        <v>2947</v>
      </c>
      <c r="E1283" s="262"/>
      <c r="F1283" s="331" t="n">
        <v>0.08</v>
      </c>
      <c r="G1283" s="333" t="n">
        <v>101</v>
      </c>
      <c r="H1283" s="333" t="n">
        <f aca="false">A1283*G1283*(1-H1280/100)</f>
        <v>808</v>
      </c>
      <c r="I1283" s="334" t="n">
        <v>31.7073</v>
      </c>
      <c r="J1283" s="334" t="n">
        <f aca="false">(A1283*I1283)/J1280*K1280</f>
        <v>236.097433846154</v>
      </c>
      <c r="K1283" s="335" t="n">
        <f aca="false">H1283-J1283</f>
        <v>571.902566153846</v>
      </c>
      <c r="L1283" s="330"/>
      <c r="M1283" s="262"/>
      <c r="N1283" s="262" t="n">
        <v>31.7073</v>
      </c>
      <c r="O1283" s="262" t="n">
        <v>0.32520325203252</v>
      </c>
      <c r="P1283" s="262" t="n">
        <v>100</v>
      </c>
      <c r="Q1283" s="262" t="n">
        <v>101</v>
      </c>
      <c r="R1283" s="331" t="n">
        <f aca="false">A1283*F1283</f>
        <v>0.64</v>
      </c>
    </row>
    <row r="1284" s="1" customFormat="true" ht="12.75" hidden="false" customHeight="false" outlineLevel="0" collapsed="false">
      <c r="A1284" s="336" t="n">
        <f aca="false">SUM(A1281:A1283)</f>
        <v>10</v>
      </c>
      <c r="B1284" s="336" t="s">
        <v>377</v>
      </c>
      <c r="C1284" s="336"/>
      <c r="D1284" s="336"/>
      <c r="E1284" s="336"/>
      <c r="F1284" s="337" t="n">
        <f aca="false">R1284</f>
        <v>0.64</v>
      </c>
      <c r="G1284" s="338"/>
      <c r="H1284" s="339" t="n">
        <f aca="false">SUM(H1281:H1283)</f>
        <v>14545</v>
      </c>
      <c r="I1284" s="340"/>
      <c r="J1284" s="341" t="n">
        <f aca="false">SUM(J1281:J1283)</f>
        <v>10429.1374338462</v>
      </c>
      <c r="K1284" s="335" t="n">
        <f aca="false">SUM(K1281:K1283)</f>
        <v>4115.86256615385</v>
      </c>
      <c r="L1284" s="330"/>
      <c r="M1284" s="262"/>
      <c r="N1284" s="262"/>
      <c r="O1284" s="262"/>
      <c r="P1284" s="262"/>
      <c r="Q1284" s="262"/>
      <c r="R1284" s="331" t="n">
        <f aca="false">SUM(R1281:R1283)</f>
        <v>0.64</v>
      </c>
    </row>
    <row r="1285" s="1" customFormat="true" ht="12.75" hidden="false" customHeight="false" outlineLevel="0" collapsed="false">
      <c r="A1285" s="262"/>
      <c r="B1285" s="272" t="s">
        <v>914</v>
      </c>
      <c r="C1285" s="342"/>
      <c r="D1285" s="342"/>
      <c r="E1285" s="262"/>
      <c r="F1285" s="262"/>
      <c r="G1285" s="333"/>
      <c r="H1285" s="343" t="n">
        <v>0</v>
      </c>
      <c r="I1285" s="344" t="n">
        <f aca="false">K1286/J1286</f>
        <v>0.394650333477863</v>
      </c>
      <c r="J1285" s="345"/>
      <c r="K1285" s="335"/>
      <c r="L1285" s="330"/>
      <c r="M1285" s="262"/>
      <c r="N1285" s="262"/>
      <c r="O1285" s="262"/>
      <c r="P1285" s="262"/>
      <c r="Q1285" s="262"/>
      <c r="R1285" s="331"/>
    </row>
    <row r="1286" s="1" customFormat="true" ht="13.5" hidden="false" customHeight="false" outlineLevel="0" collapsed="false">
      <c r="A1286" s="346"/>
      <c r="B1286" s="346" t="s">
        <v>915</v>
      </c>
      <c r="C1286" s="346"/>
      <c r="D1286" s="346"/>
      <c r="E1286" s="346"/>
      <c r="F1286" s="347"/>
      <c r="G1286" s="348"/>
      <c r="H1286" s="349" t="n">
        <f aca="false">SUM(H1284:H1285)</f>
        <v>14545</v>
      </c>
      <c r="I1286" s="350" t="n">
        <f aca="false">K1286/H1286</f>
        <v>0.282974394372901</v>
      </c>
      <c r="J1286" s="351" t="n">
        <f aca="false">SUM(J1284:J1285)</f>
        <v>10429.1374338462</v>
      </c>
      <c r="K1286" s="352" t="n">
        <f aca="false">H1286-J1286</f>
        <v>4115.86256615385</v>
      </c>
      <c r="L1286" s="330"/>
      <c r="M1286" s="262"/>
      <c r="N1286" s="262"/>
      <c r="O1286" s="262"/>
      <c r="P1286" s="262"/>
      <c r="Q1286" s="262"/>
      <c r="R1286" s="331"/>
    </row>
    <row r="1287" s="1" customFormat="true" ht="13.5" hidden="false" customHeight="false" outlineLevel="0" collapsed="false">
      <c r="A1287" s="262"/>
      <c r="B1287" s="332"/>
      <c r="C1287" s="342"/>
      <c r="D1287" s="342"/>
      <c r="E1287" s="262"/>
      <c r="F1287" s="262"/>
      <c r="G1287" s="262"/>
      <c r="H1287" s="262"/>
      <c r="I1287" s="354"/>
      <c r="J1287" s="354"/>
      <c r="K1287" s="355"/>
      <c r="L1287" s="330"/>
      <c r="M1287" s="262"/>
      <c r="N1287" s="262"/>
      <c r="O1287" s="262"/>
      <c r="P1287" s="262"/>
      <c r="Q1287" s="262"/>
      <c r="R1287" s="331"/>
    </row>
    <row r="1288" s="1" customFormat="true" ht="13.5" hidden="false" customHeight="false" outlineLevel="0" collapsed="false">
      <c r="A1288" s="322"/>
      <c r="B1288" s="323" t="s">
        <v>1715</v>
      </c>
      <c r="C1288" s="324" t="s">
        <v>1716</v>
      </c>
      <c r="D1288" s="325" t="n">
        <v>42779</v>
      </c>
      <c r="E1288" s="322"/>
      <c r="F1288" s="322" t="s">
        <v>2941</v>
      </c>
      <c r="G1288" s="324"/>
      <c r="H1288" s="326" t="n">
        <v>0</v>
      </c>
      <c r="I1288" s="327" t="s">
        <v>358</v>
      </c>
      <c r="J1288" s="328" t="n">
        <v>65</v>
      </c>
      <c r="K1288" s="329" t="n">
        <v>60.5</v>
      </c>
      <c r="L1288" s="330"/>
      <c r="M1288" s="262"/>
      <c r="N1288" s="262"/>
      <c r="O1288" s="262"/>
      <c r="P1288" s="262"/>
      <c r="Q1288" s="262"/>
      <c r="R1288" s="331"/>
    </row>
    <row r="1289" s="1" customFormat="true" ht="12.75" hidden="false" customHeight="false" outlineLevel="0" collapsed="false">
      <c r="A1289" s="262" t="n">
        <v>1</v>
      </c>
      <c r="B1289" s="332" t="s">
        <v>2948</v>
      </c>
      <c r="C1289" s="332" t="s">
        <v>2949</v>
      </c>
      <c r="D1289" s="332" t="s">
        <v>2950</v>
      </c>
      <c r="E1289" s="262"/>
      <c r="F1289" s="331" t="n">
        <v>13.5</v>
      </c>
      <c r="G1289" s="333" t="n">
        <v>5210</v>
      </c>
      <c r="H1289" s="333" t="n">
        <f aca="false">A1289*G1289*(1-H1288/100)</f>
        <v>5210</v>
      </c>
      <c r="I1289" s="334" t="n">
        <v>3772.3725</v>
      </c>
      <c r="J1289" s="334" t="n">
        <f aca="false">(A1289*I1289)/J1288*K1288</f>
        <v>3511.20825</v>
      </c>
      <c r="K1289" s="335" t="n">
        <f aca="false">H1289-J1289</f>
        <v>1698.79175</v>
      </c>
      <c r="L1289" s="330"/>
      <c r="M1289" s="262"/>
      <c r="N1289" s="262" t="n">
        <v>3772.3725</v>
      </c>
      <c r="O1289" s="262" t="n">
        <v>42.99</v>
      </c>
      <c r="P1289" s="262" t="n">
        <v>5660</v>
      </c>
      <c r="Q1289" s="262" t="n">
        <v>5092.7029</v>
      </c>
      <c r="R1289" s="331" t="n">
        <f aca="false">A1289*F1289</f>
        <v>13.5</v>
      </c>
    </row>
    <row r="1290" s="1" customFormat="true" ht="12.75" hidden="false" customHeight="false" outlineLevel="0" collapsed="false">
      <c r="A1290" s="336" t="n">
        <f aca="false">SUM(A1289:A1289)</f>
        <v>1</v>
      </c>
      <c r="B1290" s="336" t="s">
        <v>377</v>
      </c>
      <c r="C1290" s="336"/>
      <c r="D1290" s="336"/>
      <c r="E1290" s="336"/>
      <c r="F1290" s="337" t="n">
        <f aca="false">R1290</f>
        <v>13.5</v>
      </c>
      <c r="G1290" s="338"/>
      <c r="H1290" s="339" t="n">
        <f aca="false">SUM(H1289:H1289)</f>
        <v>5210</v>
      </c>
      <c r="I1290" s="340"/>
      <c r="J1290" s="341" t="n">
        <f aca="false">SUM(J1289:J1289)</f>
        <v>3511.20825</v>
      </c>
      <c r="K1290" s="335" t="n">
        <f aca="false">SUM(K1289:K1289)</f>
        <v>1698.79175</v>
      </c>
      <c r="L1290" s="330"/>
      <c r="M1290" s="262"/>
      <c r="N1290" s="262"/>
      <c r="O1290" s="262"/>
      <c r="P1290" s="262"/>
      <c r="Q1290" s="262"/>
      <c r="R1290" s="331" t="n">
        <f aca="false">SUM(R1289:R1289)</f>
        <v>13.5</v>
      </c>
    </row>
    <row r="1291" s="1" customFormat="true" ht="12.75" hidden="false" customHeight="false" outlineLevel="0" collapsed="false">
      <c r="A1291" s="262"/>
      <c r="B1291" s="272" t="s">
        <v>914</v>
      </c>
      <c r="C1291" s="342"/>
      <c r="D1291" s="342"/>
      <c r="E1291" s="262"/>
      <c r="F1291" s="262"/>
      <c r="G1291" s="333"/>
      <c r="H1291" s="343" t="n">
        <v>0</v>
      </c>
      <c r="I1291" s="344" t="n">
        <f aca="false">K1292/J1292</f>
        <v>0.483819707931024</v>
      </c>
      <c r="J1291" s="345"/>
      <c r="K1291" s="335"/>
      <c r="L1291" s="330"/>
      <c r="M1291" s="262"/>
      <c r="N1291" s="262"/>
      <c r="O1291" s="262"/>
      <c r="P1291" s="262"/>
      <c r="Q1291" s="262"/>
      <c r="R1291" s="331"/>
    </row>
    <row r="1292" s="1" customFormat="true" ht="13.5" hidden="false" customHeight="false" outlineLevel="0" collapsed="false">
      <c r="A1292" s="346"/>
      <c r="B1292" s="346" t="s">
        <v>915</v>
      </c>
      <c r="C1292" s="346"/>
      <c r="D1292" s="346"/>
      <c r="E1292" s="346"/>
      <c r="F1292" s="347"/>
      <c r="G1292" s="348"/>
      <c r="H1292" s="349" t="n">
        <f aca="false">SUM(H1290:H1291)</f>
        <v>5210</v>
      </c>
      <c r="I1292" s="350" t="n">
        <f aca="false">K1292/H1292</f>
        <v>0.3260636756238</v>
      </c>
      <c r="J1292" s="351" t="n">
        <f aca="false">SUM(J1290:J1291)</f>
        <v>3511.20825</v>
      </c>
      <c r="K1292" s="352" t="n">
        <f aca="false">H1292-J1292</f>
        <v>1698.79175</v>
      </c>
      <c r="L1292" s="330"/>
      <c r="M1292" s="262"/>
      <c r="N1292" s="262"/>
      <c r="O1292" s="262"/>
      <c r="P1292" s="262"/>
      <c r="Q1292" s="262"/>
      <c r="R1292" s="331"/>
    </row>
    <row r="1293" s="1" customFormat="true" ht="13.5" hidden="false" customHeight="false" outlineLevel="0" collapsed="false">
      <c r="A1293" s="262"/>
      <c r="B1293" s="332"/>
      <c r="C1293" s="342"/>
      <c r="D1293" s="342"/>
      <c r="E1293" s="262"/>
      <c r="F1293" s="262"/>
      <c r="G1293" s="262"/>
      <c r="H1293" s="262"/>
      <c r="I1293" s="354"/>
      <c r="J1293" s="354"/>
      <c r="K1293" s="355"/>
      <c r="L1293" s="330"/>
      <c r="M1293" s="262"/>
      <c r="N1293" s="262"/>
      <c r="O1293" s="262"/>
      <c r="P1293" s="262"/>
      <c r="Q1293" s="262"/>
      <c r="R1293" s="331"/>
    </row>
    <row r="1294" s="1" customFormat="true" ht="13.5" hidden="false" customHeight="false" outlineLevel="0" collapsed="false">
      <c r="A1294" s="322"/>
      <c r="B1294" s="323" t="s">
        <v>2665</v>
      </c>
      <c r="C1294" s="324" t="s">
        <v>1965</v>
      </c>
      <c r="D1294" s="325" t="n">
        <v>42779</v>
      </c>
      <c r="E1294" s="322"/>
      <c r="F1294" s="322" t="s">
        <v>2941</v>
      </c>
      <c r="G1294" s="324"/>
      <c r="H1294" s="326" t="n">
        <v>0</v>
      </c>
      <c r="I1294" s="327" t="s">
        <v>358</v>
      </c>
      <c r="J1294" s="328" t="n">
        <v>65</v>
      </c>
      <c r="K1294" s="329" t="n">
        <v>60.5</v>
      </c>
      <c r="L1294" s="330"/>
      <c r="M1294" s="262"/>
      <c r="N1294" s="262"/>
      <c r="O1294" s="262"/>
      <c r="P1294" s="262"/>
      <c r="Q1294" s="262"/>
      <c r="R1294" s="331"/>
    </row>
    <row r="1295" s="1" customFormat="true" ht="12.75" hidden="false" customHeight="false" outlineLevel="0" collapsed="false">
      <c r="A1295" s="262" t="n">
        <v>25</v>
      </c>
      <c r="B1295" s="332" t="s">
        <v>2951</v>
      </c>
      <c r="C1295" s="332" t="s">
        <v>2952</v>
      </c>
      <c r="D1295" s="332" t="s">
        <v>2953</v>
      </c>
      <c r="E1295" s="262"/>
      <c r="F1295" s="331" t="n">
        <v>36</v>
      </c>
      <c r="G1295" s="333" t="n">
        <v>5800</v>
      </c>
      <c r="H1295" s="333" t="n">
        <f aca="false">A1295*G1295*(1-H1294/100)</f>
        <v>145000</v>
      </c>
      <c r="I1295" s="334" t="n">
        <v>4299.75</v>
      </c>
      <c r="J1295" s="334" t="n">
        <f aca="false">(A1295*I1295)/J1294*K1294</f>
        <v>100051.875</v>
      </c>
      <c r="K1295" s="335" t="n">
        <f aca="false">H1295-J1295</f>
        <v>44948.125</v>
      </c>
      <c r="L1295" s="330"/>
      <c r="M1295" s="262"/>
      <c r="N1295" s="262" t="n">
        <v>4299.75</v>
      </c>
      <c r="O1295" s="262" t="n">
        <v>49</v>
      </c>
      <c r="P1295" s="262" t="n">
        <v>6700</v>
      </c>
      <c r="Q1295" s="262" t="n">
        <v>5800</v>
      </c>
      <c r="R1295" s="331" t="n">
        <f aca="false">A1295*F1295</f>
        <v>900</v>
      </c>
    </row>
    <row r="1296" s="1" customFormat="true" ht="12.75" hidden="false" customHeight="false" outlineLevel="0" collapsed="false">
      <c r="A1296" s="262" t="n">
        <v>1</v>
      </c>
      <c r="B1296" s="332" t="s">
        <v>2954</v>
      </c>
      <c r="C1296" s="332" t="s">
        <v>2955</v>
      </c>
      <c r="D1296" s="332" t="s">
        <v>2956</v>
      </c>
      <c r="E1296" s="262"/>
      <c r="F1296" s="331"/>
      <c r="G1296" s="333" t="n">
        <v>2413</v>
      </c>
      <c r="H1296" s="333" t="n">
        <f aca="false">A1296*G1296*(1-H1294/100)</f>
        <v>2413</v>
      </c>
      <c r="I1296" s="334" t="n">
        <v>1608.75</v>
      </c>
      <c r="J1296" s="334" t="n">
        <f aca="false">(A1296*I1296)/J1294*K1294</f>
        <v>1497.375</v>
      </c>
      <c r="K1296" s="335" t="n">
        <f aca="false">H1296-J1296</f>
        <v>915.625</v>
      </c>
      <c r="L1296" s="330"/>
      <c r="M1296" s="262"/>
      <c r="N1296" s="262" t="n">
        <v>1608.75</v>
      </c>
      <c r="O1296" s="262" t="n">
        <v>16.5</v>
      </c>
      <c r="P1296" s="262" t="n">
        <v>3217.5</v>
      </c>
      <c r="Q1296" s="262" t="n">
        <v>2413.125</v>
      </c>
      <c r="R1296" s="331" t="n">
        <f aca="false">A1296*F1296</f>
        <v>0</v>
      </c>
    </row>
    <row r="1297" s="1" customFormat="true" ht="12.75" hidden="false" customHeight="false" outlineLevel="0" collapsed="false">
      <c r="A1297" s="262" t="n">
        <v>9</v>
      </c>
      <c r="B1297" s="332" t="s">
        <v>2957</v>
      </c>
      <c r="C1297" s="332" t="s">
        <v>2958</v>
      </c>
      <c r="D1297" s="332" t="s">
        <v>2959</v>
      </c>
      <c r="E1297" s="262"/>
      <c r="F1297" s="331" t="n">
        <v>2</v>
      </c>
      <c r="G1297" s="333" t="n">
        <v>1846</v>
      </c>
      <c r="H1297" s="333" t="n">
        <f aca="false">A1297*G1297*(1-H1294/100)</f>
        <v>16614</v>
      </c>
      <c r="I1297" s="334" t="n">
        <v>1419.795</v>
      </c>
      <c r="J1297" s="334" t="n">
        <f aca="false">(A1297*I1297)/J1294*K1294</f>
        <v>11893.5135</v>
      </c>
      <c r="K1297" s="335" t="n">
        <f aca="false">H1297-J1297</f>
        <v>4720.4865</v>
      </c>
      <c r="L1297" s="330"/>
      <c r="M1297" s="262"/>
      <c r="N1297" s="262" t="n">
        <v>1419.795</v>
      </c>
      <c r="O1297" s="262" t="n">
        <v>16.18</v>
      </c>
      <c r="P1297" s="262"/>
      <c r="Q1297" s="262" t="n">
        <v>1845.7335</v>
      </c>
      <c r="R1297" s="331" t="n">
        <f aca="false">A1297*F1297</f>
        <v>18</v>
      </c>
    </row>
    <row r="1298" s="1" customFormat="true" ht="12.75" hidden="false" customHeight="false" outlineLevel="0" collapsed="false">
      <c r="A1298" s="336" t="n">
        <f aca="false">SUM(A1295:A1297)</f>
        <v>35</v>
      </c>
      <c r="B1298" s="336" t="s">
        <v>377</v>
      </c>
      <c r="C1298" s="336"/>
      <c r="D1298" s="336"/>
      <c r="E1298" s="336"/>
      <c r="F1298" s="337" t="n">
        <f aca="false">R1298</f>
        <v>918</v>
      </c>
      <c r="G1298" s="338"/>
      <c r="H1298" s="339" t="n">
        <f aca="false">SUM(H1295:H1297)</f>
        <v>164027</v>
      </c>
      <c r="I1298" s="340"/>
      <c r="J1298" s="341" t="n">
        <f aca="false">SUM(J1295:J1297)</f>
        <v>113442.7635</v>
      </c>
      <c r="K1298" s="335" t="n">
        <f aca="false">SUM(K1295:K1297)</f>
        <v>50584.2365</v>
      </c>
      <c r="L1298" s="330"/>
      <c r="M1298" s="262"/>
      <c r="N1298" s="262"/>
      <c r="O1298" s="262"/>
      <c r="P1298" s="262"/>
      <c r="Q1298" s="262"/>
      <c r="R1298" s="331" t="n">
        <f aca="false">SUM(R1295:R1297)</f>
        <v>918</v>
      </c>
    </row>
    <row r="1299" s="1" customFormat="true" ht="12.75" hidden="false" customHeight="false" outlineLevel="0" collapsed="false">
      <c r="A1299" s="262"/>
      <c r="B1299" s="272" t="s">
        <v>914</v>
      </c>
      <c r="C1299" s="342"/>
      <c r="D1299" s="342"/>
      <c r="E1299" s="262"/>
      <c r="F1299" s="262"/>
      <c r="G1299" s="333"/>
      <c r="H1299" s="343" t="n">
        <v>0</v>
      </c>
      <c r="I1299" s="344" t="n">
        <f aca="false">K1300/J1300</f>
        <v>0.445900954272857</v>
      </c>
      <c r="J1299" s="345"/>
      <c r="K1299" s="335"/>
      <c r="L1299" s="330"/>
      <c r="M1299" s="262"/>
      <c r="N1299" s="262"/>
      <c r="O1299" s="262"/>
      <c r="P1299" s="262"/>
      <c r="Q1299" s="262"/>
      <c r="R1299" s="331"/>
    </row>
    <row r="1300" s="1" customFormat="true" ht="13.5" hidden="false" customHeight="false" outlineLevel="0" collapsed="false">
      <c r="A1300" s="346"/>
      <c r="B1300" s="346" t="s">
        <v>915</v>
      </c>
      <c r="C1300" s="346"/>
      <c r="D1300" s="346"/>
      <c r="E1300" s="346"/>
      <c r="F1300" s="347"/>
      <c r="G1300" s="348"/>
      <c r="H1300" s="349" t="n">
        <f aca="false">SUM(H1298:H1299)</f>
        <v>164027</v>
      </c>
      <c r="I1300" s="350" t="n">
        <f aca="false">K1300/H1300</f>
        <v>0.30838969498924</v>
      </c>
      <c r="J1300" s="351" t="n">
        <f aca="false">SUM(J1298:J1299)</f>
        <v>113442.7635</v>
      </c>
      <c r="K1300" s="352" t="n">
        <f aca="false">H1300-J1300</f>
        <v>50584.2365</v>
      </c>
      <c r="L1300" s="330"/>
      <c r="M1300" s="262"/>
      <c r="N1300" s="262"/>
      <c r="O1300" s="262"/>
      <c r="P1300" s="262"/>
      <c r="Q1300" s="262"/>
      <c r="R1300" s="331"/>
    </row>
    <row r="1301" s="1" customFormat="true" ht="13.5" hidden="false" customHeight="false" outlineLevel="0" collapsed="false">
      <c r="A1301" s="262"/>
      <c r="B1301" s="332"/>
      <c r="C1301" s="342"/>
      <c r="D1301" s="342"/>
      <c r="E1301" s="262"/>
      <c r="F1301" s="262"/>
      <c r="G1301" s="262"/>
      <c r="H1301" s="262"/>
      <c r="I1301" s="354"/>
      <c r="J1301" s="354"/>
      <c r="K1301" s="355"/>
      <c r="L1301" s="330"/>
      <c r="M1301" s="262"/>
      <c r="N1301" s="262"/>
      <c r="O1301" s="262"/>
      <c r="P1301" s="262"/>
      <c r="Q1301" s="262"/>
      <c r="R1301" s="331"/>
    </row>
    <row r="1302" s="1" customFormat="true" ht="13.5" hidden="false" customHeight="false" outlineLevel="0" collapsed="false">
      <c r="A1302" s="322"/>
      <c r="B1302" s="323" t="s">
        <v>2960</v>
      </c>
      <c r="C1302" s="324" t="s">
        <v>1959</v>
      </c>
      <c r="D1302" s="325" t="n">
        <v>42779</v>
      </c>
      <c r="E1302" s="322"/>
      <c r="F1302" s="322" t="s">
        <v>2961</v>
      </c>
      <c r="G1302" s="324"/>
      <c r="H1302" s="326" t="n">
        <v>0</v>
      </c>
      <c r="I1302" s="327" t="s">
        <v>358</v>
      </c>
      <c r="J1302" s="328" t="n">
        <v>65</v>
      </c>
      <c r="K1302" s="329" t="n">
        <v>60.5</v>
      </c>
      <c r="L1302" s="330"/>
      <c r="M1302" s="262"/>
      <c r="N1302" s="262"/>
      <c r="O1302" s="262"/>
      <c r="P1302" s="262"/>
      <c r="Q1302" s="262"/>
      <c r="R1302" s="331"/>
    </row>
    <row r="1303" s="1" customFormat="true" ht="12.75" hidden="false" customHeight="false" outlineLevel="0" collapsed="false">
      <c r="A1303" s="262" t="n">
        <v>5</v>
      </c>
      <c r="B1303" s="332" t="s">
        <v>2468</v>
      </c>
      <c r="C1303" s="332" t="s">
        <v>1532</v>
      </c>
      <c r="D1303" s="332" t="s">
        <v>2469</v>
      </c>
      <c r="E1303" s="262"/>
      <c r="F1303" s="331" t="n">
        <v>0.75</v>
      </c>
      <c r="G1303" s="333" t="n">
        <v>325</v>
      </c>
      <c r="H1303" s="333" t="n">
        <f aca="false">A1303*G1303*(1-H1302/100)</f>
        <v>1625</v>
      </c>
      <c r="I1303" s="334" t="n">
        <v>175.5</v>
      </c>
      <c r="J1303" s="334" t="n">
        <f aca="false">(A1303*I1303)/J1302*K1302</f>
        <v>816.75</v>
      </c>
      <c r="K1303" s="335" t="n">
        <f aca="false">H1303-J1303</f>
        <v>808.25</v>
      </c>
      <c r="L1303" s="330"/>
      <c r="M1303" s="262"/>
      <c r="N1303" s="262" t="n">
        <v>175.5</v>
      </c>
      <c r="O1303" s="262" t="n">
        <v>2</v>
      </c>
      <c r="P1303" s="262" t="n">
        <v>900</v>
      </c>
      <c r="Q1303" s="262" t="n">
        <v>325</v>
      </c>
      <c r="R1303" s="331" t="n">
        <f aca="false">A1303*F1303</f>
        <v>3.75</v>
      </c>
    </row>
    <row r="1304" s="1" customFormat="true" ht="12.75" hidden="false" customHeight="false" outlineLevel="0" collapsed="false">
      <c r="A1304" s="262" t="n">
        <v>6</v>
      </c>
      <c r="B1304" s="332" t="s">
        <v>2625</v>
      </c>
      <c r="C1304" s="332" t="s">
        <v>2410</v>
      </c>
      <c r="D1304" s="332" t="s">
        <v>2626</v>
      </c>
      <c r="E1304" s="262"/>
      <c r="F1304" s="331" t="n">
        <v>0.58</v>
      </c>
      <c r="G1304" s="333" t="n">
        <v>250</v>
      </c>
      <c r="H1304" s="333" t="n">
        <f aca="false">A1304*G1304*(1-H1302/100)</f>
        <v>1500</v>
      </c>
      <c r="I1304" s="334" t="n">
        <v>165.75</v>
      </c>
      <c r="J1304" s="334" t="n">
        <f aca="false">(A1304*I1304)/J1302*K1302</f>
        <v>925.65</v>
      </c>
      <c r="K1304" s="335" t="n">
        <f aca="false">H1304-J1304</f>
        <v>574.35</v>
      </c>
      <c r="L1304" s="330"/>
      <c r="M1304" s="262"/>
      <c r="N1304" s="262" t="n">
        <v>165.75</v>
      </c>
      <c r="O1304" s="262" t="n">
        <v>1.5</v>
      </c>
      <c r="P1304" s="262" t="n">
        <v>500</v>
      </c>
      <c r="Q1304" s="262" t="n">
        <v>250</v>
      </c>
      <c r="R1304" s="331" t="n">
        <f aca="false">A1304*F1304</f>
        <v>3.48</v>
      </c>
    </row>
    <row r="1305" s="1" customFormat="true" ht="12.75" hidden="false" customHeight="false" outlineLevel="0" collapsed="false">
      <c r="A1305" s="262" t="n">
        <v>6</v>
      </c>
      <c r="B1305" s="332" t="s">
        <v>2497</v>
      </c>
      <c r="C1305" s="332" t="s">
        <v>2498</v>
      </c>
      <c r="D1305" s="332" t="s">
        <v>2499</v>
      </c>
      <c r="E1305" s="262"/>
      <c r="F1305" s="331" t="n">
        <v>4.17</v>
      </c>
      <c r="G1305" s="333" t="n">
        <v>950</v>
      </c>
      <c r="H1305" s="333" t="n">
        <f aca="false">A1305*G1305*(1-H1302/100)</f>
        <v>5700</v>
      </c>
      <c r="I1305" s="334" t="n">
        <v>544.05</v>
      </c>
      <c r="J1305" s="334" t="n">
        <f aca="false">(A1305*I1305)/J1302*K1302</f>
        <v>3038.31</v>
      </c>
      <c r="K1305" s="335" t="n">
        <f aca="false">H1305-J1305</f>
        <v>2661.69</v>
      </c>
      <c r="L1305" s="330"/>
      <c r="M1305" s="262"/>
      <c r="N1305" s="262" t="n">
        <v>544.05</v>
      </c>
      <c r="O1305" s="262" t="n">
        <v>6.2</v>
      </c>
      <c r="P1305" s="262" t="n">
        <v>1500</v>
      </c>
      <c r="Q1305" s="262" t="n">
        <v>950</v>
      </c>
      <c r="R1305" s="331" t="n">
        <f aca="false">A1305*F1305</f>
        <v>25.02</v>
      </c>
    </row>
    <row r="1306" s="1" customFormat="true" ht="12.75" hidden="false" customHeight="false" outlineLevel="0" collapsed="false">
      <c r="A1306" s="262" t="n">
        <v>12</v>
      </c>
      <c r="B1306" s="332" t="s">
        <v>2600</v>
      </c>
      <c r="C1306" s="332" t="s">
        <v>2598</v>
      </c>
      <c r="D1306" s="332" t="s">
        <v>2601</v>
      </c>
      <c r="E1306" s="262"/>
      <c r="F1306" s="331" t="n">
        <v>0.8</v>
      </c>
      <c r="G1306" s="333" t="n">
        <v>271</v>
      </c>
      <c r="H1306" s="333" t="n">
        <f aca="false">A1306*G1306*(1-H1302/100)</f>
        <v>3252</v>
      </c>
      <c r="I1306" s="334" t="n">
        <v>203.58</v>
      </c>
      <c r="J1306" s="334" t="n">
        <f aca="false">(A1306*I1306)/J1302*K1302</f>
        <v>2273.832</v>
      </c>
      <c r="K1306" s="335" t="n">
        <f aca="false">H1306-J1306</f>
        <v>978.168</v>
      </c>
      <c r="L1306" s="330"/>
      <c r="M1306" s="262"/>
      <c r="N1306" s="262" t="n">
        <v>203.58</v>
      </c>
      <c r="O1306" s="262" t="n">
        <v>2.32</v>
      </c>
      <c r="P1306" s="262" t="n">
        <v>447.876</v>
      </c>
      <c r="Q1306" s="262" t="n">
        <v>265</v>
      </c>
      <c r="R1306" s="331" t="n">
        <f aca="false">A1306*F1306</f>
        <v>9.6</v>
      </c>
    </row>
    <row r="1307" s="1" customFormat="true" ht="12.75" hidden="false" customHeight="false" outlineLevel="0" collapsed="false">
      <c r="A1307" s="262" t="n">
        <v>6</v>
      </c>
      <c r="B1307" s="332" t="s">
        <v>2602</v>
      </c>
      <c r="C1307" s="332" t="s">
        <v>2603</v>
      </c>
      <c r="D1307" s="332" t="s">
        <v>2604</v>
      </c>
      <c r="E1307" s="262"/>
      <c r="F1307" s="331" t="n">
        <v>1.5</v>
      </c>
      <c r="G1307" s="333" t="n">
        <v>788</v>
      </c>
      <c r="H1307" s="333" t="n">
        <f aca="false">A1307*G1307*(1-H1302/100)</f>
        <v>4728</v>
      </c>
      <c r="I1307" s="334" t="n">
        <v>570.375</v>
      </c>
      <c r="J1307" s="334" t="n">
        <f aca="false">(A1307*I1307)/J1302*K1302</f>
        <v>3185.325</v>
      </c>
      <c r="K1307" s="335" t="n">
        <f aca="false">H1307-J1307</f>
        <v>1542.675</v>
      </c>
      <c r="L1307" s="330"/>
      <c r="M1307" s="262"/>
      <c r="N1307" s="262" t="n">
        <v>570.375</v>
      </c>
      <c r="O1307" s="262" t="n">
        <v>6.5</v>
      </c>
      <c r="P1307" s="262" t="n">
        <v>1000</v>
      </c>
      <c r="Q1307" s="262" t="n">
        <v>770</v>
      </c>
      <c r="R1307" s="331" t="n">
        <f aca="false">A1307*F1307</f>
        <v>9</v>
      </c>
    </row>
    <row r="1308" s="1" customFormat="true" ht="12.75" hidden="false" customHeight="false" outlineLevel="0" collapsed="false">
      <c r="A1308" s="262" t="n">
        <v>12</v>
      </c>
      <c r="B1308" s="332" t="s">
        <v>2605</v>
      </c>
      <c r="C1308" s="332" t="s">
        <v>1562</v>
      </c>
      <c r="D1308" s="332" t="s">
        <v>1917</v>
      </c>
      <c r="E1308" s="262"/>
      <c r="F1308" s="331" t="n">
        <v>0.78</v>
      </c>
      <c r="G1308" s="333" t="n">
        <v>308</v>
      </c>
      <c r="H1308" s="333" t="n">
        <f aca="false">A1308*G1308*(1-H1302/100)</f>
        <v>3696</v>
      </c>
      <c r="I1308" s="334" t="n">
        <v>219.375</v>
      </c>
      <c r="J1308" s="334" t="n">
        <f aca="false">(A1308*I1308)/J1302*K1302</f>
        <v>2450.25</v>
      </c>
      <c r="K1308" s="335" t="n">
        <f aca="false">H1308-J1308</f>
        <v>1245.75</v>
      </c>
      <c r="L1308" s="330"/>
      <c r="M1308" s="262"/>
      <c r="N1308" s="262" t="n">
        <v>219.375</v>
      </c>
      <c r="O1308" s="262" t="n">
        <v>2.5</v>
      </c>
      <c r="P1308" s="262" t="n">
        <v>450</v>
      </c>
      <c r="Q1308" s="262" t="n">
        <v>308</v>
      </c>
      <c r="R1308" s="331" t="n">
        <f aca="false">A1308*F1308</f>
        <v>9.36</v>
      </c>
    </row>
    <row r="1309" s="1" customFormat="true" ht="12.75" hidden="false" customHeight="false" outlineLevel="0" collapsed="false">
      <c r="A1309" s="262" t="n">
        <v>8</v>
      </c>
      <c r="B1309" s="332" t="s">
        <v>2568</v>
      </c>
      <c r="C1309" s="332" t="s">
        <v>2569</v>
      </c>
      <c r="D1309" s="332" t="s">
        <v>2570</v>
      </c>
      <c r="E1309" s="262"/>
      <c r="F1309" s="331" t="n">
        <v>0.2043</v>
      </c>
      <c r="G1309" s="333" t="n">
        <v>351</v>
      </c>
      <c r="H1309" s="333" t="n">
        <f aca="false">A1309*G1309*(1-H1302/100)</f>
        <v>2808</v>
      </c>
      <c r="I1309" s="334" t="n">
        <v>254.475</v>
      </c>
      <c r="J1309" s="334" t="n">
        <f aca="false">(A1309*I1309)/J1302*K1302</f>
        <v>1894.86</v>
      </c>
      <c r="K1309" s="335" t="n">
        <f aca="false">H1309-J1309</f>
        <v>913.14</v>
      </c>
      <c r="L1309" s="330"/>
      <c r="M1309" s="262"/>
      <c r="N1309" s="262" t="n">
        <v>254.475</v>
      </c>
      <c r="O1309" s="262" t="n">
        <v>2.9</v>
      </c>
      <c r="P1309" s="262" t="n">
        <v>460</v>
      </c>
      <c r="Q1309" s="262" t="n">
        <v>344</v>
      </c>
      <c r="R1309" s="331" t="n">
        <f aca="false">A1309*F1309</f>
        <v>1.6344</v>
      </c>
    </row>
    <row r="1310" s="1" customFormat="true" ht="12.75" hidden="false" customHeight="false" outlineLevel="0" collapsed="false">
      <c r="A1310" s="262"/>
      <c r="B1310" s="272" t="s">
        <v>1365</v>
      </c>
      <c r="C1310" s="332"/>
      <c r="D1310" s="332"/>
      <c r="E1310" s="262"/>
      <c r="F1310" s="331"/>
      <c r="G1310" s="333"/>
      <c r="H1310" s="333"/>
      <c r="I1310" s="334"/>
      <c r="J1310" s="334"/>
      <c r="K1310" s="335"/>
      <c r="L1310" s="330"/>
      <c r="M1310" s="262"/>
      <c r="N1310" s="262"/>
      <c r="O1310" s="262"/>
      <c r="P1310" s="262"/>
      <c r="Q1310" s="262"/>
      <c r="R1310" s="331"/>
    </row>
    <row r="1311" s="1" customFormat="true" ht="12.75" hidden="false" customHeight="false" outlineLevel="0" collapsed="false">
      <c r="A1311" s="262" t="n">
        <v>14</v>
      </c>
      <c r="B1311" s="332" t="s">
        <v>2475</v>
      </c>
      <c r="C1311" s="332" t="s">
        <v>2069</v>
      </c>
      <c r="D1311" s="332" t="s">
        <v>2476</v>
      </c>
      <c r="E1311" s="262"/>
      <c r="F1311" s="331" t="n">
        <v>0.02</v>
      </c>
      <c r="G1311" s="333" t="n">
        <v>109</v>
      </c>
      <c r="H1311" s="333" t="n">
        <f aca="false">A1311*G1311*(1-H1302/100)</f>
        <v>1526</v>
      </c>
      <c r="I1311" s="334" t="n">
        <v>78.975</v>
      </c>
      <c r="J1311" s="334" t="n">
        <f aca="false">(A1311*I1311)/J1302*K1302</f>
        <v>1029.105</v>
      </c>
      <c r="K1311" s="335" t="n">
        <f aca="false">H1311-J1311</f>
        <v>496.895</v>
      </c>
      <c r="L1311" s="330"/>
      <c r="M1311" s="262"/>
      <c r="N1311" s="262" t="n">
        <v>78.975</v>
      </c>
      <c r="O1311" s="262" t="n">
        <v>0.9</v>
      </c>
      <c r="P1311" s="262" t="n">
        <v>158</v>
      </c>
      <c r="Q1311" s="262" t="n">
        <v>107</v>
      </c>
      <c r="R1311" s="331" t="n">
        <f aca="false">A1311*F1311</f>
        <v>0.28</v>
      </c>
    </row>
    <row r="1312" s="1" customFormat="true" ht="12.75" hidden="false" customHeight="false" outlineLevel="0" collapsed="false">
      <c r="A1312" s="336" t="n">
        <f aca="false">SUM(A1303:A1311)</f>
        <v>69</v>
      </c>
      <c r="B1312" s="336" t="s">
        <v>377</v>
      </c>
      <c r="C1312" s="336"/>
      <c r="D1312" s="336"/>
      <c r="E1312" s="336"/>
      <c r="F1312" s="337" t="n">
        <f aca="false">R1312</f>
        <v>62.1244</v>
      </c>
      <c r="G1312" s="338"/>
      <c r="H1312" s="339" t="n">
        <f aca="false">SUM(H1303:H1311)</f>
        <v>24835</v>
      </c>
      <c r="I1312" s="340"/>
      <c r="J1312" s="341" t="n">
        <f aca="false">SUM(J1303:J1311)</f>
        <v>15614.082</v>
      </c>
      <c r="K1312" s="335" t="n">
        <f aca="false">SUM(K1303:K1311)</f>
        <v>9220.918</v>
      </c>
      <c r="L1312" s="330"/>
      <c r="M1312" s="262"/>
      <c r="N1312" s="262"/>
      <c r="O1312" s="262"/>
      <c r="P1312" s="262"/>
      <c r="Q1312" s="262"/>
      <c r="R1312" s="331" t="n">
        <f aca="false">SUM(R1303:R1311)</f>
        <v>62.1244</v>
      </c>
    </row>
    <row r="1313" s="1" customFormat="true" ht="12.75" hidden="false" customHeight="false" outlineLevel="0" collapsed="false">
      <c r="A1313" s="262"/>
      <c r="B1313" s="272" t="s">
        <v>914</v>
      </c>
      <c r="C1313" s="342"/>
      <c r="D1313" s="342"/>
      <c r="E1313" s="262"/>
      <c r="F1313" s="262"/>
      <c r="G1313" s="333"/>
      <c r="H1313" s="343" t="n">
        <v>0</v>
      </c>
      <c r="I1313" s="344" t="n">
        <f aca="false">K1314/J1314</f>
        <v>0.590551400972532</v>
      </c>
      <c r="J1313" s="345"/>
      <c r="K1313" s="335"/>
      <c r="L1313" s="330"/>
      <c r="M1313" s="262"/>
      <c r="N1313" s="262"/>
      <c r="O1313" s="262"/>
      <c r="P1313" s="262"/>
      <c r="Q1313" s="262"/>
      <c r="R1313" s="331"/>
    </row>
    <row r="1314" s="1" customFormat="true" ht="13.5" hidden="false" customHeight="false" outlineLevel="0" collapsed="false">
      <c r="A1314" s="346"/>
      <c r="B1314" s="346" t="s">
        <v>915</v>
      </c>
      <c r="C1314" s="346"/>
      <c r="D1314" s="346"/>
      <c r="E1314" s="346"/>
      <c r="F1314" s="347"/>
      <c r="G1314" s="348"/>
      <c r="H1314" s="349" t="n">
        <f aca="false">SUM(H1312:H1313)</f>
        <v>24835</v>
      </c>
      <c r="I1314" s="350" t="n">
        <f aca="false">K1314/H1314</f>
        <v>0.371287215623112</v>
      </c>
      <c r="J1314" s="351" t="n">
        <f aca="false">SUM(J1312:J1313)</f>
        <v>15614.082</v>
      </c>
      <c r="K1314" s="352" t="n">
        <f aca="false">H1314-J1314</f>
        <v>9220.918</v>
      </c>
      <c r="L1314" s="330"/>
      <c r="M1314" s="262"/>
      <c r="N1314" s="262"/>
      <c r="O1314" s="262"/>
      <c r="P1314" s="262"/>
      <c r="Q1314" s="262"/>
      <c r="R1314" s="331"/>
    </row>
    <row r="1315" s="1" customFormat="true" ht="13.5" hidden="false" customHeight="false" outlineLevel="0" collapsed="false">
      <c r="A1315" s="262"/>
      <c r="B1315" s="332"/>
      <c r="C1315" s="342"/>
      <c r="D1315" s="342"/>
      <c r="E1315" s="262"/>
      <c r="F1315" s="262"/>
      <c r="G1315" s="262"/>
      <c r="H1315" s="262"/>
      <c r="I1315" s="354"/>
      <c r="J1315" s="354"/>
      <c r="K1315" s="355"/>
      <c r="L1315" s="330"/>
      <c r="M1315" s="262"/>
      <c r="N1315" s="262"/>
      <c r="O1315" s="262"/>
      <c r="P1315" s="262"/>
      <c r="Q1315" s="262"/>
      <c r="R1315" s="331"/>
    </row>
    <row r="1316" s="1" customFormat="true" ht="13.5" hidden="false" customHeight="false" outlineLevel="0" collapsed="false">
      <c r="A1316" s="322"/>
      <c r="B1316" s="323" t="s">
        <v>2962</v>
      </c>
      <c r="C1316" s="324" t="s">
        <v>2963</v>
      </c>
      <c r="D1316" s="325" t="n">
        <v>42779</v>
      </c>
      <c r="E1316" s="322"/>
      <c r="F1316" s="322" t="s">
        <v>2964</v>
      </c>
      <c r="G1316" s="324"/>
      <c r="H1316" s="326" t="n">
        <v>0</v>
      </c>
      <c r="I1316" s="327" t="s">
        <v>358</v>
      </c>
      <c r="J1316" s="328" t="n">
        <v>65</v>
      </c>
      <c r="K1316" s="329" t="n">
        <v>60.5</v>
      </c>
      <c r="L1316" s="330"/>
      <c r="M1316" s="262"/>
      <c r="N1316" s="262"/>
      <c r="O1316" s="262"/>
      <c r="P1316" s="262"/>
      <c r="Q1316" s="262"/>
      <c r="R1316" s="331"/>
    </row>
    <row r="1317" s="1" customFormat="true" ht="12.75" hidden="false" customHeight="false" outlineLevel="0" collapsed="false">
      <c r="A1317" s="262" t="n">
        <v>5</v>
      </c>
      <c r="B1317" s="332" t="s">
        <v>1302</v>
      </c>
      <c r="C1317" s="332" t="s">
        <v>830</v>
      </c>
      <c r="D1317" s="332" t="s">
        <v>1049</v>
      </c>
      <c r="E1317" s="262"/>
      <c r="F1317" s="331" t="n">
        <v>1.1</v>
      </c>
      <c r="G1317" s="333" t="n">
        <v>218</v>
      </c>
      <c r="H1317" s="333" t="n">
        <f aca="false">A1317*G1317*(1-H1316/100)</f>
        <v>1090</v>
      </c>
      <c r="I1317" s="334" t="n">
        <v>145.6</v>
      </c>
      <c r="J1317" s="334" t="n">
        <f aca="false">(A1317*I1317)/J1316*K1316</f>
        <v>677.6</v>
      </c>
      <c r="K1317" s="335" t="n">
        <f aca="false">H1317-J1317</f>
        <v>412.4</v>
      </c>
      <c r="L1317" s="330"/>
      <c r="M1317" s="262"/>
      <c r="N1317" s="262" t="n">
        <v>145.6</v>
      </c>
      <c r="O1317" s="262" t="n">
        <v>1.6</v>
      </c>
      <c r="P1317" s="262" t="n">
        <v>550</v>
      </c>
      <c r="Q1317" s="262" t="n">
        <v>218.4</v>
      </c>
      <c r="R1317" s="331" t="n">
        <f aca="false">A1317*F1317</f>
        <v>5.5</v>
      </c>
    </row>
    <row r="1318" s="1" customFormat="true" ht="12.75" hidden="false" customHeight="false" outlineLevel="0" collapsed="false">
      <c r="A1318" s="262" t="n">
        <v>5</v>
      </c>
      <c r="B1318" s="332" t="s">
        <v>2965</v>
      </c>
      <c r="C1318" s="332" t="s">
        <v>830</v>
      </c>
      <c r="D1318" s="332" t="s">
        <v>2966</v>
      </c>
      <c r="E1318" s="262"/>
      <c r="F1318" s="331" t="n">
        <v>1.3</v>
      </c>
      <c r="G1318" s="333" t="n">
        <v>238</v>
      </c>
      <c r="H1318" s="333" t="n">
        <f aca="false">A1318*G1318*(1-H1316/100)</f>
        <v>1190</v>
      </c>
      <c r="I1318" s="334" t="n">
        <v>163.8</v>
      </c>
      <c r="J1318" s="334" t="n">
        <f aca="false">(A1318*I1318)/J1316*K1316</f>
        <v>762.3</v>
      </c>
      <c r="K1318" s="335" t="n">
        <f aca="false">H1318-J1318</f>
        <v>427.7</v>
      </c>
      <c r="L1318" s="330"/>
      <c r="M1318" s="262"/>
      <c r="N1318" s="262" t="n">
        <v>163.8</v>
      </c>
      <c r="O1318" s="262" t="n">
        <v>1.8</v>
      </c>
      <c r="P1318" s="262" t="n">
        <v>550</v>
      </c>
      <c r="Q1318" s="262" t="n">
        <v>237.51</v>
      </c>
      <c r="R1318" s="331" t="n">
        <f aca="false">A1318*F1318</f>
        <v>6.5</v>
      </c>
    </row>
    <row r="1319" s="1" customFormat="true" ht="12.75" hidden="false" customHeight="false" outlineLevel="0" collapsed="false">
      <c r="A1319" s="262" t="n">
        <v>2</v>
      </c>
      <c r="B1319" s="332" t="s">
        <v>2967</v>
      </c>
      <c r="C1319" s="272" t="s">
        <v>1980</v>
      </c>
      <c r="D1319" s="332" t="s">
        <v>2968</v>
      </c>
      <c r="E1319" s="262"/>
      <c r="F1319" s="331"/>
      <c r="G1319" s="333" t="n">
        <v>0</v>
      </c>
      <c r="H1319" s="333" t="n">
        <f aca="false">A1319*G1319*(1-H1316/100)</f>
        <v>0</v>
      </c>
      <c r="I1319" s="334" t="n">
        <v>299</v>
      </c>
      <c r="J1319" s="334" t="n">
        <f aca="false">(A1319*I1319)/J1316*K1316</f>
        <v>556.6</v>
      </c>
      <c r="K1319" s="335" t="n">
        <f aca="false">H1319-J1319</f>
        <v>-556.6</v>
      </c>
      <c r="L1319" s="330"/>
      <c r="M1319" s="262"/>
      <c r="N1319" s="262" t="n">
        <v>299</v>
      </c>
      <c r="O1319" s="262" t="n">
        <v>4.6</v>
      </c>
      <c r="P1319" s="262" t="n">
        <v>310</v>
      </c>
      <c r="Q1319" s="262"/>
      <c r="R1319" s="331" t="n">
        <f aca="false">A1319*F1319</f>
        <v>0</v>
      </c>
    </row>
    <row r="1320" s="1" customFormat="true" ht="12.75" hidden="false" customHeight="false" outlineLevel="0" collapsed="false">
      <c r="A1320" s="262" t="n">
        <v>4</v>
      </c>
      <c r="B1320" s="332" t="s">
        <v>2969</v>
      </c>
      <c r="C1320" s="272" t="s">
        <v>1980</v>
      </c>
      <c r="D1320" s="332"/>
      <c r="E1320" s="262"/>
      <c r="F1320" s="331"/>
      <c r="G1320" s="333"/>
      <c r="H1320" s="333"/>
      <c r="I1320" s="334"/>
      <c r="J1320" s="334"/>
      <c r="K1320" s="335"/>
      <c r="L1320" s="330"/>
      <c r="M1320" s="262"/>
      <c r="N1320" s="262"/>
      <c r="O1320" s="262"/>
      <c r="P1320" s="262"/>
      <c r="Q1320" s="262"/>
      <c r="R1320" s="331" t="n">
        <f aca="false">A1320*F1320</f>
        <v>0</v>
      </c>
    </row>
    <row r="1321" s="1" customFormat="true" ht="12.75" hidden="false" customHeight="false" outlineLevel="0" collapsed="false">
      <c r="A1321" s="262" t="n">
        <v>2</v>
      </c>
      <c r="B1321" s="332" t="s">
        <v>2970</v>
      </c>
      <c r="C1321" s="272" t="s">
        <v>1980</v>
      </c>
      <c r="D1321" s="332"/>
      <c r="E1321" s="262"/>
      <c r="F1321" s="331"/>
      <c r="G1321" s="333"/>
      <c r="H1321" s="333"/>
      <c r="I1321" s="334"/>
      <c r="J1321" s="334"/>
      <c r="K1321" s="335"/>
      <c r="L1321" s="330"/>
      <c r="M1321" s="262"/>
      <c r="N1321" s="262"/>
      <c r="O1321" s="262"/>
      <c r="P1321" s="262"/>
      <c r="Q1321" s="262"/>
      <c r="R1321" s="331"/>
    </row>
    <row r="1322" s="1" customFormat="true" ht="12.75" hidden="false" customHeight="false" outlineLevel="0" collapsed="false">
      <c r="A1322" s="262" t="n">
        <v>2</v>
      </c>
      <c r="B1322" s="332" t="s">
        <v>2971</v>
      </c>
      <c r="C1322" s="272" t="s">
        <v>1980</v>
      </c>
      <c r="D1322" s="332"/>
      <c r="E1322" s="262"/>
      <c r="F1322" s="331"/>
      <c r="G1322" s="333"/>
      <c r="H1322" s="333"/>
      <c r="I1322" s="334"/>
      <c r="J1322" s="334"/>
      <c r="K1322" s="335"/>
      <c r="L1322" s="330"/>
      <c r="M1322" s="262"/>
      <c r="N1322" s="262"/>
      <c r="O1322" s="262"/>
      <c r="P1322" s="262"/>
      <c r="Q1322" s="262"/>
      <c r="R1322" s="331"/>
    </row>
    <row r="1323" s="1" customFormat="true" ht="12.75" hidden="false" customHeight="false" outlineLevel="0" collapsed="false">
      <c r="A1323" s="262" t="n">
        <v>4</v>
      </c>
      <c r="B1323" s="332" t="s">
        <v>1613</v>
      </c>
      <c r="C1323" s="332" t="s">
        <v>1532</v>
      </c>
      <c r="D1323" s="332" t="s">
        <v>1614</v>
      </c>
      <c r="E1323" s="262"/>
      <c r="F1323" s="331" t="n">
        <v>0.59</v>
      </c>
      <c r="G1323" s="333" t="n">
        <v>131</v>
      </c>
      <c r="H1323" s="333" t="n">
        <f aca="false">A1323*G1323*(1-H1316/100)</f>
        <v>524</v>
      </c>
      <c r="I1323" s="334" t="n">
        <v>88.4</v>
      </c>
      <c r="J1323" s="334" t="n">
        <f aca="false">(A1323*I1323)/J1316*K1316</f>
        <v>329.12</v>
      </c>
      <c r="K1323" s="335" t="n">
        <f aca="false">H1323-J1323</f>
        <v>194.88</v>
      </c>
      <c r="L1323" s="330"/>
      <c r="M1323" s="262"/>
      <c r="N1323" s="262" t="n">
        <v>88.4</v>
      </c>
      <c r="O1323" s="262" t="n">
        <v>0.8</v>
      </c>
      <c r="P1323" s="262" t="n">
        <v>300</v>
      </c>
      <c r="Q1323" s="262" t="n">
        <v>131</v>
      </c>
      <c r="R1323" s="331" t="n">
        <f aca="false">A1323*F1323</f>
        <v>2.36</v>
      </c>
    </row>
    <row r="1324" s="1" customFormat="true" ht="12.75" hidden="false" customHeight="false" outlineLevel="0" collapsed="false">
      <c r="A1324" s="262" t="n">
        <v>10</v>
      </c>
      <c r="B1324" s="332" t="s">
        <v>1531</v>
      </c>
      <c r="C1324" s="332" t="s">
        <v>1532</v>
      </c>
      <c r="D1324" s="332" t="s">
        <v>1533</v>
      </c>
      <c r="E1324" s="262"/>
      <c r="F1324" s="331" t="n">
        <v>0.6</v>
      </c>
      <c r="G1324" s="333" t="n">
        <v>285</v>
      </c>
      <c r="H1324" s="333" t="n">
        <f aca="false">A1324*G1324*(1-H1316/100)</f>
        <v>2850</v>
      </c>
      <c r="I1324" s="334" t="n">
        <v>201.825</v>
      </c>
      <c r="J1324" s="334" t="n">
        <f aca="false">(A1324*I1324)/J1316*K1316</f>
        <v>1878.525</v>
      </c>
      <c r="K1324" s="335" t="n">
        <f aca="false">H1324-J1324</f>
        <v>971.475</v>
      </c>
      <c r="L1324" s="330"/>
      <c r="M1324" s="262"/>
      <c r="N1324" s="262" t="n">
        <v>201.825</v>
      </c>
      <c r="O1324" s="262" t="n">
        <v>2.3</v>
      </c>
      <c r="P1324" s="262" t="n">
        <v>400</v>
      </c>
      <c r="Q1324" s="262" t="n">
        <v>285</v>
      </c>
      <c r="R1324" s="331" t="n">
        <f aca="false">A1324*F1324</f>
        <v>6</v>
      </c>
    </row>
    <row r="1325" s="1" customFormat="true" ht="12.75" hidden="false" customHeight="false" outlineLevel="0" collapsed="false">
      <c r="A1325" s="262" t="n">
        <v>6</v>
      </c>
      <c r="B1325" s="332" t="s">
        <v>2050</v>
      </c>
      <c r="C1325" s="332" t="s">
        <v>1974</v>
      </c>
      <c r="D1325" s="332" t="s">
        <v>2051</v>
      </c>
      <c r="E1325" s="262"/>
      <c r="F1325" s="331" t="n">
        <v>0.52</v>
      </c>
      <c r="G1325" s="333" t="n">
        <v>470</v>
      </c>
      <c r="H1325" s="333" t="n">
        <f aca="false">A1325*G1325*(1-H1316/100)</f>
        <v>2820</v>
      </c>
      <c r="I1325" s="334" t="n">
        <v>337.5</v>
      </c>
      <c r="J1325" s="334" t="n">
        <f aca="false">(A1325*I1325)/J1316*K1316</f>
        <v>1884.80769230769</v>
      </c>
      <c r="K1325" s="335" t="n">
        <f aca="false">H1325-J1325</f>
        <v>935.192307692308</v>
      </c>
      <c r="L1325" s="330"/>
      <c r="M1325" s="262"/>
      <c r="N1325" s="262" t="n">
        <v>337.5</v>
      </c>
      <c r="O1325" s="262" t="n">
        <v>3.84615384615385</v>
      </c>
      <c r="P1325" s="262" t="n">
        <v>800</v>
      </c>
      <c r="Q1325" s="262" t="n">
        <v>470</v>
      </c>
      <c r="R1325" s="331" t="n">
        <f aca="false">A1325*F1325</f>
        <v>3.12</v>
      </c>
    </row>
    <row r="1326" s="1" customFormat="true" ht="12.75" hidden="false" customHeight="false" outlineLevel="0" collapsed="false">
      <c r="A1326" s="262" t="n">
        <v>4</v>
      </c>
      <c r="B1326" s="332" t="s">
        <v>2972</v>
      </c>
      <c r="C1326" s="332" t="s">
        <v>1974</v>
      </c>
      <c r="D1326" s="332" t="s">
        <v>2056</v>
      </c>
      <c r="E1326" s="262"/>
      <c r="F1326" s="331" t="n">
        <v>0.52</v>
      </c>
      <c r="G1326" s="333" t="n">
        <v>470</v>
      </c>
      <c r="H1326" s="333" t="n">
        <f aca="false">A1326*G1326*(1-H1316/100)</f>
        <v>1880</v>
      </c>
      <c r="I1326" s="334" t="n">
        <v>337.5</v>
      </c>
      <c r="J1326" s="334" t="n">
        <f aca="false">(A1326*I1326)/J1316*K1316</f>
        <v>1256.53846153846</v>
      </c>
      <c r="K1326" s="335" t="n">
        <f aca="false">H1326-J1326</f>
        <v>623.461538461538</v>
      </c>
      <c r="L1326" s="330"/>
      <c r="M1326" s="262"/>
      <c r="N1326" s="262" t="n">
        <v>337.5</v>
      </c>
      <c r="O1326" s="262" t="n">
        <v>3.84615384615385</v>
      </c>
      <c r="P1326" s="262" t="n">
        <v>800</v>
      </c>
      <c r="Q1326" s="262" t="n">
        <v>470</v>
      </c>
      <c r="R1326" s="331" t="n">
        <f aca="false">A1326*F1326</f>
        <v>2.08</v>
      </c>
    </row>
    <row r="1327" s="1" customFormat="true" ht="12.75" hidden="false" customHeight="false" outlineLevel="0" collapsed="false">
      <c r="A1327" s="262" t="n">
        <v>2</v>
      </c>
      <c r="B1327" s="332" t="s">
        <v>2076</v>
      </c>
      <c r="C1327" s="332" t="s">
        <v>2077</v>
      </c>
      <c r="D1327" s="332" t="s">
        <v>2078</v>
      </c>
      <c r="E1327" s="262"/>
      <c r="F1327" s="331" t="n">
        <v>1.16</v>
      </c>
      <c r="G1327" s="333" t="n">
        <v>447</v>
      </c>
      <c r="H1327" s="333" t="n">
        <f aca="false">A1327*G1327*(1-H1316/100)</f>
        <v>894</v>
      </c>
      <c r="I1327" s="334" t="n">
        <v>319.41</v>
      </c>
      <c r="J1327" s="334" t="n">
        <f aca="false">(A1327*I1327)/J1316*K1316</f>
        <v>594.594</v>
      </c>
      <c r="K1327" s="335" t="n">
        <f aca="false">H1327-J1327</f>
        <v>299.406</v>
      </c>
      <c r="L1327" s="330"/>
      <c r="M1327" s="262"/>
      <c r="N1327" s="262" t="n">
        <v>319.41</v>
      </c>
      <c r="O1327" s="262" t="n">
        <v>3.64</v>
      </c>
      <c r="P1327" s="262" t="n">
        <v>638.82</v>
      </c>
      <c r="Q1327" s="262" t="n">
        <v>447</v>
      </c>
      <c r="R1327" s="331" t="n">
        <f aca="false">A1327*F1327</f>
        <v>2.32</v>
      </c>
    </row>
    <row r="1328" s="1" customFormat="true" ht="12.75" hidden="false" customHeight="false" outlineLevel="0" collapsed="false">
      <c r="A1328" s="262" t="n">
        <v>4</v>
      </c>
      <c r="B1328" s="332" t="s">
        <v>2973</v>
      </c>
      <c r="C1328" s="332" t="s">
        <v>2598</v>
      </c>
      <c r="D1328" s="332" t="s">
        <v>2974</v>
      </c>
      <c r="E1328" s="262"/>
      <c r="F1328" s="331" t="n">
        <v>0.86</v>
      </c>
      <c r="G1328" s="333" t="n">
        <v>355</v>
      </c>
      <c r="H1328" s="333" t="n">
        <f aca="false">A1328*G1328*(1-H1316/100)</f>
        <v>1420</v>
      </c>
      <c r="I1328" s="334" t="n">
        <v>263.25</v>
      </c>
      <c r="J1328" s="334" t="n">
        <f aca="false">(A1328*I1328)/J1316*K1316</f>
        <v>980.1</v>
      </c>
      <c r="K1328" s="335" t="n">
        <f aca="false">H1328-J1328</f>
        <v>439.9</v>
      </c>
      <c r="L1328" s="330"/>
      <c r="M1328" s="262"/>
      <c r="N1328" s="262" t="n">
        <v>263.25</v>
      </c>
      <c r="O1328" s="262" t="n">
        <v>3</v>
      </c>
      <c r="P1328" s="262" t="n">
        <v>526.5</v>
      </c>
      <c r="Q1328" s="262" t="n">
        <v>355</v>
      </c>
      <c r="R1328" s="331" t="n">
        <f aca="false">A1328*F1328</f>
        <v>3.44</v>
      </c>
    </row>
    <row r="1329" s="1" customFormat="true" ht="12.75" hidden="false" customHeight="false" outlineLevel="0" collapsed="false">
      <c r="A1329" s="262" t="n">
        <v>6</v>
      </c>
      <c r="B1329" s="332" t="s">
        <v>2975</v>
      </c>
      <c r="C1329" s="332" t="s">
        <v>2360</v>
      </c>
      <c r="D1329" s="332" t="s">
        <v>2976</v>
      </c>
      <c r="E1329" s="262"/>
      <c r="F1329" s="331" t="n">
        <v>0.54</v>
      </c>
      <c r="G1329" s="333" t="n">
        <v>249</v>
      </c>
      <c r="H1329" s="333" t="n">
        <f aca="false">A1329*G1329*(1-H1316/100)</f>
        <v>1494</v>
      </c>
      <c r="I1329" s="334" t="n">
        <v>184.275</v>
      </c>
      <c r="J1329" s="334" t="n">
        <f aca="false">(A1329*I1329)/J1316*K1316</f>
        <v>1029.105</v>
      </c>
      <c r="K1329" s="335" t="n">
        <f aca="false">H1329-J1329</f>
        <v>464.895</v>
      </c>
      <c r="L1329" s="330"/>
      <c r="M1329" s="262"/>
      <c r="N1329" s="262" t="n">
        <v>184.275</v>
      </c>
      <c r="O1329" s="262" t="n">
        <v>2.1</v>
      </c>
      <c r="P1329" s="262" t="n">
        <v>368.55</v>
      </c>
      <c r="Q1329" s="262" t="n">
        <v>249</v>
      </c>
      <c r="R1329" s="331" t="n">
        <f aca="false">A1329*F1329</f>
        <v>3.24</v>
      </c>
    </row>
    <row r="1330" s="1" customFormat="true" ht="12.75" hidden="false" customHeight="false" outlineLevel="0" collapsed="false">
      <c r="A1330" s="262" t="n">
        <v>2</v>
      </c>
      <c r="B1330" s="332" t="s">
        <v>2977</v>
      </c>
      <c r="C1330" s="332" t="s">
        <v>1570</v>
      </c>
      <c r="D1330" s="332" t="s">
        <v>2978</v>
      </c>
      <c r="E1330" s="262"/>
      <c r="F1330" s="331" t="n">
        <v>0.6</v>
      </c>
      <c r="G1330" s="333" t="n">
        <v>391</v>
      </c>
      <c r="H1330" s="333" t="n">
        <f aca="false">A1330*G1330*(1-H1316/100)</f>
        <v>782</v>
      </c>
      <c r="I1330" s="334" t="n">
        <v>289.575</v>
      </c>
      <c r="J1330" s="334" t="n">
        <f aca="false">(A1330*I1330)/J1316*K1316</f>
        <v>539.055</v>
      </c>
      <c r="K1330" s="335" t="n">
        <f aca="false">H1330-J1330</f>
        <v>242.945</v>
      </c>
      <c r="L1330" s="330"/>
      <c r="M1330" s="262"/>
      <c r="N1330" s="262" t="n">
        <v>289.575</v>
      </c>
      <c r="O1330" s="262" t="n">
        <v>3.3</v>
      </c>
      <c r="P1330" s="262" t="n">
        <v>520</v>
      </c>
      <c r="Q1330" s="262" t="n">
        <v>391</v>
      </c>
      <c r="R1330" s="331" t="n">
        <f aca="false">A1330*F1330</f>
        <v>1.2</v>
      </c>
    </row>
    <row r="1331" s="1" customFormat="true" ht="12.75" hidden="false" customHeight="false" outlineLevel="0" collapsed="false">
      <c r="A1331" s="262" t="n">
        <v>5</v>
      </c>
      <c r="B1331" s="332" t="s">
        <v>2627</v>
      </c>
      <c r="C1331" s="332" t="s">
        <v>2628</v>
      </c>
      <c r="D1331" s="332" t="s">
        <v>2629</v>
      </c>
      <c r="E1331" s="262"/>
      <c r="F1331" s="331" t="n">
        <v>0.11</v>
      </c>
      <c r="G1331" s="333" t="n">
        <v>178</v>
      </c>
      <c r="H1331" s="333" t="n">
        <f aca="false">A1331*G1331*(1-H1316/100)</f>
        <v>890</v>
      </c>
      <c r="I1331" s="334" t="n">
        <v>131.625</v>
      </c>
      <c r="J1331" s="334" t="n">
        <f aca="false">(A1331*I1331)/J1316*K1316</f>
        <v>612.5625</v>
      </c>
      <c r="K1331" s="335" t="n">
        <f aca="false">H1331-J1331</f>
        <v>277.4375</v>
      </c>
      <c r="L1331" s="330"/>
      <c r="M1331" s="262"/>
      <c r="N1331" s="262" t="n">
        <v>131.625</v>
      </c>
      <c r="O1331" s="262" t="n">
        <v>1.5</v>
      </c>
      <c r="P1331" s="262" t="n">
        <v>240</v>
      </c>
      <c r="Q1331" s="262" t="n">
        <v>178</v>
      </c>
      <c r="R1331" s="331" t="n">
        <f aca="false">A1331*F1331</f>
        <v>0.55</v>
      </c>
    </row>
    <row r="1332" s="1" customFormat="true" ht="12.75" hidden="false" customHeight="false" outlineLevel="0" collapsed="false">
      <c r="A1332" s="262" t="n">
        <v>2</v>
      </c>
      <c r="B1332" s="332" t="s">
        <v>2979</v>
      </c>
      <c r="C1332" s="332" t="s">
        <v>1570</v>
      </c>
      <c r="D1332" s="332" t="s">
        <v>2980</v>
      </c>
      <c r="E1332" s="262"/>
      <c r="F1332" s="331" t="n">
        <v>1.16</v>
      </c>
      <c r="G1332" s="333" t="n">
        <v>521</v>
      </c>
      <c r="H1332" s="333" t="n">
        <f aca="false">A1332*G1332*(1-H1316/100)</f>
        <v>1042</v>
      </c>
      <c r="I1332" s="334" t="n">
        <v>386.1</v>
      </c>
      <c r="J1332" s="334" t="n">
        <f aca="false">(A1332*I1332)/J1316*K1316</f>
        <v>718.74</v>
      </c>
      <c r="K1332" s="335" t="n">
        <f aca="false">H1332-J1332</f>
        <v>323.26</v>
      </c>
      <c r="L1332" s="330"/>
      <c r="M1332" s="262"/>
      <c r="N1332" s="262" t="n">
        <v>386.1</v>
      </c>
      <c r="O1332" s="262" t="n">
        <v>4.4</v>
      </c>
      <c r="P1332" s="262" t="n">
        <v>690</v>
      </c>
      <c r="Q1332" s="262" t="n">
        <v>521</v>
      </c>
      <c r="R1332" s="331" t="n">
        <f aca="false">A1332*F1332</f>
        <v>2.32</v>
      </c>
    </row>
    <row r="1333" s="1" customFormat="true" ht="12.75" hidden="false" customHeight="false" outlineLevel="0" collapsed="false">
      <c r="A1333" s="262" t="n">
        <v>1</v>
      </c>
      <c r="B1333" s="332" t="s">
        <v>2852</v>
      </c>
      <c r="C1333" s="332" t="s">
        <v>1550</v>
      </c>
      <c r="D1333" s="332" t="s">
        <v>2853</v>
      </c>
      <c r="E1333" s="262"/>
      <c r="F1333" s="331" t="n">
        <v>0.75</v>
      </c>
      <c r="G1333" s="333" t="n">
        <v>746</v>
      </c>
      <c r="H1333" s="333" t="n">
        <f aca="false">A1333*G1333*(1-H1316/100)</f>
        <v>746</v>
      </c>
      <c r="I1333" s="334" t="n">
        <v>497.25</v>
      </c>
      <c r="J1333" s="334" t="n">
        <f aca="false">(A1333*I1333)/J1316*K1316</f>
        <v>462.825</v>
      </c>
      <c r="K1333" s="335" t="n">
        <f aca="false">H1333-J1333</f>
        <v>283.175</v>
      </c>
      <c r="L1333" s="330"/>
      <c r="M1333" s="262"/>
      <c r="N1333" s="262" t="n">
        <v>497.25</v>
      </c>
      <c r="O1333" s="262" t="n">
        <v>5.1</v>
      </c>
      <c r="P1333" s="262" t="n">
        <v>800</v>
      </c>
      <c r="Q1333" s="262" t="n">
        <v>745.875</v>
      </c>
      <c r="R1333" s="331" t="n">
        <f aca="false">A1333*F1333</f>
        <v>0.75</v>
      </c>
    </row>
    <row r="1334" s="1" customFormat="true" ht="12.75" hidden="false" customHeight="false" outlineLevel="0" collapsed="false">
      <c r="A1334" s="262" t="n">
        <v>2</v>
      </c>
      <c r="B1334" s="332" t="s">
        <v>2981</v>
      </c>
      <c r="C1334" s="332" t="s">
        <v>1550</v>
      </c>
      <c r="D1334" s="332" t="s">
        <v>2982</v>
      </c>
      <c r="E1334" s="262"/>
      <c r="F1334" s="331" t="n">
        <v>0.87</v>
      </c>
      <c r="G1334" s="333" t="n">
        <v>791</v>
      </c>
      <c r="H1334" s="333" t="n">
        <f aca="false">A1334*G1334*(1-H1316/100)</f>
        <v>1582</v>
      </c>
      <c r="I1334" s="334" t="n">
        <v>527.475</v>
      </c>
      <c r="J1334" s="334" t="n">
        <f aca="false">(A1334*I1334)/J1316*K1316</f>
        <v>981.915</v>
      </c>
      <c r="K1334" s="335" t="n">
        <f aca="false">H1334-J1334</f>
        <v>600.085</v>
      </c>
      <c r="L1334" s="330"/>
      <c r="M1334" s="262"/>
      <c r="N1334" s="262" t="n">
        <v>527.475</v>
      </c>
      <c r="O1334" s="262" t="n">
        <v>5.41</v>
      </c>
      <c r="P1334" s="262" t="n">
        <v>840</v>
      </c>
      <c r="Q1334" s="262" t="n">
        <v>791.2125</v>
      </c>
      <c r="R1334" s="331" t="n">
        <f aca="false">A1334*F1334</f>
        <v>1.74</v>
      </c>
    </row>
    <row r="1335" s="1" customFormat="true" ht="12.75" hidden="false" customHeight="false" outlineLevel="0" collapsed="false">
      <c r="A1335" s="262"/>
      <c r="B1335" s="272" t="s">
        <v>2471</v>
      </c>
      <c r="C1335" s="332"/>
      <c r="D1335" s="332"/>
      <c r="E1335" s="262"/>
      <c r="F1335" s="331"/>
      <c r="G1335" s="333"/>
      <c r="H1335" s="333"/>
      <c r="I1335" s="334"/>
      <c r="J1335" s="334"/>
      <c r="K1335" s="335"/>
      <c r="L1335" s="330"/>
      <c r="M1335" s="262"/>
      <c r="N1335" s="262"/>
      <c r="O1335" s="262"/>
      <c r="P1335" s="262"/>
      <c r="Q1335" s="262"/>
      <c r="R1335" s="331"/>
    </row>
    <row r="1336" s="1" customFormat="true" ht="12.75" hidden="false" customHeight="false" outlineLevel="0" collapsed="false">
      <c r="A1336" s="262" t="n">
        <v>2</v>
      </c>
      <c r="B1336" s="332" t="s">
        <v>2983</v>
      </c>
      <c r="C1336" s="332" t="s">
        <v>1977</v>
      </c>
      <c r="D1336" s="332" t="s">
        <v>2984</v>
      </c>
      <c r="E1336" s="262"/>
      <c r="F1336" s="331" t="n">
        <v>0.75</v>
      </c>
      <c r="G1336" s="333" t="n">
        <v>307</v>
      </c>
      <c r="H1336" s="333" t="n">
        <f aca="false">A1336*G1336*(1-H1316/100)</f>
        <v>614</v>
      </c>
      <c r="I1336" s="334" t="n">
        <v>219.375</v>
      </c>
      <c r="J1336" s="334" t="n">
        <f aca="false">(A1336*I1336)/J1316*K1316</f>
        <v>408.375</v>
      </c>
      <c r="K1336" s="335" t="n">
        <f aca="false">H1336-J1336</f>
        <v>205.625</v>
      </c>
      <c r="L1336" s="330"/>
      <c r="M1336" s="262"/>
      <c r="N1336" s="262" t="n">
        <v>219.375</v>
      </c>
      <c r="O1336" s="262" t="n">
        <v>2.5</v>
      </c>
      <c r="P1336" s="262" t="n">
        <v>390</v>
      </c>
      <c r="Q1336" s="262" t="n">
        <v>307</v>
      </c>
      <c r="R1336" s="331" t="n">
        <f aca="false">A1336*F1336</f>
        <v>1.5</v>
      </c>
    </row>
    <row r="1337" s="1" customFormat="true" ht="12.75" hidden="false" customHeight="false" outlineLevel="0" collapsed="false">
      <c r="A1337" s="262" t="n">
        <v>2</v>
      </c>
      <c r="B1337" s="332" t="s">
        <v>2409</v>
      </c>
      <c r="C1337" s="332" t="s">
        <v>2410</v>
      </c>
      <c r="D1337" s="332" t="s">
        <v>2411</v>
      </c>
      <c r="E1337" s="262"/>
      <c r="F1337" s="331" t="n">
        <v>0.63</v>
      </c>
      <c r="G1337" s="333" t="n">
        <v>225</v>
      </c>
      <c r="H1337" s="333" t="n">
        <f aca="false">A1337*G1337*(1-H1316/100)</f>
        <v>450</v>
      </c>
      <c r="I1337" s="334" t="n">
        <v>158.015</v>
      </c>
      <c r="J1337" s="334" t="n">
        <f aca="false">(A1337*I1337)/J1316*K1316</f>
        <v>294.151</v>
      </c>
      <c r="K1337" s="335" t="n">
        <f aca="false">H1337-J1337</f>
        <v>155.849</v>
      </c>
      <c r="L1337" s="330"/>
      <c r="M1337" s="262"/>
      <c r="N1337" s="262" t="n">
        <v>158.015</v>
      </c>
      <c r="O1337" s="262" t="n">
        <v>1.43</v>
      </c>
      <c r="P1337" s="262" t="n">
        <v>500</v>
      </c>
      <c r="Q1337" s="262" t="n">
        <v>225</v>
      </c>
      <c r="R1337" s="331" t="n">
        <f aca="false">A1337*F1337</f>
        <v>1.26</v>
      </c>
    </row>
    <row r="1338" s="1" customFormat="true" ht="12.75" hidden="false" customHeight="false" outlineLevel="0" collapsed="false">
      <c r="A1338" s="262" t="n">
        <v>30</v>
      </c>
      <c r="B1338" s="332" t="s">
        <v>832</v>
      </c>
      <c r="C1338" s="332" t="s">
        <v>833</v>
      </c>
      <c r="D1338" s="332" t="s">
        <v>834</v>
      </c>
      <c r="E1338" s="262"/>
      <c r="F1338" s="331" t="n">
        <v>0.03</v>
      </c>
      <c r="G1338" s="333" t="n">
        <v>36</v>
      </c>
      <c r="H1338" s="333" t="n">
        <f aca="false">A1338*G1338*(1-H1316/100)</f>
        <v>1080</v>
      </c>
      <c r="I1338" s="334" t="n">
        <v>22.75</v>
      </c>
      <c r="J1338" s="334" t="n">
        <f aca="false">(A1338*I1338)/J1316*K1316</f>
        <v>635.25</v>
      </c>
      <c r="K1338" s="335" t="n">
        <f aca="false">H1338-J1338</f>
        <v>444.75</v>
      </c>
      <c r="L1338" s="330"/>
      <c r="M1338" s="262"/>
      <c r="N1338" s="262" t="n">
        <v>22.75</v>
      </c>
      <c r="O1338" s="262" t="n">
        <v>0.25</v>
      </c>
      <c r="P1338" s="262" t="n">
        <v>34.125</v>
      </c>
      <c r="Q1338" s="262" t="n">
        <v>36.4</v>
      </c>
      <c r="R1338" s="331" t="n">
        <f aca="false">A1338*F1338</f>
        <v>0.9</v>
      </c>
    </row>
    <row r="1339" s="1" customFormat="true" ht="12.75" hidden="false" customHeight="false" outlineLevel="0" collapsed="false">
      <c r="A1339" s="262" t="n">
        <v>30</v>
      </c>
      <c r="B1339" s="332" t="s">
        <v>841</v>
      </c>
      <c r="C1339" s="332" t="s">
        <v>842</v>
      </c>
      <c r="D1339" s="332" t="s">
        <v>834</v>
      </c>
      <c r="E1339" s="262"/>
      <c r="F1339" s="331" t="n">
        <v>0.02</v>
      </c>
      <c r="G1339" s="333" t="n">
        <v>27</v>
      </c>
      <c r="H1339" s="333" t="n">
        <f aca="false">A1339*G1339*(1-H1316/100)</f>
        <v>810</v>
      </c>
      <c r="I1339" s="334" t="n">
        <v>20.93</v>
      </c>
      <c r="J1339" s="334" t="n">
        <f aca="false">(A1339*I1339)/J1316*K1316</f>
        <v>584.43</v>
      </c>
      <c r="K1339" s="335" t="n">
        <f aca="false">H1339-J1339</f>
        <v>225.57</v>
      </c>
      <c r="L1339" s="330"/>
      <c r="M1339" s="262"/>
      <c r="N1339" s="262" t="n">
        <v>20.93</v>
      </c>
      <c r="O1339" s="262" t="n">
        <v>0.23</v>
      </c>
      <c r="P1339" s="262" t="n">
        <v>31.395</v>
      </c>
      <c r="Q1339" s="262" t="n">
        <v>27.209</v>
      </c>
      <c r="R1339" s="331" t="n">
        <f aca="false">A1339*F1339</f>
        <v>0.6</v>
      </c>
    </row>
    <row r="1340" s="1" customFormat="true" ht="12.75" hidden="false" customHeight="false" outlineLevel="0" collapsed="false">
      <c r="A1340" s="262" t="n">
        <v>10</v>
      </c>
      <c r="B1340" s="332" t="s">
        <v>1801</v>
      </c>
      <c r="C1340" s="332" t="s">
        <v>1802</v>
      </c>
      <c r="D1340" s="332" t="s">
        <v>1803</v>
      </c>
      <c r="E1340" s="262"/>
      <c r="F1340" s="331" t="n">
        <v>0.01</v>
      </c>
      <c r="G1340" s="333" t="n">
        <v>21</v>
      </c>
      <c r="H1340" s="333" t="n">
        <f aca="false">A1340*G1340*(1-H1316/100)</f>
        <v>210</v>
      </c>
      <c r="I1340" s="334" t="n">
        <v>15.795</v>
      </c>
      <c r="J1340" s="334" t="n">
        <f aca="false">(A1340*I1340)/J1316*K1316</f>
        <v>147.015</v>
      </c>
      <c r="K1340" s="335" t="n">
        <f aca="false">H1340-J1340</f>
        <v>62.985</v>
      </c>
      <c r="L1340" s="330"/>
      <c r="M1340" s="262"/>
      <c r="N1340" s="262" t="n">
        <v>15.795</v>
      </c>
      <c r="O1340" s="262" t="n">
        <v>0.18</v>
      </c>
      <c r="P1340" s="262" t="n">
        <v>30</v>
      </c>
      <c r="Q1340" s="262" t="n">
        <v>21.3233</v>
      </c>
      <c r="R1340" s="331" t="n">
        <f aca="false">A1340*F1340</f>
        <v>0.1</v>
      </c>
    </row>
    <row r="1341" s="1" customFormat="true" ht="12.75" hidden="false" customHeight="false" outlineLevel="0" collapsed="false">
      <c r="A1341" s="262" t="n">
        <v>30</v>
      </c>
      <c r="B1341" s="332" t="s">
        <v>2404</v>
      </c>
      <c r="C1341" s="332" t="s">
        <v>1680</v>
      </c>
      <c r="D1341" s="332" t="s">
        <v>2405</v>
      </c>
      <c r="E1341" s="262"/>
      <c r="F1341" s="331" t="n">
        <v>0.05</v>
      </c>
      <c r="G1341" s="333" t="n">
        <v>130</v>
      </c>
      <c r="H1341" s="333" t="n">
        <f aca="false">A1341*G1341*(1-H1316/100)</f>
        <v>3900</v>
      </c>
      <c r="I1341" s="334" t="n">
        <v>96.525</v>
      </c>
      <c r="J1341" s="334" t="n">
        <f aca="false">(A1341*I1341)/J1316*K1316</f>
        <v>2695.275</v>
      </c>
      <c r="K1341" s="335" t="n">
        <f aca="false">H1341-J1341</f>
        <v>1204.725</v>
      </c>
      <c r="L1341" s="330"/>
      <c r="M1341" s="262"/>
      <c r="N1341" s="262" t="n">
        <v>96.525</v>
      </c>
      <c r="O1341" s="262" t="n">
        <v>1.1</v>
      </c>
      <c r="P1341" s="262" t="n">
        <v>140</v>
      </c>
      <c r="Q1341" s="262" t="n">
        <v>130.3088</v>
      </c>
      <c r="R1341" s="331" t="n">
        <f aca="false">A1341*F1341</f>
        <v>1.5</v>
      </c>
    </row>
    <row r="1342" s="1" customFormat="true" ht="12.75" hidden="false" customHeight="false" outlineLevel="0" collapsed="false">
      <c r="A1342" s="262" t="n">
        <v>1</v>
      </c>
      <c r="B1342" s="332" t="s">
        <v>2985</v>
      </c>
      <c r="C1342" s="332" t="s">
        <v>2434</v>
      </c>
      <c r="D1342" s="332" t="s">
        <v>2986</v>
      </c>
      <c r="E1342" s="262"/>
      <c r="F1342" s="331" t="n">
        <v>0.3</v>
      </c>
      <c r="G1342" s="333" t="n">
        <v>462</v>
      </c>
      <c r="H1342" s="333" t="n">
        <f aca="false">A1342*G1342*(1-H1316/100)</f>
        <v>462</v>
      </c>
      <c r="I1342" s="334" t="n">
        <v>342.16</v>
      </c>
      <c r="J1342" s="334" t="n">
        <f aca="false">(A1342*I1342)/J1316*K1316</f>
        <v>318.472</v>
      </c>
      <c r="K1342" s="335" t="n">
        <f aca="false">H1342-J1342</f>
        <v>143.528</v>
      </c>
      <c r="L1342" s="330"/>
      <c r="M1342" s="262"/>
      <c r="N1342" s="262" t="n">
        <v>342.16</v>
      </c>
      <c r="O1342" s="262" t="n">
        <v>3.76</v>
      </c>
      <c r="P1342" s="262" t="n">
        <v>520</v>
      </c>
      <c r="Q1342" s="262" t="n">
        <v>461.916</v>
      </c>
      <c r="R1342" s="331" t="n">
        <f aca="false">A1342*F1342</f>
        <v>0.3</v>
      </c>
    </row>
    <row r="1343" s="1" customFormat="true" ht="12.75" hidden="false" customHeight="false" outlineLevel="0" collapsed="false">
      <c r="A1343" s="262" t="n">
        <v>2</v>
      </c>
      <c r="B1343" s="332" t="s">
        <v>2987</v>
      </c>
      <c r="C1343" s="332" t="s">
        <v>2921</v>
      </c>
      <c r="D1343" s="332" t="s">
        <v>856</v>
      </c>
      <c r="E1343" s="262"/>
      <c r="F1343" s="331"/>
      <c r="G1343" s="333" t="n">
        <v>334</v>
      </c>
      <c r="H1343" s="333" t="n">
        <f aca="false">A1343*G1343*(1-H1316/100)</f>
        <v>668</v>
      </c>
      <c r="I1343" s="334" t="n">
        <v>247.53</v>
      </c>
      <c r="J1343" s="334" t="n">
        <f aca="false">(A1343*I1343)/J1316*K1316</f>
        <v>460.786615384615</v>
      </c>
      <c r="K1343" s="335" t="n">
        <f aca="false">H1343-J1343</f>
        <v>207.213384615385</v>
      </c>
      <c r="L1343" s="330"/>
      <c r="M1343" s="262"/>
      <c r="N1343" s="262" t="n">
        <v>247.53</v>
      </c>
      <c r="O1343" s="262" t="n">
        <v>2.29406896551724</v>
      </c>
      <c r="P1343" s="262" t="n">
        <v>380</v>
      </c>
      <c r="Q1343" s="262" t="n">
        <v>334.1656</v>
      </c>
      <c r="R1343" s="331" t="n">
        <f aca="false">A1343*F1343</f>
        <v>0</v>
      </c>
    </row>
    <row r="1344" s="1" customFormat="true" ht="12.75" hidden="false" customHeight="false" outlineLevel="0" collapsed="false">
      <c r="A1344" s="262" t="n">
        <v>4</v>
      </c>
      <c r="B1344" s="332" t="s">
        <v>2988</v>
      </c>
      <c r="C1344" s="332" t="s">
        <v>2921</v>
      </c>
      <c r="D1344" s="332" t="s">
        <v>2989</v>
      </c>
      <c r="E1344" s="262"/>
      <c r="F1344" s="331"/>
      <c r="G1344" s="333" t="n">
        <v>334</v>
      </c>
      <c r="H1344" s="333" t="n">
        <f aca="false">A1344*G1344*(1-H1316/100)</f>
        <v>1336</v>
      </c>
      <c r="I1344" s="334" t="n">
        <v>247.6366</v>
      </c>
      <c r="J1344" s="334" t="n">
        <f aca="false">(A1344*I1344)/J1316*K1316</f>
        <v>921.970110769231</v>
      </c>
      <c r="K1344" s="335" t="n">
        <f aca="false">H1344-J1344</f>
        <v>414.029889230769</v>
      </c>
      <c r="L1344" s="330"/>
      <c r="M1344" s="262"/>
      <c r="N1344" s="262" t="n">
        <v>247.6366</v>
      </c>
      <c r="O1344" s="262" t="n">
        <v>2.45793103448276</v>
      </c>
      <c r="P1344" s="262" t="n">
        <v>380</v>
      </c>
      <c r="Q1344" s="262" t="n">
        <v>334.3093</v>
      </c>
      <c r="R1344" s="331" t="n">
        <f aca="false">A1344*F1344</f>
        <v>0</v>
      </c>
    </row>
    <row r="1345" s="1" customFormat="true" ht="12.75" hidden="false" customHeight="false" outlineLevel="0" collapsed="false">
      <c r="A1345" s="262" t="n">
        <v>2</v>
      </c>
      <c r="B1345" s="332" t="s">
        <v>2990</v>
      </c>
      <c r="C1345" s="332" t="s">
        <v>2921</v>
      </c>
      <c r="D1345" s="332" t="s">
        <v>856</v>
      </c>
      <c r="E1345" s="262"/>
      <c r="F1345" s="331"/>
      <c r="G1345" s="333" t="n">
        <v>301</v>
      </c>
      <c r="H1345" s="333" t="n">
        <f aca="false">A1345*G1345*(1-H1316/100)</f>
        <v>602</v>
      </c>
      <c r="I1345" s="334" t="n">
        <v>231.725</v>
      </c>
      <c r="J1345" s="334" t="n">
        <f aca="false">(A1345*I1345)/J1316*K1316</f>
        <v>431.365</v>
      </c>
      <c r="K1345" s="335" t="n">
        <f aca="false">H1345-J1345</f>
        <v>170.635</v>
      </c>
      <c r="L1345" s="330"/>
      <c r="M1345" s="262"/>
      <c r="N1345" s="262" t="n">
        <v>231.725</v>
      </c>
      <c r="O1345" s="262" t="n">
        <v>2.3</v>
      </c>
      <c r="P1345" s="262" t="n">
        <v>340</v>
      </c>
      <c r="Q1345" s="262" t="n">
        <v>301.2425</v>
      </c>
      <c r="R1345" s="331" t="n">
        <f aca="false">A1345*F1345</f>
        <v>0</v>
      </c>
    </row>
    <row r="1346" s="1" customFormat="true" ht="12.75" hidden="false" customHeight="false" outlineLevel="0" collapsed="false">
      <c r="A1346" s="262" t="n">
        <v>2</v>
      </c>
      <c r="B1346" s="332" t="s">
        <v>2991</v>
      </c>
      <c r="C1346" s="332" t="s">
        <v>1688</v>
      </c>
      <c r="D1346" s="332" t="s">
        <v>2992</v>
      </c>
      <c r="E1346" s="262"/>
      <c r="F1346" s="331"/>
      <c r="G1346" s="333" t="n">
        <v>163</v>
      </c>
      <c r="H1346" s="333" t="n">
        <f aca="false">A1346*G1346*(1-H1316/100)</f>
        <v>326</v>
      </c>
      <c r="I1346" s="334" t="n">
        <v>120.9</v>
      </c>
      <c r="J1346" s="334" t="n">
        <f aca="false">(A1346*I1346)/J1316*K1316</f>
        <v>225.06</v>
      </c>
      <c r="K1346" s="335" t="n">
        <f aca="false">H1346-J1346</f>
        <v>100.94</v>
      </c>
      <c r="L1346" s="330"/>
      <c r="M1346" s="262"/>
      <c r="N1346" s="262" t="n">
        <v>120.9</v>
      </c>
      <c r="O1346" s="262" t="n">
        <v>1.2</v>
      </c>
      <c r="P1346" s="262" t="n">
        <v>190</v>
      </c>
      <c r="Q1346" s="262" t="n">
        <v>163.215</v>
      </c>
      <c r="R1346" s="331" t="n">
        <f aca="false">A1346*F1346</f>
        <v>0</v>
      </c>
    </row>
    <row r="1347" s="1" customFormat="true" ht="12.75" hidden="false" customHeight="false" outlineLevel="0" collapsed="false">
      <c r="A1347" s="262" t="n">
        <v>1</v>
      </c>
      <c r="B1347" s="332" t="s">
        <v>1687</v>
      </c>
      <c r="C1347" s="332" t="s">
        <v>1688</v>
      </c>
      <c r="D1347" s="332" t="s">
        <v>1689</v>
      </c>
      <c r="E1347" s="262"/>
      <c r="F1347" s="331" t="n">
        <v>0.015</v>
      </c>
      <c r="G1347" s="333" t="n">
        <v>201</v>
      </c>
      <c r="H1347" s="333" t="n">
        <f aca="false">A1347*G1347*(1-H1316/100)</f>
        <v>201</v>
      </c>
      <c r="I1347" s="334" t="n">
        <v>149.175</v>
      </c>
      <c r="J1347" s="334" t="n">
        <f aca="false">(A1347*I1347)/J1316*K1316</f>
        <v>138.8475</v>
      </c>
      <c r="K1347" s="335" t="n">
        <f aca="false">H1347-J1347</f>
        <v>62.1525</v>
      </c>
      <c r="L1347" s="330"/>
      <c r="M1347" s="262"/>
      <c r="N1347" s="262" t="n">
        <v>149.175</v>
      </c>
      <c r="O1347" s="262" t="n">
        <v>1.7</v>
      </c>
      <c r="P1347" s="262" t="n">
        <v>230</v>
      </c>
      <c r="Q1347" s="262" t="n">
        <v>201.3862</v>
      </c>
      <c r="R1347" s="331" t="n">
        <f aca="false">A1347*F1347</f>
        <v>0.015</v>
      </c>
    </row>
    <row r="1348" s="1" customFormat="true" ht="12.75" hidden="false" customHeight="false" outlineLevel="0" collapsed="false">
      <c r="A1348" s="262" t="n">
        <v>1</v>
      </c>
      <c r="B1348" s="332" t="s">
        <v>2872</v>
      </c>
      <c r="C1348" s="332" t="s">
        <v>1688</v>
      </c>
      <c r="D1348" s="332" t="s">
        <v>2873</v>
      </c>
      <c r="E1348" s="262"/>
      <c r="F1348" s="331" t="n">
        <v>0.015</v>
      </c>
      <c r="G1348" s="333" t="n">
        <v>201</v>
      </c>
      <c r="H1348" s="333" t="n">
        <f aca="false">A1348*G1348*(1-H1316/100)</f>
        <v>201</v>
      </c>
      <c r="I1348" s="334" t="n">
        <v>149.175</v>
      </c>
      <c r="J1348" s="334" t="n">
        <f aca="false">(A1348*I1348)/J1316*K1316</f>
        <v>138.8475</v>
      </c>
      <c r="K1348" s="335" t="n">
        <f aca="false">H1348-J1348</f>
        <v>62.1525</v>
      </c>
      <c r="L1348" s="330"/>
      <c r="M1348" s="262"/>
      <c r="N1348" s="262" t="n">
        <v>149.175</v>
      </c>
      <c r="O1348" s="262" t="n">
        <v>1.7</v>
      </c>
      <c r="P1348" s="262" t="n">
        <v>230</v>
      </c>
      <c r="Q1348" s="262" t="n">
        <v>201.3862</v>
      </c>
      <c r="R1348" s="331" t="n">
        <f aca="false">A1348*F1348</f>
        <v>0.015</v>
      </c>
    </row>
    <row r="1349" s="1" customFormat="true" ht="12.75" hidden="false" customHeight="false" outlineLevel="0" collapsed="false">
      <c r="A1349" s="262" t="n">
        <v>1</v>
      </c>
      <c r="B1349" s="332" t="s">
        <v>2874</v>
      </c>
      <c r="C1349" s="332" t="s">
        <v>1688</v>
      </c>
      <c r="D1349" s="332" t="s">
        <v>2875</v>
      </c>
      <c r="E1349" s="262"/>
      <c r="F1349" s="331" t="n">
        <v>0.016</v>
      </c>
      <c r="G1349" s="333" t="n">
        <v>304</v>
      </c>
      <c r="H1349" s="333" t="n">
        <f aca="false">A1349*G1349*(1-H1316/100)</f>
        <v>304</v>
      </c>
      <c r="I1349" s="334" t="n">
        <v>225.5175</v>
      </c>
      <c r="J1349" s="334" t="n">
        <f aca="false">(A1349*I1349)/J1316*K1316</f>
        <v>209.90475</v>
      </c>
      <c r="K1349" s="335" t="n">
        <f aca="false">H1349-J1349</f>
        <v>94.09525</v>
      </c>
      <c r="L1349" s="330"/>
      <c r="M1349" s="262"/>
      <c r="N1349" s="262" t="n">
        <v>225.5175</v>
      </c>
      <c r="O1349" s="262" t="n">
        <v>2.57</v>
      </c>
      <c r="P1349" s="262" t="n">
        <v>340</v>
      </c>
      <c r="Q1349" s="262" t="n">
        <v>304.4486</v>
      </c>
      <c r="R1349" s="331" t="n">
        <f aca="false">A1349*F1349</f>
        <v>0.016</v>
      </c>
    </row>
    <row r="1350" s="1" customFormat="true" ht="12.75" hidden="false" customHeight="false" outlineLevel="0" collapsed="false">
      <c r="A1350" s="262" t="n">
        <v>1</v>
      </c>
      <c r="B1350" s="332" t="s">
        <v>2993</v>
      </c>
      <c r="C1350" s="332" t="s">
        <v>1688</v>
      </c>
      <c r="D1350" s="332" t="s">
        <v>2994</v>
      </c>
      <c r="E1350" s="262"/>
      <c r="F1350" s="331" t="n">
        <v>0.02</v>
      </c>
      <c r="G1350" s="333" t="n">
        <v>386</v>
      </c>
      <c r="H1350" s="333" t="n">
        <f aca="false">A1350*G1350*(1-H1316/100)</f>
        <v>386</v>
      </c>
      <c r="I1350" s="334" t="n">
        <v>286</v>
      </c>
      <c r="J1350" s="334" t="n">
        <f aca="false">(A1350*I1350)/J1316*K1316</f>
        <v>266.2</v>
      </c>
      <c r="K1350" s="335" t="n">
        <f aca="false">H1350-J1350</f>
        <v>119.8</v>
      </c>
      <c r="L1350" s="330"/>
      <c r="M1350" s="262"/>
      <c r="N1350" s="262" t="n">
        <v>286</v>
      </c>
      <c r="O1350" s="262" t="n">
        <v>3.25925925925926</v>
      </c>
      <c r="P1350" s="262" t="n">
        <v>430</v>
      </c>
      <c r="Q1350" s="262" t="n">
        <v>386.1</v>
      </c>
      <c r="R1350" s="331" t="n">
        <f aca="false">A1350*F1350</f>
        <v>0.02</v>
      </c>
    </row>
    <row r="1351" s="1" customFormat="true" ht="12.75" hidden="false" customHeight="false" outlineLevel="0" collapsed="false">
      <c r="A1351" s="262" t="n">
        <v>1</v>
      </c>
      <c r="B1351" s="332" t="s">
        <v>2995</v>
      </c>
      <c r="C1351" s="332" t="s">
        <v>2098</v>
      </c>
      <c r="D1351" s="332" t="s">
        <v>2996</v>
      </c>
      <c r="E1351" s="262"/>
      <c r="F1351" s="331"/>
      <c r="G1351" s="333" t="n">
        <v>125</v>
      </c>
      <c r="H1351" s="333" t="n">
        <f aca="false">A1351*G1351*(1-H1316/100)</f>
        <v>125</v>
      </c>
      <c r="I1351" s="334" t="n">
        <v>62.4</v>
      </c>
      <c r="J1351" s="334" t="n">
        <f aca="false">(A1351*I1351)/J1316*K1316</f>
        <v>58.08</v>
      </c>
      <c r="K1351" s="335" t="n">
        <f aca="false">H1351-J1351</f>
        <v>66.92</v>
      </c>
      <c r="L1351" s="330"/>
      <c r="M1351" s="262"/>
      <c r="N1351" s="262" t="n">
        <v>62.4</v>
      </c>
      <c r="O1351" s="262" t="n">
        <v>0.48</v>
      </c>
      <c r="P1351" s="262" t="n">
        <v>150</v>
      </c>
      <c r="Q1351" s="262" t="n">
        <v>124.8</v>
      </c>
      <c r="R1351" s="331" t="n">
        <f aca="false">A1351*F1351</f>
        <v>0</v>
      </c>
    </row>
    <row r="1352" s="1" customFormat="true" ht="12.75" hidden="false" customHeight="false" outlineLevel="0" collapsed="false">
      <c r="A1352" s="262" t="n">
        <v>2</v>
      </c>
      <c r="B1352" s="332" t="s">
        <v>2997</v>
      </c>
      <c r="C1352" s="332" t="s">
        <v>2098</v>
      </c>
      <c r="D1352" s="332" t="s">
        <v>856</v>
      </c>
      <c r="E1352" s="262"/>
      <c r="F1352" s="331"/>
      <c r="G1352" s="333" t="n">
        <v>150</v>
      </c>
      <c r="H1352" s="333" t="n">
        <f aca="false">A1352*G1352*(1-H1316/100)</f>
        <v>300</v>
      </c>
      <c r="I1352" s="334" t="n">
        <v>43.875</v>
      </c>
      <c r="J1352" s="334" t="n">
        <f aca="false">(A1352*I1352)/J1316*K1316</f>
        <v>81.675</v>
      </c>
      <c r="K1352" s="335" t="n">
        <f aca="false">H1352-J1352</f>
        <v>218.325</v>
      </c>
      <c r="L1352" s="330"/>
      <c r="M1352" s="262"/>
      <c r="N1352" s="262" t="n">
        <v>43.875</v>
      </c>
      <c r="O1352" s="262" t="n">
        <v>0.5</v>
      </c>
      <c r="P1352" s="262" t="n">
        <v>170</v>
      </c>
      <c r="Q1352" s="262" t="n">
        <v>150</v>
      </c>
      <c r="R1352" s="331" t="n">
        <f aca="false">A1352*F1352</f>
        <v>0</v>
      </c>
    </row>
    <row r="1353" s="1" customFormat="true" ht="12.75" hidden="false" customHeight="false" outlineLevel="0" collapsed="false">
      <c r="A1353" s="262" t="n">
        <v>4</v>
      </c>
      <c r="B1353" s="332" t="s">
        <v>2998</v>
      </c>
      <c r="C1353" s="332" t="s">
        <v>2098</v>
      </c>
      <c r="D1353" s="332" t="s">
        <v>2999</v>
      </c>
      <c r="E1353" s="262"/>
      <c r="F1353" s="331"/>
      <c r="G1353" s="333" t="n">
        <v>113</v>
      </c>
      <c r="H1353" s="333" t="n">
        <f aca="false">A1353*G1353*(1-H1316/100)</f>
        <v>452</v>
      </c>
      <c r="I1353" s="334" t="n">
        <v>83.72</v>
      </c>
      <c r="J1353" s="334" t="n">
        <f aca="false">(A1353*I1353)/J1316*K1316</f>
        <v>311.696</v>
      </c>
      <c r="K1353" s="335" t="n">
        <f aca="false">H1353-J1353</f>
        <v>140.304</v>
      </c>
      <c r="L1353" s="330"/>
      <c r="M1353" s="262"/>
      <c r="N1353" s="262" t="n">
        <v>83.72</v>
      </c>
      <c r="O1353" s="262" t="n">
        <v>0.92</v>
      </c>
      <c r="P1353" s="262" t="n">
        <v>130</v>
      </c>
      <c r="Q1353" s="262" t="n">
        <v>113.022</v>
      </c>
      <c r="R1353" s="331" t="n">
        <f aca="false">A1353*F1353</f>
        <v>0</v>
      </c>
    </row>
    <row r="1354" s="1" customFormat="true" ht="12.75" hidden="false" customHeight="false" outlineLevel="0" collapsed="false">
      <c r="A1354" s="262" t="n">
        <v>2</v>
      </c>
      <c r="B1354" s="332" t="s">
        <v>3000</v>
      </c>
      <c r="C1354" s="332" t="s">
        <v>2098</v>
      </c>
      <c r="D1354" s="332" t="s">
        <v>856</v>
      </c>
      <c r="E1354" s="262"/>
      <c r="F1354" s="331"/>
      <c r="G1354" s="333" t="n">
        <v>200</v>
      </c>
      <c r="H1354" s="333" t="n">
        <f aca="false">A1354*G1354*(1-H1316/100)</f>
        <v>400</v>
      </c>
      <c r="I1354" s="334" t="n">
        <v>102.05</v>
      </c>
      <c r="J1354" s="334" t="n">
        <f aca="false">(A1354*I1354)/J1316*K1316</f>
        <v>189.97</v>
      </c>
      <c r="K1354" s="335" t="n">
        <f aca="false">H1354-J1354</f>
        <v>210.03</v>
      </c>
      <c r="L1354" s="330"/>
      <c r="M1354" s="262"/>
      <c r="N1354" s="262" t="n">
        <v>102.05</v>
      </c>
      <c r="O1354" s="262" t="n">
        <v>1</v>
      </c>
      <c r="P1354" s="262" t="n">
        <v>230</v>
      </c>
      <c r="Q1354" s="262" t="n">
        <v>200</v>
      </c>
      <c r="R1354" s="331" t="n">
        <f aca="false">A1354*F1354</f>
        <v>0</v>
      </c>
    </row>
    <row r="1355" s="1" customFormat="true" ht="12.75" hidden="false" customHeight="false" outlineLevel="0" collapsed="false">
      <c r="A1355" s="262" t="n">
        <v>1</v>
      </c>
      <c r="B1355" s="332" t="s">
        <v>3001</v>
      </c>
      <c r="C1355" s="332" t="s">
        <v>2638</v>
      </c>
      <c r="D1355" s="332" t="s">
        <v>856</v>
      </c>
      <c r="E1355" s="262"/>
      <c r="F1355" s="331" t="n">
        <v>0.01</v>
      </c>
      <c r="G1355" s="333" t="n">
        <v>53</v>
      </c>
      <c r="H1355" s="333" t="n">
        <f aca="false">A1355*G1355*(1-H1316/100)</f>
        <v>53</v>
      </c>
      <c r="I1355" s="334" t="n">
        <v>32.5</v>
      </c>
      <c r="J1355" s="334" t="n">
        <f aca="false">(A1355*I1355)/J1316*K1316</f>
        <v>30.25</v>
      </c>
      <c r="K1355" s="335" t="n">
        <f aca="false">H1355-J1355</f>
        <v>22.75</v>
      </c>
      <c r="L1355" s="330"/>
      <c r="M1355" s="262"/>
      <c r="N1355" s="262" t="n">
        <v>32.5</v>
      </c>
      <c r="O1355" s="262" t="n">
        <v>0.2</v>
      </c>
      <c r="P1355" s="262" t="n">
        <v>70</v>
      </c>
      <c r="Q1355" s="262" t="n">
        <v>52.65</v>
      </c>
      <c r="R1355" s="331" t="n">
        <f aca="false">A1355*F1355</f>
        <v>0.01</v>
      </c>
    </row>
    <row r="1356" s="1" customFormat="true" ht="12.75" hidden="false" customHeight="false" outlineLevel="0" collapsed="false">
      <c r="A1356" s="262" t="n">
        <v>2</v>
      </c>
      <c r="B1356" s="332" t="s">
        <v>3002</v>
      </c>
      <c r="C1356" s="332" t="s">
        <v>2638</v>
      </c>
      <c r="D1356" s="332" t="s">
        <v>3003</v>
      </c>
      <c r="E1356" s="262"/>
      <c r="F1356" s="331"/>
      <c r="G1356" s="333" t="n">
        <v>62</v>
      </c>
      <c r="H1356" s="333" t="n">
        <f aca="false">A1356*G1356*(1-H1316/100)</f>
        <v>124</v>
      </c>
      <c r="I1356" s="334" t="n">
        <v>20.8</v>
      </c>
      <c r="J1356" s="334" t="n">
        <f aca="false">(A1356*I1356)/J1316*K1316</f>
        <v>38.72</v>
      </c>
      <c r="K1356" s="335" t="n">
        <f aca="false">H1356-J1356</f>
        <v>85.28</v>
      </c>
      <c r="L1356" s="330"/>
      <c r="M1356" s="262"/>
      <c r="N1356" s="262" t="n">
        <v>20.8</v>
      </c>
      <c r="O1356" s="262" t="n">
        <v>0.16</v>
      </c>
      <c r="P1356" s="262" t="n">
        <v>80</v>
      </c>
      <c r="Q1356" s="262" t="n">
        <v>62.4</v>
      </c>
      <c r="R1356" s="331" t="n">
        <f aca="false">A1356*F1356</f>
        <v>0</v>
      </c>
    </row>
    <row r="1357" s="1" customFormat="true" ht="12.75" hidden="false" customHeight="false" outlineLevel="0" collapsed="false">
      <c r="A1357" s="262" t="n">
        <v>1</v>
      </c>
      <c r="B1357" s="332" t="s">
        <v>3004</v>
      </c>
      <c r="C1357" s="332" t="s">
        <v>2638</v>
      </c>
      <c r="D1357" s="332" t="s">
        <v>3005</v>
      </c>
      <c r="E1357" s="262"/>
      <c r="F1357" s="331" t="n">
        <v>0.012</v>
      </c>
      <c r="G1357" s="333" t="n">
        <v>125</v>
      </c>
      <c r="H1357" s="333" t="n">
        <f aca="false">A1357*G1357*(1-H1316/100)</f>
        <v>125</v>
      </c>
      <c r="I1357" s="334" t="n">
        <v>57.0375</v>
      </c>
      <c r="J1357" s="334" t="n">
        <f aca="false">(A1357*I1357)/J1316*K1316</f>
        <v>53.08875</v>
      </c>
      <c r="K1357" s="335" t="n">
        <f aca="false">H1357-J1357</f>
        <v>71.91125</v>
      </c>
      <c r="L1357" s="330"/>
      <c r="M1357" s="262"/>
      <c r="N1357" s="262" t="n">
        <v>57.0375</v>
      </c>
      <c r="O1357" s="262" t="n">
        <v>0.65</v>
      </c>
      <c r="P1357" s="262" t="n">
        <v>150</v>
      </c>
      <c r="Q1357" s="262" t="n">
        <v>125</v>
      </c>
      <c r="R1357" s="331" t="n">
        <f aca="false">A1357*F1357</f>
        <v>0.012</v>
      </c>
    </row>
    <row r="1358" s="1" customFormat="true" ht="12.75" hidden="false" customHeight="false" outlineLevel="0" collapsed="false">
      <c r="A1358" s="262" t="n">
        <v>1</v>
      </c>
      <c r="B1358" s="332" t="s">
        <v>3006</v>
      </c>
      <c r="C1358" s="332" t="s">
        <v>1701</v>
      </c>
      <c r="D1358" s="332" t="s">
        <v>3007</v>
      </c>
      <c r="E1358" s="262"/>
      <c r="F1358" s="331"/>
      <c r="G1358" s="333" t="n">
        <v>360</v>
      </c>
      <c r="H1358" s="333" t="n">
        <f aca="false">A1358*G1358*(1-H1316/100)</f>
        <v>360</v>
      </c>
      <c r="I1358" s="334" t="n">
        <v>266.9333</v>
      </c>
      <c r="J1358" s="334" t="n">
        <f aca="false">(A1358*I1358)/J1316*K1316</f>
        <v>248.453302307692</v>
      </c>
      <c r="K1358" s="335" t="n">
        <f aca="false">H1358-J1358</f>
        <v>111.546697692308</v>
      </c>
      <c r="L1358" s="330"/>
      <c r="M1358" s="262"/>
      <c r="N1358" s="262" t="n">
        <v>266.9333</v>
      </c>
      <c r="O1358" s="262" t="n">
        <v>2.93333333333333</v>
      </c>
      <c r="P1358" s="262" t="n">
        <v>410</v>
      </c>
      <c r="Q1358" s="262" t="n">
        <v>360.36</v>
      </c>
      <c r="R1358" s="331" t="n">
        <f aca="false">A1358*F1358</f>
        <v>0</v>
      </c>
    </row>
    <row r="1359" s="1" customFormat="true" ht="12.75" hidden="false" customHeight="false" outlineLevel="0" collapsed="false">
      <c r="A1359" s="262" t="n">
        <v>1</v>
      </c>
      <c r="B1359" s="332" t="s">
        <v>3008</v>
      </c>
      <c r="C1359" s="332" t="s">
        <v>1701</v>
      </c>
      <c r="D1359" s="332" t="s">
        <v>3009</v>
      </c>
      <c r="E1359" s="262"/>
      <c r="F1359" s="331" t="n">
        <v>0.065</v>
      </c>
      <c r="G1359" s="333" t="n">
        <v>429</v>
      </c>
      <c r="H1359" s="333" t="n">
        <f aca="false">A1359*G1359*(1-H1316/100)</f>
        <v>429</v>
      </c>
      <c r="I1359" s="334" t="n">
        <v>317.59</v>
      </c>
      <c r="J1359" s="334" t="n">
        <f aca="false">(A1359*I1359)/J1316*K1316</f>
        <v>295.603</v>
      </c>
      <c r="K1359" s="335" t="n">
        <f aca="false">H1359-J1359</f>
        <v>133.397</v>
      </c>
      <c r="L1359" s="330"/>
      <c r="M1359" s="262"/>
      <c r="N1359" s="262" t="n">
        <v>317.59</v>
      </c>
      <c r="O1359" s="262" t="n">
        <v>3.49</v>
      </c>
      <c r="P1359" s="262" t="n">
        <v>480</v>
      </c>
      <c r="Q1359" s="262" t="n">
        <v>428.7465</v>
      </c>
      <c r="R1359" s="331" t="n">
        <f aca="false">A1359*F1359</f>
        <v>0.065</v>
      </c>
    </row>
    <row r="1360" s="1" customFormat="true" ht="12.75" hidden="false" customHeight="false" outlineLevel="0" collapsed="false">
      <c r="A1360" s="262" t="n">
        <v>1</v>
      </c>
      <c r="B1360" s="332" t="s">
        <v>3010</v>
      </c>
      <c r="C1360" s="332" t="s">
        <v>1701</v>
      </c>
      <c r="D1360" s="332" t="s">
        <v>3011</v>
      </c>
      <c r="E1360" s="262"/>
      <c r="F1360" s="331" t="n">
        <v>0.078</v>
      </c>
      <c r="G1360" s="333" t="n">
        <v>307</v>
      </c>
      <c r="H1360" s="333" t="n">
        <f aca="false">A1360*G1360*(1-H1316/100)</f>
        <v>307</v>
      </c>
      <c r="I1360" s="334" t="n">
        <v>227.5</v>
      </c>
      <c r="J1360" s="334" t="n">
        <f aca="false">(A1360*I1360)/J1316*K1316</f>
        <v>211.75</v>
      </c>
      <c r="K1360" s="335" t="n">
        <f aca="false">H1360-J1360</f>
        <v>95.25</v>
      </c>
      <c r="L1360" s="330"/>
      <c r="M1360" s="262"/>
      <c r="N1360" s="262" t="n">
        <v>227.5</v>
      </c>
      <c r="O1360" s="262" t="n">
        <v>2.5</v>
      </c>
      <c r="P1360" s="262" t="n">
        <v>350</v>
      </c>
      <c r="Q1360" s="262" t="n">
        <v>307.125</v>
      </c>
      <c r="R1360" s="331" t="n">
        <f aca="false">A1360*F1360</f>
        <v>0.078</v>
      </c>
    </row>
    <row r="1361" s="1" customFormat="true" ht="12.75" hidden="false" customHeight="false" outlineLevel="0" collapsed="false">
      <c r="A1361" s="262" t="n">
        <v>1</v>
      </c>
      <c r="B1361" s="332" t="s">
        <v>2438</v>
      </c>
      <c r="C1361" s="332" t="s">
        <v>1701</v>
      </c>
      <c r="D1361" s="332" t="s">
        <v>2439</v>
      </c>
      <c r="E1361" s="262"/>
      <c r="F1361" s="331" t="n">
        <v>0.111</v>
      </c>
      <c r="G1361" s="333" t="n">
        <v>430</v>
      </c>
      <c r="H1361" s="333" t="n">
        <f aca="false">A1361*G1361*(1-H1316/100)</f>
        <v>430</v>
      </c>
      <c r="I1361" s="334" t="n">
        <v>318.5</v>
      </c>
      <c r="J1361" s="334" t="n">
        <f aca="false">(A1361*I1361)/J1316*K1316</f>
        <v>296.45</v>
      </c>
      <c r="K1361" s="335" t="n">
        <f aca="false">H1361-J1361</f>
        <v>133.55</v>
      </c>
      <c r="L1361" s="330"/>
      <c r="M1361" s="262"/>
      <c r="N1361" s="262" t="n">
        <v>318.5</v>
      </c>
      <c r="O1361" s="262" t="n">
        <v>3.5</v>
      </c>
      <c r="P1361" s="262" t="n">
        <v>480</v>
      </c>
      <c r="Q1361" s="262" t="n">
        <v>429.975</v>
      </c>
      <c r="R1361" s="331" t="n">
        <f aca="false">A1361*F1361</f>
        <v>0.111</v>
      </c>
    </row>
    <row r="1362" s="1" customFormat="true" ht="12.75" hidden="false" customHeight="false" outlineLevel="0" collapsed="false">
      <c r="A1362" s="262" t="n">
        <v>1</v>
      </c>
      <c r="B1362" s="332" t="s">
        <v>3012</v>
      </c>
      <c r="C1362" s="332" t="s">
        <v>1701</v>
      </c>
      <c r="D1362" s="332" t="s">
        <v>3013</v>
      </c>
      <c r="E1362" s="262"/>
      <c r="F1362" s="331"/>
      <c r="G1362" s="333" t="n">
        <v>526</v>
      </c>
      <c r="H1362" s="333" t="n">
        <f aca="false">A1362*G1362*(1-H1316/100)</f>
        <v>526</v>
      </c>
      <c r="I1362" s="334" t="n">
        <v>390</v>
      </c>
      <c r="J1362" s="334" t="n">
        <f aca="false">(A1362*I1362)/J1316*K1316</f>
        <v>363</v>
      </c>
      <c r="K1362" s="335" t="n">
        <f aca="false">H1362-J1362</f>
        <v>163</v>
      </c>
      <c r="L1362" s="330"/>
      <c r="M1362" s="262"/>
      <c r="N1362" s="262" t="n">
        <v>390</v>
      </c>
      <c r="O1362" s="262" t="n">
        <v>4.44444444444444</v>
      </c>
      <c r="P1362" s="262" t="n">
        <v>590</v>
      </c>
      <c r="Q1362" s="262" t="n">
        <v>526.5</v>
      </c>
      <c r="R1362" s="331" t="n">
        <f aca="false">A1362*F1362</f>
        <v>0</v>
      </c>
    </row>
    <row r="1363" s="1" customFormat="true" ht="12.75" hidden="false" customHeight="false" outlineLevel="0" collapsed="false">
      <c r="A1363" s="262" t="n">
        <v>2</v>
      </c>
      <c r="B1363" s="332" t="s">
        <v>3014</v>
      </c>
      <c r="C1363" s="332" t="s">
        <v>1701</v>
      </c>
      <c r="D1363" s="332" t="s">
        <v>3015</v>
      </c>
      <c r="E1363" s="262"/>
      <c r="F1363" s="331"/>
      <c r="G1363" s="333" t="n">
        <v>462</v>
      </c>
      <c r="H1363" s="333" t="n">
        <f aca="false">A1363*G1363*(1-H1316/100)</f>
        <v>924</v>
      </c>
      <c r="I1363" s="334" t="n">
        <v>342.225</v>
      </c>
      <c r="J1363" s="334" t="n">
        <f aca="false">(A1363*I1363)/J1316*K1316</f>
        <v>637.065</v>
      </c>
      <c r="K1363" s="335" t="n">
        <f aca="false">H1363-J1363</f>
        <v>286.935</v>
      </c>
      <c r="L1363" s="330"/>
      <c r="M1363" s="262"/>
      <c r="N1363" s="262" t="n">
        <v>342.225</v>
      </c>
      <c r="O1363" s="262" t="n">
        <v>3.9</v>
      </c>
      <c r="P1363" s="262" t="n">
        <v>520</v>
      </c>
      <c r="Q1363" s="262" t="n">
        <v>462.0038</v>
      </c>
      <c r="R1363" s="331" t="n">
        <f aca="false">A1363*F1363</f>
        <v>0</v>
      </c>
    </row>
    <row r="1364" s="1" customFormat="true" ht="12.75" hidden="false" customHeight="false" outlineLevel="0" collapsed="false">
      <c r="A1364" s="262" t="n">
        <v>1</v>
      </c>
      <c r="B1364" s="332" t="s">
        <v>3016</v>
      </c>
      <c r="C1364" s="332" t="s">
        <v>1701</v>
      </c>
      <c r="D1364" s="332" t="s">
        <v>3017</v>
      </c>
      <c r="E1364" s="262"/>
      <c r="F1364" s="331"/>
      <c r="G1364" s="333" t="n">
        <v>579</v>
      </c>
      <c r="H1364" s="333" t="n">
        <f aca="false">A1364*G1364*(1-H1316/100)</f>
        <v>579</v>
      </c>
      <c r="I1364" s="334" t="n">
        <v>429</v>
      </c>
      <c r="J1364" s="334" t="n">
        <f aca="false">(A1364*I1364)/J1316*K1316</f>
        <v>399.3</v>
      </c>
      <c r="K1364" s="335" t="n">
        <f aca="false">H1364-J1364</f>
        <v>179.7</v>
      </c>
      <c r="L1364" s="330"/>
      <c r="M1364" s="262"/>
      <c r="N1364" s="262" t="n">
        <v>429</v>
      </c>
      <c r="O1364" s="262" t="n">
        <v>4.88888888888889</v>
      </c>
      <c r="P1364" s="262" t="n">
        <v>650</v>
      </c>
      <c r="Q1364" s="262" t="n">
        <v>579.15</v>
      </c>
      <c r="R1364" s="331" t="n">
        <f aca="false">A1364*F1364</f>
        <v>0</v>
      </c>
    </row>
    <row r="1365" s="1" customFormat="true" ht="12.75" hidden="false" customHeight="false" outlineLevel="0" collapsed="false">
      <c r="A1365" s="336" t="n">
        <f aca="false">SUM(A1317:A1364)</f>
        <v>208</v>
      </c>
      <c r="B1365" s="336" t="s">
        <v>377</v>
      </c>
      <c r="C1365" s="336"/>
      <c r="D1365" s="336"/>
      <c r="E1365" s="336"/>
      <c r="F1365" s="337" t="n">
        <f aca="false">R1365</f>
        <v>47.622</v>
      </c>
      <c r="G1365" s="338"/>
      <c r="H1365" s="339" t="n">
        <f aca="false">SUM(H1317:H1364)</f>
        <v>35888</v>
      </c>
      <c r="I1365" s="340"/>
      <c r="J1365" s="341" t="n">
        <f aca="false">SUM(J1317:J1364)</f>
        <v>24355.4381823077</v>
      </c>
      <c r="K1365" s="335" t="n">
        <f aca="false">SUM(K1317:K1364)</f>
        <v>11532.5618176923</v>
      </c>
      <c r="L1365" s="330"/>
      <c r="M1365" s="262"/>
      <c r="N1365" s="262"/>
      <c r="O1365" s="262"/>
      <c r="P1365" s="262"/>
      <c r="Q1365" s="262"/>
      <c r="R1365" s="331" t="n">
        <f aca="false">SUM(R1317:R1364)</f>
        <v>47.622</v>
      </c>
    </row>
    <row r="1366" s="1" customFormat="true" ht="12.75" hidden="false" customHeight="false" outlineLevel="0" collapsed="false">
      <c r="A1366" s="262"/>
      <c r="B1366" s="272" t="s">
        <v>914</v>
      </c>
      <c r="C1366" s="342"/>
      <c r="D1366" s="342"/>
      <c r="E1366" s="262"/>
      <c r="F1366" s="262"/>
      <c r="G1366" s="333"/>
      <c r="H1366" s="343" t="n">
        <v>0</v>
      </c>
      <c r="I1366" s="344" t="n">
        <f aca="false">K1367/J1367</f>
        <v>0.473510750714795</v>
      </c>
      <c r="J1366" s="345"/>
      <c r="K1366" s="335"/>
      <c r="L1366" s="330"/>
      <c r="M1366" s="262"/>
      <c r="N1366" s="262"/>
      <c r="O1366" s="262"/>
      <c r="P1366" s="262"/>
      <c r="Q1366" s="262"/>
      <c r="R1366" s="331"/>
    </row>
    <row r="1367" s="1" customFormat="true" ht="13.5" hidden="false" customHeight="false" outlineLevel="0" collapsed="false">
      <c r="A1367" s="346"/>
      <c r="B1367" s="346" t="s">
        <v>915</v>
      </c>
      <c r="C1367" s="346"/>
      <c r="D1367" s="346"/>
      <c r="E1367" s="346"/>
      <c r="F1367" s="347"/>
      <c r="G1367" s="348"/>
      <c r="H1367" s="349" t="n">
        <f aca="false">SUM(H1365:H1366)</f>
        <v>35888</v>
      </c>
      <c r="I1367" s="350" t="n">
        <f aca="false">K1367/H1367</f>
        <v>0.321348690863027</v>
      </c>
      <c r="J1367" s="351" t="n">
        <f aca="false">SUM(J1365:J1366)</f>
        <v>24355.4381823077</v>
      </c>
      <c r="K1367" s="352" t="n">
        <f aca="false">H1367-J1367</f>
        <v>11532.5618176923</v>
      </c>
      <c r="L1367" s="330"/>
      <c r="M1367" s="262"/>
      <c r="N1367" s="262"/>
      <c r="O1367" s="262"/>
      <c r="P1367" s="262"/>
      <c r="Q1367" s="262"/>
      <c r="R1367" s="331"/>
    </row>
    <row r="1368" s="1" customFormat="true" ht="13.5" hidden="false" customHeight="false" outlineLevel="0" collapsed="false">
      <c r="A1368" s="262"/>
      <c r="B1368" s="332"/>
      <c r="C1368" s="342"/>
      <c r="D1368" s="342"/>
      <c r="E1368" s="262"/>
      <c r="F1368" s="262"/>
      <c r="G1368" s="262"/>
      <c r="H1368" s="262"/>
      <c r="I1368" s="354"/>
      <c r="J1368" s="354"/>
      <c r="K1368" s="355"/>
      <c r="L1368" s="330"/>
      <c r="M1368" s="262"/>
      <c r="N1368" s="262"/>
      <c r="O1368" s="262"/>
      <c r="P1368" s="262"/>
      <c r="Q1368" s="262"/>
      <c r="R1368" s="331"/>
    </row>
    <row r="1369" s="1" customFormat="true" ht="13.5" hidden="false" customHeight="false" outlineLevel="0" collapsed="false">
      <c r="A1369" s="322"/>
      <c r="B1369" s="323" t="s">
        <v>385</v>
      </c>
      <c r="C1369" s="324"/>
      <c r="D1369" s="325" t="n">
        <v>42779</v>
      </c>
      <c r="E1369" s="322"/>
      <c r="F1369" s="322" t="s">
        <v>3018</v>
      </c>
      <c r="G1369" s="324"/>
      <c r="H1369" s="326" t="n">
        <v>0</v>
      </c>
      <c r="I1369" s="327" t="s">
        <v>358</v>
      </c>
      <c r="J1369" s="328" t="n">
        <v>65</v>
      </c>
      <c r="K1369" s="329" t="n">
        <v>60.5</v>
      </c>
      <c r="L1369" s="330"/>
      <c r="M1369" s="262"/>
      <c r="N1369" s="262"/>
      <c r="O1369" s="262"/>
      <c r="P1369" s="262"/>
      <c r="Q1369" s="262"/>
      <c r="R1369" s="331"/>
    </row>
    <row r="1370" s="1" customFormat="true" ht="12.75" hidden="false" customHeight="false" outlineLevel="0" collapsed="false">
      <c r="A1370" s="262" t="n">
        <v>5</v>
      </c>
      <c r="B1370" s="332" t="s">
        <v>2527</v>
      </c>
      <c r="C1370" s="332" t="s">
        <v>2528</v>
      </c>
      <c r="D1370" s="332" t="s">
        <v>2529</v>
      </c>
      <c r="E1370" s="262"/>
      <c r="F1370" s="331" t="n">
        <v>3.7</v>
      </c>
      <c r="G1370" s="333" t="n">
        <v>660</v>
      </c>
      <c r="H1370" s="333" t="n">
        <f aca="false">A1370*G1370*(1-H1369/100)</f>
        <v>3300</v>
      </c>
      <c r="I1370" s="334" t="n">
        <v>441.3825</v>
      </c>
      <c r="J1370" s="334" t="n">
        <f aca="false">(A1370*I1370)/J1369*K1369</f>
        <v>2054.12625</v>
      </c>
      <c r="K1370" s="335" t="n">
        <f aca="false">H1370-J1370</f>
        <v>1245.87375</v>
      </c>
      <c r="L1370" s="330"/>
      <c r="M1370" s="262"/>
      <c r="N1370" s="262" t="n">
        <v>441.3825</v>
      </c>
      <c r="O1370" s="262" t="n">
        <v>5.03</v>
      </c>
      <c r="P1370" s="262" t="n">
        <v>660</v>
      </c>
      <c r="Q1370" s="262" t="n">
        <v>617.9355</v>
      </c>
      <c r="R1370" s="331" t="n">
        <f aca="false">A1370*F1370</f>
        <v>18.5</v>
      </c>
    </row>
    <row r="1371" s="1" customFormat="true" ht="12.75" hidden="false" customHeight="false" outlineLevel="0" collapsed="false">
      <c r="A1371" s="262" t="n">
        <v>1</v>
      </c>
      <c r="B1371" s="332" t="s">
        <v>2836</v>
      </c>
      <c r="C1371" s="332" t="s">
        <v>2837</v>
      </c>
      <c r="D1371" s="332" t="s">
        <v>2838</v>
      </c>
      <c r="E1371" s="262"/>
      <c r="F1371" s="331" t="n">
        <v>4.9</v>
      </c>
      <c r="G1371" s="333" t="n">
        <v>981</v>
      </c>
      <c r="H1371" s="333" t="n">
        <f aca="false">A1371*G1371*(1-H1369/100)</f>
        <v>981</v>
      </c>
      <c r="I1371" s="334" t="n">
        <v>653.7375</v>
      </c>
      <c r="J1371" s="334" t="n">
        <f aca="false">(A1371*I1371)/J1369*K1369</f>
        <v>608.47875</v>
      </c>
      <c r="K1371" s="335" t="n">
        <f aca="false">H1371-J1371</f>
        <v>372.52125</v>
      </c>
      <c r="L1371" s="330"/>
      <c r="M1371" s="262"/>
      <c r="N1371" s="262" t="n">
        <v>653.7375</v>
      </c>
      <c r="O1371" s="262" t="n">
        <v>7.45</v>
      </c>
      <c r="P1371" s="262" t="n">
        <v>980.6063</v>
      </c>
      <c r="Q1371" s="262" t="n">
        <v>849.8588</v>
      </c>
      <c r="R1371" s="331" t="n">
        <f aca="false">A1371*F1371</f>
        <v>4.9</v>
      </c>
    </row>
    <row r="1372" s="1" customFormat="true" ht="12.75" hidden="false" customHeight="false" outlineLevel="0" collapsed="false">
      <c r="A1372" s="262" t="n">
        <v>1</v>
      </c>
      <c r="B1372" s="332" t="s">
        <v>2839</v>
      </c>
      <c r="C1372" s="332" t="s">
        <v>2840</v>
      </c>
      <c r="D1372" s="332" t="s">
        <v>2841</v>
      </c>
      <c r="E1372" s="262"/>
      <c r="F1372" s="331" t="n">
        <v>4.9</v>
      </c>
      <c r="G1372" s="333" t="n">
        <v>981</v>
      </c>
      <c r="H1372" s="333" t="n">
        <f aca="false">A1372*G1372*(1-H1369/100)</f>
        <v>981</v>
      </c>
      <c r="I1372" s="334" t="n">
        <v>653.7375</v>
      </c>
      <c r="J1372" s="334" t="n">
        <f aca="false">(A1372*I1372)/J1369*K1369</f>
        <v>608.47875</v>
      </c>
      <c r="K1372" s="335" t="n">
        <f aca="false">H1372-J1372</f>
        <v>372.52125</v>
      </c>
      <c r="L1372" s="330"/>
      <c r="M1372" s="262"/>
      <c r="N1372" s="262" t="n">
        <v>653.7375</v>
      </c>
      <c r="O1372" s="262" t="n">
        <v>7.45</v>
      </c>
      <c r="P1372" s="262" t="n">
        <v>980.6063</v>
      </c>
      <c r="Q1372" s="262" t="n">
        <v>849.8588</v>
      </c>
      <c r="R1372" s="331" t="n">
        <f aca="false">A1372*F1372</f>
        <v>4.9</v>
      </c>
    </row>
    <row r="1373" s="1" customFormat="true" ht="12.75" hidden="false" customHeight="false" outlineLevel="0" collapsed="false">
      <c r="A1373" s="262" t="n">
        <v>-1</v>
      </c>
      <c r="B1373" s="332" t="s">
        <v>2451</v>
      </c>
      <c r="C1373" s="332" t="s">
        <v>2452</v>
      </c>
      <c r="D1373" s="332" t="s">
        <v>2453</v>
      </c>
      <c r="E1373" s="262"/>
      <c r="F1373" s="331" t="n">
        <v>6.4</v>
      </c>
      <c r="G1373" s="333" t="n">
        <v>1306</v>
      </c>
      <c r="H1373" s="333" t="n">
        <f aca="false">A1373*G1373*(1-H1369/100)</f>
        <v>-1306</v>
      </c>
      <c r="I1373" s="334" t="n">
        <v>870.48</v>
      </c>
      <c r="J1373" s="334" t="n">
        <f aca="false">(A1373*I1373)/J1369*K1369</f>
        <v>-810.216</v>
      </c>
      <c r="K1373" s="335" t="n">
        <f aca="false">H1373-J1373</f>
        <v>-495.784</v>
      </c>
      <c r="L1373" s="330"/>
      <c r="M1373" s="262"/>
      <c r="N1373" s="262" t="n">
        <v>870.48</v>
      </c>
      <c r="O1373" s="262" t="n">
        <v>9.92</v>
      </c>
      <c r="P1373" s="262" t="n">
        <v>1305.72</v>
      </c>
      <c r="Q1373" s="262" t="n">
        <v>1175.148</v>
      </c>
      <c r="R1373" s="331" t="n">
        <f aca="false">A1373*F1373</f>
        <v>-6.4</v>
      </c>
    </row>
    <row r="1374" s="1" customFormat="true" ht="12.75" hidden="false" customHeight="false" outlineLevel="0" collapsed="false">
      <c r="A1374" s="262" t="n">
        <v>-1</v>
      </c>
      <c r="B1374" s="332" t="s">
        <v>2454</v>
      </c>
      <c r="C1374" s="332" t="s">
        <v>2455</v>
      </c>
      <c r="D1374" s="332" t="s">
        <v>2456</v>
      </c>
      <c r="E1374" s="262"/>
      <c r="F1374" s="331" t="n">
        <v>6.4</v>
      </c>
      <c r="G1374" s="333" t="n">
        <v>1306</v>
      </c>
      <c r="H1374" s="333" t="n">
        <f aca="false">A1374*G1374*(1-H1369/100)</f>
        <v>-1306</v>
      </c>
      <c r="I1374" s="334" t="n">
        <v>870.48</v>
      </c>
      <c r="J1374" s="334" t="n">
        <f aca="false">(A1374*I1374)/J1369*K1369</f>
        <v>-810.216</v>
      </c>
      <c r="K1374" s="335" t="n">
        <f aca="false">H1374-J1374</f>
        <v>-495.784</v>
      </c>
      <c r="L1374" s="330"/>
      <c r="M1374" s="262"/>
      <c r="N1374" s="262" t="n">
        <v>870.48</v>
      </c>
      <c r="O1374" s="262" t="n">
        <v>9.92</v>
      </c>
      <c r="P1374" s="262" t="n">
        <v>1305.72</v>
      </c>
      <c r="Q1374" s="262" t="n">
        <v>1175.148</v>
      </c>
      <c r="R1374" s="331" t="n">
        <f aca="false">A1374*F1374</f>
        <v>-6.4</v>
      </c>
    </row>
    <row r="1375" s="1" customFormat="true" ht="12.75" hidden="false" customHeight="false" outlineLevel="0" collapsed="false">
      <c r="A1375" s="262" t="n">
        <v>2</v>
      </c>
      <c r="B1375" s="332" t="s">
        <v>3019</v>
      </c>
      <c r="C1375" s="332" t="s">
        <v>3020</v>
      </c>
      <c r="D1375" s="332" t="s">
        <v>3021</v>
      </c>
      <c r="E1375" s="262"/>
      <c r="F1375" s="331" t="n">
        <v>5</v>
      </c>
      <c r="G1375" s="333" t="n">
        <v>1037</v>
      </c>
      <c r="H1375" s="333" t="n">
        <f aca="false">A1375*G1375*(1-H1369/100)</f>
        <v>2074</v>
      </c>
      <c r="I1375" s="334" t="n">
        <v>691.6</v>
      </c>
      <c r="J1375" s="334" t="n">
        <f aca="false">(A1375*I1375)/J1369*K1369</f>
        <v>1287.44</v>
      </c>
      <c r="K1375" s="335" t="n">
        <f aca="false">H1375-J1375</f>
        <v>786.56</v>
      </c>
      <c r="L1375" s="330"/>
      <c r="M1375" s="262"/>
      <c r="N1375" s="262" t="n">
        <v>691.6</v>
      </c>
      <c r="O1375" s="262" t="n">
        <v>7.6</v>
      </c>
      <c r="P1375" s="262" t="n">
        <v>1037.4</v>
      </c>
      <c r="Q1375" s="262" t="n">
        <v>899.08</v>
      </c>
      <c r="R1375" s="331" t="n">
        <f aca="false">A1375*F1375</f>
        <v>10</v>
      </c>
    </row>
    <row r="1376" s="1" customFormat="true" ht="12.75" hidden="false" customHeight="false" outlineLevel="0" collapsed="false">
      <c r="A1376" s="262" t="n">
        <v>5</v>
      </c>
      <c r="B1376" s="332" t="s">
        <v>2533</v>
      </c>
      <c r="C1376" s="332" t="s">
        <v>2534</v>
      </c>
      <c r="D1376" s="332" t="s">
        <v>2535</v>
      </c>
      <c r="E1376" s="262"/>
      <c r="F1376" s="331" t="n">
        <v>5.9</v>
      </c>
      <c r="G1376" s="333" t="n">
        <v>1056</v>
      </c>
      <c r="H1376" s="333" t="n">
        <f aca="false">A1376*G1376*(1-H1369/100)</f>
        <v>5280</v>
      </c>
      <c r="I1376" s="334" t="n">
        <v>703.755</v>
      </c>
      <c r="J1376" s="334" t="n">
        <f aca="false">(A1376*I1376)/J1369*K1369</f>
        <v>3275.1675</v>
      </c>
      <c r="K1376" s="335" t="n">
        <f aca="false">H1376-J1376</f>
        <v>2004.8325</v>
      </c>
      <c r="L1376" s="330"/>
      <c r="M1376" s="262"/>
      <c r="N1376" s="262" t="n">
        <v>703.755</v>
      </c>
      <c r="O1376" s="262" t="n">
        <v>8.02</v>
      </c>
      <c r="P1376" s="262" t="n">
        <v>1055.6325</v>
      </c>
      <c r="Q1376" s="262" t="n">
        <v>950.0693</v>
      </c>
      <c r="R1376" s="331" t="n">
        <f aca="false">A1376*F1376</f>
        <v>29.5</v>
      </c>
    </row>
    <row r="1377" s="1" customFormat="true" ht="12.75" hidden="false" customHeight="false" outlineLevel="0" collapsed="false">
      <c r="A1377" s="262" t="n">
        <v>5</v>
      </c>
      <c r="B1377" s="332" t="s">
        <v>1991</v>
      </c>
      <c r="C1377" s="332" t="s">
        <v>1992</v>
      </c>
      <c r="D1377" s="332" t="s">
        <v>1993</v>
      </c>
      <c r="E1377" s="262"/>
      <c r="F1377" s="331" t="n">
        <v>0.2</v>
      </c>
      <c r="G1377" s="333" t="n">
        <v>52</v>
      </c>
      <c r="H1377" s="333" t="n">
        <f aca="false">A1377*G1377*(1-H1369/100)</f>
        <v>260</v>
      </c>
      <c r="I1377" s="334" t="n">
        <v>28.9575</v>
      </c>
      <c r="J1377" s="334" t="n">
        <f aca="false">(A1377*I1377)/J1369*K1369</f>
        <v>134.76375</v>
      </c>
      <c r="K1377" s="335" t="n">
        <f aca="false">H1377-J1377</f>
        <v>125.23625</v>
      </c>
      <c r="L1377" s="330"/>
      <c r="M1377" s="262"/>
      <c r="N1377" s="262" t="n">
        <v>28.9575</v>
      </c>
      <c r="O1377" s="262" t="n">
        <v>0.33</v>
      </c>
      <c r="P1377" s="262" t="n">
        <v>52.1235</v>
      </c>
      <c r="Q1377" s="262" t="n">
        <v>40.5405</v>
      </c>
      <c r="R1377" s="331" t="n">
        <f aca="false">A1377*F1377</f>
        <v>1</v>
      </c>
    </row>
    <row r="1378" s="1" customFormat="true" ht="12.75" hidden="false" customHeight="false" outlineLevel="0" collapsed="false">
      <c r="A1378" s="262" t="n">
        <v>5</v>
      </c>
      <c r="B1378" s="332" t="s">
        <v>2345</v>
      </c>
      <c r="C1378" s="332" t="s">
        <v>2346</v>
      </c>
      <c r="D1378" s="332" t="s">
        <v>2347</v>
      </c>
      <c r="E1378" s="262"/>
      <c r="F1378" s="331" t="n">
        <v>0.05</v>
      </c>
      <c r="G1378" s="333" t="n">
        <v>38</v>
      </c>
      <c r="H1378" s="333" t="n">
        <f aca="false">A1378*G1378*(1-H1369/100)</f>
        <v>190</v>
      </c>
      <c r="I1378" s="334" t="n">
        <v>21.06</v>
      </c>
      <c r="J1378" s="334" t="n">
        <f aca="false">(A1378*I1378)/J1369*K1369</f>
        <v>98.01</v>
      </c>
      <c r="K1378" s="335" t="n">
        <f aca="false">H1378-J1378</f>
        <v>91.99</v>
      </c>
      <c r="L1378" s="330"/>
      <c r="M1378" s="262"/>
      <c r="N1378" s="262" t="n">
        <v>21.06</v>
      </c>
      <c r="O1378" s="262" t="n">
        <v>0.24</v>
      </c>
      <c r="P1378" s="262" t="n">
        <v>37.908</v>
      </c>
      <c r="Q1378" s="262" t="n">
        <v>28.431</v>
      </c>
      <c r="R1378" s="331" t="n">
        <f aca="false">A1378*F1378</f>
        <v>0.25</v>
      </c>
    </row>
    <row r="1379" s="1" customFormat="true" ht="12.75" hidden="false" customHeight="false" outlineLevel="0" collapsed="false">
      <c r="A1379" s="262" t="n">
        <v>1</v>
      </c>
      <c r="B1379" s="332" t="s">
        <v>3022</v>
      </c>
      <c r="C1379" s="332" t="s">
        <v>2285</v>
      </c>
      <c r="D1379" s="332" t="s">
        <v>3023</v>
      </c>
      <c r="E1379" s="262"/>
      <c r="F1379" s="331" t="n">
        <v>36</v>
      </c>
      <c r="G1379" s="333" t="n">
        <v>6368</v>
      </c>
      <c r="H1379" s="333" t="n">
        <f aca="false">A1379*G1379*(1-H1369/100)</f>
        <v>6368</v>
      </c>
      <c r="I1379" s="334" t="n">
        <v>4245.345</v>
      </c>
      <c r="J1379" s="334" t="n">
        <f aca="false">(A1379*I1379)/J1369*K1369</f>
        <v>3951.4365</v>
      </c>
      <c r="K1379" s="335" t="n">
        <f aca="false">H1379-J1379</f>
        <v>2416.5635</v>
      </c>
      <c r="L1379" s="330"/>
      <c r="M1379" s="262"/>
      <c r="N1379" s="262" t="n">
        <v>4245.345</v>
      </c>
      <c r="O1379" s="262" t="n">
        <v>48.38</v>
      </c>
      <c r="P1379" s="262" t="n">
        <v>6368.0175</v>
      </c>
      <c r="Q1379" s="262" t="n">
        <v>5518.9485</v>
      </c>
      <c r="R1379" s="331" t="n">
        <f aca="false">A1379*F1379</f>
        <v>36</v>
      </c>
    </row>
    <row r="1380" s="1" customFormat="true" ht="12.75" hidden="false" customHeight="false" outlineLevel="0" collapsed="false">
      <c r="A1380" s="262" t="n">
        <v>1</v>
      </c>
      <c r="B1380" s="332" t="s">
        <v>3024</v>
      </c>
      <c r="C1380" s="332" t="s">
        <v>2285</v>
      </c>
      <c r="D1380" s="332" t="s">
        <v>3025</v>
      </c>
      <c r="E1380" s="262"/>
      <c r="F1380" s="331" t="n">
        <v>36</v>
      </c>
      <c r="G1380" s="333" t="n">
        <v>6368</v>
      </c>
      <c r="H1380" s="333" t="n">
        <f aca="false">A1380*G1380*(1-H1369/100)</f>
        <v>6368</v>
      </c>
      <c r="I1380" s="334" t="n">
        <v>4245.345</v>
      </c>
      <c r="J1380" s="334" t="n">
        <f aca="false">(A1380*I1380)/J1369*K1369</f>
        <v>3951.4365</v>
      </c>
      <c r="K1380" s="335" t="n">
        <f aca="false">H1380-J1380</f>
        <v>2416.5635</v>
      </c>
      <c r="L1380" s="330"/>
      <c r="M1380" s="262"/>
      <c r="N1380" s="262" t="n">
        <v>4245.345</v>
      </c>
      <c r="O1380" s="262" t="n">
        <v>48.38</v>
      </c>
      <c r="P1380" s="262" t="n">
        <v>6368.0175</v>
      </c>
      <c r="Q1380" s="262" t="n">
        <v>5518.9485</v>
      </c>
      <c r="R1380" s="331" t="n">
        <f aca="false">A1380*F1380</f>
        <v>36</v>
      </c>
    </row>
    <row r="1381" s="1" customFormat="true" ht="12.75" hidden="false" customHeight="false" outlineLevel="0" collapsed="false">
      <c r="A1381" s="262" t="n">
        <v>100</v>
      </c>
      <c r="B1381" s="332" t="s">
        <v>1355</v>
      </c>
      <c r="C1381" s="332" t="s">
        <v>1185</v>
      </c>
      <c r="D1381" s="332" t="s">
        <v>1156</v>
      </c>
      <c r="E1381" s="262"/>
      <c r="F1381" s="331" t="n">
        <v>0.25</v>
      </c>
      <c r="G1381" s="333" t="n">
        <v>0</v>
      </c>
      <c r="H1381" s="333" t="n">
        <f aca="false">A1381*G1381*(1-H1369/100)</f>
        <v>0</v>
      </c>
      <c r="I1381" s="334" t="n">
        <v>31.59</v>
      </c>
      <c r="J1381" s="334" t="n">
        <f aca="false">(A1381*I1381)/J1369*K1369</f>
        <v>2940.3</v>
      </c>
      <c r="K1381" s="335" t="n">
        <f aca="false">H1381-J1381</f>
        <v>-2940.3</v>
      </c>
      <c r="L1381" s="330"/>
      <c r="M1381" s="262"/>
      <c r="N1381" s="262" t="n">
        <v>31.59</v>
      </c>
      <c r="O1381" s="262" t="n">
        <v>0.36</v>
      </c>
      <c r="P1381" s="262"/>
      <c r="Q1381" s="262" t="n">
        <v>43</v>
      </c>
      <c r="R1381" s="331" t="n">
        <f aca="false">A1381*F1381</f>
        <v>25</v>
      </c>
    </row>
    <row r="1382" s="1" customFormat="true" ht="12.75" hidden="false" customHeight="false" outlineLevel="0" collapsed="false">
      <c r="A1382" s="262" t="n">
        <v>100</v>
      </c>
      <c r="B1382" s="332" t="s">
        <v>1311</v>
      </c>
      <c r="C1382" s="332" t="s">
        <v>1312</v>
      </c>
      <c r="D1382" s="332" t="s">
        <v>1159</v>
      </c>
      <c r="E1382" s="262"/>
      <c r="F1382" s="331" t="n">
        <v>0.25</v>
      </c>
      <c r="G1382" s="333" t="n">
        <v>0</v>
      </c>
      <c r="H1382" s="333" t="n">
        <f aca="false">A1382*G1382*(1-H1369/100)</f>
        <v>0</v>
      </c>
      <c r="I1382" s="334" t="n">
        <v>45.63</v>
      </c>
      <c r="J1382" s="334" t="n">
        <f aca="false">(A1382*I1382)/J1369*K1369</f>
        <v>4247.1</v>
      </c>
      <c r="K1382" s="335" t="n">
        <f aca="false">H1382-J1382</f>
        <v>-4247.1</v>
      </c>
      <c r="L1382" s="330"/>
      <c r="M1382" s="262"/>
      <c r="N1382" s="262" t="n">
        <v>45.63</v>
      </c>
      <c r="O1382" s="262" t="n">
        <v>0.52</v>
      </c>
      <c r="P1382" s="262"/>
      <c r="Q1382" s="262" t="n">
        <v>61.6005</v>
      </c>
      <c r="R1382" s="331" t="n">
        <f aca="false">A1382*F1382</f>
        <v>25</v>
      </c>
    </row>
    <row r="1383" s="1" customFormat="true" ht="12.75" hidden="false" customHeight="false" outlineLevel="0" collapsed="false">
      <c r="A1383" s="262" t="n">
        <v>100</v>
      </c>
      <c r="B1383" s="332" t="s">
        <v>1207</v>
      </c>
      <c r="C1383" s="332" t="s">
        <v>1208</v>
      </c>
      <c r="D1383" s="332" t="s">
        <v>1960</v>
      </c>
      <c r="E1383" s="262"/>
      <c r="F1383" s="331" t="n">
        <v>0.3</v>
      </c>
      <c r="G1383" s="333" t="n">
        <v>0</v>
      </c>
      <c r="H1383" s="333" t="n">
        <f aca="false">A1383*G1383*(1-H1369/100)</f>
        <v>0</v>
      </c>
      <c r="I1383" s="334" t="n">
        <v>34.2225</v>
      </c>
      <c r="J1383" s="334" t="n">
        <f aca="false">(A1383*I1383)/J1369*K1369</f>
        <v>3185.325</v>
      </c>
      <c r="K1383" s="335" t="n">
        <f aca="false">H1383-J1383</f>
        <v>-3185.325</v>
      </c>
      <c r="L1383" s="330"/>
      <c r="M1383" s="262"/>
      <c r="N1383" s="262" t="n">
        <v>34.2225</v>
      </c>
      <c r="O1383" s="262" t="n">
        <v>0.39</v>
      </c>
      <c r="P1383" s="262"/>
      <c r="Q1383" s="262" t="n">
        <v>46.2004</v>
      </c>
      <c r="R1383" s="331" t="n">
        <f aca="false">A1383*F1383</f>
        <v>30</v>
      </c>
    </row>
    <row r="1384" s="1" customFormat="true" ht="12.75" hidden="false" customHeight="false" outlineLevel="0" collapsed="false">
      <c r="A1384" s="262" t="n">
        <v>4</v>
      </c>
      <c r="B1384" s="332" t="s">
        <v>1313</v>
      </c>
      <c r="C1384" s="332" t="s">
        <v>1314</v>
      </c>
      <c r="D1384" s="332" t="s">
        <v>2005</v>
      </c>
      <c r="E1384" s="262"/>
      <c r="F1384" s="331" t="n">
        <v>0.33</v>
      </c>
      <c r="G1384" s="333" t="n">
        <v>0</v>
      </c>
      <c r="H1384" s="333" t="n">
        <f aca="false">A1384*G1384*(1-H1369/100)</f>
        <v>0</v>
      </c>
      <c r="I1384" s="334" t="n">
        <v>52.65</v>
      </c>
      <c r="J1384" s="334" t="n">
        <f aca="false">(A1384*I1384)/J1369*K1369</f>
        <v>196.02</v>
      </c>
      <c r="K1384" s="335" t="n">
        <f aca="false">H1384-J1384</f>
        <v>-196.02</v>
      </c>
      <c r="L1384" s="330"/>
      <c r="M1384" s="262"/>
      <c r="N1384" s="262" t="n">
        <v>52.65</v>
      </c>
      <c r="O1384" s="262" t="n">
        <v>0.6</v>
      </c>
      <c r="P1384" s="262"/>
      <c r="Q1384" s="262" t="n">
        <v>71.0775</v>
      </c>
      <c r="R1384" s="331" t="n">
        <f aca="false">A1384*F1384</f>
        <v>1.32</v>
      </c>
    </row>
    <row r="1385" s="1" customFormat="true" ht="12.75" hidden="false" customHeight="false" outlineLevel="0" collapsed="false">
      <c r="A1385" s="262" t="n">
        <v>14</v>
      </c>
      <c r="B1385" s="332" t="s">
        <v>2756</v>
      </c>
      <c r="C1385" s="332" t="s">
        <v>2757</v>
      </c>
      <c r="D1385" s="332" t="s">
        <v>2758</v>
      </c>
      <c r="E1385" s="262"/>
      <c r="F1385" s="331" t="n">
        <v>0.29</v>
      </c>
      <c r="G1385" s="333" t="n">
        <v>85</v>
      </c>
      <c r="H1385" s="333" t="n">
        <f aca="false">A1385*G1385*(1-H1369/100)</f>
        <v>1190</v>
      </c>
      <c r="I1385" s="334" t="n">
        <v>61.2625</v>
      </c>
      <c r="J1385" s="334" t="n">
        <f aca="false">(A1385*I1385)/J1369*K1369</f>
        <v>798.2975</v>
      </c>
      <c r="K1385" s="335" t="n">
        <f aca="false">H1385-J1385</f>
        <v>391.7025</v>
      </c>
      <c r="L1385" s="330"/>
      <c r="M1385" s="262"/>
      <c r="N1385" s="262" t="n">
        <v>61.2625</v>
      </c>
      <c r="O1385" s="262" t="n">
        <v>0.65</v>
      </c>
      <c r="P1385" s="262" t="n">
        <v>85</v>
      </c>
      <c r="Q1385" s="262" t="n">
        <v>79.6412</v>
      </c>
      <c r="R1385" s="331" t="n">
        <f aca="false">A1385*F1385</f>
        <v>4.06</v>
      </c>
    </row>
    <row r="1386" s="1" customFormat="true" ht="12.75" hidden="false" customHeight="false" outlineLevel="0" collapsed="false">
      <c r="A1386" s="262" t="n">
        <v>3</v>
      </c>
      <c r="B1386" s="332" t="s">
        <v>3026</v>
      </c>
      <c r="C1386" s="332" t="s">
        <v>3027</v>
      </c>
      <c r="D1386" s="332" t="s">
        <v>3028</v>
      </c>
      <c r="E1386" s="262"/>
      <c r="F1386" s="331" t="n">
        <v>2.9</v>
      </c>
      <c r="G1386" s="333" t="n">
        <v>737</v>
      </c>
      <c r="H1386" s="333" t="n">
        <f aca="false">A1386*G1386*(1-H1369/100)</f>
        <v>2211</v>
      </c>
      <c r="I1386" s="334" t="n">
        <v>491.4</v>
      </c>
      <c r="J1386" s="334" t="n">
        <f aca="false">(A1386*I1386)/J1369*K1369</f>
        <v>1372.14</v>
      </c>
      <c r="K1386" s="335" t="n">
        <f aca="false">H1386-J1386</f>
        <v>838.86</v>
      </c>
      <c r="L1386" s="330"/>
      <c r="M1386" s="262"/>
      <c r="N1386" s="262" t="n">
        <v>491.4</v>
      </c>
      <c r="O1386" s="262" t="n">
        <v>5.6</v>
      </c>
      <c r="P1386" s="262" t="n">
        <v>737.1</v>
      </c>
      <c r="Q1386" s="262" t="n">
        <v>663.39</v>
      </c>
      <c r="R1386" s="331" t="n">
        <f aca="false">A1386*F1386</f>
        <v>8.7</v>
      </c>
    </row>
    <row r="1387" s="1" customFormat="true" ht="12.75" hidden="false" customHeight="false" outlineLevel="0" collapsed="false">
      <c r="A1387" s="262" t="n">
        <v>1</v>
      </c>
      <c r="B1387" s="332" t="s">
        <v>2267</v>
      </c>
      <c r="C1387" s="332" t="s">
        <v>1825</v>
      </c>
      <c r="D1387" s="332" t="s">
        <v>2268</v>
      </c>
      <c r="E1387" s="262"/>
      <c r="F1387" s="331" t="n">
        <v>16</v>
      </c>
      <c r="G1387" s="333" t="n">
        <v>0</v>
      </c>
      <c r="H1387" s="333" t="n">
        <f aca="false">A1387*G1387*(1-H1369/100)</f>
        <v>0</v>
      </c>
      <c r="I1387" s="334" t="n">
        <v>2154.75</v>
      </c>
      <c r="J1387" s="334" t="n">
        <f aca="false">(A1387*I1387)/J1369*K1369</f>
        <v>2005.575</v>
      </c>
      <c r="K1387" s="335" t="n">
        <f aca="false">H1387-J1387</f>
        <v>-2005.575</v>
      </c>
      <c r="L1387" s="330"/>
      <c r="M1387" s="262"/>
      <c r="N1387" s="262" t="n">
        <v>2154.75</v>
      </c>
      <c r="O1387" s="262" t="n">
        <v>25.5</v>
      </c>
      <c r="P1387" s="262"/>
      <c r="Q1387" s="262" t="n">
        <v>2801.175</v>
      </c>
      <c r="R1387" s="331" t="n">
        <f aca="false">A1387*F1387</f>
        <v>16</v>
      </c>
    </row>
    <row r="1388" s="1" customFormat="true" ht="12.75" hidden="false" customHeight="false" outlineLevel="0" collapsed="false">
      <c r="A1388" s="262" t="n">
        <v>2</v>
      </c>
      <c r="B1388" s="332" t="s">
        <v>3029</v>
      </c>
      <c r="C1388" s="332" t="s">
        <v>3030</v>
      </c>
      <c r="D1388" s="332" t="s">
        <v>3031</v>
      </c>
      <c r="E1388" s="262"/>
      <c r="F1388" s="331" t="n">
        <v>21</v>
      </c>
      <c r="G1388" s="333" t="n">
        <v>3883</v>
      </c>
      <c r="H1388" s="333" t="n">
        <f aca="false">A1388*G1388*(1-H1369/100)</f>
        <v>7766</v>
      </c>
      <c r="I1388" s="334" t="n">
        <v>2588.625</v>
      </c>
      <c r="J1388" s="334" t="n">
        <f aca="false">(A1388*I1388)/J1369*K1369</f>
        <v>4818.825</v>
      </c>
      <c r="K1388" s="335" t="n">
        <f aca="false">H1388-J1388</f>
        <v>2947.175</v>
      </c>
      <c r="L1388" s="330"/>
      <c r="M1388" s="262"/>
      <c r="N1388" s="262" t="n">
        <v>2588.625</v>
      </c>
      <c r="O1388" s="262" t="n">
        <v>29.5</v>
      </c>
      <c r="P1388" s="262" t="n">
        <v>3882.9375</v>
      </c>
      <c r="Q1388" s="262" t="n">
        <v>3494.6438</v>
      </c>
      <c r="R1388" s="331" t="n">
        <f aca="false">A1388*F1388</f>
        <v>42</v>
      </c>
    </row>
    <row r="1389" s="1" customFormat="true" ht="12.75" hidden="false" customHeight="false" outlineLevel="0" collapsed="false">
      <c r="A1389" s="262" t="n">
        <v>4</v>
      </c>
      <c r="B1389" s="332" t="s">
        <v>3032</v>
      </c>
      <c r="C1389" s="332" t="s">
        <v>1108</v>
      </c>
      <c r="D1389" s="332" t="s">
        <v>3033</v>
      </c>
      <c r="E1389" s="262"/>
      <c r="F1389" s="331" t="n">
        <v>24.2</v>
      </c>
      <c r="G1389" s="333" t="n">
        <v>5500</v>
      </c>
      <c r="H1389" s="333" t="n">
        <f aca="false">A1389*G1389*(1-H1369/100)</f>
        <v>22000</v>
      </c>
      <c r="I1389" s="334" t="n">
        <v>2983.5</v>
      </c>
      <c r="J1389" s="334" t="n">
        <f aca="false">(A1389*I1389)/J1369*K1369</f>
        <v>11107.8</v>
      </c>
      <c r="K1389" s="335" t="n">
        <f aca="false">H1389-J1389</f>
        <v>10892.2</v>
      </c>
      <c r="L1389" s="330"/>
      <c r="M1389" s="262"/>
      <c r="N1389" s="262" t="n">
        <v>2983.5</v>
      </c>
      <c r="O1389" s="262" t="n">
        <v>34</v>
      </c>
      <c r="P1389" s="262" t="n">
        <v>5500</v>
      </c>
      <c r="Q1389" s="262" t="n">
        <v>4176.9</v>
      </c>
      <c r="R1389" s="331" t="n">
        <f aca="false">A1389*F1389</f>
        <v>96.8</v>
      </c>
    </row>
    <row r="1390" s="1" customFormat="true" ht="12.75" hidden="false" customHeight="false" outlineLevel="0" collapsed="false">
      <c r="A1390" s="262" t="n">
        <v>2</v>
      </c>
      <c r="B1390" s="332" t="s">
        <v>1609</v>
      </c>
      <c r="C1390" s="332" t="s">
        <v>1610</v>
      </c>
      <c r="D1390" s="332" t="s">
        <v>1611</v>
      </c>
      <c r="E1390" s="262"/>
      <c r="F1390" s="331" t="s">
        <v>1612</v>
      </c>
      <c r="G1390" s="333" t="n">
        <v>950</v>
      </c>
      <c r="H1390" s="333" t="n">
        <f aca="false">A1390*G1390*(1-H1369/100)</f>
        <v>1900</v>
      </c>
      <c r="I1390" s="334" t="n">
        <v>730.925</v>
      </c>
      <c r="J1390" s="334" t="n">
        <f aca="false">(A1390*I1390)/J1369*K1369</f>
        <v>1360.645</v>
      </c>
      <c r="K1390" s="335" t="n">
        <f aca="false">H1390-J1390</f>
        <v>539.355</v>
      </c>
      <c r="L1390" s="330"/>
      <c r="M1390" s="262"/>
      <c r="N1390" s="262" t="n">
        <v>730.925</v>
      </c>
      <c r="O1390" s="262" t="n">
        <v>8.65</v>
      </c>
      <c r="P1390" s="262" t="n">
        <v>950</v>
      </c>
      <c r="Q1390" s="262" t="n">
        <v>950</v>
      </c>
      <c r="R1390" s="331" t="e">
        <f aca="false">A1390*F1390</f>
        <v>#VALUE!</v>
      </c>
    </row>
    <row r="1391" s="1" customFormat="true" ht="12.75" hidden="false" customHeight="false" outlineLevel="0" collapsed="false">
      <c r="A1391" s="262" t="n">
        <v>1</v>
      </c>
      <c r="B1391" s="332" t="s">
        <v>1259</v>
      </c>
      <c r="C1391" s="332" t="s">
        <v>1260</v>
      </c>
      <c r="D1391" s="332" t="s">
        <v>1261</v>
      </c>
      <c r="E1391" s="262"/>
      <c r="F1391" s="331" t="n">
        <v>0.35</v>
      </c>
      <c r="G1391" s="333" t="n">
        <v>800</v>
      </c>
      <c r="H1391" s="333" t="n">
        <f aca="false">A1391*G1391*(1-H1369/100)</f>
        <v>800</v>
      </c>
      <c r="I1391" s="334" t="n">
        <v>263.9</v>
      </c>
      <c r="J1391" s="334" t="n">
        <f aca="false">(A1391*I1391)/J1369*K1369</f>
        <v>245.63</v>
      </c>
      <c r="K1391" s="335" t="n">
        <f aca="false">H1391-J1391</f>
        <v>554.37</v>
      </c>
      <c r="L1391" s="330"/>
      <c r="M1391" s="262"/>
      <c r="N1391" s="262" t="n">
        <v>263.9</v>
      </c>
      <c r="O1391" s="262" t="n">
        <v>2.8</v>
      </c>
      <c r="P1391" s="262" t="n">
        <v>800</v>
      </c>
      <c r="Q1391" s="262" t="n">
        <v>527.8</v>
      </c>
      <c r="R1391" s="331" t="n">
        <f aca="false">A1391*F1391</f>
        <v>0.35</v>
      </c>
    </row>
    <row r="1392" s="1" customFormat="true" ht="12.75" hidden="false" customHeight="false" outlineLevel="0" collapsed="false">
      <c r="A1392" s="262" t="n">
        <v>1</v>
      </c>
      <c r="B1392" s="332" t="s">
        <v>2851</v>
      </c>
      <c r="C1392" s="332" t="s">
        <v>1636</v>
      </c>
      <c r="D1392" s="332" t="s">
        <v>1637</v>
      </c>
      <c r="E1392" s="262"/>
      <c r="F1392" s="331" t="n">
        <v>4.08</v>
      </c>
      <c r="G1392" s="333" t="n">
        <v>3500</v>
      </c>
      <c r="H1392" s="333" t="n">
        <f aca="false">A1392*G1392*(1-H1369/100)</f>
        <v>3500</v>
      </c>
      <c r="I1392" s="334" t="n">
        <v>2120.3</v>
      </c>
      <c r="J1392" s="334" t="n">
        <f aca="false">(A1392*I1392)/J1369*K1369</f>
        <v>1973.51</v>
      </c>
      <c r="K1392" s="335" t="n">
        <f aca="false">H1392-J1392</f>
        <v>1526.49</v>
      </c>
      <c r="L1392" s="330"/>
      <c r="M1392" s="262"/>
      <c r="N1392" s="262" t="n">
        <v>2120.3</v>
      </c>
      <c r="O1392" s="262" t="n">
        <v>23.3</v>
      </c>
      <c r="P1392" s="262" t="n">
        <v>3500</v>
      </c>
      <c r="Q1392" s="262" t="n">
        <v>2862.405</v>
      </c>
      <c r="R1392" s="331" t="n">
        <f aca="false">A1392*F1392</f>
        <v>4.08</v>
      </c>
    </row>
    <row r="1393" s="1" customFormat="true" ht="12.75" hidden="false" customHeight="false" outlineLevel="0" collapsed="false">
      <c r="A1393" s="262" t="n">
        <v>1</v>
      </c>
      <c r="B1393" s="332" t="s">
        <v>3034</v>
      </c>
      <c r="C1393" s="332" t="s">
        <v>3035</v>
      </c>
      <c r="D1393" s="332" t="s">
        <v>856</v>
      </c>
      <c r="E1393" s="262"/>
      <c r="F1393" s="331"/>
      <c r="G1393" s="333" t="n">
        <v>400</v>
      </c>
      <c r="H1393" s="333" t="n">
        <f aca="false">A1393*G1393*(1-H1369/100)</f>
        <v>400</v>
      </c>
      <c r="I1393" s="334" t="n">
        <v>394.875</v>
      </c>
      <c r="J1393" s="334" t="n">
        <f aca="false">(A1393*I1393)/J1369*K1369</f>
        <v>367.5375</v>
      </c>
      <c r="K1393" s="335" t="n">
        <f aca="false">H1393-J1393</f>
        <v>32.4625</v>
      </c>
      <c r="L1393" s="330"/>
      <c r="M1393" s="262"/>
      <c r="N1393" s="262" t="n">
        <v>394.875</v>
      </c>
      <c r="O1393" s="262" t="n">
        <v>4.5</v>
      </c>
      <c r="P1393" s="262" t="n">
        <v>400</v>
      </c>
      <c r="Q1393" s="262" t="n">
        <v>533.0813</v>
      </c>
      <c r="R1393" s="331" t="n">
        <f aca="false">A1393*F1393</f>
        <v>0</v>
      </c>
    </row>
    <row r="1394" s="1" customFormat="true" ht="12.75" hidden="false" customHeight="false" outlineLevel="0" collapsed="false">
      <c r="A1394" s="262" t="n">
        <v>2</v>
      </c>
      <c r="B1394" s="332" t="s">
        <v>3036</v>
      </c>
      <c r="C1394" s="332" t="s">
        <v>1550</v>
      </c>
      <c r="D1394" s="332" t="s">
        <v>3037</v>
      </c>
      <c r="E1394" s="262"/>
      <c r="F1394" s="331"/>
      <c r="G1394" s="333" t="n">
        <v>710</v>
      </c>
      <c r="H1394" s="333" t="n">
        <f aca="false">A1394*G1394*(1-H1369/100)</f>
        <v>1420</v>
      </c>
      <c r="I1394" s="334" t="n">
        <v>443.3</v>
      </c>
      <c r="J1394" s="334" t="n">
        <f aca="false">(A1394*I1394)/J1369*K1369</f>
        <v>825.22</v>
      </c>
      <c r="K1394" s="335" t="n">
        <f aca="false">H1394-J1394</f>
        <v>594.78</v>
      </c>
      <c r="L1394" s="330"/>
      <c r="M1394" s="262"/>
      <c r="N1394" s="262" t="n">
        <v>443.3</v>
      </c>
      <c r="O1394" s="262" t="n">
        <v>4.4</v>
      </c>
      <c r="P1394" s="262" t="n">
        <v>710</v>
      </c>
      <c r="Q1394" s="262" t="n">
        <v>886.6</v>
      </c>
      <c r="R1394" s="331" t="n">
        <f aca="false">A1394*F1394</f>
        <v>0</v>
      </c>
    </row>
    <row r="1395" s="1" customFormat="true" ht="12.75" hidden="false" customHeight="false" outlineLevel="0" collapsed="false">
      <c r="A1395" s="262" t="n">
        <v>1</v>
      </c>
      <c r="B1395" s="332" t="s">
        <v>2556</v>
      </c>
      <c r="C1395" s="332" t="s">
        <v>1894</v>
      </c>
      <c r="D1395" s="332" t="s">
        <v>2557</v>
      </c>
      <c r="E1395" s="262"/>
      <c r="F1395" s="331" t="n">
        <v>5.7</v>
      </c>
      <c r="G1395" s="333" t="n">
        <v>2360</v>
      </c>
      <c r="H1395" s="333" t="n">
        <f aca="false">A1395*G1395*(1-H1369/100)</f>
        <v>2360</v>
      </c>
      <c r="I1395" s="334" t="n">
        <v>942.5</v>
      </c>
      <c r="J1395" s="334" t="n">
        <f aca="false">(A1395*I1395)/J1369*K1369</f>
        <v>877.25</v>
      </c>
      <c r="K1395" s="335" t="n">
        <f aca="false">H1395-J1395</f>
        <v>1482.75</v>
      </c>
      <c r="L1395" s="330"/>
      <c r="M1395" s="262"/>
      <c r="N1395" s="262" t="n">
        <v>942.5</v>
      </c>
      <c r="O1395" s="262" t="n">
        <v>10</v>
      </c>
      <c r="P1395" s="262" t="n">
        <v>2360</v>
      </c>
      <c r="Q1395" s="262" t="n">
        <v>1885</v>
      </c>
      <c r="R1395" s="331" t="n">
        <f aca="false">A1395*F1395</f>
        <v>5.7</v>
      </c>
    </row>
    <row r="1396" s="1" customFormat="true" ht="12.75" hidden="false" customHeight="false" outlineLevel="0" collapsed="false">
      <c r="A1396" s="262" t="n">
        <v>4</v>
      </c>
      <c r="B1396" s="332" t="s">
        <v>2816</v>
      </c>
      <c r="C1396" s="332" t="s">
        <v>1664</v>
      </c>
      <c r="D1396" s="332" t="s">
        <v>2817</v>
      </c>
      <c r="E1396" s="262"/>
      <c r="F1396" s="331" t="n">
        <v>0.03</v>
      </c>
      <c r="G1396" s="333" t="n">
        <v>60</v>
      </c>
      <c r="H1396" s="333" t="n">
        <f aca="false">A1396*G1396*(1-H1369/100)</f>
        <v>240</v>
      </c>
      <c r="I1396" s="334" t="n">
        <v>33.345</v>
      </c>
      <c r="J1396" s="334" t="n">
        <f aca="false">(A1396*I1396)/J1369*K1369</f>
        <v>124.146</v>
      </c>
      <c r="K1396" s="335" t="n">
        <f aca="false">H1396-J1396</f>
        <v>115.854</v>
      </c>
      <c r="L1396" s="330"/>
      <c r="M1396" s="262"/>
      <c r="N1396" s="262" t="n">
        <v>33.345</v>
      </c>
      <c r="O1396" s="262" t="n">
        <v>0.38</v>
      </c>
      <c r="P1396" s="262" t="n">
        <v>60</v>
      </c>
      <c r="Q1396" s="262" t="n">
        <v>46.683</v>
      </c>
      <c r="R1396" s="331" t="n">
        <f aca="false">A1396*F1396</f>
        <v>0.12</v>
      </c>
    </row>
    <row r="1397" s="1" customFormat="true" ht="12.75" hidden="false" customHeight="false" outlineLevel="0" collapsed="false">
      <c r="A1397" s="262" t="n">
        <v>6</v>
      </c>
      <c r="B1397" s="332" t="s">
        <v>3038</v>
      </c>
      <c r="C1397" s="332" t="s">
        <v>1664</v>
      </c>
      <c r="D1397" s="332" t="s">
        <v>3039</v>
      </c>
      <c r="E1397" s="262"/>
      <c r="F1397" s="331" t="n">
        <v>0.05</v>
      </c>
      <c r="G1397" s="333" t="n">
        <v>70</v>
      </c>
      <c r="H1397" s="333" t="n">
        <f aca="false">A1397*G1397*(1-H1369/100)</f>
        <v>420</v>
      </c>
      <c r="I1397" s="334" t="n">
        <v>36.855</v>
      </c>
      <c r="J1397" s="334" t="n">
        <f aca="false">(A1397*I1397)/J1369*K1369</f>
        <v>205.821</v>
      </c>
      <c r="K1397" s="335" t="n">
        <f aca="false">H1397-J1397</f>
        <v>214.179</v>
      </c>
      <c r="L1397" s="330"/>
      <c r="M1397" s="262"/>
      <c r="N1397" s="262" t="n">
        <v>36.855</v>
      </c>
      <c r="O1397" s="262" t="n">
        <v>0.42</v>
      </c>
      <c r="P1397" s="262" t="n">
        <v>70</v>
      </c>
      <c r="Q1397" s="262" t="n">
        <v>51.597</v>
      </c>
      <c r="R1397" s="331" t="n">
        <f aca="false">A1397*F1397</f>
        <v>0.3</v>
      </c>
    </row>
    <row r="1398" s="1" customFormat="true" ht="12.75" hidden="false" customHeight="false" outlineLevel="0" collapsed="false">
      <c r="A1398" s="262" t="n">
        <v>1</v>
      </c>
      <c r="B1398" s="332" t="s">
        <v>1761</v>
      </c>
      <c r="C1398" s="332" t="s">
        <v>1762</v>
      </c>
      <c r="D1398" s="332" t="s">
        <v>1763</v>
      </c>
      <c r="E1398" s="262"/>
      <c r="F1398" s="331" t="n">
        <v>0.1</v>
      </c>
      <c r="G1398" s="333" t="n">
        <v>190</v>
      </c>
      <c r="H1398" s="333" t="n">
        <f aca="false">A1398*G1398*(1-H1369/100)</f>
        <v>190</v>
      </c>
      <c r="I1398" s="334" t="n">
        <v>118.4625</v>
      </c>
      <c r="J1398" s="334" t="n">
        <f aca="false">(A1398*I1398)/J1369*K1369</f>
        <v>110.26125</v>
      </c>
      <c r="K1398" s="335" t="n">
        <f aca="false">H1398-J1398</f>
        <v>79.73875</v>
      </c>
      <c r="L1398" s="330"/>
      <c r="M1398" s="262"/>
      <c r="N1398" s="262" t="n">
        <v>118.4625</v>
      </c>
      <c r="O1398" s="262" t="n">
        <v>1.35</v>
      </c>
      <c r="P1398" s="262" t="n">
        <v>190</v>
      </c>
      <c r="Q1398" s="262" t="n">
        <v>159.9244</v>
      </c>
      <c r="R1398" s="331" t="n">
        <f aca="false">A1398*F1398</f>
        <v>0.1</v>
      </c>
    </row>
    <row r="1399" s="1" customFormat="true" ht="12.75" hidden="false" customHeight="false" outlineLevel="0" collapsed="false">
      <c r="A1399" s="262" t="n">
        <v>10</v>
      </c>
      <c r="B1399" s="332" t="s">
        <v>1801</v>
      </c>
      <c r="C1399" s="332" t="s">
        <v>1802</v>
      </c>
      <c r="D1399" s="332" t="s">
        <v>1803</v>
      </c>
      <c r="E1399" s="262"/>
      <c r="F1399" s="331" t="n">
        <v>0.01</v>
      </c>
      <c r="G1399" s="333" t="n">
        <v>30</v>
      </c>
      <c r="H1399" s="333" t="n">
        <f aca="false">A1399*G1399*(1-H1369/100)</f>
        <v>300</v>
      </c>
      <c r="I1399" s="334" t="n">
        <v>15.795</v>
      </c>
      <c r="J1399" s="334" t="n">
        <f aca="false">(A1399*I1399)/J1369*K1369</f>
        <v>147.015</v>
      </c>
      <c r="K1399" s="335" t="n">
        <f aca="false">H1399-J1399</f>
        <v>152.985</v>
      </c>
      <c r="L1399" s="330"/>
      <c r="M1399" s="262"/>
      <c r="N1399" s="262" t="n">
        <v>15.795</v>
      </c>
      <c r="O1399" s="262" t="n">
        <v>0.18</v>
      </c>
      <c r="P1399" s="262" t="n">
        <v>30</v>
      </c>
      <c r="Q1399" s="262" t="n">
        <v>21.3233</v>
      </c>
      <c r="R1399" s="331" t="n">
        <f aca="false">A1399*F1399</f>
        <v>0.1</v>
      </c>
    </row>
    <row r="1400" s="1" customFormat="true" ht="12.75" hidden="false" customHeight="false" outlineLevel="0" collapsed="false">
      <c r="A1400" s="262" t="n">
        <v>10</v>
      </c>
      <c r="B1400" s="332" t="s">
        <v>2860</v>
      </c>
      <c r="C1400" s="332" t="s">
        <v>1802</v>
      </c>
      <c r="D1400" s="332" t="s">
        <v>2861</v>
      </c>
      <c r="E1400" s="262"/>
      <c r="F1400" s="331" t="n">
        <v>0.01</v>
      </c>
      <c r="G1400" s="333" t="n">
        <v>40</v>
      </c>
      <c r="H1400" s="333" t="n">
        <f aca="false">A1400*G1400*(1-H1369/100)</f>
        <v>400</v>
      </c>
      <c r="I1400" s="334" t="n">
        <v>22.815</v>
      </c>
      <c r="J1400" s="334" t="n">
        <f aca="false">(A1400*I1400)/J1369*K1369</f>
        <v>212.355</v>
      </c>
      <c r="K1400" s="335" t="n">
        <f aca="false">H1400-J1400</f>
        <v>187.645</v>
      </c>
      <c r="L1400" s="330"/>
      <c r="M1400" s="262"/>
      <c r="N1400" s="262" t="n">
        <v>22.815</v>
      </c>
      <c r="O1400" s="262" t="n">
        <v>0.26</v>
      </c>
      <c r="P1400" s="262" t="n">
        <v>40</v>
      </c>
      <c r="Q1400" s="262" t="n">
        <v>28.5188</v>
      </c>
      <c r="R1400" s="331" t="n">
        <f aca="false">A1400*F1400</f>
        <v>0.1</v>
      </c>
    </row>
    <row r="1401" s="1" customFormat="true" ht="12.75" hidden="false" customHeight="false" outlineLevel="0" collapsed="false">
      <c r="A1401" s="262" t="n">
        <v>4</v>
      </c>
      <c r="B1401" s="332" t="s">
        <v>368</v>
      </c>
      <c r="C1401" s="332" t="s">
        <v>1680</v>
      </c>
      <c r="D1401" s="332" t="s">
        <v>1905</v>
      </c>
      <c r="E1401" s="262"/>
      <c r="F1401" s="331" t="n">
        <v>0.02</v>
      </c>
      <c r="G1401" s="333" t="n">
        <v>110</v>
      </c>
      <c r="H1401" s="333" t="n">
        <f aca="false">A1401*G1401*(1-H1369/100)</f>
        <v>440</v>
      </c>
      <c r="I1401" s="334" t="n">
        <v>76.05</v>
      </c>
      <c r="J1401" s="334" t="n">
        <f aca="false">(A1401*I1401)/J1369*K1369</f>
        <v>283.14</v>
      </c>
      <c r="K1401" s="335" t="n">
        <f aca="false">H1401-J1401</f>
        <v>156.86</v>
      </c>
      <c r="L1401" s="330"/>
      <c r="M1401" s="262"/>
      <c r="N1401" s="262" t="n">
        <v>76.05</v>
      </c>
      <c r="O1401" s="262" t="n">
        <v>0.9</v>
      </c>
      <c r="P1401" s="262" t="n">
        <v>110</v>
      </c>
      <c r="Q1401" s="262" t="n">
        <v>102.6675</v>
      </c>
      <c r="R1401" s="331" t="n">
        <f aca="false">A1401*F1401</f>
        <v>0.08</v>
      </c>
    </row>
    <row r="1402" s="1" customFormat="true" ht="12.75" hidden="false" customHeight="false" outlineLevel="0" collapsed="false">
      <c r="A1402" s="262" t="n">
        <v>2</v>
      </c>
      <c r="B1402" s="332" t="s">
        <v>3040</v>
      </c>
      <c r="C1402" s="332" t="s">
        <v>1680</v>
      </c>
      <c r="D1402" s="332" t="s">
        <v>3041</v>
      </c>
      <c r="E1402" s="262"/>
      <c r="F1402" s="331" t="n">
        <v>0.025</v>
      </c>
      <c r="G1402" s="333" t="n">
        <v>140</v>
      </c>
      <c r="H1402" s="333" t="n">
        <f aca="false">A1402*G1402*(1-H1369/100)</f>
        <v>280</v>
      </c>
      <c r="I1402" s="334" t="n">
        <v>96.525</v>
      </c>
      <c r="J1402" s="334" t="n">
        <f aca="false">(A1402*I1402)/J1369*K1369</f>
        <v>179.685</v>
      </c>
      <c r="K1402" s="335" t="n">
        <f aca="false">H1402-J1402</f>
        <v>100.315</v>
      </c>
      <c r="L1402" s="330"/>
      <c r="M1402" s="262"/>
      <c r="N1402" s="262" t="n">
        <v>96.525</v>
      </c>
      <c r="O1402" s="262" t="n">
        <v>1.1</v>
      </c>
      <c r="P1402" s="262" t="n">
        <v>140</v>
      </c>
      <c r="Q1402" s="262" t="n">
        <v>130.3088</v>
      </c>
      <c r="R1402" s="331" t="n">
        <f aca="false">A1402*F1402</f>
        <v>0.05</v>
      </c>
    </row>
    <row r="1403" s="1" customFormat="true" ht="12.75" hidden="false" customHeight="false" outlineLevel="0" collapsed="false">
      <c r="A1403" s="336" t="n">
        <f aca="false">SUM(A1370:A1402)</f>
        <v>397</v>
      </c>
      <c r="B1403" s="336" t="s">
        <v>377</v>
      </c>
      <c r="C1403" s="336"/>
      <c r="D1403" s="336"/>
      <c r="E1403" s="336"/>
      <c r="F1403" s="337" t="e">
        <f aca="false">R1403</f>
        <v>#VALUE!</v>
      </c>
      <c r="G1403" s="338"/>
      <c r="H1403" s="339" t="n">
        <f aca="false">SUM(H1370:H1402)</f>
        <v>69007</v>
      </c>
      <c r="I1403" s="340"/>
      <c r="J1403" s="341" t="n">
        <f aca="false">SUM(J1370:J1402)</f>
        <v>51932.50425</v>
      </c>
      <c r="K1403" s="335" t="n">
        <f aca="false">SUM(K1370:K1402)</f>
        <v>17074.49575</v>
      </c>
      <c r="L1403" s="330"/>
      <c r="M1403" s="262"/>
      <c r="N1403" s="262"/>
      <c r="O1403" s="262"/>
      <c r="P1403" s="262"/>
      <c r="Q1403" s="262"/>
      <c r="R1403" s="331" t="e">
        <f aca="false">SUM(R1370:R1402)</f>
        <v>#VALUE!</v>
      </c>
    </row>
    <row r="1404" s="1" customFormat="true" ht="12.75" hidden="false" customHeight="false" outlineLevel="0" collapsed="false">
      <c r="A1404" s="262"/>
      <c r="B1404" s="272" t="s">
        <v>914</v>
      </c>
      <c r="C1404" s="342"/>
      <c r="D1404" s="342"/>
      <c r="E1404" s="262"/>
      <c r="F1404" s="262"/>
      <c r="G1404" s="333"/>
      <c r="H1404" s="343" t="n">
        <v>0</v>
      </c>
      <c r="I1404" s="344" t="n">
        <f aca="false">K1405/J1405</f>
        <v>0.328782445533617</v>
      </c>
      <c r="J1404" s="345"/>
      <c r="K1404" s="335"/>
      <c r="L1404" s="330"/>
      <c r="M1404" s="262"/>
      <c r="N1404" s="262"/>
      <c r="O1404" s="262"/>
      <c r="P1404" s="262"/>
      <c r="Q1404" s="262"/>
      <c r="R1404" s="331"/>
    </row>
    <row r="1405" s="1" customFormat="true" ht="13.5" hidden="false" customHeight="false" outlineLevel="0" collapsed="false">
      <c r="A1405" s="346"/>
      <c r="B1405" s="346" t="s">
        <v>915</v>
      </c>
      <c r="C1405" s="346"/>
      <c r="D1405" s="346"/>
      <c r="E1405" s="346"/>
      <c r="F1405" s="347"/>
      <c r="G1405" s="348"/>
      <c r="H1405" s="349" t="n">
        <f aca="false">SUM(H1403:H1404)</f>
        <v>69007</v>
      </c>
      <c r="I1405" s="350" t="n">
        <f aca="false">K1405/H1405</f>
        <v>0.247431358412914</v>
      </c>
      <c r="J1405" s="351" t="n">
        <f aca="false">SUM(J1403:J1404)</f>
        <v>51932.50425</v>
      </c>
      <c r="K1405" s="352" t="n">
        <f aca="false">H1405-J1405</f>
        <v>17074.49575</v>
      </c>
      <c r="L1405" s="330"/>
      <c r="M1405" s="262"/>
      <c r="N1405" s="262"/>
      <c r="O1405" s="262"/>
      <c r="P1405" s="262"/>
      <c r="Q1405" s="262"/>
      <c r="R1405" s="331"/>
    </row>
    <row r="1406" s="1" customFormat="true" ht="13.5" hidden="false" customHeight="false" outlineLevel="0" collapsed="false">
      <c r="A1406" s="262"/>
      <c r="B1406" s="272" t="s">
        <v>3042</v>
      </c>
      <c r="C1406" s="342"/>
      <c r="D1406" s="342"/>
      <c r="E1406" s="262"/>
      <c r="F1406" s="262"/>
      <c r="G1406" s="262"/>
      <c r="H1406" s="262"/>
      <c r="I1406" s="354"/>
      <c r="J1406" s="354"/>
      <c r="K1406" s="355"/>
      <c r="L1406" s="330"/>
      <c r="M1406" s="262"/>
      <c r="N1406" s="262"/>
      <c r="O1406" s="262"/>
      <c r="P1406" s="262"/>
      <c r="Q1406" s="262"/>
      <c r="R1406" s="331"/>
    </row>
    <row r="1407" s="1" customFormat="true" ht="13.5" hidden="false" customHeight="false" outlineLevel="0" collapsed="false">
      <c r="A1407" s="322"/>
      <c r="B1407" s="272" t="s">
        <v>3042</v>
      </c>
      <c r="C1407" s="324"/>
      <c r="D1407" s="325" t="n">
        <v>42780</v>
      </c>
      <c r="E1407" s="322"/>
      <c r="F1407" s="322" t="s">
        <v>3043</v>
      </c>
      <c r="G1407" s="324"/>
      <c r="H1407" s="326" t="n">
        <v>0</v>
      </c>
      <c r="I1407" s="327" t="s">
        <v>358</v>
      </c>
      <c r="J1407" s="328" t="n">
        <v>65</v>
      </c>
      <c r="K1407" s="329" t="n">
        <v>60.5</v>
      </c>
      <c r="L1407" s="330"/>
      <c r="M1407" s="262"/>
      <c r="N1407" s="262"/>
      <c r="O1407" s="262"/>
      <c r="P1407" s="262"/>
      <c r="Q1407" s="262"/>
      <c r="R1407" s="331"/>
    </row>
    <row r="1408" s="1" customFormat="true" ht="12.75" hidden="false" customHeight="false" outlineLevel="0" collapsed="false">
      <c r="A1408" s="262" t="n">
        <v>20</v>
      </c>
      <c r="B1408" s="332" t="s">
        <v>1337</v>
      </c>
      <c r="C1408" s="332" t="s">
        <v>786</v>
      </c>
      <c r="D1408" s="332" t="s">
        <v>1338</v>
      </c>
      <c r="E1408" s="262"/>
      <c r="F1408" s="331" t="n">
        <v>5.6</v>
      </c>
      <c r="G1408" s="333" t="n">
        <v>962</v>
      </c>
      <c r="H1408" s="333" t="n">
        <f aca="false">A1408*G1408*(1-H1407/100)</f>
        <v>19240</v>
      </c>
      <c r="I1408" s="334" t="n">
        <v>712.53</v>
      </c>
      <c r="J1408" s="334" t="n">
        <f aca="false">(A1408*I1408)/J1407*K1407</f>
        <v>13264.02</v>
      </c>
      <c r="K1408" s="335" t="n">
        <f aca="false">H1408-J1408</f>
        <v>5975.98</v>
      </c>
      <c r="L1408" s="330"/>
      <c r="M1408" s="262"/>
      <c r="N1408" s="262" t="n">
        <v>712.53</v>
      </c>
      <c r="O1408" s="262" t="n">
        <v>8.12</v>
      </c>
      <c r="P1408" s="262" t="n">
        <v>1070</v>
      </c>
      <c r="Q1408" s="262" t="n">
        <v>961.9155</v>
      </c>
      <c r="R1408" s="331" t="n">
        <f aca="false">A1408*F1408</f>
        <v>112</v>
      </c>
    </row>
    <row r="1409" s="1" customFormat="true" ht="12.75" hidden="false" customHeight="false" outlineLevel="0" collapsed="false">
      <c r="A1409" s="262" t="n">
        <v>5</v>
      </c>
      <c r="B1409" s="332" t="s">
        <v>807</v>
      </c>
      <c r="C1409" s="332" t="s">
        <v>808</v>
      </c>
      <c r="D1409" s="332" t="s">
        <v>1882</v>
      </c>
      <c r="E1409" s="262"/>
      <c r="F1409" s="331" t="n">
        <v>7</v>
      </c>
      <c r="G1409" s="333" t="n">
        <v>1086</v>
      </c>
      <c r="H1409" s="333" t="n">
        <f aca="false">A1409*G1409*(1-H1407/100)</f>
        <v>5430</v>
      </c>
      <c r="I1409" s="334" t="n">
        <v>835.38</v>
      </c>
      <c r="J1409" s="334" t="n">
        <f aca="false">(A1409*I1409)/J1407*K1407</f>
        <v>3887.73</v>
      </c>
      <c r="K1409" s="335" t="n">
        <f aca="false">H1409-J1409</f>
        <v>1542.27</v>
      </c>
      <c r="L1409" s="330"/>
      <c r="M1409" s="262"/>
      <c r="N1409" s="262" t="n">
        <v>835.38</v>
      </c>
      <c r="O1409" s="262" t="n">
        <v>9.52</v>
      </c>
      <c r="P1409" s="262" t="n">
        <v>1250</v>
      </c>
      <c r="Q1409" s="262" t="n">
        <v>1085.994</v>
      </c>
      <c r="R1409" s="331" t="n">
        <f aca="false">A1409*F1409</f>
        <v>35</v>
      </c>
    </row>
    <row r="1410" s="1" customFormat="true" ht="12.75" hidden="false" customHeight="false" outlineLevel="0" collapsed="false">
      <c r="A1410" s="262" t="n">
        <v>20</v>
      </c>
      <c r="B1410" s="332" t="s">
        <v>1219</v>
      </c>
      <c r="C1410" s="332" t="s">
        <v>830</v>
      </c>
      <c r="D1410" s="332" t="s">
        <v>1347</v>
      </c>
      <c r="E1410" s="262"/>
      <c r="F1410" s="331" t="n">
        <v>2.5</v>
      </c>
      <c r="G1410" s="333" t="n">
        <v>430</v>
      </c>
      <c r="H1410" s="333" t="n">
        <f aca="false">A1410*G1410*(1-H1407/100)</f>
        <v>8600</v>
      </c>
      <c r="I1410" s="334" t="n">
        <v>318.5</v>
      </c>
      <c r="J1410" s="334" t="n">
        <f aca="false">(A1410*I1410)/J1407*K1407</f>
        <v>5929</v>
      </c>
      <c r="K1410" s="335" t="n">
        <f aca="false">H1410-J1410</f>
        <v>2671</v>
      </c>
      <c r="L1410" s="330"/>
      <c r="M1410" s="262"/>
      <c r="N1410" s="262" t="n">
        <v>318.5</v>
      </c>
      <c r="O1410" s="262" t="n">
        <v>3.5</v>
      </c>
      <c r="P1410" s="262" t="n">
        <v>573.3</v>
      </c>
      <c r="Q1410" s="262" t="n">
        <v>429.975</v>
      </c>
      <c r="R1410" s="331" t="n">
        <f aca="false">A1410*F1410</f>
        <v>50</v>
      </c>
    </row>
    <row r="1411" s="1" customFormat="true" ht="12.75" hidden="false" customHeight="false" outlineLevel="0" collapsed="false">
      <c r="A1411" s="262" t="n">
        <v>3</v>
      </c>
      <c r="B1411" s="332" t="s">
        <v>1225</v>
      </c>
      <c r="C1411" s="332" t="s">
        <v>830</v>
      </c>
      <c r="D1411" s="332" t="s">
        <v>1348</v>
      </c>
      <c r="E1411" s="262"/>
      <c r="F1411" s="331" t="n">
        <v>4.1</v>
      </c>
      <c r="G1411" s="333" t="n">
        <v>713</v>
      </c>
      <c r="H1411" s="333" t="n">
        <f aca="false">A1411*G1411*(1-H1407/100)</f>
        <v>2139</v>
      </c>
      <c r="I1411" s="334" t="n">
        <v>508.95</v>
      </c>
      <c r="J1411" s="334" t="n">
        <f aca="false">(A1411*I1411)/J1407*K1407</f>
        <v>1421.145</v>
      </c>
      <c r="K1411" s="335" t="n">
        <f aca="false">H1411-J1411</f>
        <v>717.855</v>
      </c>
      <c r="L1411" s="330"/>
      <c r="M1411" s="262"/>
      <c r="N1411" s="262" t="n">
        <v>508.95</v>
      </c>
      <c r="O1411" s="262" t="n">
        <v>5.8</v>
      </c>
      <c r="P1411" s="262" t="n">
        <v>763.425</v>
      </c>
      <c r="Q1411" s="262" t="n">
        <v>712.53</v>
      </c>
      <c r="R1411" s="331" t="n">
        <f aca="false">A1411*F1411</f>
        <v>12.3</v>
      </c>
    </row>
    <row r="1412" s="1" customFormat="true" ht="12.75" hidden="false" customHeight="false" outlineLevel="0" collapsed="false">
      <c r="A1412" s="262" t="n">
        <v>20</v>
      </c>
      <c r="B1412" s="332" t="s">
        <v>837</v>
      </c>
      <c r="C1412" s="332" t="s">
        <v>833</v>
      </c>
      <c r="D1412" s="332" t="s">
        <v>1304</v>
      </c>
      <c r="E1412" s="262"/>
      <c r="F1412" s="331" t="n">
        <v>0.09</v>
      </c>
      <c r="G1412" s="333" t="n">
        <v>52</v>
      </c>
      <c r="H1412" s="333" t="n">
        <f aca="false">A1412*G1412*(1-H1407/100)</f>
        <v>1040</v>
      </c>
      <c r="I1412" s="334" t="n">
        <v>34.58</v>
      </c>
      <c r="J1412" s="334" t="n">
        <f aca="false">(A1412*I1412)/J1407*K1407</f>
        <v>643.72</v>
      </c>
      <c r="K1412" s="335" t="n">
        <f aca="false">H1412-J1412</f>
        <v>396.28</v>
      </c>
      <c r="L1412" s="330"/>
      <c r="M1412" s="262"/>
      <c r="N1412" s="262" t="n">
        <v>34.58</v>
      </c>
      <c r="O1412" s="262" t="n">
        <v>0.38</v>
      </c>
      <c r="P1412" s="262" t="n">
        <v>51.87</v>
      </c>
      <c r="Q1412" s="262" t="n">
        <v>51.87</v>
      </c>
      <c r="R1412" s="331" t="n">
        <f aca="false">A1412*F1412</f>
        <v>1.8</v>
      </c>
    </row>
    <row r="1413" s="1" customFormat="true" ht="12.75" hidden="false" customHeight="false" outlineLevel="0" collapsed="false">
      <c r="A1413" s="262" t="n">
        <v>3</v>
      </c>
      <c r="B1413" s="332" t="s">
        <v>839</v>
      </c>
      <c r="C1413" s="332" t="s">
        <v>833</v>
      </c>
      <c r="D1413" s="332" t="s">
        <v>1317</v>
      </c>
      <c r="E1413" s="262"/>
      <c r="F1413" s="331" t="n">
        <v>0.11</v>
      </c>
      <c r="G1413" s="333" t="n">
        <v>53</v>
      </c>
      <c r="H1413" s="333" t="n">
        <f aca="false">A1413*G1413*(1-H1407/100)</f>
        <v>159</v>
      </c>
      <c r="I1413" s="334" t="n">
        <v>35.1</v>
      </c>
      <c r="J1413" s="334" t="n">
        <f aca="false">(A1413*I1413)/J1407*K1407</f>
        <v>98.01</v>
      </c>
      <c r="K1413" s="335" t="n">
        <f aca="false">H1413-J1413</f>
        <v>60.99</v>
      </c>
      <c r="L1413" s="330"/>
      <c r="M1413" s="262"/>
      <c r="N1413" s="262" t="n">
        <v>35.1</v>
      </c>
      <c r="O1413" s="262" t="n">
        <v>0.4</v>
      </c>
      <c r="P1413" s="262" t="n">
        <v>52.65</v>
      </c>
      <c r="Q1413" s="262" t="n">
        <v>52.65</v>
      </c>
      <c r="R1413" s="331" t="n">
        <f aca="false">A1413*F1413</f>
        <v>0.33</v>
      </c>
    </row>
    <row r="1414" s="1" customFormat="true" ht="12.75" hidden="false" customHeight="false" outlineLevel="0" collapsed="false">
      <c r="A1414" s="262" t="n">
        <v>20</v>
      </c>
      <c r="B1414" s="332" t="s">
        <v>844</v>
      </c>
      <c r="C1414" s="332" t="s">
        <v>842</v>
      </c>
      <c r="D1414" s="332" t="s">
        <v>1305</v>
      </c>
      <c r="E1414" s="262"/>
      <c r="F1414" s="331" t="n">
        <v>0.03</v>
      </c>
      <c r="G1414" s="333" t="n">
        <v>30</v>
      </c>
      <c r="H1414" s="333" t="n">
        <f aca="false">A1414*G1414*(1-H1407/100)</f>
        <v>600</v>
      </c>
      <c r="I1414" s="334" t="n">
        <v>22.75</v>
      </c>
      <c r="J1414" s="334" t="n">
        <f aca="false">(A1414*I1414)/J1407*K1407</f>
        <v>423.5</v>
      </c>
      <c r="K1414" s="335" t="n">
        <f aca="false">H1414-J1414</f>
        <v>176.5</v>
      </c>
      <c r="L1414" s="330"/>
      <c r="M1414" s="262"/>
      <c r="N1414" s="262" t="n">
        <v>22.75</v>
      </c>
      <c r="O1414" s="262" t="n">
        <v>0.25</v>
      </c>
      <c r="P1414" s="262" t="n">
        <v>50</v>
      </c>
      <c r="Q1414" s="262" t="n">
        <v>29.575</v>
      </c>
      <c r="R1414" s="331" t="n">
        <f aca="false">A1414*F1414</f>
        <v>0.6</v>
      </c>
    </row>
    <row r="1415" s="1" customFormat="true" ht="12.75" hidden="false" customHeight="false" outlineLevel="0" collapsed="false">
      <c r="A1415" s="262" t="n">
        <v>3</v>
      </c>
      <c r="B1415" s="332" t="s">
        <v>846</v>
      </c>
      <c r="C1415" s="332" t="s">
        <v>842</v>
      </c>
      <c r="D1415" s="332" t="s">
        <v>1328</v>
      </c>
      <c r="E1415" s="262"/>
      <c r="F1415" s="331" t="n">
        <v>0.04</v>
      </c>
      <c r="G1415" s="333" t="n">
        <v>42</v>
      </c>
      <c r="H1415" s="333" t="n">
        <f aca="false">A1415*G1415*(1-H1407/100)</f>
        <v>126</v>
      </c>
      <c r="I1415" s="334" t="n">
        <v>26.325</v>
      </c>
      <c r="J1415" s="334" t="n">
        <f aca="false">(A1415*I1415)/J1407*K1407</f>
        <v>73.5075</v>
      </c>
      <c r="K1415" s="335" t="n">
        <f aca="false">H1415-J1415</f>
        <v>52.4925</v>
      </c>
      <c r="L1415" s="330"/>
      <c r="M1415" s="262"/>
      <c r="N1415" s="262" t="n">
        <v>26.325</v>
      </c>
      <c r="O1415" s="262" t="n">
        <v>0.3</v>
      </c>
      <c r="P1415" s="262" t="n">
        <v>80</v>
      </c>
      <c r="Q1415" s="262" t="n">
        <v>42.12</v>
      </c>
      <c r="R1415" s="331" t="n">
        <f aca="false">A1415*F1415</f>
        <v>0.12</v>
      </c>
    </row>
    <row r="1416" s="1" customFormat="true" ht="12.75" hidden="false" customHeight="false" outlineLevel="0" collapsed="false">
      <c r="A1416" s="262" t="n">
        <v>5</v>
      </c>
      <c r="B1416" s="332" t="s">
        <v>1148</v>
      </c>
      <c r="C1416" s="332" t="s">
        <v>1149</v>
      </c>
      <c r="D1416" s="332" t="s">
        <v>1150</v>
      </c>
      <c r="E1416" s="262"/>
      <c r="F1416" s="331" t="n">
        <v>7.3</v>
      </c>
      <c r="G1416" s="333" t="n">
        <v>1176</v>
      </c>
      <c r="H1416" s="333" t="n">
        <f aca="false">A1416*G1416*(1-H1407/100)</f>
        <v>5880</v>
      </c>
      <c r="I1416" s="334" t="n">
        <v>871.3575</v>
      </c>
      <c r="J1416" s="334" t="n">
        <f aca="false">(A1416*I1416)/J1407*K1407</f>
        <v>4055.16375</v>
      </c>
      <c r="K1416" s="335" t="n">
        <f aca="false">H1416-J1416</f>
        <v>1824.83625</v>
      </c>
      <c r="L1416" s="330"/>
      <c r="M1416" s="262"/>
      <c r="N1416" s="262" t="n">
        <v>871.3575</v>
      </c>
      <c r="O1416" s="262" t="n">
        <v>9.93</v>
      </c>
      <c r="P1416" s="262" t="n">
        <v>1307.0362</v>
      </c>
      <c r="Q1416" s="262" t="n">
        <v>1176.3326</v>
      </c>
      <c r="R1416" s="331" t="n">
        <f aca="false">A1416*F1416</f>
        <v>36.5</v>
      </c>
    </row>
    <row r="1417" s="1" customFormat="true" ht="12.75" hidden="false" customHeight="false" outlineLevel="0" collapsed="false">
      <c r="A1417" s="262" t="n">
        <v>7</v>
      </c>
      <c r="B1417" s="332" t="s">
        <v>1330</v>
      </c>
      <c r="C1417" s="332" t="s">
        <v>1331</v>
      </c>
      <c r="D1417" s="332" t="s">
        <v>1332</v>
      </c>
      <c r="E1417" s="262"/>
      <c r="F1417" s="331" t="n">
        <v>0.15</v>
      </c>
      <c r="G1417" s="333" t="n">
        <v>49</v>
      </c>
      <c r="H1417" s="333" t="n">
        <f aca="false">A1417*G1417*(1-H1407/100)</f>
        <v>343</v>
      </c>
      <c r="I1417" s="334" t="n">
        <v>34.8725</v>
      </c>
      <c r="J1417" s="334" t="n">
        <f aca="false">(A1417*I1417)/J1407*K1407</f>
        <v>227.20775</v>
      </c>
      <c r="K1417" s="335" t="n">
        <f aca="false">H1417-J1417</f>
        <v>115.79225</v>
      </c>
      <c r="L1417" s="330"/>
      <c r="M1417" s="262"/>
      <c r="N1417" s="262" t="n">
        <v>34.8725</v>
      </c>
      <c r="O1417" s="262" t="n">
        <v>0.37</v>
      </c>
      <c r="P1417" s="262" t="n">
        <v>62.7705</v>
      </c>
      <c r="Q1417" s="262" t="n">
        <v>48.8215</v>
      </c>
      <c r="R1417" s="331" t="n">
        <f aca="false">A1417*F1417</f>
        <v>1.05</v>
      </c>
    </row>
    <row r="1418" s="1" customFormat="true" ht="12.75" hidden="false" customHeight="false" outlineLevel="0" collapsed="false">
      <c r="A1418" s="262" t="n">
        <v>5</v>
      </c>
      <c r="B1418" s="332" t="s">
        <v>2345</v>
      </c>
      <c r="C1418" s="332" t="s">
        <v>2346</v>
      </c>
      <c r="D1418" s="332" t="s">
        <v>2347</v>
      </c>
      <c r="E1418" s="262"/>
      <c r="F1418" s="331" t="n">
        <v>0.05</v>
      </c>
      <c r="G1418" s="333" t="n">
        <v>28</v>
      </c>
      <c r="H1418" s="333" t="n">
        <f aca="false">A1418*G1418*(1-H1407/100)</f>
        <v>140</v>
      </c>
      <c r="I1418" s="334" t="n">
        <v>21.06</v>
      </c>
      <c r="J1418" s="334" t="n">
        <f aca="false">(A1418*I1418)/J1407*K1407</f>
        <v>98.01</v>
      </c>
      <c r="K1418" s="335" t="n">
        <f aca="false">H1418-J1418</f>
        <v>41.99</v>
      </c>
      <c r="L1418" s="330"/>
      <c r="M1418" s="262"/>
      <c r="N1418" s="262" t="n">
        <v>21.06</v>
      </c>
      <c r="O1418" s="262" t="n">
        <v>0.24</v>
      </c>
      <c r="P1418" s="262" t="n">
        <v>37.908</v>
      </c>
      <c r="Q1418" s="262" t="n">
        <v>28.431</v>
      </c>
      <c r="R1418" s="331" t="n">
        <f aca="false">A1418*F1418</f>
        <v>0.25</v>
      </c>
    </row>
    <row r="1419" s="1" customFormat="true" ht="12.75" hidden="false" customHeight="false" outlineLevel="0" collapsed="false">
      <c r="A1419" s="262" t="n">
        <v>2</v>
      </c>
      <c r="B1419" s="332" t="s">
        <v>1333</v>
      </c>
      <c r="C1419" s="332" t="s">
        <v>1334</v>
      </c>
      <c r="D1419" s="332" t="s">
        <v>1596</v>
      </c>
      <c r="E1419" s="262"/>
      <c r="F1419" s="331" t="n">
        <v>0.08</v>
      </c>
      <c r="G1419" s="333" t="n">
        <v>24</v>
      </c>
      <c r="H1419" s="333" t="n">
        <f aca="false">A1419*G1419*(1-H1407/100)</f>
        <v>48</v>
      </c>
      <c r="I1419" s="334" t="n">
        <v>17.55</v>
      </c>
      <c r="J1419" s="334" t="n">
        <f aca="false">(A1419*I1419)/J1407*K1407</f>
        <v>32.67</v>
      </c>
      <c r="K1419" s="335" t="n">
        <f aca="false">H1419-J1419</f>
        <v>15.33</v>
      </c>
      <c r="L1419" s="330"/>
      <c r="M1419" s="262"/>
      <c r="N1419" s="262" t="n">
        <v>17.55</v>
      </c>
      <c r="O1419" s="262" t="n">
        <v>0.2</v>
      </c>
      <c r="P1419" s="262" t="n">
        <v>31.59</v>
      </c>
      <c r="Q1419" s="262" t="n">
        <v>23.6925</v>
      </c>
      <c r="R1419" s="331" t="n">
        <f aca="false">A1419*F1419</f>
        <v>0.16</v>
      </c>
    </row>
    <row r="1420" s="1" customFormat="true" ht="12.75" hidden="false" customHeight="false" outlineLevel="0" collapsed="false">
      <c r="A1420" s="262" t="n">
        <v>50</v>
      </c>
      <c r="B1420" s="332" t="s">
        <v>3044</v>
      </c>
      <c r="C1420" s="332" t="s">
        <v>3045</v>
      </c>
      <c r="D1420" s="332" t="s">
        <v>3046</v>
      </c>
      <c r="E1420" s="262"/>
      <c r="F1420" s="331" t="n">
        <v>0.65</v>
      </c>
      <c r="G1420" s="333" t="n">
        <v>161</v>
      </c>
      <c r="H1420" s="333" t="n">
        <f aca="false">A1420*G1420*(1-H1407/100)</f>
        <v>8050</v>
      </c>
      <c r="I1420" s="334" t="n">
        <v>119.34</v>
      </c>
      <c r="J1420" s="334" t="n">
        <f aca="false">(A1420*I1420)/J1407*K1407</f>
        <v>5553.9</v>
      </c>
      <c r="K1420" s="335" t="n">
        <f aca="false">H1420-J1420</f>
        <v>2496.1</v>
      </c>
      <c r="L1420" s="330"/>
      <c r="M1420" s="262"/>
      <c r="N1420" s="262" t="n">
        <v>119.34</v>
      </c>
      <c r="O1420" s="262" t="n">
        <v>1.36</v>
      </c>
      <c r="P1420" s="262"/>
      <c r="Q1420" s="262" t="n">
        <v>161.109</v>
      </c>
      <c r="R1420" s="331" t="n">
        <f aca="false">A1420*F1420</f>
        <v>32.5</v>
      </c>
    </row>
    <row r="1421" s="1" customFormat="true" ht="12.75" hidden="false" customHeight="false" outlineLevel="0" collapsed="false">
      <c r="A1421" s="262" t="n">
        <v>10</v>
      </c>
      <c r="B1421" s="332" t="s">
        <v>3047</v>
      </c>
      <c r="C1421" s="332" t="s">
        <v>3048</v>
      </c>
      <c r="D1421" s="332" t="s">
        <v>3049</v>
      </c>
      <c r="E1421" s="262"/>
      <c r="F1421" s="331" t="n">
        <v>0.4</v>
      </c>
      <c r="G1421" s="333" t="n">
        <v>108</v>
      </c>
      <c r="H1421" s="333" t="n">
        <f aca="false">A1421*G1421*(1-H1407/100)</f>
        <v>1080</v>
      </c>
      <c r="I1421" s="334" t="n">
        <v>82.81</v>
      </c>
      <c r="J1421" s="334" t="n">
        <f aca="false">(A1421*I1421)/J1407*K1407</f>
        <v>770.77</v>
      </c>
      <c r="K1421" s="335" t="n">
        <f aca="false">H1421-J1421</f>
        <v>309.23</v>
      </c>
      <c r="L1421" s="330"/>
      <c r="M1421" s="262"/>
      <c r="N1421" s="262" t="n">
        <v>82.81</v>
      </c>
      <c r="O1421" s="262" t="n">
        <v>0.91</v>
      </c>
      <c r="P1421" s="262" t="n">
        <v>125</v>
      </c>
      <c r="Q1421" s="262" t="n">
        <v>107.653</v>
      </c>
      <c r="R1421" s="331" t="n">
        <f aca="false">A1421*F1421</f>
        <v>4</v>
      </c>
    </row>
    <row r="1422" s="1" customFormat="true" ht="12.75" hidden="false" customHeight="false" outlineLevel="0" collapsed="false">
      <c r="A1422" s="262" t="n">
        <v>10</v>
      </c>
      <c r="B1422" s="332" t="s">
        <v>3050</v>
      </c>
      <c r="C1422" s="332" t="s">
        <v>3051</v>
      </c>
      <c r="D1422" s="332" t="s">
        <v>3052</v>
      </c>
      <c r="E1422" s="262"/>
      <c r="F1422" s="331" t="n">
        <v>0.125</v>
      </c>
      <c r="G1422" s="333" t="n">
        <v>40</v>
      </c>
      <c r="H1422" s="333" t="n">
        <f aca="false">A1422*G1422*(1-H1407/100)</f>
        <v>400</v>
      </c>
      <c r="I1422" s="334" t="n">
        <v>30.94</v>
      </c>
      <c r="J1422" s="334" t="n">
        <f aca="false">(A1422*I1422)/J1407*K1407</f>
        <v>287.98</v>
      </c>
      <c r="K1422" s="335" t="n">
        <f aca="false">H1422-J1422</f>
        <v>112.02</v>
      </c>
      <c r="L1422" s="330"/>
      <c r="M1422" s="262"/>
      <c r="N1422" s="262" t="n">
        <v>30.94</v>
      </c>
      <c r="O1422" s="262" t="n">
        <v>0.34</v>
      </c>
      <c r="P1422" s="262" t="n">
        <v>45</v>
      </c>
      <c r="Q1422" s="262" t="n">
        <v>40.222</v>
      </c>
      <c r="R1422" s="331" t="n">
        <f aca="false">A1422*F1422</f>
        <v>1.25</v>
      </c>
    </row>
    <row r="1423" s="1" customFormat="true" ht="12.75" hidden="false" customHeight="false" outlineLevel="0" collapsed="false">
      <c r="A1423" s="262" t="n">
        <v>9</v>
      </c>
      <c r="B1423" s="332" t="s">
        <v>2674</v>
      </c>
      <c r="C1423" s="332" t="s">
        <v>2675</v>
      </c>
      <c r="D1423" s="332" t="s">
        <v>2676</v>
      </c>
      <c r="E1423" s="262"/>
      <c r="F1423" s="331" t="n">
        <v>0.55</v>
      </c>
      <c r="G1423" s="333" t="n">
        <v>137</v>
      </c>
      <c r="H1423" s="333" t="n">
        <f aca="false">A1423*G1423*(1-H1407/100)</f>
        <v>1233</v>
      </c>
      <c r="I1423" s="334" t="n">
        <v>105.3</v>
      </c>
      <c r="J1423" s="334" t="n">
        <f aca="false">(A1423*I1423)/J1407*K1407</f>
        <v>882.09</v>
      </c>
      <c r="K1423" s="335" t="n">
        <f aca="false">H1423-J1423</f>
        <v>350.91</v>
      </c>
      <c r="L1423" s="330"/>
      <c r="M1423" s="262"/>
      <c r="N1423" s="262" t="n">
        <v>105.3</v>
      </c>
      <c r="O1423" s="262" t="n">
        <v>1.2</v>
      </c>
      <c r="P1423" s="262" t="n">
        <v>136.89</v>
      </c>
      <c r="Q1423" s="262" t="n">
        <v>136.89</v>
      </c>
      <c r="R1423" s="331" t="n">
        <f aca="false">A1423*F1423</f>
        <v>4.95</v>
      </c>
    </row>
    <row r="1424" s="1" customFormat="true" ht="12.75" hidden="false" customHeight="false" outlineLevel="0" collapsed="false">
      <c r="A1424" s="262" t="n">
        <v>2</v>
      </c>
      <c r="B1424" s="332" t="s">
        <v>3053</v>
      </c>
      <c r="C1424" s="332" t="s">
        <v>1108</v>
      </c>
      <c r="D1424" s="332" t="s">
        <v>3054</v>
      </c>
      <c r="E1424" s="262"/>
      <c r="F1424" s="331" t="n">
        <v>54</v>
      </c>
      <c r="G1424" s="333" t="n">
        <v>8435</v>
      </c>
      <c r="H1424" s="333" t="n">
        <f aca="false">A1424*G1424*(1-H1407/100)</f>
        <v>16870</v>
      </c>
      <c r="I1424" s="334" t="n">
        <v>6247.8</v>
      </c>
      <c r="J1424" s="334" t="n">
        <f aca="false">(A1424*I1424)/J1407*K1407</f>
        <v>11630.52</v>
      </c>
      <c r="K1424" s="335" t="n">
        <f aca="false">H1424-J1424</f>
        <v>5239.48</v>
      </c>
      <c r="L1424" s="330" t="s">
        <v>3055</v>
      </c>
      <c r="M1424" s="262"/>
      <c r="N1424" s="262" t="n">
        <v>6247.8</v>
      </c>
      <c r="O1424" s="262" t="n">
        <v>71.2</v>
      </c>
      <c r="P1424" s="262"/>
      <c r="Q1424" s="262" t="n">
        <v>8434.53</v>
      </c>
      <c r="R1424" s="331" t="n">
        <f aca="false">A1424*F1424</f>
        <v>108</v>
      </c>
    </row>
    <row r="1425" s="1" customFormat="true" ht="12.75" hidden="false" customHeight="false" outlineLevel="0" collapsed="false">
      <c r="A1425" s="262" t="n">
        <v>6</v>
      </c>
      <c r="B1425" s="332" t="s">
        <v>3056</v>
      </c>
      <c r="C1425" s="332" t="s">
        <v>1907</v>
      </c>
      <c r="D1425" s="332" t="s">
        <v>3057</v>
      </c>
      <c r="E1425" s="262"/>
      <c r="F1425" s="331" t="n">
        <v>0.1</v>
      </c>
      <c r="G1425" s="333" t="n">
        <v>216</v>
      </c>
      <c r="H1425" s="333" t="n">
        <f aca="false">A1425*G1425*(1-H1407/100)</f>
        <v>1296</v>
      </c>
      <c r="I1425" s="334" t="n">
        <v>159.705</v>
      </c>
      <c r="J1425" s="334" t="n">
        <f aca="false">(A1425*I1425)/J1407*K1407</f>
        <v>891.891</v>
      </c>
      <c r="K1425" s="335" t="n">
        <f aca="false">H1425-J1425</f>
        <v>404.109</v>
      </c>
      <c r="L1425" s="330"/>
      <c r="M1425" s="262"/>
      <c r="N1425" s="262" t="n">
        <v>159.705</v>
      </c>
      <c r="O1425" s="262" t="n">
        <v>1.82</v>
      </c>
      <c r="P1425" s="262" t="n">
        <v>240</v>
      </c>
      <c r="Q1425" s="262" t="n">
        <v>215.6018</v>
      </c>
      <c r="R1425" s="331" t="n">
        <f aca="false">A1425*F1425</f>
        <v>0.6</v>
      </c>
    </row>
    <row r="1426" s="1" customFormat="true" ht="12.75" hidden="false" customHeight="false" outlineLevel="0" collapsed="false">
      <c r="A1426" s="262" t="n">
        <v>4</v>
      </c>
      <c r="B1426" s="332" t="s">
        <v>3058</v>
      </c>
      <c r="C1426" s="332" t="s">
        <v>2921</v>
      </c>
      <c r="D1426" s="332" t="s">
        <v>856</v>
      </c>
      <c r="E1426" s="262"/>
      <c r="F1426" s="331"/>
      <c r="G1426" s="333" t="n">
        <v>390</v>
      </c>
      <c r="H1426" s="333" t="n">
        <f aca="false">A1426*G1426*(1-H1407/100)</f>
        <v>1560</v>
      </c>
      <c r="I1426" s="334" t="n">
        <v>195</v>
      </c>
      <c r="J1426" s="334" t="n">
        <f aca="false">(A1426*I1426)/J1407*K1407</f>
        <v>726</v>
      </c>
      <c r="K1426" s="335" t="n">
        <f aca="false">H1426-J1426</f>
        <v>834</v>
      </c>
      <c r="L1426" s="330"/>
      <c r="M1426" s="262"/>
      <c r="N1426" s="262" t="n">
        <v>195</v>
      </c>
      <c r="O1426" s="262" t="n">
        <v>1.5</v>
      </c>
      <c r="P1426" s="262" t="n">
        <v>440</v>
      </c>
      <c r="Q1426" s="262" t="n">
        <v>390</v>
      </c>
      <c r="R1426" s="331" t="n">
        <f aca="false">A1426*F1426</f>
        <v>0</v>
      </c>
    </row>
    <row r="1427" s="1" customFormat="true" ht="12.75" hidden="false" customHeight="false" outlineLevel="0" collapsed="false">
      <c r="A1427" s="262" t="n">
        <v>4</v>
      </c>
      <c r="B1427" s="332" t="s">
        <v>3059</v>
      </c>
      <c r="C1427" s="332" t="s">
        <v>2098</v>
      </c>
      <c r="D1427" s="332" t="s">
        <v>3060</v>
      </c>
      <c r="E1427" s="262"/>
      <c r="F1427" s="331" t="n">
        <v>0.05</v>
      </c>
      <c r="G1427" s="333" t="n">
        <v>706</v>
      </c>
      <c r="H1427" s="333" t="n">
        <f aca="false">A1427*G1427*(1-H1407/100)</f>
        <v>2824</v>
      </c>
      <c r="I1427" s="334" t="n">
        <v>542.906</v>
      </c>
      <c r="J1427" s="334" t="n">
        <f aca="false">(A1427*I1427)/J1407*K1407</f>
        <v>2021.2808</v>
      </c>
      <c r="K1427" s="335" t="n">
        <f aca="false">H1427-J1427</f>
        <v>802.7192</v>
      </c>
      <c r="L1427" s="330"/>
      <c r="M1427" s="262"/>
      <c r="N1427" s="262" t="n">
        <v>542.906</v>
      </c>
      <c r="O1427" s="262" t="n">
        <v>5.32</v>
      </c>
      <c r="P1427" s="262" t="n">
        <v>790</v>
      </c>
      <c r="Q1427" s="262" t="n">
        <v>705.7778</v>
      </c>
      <c r="R1427" s="331" t="n">
        <f aca="false">A1427*F1427</f>
        <v>0.2</v>
      </c>
    </row>
    <row r="1428" s="1" customFormat="true" ht="12.75" hidden="false" customHeight="false" outlineLevel="0" collapsed="false">
      <c r="A1428" s="262" t="n">
        <v>2</v>
      </c>
      <c r="B1428" s="332" t="s">
        <v>3061</v>
      </c>
      <c r="C1428" s="332" t="s">
        <v>1701</v>
      </c>
      <c r="D1428" s="332" t="s">
        <v>856</v>
      </c>
      <c r="E1428" s="262"/>
      <c r="F1428" s="331"/>
      <c r="G1428" s="333" t="n">
        <v>872</v>
      </c>
      <c r="H1428" s="333" t="n">
        <f aca="false">A1428*G1428*(1-H1407/100)</f>
        <v>1744</v>
      </c>
      <c r="I1428" s="334" t="n">
        <v>646.1</v>
      </c>
      <c r="J1428" s="334" t="n">
        <f aca="false">(A1428*I1428)/J1407*K1407</f>
        <v>1202.74</v>
      </c>
      <c r="K1428" s="335" t="n">
        <f aca="false">H1428-J1428</f>
        <v>541.26</v>
      </c>
      <c r="L1428" s="330"/>
      <c r="M1428" s="262"/>
      <c r="N1428" s="262" t="n">
        <v>646.1</v>
      </c>
      <c r="O1428" s="262" t="n">
        <v>7.1</v>
      </c>
      <c r="P1428" s="262" t="n">
        <v>970</v>
      </c>
      <c r="Q1428" s="262" t="n">
        <v>872.235</v>
      </c>
      <c r="R1428" s="331" t="n">
        <f aca="false">A1428*F1428</f>
        <v>0</v>
      </c>
    </row>
    <row r="1429" s="1" customFormat="true" ht="12.75" hidden="false" customHeight="false" outlineLevel="0" collapsed="false">
      <c r="A1429" s="262" t="n">
        <v>5</v>
      </c>
      <c r="B1429" s="332" t="s">
        <v>1738</v>
      </c>
      <c r="C1429" s="332" t="s">
        <v>1532</v>
      </c>
      <c r="D1429" s="332" t="s">
        <v>1739</v>
      </c>
      <c r="E1429" s="262"/>
      <c r="F1429" s="331" t="n">
        <v>0.7</v>
      </c>
      <c r="G1429" s="333" t="n">
        <v>250</v>
      </c>
      <c r="H1429" s="333" t="n">
        <f aca="false">A1429*G1429*(1-H1407/100)</f>
        <v>1250</v>
      </c>
      <c r="I1429" s="334" t="n">
        <v>121.9725</v>
      </c>
      <c r="J1429" s="334" t="n">
        <f aca="false">(A1429*I1429)/J1407*K1407</f>
        <v>567.64125</v>
      </c>
      <c r="K1429" s="335" t="n">
        <f aca="false">H1429-J1429</f>
        <v>682.35875</v>
      </c>
      <c r="L1429" s="330"/>
      <c r="M1429" s="262"/>
      <c r="N1429" s="262" t="n">
        <v>121.9725</v>
      </c>
      <c r="O1429" s="262" t="n">
        <v>1.39</v>
      </c>
      <c r="P1429" s="262" t="n">
        <v>500</v>
      </c>
      <c r="Q1429" s="262" t="n">
        <v>250</v>
      </c>
      <c r="R1429" s="331" t="n">
        <f aca="false">A1429*F1429</f>
        <v>3.5</v>
      </c>
    </row>
    <row r="1430" s="1" customFormat="true" ht="12.75" hidden="false" customHeight="false" outlineLevel="0" collapsed="false">
      <c r="A1430" s="262" t="n">
        <v>3</v>
      </c>
      <c r="B1430" s="332" t="s">
        <v>2290</v>
      </c>
      <c r="C1430" s="332" t="s">
        <v>1532</v>
      </c>
      <c r="D1430" s="332" t="s">
        <v>2291</v>
      </c>
      <c r="E1430" s="262"/>
      <c r="F1430" s="331" t="n">
        <v>1.5</v>
      </c>
      <c r="G1430" s="333" t="n">
        <v>620</v>
      </c>
      <c r="H1430" s="333" t="n">
        <f aca="false">A1430*G1430*(1-H1407/100)</f>
        <v>1860</v>
      </c>
      <c r="I1430" s="334" t="n">
        <v>442</v>
      </c>
      <c r="J1430" s="334" t="n">
        <f aca="false">(A1430*I1430)/J1407*K1407</f>
        <v>1234.2</v>
      </c>
      <c r="K1430" s="335" t="n">
        <f aca="false">H1430-J1430</f>
        <v>625.8</v>
      </c>
      <c r="L1430" s="330"/>
      <c r="M1430" s="262"/>
      <c r="N1430" s="262" t="n">
        <v>442</v>
      </c>
      <c r="O1430" s="262" t="n">
        <v>4</v>
      </c>
      <c r="P1430" s="262" t="n">
        <v>900</v>
      </c>
      <c r="Q1430" s="262" t="n">
        <v>620</v>
      </c>
      <c r="R1430" s="331" t="n">
        <f aca="false">A1430*F1430</f>
        <v>4.5</v>
      </c>
    </row>
    <row r="1431" s="1" customFormat="true" ht="12.75" hidden="false" customHeight="false" outlineLevel="0" collapsed="false">
      <c r="A1431" s="262" t="n">
        <v>1</v>
      </c>
      <c r="B1431" s="332" t="s">
        <v>3062</v>
      </c>
      <c r="C1431" s="332" t="s">
        <v>2365</v>
      </c>
      <c r="D1431" s="332" t="s">
        <v>2363</v>
      </c>
      <c r="E1431" s="262"/>
      <c r="F1431" s="331" t="n">
        <v>1.1</v>
      </c>
      <c r="G1431" s="333" t="n">
        <v>770</v>
      </c>
      <c r="H1431" s="333" t="n">
        <f aca="false">A1431*G1431*(1-H1407/100)</f>
        <v>770</v>
      </c>
      <c r="I1431" s="334" t="n">
        <v>570.375</v>
      </c>
      <c r="J1431" s="334" t="n">
        <f aca="false">(A1431*I1431)/J1407*K1407</f>
        <v>530.8875</v>
      </c>
      <c r="K1431" s="335" t="n">
        <f aca="false">H1431-J1431</f>
        <v>239.1125</v>
      </c>
      <c r="L1431" s="330"/>
      <c r="M1431" s="262"/>
      <c r="N1431" s="262" t="n">
        <v>570.375</v>
      </c>
      <c r="O1431" s="262" t="n">
        <v>6.5</v>
      </c>
      <c r="P1431" s="262" t="n">
        <v>1000</v>
      </c>
      <c r="Q1431" s="262" t="n">
        <v>770</v>
      </c>
      <c r="R1431" s="331" t="n">
        <f aca="false">A1431*F1431</f>
        <v>1.1</v>
      </c>
    </row>
    <row r="1432" s="1" customFormat="true" ht="12.75" hidden="false" customHeight="false" outlineLevel="0" collapsed="false">
      <c r="A1432" s="262" t="n">
        <v>4</v>
      </c>
      <c r="B1432" s="332" t="s">
        <v>3063</v>
      </c>
      <c r="C1432" s="332" t="s">
        <v>2603</v>
      </c>
      <c r="D1432" s="332" t="s">
        <v>3064</v>
      </c>
      <c r="E1432" s="262"/>
      <c r="F1432" s="331" t="n">
        <v>1.4</v>
      </c>
      <c r="G1432" s="333" t="n">
        <v>533</v>
      </c>
      <c r="H1432" s="333" t="n">
        <f aca="false">A1432*G1432*(1-H1407/100)</f>
        <v>2132</v>
      </c>
      <c r="I1432" s="334" t="n">
        <v>394.875</v>
      </c>
      <c r="J1432" s="334" t="n">
        <f aca="false">(A1432*I1432)/J1407*K1407</f>
        <v>1470.15</v>
      </c>
      <c r="K1432" s="335" t="n">
        <f aca="false">H1432-J1432</f>
        <v>661.85</v>
      </c>
      <c r="L1432" s="330"/>
      <c r="M1432" s="262"/>
      <c r="N1432" s="262" t="n">
        <v>394.875</v>
      </c>
      <c r="O1432" s="262" t="n">
        <v>4.5</v>
      </c>
      <c r="P1432" s="262" t="n">
        <v>700</v>
      </c>
      <c r="Q1432" s="262" t="n">
        <v>533</v>
      </c>
      <c r="R1432" s="331" t="n">
        <f aca="false">A1432*F1432</f>
        <v>5.6</v>
      </c>
    </row>
    <row r="1433" s="1" customFormat="true" ht="12.75" hidden="false" customHeight="false" outlineLevel="0" collapsed="false">
      <c r="A1433" s="262" t="n">
        <v>2</v>
      </c>
      <c r="B1433" s="332" t="s">
        <v>2605</v>
      </c>
      <c r="C1433" s="332" t="s">
        <v>1562</v>
      </c>
      <c r="D1433" s="332" t="s">
        <v>1917</v>
      </c>
      <c r="E1433" s="262"/>
      <c r="F1433" s="331" t="n">
        <v>0.78</v>
      </c>
      <c r="G1433" s="333" t="n">
        <v>308</v>
      </c>
      <c r="H1433" s="333" t="n">
        <f aca="false">A1433*G1433*(1-H1407/100)</f>
        <v>616</v>
      </c>
      <c r="I1433" s="334" t="n">
        <v>219.375</v>
      </c>
      <c r="J1433" s="334" t="n">
        <f aca="false">(A1433*I1433)/J1407*K1407</f>
        <v>408.375</v>
      </c>
      <c r="K1433" s="335" t="n">
        <f aca="false">H1433-J1433</f>
        <v>207.625</v>
      </c>
      <c r="L1433" s="330"/>
      <c r="M1433" s="262"/>
      <c r="N1433" s="262" t="n">
        <v>219.375</v>
      </c>
      <c r="O1433" s="262" t="n">
        <v>2.5</v>
      </c>
      <c r="P1433" s="262" t="n">
        <v>450</v>
      </c>
      <c r="Q1433" s="262" t="n">
        <v>308</v>
      </c>
      <c r="R1433" s="331" t="n">
        <f aca="false">A1433*F1433</f>
        <v>1.56</v>
      </c>
    </row>
    <row r="1434" s="1" customFormat="true" ht="12.75" hidden="false" customHeight="false" outlineLevel="0" collapsed="false">
      <c r="A1434" s="262" t="n">
        <v>3</v>
      </c>
      <c r="B1434" s="332" t="s">
        <v>3065</v>
      </c>
      <c r="C1434" s="332" t="s">
        <v>3066</v>
      </c>
      <c r="D1434" s="332" t="s">
        <v>3067</v>
      </c>
      <c r="E1434" s="262"/>
      <c r="F1434" s="331"/>
      <c r="G1434" s="333" t="n">
        <v>820</v>
      </c>
      <c r="H1434" s="333" t="n">
        <f aca="false">A1434*G1434*(1-H1407/100)</f>
        <v>2460</v>
      </c>
      <c r="I1434" s="334" t="n">
        <v>745.875</v>
      </c>
      <c r="J1434" s="334" t="n">
        <f aca="false">(A1434*I1434)/J1407*K1407</f>
        <v>2082.7125</v>
      </c>
      <c r="K1434" s="335" t="n">
        <f aca="false">H1434-J1434</f>
        <v>377.2875</v>
      </c>
      <c r="L1434" s="330"/>
      <c r="M1434" s="262"/>
      <c r="N1434" s="262" t="n">
        <v>745.875</v>
      </c>
      <c r="O1434" s="262" t="n">
        <v>8.5</v>
      </c>
      <c r="P1434" s="262" t="n">
        <v>1492</v>
      </c>
      <c r="Q1434" s="262" t="n">
        <v>820</v>
      </c>
      <c r="R1434" s="331" t="n">
        <f aca="false">A1434*F1434</f>
        <v>0</v>
      </c>
    </row>
    <row r="1435" s="1" customFormat="true" ht="12.75" hidden="false" customHeight="false" outlineLevel="0" collapsed="false">
      <c r="A1435" s="336" t="n">
        <f aca="false">SUM(A1408:A1434)</f>
        <v>228</v>
      </c>
      <c r="B1435" s="336" t="s">
        <v>377</v>
      </c>
      <c r="C1435" s="336"/>
      <c r="D1435" s="336"/>
      <c r="E1435" s="336"/>
      <c r="F1435" s="337" t="n">
        <f aca="false">R1435</f>
        <v>417.87</v>
      </c>
      <c r="G1435" s="338"/>
      <c r="H1435" s="339" t="n">
        <f aca="false">SUM(H1408:H1434)</f>
        <v>87890</v>
      </c>
      <c r="I1435" s="340"/>
      <c r="J1435" s="341" t="n">
        <f aca="false">SUM(J1408:J1434)</f>
        <v>60414.82205</v>
      </c>
      <c r="K1435" s="335" t="n">
        <f aca="false">SUM(K1408:K1434)</f>
        <v>27475.17795</v>
      </c>
      <c r="L1435" s="330"/>
      <c r="M1435" s="262"/>
      <c r="N1435" s="262"/>
      <c r="O1435" s="262"/>
      <c r="P1435" s="262"/>
      <c r="Q1435" s="262"/>
      <c r="R1435" s="331" t="n">
        <f aca="false">SUM(R1408:R1434)</f>
        <v>417.87</v>
      </c>
    </row>
    <row r="1436" s="1" customFormat="true" ht="12.75" hidden="false" customHeight="false" outlineLevel="0" collapsed="false">
      <c r="A1436" s="262"/>
      <c r="B1436" s="272" t="s">
        <v>914</v>
      </c>
      <c r="C1436" s="342"/>
      <c r="D1436" s="342"/>
      <c r="E1436" s="262"/>
      <c r="F1436" s="262"/>
      <c r="G1436" s="333"/>
      <c r="H1436" s="343" t="n">
        <v>0</v>
      </c>
      <c r="I1436" s="344" t="n">
        <f aca="false">K1437/J1437</f>
        <v>0.454775451084855</v>
      </c>
      <c r="J1436" s="345"/>
      <c r="K1436" s="335"/>
      <c r="L1436" s="330"/>
      <c r="M1436" s="262"/>
      <c r="N1436" s="262"/>
      <c r="O1436" s="262"/>
      <c r="P1436" s="262"/>
      <c r="Q1436" s="262"/>
      <c r="R1436" s="331"/>
    </row>
    <row r="1437" s="1" customFormat="true" ht="13.5" hidden="false" customHeight="false" outlineLevel="0" collapsed="false">
      <c r="A1437" s="346"/>
      <c r="B1437" s="346" t="s">
        <v>915</v>
      </c>
      <c r="C1437" s="346"/>
      <c r="D1437" s="346"/>
      <c r="E1437" s="346"/>
      <c r="F1437" s="347"/>
      <c r="G1437" s="348"/>
      <c r="H1437" s="349" t="n">
        <f aca="false">SUM(H1435:H1436)</f>
        <v>87890</v>
      </c>
      <c r="I1437" s="350" t="n">
        <f aca="false">K1437/H1437</f>
        <v>0.312608692115144</v>
      </c>
      <c r="J1437" s="351" t="n">
        <f aca="false">SUM(J1435:J1436)</f>
        <v>60414.82205</v>
      </c>
      <c r="K1437" s="352" t="n">
        <f aca="false">H1437-J1437</f>
        <v>27475.17795</v>
      </c>
      <c r="L1437" s="330"/>
      <c r="M1437" s="262"/>
      <c r="N1437" s="262"/>
      <c r="O1437" s="262"/>
      <c r="P1437" s="262"/>
      <c r="Q1437" s="262"/>
      <c r="R1437" s="331"/>
    </row>
    <row r="1438" s="1" customFormat="true" ht="13.5" hidden="false" customHeight="false" outlineLevel="0" collapsed="false">
      <c r="A1438" s="262"/>
      <c r="B1438" s="302"/>
      <c r="C1438" s="36"/>
      <c r="D1438" s="342"/>
      <c r="E1438" s="262"/>
      <c r="F1438" s="262"/>
      <c r="G1438" s="262"/>
      <c r="H1438" s="262"/>
      <c r="I1438" s="354"/>
      <c r="J1438" s="354"/>
      <c r="K1438" s="355"/>
      <c r="L1438" s="330"/>
      <c r="M1438" s="262"/>
      <c r="N1438" s="262"/>
      <c r="O1438" s="262"/>
      <c r="P1438" s="262"/>
      <c r="Q1438" s="262"/>
      <c r="R1438" s="331"/>
    </row>
    <row r="1439" s="1" customFormat="true" ht="13.5" hidden="false" customHeight="false" outlineLevel="0" collapsed="false">
      <c r="A1439" s="322"/>
      <c r="B1439" s="302" t="s">
        <v>3068</v>
      </c>
      <c r="C1439" s="36" t="s">
        <v>1959</v>
      </c>
      <c r="D1439" s="325" t="n">
        <v>42780</v>
      </c>
      <c r="E1439" s="322"/>
      <c r="F1439" s="322" t="s">
        <v>3069</v>
      </c>
      <c r="G1439" s="324"/>
      <c r="H1439" s="326" t="n">
        <v>0</v>
      </c>
      <c r="I1439" s="327" t="s">
        <v>358</v>
      </c>
      <c r="J1439" s="328" t="n">
        <v>65</v>
      </c>
      <c r="K1439" s="329" t="n">
        <v>60.5</v>
      </c>
      <c r="L1439" s="330"/>
      <c r="M1439" s="262"/>
      <c r="N1439" s="262"/>
      <c r="O1439" s="262"/>
      <c r="P1439" s="262"/>
      <c r="Q1439" s="262"/>
      <c r="R1439" s="331"/>
    </row>
    <row r="1440" s="1" customFormat="true" ht="12.75" hidden="false" customHeight="false" outlineLevel="0" collapsed="false">
      <c r="A1440" s="262" t="n">
        <v>408</v>
      </c>
      <c r="B1440" s="332" t="s">
        <v>1207</v>
      </c>
      <c r="C1440" s="332" t="s">
        <v>1208</v>
      </c>
      <c r="D1440" s="332" t="s">
        <v>1960</v>
      </c>
      <c r="E1440" s="262"/>
      <c r="F1440" s="331" t="n">
        <v>0.3</v>
      </c>
      <c r="G1440" s="333" t="n">
        <v>47</v>
      </c>
      <c r="H1440" s="333" t="n">
        <f aca="false">A1440*G1440*(1-H1439/100)</f>
        <v>19176</v>
      </c>
      <c r="I1440" s="334" t="n">
        <v>34.2225</v>
      </c>
      <c r="J1440" s="334" t="n">
        <f aca="false">(A1440*I1440)/J1439*K1439</f>
        <v>12996.126</v>
      </c>
      <c r="K1440" s="335" t="n">
        <f aca="false">H1440-J1440</f>
        <v>6179.874</v>
      </c>
      <c r="L1440" s="330"/>
      <c r="M1440" s="262"/>
      <c r="N1440" s="262" t="n">
        <v>34.2225</v>
      </c>
      <c r="O1440" s="262" t="n">
        <v>0.39</v>
      </c>
      <c r="P1440" s="262"/>
      <c r="Q1440" s="262" t="n">
        <v>46.2004</v>
      </c>
      <c r="R1440" s="331" t="n">
        <f aca="false">A1440*F1440</f>
        <v>122.4</v>
      </c>
    </row>
    <row r="1441" s="1" customFormat="true" ht="12.75" hidden="false" customHeight="false" outlineLevel="0" collapsed="false">
      <c r="A1441" s="262" t="n">
        <v>2</v>
      </c>
      <c r="B1441" s="332" t="s">
        <v>3070</v>
      </c>
      <c r="C1441" s="332" t="s">
        <v>3071</v>
      </c>
      <c r="D1441" s="332" t="s">
        <v>3072</v>
      </c>
      <c r="E1441" s="262"/>
      <c r="F1441" s="331" t="n">
        <v>45</v>
      </c>
      <c r="G1441" s="333" t="n">
        <v>6060</v>
      </c>
      <c r="H1441" s="333" t="n">
        <f aca="false">A1441*G1441*(1-H1439/100)</f>
        <v>12120</v>
      </c>
      <c r="I1441" s="334" t="n">
        <v>4387.5</v>
      </c>
      <c r="J1441" s="334" t="n">
        <f aca="false">(A1441*I1441)/J1439*K1439</f>
        <v>8167.5</v>
      </c>
      <c r="K1441" s="335" t="n">
        <f aca="false">H1441-J1441</f>
        <v>3952.5</v>
      </c>
      <c r="L1441" s="330"/>
      <c r="M1441" s="262"/>
      <c r="N1441" s="262" t="n">
        <v>4387.5</v>
      </c>
      <c r="O1441" s="262" t="n">
        <v>50</v>
      </c>
      <c r="P1441" s="262" t="n">
        <v>6581.25</v>
      </c>
      <c r="Q1441" s="262" t="n">
        <v>5923.125</v>
      </c>
      <c r="R1441" s="331" t="n">
        <f aca="false">A1441*F1441</f>
        <v>90</v>
      </c>
    </row>
    <row r="1442" s="1" customFormat="true" ht="12.75" hidden="false" customHeight="false" outlineLevel="0" collapsed="false">
      <c r="A1442" s="262" t="n">
        <v>2</v>
      </c>
      <c r="B1442" s="332" t="s">
        <v>3073</v>
      </c>
      <c r="C1442" s="332" t="s">
        <v>3074</v>
      </c>
      <c r="D1442" s="332" t="s">
        <v>3075</v>
      </c>
      <c r="E1442" s="262"/>
      <c r="F1442" s="331" t="n">
        <v>45</v>
      </c>
      <c r="G1442" s="333" t="n">
        <v>8600</v>
      </c>
      <c r="H1442" s="333" t="n">
        <f aca="false">A1442*G1442*(1-H1439/100)</f>
        <v>17200</v>
      </c>
      <c r="I1442" s="334" t="n">
        <v>5778.5</v>
      </c>
      <c r="J1442" s="334" t="n">
        <f aca="false">(A1442*I1442)/J1439*K1439</f>
        <v>10756.9</v>
      </c>
      <c r="K1442" s="335" t="n">
        <f aca="false">H1442-J1442</f>
        <v>6443.1</v>
      </c>
      <c r="L1442" s="330"/>
      <c r="M1442" s="262"/>
      <c r="N1442" s="262" t="n">
        <v>5778.5</v>
      </c>
      <c r="O1442" s="262" t="n">
        <v>63.5</v>
      </c>
      <c r="P1442" s="262" t="n">
        <v>8667.75</v>
      </c>
      <c r="Q1442" s="262" t="n">
        <v>8378.825</v>
      </c>
      <c r="R1442" s="331" t="n">
        <f aca="false">A1442*F1442</f>
        <v>90</v>
      </c>
    </row>
    <row r="1443" s="1" customFormat="true" ht="12.75" hidden="false" customHeight="false" outlineLevel="0" collapsed="false">
      <c r="A1443" s="262" t="n">
        <v>4</v>
      </c>
      <c r="B1443" s="332" t="s">
        <v>3076</v>
      </c>
      <c r="C1443" s="332" t="s">
        <v>3077</v>
      </c>
      <c r="D1443" s="332" t="s">
        <v>3078</v>
      </c>
      <c r="E1443" s="262"/>
      <c r="F1443" s="331" t="n">
        <v>19</v>
      </c>
      <c r="G1443" s="333" t="n">
        <v>3757</v>
      </c>
      <c r="H1443" s="333" t="n">
        <f aca="false">A1443*G1443*(1-H1439/100)</f>
        <v>15028</v>
      </c>
      <c r="I1443" s="334" t="n">
        <v>2720.25</v>
      </c>
      <c r="J1443" s="334" t="n">
        <f aca="false">(A1443*I1443)/J1439*K1439</f>
        <v>10127.7</v>
      </c>
      <c r="K1443" s="335" t="n">
        <f aca="false">H1443-J1443</f>
        <v>4900.3</v>
      </c>
      <c r="L1443" s="330"/>
      <c r="M1443" s="262"/>
      <c r="N1443" s="262" t="n">
        <v>2720.25</v>
      </c>
      <c r="O1443" s="262" t="n">
        <v>31</v>
      </c>
      <c r="P1443" s="262" t="n">
        <v>4100</v>
      </c>
      <c r="Q1443" s="262" t="n">
        <v>3672.3375</v>
      </c>
      <c r="R1443" s="331" t="n">
        <f aca="false">A1443*F1443</f>
        <v>76</v>
      </c>
    </row>
    <row r="1444" s="1" customFormat="true" ht="12.75" hidden="false" customHeight="false" outlineLevel="0" collapsed="false">
      <c r="A1444" s="336" t="n">
        <f aca="false">SUM(A1440:A1443)</f>
        <v>416</v>
      </c>
      <c r="B1444" s="336" t="s">
        <v>377</v>
      </c>
      <c r="C1444" s="336"/>
      <c r="D1444" s="336"/>
      <c r="E1444" s="336"/>
      <c r="F1444" s="337" t="n">
        <f aca="false">R1444</f>
        <v>378.4</v>
      </c>
      <c r="G1444" s="338"/>
      <c r="H1444" s="339" t="n">
        <f aca="false">SUM(H1440:H1443)</f>
        <v>63524</v>
      </c>
      <c r="I1444" s="340"/>
      <c r="J1444" s="341" t="n">
        <f aca="false">SUM(J1440:J1443)</f>
        <v>42048.226</v>
      </c>
      <c r="K1444" s="335" t="n">
        <f aca="false">SUM(K1440:K1443)</f>
        <v>21475.774</v>
      </c>
      <c r="L1444" s="330"/>
      <c r="M1444" s="262"/>
      <c r="N1444" s="262"/>
      <c r="O1444" s="262"/>
      <c r="P1444" s="262"/>
      <c r="Q1444" s="262"/>
      <c r="R1444" s="331" t="n">
        <f aca="false">SUM(R1440:R1443)</f>
        <v>378.4</v>
      </c>
    </row>
    <row r="1445" s="1" customFormat="true" ht="12.75" hidden="false" customHeight="false" outlineLevel="0" collapsed="false">
      <c r="A1445" s="262"/>
      <c r="B1445" s="272" t="s">
        <v>914</v>
      </c>
      <c r="C1445" s="342"/>
      <c r="D1445" s="342"/>
      <c r="E1445" s="262"/>
      <c r="F1445" s="262"/>
      <c r="G1445" s="333"/>
      <c r="H1445" s="343" t="n">
        <v>0</v>
      </c>
      <c r="I1445" s="344" t="n">
        <f aca="false">K1446/J1446</f>
        <v>0.510741499534368</v>
      </c>
      <c r="J1445" s="345"/>
      <c r="K1445" s="335"/>
      <c r="L1445" s="330"/>
      <c r="M1445" s="262"/>
      <c r="N1445" s="262"/>
      <c r="O1445" s="262"/>
      <c r="P1445" s="262"/>
      <c r="Q1445" s="262"/>
      <c r="R1445" s="331"/>
    </row>
    <row r="1446" s="1" customFormat="true" ht="13.5" hidden="false" customHeight="false" outlineLevel="0" collapsed="false">
      <c r="A1446" s="346"/>
      <c r="B1446" s="346" t="s">
        <v>915</v>
      </c>
      <c r="C1446" s="346"/>
      <c r="D1446" s="346"/>
      <c r="E1446" s="346"/>
      <c r="F1446" s="347"/>
      <c r="G1446" s="348"/>
      <c r="H1446" s="349" t="n">
        <f aca="false">SUM(H1444:H1445)</f>
        <v>63524</v>
      </c>
      <c r="I1446" s="350" t="n">
        <f aca="false">K1446/H1446</f>
        <v>0.338073389585039</v>
      </c>
      <c r="J1446" s="351" t="n">
        <f aca="false">SUM(J1444:J1445)</f>
        <v>42048.226</v>
      </c>
      <c r="K1446" s="352" t="n">
        <f aca="false">H1446-J1446</f>
        <v>21475.774</v>
      </c>
      <c r="L1446" s="330"/>
      <c r="M1446" s="262"/>
      <c r="N1446" s="262"/>
      <c r="O1446" s="262"/>
      <c r="P1446" s="262"/>
      <c r="Q1446" s="262"/>
      <c r="R1446" s="331"/>
    </row>
    <row r="1447" s="1" customFormat="true" ht="13.5" hidden="false" customHeight="false" outlineLevel="0" collapsed="false">
      <c r="A1447" s="262"/>
      <c r="B1447" s="332"/>
      <c r="C1447" s="342"/>
      <c r="D1447" s="342"/>
      <c r="E1447" s="262"/>
      <c r="F1447" s="262"/>
      <c r="G1447" s="262"/>
      <c r="H1447" s="262"/>
      <c r="I1447" s="354"/>
      <c r="J1447" s="354"/>
      <c r="K1447" s="355"/>
      <c r="L1447" s="330"/>
      <c r="M1447" s="262"/>
      <c r="N1447" s="262"/>
      <c r="O1447" s="262"/>
      <c r="P1447" s="262"/>
      <c r="Q1447" s="262"/>
      <c r="R1447" s="331"/>
    </row>
    <row r="1448" s="1" customFormat="true" ht="13.5" hidden="false" customHeight="false" outlineLevel="0" collapsed="false">
      <c r="A1448" s="322"/>
      <c r="B1448" s="323" t="s">
        <v>3079</v>
      </c>
      <c r="C1448" s="324" t="s">
        <v>3080</v>
      </c>
      <c r="D1448" s="325" t="n">
        <v>42780</v>
      </c>
      <c r="E1448" s="322"/>
      <c r="F1448" s="322" t="s">
        <v>3069</v>
      </c>
      <c r="G1448" s="324"/>
      <c r="H1448" s="326" t="n">
        <v>0</v>
      </c>
      <c r="I1448" s="327" t="s">
        <v>358</v>
      </c>
      <c r="J1448" s="328" t="n">
        <v>65</v>
      </c>
      <c r="K1448" s="329" t="n">
        <v>60.5</v>
      </c>
      <c r="L1448" s="330"/>
      <c r="M1448" s="262"/>
      <c r="N1448" s="262"/>
      <c r="O1448" s="262"/>
      <c r="P1448" s="262"/>
      <c r="Q1448" s="262"/>
      <c r="R1448" s="331"/>
    </row>
    <row r="1449" s="1" customFormat="true" ht="12.75" hidden="false" customHeight="false" outlineLevel="0" collapsed="false">
      <c r="A1449" s="262" t="n">
        <v>12</v>
      </c>
      <c r="B1449" s="332" t="s">
        <v>1613</v>
      </c>
      <c r="C1449" s="332" t="s">
        <v>1532</v>
      </c>
      <c r="D1449" s="332" t="s">
        <v>1614</v>
      </c>
      <c r="E1449" s="262"/>
      <c r="F1449" s="331" t="n">
        <v>0.59</v>
      </c>
      <c r="G1449" s="333" t="n">
        <v>200</v>
      </c>
      <c r="H1449" s="333" t="n">
        <f aca="false">A1449*G1449*(1-H1448/100)</f>
        <v>2400</v>
      </c>
      <c r="I1449" s="334" t="n">
        <v>88.4</v>
      </c>
      <c r="J1449" s="334" t="n">
        <f aca="false">(A1449*I1449)/J1448*K1448</f>
        <v>987.36</v>
      </c>
      <c r="K1449" s="335" t="n">
        <f aca="false">H1449-J1449</f>
        <v>1412.64</v>
      </c>
      <c r="L1449" s="330"/>
      <c r="M1449" s="262"/>
      <c r="N1449" s="262" t="n">
        <v>88.4</v>
      </c>
      <c r="O1449" s="262" t="n">
        <v>0.8</v>
      </c>
      <c r="P1449" s="262" t="n">
        <v>300</v>
      </c>
      <c r="Q1449" s="262" t="n">
        <v>131</v>
      </c>
      <c r="R1449" s="331" t="n">
        <f aca="false">A1449*F1449</f>
        <v>7.08</v>
      </c>
    </row>
    <row r="1450" s="1" customFormat="true" ht="12.75" hidden="false" customHeight="false" outlineLevel="0" collapsed="false">
      <c r="A1450" s="262" t="n">
        <v>12</v>
      </c>
      <c r="B1450" s="332" t="s">
        <v>1531</v>
      </c>
      <c r="C1450" s="332" t="s">
        <v>1532</v>
      </c>
      <c r="D1450" s="332" t="s">
        <v>1533</v>
      </c>
      <c r="E1450" s="262"/>
      <c r="F1450" s="331" t="n">
        <v>0.6</v>
      </c>
      <c r="G1450" s="333" t="n">
        <v>285</v>
      </c>
      <c r="H1450" s="333" t="n">
        <f aca="false">A1450*G1450*(1-H1448/100)</f>
        <v>3420</v>
      </c>
      <c r="I1450" s="334" t="n">
        <v>201.825</v>
      </c>
      <c r="J1450" s="334" t="n">
        <f aca="false">(A1450*I1450)/J1448*K1448</f>
        <v>2254.23</v>
      </c>
      <c r="K1450" s="335" t="n">
        <f aca="false">H1450-J1450</f>
        <v>1165.77</v>
      </c>
      <c r="L1450" s="330"/>
      <c r="M1450" s="262"/>
      <c r="N1450" s="262" t="n">
        <v>201.825</v>
      </c>
      <c r="O1450" s="262" t="n">
        <v>2.3</v>
      </c>
      <c r="P1450" s="262" t="n">
        <v>400</v>
      </c>
      <c r="Q1450" s="262" t="n">
        <v>285</v>
      </c>
      <c r="R1450" s="331" t="n">
        <f aca="false">A1450*F1450</f>
        <v>7.2</v>
      </c>
    </row>
    <row r="1451" s="1" customFormat="true" ht="12.75" hidden="false" customHeight="false" outlineLevel="0" collapsed="false">
      <c r="A1451" s="262" t="n">
        <v>48</v>
      </c>
      <c r="B1451" s="332" t="s">
        <v>2047</v>
      </c>
      <c r="C1451" s="332" t="s">
        <v>1532</v>
      </c>
      <c r="D1451" s="332" t="s">
        <v>2048</v>
      </c>
      <c r="E1451" s="262"/>
      <c r="F1451" s="331" t="n">
        <v>0.6</v>
      </c>
      <c r="G1451" s="333" t="n">
        <v>300</v>
      </c>
      <c r="H1451" s="333" t="n">
        <f aca="false">A1451*G1451*(1-H1448/100)</f>
        <v>14400</v>
      </c>
      <c r="I1451" s="334" t="n">
        <v>158.015</v>
      </c>
      <c r="J1451" s="334" t="n">
        <f aca="false">(A1451*I1451)/J1448*K1448</f>
        <v>7059.624</v>
      </c>
      <c r="K1451" s="335" t="n">
        <f aca="false">H1451-J1451</f>
        <v>7340.376</v>
      </c>
      <c r="L1451" s="330"/>
      <c r="M1451" s="262"/>
      <c r="N1451" s="262" t="n">
        <v>158.015</v>
      </c>
      <c r="O1451" s="262" t="n">
        <v>1.43</v>
      </c>
      <c r="P1451" s="262" t="n">
        <v>500</v>
      </c>
      <c r="Q1451" s="262" t="n">
        <v>225</v>
      </c>
      <c r="R1451" s="331" t="n">
        <f aca="false">A1451*F1451</f>
        <v>28.8</v>
      </c>
    </row>
    <row r="1452" s="1" customFormat="true" ht="12.75" hidden="false" customHeight="false" outlineLevel="0" collapsed="false">
      <c r="A1452" s="262" t="n">
        <v>36</v>
      </c>
      <c r="B1452" s="332" t="s">
        <v>2050</v>
      </c>
      <c r="C1452" s="332" t="s">
        <v>1974</v>
      </c>
      <c r="D1452" s="332" t="s">
        <v>2051</v>
      </c>
      <c r="E1452" s="262"/>
      <c r="F1452" s="331" t="n">
        <v>0.52</v>
      </c>
      <c r="G1452" s="333" t="n">
        <v>550</v>
      </c>
      <c r="H1452" s="333" t="n">
        <f aca="false">A1452*G1452*(1-H1448/100)</f>
        <v>19800</v>
      </c>
      <c r="I1452" s="334" t="n">
        <v>337.5</v>
      </c>
      <c r="J1452" s="334" t="n">
        <f aca="false">(A1452*I1452)/J1448*K1448</f>
        <v>11308.8461538462</v>
      </c>
      <c r="K1452" s="335" t="n">
        <f aca="false">H1452-J1452</f>
        <v>8491.15384615385</v>
      </c>
      <c r="L1452" s="330"/>
      <c r="M1452" s="262"/>
      <c r="N1452" s="262" t="n">
        <v>337.5</v>
      </c>
      <c r="O1452" s="262" t="n">
        <v>3.84615384615385</v>
      </c>
      <c r="P1452" s="262" t="n">
        <v>800</v>
      </c>
      <c r="Q1452" s="262" t="n">
        <v>470</v>
      </c>
      <c r="R1452" s="331" t="n">
        <f aca="false">A1452*F1452</f>
        <v>18.72</v>
      </c>
    </row>
    <row r="1453" s="1" customFormat="true" ht="12.75" hidden="false" customHeight="false" outlineLevel="0" collapsed="false">
      <c r="A1453" s="262" t="n">
        <v>36</v>
      </c>
      <c r="B1453" s="332" t="s">
        <v>2517</v>
      </c>
      <c r="C1453" s="332" t="s">
        <v>1843</v>
      </c>
      <c r="D1453" s="332" t="s">
        <v>2518</v>
      </c>
      <c r="E1453" s="262"/>
      <c r="F1453" s="331" t="n">
        <v>1.84</v>
      </c>
      <c r="G1453" s="333" t="n">
        <v>980</v>
      </c>
      <c r="H1453" s="333" t="n">
        <f aca="false">A1453*G1453*(1-H1448/100)</f>
        <v>35280</v>
      </c>
      <c r="I1453" s="334" t="n">
        <v>526.5</v>
      </c>
      <c r="J1453" s="334" t="n">
        <f aca="false">(A1453*I1453)/J1448*K1448</f>
        <v>17641.8</v>
      </c>
      <c r="K1453" s="335" t="n">
        <f aca="false">H1453-J1453</f>
        <v>17638.2</v>
      </c>
      <c r="L1453" s="330"/>
      <c r="M1453" s="262"/>
      <c r="N1453" s="262" t="n">
        <v>526.5</v>
      </c>
      <c r="O1453" s="262" t="n">
        <v>6</v>
      </c>
      <c r="P1453" s="262" t="n">
        <v>1053</v>
      </c>
      <c r="Q1453" s="262" t="n">
        <v>737</v>
      </c>
      <c r="R1453" s="331" t="n">
        <f aca="false">A1453*F1453</f>
        <v>66.24</v>
      </c>
    </row>
    <row r="1454" s="1" customFormat="true" ht="12.75" hidden="false" customHeight="false" outlineLevel="0" collapsed="false">
      <c r="A1454" s="262" t="n">
        <v>12</v>
      </c>
      <c r="B1454" s="332" t="s">
        <v>2054</v>
      </c>
      <c r="C1454" s="332" t="s">
        <v>2055</v>
      </c>
      <c r="D1454" s="332" t="s">
        <v>2056</v>
      </c>
      <c r="E1454" s="262"/>
      <c r="F1454" s="331" t="n">
        <v>1.3</v>
      </c>
      <c r="G1454" s="333" t="n">
        <v>550</v>
      </c>
      <c r="H1454" s="333" t="n">
        <f aca="false">A1454*G1454*(1-H1448/100)</f>
        <v>6600</v>
      </c>
      <c r="I1454" s="334" t="n">
        <v>333.45</v>
      </c>
      <c r="J1454" s="334" t="n">
        <f aca="false">(A1454*I1454)/J1448*K1448</f>
        <v>3724.38</v>
      </c>
      <c r="K1454" s="335" t="n">
        <f aca="false">H1454-J1454</f>
        <v>2875.62</v>
      </c>
      <c r="L1454" s="330"/>
      <c r="M1454" s="262"/>
      <c r="N1454" s="262" t="n">
        <v>333.45</v>
      </c>
      <c r="O1454" s="262" t="n">
        <v>3.8</v>
      </c>
      <c r="P1454" s="262" t="n">
        <v>700.245</v>
      </c>
      <c r="Q1454" s="262" t="n">
        <v>450</v>
      </c>
      <c r="R1454" s="331" t="n">
        <f aca="false">A1454*F1454</f>
        <v>15.6</v>
      </c>
    </row>
    <row r="1455" s="1" customFormat="true" ht="12.75" hidden="false" customHeight="false" outlineLevel="0" collapsed="false">
      <c r="A1455" s="262" t="n">
        <v>12</v>
      </c>
      <c r="B1455" s="332" t="s">
        <v>2519</v>
      </c>
      <c r="C1455" s="332" t="s">
        <v>2520</v>
      </c>
      <c r="D1455" s="332" t="s">
        <v>2521</v>
      </c>
      <c r="E1455" s="262"/>
      <c r="F1455" s="331" t="n">
        <v>0.633</v>
      </c>
      <c r="G1455" s="333" t="n">
        <v>300</v>
      </c>
      <c r="H1455" s="333" t="n">
        <f aca="false">A1455*G1455*(1-H1448/100)</f>
        <v>3600</v>
      </c>
      <c r="I1455" s="334" t="n">
        <v>166.725</v>
      </c>
      <c r="J1455" s="334" t="n">
        <f aca="false">(A1455*I1455)/J1448*K1448</f>
        <v>1862.19</v>
      </c>
      <c r="K1455" s="335" t="n">
        <f aca="false">H1455-J1455</f>
        <v>1737.81</v>
      </c>
      <c r="L1455" s="330"/>
      <c r="M1455" s="262"/>
      <c r="N1455" s="262" t="n">
        <v>166.725</v>
      </c>
      <c r="O1455" s="262" t="n">
        <v>1.9</v>
      </c>
      <c r="P1455" s="262" t="n">
        <v>416.8125</v>
      </c>
      <c r="Q1455" s="262" t="n">
        <v>225</v>
      </c>
      <c r="R1455" s="331" t="n">
        <f aca="false">A1455*F1455</f>
        <v>7.596</v>
      </c>
    </row>
    <row r="1456" s="1" customFormat="true" ht="12.75" hidden="false" customHeight="false" outlineLevel="0" collapsed="false">
      <c r="A1456" s="262" t="n">
        <v>36</v>
      </c>
      <c r="B1456" s="332" t="s">
        <v>3081</v>
      </c>
      <c r="C1456" s="332" t="s">
        <v>1747</v>
      </c>
      <c r="D1456" s="332" t="s">
        <v>3082</v>
      </c>
      <c r="E1456" s="262"/>
      <c r="F1456" s="331" t="n">
        <v>0.58</v>
      </c>
      <c r="G1456" s="333" t="n">
        <v>450</v>
      </c>
      <c r="H1456" s="333" t="n">
        <f aca="false">A1456*G1456*(1-H1448/100)</f>
        <v>16200</v>
      </c>
      <c r="I1456" s="334" t="n">
        <v>307.125</v>
      </c>
      <c r="J1456" s="334" t="n">
        <f aca="false">(A1456*I1456)/J1448*K1448</f>
        <v>10291.05</v>
      </c>
      <c r="K1456" s="335" t="n">
        <f aca="false">H1456-J1456</f>
        <v>5908.95</v>
      </c>
      <c r="L1456" s="330"/>
      <c r="M1456" s="262"/>
      <c r="N1456" s="262" t="n">
        <v>307.125</v>
      </c>
      <c r="O1456" s="262" t="n">
        <v>3.5</v>
      </c>
      <c r="P1456" s="262" t="n">
        <v>500</v>
      </c>
      <c r="Q1456" s="262" t="n">
        <v>384</v>
      </c>
      <c r="R1456" s="331" t="n">
        <f aca="false">A1456*F1456</f>
        <v>20.88</v>
      </c>
    </row>
    <row r="1457" s="1" customFormat="true" ht="12.75" hidden="false" customHeight="false" outlineLevel="0" collapsed="false">
      <c r="A1457" s="262" t="n">
        <v>12</v>
      </c>
      <c r="B1457" s="332" t="s">
        <v>3083</v>
      </c>
      <c r="C1457" s="332" t="s">
        <v>2365</v>
      </c>
      <c r="D1457" s="332" t="s">
        <v>3084</v>
      </c>
      <c r="E1457" s="262"/>
      <c r="F1457" s="331" t="n">
        <v>0.37</v>
      </c>
      <c r="G1457" s="333" t="n">
        <v>250</v>
      </c>
      <c r="H1457" s="333" t="n">
        <f aca="false">A1457*G1457*(1-H1448/100)</f>
        <v>3000</v>
      </c>
      <c r="I1457" s="334" t="n">
        <v>131.625</v>
      </c>
      <c r="J1457" s="334" t="n">
        <f aca="false">(A1457*I1457)/J1448*K1448</f>
        <v>1470.15</v>
      </c>
      <c r="K1457" s="335" t="n">
        <f aca="false">H1457-J1457</f>
        <v>1529.85</v>
      </c>
      <c r="L1457" s="330"/>
      <c r="M1457" s="262"/>
      <c r="N1457" s="262" t="n">
        <v>131.625</v>
      </c>
      <c r="O1457" s="262" t="n">
        <v>1.5</v>
      </c>
      <c r="P1457" s="262" t="n">
        <v>300</v>
      </c>
      <c r="Q1457" s="262" t="n">
        <v>178</v>
      </c>
      <c r="R1457" s="331" t="n">
        <f aca="false">A1457*F1457</f>
        <v>4.44</v>
      </c>
    </row>
    <row r="1458" s="1" customFormat="true" ht="12.75" hidden="false" customHeight="false" outlineLevel="0" collapsed="false">
      <c r="A1458" s="336" t="n">
        <f aca="false">SUM(A1449:A1457)</f>
        <v>216</v>
      </c>
      <c r="B1458" s="336" t="s">
        <v>377</v>
      </c>
      <c r="C1458" s="336"/>
      <c r="D1458" s="336"/>
      <c r="E1458" s="336"/>
      <c r="F1458" s="337" t="n">
        <f aca="false">R1458</f>
        <v>176.556</v>
      </c>
      <c r="G1458" s="338"/>
      <c r="H1458" s="339" t="n">
        <f aca="false">SUM(H1449:H1457)</f>
        <v>104700</v>
      </c>
      <c r="I1458" s="340"/>
      <c r="J1458" s="341" t="n">
        <f aca="false">SUM(J1449:J1457)</f>
        <v>56599.6301538462</v>
      </c>
      <c r="K1458" s="335" t="n">
        <f aca="false">SUM(K1449:K1457)</f>
        <v>48100.3698461538</v>
      </c>
      <c r="L1458" s="330"/>
      <c r="M1458" s="262"/>
      <c r="N1458" s="262"/>
      <c r="O1458" s="262"/>
      <c r="P1458" s="262"/>
      <c r="Q1458" s="262"/>
      <c r="R1458" s="331" t="n">
        <f aca="false">SUM(R1449:R1457)</f>
        <v>176.556</v>
      </c>
    </row>
    <row r="1459" s="1" customFormat="true" ht="12.75" hidden="false" customHeight="false" outlineLevel="0" collapsed="false">
      <c r="A1459" s="262"/>
      <c r="B1459" s="272" t="s">
        <v>914</v>
      </c>
      <c r="C1459" s="342"/>
      <c r="D1459" s="342"/>
      <c r="E1459" s="262"/>
      <c r="F1459" s="262"/>
      <c r="G1459" s="333"/>
      <c r="H1459" s="343" t="n">
        <v>0</v>
      </c>
      <c r="I1459" s="344" t="n">
        <f aca="false">K1460/J1460</f>
        <v>0.849835409090305</v>
      </c>
      <c r="J1459" s="345"/>
      <c r="K1459" s="335"/>
      <c r="L1459" s="330"/>
      <c r="M1459" s="262"/>
      <c r="N1459" s="262"/>
      <c r="O1459" s="262"/>
      <c r="P1459" s="262"/>
      <c r="Q1459" s="262"/>
      <c r="R1459" s="331"/>
    </row>
    <row r="1460" s="1" customFormat="true" ht="13.5" hidden="false" customHeight="false" outlineLevel="0" collapsed="false">
      <c r="A1460" s="346"/>
      <c r="B1460" s="346" t="s">
        <v>915</v>
      </c>
      <c r="C1460" s="346"/>
      <c r="D1460" s="346"/>
      <c r="E1460" s="346"/>
      <c r="F1460" s="347"/>
      <c r="G1460" s="348"/>
      <c r="H1460" s="349" t="n">
        <f aca="false">SUM(H1458:H1459)</f>
        <v>104700</v>
      </c>
      <c r="I1460" s="350" t="n">
        <f aca="false">K1460/H1460</f>
        <v>0.459411364337668</v>
      </c>
      <c r="J1460" s="351" t="n">
        <f aca="false">SUM(J1458:J1459)</f>
        <v>56599.6301538462</v>
      </c>
      <c r="K1460" s="352" t="n">
        <f aca="false">H1460-J1460</f>
        <v>48100.3698461538</v>
      </c>
      <c r="L1460" s="330"/>
      <c r="M1460" s="262"/>
      <c r="N1460" s="262"/>
      <c r="O1460" s="262"/>
      <c r="P1460" s="262"/>
      <c r="Q1460" s="262"/>
      <c r="R1460" s="331"/>
    </row>
    <row r="1461" s="1" customFormat="true" ht="13.5" hidden="false" customHeight="false" outlineLevel="0" collapsed="false">
      <c r="A1461" s="262"/>
      <c r="B1461" s="332"/>
      <c r="C1461" s="342"/>
      <c r="D1461" s="342"/>
      <c r="E1461" s="262"/>
      <c r="F1461" s="262"/>
      <c r="G1461" s="262"/>
      <c r="H1461" s="262"/>
      <c r="I1461" s="354"/>
      <c r="J1461" s="354"/>
      <c r="K1461" s="355"/>
      <c r="L1461" s="330"/>
      <c r="M1461" s="262"/>
      <c r="N1461" s="262"/>
      <c r="O1461" s="262"/>
      <c r="P1461" s="262"/>
      <c r="Q1461" s="262"/>
      <c r="R1461" s="331"/>
    </row>
    <row r="1462" s="1" customFormat="true" ht="13.5" hidden="false" customHeight="false" outlineLevel="0" collapsed="false">
      <c r="A1462" s="322"/>
      <c r="B1462" s="323" t="s">
        <v>1804</v>
      </c>
      <c r="C1462" s="324" t="s">
        <v>2171</v>
      </c>
      <c r="D1462" s="325" t="n">
        <v>42780</v>
      </c>
      <c r="E1462" s="322"/>
      <c r="F1462" s="322" t="s">
        <v>3085</v>
      </c>
      <c r="G1462" s="324"/>
      <c r="H1462" s="326" t="n">
        <v>0</v>
      </c>
      <c r="I1462" s="327" t="s">
        <v>358</v>
      </c>
      <c r="J1462" s="328" t="n">
        <v>65</v>
      </c>
      <c r="K1462" s="329" t="n">
        <v>60.5</v>
      </c>
      <c r="L1462" s="330"/>
      <c r="M1462" s="262"/>
      <c r="N1462" s="262"/>
      <c r="O1462" s="262"/>
      <c r="P1462" s="262"/>
      <c r="Q1462" s="262"/>
      <c r="R1462" s="331"/>
    </row>
    <row r="1463" s="1" customFormat="true" ht="12.75" hidden="false" customHeight="false" outlineLevel="0" collapsed="false">
      <c r="A1463" s="262" t="n">
        <v>10</v>
      </c>
      <c r="B1463" s="332" t="s">
        <v>1815</v>
      </c>
      <c r="C1463" s="332" t="s">
        <v>1816</v>
      </c>
      <c r="D1463" s="332" t="s">
        <v>1817</v>
      </c>
      <c r="E1463" s="262"/>
      <c r="F1463" s="331" t="n">
        <v>5.4</v>
      </c>
      <c r="G1463" s="333" t="n">
        <v>949</v>
      </c>
      <c r="H1463" s="333" t="n">
        <f aca="false">A1463*G1463*(1-H1462/100)</f>
        <v>9490</v>
      </c>
      <c r="I1463" s="334" t="n">
        <v>712.53</v>
      </c>
      <c r="J1463" s="334" t="n">
        <f aca="false">(A1463*I1463)/J1462*K1462</f>
        <v>6632.01</v>
      </c>
      <c r="K1463" s="335" t="n">
        <f aca="false">H1463-J1463</f>
        <v>2857.99</v>
      </c>
      <c r="L1463" s="330"/>
      <c r="M1463" s="262"/>
      <c r="N1463" s="262" t="n">
        <v>712.53</v>
      </c>
      <c r="O1463" s="262" t="n">
        <v>7.83</v>
      </c>
      <c r="P1463" s="262" t="n">
        <v>1070</v>
      </c>
      <c r="Q1463" s="262" t="n">
        <v>961.9155</v>
      </c>
      <c r="R1463" s="331" t="n">
        <f aca="false">A1463*F1463</f>
        <v>54</v>
      </c>
    </row>
    <row r="1464" s="1" customFormat="true" ht="12.75" hidden="false" customHeight="false" outlineLevel="0" collapsed="false">
      <c r="A1464" s="262" t="n">
        <v>15</v>
      </c>
      <c r="B1464" s="332" t="s">
        <v>2795</v>
      </c>
      <c r="C1464" s="332" t="s">
        <v>830</v>
      </c>
      <c r="D1464" s="332" t="s">
        <v>2796</v>
      </c>
      <c r="E1464" s="262"/>
      <c r="F1464" s="331" t="n">
        <v>5.9</v>
      </c>
      <c r="G1464" s="333" t="n">
        <v>1015</v>
      </c>
      <c r="H1464" s="333" t="n">
        <f aca="false">A1464*G1464*(1-H1462/100)</f>
        <v>15225</v>
      </c>
      <c r="I1464" s="334" t="n">
        <v>724.815</v>
      </c>
      <c r="J1464" s="334" t="n">
        <f aca="false">(A1464*I1464)/J1462*K1462</f>
        <v>10119.5325</v>
      </c>
      <c r="K1464" s="335" t="n">
        <f aca="false">H1464-J1464</f>
        <v>5105.4675</v>
      </c>
      <c r="L1464" s="330"/>
      <c r="M1464" s="262"/>
      <c r="N1464" s="262" t="n">
        <v>724.815</v>
      </c>
      <c r="O1464" s="262" t="n">
        <v>8.26</v>
      </c>
      <c r="P1464" s="262" t="n">
        <v>1087.2225</v>
      </c>
      <c r="Q1464" s="262" t="n">
        <v>1014.741</v>
      </c>
      <c r="R1464" s="331" t="n">
        <f aca="false">A1464*F1464</f>
        <v>88.5</v>
      </c>
    </row>
    <row r="1465" s="1" customFormat="true" ht="12.75" hidden="false" customHeight="false" outlineLevel="0" collapsed="false">
      <c r="A1465" s="262" t="n">
        <v>10</v>
      </c>
      <c r="B1465" s="332" t="s">
        <v>1330</v>
      </c>
      <c r="C1465" s="332" t="s">
        <v>1331</v>
      </c>
      <c r="D1465" s="332" t="s">
        <v>1332</v>
      </c>
      <c r="E1465" s="262"/>
      <c r="F1465" s="331" t="n">
        <v>0.15</v>
      </c>
      <c r="G1465" s="333" t="n">
        <v>49</v>
      </c>
      <c r="H1465" s="333" t="n">
        <f aca="false">A1465*G1465*(1-H1462/100)</f>
        <v>490</v>
      </c>
      <c r="I1465" s="334" t="n">
        <v>34.8725</v>
      </c>
      <c r="J1465" s="334" t="n">
        <f aca="false">(A1465*I1465)/J1462*K1462</f>
        <v>324.5825</v>
      </c>
      <c r="K1465" s="335" t="n">
        <f aca="false">H1465-J1465</f>
        <v>165.4175</v>
      </c>
      <c r="L1465" s="330"/>
      <c r="M1465" s="262"/>
      <c r="N1465" s="262" t="n">
        <v>34.8725</v>
      </c>
      <c r="O1465" s="262" t="n">
        <v>0.37</v>
      </c>
      <c r="P1465" s="262" t="n">
        <v>62.7705</v>
      </c>
      <c r="Q1465" s="262" t="n">
        <v>48.8215</v>
      </c>
      <c r="R1465" s="331" t="n">
        <f aca="false">A1465*F1465</f>
        <v>1.5</v>
      </c>
    </row>
    <row r="1466" s="1" customFormat="true" ht="12.75" hidden="false" customHeight="false" outlineLevel="0" collapsed="false">
      <c r="A1466" s="262" t="n">
        <v>10</v>
      </c>
      <c r="B1466" s="332" t="s">
        <v>2345</v>
      </c>
      <c r="C1466" s="332" t="s">
        <v>2346</v>
      </c>
      <c r="D1466" s="332" t="s">
        <v>2347</v>
      </c>
      <c r="E1466" s="262"/>
      <c r="F1466" s="331" t="n">
        <v>0.05</v>
      </c>
      <c r="G1466" s="333" t="n">
        <v>28</v>
      </c>
      <c r="H1466" s="333" t="n">
        <f aca="false">A1466*G1466*(1-H1462/100)</f>
        <v>280</v>
      </c>
      <c r="I1466" s="334" t="n">
        <v>21.06</v>
      </c>
      <c r="J1466" s="334" t="n">
        <f aca="false">(A1466*I1466)/J1462*K1462</f>
        <v>196.02</v>
      </c>
      <c r="K1466" s="335" t="n">
        <f aca="false">H1466-J1466</f>
        <v>83.98</v>
      </c>
      <c r="L1466" s="330"/>
      <c r="M1466" s="262"/>
      <c r="N1466" s="262" t="n">
        <v>21.06</v>
      </c>
      <c r="O1466" s="262" t="n">
        <v>0.24</v>
      </c>
      <c r="P1466" s="262" t="n">
        <v>37.908</v>
      </c>
      <c r="Q1466" s="262" t="n">
        <v>28.431</v>
      </c>
      <c r="R1466" s="331" t="n">
        <f aca="false">A1466*F1466</f>
        <v>0.5</v>
      </c>
    </row>
    <row r="1467" s="1" customFormat="true" ht="12.75" hidden="false" customHeight="false" outlineLevel="0" collapsed="false">
      <c r="A1467" s="262" t="n">
        <v>12</v>
      </c>
      <c r="B1467" s="332" t="s">
        <v>2501</v>
      </c>
      <c r="C1467" s="332" t="s">
        <v>1747</v>
      </c>
      <c r="D1467" s="332" t="s">
        <v>2502</v>
      </c>
      <c r="E1467" s="262"/>
      <c r="F1467" s="331" t="n">
        <v>0.76</v>
      </c>
      <c r="G1467" s="333" t="n">
        <v>278</v>
      </c>
      <c r="H1467" s="333" t="n">
        <f aca="false">A1467*G1467*(1-H1462/100)</f>
        <v>3336</v>
      </c>
      <c r="I1467" s="334" t="n">
        <v>206.2125</v>
      </c>
      <c r="J1467" s="334" t="n">
        <f aca="false">(A1467*I1467)/J1462*K1462</f>
        <v>2303.235</v>
      </c>
      <c r="K1467" s="335" t="n">
        <f aca="false">H1467-J1467</f>
        <v>1032.765</v>
      </c>
      <c r="L1467" s="330"/>
      <c r="M1467" s="262"/>
      <c r="N1467" s="262" t="n">
        <v>206.2125</v>
      </c>
      <c r="O1467" s="262" t="n">
        <v>2.35</v>
      </c>
      <c r="P1467" s="262" t="n">
        <v>400</v>
      </c>
      <c r="Q1467" s="262" t="n">
        <v>278</v>
      </c>
      <c r="R1467" s="331" t="n">
        <f aca="false">A1467*F1467</f>
        <v>9.12</v>
      </c>
    </row>
    <row r="1468" s="1" customFormat="true" ht="12.75" hidden="false" customHeight="false" outlineLevel="0" collapsed="false">
      <c r="A1468" s="262" t="n">
        <v>24</v>
      </c>
      <c r="B1468" s="332" t="s">
        <v>2605</v>
      </c>
      <c r="C1468" s="332" t="s">
        <v>1562</v>
      </c>
      <c r="D1468" s="332" t="s">
        <v>1917</v>
      </c>
      <c r="E1468" s="262"/>
      <c r="F1468" s="331" t="n">
        <v>0.78</v>
      </c>
      <c r="G1468" s="333" t="n">
        <v>308</v>
      </c>
      <c r="H1468" s="333" t="n">
        <f aca="false">A1468*G1468*(1-H1462/100)</f>
        <v>7392</v>
      </c>
      <c r="I1468" s="334" t="n">
        <v>219.375</v>
      </c>
      <c r="J1468" s="334" t="n">
        <f aca="false">(A1468*I1468)/J1462*K1462</f>
        <v>4900.5</v>
      </c>
      <c r="K1468" s="335" t="n">
        <f aca="false">H1468-J1468</f>
        <v>2491.5</v>
      </c>
      <c r="L1468" s="330"/>
      <c r="M1468" s="262"/>
      <c r="N1468" s="262" t="n">
        <v>219.375</v>
      </c>
      <c r="O1468" s="262" t="n">
        <v>2.5</v>
      </c>
      <c r="P1468" s="262" t="n">
        <v>450</v>
      </c>
      <c r="Q1468" s="262" t="n">
        <v>308</v>
      </c>
      <c r="R1468" s="331" t="n">
        <f aca="false">A1468*F1468</f>
        <v>18.72</v>
      </c>
    </row>
    <row r="1469" s="1" customFormat="true" ht="12.75" hidden="false" customHeight="false" outlineLevel="0" collapsed="false">
      <c r="A1469" s="262"/>
      <c r="B1469" s="272" t="s">
        <v>1365</v>
      </c>
      <c r="C1469" s="332"/>
      <c r="D1469" s="332"/>
      <c r="E1469" s="262"/>
      <c r="F1469" s="331"/>
      <c r="G1469" s="333"/>
      <c r="H1469" s="333"/>
      <c r="I1469" s="334"/>
      <c r="J1469" s="334"/>
      <c r="K1469" s="335"/>
      <c r="L1469" s="330"/>
      <c r="M1469" s="262"/>
      <c r="N1469" s="262"/>
      <c r="O1469" s="262"/>
      <c r="P1469" s="262"/>
      <c r="Q1469" s="262"/>
      <c r="R1469" s="331"/>
    </row>
    <row r="1470" s="1" customFormat="true" ht="12.75" hidden="false" customHeight="false" outlineLevel="0" collapsed="false">
      <c r="A1470" s="262" t="n">
        <v>5</v>
      </c>
      <c r="B1470" s="332" t="s">
        <v>3086</v>
      </c>
      <c r="C1470" s="332" t="s">
        <v>3087</v>
      </c>
      <c r="D1470" s="332" t="s">
        <v>3088</v>
      </c>
      <c r="E1470" s="262"/>
      <c r="F1470" s="331"/>
      <c r="G1470" s="333" t="n">
        <v>941</v>
      </c>
      <c r="H1470" s="333" t="n">
        <f aca="false">A1470*G1470*(1-H1462/100)</f>
        <v>4705</v>
      </c>
      <c r="I1470" s="334" t="n">
        <v>707.265</v>
      </c>
      <c r="J1470" s="334" t="n">
        <f aca="false">(A1470*I1470)/J1462*K1462</f>
        <v>3291.5025</v>
      </c>
      <c r="K1470" s="335" t="n">
        <f aca="false">H1470-J1470</f>
        <v>1413.4975</v>
      </c>
      <c r="L1470" s="330"/>
      <c r="M1470" s="262"/>
      <c r="N1470" s="262" t="n">
        <v>707.265</v>
      </c>
      <c r="O1470" s="262" t="n">
        <v>8.37</v>
      </c>
      <c r="P1470" s="262" t="n">
        <v>1060.8975</v>
      </c>
      <c r="Q1470" s="262" t="n">
        <v>919.4445</v>
      </c>
      <c r="R1470" s="331" t="n">
        <f aca="false">A1470*F1470</f>
        <v>0</v>
      </c>
    </row>
    <row r="1471" s="1" customFormat="true" ht="12.75" hidden="false" customHeight="false" outlineLevel="0" collapsed="false">
      <c r="A1471" s="262" t="n">
        <v>5</v>
      </c>
      <c r="B1471" s="332" t="s">
        <v>3089</v>
      </c>
      <c r="C1471" s="332" t="s">
        <v>3090</v>
      </c>
      <c r="D1471" s="332" t="s">
        <v>3091</v>
      </c>
      <c r="E1471" s="262"/>
      <c r="F1471" s="331" t="n">
        <v>0.4</v>
      </c>
      <c r="G1471" s="333" t="n">
        <v>1363</v>
      </c>
      <c r="H1471" s="333" t="n">
        <f aca="false">A1471*G1471*(1-H1462/100)</f>
        <v>6815</v>
      </c>
      <c r="I1471" s="334" t="n">
        <v>985.4325</v>
      </c>
      <c r="J1471" s="334" t="n">
        <f aca="false">(A1471*I1471)/J1462*K1462</f>
        <v>4586.05125</v>
      </c>
      <c r="K1471" s="335" t="n">
        <f aca="false">H1471-J1471</f>
        <v>2228.94875</v>
      </c>
      <c r="L1471" s="330"/>
      <c r="M1471" s="262"/>
      <c r="N1471" s="262" t="n">
        <v>985.4325</v>
      </c>
      <c r="O1471" s="262" t="n">
        <v>11.23</v>
      </c>
      <c r="P1471" s="262"/>
      <c r="Q1471" s="262" t="n">
        <v>1361</v>
      </c>
      <c r="R1471" s="331" t="n">
        <f aca="false">A1471*F1471</f>
        <v>2</v>
      </c>
    </row>
    <row r="1472" s="1" customFormat="true" ht="12.75" hidden="false" customHeight="false" outlineLevel="0" collapsed="false">
      <c r="A1472" s="336" t="n">
        <f aca="false">SUM(A1463:A1471)</f>
        <v>91</v>
      </c>
      <c r="B1472" s="336" t="s">
        <v>377</v>
      </c>
      <c r="C1472" s="336"/>
      <c r="D1472" s="336"/>
      <c r="E1472" s="336"/>
      <c r="F1472" s="337" t="n">
        <f aca="false">R1472</f>
        <v>174.34</v>
      </c>
      <c r="G1472" s="338"/>
      <c r="H1472" s="339" t="n">
        <f aca="false">SUM(H1463:H1471)</f>
        <v>47733</v>
      </c>
      <c r="I1472" s="340"/>
      <c r="J1472" s="341" t="n">
        <f aca="false">SUM(J1463:J1471)</f>
        <v>32353.43375</v>
      </c>
      <c r="K1472" s="335" t="n">
        <f aca="false">SUM(K1463:K1471)</f>
        <v>15379.56625</v>
      </c>
      <c r="L1472" s="330"/>
      <c r="M1472" s="262"/>
      <c r="N1472" s="262"/>
      <c r="O1472" s="262"/>
      <c r="P1472" s="262"/>
      <c r="Q1472" s="262"/>
      <c r="R1472" s="331" t="n">
        <f aca="false">SUM(R1463:R1471)</f>
        <v>174.34</v>
      </c>
    </row>
    <row r="1473" s="1" customFormat="true" ht="12.75" hidden="false" customHeight="false" outlineLevel="0" collapsed="false">
      <c r="A1473" s="262"/>
      <c r="B1473" s="272" t="s">
        <v>914</v>
      </c>
      <c r="C1473" s="342"/>
      <c r="D1473" s="342"/>
      <c r="E1473" s="262"/>
      <c r="F1473" s="262"/>
      <c r="G1473" s="333"/>
      <c r="H1473" s="343" t="n">
        <v>0</v>
      </c>
      <c r="I1473" s="344" t="n">
        <f aca="false">K1474/J1474</f>
        <v>0.475361173989762</v>
      </c>
      <c r="J1473" s="345"/>
      <c r="K1473" s="335"/>
      <c r="L1473" s="330"/>
      <c r="M1473" s="262"/>
      <c r="N1473" s="262"/>
      <c r="O1473" s="262"/>
      <c r="P1473" s="262"/>
      <c r="Q1473" s="262"/>
      <c r="R1473" s="331"/>
    </row>
    <row r="1474" s="1" customFormat="true" ht="13.5" hidden="false" customHeight="false" outlineLevel="0" collapsed="false">
      <c r="A1474" s="346"/>
      <c r="B1474" s="346" t="s">
        <v>915</v>
      </c>
      <c r="C1474" s="346"/>
      <c r="D1474" s="346"/>
      <c r="E1474" s="346"/>
      <c r="F1474" s="347"/>
      <c r="G1474" s="348"/>
      <c r="H1474" s="349" t="n">
        <f aca="false">SUM(H1472:H1473)</f>
        <v>47733</v>
      </c>
      <c r="I1474" s="350" t="n">
        <f aca="false">K1474/H1474</f>
        <v>0.322199866968345</v>
      </c>
      <c r="J1474" s="351" t="n">
        <f aca="false">SUM(J1472:J1473)</f>
        <v>32353.43375</v>
      </c>
      <c r="K1474" s="352" t="n">
        <f aca="false">H1474-J1474</f>
        <v>15379.56625</v>
      </c>
      <c r="L1474" s="330"/>
      <c r="M1474" s="262"/>
      <c r="N1474" s="262"/>
      <c r="O1474" s="262"/>
      <c r="P1474" s="262"/>
      <c r="Q1474" s="262"/>
      <c r="R1474" s="331"/>
    </row>
    <row r="1475" s="1" customFormat="true" ht="13.5" hidden="false" customHeight="false" outlineLevel="0" collapsed="false">
      <c r="A1475" s="262"/>
      <c r="B1475" s="332"/>
      <c r="C1475" s="342"/>
      <c r="D1475" s="342"/>
      <c r="E1475" s="262"/>
      <c r="F1475" s="262"/>
      <c r="G1475" s="262"/>
      <c r="H1475" s="262"/>
      <c r="I1475" s="354"/>
      <c r="J1475" s="354"/>
      <c r="K1475" s="355"/>
      <c r="L1475" s="330"/>
      <c r="M1475" s="262"/>
      <c r="N1475" s="262"/>
      <c r="O1475" s="262"/>
      <c r="P1475" s="262"/>
      <c r="Q1475" s="262"/>
      <c r="R1475" s="331"/>
    </row>
    <row r="1476" s="1" customFormat="true" ht="13.5" hidden="false" customHeight="false" outlineLevel="0" collapsed="false">
      <c r="A1476" s="322"/>
      <c r="B1476" s="323" t="s">
        <v>3092</v>
      </c>
      <c r="C1476" s="324" t="s">
        <v>3093</v>
      </c>
      <c r="D1476" s="325" t="n">
        <v>42780</v>
      </c>
      <c r="E1476" s="322"/>
      <c r="F1476" s="322" t="s">
        <v>3085</v>
      </c>
      <c r="G1476" s="324"/>
      <c r="H1476" s="326" t="n">
        <v>0</v>
      </c>
      <c r="I1476" s="327" t="s">
        <v>358</v>
      </c>
      <c r="J1476" s="328" t="n">
        <v>65</v>
      </c>
      <c r="K1476" s="329" t="n">
        <v>60.5</v>
      </c>
      <c r="L1476" s="330"/>
      <c r="M1476" s="262"/>
      <c r="N1476" s="262"/>
      <c r="O1476" s="262"/>
      <c r="P1476" s="262"/>
      <c r="Q1476" s="262"/>
      <c r="R1476" s="331"/>
    </row>
    <row r="1477" s="1" customFormat="true" ht="12.75" hidden="false" customHeight="false" outlineLevel="0" collapsed="false">
      <c r="A1477" s="262" t="n">
        <v>20</v>
      </c>
      <c r="B1477" s="332" t="s">
        <v>1531</v>
      </c>
      <c r="C1477" s="332" t="s">
        <v>1532</v>
      </c>
      <c r="D1477" s="332" t="s">
        <v>1533</v>
      </c>
      <c r="E1477" s="262"/>
      <c r="F1477" s="331" t="n">
        <v>0.6</v>
      </c>
      <c r="G1477" s="333" t="n">
        <v>285</v>
      </c>
      <c r="H1477" s="333" t="n">
        <f aca="false">A1477*G1477*(1-H1476/100)</f>
        <v>5700</v>
      </c>
      <c r="I1477" s="334" t="n">
        <v>201.825</v>
      </c>
      <c r="J1477" s="334" t="n">
        <f aca="false">(A1477*I1477)/J1476*K1476</f>
        <v>3757.05</v>
      </c>
      <c r="K1477" s="335" t="n">
        <f aca="false">H1477-J1477</f>
        <v>1942.95</v>
      </c>
      <c r="L1477" s="330"/>
      <c r="M1477" s="262"/>
      <c r="N1477" s="262" t="n">
        <v>201.825</v>
      </c>
      <c r="O1477" s="262" t="n">
        <v>2.3</v>
      </c>
      <c r="P1477" s="262" t="n">
        <v>400</v>
      </c>
      <c r="Q1477" s="262" t="n">
        <v>285</v>
      </c>
      <c r="R1477" s="331" t="n">
        <f aca="false">A1477*F1477</f>
        <v>12</v>
      </c>
    </row>
    <row r="1478" s="1" customFormat="true" ht="12.75" hidden="false" customHeight="false" outlineLevel="0" collapsed="false">
      <c r="A1478" s="262" t="n">
        <v>-20</v>
      </c>
      <c r="B1478" s="332" t="s">
        <v>1615</v>
      </c>
      <c r="C1478" s="332" t="s">
        <v>1532</v>
      </c>
      <c r="D1478" s="332" t="s">
        <v>1616</v>
      </c>
      <c r="E1478" s="262"/>
      <c r="F1478" s="331" t="n">
        <v>0.3</v>
      </c>
      <c r="G1478" s="333" t="n">
        <v>225</v>
      </c>
      <c r="H1478" s="333" t="n">
        <f aca="false">A1478*G1478*(1-H1476/100)</f>
        <v>-4500</v>
      </c>
      <c r="I1478" s="334" t="n">
        <v>158.015</v>
      </c>
      <c r="J1478" s="334" t="n">
        <f aca="false">(A1478*I1478)/J1476*K1476</f>
        <v>-2941.51</v>
      </c>
      <c r="K1478" s="335" t="n">
        <f aca="false">H1478-J1478</f>
        <v>-1558.49</v>
      </c>
      <c r="L1478" s="330"/>
      <c r="M1478" s="262"/>
      <c r="N1478" s="262" t="n">
        <v>158.015</v>
      </c>
      <c r="O1478" s="262" t="n">
        <v>1.43</v>
      </c>
      <c r="P1478" s="262" t="n">
        <v>500</v>
      </c>
      <c r="Q1478" s="262" t="n">
        <v>225</v>
      </c>
      <c r="R1478" s="331" t="n">
        <f aca="false">A1478*F1478</f>
        <v>-6</v>
      </c>
    </row>
    <row r="1479" s="1" customFormat="true" ht="12.75" hidden="false" customHeight="false" outlineLevel="0" collapsed="false">
      <c r="A1479" s="336" t="n">
        <f aca="false">SUM(A1477:A1478)</f>
        <v>0</v>
      </c>
      <c r="B1479" s="336" t="s">
        <v>377</v>
      </c>
      <c r="C1479" s="336"/>
      <c r="D1479" s="336"/>
      <c r="E1479" s="336"/>
      <c r="F1479" s="337" t="n">
        <f aca="false">R1479</f>
        <v>6</v>
      </c>
      <c r="G1479" s="338"/>
      <c r="H1479" s="339" t="n">
        <f aca="false">SUM(H1477:H1478)</f>
        <v>1200</v>
      </c>
      <c r="I1479" s="340"/>
      <c r="J1479" s="341" t="n">
        <f aca="false">SUM(J1477:J1478)</f>
        <v>815.54</v>
      </c>
      <c r="K1479" s="335" t="n">
        <f aca="false">SUM(K1477:K1478)</f>
        <v>384.46</v>
      </c>
      <c r="L1479" s="330"/>
      <c r="M1479" s="262"/>
      <c r="N1479" s="262"/>
      <c r="O1479" s="262"/>
      <c r="P1479" s="262"/>
      <c r="Q1479" s="262"/>
      <c r="R1479" s="331" t="n">
        <f aca="false">SUM(R1477:R1478)</f>
        <v>6</v>
      </c>
    </row>
    <row r="1480" s="1" customFormat="true" ht="12.75" hidden="false" customHeight="false" outlineLevel="0" collapsed="false">
      <c r="A1480" s="262"/>
      <c r="B1480" s="272" t="s">
        <v>914</v>
      </c>
      <c r="C1480" s="342"/>
      <c r="D1480" s="342"/>
      <c r="E1480" s="262"/>
      <c r="F1480" s="262"/>
      <c r="G1480" s="333"/>
      <c r="H1480" s="343" t="n">
        <v>0</v>
      </c>
      <c r="I1480" s="344" t="n">
        <f aca="false">K1481/J1481</f>
        <v>0.471417710964514</v>
      </c>
      <c r="J1480" s="345"/>
      <c r="K1480" s="335"/>
      <c r="L1480" s="330"/>
      <c r="M1480" s="262"/>
      <c r="N1480" s="262"/>
      <c r="O1480" s="262"/>
      <c r="P1480" s="262"/>
      <c r="Q1480" s="262"/>
      <c r="R1480" s="331"/>
    </row>
    <row r="1481" s="1" customFormat="true" ht="13.5" hidden="false" customHeight="false" outlineLevel="0" collapsed="false">
      <c r="A1481" s="346"/>
      <c r="B1481" s="346" t="s">
        <v>915</v>
      </c>
      <c r="C1481" s="346"/>
      <c r="D1481" s="346"/>
      <c r="E1481" s="346"/>
      <c r="F1481" s="347"/>
      <c r="G1481" s="348"/>
      <c r="H1481" s="349" t="n">
        <f aca="false">SUM(H1479:H1480)</f>
        <v>1200</v>
      </c>
      <c r="I1481" s="350" t="n">
        <f aca="false">K1481/H1481</f>
        <v>0.320383333333333</v>
      </c>
      <c r="J1481" s="351" t="n">
        <f aca="false">SUM(J1479:J1480)</f>
        <v>815.54</v>
      </c>
      <c r="K1481" s="352" t="n">
        <f aca="false">H1481-J1481</f>
        <v>384.46</v>
      </c>
      <c r="L1481" s="330"/>
      <c r="M1481" s="262"/>
      <c r="N1481" s="262"/>
      <c r="O1481" s="262"/>
      <c r="P1481" s="262"/>
      <c r="Q1481" s="262"/>
      <c r="R1481" s="331"/>
    </row>
    <row r="1482" s="1" customFormat="true" ht="13.5" hidden="false" customHeight="false" outlineLevel="0" collapsed="false">
      <c r="A1482" s="262"/>
      <c r="B1482" s="332"/>
      <c r="C1482" s="342"/>
      <c r="D1482" s="342"/>
      <c r="E1482" s="262"/>
      <c r="F1482" s="262"/>
      <c r="G1482" s="262"/>
      <c r="H1482" s="262"/>
      <c r="I1482" s="354"/>
      <c r="J1482" s="354"/>
      <c r="K1482" s="355"/>
      <c r="L1482" s="330"/>
      <c r="M1482" s="262"/>
      <c r="N1482" s="262"/>
      <c r="O1482" s="262"/>
      <c r="P1482" s="262"/>
      <c r="Q1482" s="262"/>
      <c r="R1482" s="331"/>
    </row>
    <row r="1483" s="1" customFormat="true" ht="13.5" hidden="false" customHeight="false" outlineLevel="0" collapsed="false">
      <c r="A1483" s="322"/>
      <c r="B1483" s="323" t="s">
        <v>3094</v>
      </c>
      <c r="C1483" s="324"/>
      <c r="D1483" s="325" t="n">
        <v>42780</v>
      </c>
      <c r="E1483" s="322"/>
      <c r="F1483" s="322" t="s">
        <v>3085</v>
      </c>
      <c r="G1483" s="324"/>
      <c r="H1483" s="326" t="n">
        <v>0</v>
      </c>
      <c r="I1483" s="327" t="s">
        <v>358</v>
      </c>
      <c r="J1483" s="328" t="n">
        <v>65</v>
      </c>
      <c r="K1483" s="329" t="n">
        <v>60.5</v>
      </c>
      <c r="L1483" s="330"/>
      <c r="M1483" s="262"/>
      <c r="N1483" s="262"/>
      <c r="O1483" s="262"/>
      <c r="P1483" s="262"/>
      <c r="Q1483" s="262"/>
      <c r="R1483" s="331"/>
    </row>
    <row r="1484" s="1" customFormat="true" ht="12.75" hidden="false" customHeight="false" outlineLevel="0" collapsed="false">
      <c r="A1484" s="262" t="n">
        <v>5</v>
      </c>
      <c r="B1484" s="332" t="s">
        <v>821</v>
      </c>
      <c r="C1484" s="332" t="s">
        <v>819</v>
      </c>
      <c r="D1484" s="332" t="s">
        <v>1230</v>
      </c>
      <c r="E1484" s="262"/>
      <c r="F1484" s="331" t="n">
        <v>1.4</v>
      </c>
      <c r="G1484" s="333" t="n">
        <v>600</v>
      </c>
      <c r="H1484" s="333" t="n">
        <f aca="false">A1484*G1484*(1-H1483/100)</f>
        <v>3000</v>
      </c>
      <c r="I1484" s="334" t="n">
        <v>403.7215</v>
      </c>
      <c r="J1484" s="334" t="n">
        <f aca="false">(A1484*I1484)/J1483*K1483</f>
        <v>1878.85775</v>
      </c>
      <c r="K1484" s="335" t="n">
        <f aca="false">H1484-J1484</f>
        <v>1121.14225</v>
      </c>
      <c r="L1484" s="330"/>
      <c r="M1484" s="262"/>
      <c r="N1484" s="262" t="n">
        <v>403.7215</v>
      </c>
      <c r="O1484" s="262" t="n">
        <v>4.67</v>
      </c>
      <c r="P1484" s="262" t="n">
        <v>600</v>
      </c>
      <c r="Q1484" s="262" t="n">
        <v>484.4658</v>
      </c>
      <c r="R1484" s="331" t="n">
        <f aca="false">A1484*F1484</f>
        <v>7</v>
      </c>
    </row>
    <row r="1485" s="1" customFormat="true" ht="12.75" hidden="false" customHeight="false" outlineLevel="0" collapsed="false">
      <c r="A1485" s="262" t="n">
        <v>5</v>
      </c>
      <c r="B1485" s="332" t="s">
        <v>835</v>
      </c>
      <c r="C1485" s="332" t="s">
        <v>833</v>
      </c>
      <c r="D1485" s="332" t="s">
        <v>836</v>
      </c>
      <c r="E1485" s="262"/>
      <c r="F1485" s="331" t="n">
        <v>0.05</v>
      </c>
      <c r="G1485" s="333" t="n">
        <v>50</v>
      </c>
      <c r="H1485" s="333" t="n">
        <f aca="false">A1485*G1485*(1-H1483/100)</f>
        <v>250</v>
      </c>
      <c r="I1485" s="334" t="n">
        <v>22.75</v>
      </c>
      <c r="J1485" s="334" t="n">
        <f aca="false">(A1485*I1485)/J1483*K1483</f>
        <v>105.875</v>
      </c>
      <c r="K1485" s="335" t="n">
        <f aca="false">H1485-J1485</f>
        <v>144.125</v>
      </c>
      <c r="L1485" s="330"/>
      <c r="M1485" s="262"/>
      <c r="N1485" s="262" t="n">
        <v>22.75</v>
      </c>
      <c r="O1485" s="262" t="n">
        <v>0.25</v>
      </c>
      <c r="P1485" s="262" t="n">
        <v>34.125</v>
      </c>
      <c r="Q1485" s="262" t="n">
        <v>34.125</v>
      </c>
      <c r="R1485" s="331" t="n">
        <f aca="false">A1485*F1485</f>
        <v>0.25</v>
      </c>
    </row>
    <row r="1486" s="1" customFormat="true" ht="12.75" hidden="false" customHeight="false" outlineLevel="0" collapsed="false">
      <c r="A1486" s="262" t="n">
        <v>5</v>
      </c>
      <c r="B1486" s="332" t="s">
        <v>843</v>
      </c>
      <c r="C1486" s="332" t="s">
        <v>842</v>
      </c>
      <c r="D1486" s="332" t="s">
        <v>836</v>
      </c>
      <c r="E1486" s="262"/>
      <c r="F1486" s="331" t="n">
        <v>0.03</v>
      </c>
      <c r="G1486" s="333" t="n">
        <v>50</v>
      </c>
      <c r="H1486" s="333" t="n">
        <f aca="false">A1486*G1486*(1-H1483/100)</f>
        <v>250</v>
      </c>
      <c r="I1486" s="334" t="n">
        <v>20.1825</v>
      </c>
      <c r="J1486" s="334" t="n">
        <f aca="false">(A1486*I1486)/J1483*K1483</f>
        <v>93.92625</v>
      </c>
      <c r="K1486" s="335" t="n">
        <f aca="false">H1486-J1486</f>
        <v>156.07375</v>
      </c>
      <c r="L1486" s="330"/>
      <c r="M1486" s="262"/>
      <c r="N1486" s="262" t="n">
        <v>20.1825</v>
      </c>
      <c r="O1486" s="262" t="n">
        <v>0.23</v>
      </c>
      <c r="P1486" s="262" t="n">
        <v>30.2738</v>
      </c>
      <c r="Q1486" s="262" t="n">
        <v>30.2738</v>
      </c>
      <c r="R1486" s="331" t="n">
        <f aca="false">A1486*F1486</f>
        <v>0.15</v>
      </c>
    </row>
    <row r="1487" s="1" customFormat="true" ht="12.75" hidden="false" customHeight="false" outlineLevel="0" collapsed="false">
      <c r="A1487" s="262" t="n">
        <v>2</v>
      </c>
      <c r="B1487" s="332" t="s">
        <v>3095</v>
      </c>
      <c r="C1487" s="332" t="s">
        <v>1676</v>
      </c>
      <c r="D1487" s="332" t="s">
        <v>3096</v>
      </c>
      <c r="E1487" s="262"/>
      <c r="F1487" s="331" t="n">
        <v>0.043</v>
      </c>
      <c r="G1487" s="333" t="n">
        <v>180</v>
      </c>
      <c r="H1487" s="333" t="n">
        <f aca="false">A1487*G1487*(1-H1483/100)</f>
        <v>360</v>
      </c>
      <c r="I1487" s="334" t="n">
        <v>116.025</v>
      </c>
      <c r="J1487" s="334" t="n">
        <f aca="false">(A1487*I1487)/J1483*K1483</f>
        <v>215.985</v>
      </c>
      <c r="K1487" s="335" t="n">
        <f aca="false">H1487-J1487</f>
        <v>144.015</v>
      </c>
      <c r="L1487" s="330"/>
      <c r="M1487" s="262"/>
      <c r="N1487" s="262" t="n">
        <v>116.025</v>
      </c>
      <c r="O1487" s="262" t="n">
        <v>1.05</v>
      </c>
      <c r="P1487" s="262" t="n">
        <v>180</v>
      </c>
      <c r="Q1487" s="262" t="n">
        <v>156.6337</v>
      </c>
      <c r="R1487" s="331" t="n">
        <f aca="false">A1487*F1487</f>
        <v>0.086</v>
      </c>
    </row>
    <row r="1488" s="1" customFormat="true" ht="12.75" hidden="false" customHeight="false" outlineLevel="0" collapsed="false">
      <c r="A1488" s="262" t="n">
        <v>2</v>
      </c>
      <c r="B1488" s="332" t="s">
        <v>3097</v>
      </c>
      <c r="C1488" s="332" t="s">
        <v>1087</v>
      </c>
      <c r="D1488" s="332" t="s">
        <v>3098</v>
      </c>
      <c r="E1488" s="262"/>
      <c r="F1488" s="331" t="n">
        <v>0.04</v>
      </c>
      <c r="G1488" s="333" t="n">
        <v>760</v>
      </c>
      <c r="H1488" s="333" t="n">
        <f aca="false">A1488*G1488*(1-H1483/100)</f>
        <v>1520</v>
      </c>
      <c r="I1488" s="334" t="n">
        <v>503.23</v>
      </c>
      <c r="J1488" s="334" t="n">
        <f aca="false">(A1488*I1488)/J1483*K1483</f>
        <v>936.782</v>
      </c>
      <c r="K1488" s="335" t="n">
        <f aca="false">H1488-J1488</f>
        <v>583.218</v>
      </c>
      <c r="L1488" s="330"/>
      <c r="M1488" s="262"/>
      <c r="N1488" s="262" t="n">
        <v>503.23</v>
      </c>
      <c r="O1488" s="262" t="n">
        <v>5.53</v>
      </c>
      <c r="P1488" s="262" t="n">
        <v>760</v>
      </c>
      <c r="Q1488" s="262" t="n">
        <v>679.3605</v>
      </c>
      <c r="R1488" s="331" t="n">
        <f aca="false">A1488*F1488</f>
        <v>0.08</v>
      </c>
    </row>
    <row r="1489" s="1" customFormat="true" ht="12.75" hidden="false" customHeight="false" outlineLevel="0" collapsed="false">
      <c r="A1489" s="262" t="n">
        <v>2</v>
      </c>
      <c r="B1489" s="332" t="s">
        <v>3099</v>
      </c>
      <c r="C1489" s="332" t="s">
        <v>1688</v>
      </c>
      <c r="D1489" s="332" t="s">
        <v>3100</v>
      </c>
      <c r="E1489" s="262"/>
      <c r="F1489" s="331" t="n">
        <v>0.015</v>
      </c>
      <c r="G1489" s="333" t="n">
        <v>310</v>
      </c>
      <c r="H1489" s="333" t="n">
        <f aca="false">A1489*G1489*(1-H1483/100)</f>
        <v>620</v>
      </c>
      <c r="I1489" s="334" t="n">
        <v>229.0275</v>
      </c>
      <c r="J1489" s="334" t="n">
        <f aca="false">(A1489*I1489)/J1483*K1483</f>
        <v>426.3435</v>
      </c>
      <c r="K1489" s="335" t="n">
        <f aca="false">H1489-J1489</f>
        <v>193.6565</v>
      </c>
      <c r="L1489" s="330"/>
      <c r="M1489" s="262"/>
      <c r="N1489" s="262" t="n">
        <v>229.0275</v>
      </c>
      <c r="O1489" s="262" t="n">
        <v>2.61</v>
      </c>
      <c r="P1489" s="262" t="n">
        <v>310</v>
      </c>
      <c r="Q1489" s="262" t="n">
        <v>274.833</v>
      </c>
      <c r="R1489" s="331" t="n">
        <f aca="false">A1489*F1489</f>
        <v>0.03</v>
      </c>
    </row>
    <row r="1490" s="1" customFormat="true" ht="12.75" hidden="false" customHeight="false" outlineLevel="0" collapsed="false">
      <c r="A1490" s="262" t="n">
        <v>2</v>
      </c>
      <c r="B1490" s="332" t="s">
        <v>3101</v>
      </c>
      <c r="C1490" s="332" t="s">
        <v>2638</v>
      </c>
      <c r="D1490" s="332" t="s">
        <v>3102</v>
      </c>
      <c r="E1490" s="262"/>
      <c r="F1490" s="331"/>
      <c r="G1490" s="333" t="n">
        <v>120</v>
      </c>
      <c r="H1490" s="333" t="n">
        <f aca="false">A1490*G1490*(1-H1483/100)</f>
        <v>240</v>
      </c>
      <c r="I1490" s="334" t="n">
        <v>247.091</v>
      </c>
      <c r="J1490" s="334" t="n">
        <f aca="false">(A1490*I1490)/J1483*K1483</f>
        <v>459.9694</v>
      </c>
      <c r="K1490" s="335" t="n">
        <f aca="false">H1490-J1490</f>
        <v>-219.9694</v>
      </c>
      <c r="L1490" s="330"/>
      <c r="M1490" s="262"/>
      <c r="N1490" s="262" t="n">
        <v>247.091</v>
      </c>
      <c r="O1490" s="262" t="n">
        <v>2.29</v>
      </c>
      <c r="P1490" s="262" t="n">
        <v>340</v>
      </c>
      <c r="Q1490" s="262" t="n">
        <v>296.5092</v>
      </c>
      <c r="R1490" s="331" t="n">
        <f aca="false">A1490*F1490</f>
        <v>0</v>
      </c>
    </row>
    <row r="1491" s="1" customFormat="true" ht="12.75" hidden="false" customHeight="false" outlineLevel="0" collapsed="false">
      <c r="A1491" s="336" t="n">
        <f aca="false">SUM(A1484:A1490)</f>
        <v>23</v>
      </c>
      <c r="B1491" s="336" t="s">
        <v>377</v>
      </c>
      <c r="C1491" s="336"/>
      <c r="D1491" s="336"/>
      <c r="E1491" s="336"/>
      <c r="F1491" s="337" t="n">
        <f aca="false">R1491</f>
        <v>7.596</v>
      </c>
      <c r="G1491" s="338"/>
      <c r="H1491" s="339" t="n">
        <f aca="false">SUM(H1484:H1490)</f>
        <v>6240</v>
      </c>
      <c r="I1491" s="340"/>
      <c r="J1491" s="341" t="n">
        <f aca="false">SUM(J1484:J1490)</f>
        <v>4117.7389</v>
      </c>
      <c r="K1491" s="335" t="n">
        <f aca="false">SUM(K1484:K1490)</f>
        <v>2122.2611</v>
      </c>
      <c r="L1491" s="330"/>
      <c r="M1491" s="262"/>
      <c r="N1491" s="262"/>
      <c r="O1491" s="262"/>
      <c r="P1491" s="262"/>
      <c r="Q1491" s="262"/>
      <c r="R1491" s="331" t="n">
        <f aca="false">SUM(R1484:R1490)</f>
        <v>7.596</v>
      </c>
    </row>
    <row r="1492" s="1" customFormat="true" ht="12.75" hidden="false" customHeight="false" outlineLevel="0" collapsed="false">
      <c r="A1492" s="262"/>
      <c r="B1492" s="272" t="s">
        <v>914</v>
      </c>
      <c r="C1492" s="342"/>
      <c r="D1492" s="342"/>
      <c r="E1492" s="262"/>
      <c r="F1492" s="262"/>
      <c r="G1492" s="333"/>
      <c r="H1492" s="343" t="n">
        <v>0</v>
      </c>
      <c r="I1492" s="344" t="n">
        <f aca="false">K1493/J1493</f>
        <v>0.515394771630615</v>
      </c>
      <c r="J1492" s="345"/>
      <c r="K1492" s="335"/>
      <c r="L1492" s="330"/>
      <c r="M1492" s="262"/>
      <c r="N1492" s="262"/>
      <c r="O1492" s="262"/>
      <c r="P1492" s="262"/>
      <c r="Q1492" s="262"/>
      <c r="R1492" s="331"/>
    </row>
    <row r="1493" s="1" customFormat="true" ht="13.5" hidden="false" customHeight="false" outlineLevel="0" collapsed="false">
      <c r="A1493" s="346"/>
      <c r="B1493" s="346" t="s">
        <v>915</v>
      </c>
      <c r="C1493" s="346"/>
      <c r="D1493" s="346"/>
      <c r="E1493" s="346"/>
      <c r="F1493" s="347"/>
      <c r="G1493" s="348"/>
      <c r="H1493" s="349" t="n">
        <f aca="false">SUM(H1491:H1492)</f>
        <v>6240</v>
      </c>
      <c r="I1493" s="350" t="n">
        <f aca="false">K1493/H1493</f>
        <v>0.34010594551282</v>
      </c>
      <c r="J1493" s="351" t="n">
        <f aca="false">SUM(J1491:J1492)</f>
        <v>4117.7389</v>
      </c>
      <c r="K1493" s="352" t="n">
        <f aca="false">H1493-J1493</f>
        <v>2122.2611</v>
      </c>
      <c r="L1493" s="330"/>
      <c r="M1493" s="262"/>
      <c r="N1493" s="262"/>
      <c r="O1493" s="262"/>
      <c r="P1493" s="262"/>
      <c r="Q1493" s="262"/>
      <c r="R1493" s="331"/>
    </row>
    <row r="1494" s="1" customFormat="true" ht="13.5" hidden="false" customHeight="false" outlineLevel="0" collapsed="false">
      <c r="A1494" s="262"/>
      <c r="B1494" s="332"/>
      <c r="C1494" s="342"/>
      <c r="D1494" s="342"/>
      <c r="E1494" s="262"/>
      <c r="F1494" s="262"/>
      <c r="G1494" s="262"/>
      <c r="H1494" s="262"/>
      <c r="I1494" s="354"/>
      <c r="J1494" s="354"/>
      <c r="K1494" s="355"/>
      <c r="L1494" s="330"/>
      <c r="M1494" s="262"/>
      <c r="N1494" s="262"/>
      <c r="O1494" s="262"/>
      <c r="P1494" s="262"/>
      <c r="Q1494" s="262"/>
      <c r="R1494" s="331"/>
    </row>
    <row r="1495" s="1" customFormat="true" ht="13.5" hidden="false" customHeight="false" outlineLevel="0" collapsed="false">
      <c r="A1495" s="322"/>
      <c r="B1495" s="323" t="s">
        <v>2026</v>
      </c>
      <c r="C1495" s="324" t="s">
        <v>3080</v>
      </c>
      <c r="D1495" s="325" t="n">
        <v>42780</v>
      </c>
      <c r="E1495" s="322"/>
      <c r="F1495" s="322" t="s">
        <v>3085</v>
      </c>
      <c r="G1495" s="324"/>
      <c r="H1495" s="326" t="n">
        <v>0</v>
      </c>
      <c r="I1495" s="327" t="s">
        <v>358</v>
      </c>
      <c r="J1495" s="328" t="n">
        <v>65</v>
      </c>
      <c r="K1495" s="329" t="n">
        <v>60.5</v>
      </c>
      <c r="L1495" s="330"/>
      <c r="M1495" s="262"/>
      <c r="N1495" s="262"/>
      <c r="O1495" s="262"/>
      <c r="P1495" s="262"/>
      <c r="Q1495" s="262"/>
      <c r="R1495" s="331"/>
    </row>
    <row r="1496" s="1" customFormat="true" ht="12.75" hidden="false" customHeight="false" outlineLevel="0" collapsed="false">
      <c r="A1496" s="262" t="n">
        <v>2</v>
      </c>
      <c r="B1496" s="332" t="s">
        <v>3103</v>
      </c>
      <c r="C1496" s="332" t="s">
        <v>3104</v>
      </c>
      <c r="D1496" s="332" t="s">
        <v>3105</v>
      </c>
      <c r="E1496" s="262"/>
      <c r="F1496" s="331" t="n">
        <v>125</v>
      </c>
      <c r="G1496" s="333" t="n">
        <v>31000</v>
      </c>
      <c r="H1496" s="333" t="n">
        <f aca="false">A1496*G1496*(1-H1495/100)</f>
        <v>62000</v>
      </c>
      <c r="I1496" s="334" t="n">
        <v>23868</v>
      </c>
      <c r="J1496" s="334" t="n">
        <f aca="false">(A1496*I1496)/J1495*K1495</f>
        <v>44431.2</v>
      </c>
      <c r="K1496" s="335" t="n">
        <f aca="false">H1496-J1496</f>
        <v>17568.8</v>
      </c>
      <c r="L1496" s="330"/>
      <c r="M1496" s="262"/>
      <c r="N1496" s="262" t="n">
        <v>23868</v>
      </c>
      <c r="O1496" s="262" t="n">
        <v>272</v>
      </c>
      <c r="P1496" s="262"/>
      <c r="Q1496" s="262" t="n">
        <v>32221.8</v>
      </c>
      <c r="R1496" s="331" t="n">
        <f aca="false">A1496*F1496</f>
        <v>250</v>
      </c>
    </row>
    <row r="1497" s="1" customFormat="true" ht="12.75" hidden="false" customHeight="false" outlineLevel="0" collapsed="false">
      <c r="A1497" s="336" t="n">
        <f aca="false">SUM(A1496:A1496)</f>
        <v>2</v>
      </c>
      <c r="B1497" s="336" t="s">
        <v>377</v>
      </c>
      <c r="C1497" s="336"/>
      <c r="D1497" s="336"/>
      <c r="E1497" s="336"/>
      <c r="F1497" s="337" t="n">
        <f aca="false">R1497</f>
        <v>250</v>
      </c>
      <c r="G1497" s="338"/>
      <c r="H1497" s="339" t="n">
        <f aca="false">SUM(H1496:H1496)</f>
        <v>62000</v>
      </c>
      <c r="I1497" s="340"/>
      <c r="J1497" s="341" t="n">
        <f aca="false">SUM(J1496:J1496)</f>
        <v>44431.2</v>
      </c>
      <c r="K1497" s="335" t="n">
        <f aca="false">SUM(K1496:K1496)</f>
        <v>17568.8</v>
      </c>
      <c r="L1497" s="330"/>
      <c r="M1497" s="262"/>
      <c r="N1497" s="262"/>
      <c r="O1497" s="262"/>
      <c r="P1497" s="262"/>
      <c r="Q1497" s="262"/>
      <c r="R1497" s="331" t="n">
        <f aca="false">SUM(R1496:R1496)</f>
        <v>250</v>
      </c>
    </row>
    <row r="1498" s="1" customFormat="true" ht="12.75" hidden="false" customHeight="false" outlineLevel="0" collapsed="false">
      <c r="A1498" s="262"/>
      <c r="B1498" s="272" t="s">
        <v>914</v>
      </c>
      <c r="C1498" s="342"/>
      <c r="D1498" s="342"/>
      <c r="E1498" s="262"/>
      <c r="F1498" s="262"/>
      <c r="G1498" s="333"/>
      <c r="H1498" s="343" t="n">
        <v>0</v>
      </c>
      <c r="I1498" s="344" t="n">
        <f aca="false">K1499/J1499</f>
        <v>0.395415833918508</v>
      </c>
      <c r="J1498" s="345"/>
      <c r="K1498" s="335"/>
      <c r="L1498" s="330"/>
      <c r="M1498" s="262"/>
      <c r="N1498" s="262"/>
      <c r="O1498" s="262"/>
      <c r="P1498" s="262"/>
      <c r="Q1498" s="262"/>
      <c r="R1498" s="331"/>
    </row>
    <row r="1499" s="1" customFormat="true" ht="13.5" hidden="false" customHeight="false" outlineLevel="0" collapsed="false">
      <c r="A1499" s="346"/>
      <c r="B1499" s="346" t="s">
        <v>915</v>
      </c>
      <c r="C1499" s="346"/>
      <c r="D1499" s="346"/>
      <c r="E1499" s="346"/>
      <c r="F1499" s="347"/>
      <c r="G1499" s="348"/>
      <c r="H1499" s="349" t="n">
        <f aca="false">SUM(H1497:H1498)</f>
        <v>62000</v>
      </c>
      <c r="I1499" s="350" t="n">
        <f aca="false">K1499/H1499</f>
        <v>0.283367741935484</v>
      </c>
      <c r="J1499" s="351" t="n">
        <f aca="false">SUM(J1497:J1498)</f>
        <v>44431.2</v>
      </c>
      <c r="K1499" s="352" t="n">
        <f aca="false">H1499-J1499</f>
        <v>17568.8</v>
      </c>
      <c r="L1499" s="330"/>
      <c r="M1499" s="262"/>
      <c r="N1499" s="262"/>
      <c r="O1499" s="262"/>
      <c r="P1499" s="262"/>
      <c r="Q1499" s="262"/>
      <c r="R1499" s="331"/>
    </row>
    <row r="1500" s="1" customFormat="true" ht="13.5" hidden="false" customHeight="false" outlineLevel="0" collapsed="false">
      <c r="A1500" s="262"/>
      <c r="B1500" s="332"/>
      <c r="C1500" s="342"/>
      <c r="D1500" s="342"/>
      <c r="E1500" s="262"/>
      <c r="F1500" s="262"/>
      <c r="G1500" s="262"/>
      <c r="H1500" s="262"/>
      <c r="I1500" s="354"/>
      <c r="J1500" s="354"/>
      <c r="K1500" s="355"/>
      <c r="L1500" s="330"/>
      <c r="M1500" s="262"/>
      <c r="N1500" s="262"/>
      <c r="O1500" s="262"/>
      <c r="P1500" s="262"/>
      <c r="Q1500" s="262"/>
      <c r="R1500" s="331"/>
    </row>
    <row r="1501" s="1" customFormat="true" ht="13.5" hidden="false" customHeight="false" outlineLevel="0" collapsed="false">
      <c r="A1501" s="322"/>
      <c r="B1501" s="323" t="s">
        <v>2515</v>
      </c>
      <c r="C1501" s="324" t="s">
        <v>3106</v>
      </c>
      <c r="D1501" s="325" t="n">
        <v>42780</v>
      </c>
      <c r="E1501" s="322"/>
      <c r="F1501" s="322" t="s">
        <v>3085</v>
      </c>
      <c r="G1501" s="324"/>
      <c r="H1501" s="326" t="n">
        <v>0</v>
      </c>
      <c r="I1501" s="327" t="s">
        <v>358</v>
      </c>
      <c r="J1501" s="328" t="n">
        <v>65</v>
      </c>
      <c r="K1501" s="329" t="n">
        <v>60.5</v>
      </c>
      <c r="L1501" s="330"/>
      <c r="M1501" s="262"/>
      <c r="N1501" s="262"/>
      <c r="O1501" s="262"/>
      <c r="P1501" s="262"/>
      <c r="Q1501" s="262"/>
      <c r="R1501" s="331"/>
    </row>
    <row r="1502" s="1" customFormat="true" ht="12.75" hidden="false" customHeight="false" outlineLevel="0" collapsed="false">
      <c r="A1502" s="262" t="n">
        <v>7</v>
      </c>
      <c r="B1502" s="332" t="s">
        <v>3107</v>
      </c>
      <c r="C1502" s="332" t="s">
        <v>1556</v>
      </c>
      <c r="D1502" s="332" t="s">
        <v>3108</v>
      </c>
      <c r="E1502" s="262"/>
      <c r="F1502" s="331" t="n">
        <v>0.54</v>
      </c>
      <c r="G1502" s="333" t="n">
        <v>337</v>
      </c>
      <c r="H1502" s="333" t="n">
        <f aca="false">A1502*G1502*(1-H1501/100)</f>
        <v>2359</v>
      </c>
      <c r="I1502" s="334" t="n">
        <v>526.5</v>
      </c>
      <c r="J1502" s="334" t="n">
        <f aca="false">(A1502*I1502)/J1501*K1501</f>
        <v>3430.35</v>
      </c>
      <c r="K1502" s="335" t="n">
        <f aca="false">H1502-J1502</f>
        <v>-1071.35</v>
      </c>
      <c r="L1502" s="330"/>
      <c r="M1502" s="262"/>
      <c r="N1502" s="262" t="n">
        <v>526.5</v>
      </c>
      <c r="O1502" s="262" t="n">
        <v>6</v>
      </c>
      <c r="P1502" s="262" t="n">
        <v>1053</v>
      </c>
      <c r="Q1502" s="262" t="n">
        <v>711</v>
      </c>
      <c r="R1502" s="331" t="n">
        <f aca="false">A1502*F1502</f>
        <v>3.78</v>
      </c>
    </row>
    <row r="1503" s="1" customFormat="true" ht="12.75" hidden="false" customHeight="false" outlineLevel="0" collapsed="false">
      <c r="A1503" s="262" t="n">
        <v>7</v>
      </c>
      <c r="B1503" s="332" t="s">
        <v>2503</v>
      </c>
      <c r="C1503" s="332" t="s">
        <v>1565</v>
      </c>
      <c r="D1503" s="332" t="s">
        <v>2504</v>
      </c>
      <c r="E1503" s="262"/>
      <c r="F1503" s="331" t="n">
        <v>0.82</v>
      </c>
      <c r="G1503" s="333" t="n">
        <v>533</v>
      </c>
      <c r="H1503" s="333" t="n">
        <f aca="false">A1503*G1503*(1-H1501/100)</f>
        <v>3731</v>
      </c>
      <c r="I1503" s="334" t="n">
        <v>386.1</v>
      </c>
      <c r="J1503" s="334" t="n">
        <f aca="false">(A1503*I1503)/J1501*K1501</f>
        <v>2515.59</v>
      </c>
      <c r="K1503" s="335" t="n">
        <f aca="false">H1503-J1503</f>
        <v>1215.41</v>
      </c>
      <c r="L1503" s="330"/>
      <c r="M1503" s="262"/>
      <c r="N1503" s="262" t="n">
        <v>386.1</v>
      </c>
      <c r="O1503" s="262" t="n">
        <v>4.4</v>
      </c>
      <c r="P1503" s="262" t="n">
        <v>800</v>
      </c>
      <c r="Q1503" s="262" t="n">
        <v>521</v>
      </c>
      <c r="R1503" s="331" t="n">
        <f aca="false">A1503*F1503</f>
        <v>5.74</v>
      </c>
    </row>
    <row r="1504" s="1" customFormat="true" ht="12.75" hidden="false" customHeight="false" outlineLevel="0" collapsed="false">
      <c r="A1504" s="262" t="n">
        <v>7</v>
      </c>
      <c r="B1504" s="332" t="s">
        <v>3109</v>
      </c>
      <c r="C1504" s="332" t="s">
        <v>3110</v>
      </c>
      <c r="D1504" s="332" t="s">
        <v>3111</v>
      </c>
      <c r="E1504" s="262"/>
      <c r="F1504" s="331"/>
      <c r="G1504" s="333" t="n">
        <v>400</v>
      </c>
      <c r="H1504" s="333" t="n">
        <f aca="false">A1504*G1504*(1-H1501/100)</f>
        <v>2800</v>
      </c>
      <c r="I1504" s="334" t="n">
        <v>475.02</v>
      </c>
      <c r="J1504" s="334" t="n">
        <f aca="false">(A1504*I1504)/J1501*K1501</f>
        <v>3094.938</v>
      </c>
      <c r="K1504" s="335" t="n">
        <f aca="false">H1504-J1504</f>
        <v>-294.938</v>
      </c>
      <c r="L1504" s="330"/>
      <c r="M1504" s="262"/>
      <c r="N1504" s="262" t="n">
        <v>475.02</v>
      </c>
      <c r="O1504" s="262" t="n">
        <v>54.6</v>
      </c>
      <c r="P1504" s="262" t="n">
        <v>950</v>
      </c>
      <c r="Q1504" s="262" t="n">
        <v>570</v>
      </c>
      <c r="R1504" s="331" t="n">
        <f aca="false">A1504*F1504</f>
        <v>0</v>
      </c>
    </row>
    <row r="1505" s="1" customFormat="true" ht="12.75" hidden="false" customHeight="false" outlineLevel="0" collapsed="false">
      <c r="A1505" s="336" t="n">
        <f aca="false">SUM(A1502:A1504)</f>
        <v>21</v>
      </c>
      <c r="B1505" s="336" t="s">
        <v>377</v>
      </c>
      <c r="C1505" s="336"/>
      <c r="D1505" s="336"/>
      <c r="E1505" s="336"/>
      <c r="F1505" s="337" t="n">
        <f aca="false">R1505</f>
        <v>9.52</v>
      </c>
      <c r="G1505" s="338"/>
      <c r="H1505" s="339" t="n">
        <f aca="false">SUM(H1502:H1504)</f>
        <v>8890</v>
      </c>
      <c r="I1505" s="340"/>
      <c r="J1505" s="341" t="n">
        <f aca="false">SUM(J1502:J1504)</f>
        <v>9040.878</v>
      </c>
      <c r="K1505" s="335" t="n">
        <f aca="false">SUM(K1502:K1504)</f>
        <v>-150.878000000001</v>
      </c>
      <c r="L1505" s="330"/>
      <c r="M1505" s="262"/>
      <c r="N1505" s="262"/>
      <c r="O1505" s="262"/>
      <c r="P1505" s="262"/>
      <c r="Q1505" s="262"/>
      <c r="R1505" s="331" t="n">
        <f aca="false">SUM(R1502:R1504)</f>
        <v>9.52</v>
      </c>
    </row>
    <row r="1506" s="1" customFormat="true" ht="12.75" hidden="false" customHeight="false" outlineLevel="0" collapsed="false">
      <c r="A1506" s="262"/>
      <c r="B1506" s="272" t="s">
        <v>914</v>
      </c>
      <c r="C1506" s="342"/>
      <c r="D1506" s="342"/>
      <c r="E1506" s="262"/>
      <c r="F1506" s="262"/>
      <c r="G1506" s="333"/>
      <c r="H1506" s="343" t="n">
        <v>0</v>
      </c>
      <c r="I1506" s="344" t="n">
        <f aca="false">K1507/J1507</f>
        <v>-0.0166884234031253</v>
      </c>
      <c r="J1506" s="345"/>
      <c r="K1506" s="335"/>
      <c r="L1506" s="330"/>
      <c r="M1506" s="262"/>
      <c r="N1506" s="262"/>
      <c r="O1506" s="262"/>
      <c r="P1506" s="262"/>
      <c r="Q1506" s="262"/>
      <c r="R1506" s="331"/>
    </row>
    <row r="1507" s="1" customFormat="true" ht="13.5" hidden="false" customHeight="false" outlineLevel="0" collapsed="false">
      <c r="A1507" s="346"/>
      <c r="B1507" s="346" t="s">
        <v>915</v>
      </c>
      <c r="C1507" s="346"/>
      <c r="D1507" s="346"/>
      <c r="E1507" s="346"/>
      <c r="F1507" s="347"/>
      <c r="G1507" s="348"/>
      <c r="H1507" s="349" t="n">
        <f aca="false">SUM(H1505:H1506)</f>
        <v>8890</v>
      </c>
      <c r="I1507" s="350" t="n">
        <f aca="false">K1507/H1507</f>
        <v>-0.0169716535433072</v>
      </c>
      <c r="J1507" s="351" t="n">
        <f aca="false">SUM(J1505:J1506)</f>
        <v>9040.878</v>
      </c>
      <c r="K1507" s="352" t="n">
        <f aca="false">H1507-J1507</f>
        <v>-150.878000000001</v>
      </c>
      <c r="L1507" s="330"/>
      <c r="M1507" s="262"/>
      <c r="N1507" s="262"/>
      <c r="O1507" s="262"/>
      <c r="P1507" s="262"/>
      <c r="Q1507" s="262"/>
      <c r="R1507" s="331"/>
    </row>
    <row r="1508" s="1" customFormat="true" ht="13.5" hidden="false" customHeight="false" outlineLevel="0" collapsed="false">
      <c r="A1508" s="262"/>
      <c r="B1508" s="332"/>
      <c r="C1508" s="342"/>
      <c r="D1508" s="342"/>
      <c r="E1508" s="262"/>
      <c r="F1508" s="262"/>
      <c r="G1508" s="262"/>
      <c r="H1508" s="262"/>
      <c r="I1508" s="354"/>
      <c r="J1508" s="354"/>
      <c r="K1508" s="355"/>
      <c r="L1508" s="330"/>
      <c r="M1508" s="262"/>
      <c r="N1508" s="262"/>
      <c r="O1508" s="262"/>
      <c r="P1508" s="262"/>
      <c r="Q1508" s="262"/>
      <c r="R1508" s="331"/>
    </row>
    <row r="1509" s="1" customFormat="true" ht="13.5" hidden="false" customHeight="false" outlineLevel="0" collapsed="false">
      <c r="A1509" s="322"/>
      <c r="B1509" s="323" t="s">
        <v>3112</v>
      </c>
      <c r="C1509" s="324"/>
      <c r="D1509" s="325" t="n">
        <v>42780</v>
      </c>
      <c r="E1509" s="322"/>
      <c r="F1509" s="322" t="s">
        <v>3113</v>
      </c>
      <c r="G1509" s="324"/>
      <c r="H1509" s="326" t="n">
        <v>0</v>
      </c>
      <c r="I1509" s="327" t="s">
        <v>358</v>
      </c>
      <c r="J1509" s="328" t="n">
        <v>65</v>
      </c>
      <c r="K1509" s="329" t="n">
        <v>60.5</v>
      </c>
      <c r="L1509" s="330"/>
      <c r="M1509" s="262"/>
      <c r="N1509" s="262"/>
      <c r="O1509" s="262"/>
      <c r="P1509" s="262"/>
      <c r="Q1509" s="262"/>
      <c r="R1509" s="331"/>
    </row>
    <row r="1510" s="1" customFormat="true" ht="12.75" hidden="false" customHeight="false" outlineLevel="0" collapsed="false">
      <c r="A1510" s="262" t="n">
        <v>2</v>
      </c>
      <c r="B1510" s="332" t="s">
        <v>3114</v>
      </c>
      <c r="C1510" s="332" t="s">
        <v>1962</v>
      </c>
      <c r="D1510" s="332" t="s">
        <v>3115</v>
      </c>
      <c r="E1510" s="262"/>
      <c r="F1510" s="331" t="n">
        <v>2</v>
      </c>
      <c r="G1510" s="333" t="n">
        <v>2320</v>
      </c>
      <c r="H1510" s="333" t="n">
        <f aca="false">A1510*G1510*(1-H1509/100)</f>
        <v>4640</v>
      </c>
      <c r="I1510" s="334" t="n">
        <v>1547</v>
      </c>
      <c r="J1510" s="334" t="n">
        <f aca="false">(A1510*I1510)/J1509*K1509</f>
        <v>2879.8</v>
      </c>
      <c r="K1510" s="335" t="n">
        <f aca="false">H1510-J1510</f>
        <v>1760.2</v>
      </c>
      <c r="L1510" s="330"/>
      <c r="M1510" s="262"/>
      <c r="N1510" s="262" t="n">
        <v>1547</v>
      </c>
      <c r="O1510" s="262" t="n">
        <v>17</v>
      </c>
      <c r="P1510" s="262" t="n">
        <v>3000</v>
      </c>
      <c r="Q1510" s="262" t="n">
        <v>2320.5</v>
      </c>
      <c r="R1510" s="331" t="n">
        <f aca="false">A1510*F1510</f>
        <v>4</v>
      </c>
    </row>
    <row r="1511" s="1" customFormat="true" ht="12.75" hidden="false" customHeight="false" outlineLevel="0" collapsed="false">
      <c r="A1511" s="262" t="n">
        <v>3</v>
      </c>
      <c r="B1511" s="332" t="s">
        <v>3116</v>
      </c>
      <c r="C1511" s="332" t="s">
        <v>1263</v>
      </c>
      <c r="D1511" s="332" t="s">
        <v>1020</v>
      </c>
      <c r="E1511" s="262"/>
      <c r="F1511" s="331" t="n">
        <v>0.71</v>
      </c>
      <c r="G1511" s="333" t="n">
        <v>980</v>
      </c>
      <c r="H1511" s="333" t="n">
        <f aca="false">A1511*G1511*(1-H1509/100)</f>
        <v>2940</v>
      </c>
      <c r="I1511" s="334" t="n">
        <v>386.9775</v>
      </c>
      <c r="J1511" s="334" t="n">
        <f aca="false">(A1511*I1511)/J1509*K1509</f>
        <v>1080.56025</v>
      </c>
      <c r="K1511" s="335" t="n">
        <f aca="false">H1511-J1511</f>
        <v>1859.43975</v>
      </c>
      <c r="L1511" s="330"/>
      <c r="M1511" s="262"/>
      <c r="N1511" s="262" t="n">
        <v>386.9775</v>
      </c>
      <c r="O1511" s="262" t="n">
        <v>4.41</v>
      </c>
      <c r="P1511" s="262" t="n">
        <v>1300</v>
      </c>
      <c r="Q1511" s="262" t="n">
        <v>980</v>
      </c>
      <c r="R1511" s="331" t="n">
        <f aca="false">A1511*F1511</f>
        <v>2.13</v>
      </c>
    </row>
    <row r="1512" s="1" customFormat="true" ht="12.75" hidden="false" customHeight="false" outlineLevel="0" collapsed="false">
      <c r="A1512" s="336" t="n">
        <f aca="false">SUM(A1510:A1511)</f>
        <v>5</v>
      </c>
      <c r="B1512" s="336" t="s">
        <v>377</v>
      </c>
      <c r="C1512" s="336"/>
      <c r="D1512" s="336"/>
      <c r="E1512" s="336"/>
      <c r="F1512" s="337" t="n">
        <f aca="false">R1512</f>
        <v>6.13</v>
      </c>
      <c r="G1512" s="338"/>
      <c r="H1512" s="339" t="n">
        <f aca="false">SUM(H1510:H1511)</f>
        <v>7580</v>
      </c>
      <c r="I1512" s="340"/>
      <c r="J1512" s="341" t="n">
        <f aca="false">SUM(J1510:J1511)</f>
        <v>3960.36025</v>
      </c>
      <c r="K1512" s="335" t="n">
        <f aca="false">SUM(K1510:K1511)</f>
        <v>3619.63975</v>
      </c>
      <c r="L1512" s="330"/>
      <c r="M1512" s="262"/>
      <c r="N1512" s="262"/>
      <c r="O1512" s="262"/>
      <c r="P1512" s="262"/>
      <c r="Q1512" s="262"/>
      <c r="R1512" s="331" t="n">
        <f aca="false">SUM(R1510:R1511)</f>
        <v>6.13</v>
      </c>
    </row>
    <row r="1513" s="1" customFormat="true" ht="12.75" hidden="false" customHeight="false" outlineLevel="0" collapsed="false">
      <c r="A1513" s="262"/>
      <c r="B1513" s="272" t="s">
        <v>914</v>
      </c>
      <c r="C1513" s="342"/>
      <c r="D1513" s="342"/>
      <c r="E1513" s="262"/>
      <c r="F1513" s="262"/>
      <c r="G1513" s="333"/>
      <c r="H1513" s="343" t="n">
        <v>0</v>
      </c>
      <c r="I1513" s="344" t="n">
        <f aca="false">K1514/J1514</f>
        <v>0.913967296283211</v>
      </c>
      <c r="J1513" s="345"/>
      <c r="K1513" s="335"/>
      <c r="L1513" s="330"/>
      <c r="M1513" s="262"/>
      <c r="N1513" s="262"/>
      <c r="O1513" s="262"/>
      <c r="P1513" s="262"/>
      <c r="Q1513" s="262"/>
      <c r="R1513" s="331"/>
    </row>
    <row r="1514" s="1" customFormat="true" ht="13.5" hidden="false" customHeight="false" outlineLevel="0" collapsed="false">
      <c r="A1514" s="346"/>
      <c r="B1514" s="346" t="s">
        <v>915</v>
      </c>
      <c r="C1514" s="346"/>
      <c r="D1514" s="346"/>
      <c r="E1514" s="346"/>
      <c r="F1514" s="347"/>
      <c r="G1514" s="348"/>
      <c r="H1514" s="349" t="n">
        <f aca="false">SUM(H1512:H1513)</f>
        <v>7580</v>
      </c>
      <c r="I1514" s="350" t="n">
        <f aca="false">K1514/H1514</f>
        <v>0.47752503298153</v>
      </c>
      <c r="J1514" s="351" t="n">
        <f aca="false">SUM(J1512:J1513)</f>
        <v>3960.36025</v>
      </c>
      <c r="K1514" s="352" t="n">
        <f aca="false">H1514-J1514</f>
        <v>3619.63975</v>
      </c>
      <c r="L1514" s="330"/>
      <c r="M1514" s="262"/>
      <c r="N1514" s="262"/>
      <c r="O1514" s="262"/>
      <c r="P1514" s="262"/>
      <c r="Q1514" s="262"/>
      <c r="R1514" s="331"/>
    </row>
    <row r="1515" s="1" customFormat="true" ht="13.5" hidden="false" customHeight="false" outlineLevel="0" collapsed="false">
      <c r="A1515" s="262"/>
      <c r="B1515" s="332"/>
      <c r="C1515" s="342"/>
      <c r="D1515" s="342"/>
      <c r="E1515" s="262"/>
      <c r="F1515" s="262"/>
      <c r="G1515" s="262"/>
      <c r="H1515" s="262"/>
      <c r="I1515" s="354"/>
      <c r="J1515" s="354"/>
      <c r="K1515" s="355"/>
      <c r="L1515" s="330"/>
      <c r="M1515" s="262"/>
      <c r="N1515" s="262"/>
      <c r="O1515" s="262"/>
      <c r="P1515" s="262"/>
      <c r="Q1515" s="262"/>
      <c r="R1515" s="331"/>
    </row>
    <row r="1516" s="1" customFormat="true" ht="13.5" hidden="false" customHeight="false" outlineLevel="0" collapsed="false">
      <c r="A1516" s="322"/>
      <c r="B1516" s="272" t="s">
        <v>3117</v>
      </c>
      <c r="C1516" s="324"/>
      <c r="D1516" s="325" t="n">
        <v>42780</v>
      </c>
      <c r="E1516" s="322"/>
      <c r="F1516" s="322" t="s">
        <v>3113</v>
      </c>
      <c r="G1516" s="324"/>
      <c r="H1516" s="326" t="n">
        <v>0</v>
      </c>
      <c r="I1516" s="327" t="s">
        <v>358</v>
      </c>
      <c r="J1516" s="328" t="n">
        <v>65</v>
      </c>
      <c r="K1516" s="329" t="n">
        <v>60.5</v>
      </c>
      <c r="L1516" s="330"/>
      <c r="M1516" s="262"/>
      <c r="N1516" s="262"/>
      <c r="O1516" s="262"/>
      <c r="P1516" s="262"/>
      <c r="Q1516" s="262"/>
      <c r="R1516" s="331"/>
    </row>
    <row r="1517" s="1" customFormat="true" ht="12.75" hidden="false" customHeight="false" outlineLevel="0" collapsed="false">
      <c r="A1517" s="262" t="n">
        <v>1</v>
      </c>
      <c r="B1517" s="332" t="s">
        <v>2906</v>
      </c>
      <c r="C1517" s="332" t="s">
        <v>2907</v>
      </c>
      <c r="D1517" s="332" t="s">
        <v>2908</v>
      </c>
      <c r="E1517" s="262"/>
      <c r="F1517" s="331" t="n">
        <v>370</v>
      </c>
      <c r="G1517" s="333" t="n">
        <v>50828</v>
      </c>
      <c r="H1517" s="333" t="n">
        <f aca="false">A1517*G1517*(1-H1516/100)</f>
        <v>50828</v>
      </c>
      <c r="I1517" s="334" t="n">
        <v>37650.015</v>
      </c>
      <c r="J1517" s="334" t="n">
        <f aca="false">(A1517*I1517)/J1516*K1516</f>
        <v>35043.4755</v>
      </c>
      <c r="K1517" s="335" t="n">
        <f aca="false">H1517-J1517</f>
        <v>15784.5245</v>
      </c>
      <c r="L1517" s="330"/>
      <c r="M1517" s="262"/>
      <c r="N1517" s="262" t="n">
        <v>37650.015</v>
      </c>
      <c r="O1517" s="262" t="n">
        <v>429.06</v>
      </c>
      <c r="P1517" s="262" t="n">
        <v>52710.021</v>
      </c>
      <c r="Q1517" s="262" t="n">
        <v>50827.5203</v>
      </c>
      <c r="R1517" s="331" t="n">
        <f aca="false">A1517*F1517</f>
        <v>370</v>
      </c>
    </row>
    <row r="1518" s="1" customFormat="true" ht="12.75" hidden="false" customHeight="false" outlineLevel="0" collapsed="false">
      <c r="A1518" s="262" t="n">
        <v>2</v>
      </c>
      <c r="B1518" s="332" t="s">
        <v>3118</v>
      </c>
      <c r="C1518" s="332" t="s">
        <v>3119</v>
      </c>
      <c r="D1518" s="332" t="s">
        <v>856</v>
      </c>
      <c r="E1518" s="262"/>
      <c r="F1518" s="331" t="n">
        <v>0.13</v>
      </c>
      <c r="G1518" s="333" t="n">
        <v>828</v>
      </c>
      <c r="H1518" s="333" t="n">
        <f aca="false">A1518*G1518*(1-H1516/100)</f>
        <v>1656</v>
      </c>
      <c r="I1518" s="334" t="n">
        <v>613.3725</v>
      </c>
      <c r="J1518" s="334" t="n">
        <f aca="false">(A1518*I1518)/J1516*K1516</f>
        <v>1141.8165</v>
      </c>
      <c r="K1518" s="335" t="n">
        <f aca="false">H1518-J1518</f>
        <v>514.1835</v>
      </c>
      <c r="L1518" s="330"/>
      <c r="M1518" s="262"/>
      <c r="N1518" s="262" t="n">
        <v>613.3725</v>
      </c>
      <c r="O1518" s="262" t="n">
        <v>6.99</v>
      </c>
      <c r="P1518" s="262" t="n">
        <v>930</v>
      </c>
      <c r="Q1518" s="262" t="n">
        <v>828.0529</v>
      </c>
      <c r="R1518" s="331" t="n">
        <f aca="false">A1518*F1518</f>
        <v>0.26</v>
      </c>
    </row>
    <row r="1519" s="1" customFormat="true" ht="12.75" hidden="false" customHeight="false" outlineLevel="0" collapsed="false">
      <c r="A1519" s="262" t="n">
        <v>1</v>
      </c>
      <c r="B1519" s="332" t="s">
        <v>3120</v>
      </c>
      <c r="C1519" s="332" t="s">
        <v>3121</v>
      </c>
      <c r="D1519" s="332" t="s">
        <v>3122</v>
      </c>
      <c r="E1519" s="262"/>
      <c r="F1519" s="331" t="n">
        <v>0.135</v>
      </c>
      <c r="G1519" s="333" t="n">
        <v>687</v>
      </c>
      <c r="H1519" s="333" t="n">
        <f aca="false">A1519*G1519*(1-H1516/100)</f>
        <v>687</v>
      </c>
      <c r="I1519" s="334" t="n">
        <v>508.95</v>
      </c>
      <c r="J1519" s="334" t="n">
        <f aca="false">(A1519*I1519)/J1516*K1516</f>
        <v>473.715</v>
      </c>
      <c r="K1519" s="335" t="n">
        <f aca="false">H1519-J1519</f>
        <v>213.285</v>
      </c>
      <c r="L1519" s="330"/>
      <c r="M1519" s="262"/>
      <c r="N1519" s="262" t="n">
        <v>508.95</v>
      </c>
      <c r="O1519" s="262" t="n">
        <v>5.8</v>
      </c>
      <c r="P1519" s="262" t="n">
        <v>760</v>
      </c>
      <c r="Q1519" s="262" t="n">
        <v>687.0825</v>
      </c>
      <c r="R1519" s="331" t="n">
        <f aca="false">A1519*F1519</f>
        <v>0.135</v>
      </c>
    </row>
    <row r="1520" s="1" customFormat="true" ht="12.75" hidden="false" customHeight="false" outlineLevel="0" collapsed="false">
      <c r="A1520" s="262" t="n">
        <v>3</v>
      </c>
      <c r="B1520" s="332" t="s">
        <v>3123</v>
      </c>
      <c r="C1520" s="332" t="s">
        <v>2434</v>
      </c>
      <c r="D1520" s="332" t="s">
        <v>3124</v>
      </c>
      <c r="E1520" s="262"/>
      <c r="F1520" s="331" t="n">
        <v>0.73</v>
      </c>
      <c r="G1520" s="333" t="n">
        <v>1345</v>
      </c>
      <c r="H1520" s="333" t="n">
        <f aca="false">A1520*G1520*(1-H1516/100)</f>
        <v>4035</v>
      </c>
      <c r="I1520" s="334" t="n">
        <v>996.45</v>
      </c>
      <c r="J1520" s="334" t="n">
        <f aca="false">(A1520*I1520)/J1516*K1516</f>
        <v>2782.395</v>
      </c>
      <c r="K1520" s="335" t="n">
        <f aca="false">H1520-J1520</f>
        <v>1252.605</v>
      </c>
      <c r="L1520" s="330"/>
      <c r="M1520" s="262"/>
      <c r="N1520" s="262" t="n">
        <v>996.45</v>
      </c>
      <c r="O1520" s="262" t="n">
        <v>10.95</v>
      </c>
      <c r="P1520" s="262" t="n">
        <v>1490</v>
      </c>
      <c r="Q1520" s="262" t="n">
        <v>1345.2075</v>
      </c>
      <c r="R1520" s="331" t="n">
        <f aca="false">A1520*F1520</f>
        <v>2.19</v>
      </c>
    </row>
    <row r="1521" s="1" customFormat="true" ht="12.75" hidden="false" customHeight="false" outlineLevel="0" collapsed="false">
      <c r="A1521" s="262" t="n">
        <v>100</v>
      </c>
      <c r="B1521" s="332" t="s">
        <v>2050</v>
      </c>
      <c r="C1521" s="332" t="s">
        <v>1974</v>
      </c>
      <c r="D1521" s="332" t="s">
        <v>2051</v>
      </c>
      <c r="E1521" s="262"/>
      <c r="F1521" s="331" t="n">
        <v>0.52</v>
      </c>
      <c r="G1521" s="333" t="n">
        <v>470</v>
      </c>
      <c r="H1521" s="333" t="n">
        <f aca="false">A1521*G1521*(1-H1516/100)</f>
        <v>47000</v>
      </c>
      <c r="I1521" s="334" t="n">
        <v>337.5</v>
      </c>
      <c r="J1521" s="334" t="n">
        <f aca="false">(A1521*I1521)/J1516*K1516</f>
        <v>31413.4615384615</v>
      </c>
      <c r="K1521" s="335" t="n">
        <f aca="false">H1521-J1521</f>
        <v>15586.5384615385</v>
      </c>
      <c r="L1521" s="330"/>
      <c r="M1521" s="262"/>
      <c r="N1521" s="262" t="n">
        <v>337.5</v>
      </c>
      <c r="O1521" s="262" t="n">
        <v>3.84615384615385</v>
      </c>
      <c r="P1521" s="262" t="n">
        <v>800</v>
      </c>
      <c r="Q1521" s="262" t="n">
        <v>470</v>
      </c>
      <c r="R1521" s="331" t="n">
        <f aca="false">A1521*F1521</f>
        <v>52</v>
      </c>
    </row>
    <row r="1522" s="1" customFormat="true" ht="12.75" hidden="false" customHeight="false" outlineLevel="0" collapsed="false">
      <c r="A1522" s="262" t="n">
        <v>2</v>
      </c>
      <c r="B1522" s="332" t="s">
        <v>2828</v>
      </c>
      <c r="C1522" s="332" t="s">
        <v>1553</v>
      </c>
      <c r="D1522" s="332" t="s">
        <v>2829</v>
      </c>
      <c r="E1522" s="262"/>
      <c r="F1522" s="331" t="n">
        <v>3.4</v>
      </c>
      <c r="G1522" s="333" t="n">
        <v>1576</v>
      </c>
      <c r="H1522" s="333" t="n">
        <f aca="false">A1522*G1522*(1-H1516/100)</f>
        <v>3152</v>
      </c>
      <c r="I1522" s="334" t="n">
        <v>1102.14</v>
      </c>
      <c r="J1522" s="334" t="n">
        <f aca="false">(A1522*I1522)/J1516*K1516</f>
        <v>2051.676</v>
      </c>
      <c r="K1522" s="335" t="n">
        <f aca="false">H1522-J1522</f>
        <v>1100.324</v>
      </c>
      <c r="L1522" s="330"/>
      <c r="M1522" s="262"/>
      <c r="N1522" s="262" t="n">
        <v>1102.14</v>
      </c>
      <c r="O1522" s="262" t="n">
        <v>12.56</v>
      </c>
      <c r="P1522" s="262" t="n">
        <v>1980</v>
      </c>
      <c r="Q1522" s="262" t="n">
        <v>1576</v>
      </c>
      <c r="R1522" s="331" t="n">
        <f aca="false">A1522*F1522</f>
        <v>6.8</v>
      </c>
    </row>
    <row r="1523" s="1" customFormat="true" ht="12.75" hidden="false" customHeight="false" outlineLevel="0" collapsed="false">
      <c r="A1523" s="262" t="n">
        <v>24</v>
      </c>
      <c r="B1523" s="332" t="s">
        <v>2600</v>
      </c>
      <c r="C1523" s="332" t="s">
        <v>2598</v>
      </c>
      <c r="D1523" s="332" t="s">
        <v>2601</v>
      </c>
      <c r="E1523" s="262"/>
      <c r="F1523" s="331" t="n">
        <v>0.8</v>
      </c>
      <c r="G1523" s="333" t="n">
        <v>265</v>
      </c>
      <c r="H1523" s="333" t="n">
        <f aca="false">A1523*G1523*(1-H1516/100)</f>
        <v>6360</v>
      </c>
      <c r="I1523" s="334" t="n">
        <v>203.58</v>
      </c>
      <c r="J1523" s="334" t="n">
        <f aca="false">(A1523*I1523)/J1516*K1516</f>
        <v>4547.664</v>
      </c>
      <c r="K1523" s="335" t="n">
        <f aca="false">H1523-J1523</f>
        <v>1812.336</v>
      </c>
      <c r="L1523" s="330"/>
      <c r="M1523" s="262"/>
      <c r="N1523" s="262" t="n">
        <v>203.58</v>
      </c>
      <c r="O1523" s="262" t="n">
        <v>2.32</v>
      </c>
      <c r="P1523" s="262" t="n">
        <v>447.876</v>
      </c>
      <c r="Q1523" s="262" t="n">
        <v>265</v>
      </c>
      <c r="R1523" s="331" t="n">
        <f aca="false">A1523*F1523</f>
        <v>19.2</v>
      </c>
    </row>
    <row r="1524" s="1" customFormat="true" ht="12.75" hidden="false" customHeight="false" outlineLevel="0" collapsed="false">
      <c r="A1524" s="262" t="n">
        <v>24</v>
      </c>
      <c r="B1524" s="332" t="s">
        <v>3125</v>
      </c>
      <c r="C1524" s="332" t="s">
        <v>3126</v>
      </c>
      <c r="D1524" s="332" t="s">
        <v>3127</v>
      </c>
      <c r="E1524" s="262"/>
      <c r="F1524" s="331" t="n">
        <v>0.39</v>
      </c>
      <c r="G1524" s="333" t="n">
        <v>136</v>
      </c>
      <c r="H1524" s="333" t="n">
        <f aca="false">A1524*G1524*(1-H1516/100)</f>
        <v>3264</v>
      </c>
      <c r="I1524" s="334" t="n">
        <v>100.9125</v>
      </c>
      <c r="J1524" s="334" t="n">
        <f aca="false">(A1524*I1524)/J1516*K1516</f>
        <v>2254.23</v>
      </c>
      <c r="K1524" s="335" t="n">
        <f aca="false">H1524-J1524</f>
        <v>1009.77</v>
      </c>
      <c r="L1524" s="330"/>
      <c r="M1524" s="262"/>
      <c r="N1524" s="262" t="n">
        <v>100.9125</v>
      </c>
      <c r="O1524" s="262" t="n">
        <v>1.15</v>
      </c>
      <c r="P1524" s="262" t="n">
        <v>300</v>
      </c>
      <c r="Q1524" s="262" t="n">
        <v>136</v>
      </c>
      <c r="R1524" s="331" t="n">
        <f aca="false">A1524*F1524</f>
        <v>9.36</v>
      </c>
    </row>
    <row r="1525" s="1" customFormat="true" ht="12.75" hidden="false" customHeight="false" outlineLevel="0" collapsed="false">
      <c r="A1525" s="336" t="n">
        <f aca="false">SUM(A1517:A1524)</f>
        <v>157</v>
      </c>
      <c r="B1525" s="336" t="s">
        <v>377</v>
      </c>
      <c r="C1525" s="336"/>
      <c r="D1525" s="336"/>
      <c r="E1525" s="336"/>
      <c r="F1525" s="337" t="n">
        <f aca="false">R1525</f>
        <v>459.945</v>
      </c>
      <c r="G1525" s="338"/>
      <c r="H1525" s="339" t="n">
        <f aca="false">SUM(H1517:H1524)</f>
        <v>116982</v>
      </c>
      <c r="I1525" s="340"/>
      <c r="J1525" s="341" t="n">
        <f aca="false">SUM(J1517:J1524)</f>
        <v>79708.4335384615</v>
      </c>
      <c r="K1525" s="335" t="n">
        <f aca="false">SUM(K1517:K1524)</f>
        <v>37273.5664615385</v>
      </c>
      <c r="L1525" s="330"/>
      <c r="M1525" s="262"/>
      <c r="N1525" s="262"/>
      <c r="O1525" s="262"/>
      <c r="P1525" s="262"/>
      <c r="Q1525" s="262"/>
      <c r="R1525" s="331" t="n">
        <f aca="false">SUM(R1517:R1524)</f>
        <v>459.945</v>
      </c>
    </row>
    <row r="1526" s="1" customFormat="true" ht="12.75" hidden="false" customHeight="false" outlineLevel="0" collapsed="false">
      <c r="A1526" s="262"/>
      <c r="B1526" s="272" t="s">
        <v>914</v>
      </c>
      <c r="C1526" s="342"/>
      <c r="D1526" s="342"/>
      <c r="E1526" s="262"/>
      <c r="F1526" s="262"/>
      <c r="G1526" s="333"/>
      <c r="H1526" s="343" t="n">
        <v>0</v>
      </c>
      <c r="I1526" s="344" t="n">
        <f aca="false">K1527/J1527</f>
        <v>0.467623873746721</v>
      </c>
      <c r="J1526" s="345"/>
      <c r="K1526" s="335"/>
      <c r="L1526" s="330"/>
      <c r="M1526" s="262"/>
      <c r="N1526" s="262"/>
      <c r="O1526" s="262"/>
      <c r="P1526" s="262"/>
      <c r="Q1526" s="262"/>
      <c r="R1526" s="331"/>
    </row>
    <row r="1527" s="1" customFormat="true" ht="13.5" hidden="false" customHeight="false" outlineLevel="0" collapsed="false">
      <c r="A1527" s="346"/>
      <c r="B1527" s="346" t="s">
        <v>915</v>
      </c>
      <c r="C1527" s="346"/>
      <c r="D1527" s="346"/>
      <c r="E1527" s="346"/>
      <c r="F1527" s="347"/>
      <c r="G1527" s="348"/>
      <c r="H1527" s="349" t="n">
        <f aca="false">SUM(H1525:H1526)</f>
        <v>116982</v>
      </c>
      <c r="I1527" s="350" t="n">
        <f aca="false">K1527/H1527</f>
        <v>0.318626510587428</v>
      </c>
      <c r="J1527" s="351" t="n">
        <f aca="false">SUM(J1525:J1526)</f>
        <v>79708.4335384615</v>
      </c>
      <c r="K1527" s="352" t="n">
        <f aca="false">H1527-J1527</f>
        <v>37273.5664615385</v>
      </c>
      <c r="L1527" s="330"/>
      <c r="M1527" s="262"/>
      <c r="N1527" s="262"/>
      <c r="O1527" s="262"/>
      <c r="P1527" s="262"/>
      <c r="Q1527" s="262"/>
      <c r="R1527" s="331"/>
    </row>
    <row r="1528" s="1" customFormat="true" ht="13.5" hidden="false" customHeight="false" outlineLevel="0" collapsed="false">
      <c r="A1528" s="262"/>
      <c r="B1528" s="332"/>
      <c r="C1528" s="342"/>
      <c r="D1528" s="342"/>
      <c r="E1528" s="262"/>
      <c r="F1528" s="262"/>
      <c r="G1528" s="262"/>
      <c r="H1528" s="262"/>
      <c r="I1528" s="354"/>
      <c r="J1528" s="354"/>
      <c r="K1528" s="355"/>
      <c r="L1528" s="330"/>
      <c r="M1528" s="262"/>
      <c r="N1528" s="262"/>
      <c r="O1528" s="262"/>
      <c r="P1528" s="262"/>
      <c r="Q1528" s="262"/>
      <c r="R1528" s="331"/>
    </row>
    <row r="1529" s="1" customFormat="true" ht="13.5" hidden="false" customHeight="false" outlineLevel="0" collapsed="false">
      <c r="A1529" s="322"/>
      <c r="B1529" s="323" t="s">
        <v>3128</v>
      </c>
      <c r="C1529" s="324" t="s">
        <v>3129</v>
      </c>
      <c r="D1529" s="325" t="n">
        <v>42780</v>
      </c>
      <c r="E1529" s="322"/>
      <c r="F1529" s="322" t="s">
        <v>3130</v>
      </c>
      <c r="G1529" s="324"/>
      <c r="H1529" s="326" t="n">
        <v>0</v>
      </c>
      <c r="I1529" s="327" t="s">
        <v>358</v>
      </c>
      <c r="J1529" s="328" t="n">
        <v>65</v>
      </c>
      <c r="K1529" s="329" t="n">
        <v>60.5</v>
      </c>
      <c r="L1529" s="330"/>
      <c r="M1529" s="262"/>
      <c r="N1529" s="262"/>
      <c r="O1529" s="262"/>
      <c r="P1529" s="262"/>
      <c r="Q1529" s="262"/>
      <c r="R1529" s="331"/>
    </row>
    <row r="1530" s="1" customFormat="true" ht="12.75" hidden="false" customHeight="false" outlineLevel="0" collapsed="false">
      <c r="A1530" s="262" t="n">
        <v>3</v>
      </c>
      <c r="B1530" s="332" t="s">
        <v>3131</v>
      </c>
      <c r="C1530" s="332" t="s">
        <v>3132</v>
      </c>
      <c r="D1530" s="332" t="s">
        <v>3133</v>
      </c>
      <c r="E1530" s="262"/>
      <c r="F1530" s="331" t="n">
        <v>29</v>
      </c>
      <c r="G1530" s="333" t="n">
        <v>5119</v>
      </c>
      <c r="H1530" s="333" t="n">
        <f aca="false">A1530*G1530*(1-H1529/100)</f>
        <v>15357</v>
      </c>
      <c r="I1530" s="334" t="n">
        <v>3791.6775</v>
      </c>
      <c r="J1530" s="334" t="n">
        <f aca="false">(A1530*I1530)/J1529*K1529</f>
        <v>10587.53025</v>
      </c>
      <c r="K1530" s="335" t="n">
        <f aca="false">H1530-J1530</f>
        <v>4769.46975</v>
      </c>
      <c r="L1530" s="330"/>
      <c r="M1530" s="262"/>
      <c r="N1530" s="262" t="n">
        <v>3791.6775</v>
      </c>
      <c r="O1530" s="262" t="n">
        <v>43.21</v>
      </c>
      <c r="P1530" s="262" t="n">
        <v>5687.5163</v>
      </c>
      <c r="Q1530" s="262" t="n">
        <v>5118.7646</v>
      </c>
      <c r="R1530" s="331" t="n">
        <f aca="false">A1530*F1530</f>
        <v>87</v>
      </c>
    </row>
    <row r="1531" s="1" customFormat="true" ht="12.75" hidden="false" customHeight="false" outlineLevel="0" collapsed="false">
      <c r="A1531" s="262" t="n">
        <v>1</v>
      </c>
      <c r="B1531" s="332" t="s">
        <v>3134</v>
      </c>
      <c r="C1531" s="332" t="s">
        <v>3135</v>
      </c>
      <c r="D1531" s="332" t="s">
        <v>3136</v>
      </c>
      <c r="E1531" s="262"/>
      <c r="F1531" s="331" t="n">
        <v>39.5</v>
      </c>
      <c r="G1531" s="333" t="n">
        <v>6714</v>
      </c>
      <c r="H1531" s="333" t="n">
        <f aca="false">A1531*G1531*(1-H1529/100)</f>
        <v>6714</v>
      </c>
      <c r="I1531" s="334" t="n">
        <v>5164.965</v>
      </c>
      <c r="J1531" s="334" t="n">
        <f aca="false">(A1531*I1531)/J1529*K1529</f>
        <v>4807.3905</v>
      </c>
      <c r="K1531" s="335" t="n">
        <f aca="false">H1531-J1531</f>
        <v>1906.6095</v>
      </c>
      <c r="L1531" s="330"/>
      <c r="M1531" s="262"/>
      <c r="N1531" s="262" t="n">
        <v>5164.965</v>
      </c>
      <c r="O1531" s="262" t="n">
        <v>58.86</v>
      </c>
      <c r="P1531" s="262" t="n">
        <v>7747.4475</v>
      </c>
      <c r="Q1531" s="262" t="n">
        <v>6972.7028</v>
      </c>
      <c r="R1531" s="331" t="n">
        <f aca="false">A1531*F1531</f>
        <v>39.5</v>
      </c>
    </row>
    <row r="1532" s="1" customFormat="true" ht="12.75" hidden="false" customHeight="false" outlineLevel="0" collapsed="false">
      <c r="A1532" s="262" t="n">
        <v>15</v>
      </c>
      <c r="B1532" s="332" t="s">
        <v>1019</v>
      </c>
      <c r="C1532" s="332" t="s">
        <v>1263</v>
      </c>
      <c r="D1532" s="332" t="s">
        <v>1020</v>
      </c>
      <c r="E1532" s="262"/>
      <c r="F1532" s="331" t="n">
        <v>0.71</v>
      </c>
      <c r="G1532" s="333" t="n">
        <v>980</v>
      </c>
      <c r="H1532" s="333" t="n">
        <f aca="false">A1532*G1532*(1-H1529/100)</f>
        <v>14700</v>
      </c>
      <c r="I1532" s="334" t="n">
        <v>386.9775</v>
      </c>
      <c r="J1532" s="334" t="n">
        <f aca="false">(A1532*I1532)/J1529*K1529</f>
        <v>5402.80125</v>
      </c>
      <c r="K1532" s="335" t="n">
        <f aca="false">H1532-J1532</f>
        <v>9297.19875</v>
      </c>
      <c r="L1532" s="330"/>
      <c r="M1532" s="262"/>
      <c r="N1532" s="262" t="n">
        <v>386.9775</v>
      </c>
      <c r="O1532" s="262" t="n">
        <v>4.41</v>
      </c>
      <c r="P1532" s="262" t="n">
        <v>1300</v>
      </c>
      <c r="Q1532" s="262" t="n">
        <v>980</v>
      </c>
      <c r="R1532" s="331" t="n">
        <f aca="false">A1532*F1532</f>
        <v>10.65</v>
      </c>
    </row>
    <row r="1533" s="1" customFormat="true" ht="12.75" hidden="false" customHeight="false" outlineLevel="0" collapsed="false">
      <c r="A1533" s="262" t="n">
        <v>8</v>
      </c>
      <c r="B1533" s="332" t="s">
        <v>1060</v>
      </c>
      <c r="C1533" s="332" t="s">
        <v>1263</v>
      </c>
      <c r="D1533" s="332" t="s">
        <v>1061</v>
      </c>
      <c r="E1533" s="262"/>
      <c r="F1533" s="331" t="n">
        <v>0.71</v>
      </c>
      <c r="G1533" s="333" t="n">
        <v>980</v>
      </c>
      <c r="H1533" s="333" t="n">
        <f aca="false">A1533*G1533*(1-H1529/100)</f>
        <v>7840</v>
      </c>
      <c r="I1533" s="334" t="n">
        <v>386.9775</v>
      </c>
      <c r="J1533" s="334" t="n">
        <f aca="false">(A1533*I1533)/J1529*K1529</f>
        <v>2881.494</v>
      </c>
      <c r="K1533" s="335" t="n">
        <f aca="false">H1533-J1533</f>
        <v>4958.506</v>
      </c>
      <c r="L1533" s="330"/>
      <c r="M1533" s="262"/>
      <c r="N1533" s="262" t="n">
        <v>386.9775</v>
      </c>
      <c r="O1533" s="262" t="n">
        <v>4.41</v>
      </c>
      <c r="P1533" s="262" t="n">
        <v>1300</v>
      </c>
      <c r="Q1533" s="262" t="n">
        <v>980</v>
      </c>
      <c r="R1533" s="331" t="n">
        <f aca="false">A1533*F1533</f>
        <v>5.68</v>
      </c>
    </row>
    <row r="1534" s="1" customFormat="true" ht="12.75" hidden="false" customHeight="false" outlineLevel="0" collapsed="false">
      <c r="A1534" s="262"/>
      <c r="B1534" s="272" t="s">
        <v>1365</v>
      </c>
      <c r="C1534" s="332"/>
      <c r="D1534" s="332"/>
      <c r="E1534" s="262"/>
      <c r="F1534" s="331"/>
      <c r="G1534" s="333"/>
      <c r="H1534" s="333"/>
      <c r="I1534" s="334"/>
      <c r="J1534" s="334"/>
      <c r="K1534" s="335"/>
      <c r="L1534" s="330"/>
      <c r="M1534" s="262"/>
      <c r="N1534" s="262"/>
      <c r="O1534" s="262"/>
      <c r="P1534" s="262"/>
      <c r="Q1534" s="262"/>
      <c r="R1534" s="331"/>
    </row>
    <row r="1535" s="1" customFormat="true" ht="12.75" hidden="false" customHeight="false" outlineLevel="0" collapsed="false">
      <c r="A1535" s="262" t="n">
        <v>40</v>
      </c>
      <c r="B1535" s="332" t="s">
        <v>2688</v>
      </c>
      <c r="C1535" s="332" t="s">
        <v>1931</v>
      </c>
      <c r="D1535" s="332" t="s">
        <v>2689</v>
      </c>
      <c r="E1535" s="262"/>
      <c r="F1535" s="331" t="n">
        <v>0.08</v>
      </c>
      <c r="G1535" s="333" t="n">
        <v>124</v>
      </c>
      <c r="H1535" s="333" t="n">
        <f aca="false">A1535*G1535*(1-H1529/100)</f>
        <v>4960</v>
      </c>
      <c r="I1535" s="334" t="n">
        <v>92.1375</v>
      </c>
      <c r="J1535" s="334" t="n">
        <f aca="false">(A1535*I1535)/J1529*K1529</f>
        <v>3430.35</v>
      </c>
      <c r="K1535" s="335" t="n">
        <f aca="false">H1535-J1535</f>
        <v>1529.65</v>
      </c>
      <c r="L1535" s="330"/>
      <c r="M1535" s="262"/>
      <c r="N1535" s="262" t="n">
        <v>92.1375</v>
      </c>
      <c r="O1535" s="262" t="n">
        <v>1.05</v>
      </c>
      <c r="P1535" s="262" t="n">
        <v>150</v>
      </c>
      <c r="Q1535" s="262" t="n">
        <v>124.3856</v>
      </c>
      <c r="R1535" s="331" t="n">
        <f aca="false">A1535*F1535</f>
        <v>3.2</v>
      </c>
    </row>
    <row r="1536" s="1" customFormat="true" ht="12.75" hidden="false" customHeight="false" outlineLevel="0" collapsed="false">
      <c r="A1536" s="262" t="n">
        <v>40</v>
      </c>
      <c r="B1536" s="332" t="s">
        <v>3137</v>
      </c>
      <c r="C1536" s="332" t="s">
        <v>1762</v>
      </c>
      <c r="D1536" s="332" t="s">
        <v>3138</v>
      </c>
      <c r="E1536" s="262"/>
      <c r="F1536" s="331" t="n">
        <v>0.16</v>
      </c>
      <c r="G1536" s="333" t="n">
        <v>154</v>
      </c>
      <c r="H1536" s="333" t="n">
        <f aca="false">A1536*G1536*(1-H1529/100)</f>
        <v>6160</v>
      </c>
      <c r="I1536" s="334" t="n">
        <v>114.075</v>
      </c>
      <c r="J1536" s="334" t="n">
        <f aca="false">(A1536*I1536)/J1529*K1529</f>
        <v>4247.1</v>
      </c>
      <c r="K1536" s="335" t="n">
        <f aca="false">H1536-J1536</f>
        <v>1912.9</v>
      </c>
      <c r="L1536" s="330"/>
      <c r="M1536" s="262"/>
      <c r="N1536" s="262" t="n">
        <v>114.075</v>
      </c>
      <c r="O1536" s="262" t="n">
        <v>1.3</v>
      </c>
      <c r="P1536" s="262" t="n">
        <v>180</v>
      </c>
      <c r="Q1536" s="262" t="n">
        <v>154.0013</v>
      </c>
      <c r="R1536" s="331" t="n">
        <f aca="false">A1536*F1536</f>
        <v>6.4</v>
      </c>
    </row>
    <row r="1537" s="1" customFormat="true" ht="12.75" hidden="false" customHeight="false" outlineLevel="0" collapsed="false">
      <c r="A1537" s="262" t="n">
        <v>15</v>
      </c>
      <c r="B1537" s="332" t="s">
        <v>3139</v>
      </c>
      <c r="C1537" s="332" t="s">
        <v>3140</v>
      </c>
      <c r="D1537" s="332" t="s">
        <v>3141</v>
      </c>
      <c r="E1537" s="262"/>
      <c r="F1537" s="331" t="n">
        <v>0.13</v>
      </c>
      <c r="G1537" s="333" t="n">
        <v>172</v>
      </c>
      <c r="H1537" s="333" t="n">
        <f aca="false">A1537*G1537*(1-H1529/100)</f>
        <v>2580</v>
      </c>
      <c r="I1537" s="334" t="n">
        <v>127.2375</v>
      </c>
      <c r="J1537" s="334" t="n">
        <f aca="false">(A1537*I1537)/J1529*K1529</f>
        <v>1776.43125</v>
      </c>
      <c r="K1537" s="335" t="n">
        <f aca="false">H1537-J1537</f>
        <v>803.56875</v>
      </c>
      <c r="L1537" s="330"/>
      <c r="M1537" s="262"/>
      <c r="N1537" s="262" t="n">
        <v>127.2375</v>
      </c>
      <c r="O1537" s="262" t="n">
        <v>1.45</v>
      </c>
      <c r="P1537" s="262" t="n">
        <v>200</v>
      </c>
      <c r="Q1537" s="262" t="n">
        <v>171.7706</v>
      </c>
      <c r="R1537" s="331" t="n">
        <f aca="false">A1537*F1537</f>
        <v>1.95</v>
      </c>
    </row>
    <row r="1538" s="1" customFormat="true" ht="12.75" hidden="false" customHeight="false" outlineLevel="0" collapsed="false">
      <c r="A1538" s="336" t="n">
        <f aca="false">SUM(A1530:A1537)</f>
        <v>122</v>
      </c>
      <c r="B1538" s="336" t="s">
        <v>377</v>
      </c>
      <c r="C1538" s="336"/>
      <c r="D1538" s="336"/>
      <c r="E1538" s="336"/>
      <c r="F1538" s="337" t="n">
        <f aca="false">R1538</f>
        <v>154.38</v>
      </c>
      <c r="G1538" s="338"/>
      <c r="H1538" s="339" t="n">
        <f aca="false">SUM(H1530:H1537)</f>
        <v>58311</v>
      </c>
      <c r="I1538" s="340"/>
      <c r="J1538" s="341" t="n">
        <f aca="false">SUM(J1530:J1537)</f>
        <v>33133.09725</v>
      </c>
      <c r="K1538" s="335" t="n">
        <f aca="false">SUM(K1530:K1537)</f>
        <v>25177.90275</v>
      </c>
      <c r="L1538" s="330"/>
      <c r="M1538" s="262"/>
      <c r="N1538" s="262"/>
      <c r="O1538" s="262"/>
      <c r="P1538" s="262"/>
      <c r="Q1538" s="262"/>
      <c r="R1538" s="331" t="n">
        <f aca="false">SUM(R1530:R1537)</f>
        <v>154.38</v>
      </c>
    </row>
    <row r="1539" s="1" customFormat="true" ht="12.75" hidden="false" customHeight="false" outlineLevel="0" collapsed="false">
      <c r="A1539" s="262"/>
      <c r="B1539" s="272" t="s">
        <v>914</v>
      </c>
      <c r="C1539" s="342"/>
      <c r="D1539" s="342"/>
      <c r="E1539" s="262"/>
      <c r="F1539" s="262"/>
      <c r="G1539" s="333"/>
      <c r="H1539" s="343" t="n">
        <v>0</v>
      </c>
      <c r="I1539" s="344" t="n">
        <f aca="false">K1540/J1540</f>
        <v>0.759901875759592</v>
      </c>
      <c r="J1539" s="345"/>
      <c r="K1539" s="335"/>
      <c r="L1539" s="330"/>
      <c r="M1539" s="262"/>
      <c r="N1539" s="262"/>
      <c r="O1539" s="262"/>
      <c r="P1539" s="262"/>
      <c r="Q1539" s="262"/>
      <c r="R1539" s="331"/>
    </row>
    <row r="1540" s="1" customFormat="true" ht="13.5" hidden="false" customHeight="false" outlineLevel="0" collapsed="false">
      <c r="A1540" s="346"/>
      <c r="B1540" s="346" t="s">
        <v>915</v>
      </c>
      <c r="C1540" s="346"/>
      <c r="D1540" s="346"/>
      <c r="E1540" s="346"/>
      <c r="F1540" s="347"/>
      <c r="G1540" s="348"/>
      <c r="H1540" s="349" t="n">
        <f aca="false">SUM(H1538:H1539)</f>
        <v>58311</v>
      </c>
      <c r="I1540" s="350" t="n">
        <f aca="false">K1540/H1540</f>
        <v>0.431786502546689</v>
      </c>
      <c r="J1540" s="351" t="n">
        <f aca="false">SUM(J1538:J1539)</f>
        <v>33133.09725</v>
      </c>
      <c r="K1540" s="352" t="n">
        <f aca="false">H1540-J1540</f>
        <v>25177.90275</v>
      </c>
      <c r="L1540" s="330"/>
      <c r="M1540" s="262"/>
      <c r="N1540" s="262"/>
      <c r="O1540" s="262"/>
      <c r="P1540" s="262"/>
      <c r="Q1540" s="262"/>
      <c r="R1540" s="331"/>
    </row>
    <row r="1541" s="1" customFormat="true" ht="13.5" hidden="false" customHeight="false" outlineLevel="0" collapsed="false">
      <c r="A1541" s="262"/>
      <c r="B1541" s="332"/>
      <c r="C1541" s="342"/>
      <c r="D1541" s="342"/>
      <c r="E1541" s="262"/>
      <c r="F1541" s="262"/>
      <c r="G1541" s="262"/>
      <c r="H1541" s="262"/>
      <c r="I1541" s="354"/>
      <c r="J1541" s="354"/>
      <c r="K1541" s="355"/>
      <c r="L1541" s="330"/>
      <c r="M1541" s="262"/>
      <c r="N1541" s="262"/>
      <c r="O1541" s="262"/>
      <c r="P1541" s="262"/>
      <c r="Q1541" s="262"/>
      <c r="R1541" s="331"/>
    </row>
    <row r="1542" s="1" customFormat="true" ht="13.5" hidden="false" customHeight="false" outlineLevel="0" collapsed="false">
      <c r="A1542" s="322"/>
      <c r="B1542" s="323" t="s">
        <v>1540</v>
      </c>
      <c r="C1542" s="324" t="s">
        <v>3142</v>
      </c>
      <c r="D1542" s="325" t="n">
        <v>42780</v>
      </c>
      <c r="E1542" s="322"/>
      <c r="F1542" s="322" t="s">
        <v>3143</v>
      </c>
      <c r="G1542" s="324"/>
      <c r="H1542" s="326" t="n">
        <v>0</v>
      </c>
      <c r="I1542" s="327" t="s">
        <v>358</v>
      </c>
      <c r="J1542" s="328" t="n">
        <v>65</v>
      </c>
      <c r="K1542" s="329" t="n">
        <v>60.5</v>
      </c>
      <c r="L1542" s="330"/>
      <c r="M1542" s="262"/>
      <c r="N1542" s="262"/>
      <c r="O1542" s="262"/>
      <c r="P1542" s="262"/>
      <c r="Q1542" s="262"/>
      <c r="R1542" s="331"/>
    </row>
    <row r="1543" s="1" customFormat="true" ht="12.75" hidden="false" customHeight="false" outlineLevel="0" collapsed="false">
      <c r="A1543" s="262" t="n">
        <v>5</v>
      </c>
      <c r="B1543" s="332" t="s">
        <v>2795</v>
      </c>
      <c r="C1543" s="332" t="s">
        <v>830</v>
      </c>
      <c r="D1543" s="332" t="s">
        <v>2796</v>
      </c>
      <c r="E1543" s="262"/>
      <c r="F1543" s="331" t="n">
        <v>5.9</v>
      </c>
      <c r="G1543" s="333" t="n">
        <v>1015</v>
      </c>
      <c r="H1543" s="333" t="n">
        <f aca="false">A1543*G1543*(1-H1542/100)</f>
        <v>5075</v>
      </c>
      <c r="I1543" s="334" t="n">
        <v>724.815</v>
      </c>
      <c r="J1543" s="334" t="n">
        <f aca="false">(A1543*I1543)/J1542*K1542</f>
        <v>3373.1775</v>
      </c>
      <c r="K1543" s="335" t="n">
        <f aca="false">H1543-J1543</f>
        <v>1701.8225</v>
      </c>
      <c r="L1543" s="330"/>
      <c r="M1543" s="262"/>
      <c r="N1543" s="262" t="n">
        <v>724.815</v>
      </c>
      <c r="O1543" s="262" t="n">
        <v>8.26</v>
      </c>
      <c r="P1543" s="262" t="n">
        <v>1087.2225</v>
      </c>
      <c r="Q1543" s="262" t="n">
        <v>1014.741</v>
      </c>
      <c r="R1543" s="331" t="n">
        <f aca="false">A1543*F1543</f>
        <v>29.5</v>
      </c>
    </row>
    <row r="1544" s="1" customFormat="true" ht="12.75" hidden="false" customHeight="false" outlineLevel="0" collapsed="false">
      <c r="A1544" s="262" t="n">
        <v>10</v>
      </c>
      <c r="B1544" s="332" t="s">
        <v>3144</v>
      </c>
      <c r="C1544" s="332" t="s">
        <v>833</v>
      </c>
      <c r="D1544" s="332" t="s">
        <v>3145</v>
      </c>
      <c r="E1544" s="262"/>
      <c r="F1544" s="331" t="n">
        <v>0.22</v>
      </c>
      <c r="G1544" s="333" t="n">
        <v>75</v>
      </c>
      <c r="H1544" s="333" t="n">
        <f aca="false">A1544*G1544*(1-H1542/100)</f>
        <v>750</v>
      </c>
      <c r="I1544" s="334" t="n">
        <v>50.05</v>
      </c>
      <c r="J1544" s="334" t="n">
        <f aca="false">(A1544*I1544)/J1542*K1542</f>
        <v>465.85</v>
      </c>
      <c r="K1544" s="335" t="n">
        <f aca="false">H1544-J1544</f>
        <v>284.15</v>
      </c>
      <c r="L1544" s="330"/>
      <c r="M1544" s="262"/>
      <c r="N1544" s="262" t="n">
        <v>50.05</v>
      </c>
      <c r="O1544" s="262" t="n">
        <v>0.55</v>
      </c>
      <c r="P1544" s="262" t="n">
        <v>75.075</v>
      </c>
      <c r="Q1544" s="262" t="n">
        <v>75.075</v>
      </c>
      <c r="R1544" s="331" t="n">
        <f aca="false">A1544*F1544</f>
        <v>2.2</v>
      </c>
    </row>
    <row r="1545" s="1" customFormat="true" ht="12.75" hidden="false" customHeight="false" outlineLevel="0" collapsed="false">
      <c r="A1545" s="262" t="n">
        <v>10</v>
      </c>
      <c r="B1545" s="332" t="s">
        <v>846</v>
      </c>
      <c r="C1545" s="332" t="s">
        <v>842</v>
      </c>
      <c r="D1545" s="332" t="s">
        <v>1328</v>
      </c>
      <c r="E1545" s="262"/>
      <c r="F1545" s="331" t="n">
        <v>0.04</v>
      </c>
      <c r="G1545" s="333" t="n">
        <v>42</v>
      </c>
      <c r="H1545" s="333" t="n">
        <f aca="false">A1545*G1545*(1-H1542/100)</f>
        <v>420</v>
      </c>
      <c r="I1545" s="334" t="n">
        <v>26.325</v>
      </c>
      <c r="J1545" s="334" t="n">
        <f aca="false">(A1545*I1545)/J1542*K1542</f>
        <v>245.025</v>
      </c>
      <c r="K1545" s="335" t="n">
        <f aca="false">H1545-J1545</f>
        <v>174.975</v>
      </c>
      <c r="L1545" s="330"/>
      <c r="M1545" s="262"/>
      <c r="N1545" s="262" t="n">
        <v>26.325</v>
      </c>
      <c r="O1545" s="262" t="n">
        <v>0.3</v>
      </c>
      <c r="P1545" s="262" t="n">
        <v>80</v>
      </c>
      <c r="Q1545" s="262" t="n">
        <v>42.12</v>
      </c>
      <c r="R1545" s="331" t="n">
        <f aca="false">A1545*F1545</f>
        <v>0.4</v>
      </c>
    </row>
    <row r="1546" s="1" customFormat="true" ht="12.75" hidden="false" customHeight="false" outlineLevel="0" collapsed="false">
      <c r="A1546" s="336" t="n">
        <f aca="false">SUM(A1543:A1545)</f>
        <v>25</v>
      </c>
      <c r="B1546" s="336" t="s">
        <v>377</v>
      </c>
      <c r="C1546" s="336"/>
      <c r="D1546" s="336"/>
      <c r="E1546" s="336"/>
      <c r="F1546" s="337" t="n">
        <f aca="false">R1546</f>
        <v>32.1</v>
      </c>
      <c r="G1546" s="338"/>
      <c r="H1546" s="339" t="n">
        <f aca="false">SUM(H1543:H1545)</f>
        <v>6245</v>
      </c>
      <c r="I1546" s="340"/>
      <c r="J1546" s="341" t="n">
        <f aca="false">SUM(J1543:J1545)</f>
        <v>4084.0525</v>
      </c>
      <c r="K1546" s="335" t="n">
        <f aca="false">SUM(K1543:K1545)</f>
        <v>2160.9475</v>
      </c>
      <c r="L1546" s="330"/>
      <c r="M1546" s="262"/>
      <c r="N1546" s="262"/>
      <c r="O1546" s="262"/>
      <c r="P1546" s="262"/>
      <c r="Q1546" s="262"/>
      <c r="R1546" s="331" t="n">
        <f aca="false">SUM(R1543:R1545)</f>
        <v>32.1</v>
      </c>
    </row>
    <row r="1547" s="1" customFormat="true" ht="12.75" hidden="false" customHeight="false" outlineLevel="0" collapsed="false">
      <c r="A1547" s="262"/>
      <c r="B1547" s="272" t="s">
        <v>914</v>
      </c>
      <c r="C1547" s="342"/>
      <c r="D1547" s="342"/>
      <c r="E1547" s="262"/>
      <c r="F1547" s="262"/>
      <c r="G1547" s="333"/>
      <c r="H1547" s="343" t="n">
        <v>0</v>
      </c>
      <c r="I1547" s="344" t="n">
        <f aca="false">K1548/J1548</f>
        <v>0.529118443017077</v>
      </c>
      <c r="J1547" s="345"/>
      <c r="K1547" s="335"/>
      <c r="L1547" s="330"/>
      <c r="M1547" s="262"/>
      <c r="N1547" s="262"/>
      <c r="O1547" s="262"/>
      <c r="P1547" s="262"/>
      <c r="Q1547" s="262"/>
      <c r="R1547" s="331"/>
    </row>
    <row r="1548" s="1" customFormat="true" ht="13.5" hidden="false" customHeight="false" outlineLevel="0" collapsed="false">
      <c r="A1548" s="346"/>
      <c r="B1548" s="346" t="s">
        <v>915</v>
      </c>
      <c r="C1548" s="346"/>
      <c r="D1548" s="346"/>
      <c r="E1548" s="346"/>
      <c r="F1548" s="347"/>
      <c r="G1548" s="348"/>
      <c r="H1548" s="349" t="n">
        <f aca="false">SUM(H1546:H1547)</f>
        <v>6245</v>
      </c>
      <c r="I1548" s="350" t="n">
        <f aca="false">K1548/H1548</f>
        <v>0.34602842273819</v>
      </c>
      <c r="J1548" s="351" t="n">
        <f aca="false">SUM(J1546:J1547)</f>
        <v>4084.0525</v>
      </c>
      <c r="K1548" s="352" t="n">
        <f aca="false">H1548-J1548</f>
        <v>2160.9475</v>
      </c>
      <c r="L1548" s="330"/>
      <c r="M1548" s="262"/>
      <c r="N1548" s="262"/>
      <c r="O1548" s="262"/>
      <c r="P1548" s="262"/>
      <c r="Q1548" s="262"/>
      <c r="R1548" s="331"/>
    </row>
    <row r="1549" s="1" customFormat="true" ht="13.5" hidden="false" customHeight="false" outlineLevel="0" collapsed="false">
      <c r="A1549" s="262"/>
      <c r="B1549" s="332"/>
      <c r="C1549" s="342"/>
      <c r="D1549" s="342"/>
      <c r="E1549" s="262"/>
      <c r="F1549" s="262"/>
      <c r="G1549" s="262"/>
      <c r="H1549" s="262"/>
      <c r="I1549" s="354"/>
      <c r="J1549" s="354"/>
      <c r="K1549" s="355"/>
      <c r="L1549" s="330"/>
      <c r="M1549" s="262"/>
      <c r="N1549" s="262"/>
      <c r="O1549" s="262"/>
      <c r="P1549" s="262"/>
      <c r="Q1549" s="262"/>
      <c r="R1549" s="331"/>
    </row>
    <row r="1550" s="1" customFormat="true" ht="13.5" hidden="false" customHeight="false" outlineLevel="0" collapsed="false">
      <c r="A1550" s="322"/>
      <c r="B1550" s="323" t="s">
        <v>1574</v>
      </c>
      <c r="C1550" s="324" t="s">
        <v>2027</v>
      </c>
      <c r="D1550" s="325" t="n">
        <v>42780</v>
      </c>
      <c r="E1550" s="322"/>
      <c r="F1550" s="322" t="s">
        <v>3143</v>
      </c>
      <c r="G1550" s="324"/>
      <c r="H1550" s="326" t="n">
        <v>0</v>
      </c>
      <c r="I1550" s="327" t="s">
        <v>358</v>
      </c>
      <c r="J1550" s="328" t="n">
        <v>65</v>
      </c>
      <c r="K1550" s="329" t="n">
        <v>60.5</v>
      </c>
      <c r="L1550" s="330"/>
      <c r="M1550" s="262"/>
      <c r="N1550" s="262"/>
      <c r="O1550" s="262"/>
      <c r="P1550" s="262"/>
      <c r="Q1550" s="262"/>
      <c r="R1550" s="331"/>
    </row>
    <row r="1551" s="1" customFormat="true" ht="12.75" hidden="false" customHeight="false" outlineLevel="0" collapsed="false">
      <c r="A1551" s="262" t="n">
        <v>1</v>
      </c>
      <c r="B1551" s="332" t="s">
        <v>3146</v>
      </c>
      <c r="C1551" s="332" t="s">
        <v>2898</v>
      </c>
      <c r="D1551" s="332" t="s">
        <v>3147</v>
      </c>
      <c r="E1551" s="262"/>
      <c r="F1551" s="331" t="n">
        <v>39</v>
      </c>
      <c r="G1551" s="333" t="n">
        <v>9042</v>
      </c>
      <c r="H1551" s="333" t="n">
        <f aca="false">A1551*G1551*(1-H1550/100)</f>
        <v>9042</v>
      </c>
      <c r="I1551" s="334" t="n">
        <v>6458.4</v>
      </c>
      <c r="J1551" s="334" t="n">
        <f aca="false">(A1551*I1551)/J1550*K1550</f>
        <v>6011.28</v>
      </c>
      <c r="K1551" s="335" t="n">
        <f aca="false">H1551-J1551</f>
        <v>3030.72</v>
      </c>
      <c r="L1551" s="330"/>
      <c r="M1551" s="262"/>
      <c r="N1551" s="262" t="n">
        <v>6458.4</v>
      </c>
      <c r="O1551" s="262" t="n">
        <v>73.6</v>
      </c>
      <c r="P1551" s="262" t="n">
        <v>9690</v>
      </c>
      <c r="Q1551" s="262" t="n">
        <v>9041.76</v>
      </c>
      <c r="R1551" s="331" t="n">
        <f aca="false">A1551*F1551</f>
        <v>39</v>
      </c>
    </row>
    <row r="1552" s="1" customFormat="true" ht="12.75" hidden="false" customHeight="false" outlineLevel="0" collapsed="false">
      <c r="A1552" s="262" t="n">
        <v>1</v>
      </c>
      <c r="B1552" s="332" t="s">
        <v>3148</v>
      </c>
      <c r="C1552" s="332" t="s">
        <v>2895</v>
      </c>
      <c r="D1552" s="332" t="s">
        <v>3149</v>
      </c>
      <c r="E1552" s="262"/>
      <c r="F1552" s="331" t="n">
        <v>40.69</v>
      </c>
      <c r="G1552" s="333" t="n">
        <v>9172</v>
      </c>
      <c r="H1552" s="333" t="n">
        <f aca="false">A1552*G1552*(1-H1550/100)</f>
        <v>9172</v>
      </c>
      <c r="I1552" s="334" t="n">
        <v>6551.415</v>
      </c>
      <c r="J1552" s="334" t="n">
        <f aca="false">(A1552*I1552)/J1550*K1550</f>
        <v>6097.8555</v>
      </c>
      <c r="K1552" s="335" t="n">
        <f aca="false">H1552-J1552</f>
        <v>3074.1445</v>
      </c>
      <c r="L1552" s="330"/>
      <c r="M1552" s="262"/>
      <c r="N1552" s="262" t="n">
        <v>6551.415</v>
      </c>
      <c r="O1552" s="262" t="n">
        <v>74.66</v>
      </c>
      <c r="P1552" s="262" t="n">
        <v>9830</v>
      </c>
      <c r="Q1552" s="262" t="n">
        <v>9171.981</v>
      </c>
      <c r="R1552" s="331" t="n">
        <f aca="false">A1552*F1552</f>
        <v>40.69</v>
      </c>
    </row>
    <row r="1553" s="1" customFormat="true" ht="12.75" hidden="false" customHeight="false" outlineLevel="0" collapsed="false">
      <c r="A1553" s="262" t="n">
        <v>2</v>
      </c>
      <c r="B1553" s="332" t="s">
        <v>3150</v>
      </c>
      <c r="C1553" s="332" t="s">
        <v>2241</v>
      </c>
      <c r="D1553" s="332" t="s">
        <v>3151</v>
      </c>
      <c r="E1553" s="262"/>
      <c r="F1553" s="331" t="n">
        <v>1.38</v>
      </c>
      <c r="G1553" s="333" t="n">
        <v>1612</v>
      </c>
      <c r="H1553" s="333" t="n">
        <f aca="false">A1553*G1553*(1-H1550/100)</f>
        <v>3224</v>
      </c>
      <c r="I1553" s="334" t="n">
        <v>1007.37</v>
      </c>
      <c r="J1553" s="334" t="n">
        <f aca="false">(A1553*I1553)/J1550*K1550</f>
        <v>1875.258</v>
      </c>
      <c r="K1553" s="335" t="n">
        <f aca="false">H1553-J1553</f>
        <v>1348.742</v>
      </c>
      <c r="L1553" s="330"/>
      <c r="M1553" s="262"/>
      <c r="N1553" s="262" t="n">
        <v>1007.37</v>
      </c>
      <c r="O1553" s="262" t="n">
        <v>11.07</v>
      </c>
      <c r="P1553" s="262"/>
      <c r="Q1553" s="262" t="n">
        <v>1611.792</v>
      </c>
      <c r="R1553" s="331" t="n">
        <f aca="false">A1553*F1553</f>
        <v>2.76</v>
      </c>
    </row>
    <row r="1554" s="1" customFormat="true" ht="12.75" hidden="false" customHeight="false" outlineLevel="0" collapsed="false">
      <c r="A1554" s="336" t="n">
        <f aca="false">SUM(A1551:A1553)</f>
        <v>4</v>
      </c>
      <c r="B1554" s="336" t="s">
        <v>377</v>
      </c>
      <c r="C1554" s="336"/>
      <c r="D1554" s="336"/>
      <c r="E1554" s="336"/>
      <c r="F1554" s="337" t="n">
        <f aca="false">R1554</f>
        <v>82.45</v>
      </c>
      <c r="G1554" s="338"/>
      <c r="H1554" s="339" t="n">
        <f aca="false">SUM(H1551:H1553)</f>
        <v>21438</v>
      </c>
      <c r="I1554" s="340"/>
      <c r="J1554" s="341" t="n">
        <f aca="false">SUM(J1551:J1553)</f>
        <v>13984.3935</v>
      </c>
      <c r="K1554" s="335" t="n">
        <f aca="false">SUM(K1551:K1553)</f>
        <v>7453.6065</v>
      </c>
      <c r="L1554" s="330"/>
      <c r="M1554" s="262"/>
      <c r="N1554" s="262"/>
      <c r="O1554" s="262"/>
      <c r="P1554" s="262"/>
      <c r="Q1554" s="262"/>
      <c r="R1554" s="331" t="n">
        <f aca="false">SUM(R1551:R1553)</f>
        <v>82.45</v>
      </c>
    </row>
    <row r="1555" s="1" customFormat="true" ht="12.75" hidden="false" customHeight="false" outlineLevel="0" collapsed="false">
      <c r="A1555" s="262"/>
      <c r="B1555" s="272" t="s">
        <v>914</v>
      </c>
      <c r="C1555" s="342"/>
      <c r="D1555" s="342"/>
      <c r="E1555" s="262"/>
      <c r="F1555" s="262"/>
      <c r="G1555" s="333"/>
      <c r="H1555" s="343" t="n">
        <v>0</v>
      </c>
      <c r="I1555" s="344" t="n">
        <f aca="false">K1556/J1556</f>
        <v>0.532994620038402</v>
      </c>
      <c r="J1555" s="345"/>
      <c r="K1555" s="335"/>
      <c r="L1555" s="330"/>
      <c r="M1555" s="262"/>
      <c r="N1555" s="262"/>
      <c r="O1555" s="262"/>
      <c r="P1555" s="262"/>
      <c r="Q1555" s="262"/>
      <c r="R1555" s="331"/>
    </row>
    <row r="1556" s="1" customFormat="true" ht="13.5" hidden="false" customHeight="false" outlineLevel="0" collapsed="false">
      <c r="A1556" s="346"/>
      <c r="B1556" s="346" t="s">
        <v>915</v>
      </c>
      <c r="C1556" s="346"/>
      <c r="D1556" s="346"/>
      <c r="E1556" s="346"/>
      <c r="F1556" s="347"/>
      <c r="G1556" s="348"/>
      <c r="H1556" s="349" t="n">
        <f aca="false">SUM(H1554:H1555)</f>
        <v>21438</v>
      </c>
      <c r="I1556" s="350" t="n">
        <f aca="false">K1556/H1556</f>
        <v>0.347681989924433</v>
      </c>
      <c r="J1556" s="351" t="n">
        <f aca="false">SUM(J1554:J1555)</f>
        <v>13984.3935</v>
      </c>
      <c r="K1556" s="352" t="n">
        <f aca="false">H1556-J1556</f>
        <v>7453.6065</v>
      </c>
      <c r="L1556" s="330"/>
      <c r="M1556" s="262"/>
      <c r="N1556" s="262"/>
      <c r="O1556" s="262"/>
      <c r="P1556" s="262"/>
      <c r="Q1556" s="262"/>
      <c r="R1556" s="331"/>
    </row>
    <row r="1557" s="1" customFormat="true" ht="13.5" hidden="false" customHeight="false" outlineLevel="0" collapsed="false">
      <c r="A1557" s="262"/>
      <c r="B1557" s="332"/>
      <c r="C1557" s="342"/>
      <c r="D1557" s="342"/>
      <c r="E1557" s="262"/>
      <c r="F1557" s="262"/>
      <c r="G1557" s="262"/>
      <c r="H1557" s="262"/>
      <c r="I1557" s="354"/>
      <c r="J1557" s="354"/>
      <c r="K1557" s="355"/>
      <c r="L1557" s="330"/>
      <c r="M1557" s="262"/>
      <c r="N1557" s="262"/>
      <c r="O1557" s="262"/>
      <c r="P1557" s="262"/>
      <c r="Q1557" s="262"/>
      <c r="R1557" s="331"/>
    </row>
    <row r="1558" s="1" customFormat="true" ht="13.5" hidden="false" customHeight="false" outlineLevel="0" collapsed="false">
      <c r="A1558" s="322"/>
      <c r="B1558" s="323" t="s">
        <v>3152</v>
      </c>
      <c r="C1558" s="324" t="s">
        <v>3153</v>
      </c>
      <c r="D1558" s="325" t="n">
        <v>42781</v>
      </c>
      <c r="E1558" s="322"/>
      <c r="F1558" s="322" t="s">
        <v>3154</v>
      </c>
      <c r="G1558" s="324"/>
      <c r="H1558" s="326" t="n">
        <v>0</v>
      </c>
      <c r="I1558" s="327" t="s">
        <v>358</v>
      </c>
      <c r="J1558" s="328" t="n">
        <v>65</v>
      </c>
      <c r="K1558" s="329" t="n">
        <v>60.5</v>
      </c>
      <c r="L1558" s="330"/>
      <c r="M1558" s="262"/>
      <c r="N1558" s="262"/>
      <c r="O1558" s="262"/>
      <c r="P1558" s="262"/>
      <c r="Q1558" s="262"/>
      <c r="R1558" s="331"/>
    </row>
    <row r="1559" s="1" customFormat="true" ht="12.75" hidden="false" customHeight="false" outlineLevel="0" collapsed="false">
      <c r="A1559" s="262" t="n">
        <v>20</v>
      </c>
      <c r="B1559" s="332" t="s">
        <v>839</v>
      </c>
      <c r="C1559" s="332" t="s">
        <v>833</v>
      </c>
      <c r="D1559" s="332" t="s">
        <v>1317</v>
      </c>
      <c r="E1559" s="262"/>
      <c r="F1559" s="331" t="n">
        <v>0.11</v>
      </c>
      <c r="G1559" s="333" t="n">
        <v>45</v>
      </c>
      <c r="H1559" s="333" t="n">
        <f aca="false">A1559*G1559*(1-H1558/100)</f>
        <v>900</v>
      </c>
      <c r="I1559" s="334" t="n">
        <v>35.1</v>
      </c>
      <c r="J1559" s="334" t="n">
        <f aca="false">(A1559*I1559)/J1558*K1558</f>
        <v>653.4</v>
      </c>
      <c r="K1559" s="335" t="n">
        <f aca="false">H1559-J1559</f>
        <v>246.6</v>
      </c>
      <c r="L1559" s="330"/>
      <c r="M1559" s="262"/>
      <c r="N1559" s="262" t="n">
        <v>35.1</v>
      </c>
      <c r="O1559" s="262" t="n">
        <v>0.4</v>
      </c>
      <c r="P1559" s="262" t="n">
        <v>52.65</v>
      </c>
      <c r="Q1559" s="262" t="n">
        <v>52.65</v>
      </c>
      <c r="R1559" s="331" t="n">
        <f aca="false">A1559*F1559</f>
        <v>2.2</v>
      </c>
    </row>
    <row r="1560" s="1" customFormat="true" ht="12.75" hidden="false" customHeight="false" outlineLevel="0" collapsed="false">
      <c r="A1560" s="262" t="n">
        <v>100</v>
      </c>
      <c r="B1560" s="332" t="s">
        <v>846</v>
      </c>
      <c r="C1560" s="332" t="s">
        <v>842</v>
      </c>
      <c r="D1560" s="332" t="s">
        <v>1328</v>
      </c>
      <c r="E1560" s="262"/>
      <c r="F1560" s="331" t="n">
        <v>0.04</v>
      </c>
      <c r="G1560" s="333" t="n">
        <v>33</v>
      </c>
      <c r="H1560" s="333" t="n">
        <f aca="false">A1560*G1560*(1-H1558/100)</f>
        <v>3300</v>
      </c>
      <c r="I1560" s="334" t="n">
        <v>26.325</v>
      </c>
      <c r="J1560" s="334" t="n">
        <f aca="false">(A1560*I1560)/J1558*K1558</f>
        <v>2450.25</v>
      </c>
      <c r="K1560" s="335" t="n">
        <f aca="false">H1560-J1560</f>
        <v>849.75</v>
      </c>
      <c r="L1560" s="330"/>
      <c r="M1560" s="262"/>
      <c r="N1560" s="262" t="n">
        <v>26.325</v>
      </c>
      <c r="O1560" s="262" t="n">
        <v>0.3</v>
      </c>
      <c r="P1560" s="262" t="n">
        <v>80</v>
      </c>
      <c r="Q1560" s="262" t="n">
        <v>42.12</v>
      </c>
      <c r="R1560" s="331" t="n">
        <f aca="false">A1560*F1560</f>
        <v>4</v>
      </c>
    </row>
    <row r="1561" s="1" customFormat="true" ht="12.75" hidden="false" customHeight="false" outlineLevel="0" collapsed="false">
      <c r="A1561" s="262" t="n">
        <v>4</v>
      </c>
      <c r="B1561" s="332" t="s">
        <v>1021</v>
      </c>
      <c r="C1561" s="332" t="s">
        <v>1263</v>
      </c>
      <c r="D1561" s="332" t="s">
        <v>1022</v>
      </c>
      <c r="E1561" s="262"/>
      <c r="F1561" s="331" t="n">
        <v>0.71</v>
      </c>
      <c r="G1561" s="333" t="n">
        <v>980</v>
      </c>
      <c r="H1561" s="333" t="n">
        <f aca="false">A1561*G1561*(1-H1558/100)</f>
        <v>3920</v>
      </c>
      <c r="I1561" s="334" t="n">
        <v>386.9775</v>
      </c>
      <c r="J1561" s="334" t="n">
        <f aca="false">(A1561*I1561)/J1558*K1558</f>
        <v>1440.747</v>
      </c>
      <c r="K1561" s="335" t="n">
        <f aca="false">H1561-J1561</f>
        <v>2479.253</v>
      </c>
      <c r="L1561" s="330"/>
      <c r="M1561" s="262"/>
      <c r="N1561" s="262" t="n">
        <v>386.9775</v>
      </c>
      <c r="O1561" s="262" t="n">
        <v>4.41</v>
      </c>
      <c r="P1561" s="262" t="n">
        <v>1300</v>
      </c>
      <c r="Q1561" s="262" t="n">
        <v>980</v>
      </c>
      <c r="R1561" s="331" t="n">
        <f aca="false">A1561*F1561</f>
        <v>2.84</v>
      </c>
    </row>
    <row r="1562" s="1" customFormat="true" ht="12.75" hidden="false" customHeight="false" outlineLevel="0" collapsed="false">
      <c r="A1562" s="262" t="n">
        <v>2</v>
      </c>
      <c r="B1562" s="332" t="s">
        <v>1023</v>
      </c>
      <c r="C1562" s="332" t="s">
        <v>1263</v>
      </c>
      <c r="D1562" s="332" t="s">
        <v>1024</v>
      </c>
      <c r="E1562" s="262"/>
      <c r="F1562" s="331" t="n">
        <v>0.71</v>
      </c>
      <c r="G1562" s="333" t="n">
        <v>980</v>
      </c>
      <c r="H1562" s="333" t="n">
        <f aca="false">A1562*G1562*(1-H1558/100)</f>
        <v>1960</v>
      </c>
      <c r="I1562" s="334" t="n">
        <v>386.9775</v>
      </c>
      <c r="J1562" s="334" t="n">
        <f aca="false">(A1562*I1562)/J1558*K1558</f>
        <v>720.3735</v>
      </c>
      <c r="K1562" s="335" t="n">
        <f aca="false">H1562-J1562</f>
        <v>1239.6265</v>
      </c>
      <c r="L1562" s="330"/>
      <c r="M1562" s="262"/>
      <c r="N1562" s="262" t="n">
        <v>386.9775</v>
      </c>
      <c r="O1562" s="262" t="n">
        <v>4.41</v>
      </c>
      <c r="P1562" s="262" t="n">
        <v>1300</v>
      </c>
      <c r="Q1562" s="262" t="n">
        <v>980</v>
      </c>
      <c r="R1562" s="331" t="n">
        <f aca="false">A1562*F1562</f>
        <v>1.42</v>
      </c>
    </row>
    <row r="1563" s="1" customFormat="true" ht="12.75" hidden="false" customHeight="false" outlineLevel="0" collapsed="false">
      <c r="A1563" s="262" t="n">
        <v>5</v>
      </c>
      <c r="B1563" s="332" t="s">
        <v>1060</v>
      </c>
      <c r="C1563" s="332" t="s">
        <v>1263</v>
      </c>
      <c r="D1563" s="332" t="s">
        <v>1061</v>
      </c>
      <c r="E1563" s="262"/>
      <c r="F1563" s="331" t="n">
        <v>0.71</v>
      </c>
      <c r="G1563" s="333" t="n">
        <v>980</v>
      </c>
      <c r="H1563" s="333" t="n">
        <f aca="false">A1563*G1563*(1-H1558/100)</f>
        <v>4900</v>
      </c>
      <c r="I1563" s="334" t="n">
        <v>386.9775</v>
      </c>
      <c r="J1563" s="334" t="n">
        <f aca="false">(A1563*I1563)/J1558*K1558</f>
        <v>1800.93375</v>
      </c>
      <c r="K1563" s="335" t="n">
        <f aca="false">H1563-J1563</f>
        <v>3099.06625</v>
      </c>
      <c r="L1563" s="330"/>
      <c r="M1563" s="262"/>
      <c r="N1563" s="262" t="n">
        <v>386.9775</v>
      </c>
      <c r="O1563" s="262" t="n">
        <v>4.41</v>
      </c>
      <c r="P1563" s="262" t="n">
        <v>1300</v>
      </c>
      <c r="Q1563" s="262" t="n">
        <v>980</v>
      </c>
      <c r="R1563" s="331" t="n">
        <f aca="false">A1563*F1563</f>
        <v>3.55</v>
      </c>
    </row>
    <row r="1564" s="1" customFormat="true" ht="12.75" hidden="false" customHeight="false" outlineLevel="0" collapsed="false">
      <c r="A1564" s="262"/>
      <c r="B1564" s="272" t="s">
        <v>2471</v>
      </c>
      <c r="C1564" s="332"/>
      <c r="D1564" s="332"/>
      <c r="E1564" s="262"/>
      <c r="F1564" s="331"/>
      <c r="G1564" s="333"/>
      <c r="H1564" s="333"/>
      <c r="I1564" s="334"/>
      <c r="J1564" s="334"/>
      <c r="K1564" s="335"/>
      <c r="L1564" s="330"/>
      <c r="M1564" s="262"/>
      <c r="N1564" s="262"/>
      <c r="O1564" s="262"/>
      <c r="P1564" s="262"/>
      <c r="Q1564" s="262"/>
      <c r="R1564" s="331"/>
    </row>
    <row r="1565" s="1" customFormat="true" ht="12.75" hidden="false" customHeight="false" outlineLevel="0" collapsed="false">
      <c r="A1565" s="262" t="n">
        <v>20</v>
      </c>
      <c r="B1565" s="332" t="s">
        <v>844</v>
      </c>
      <c r="C1565" s="332" t="s">
        <v>842</v>
      </c>
      <c r="D1565" s="332" t="s">
        <v>1305</v>
      </c>
      <c r="E1565" s="262"/>
      <c r="F1565" s="331" t="n">
        <v>0.03</v>
      </c>
      <c r="G1565" s="333" t="n">
        <v>30</v>
      </c>
      <c r="H1565" s="333" t="n">
        <f aca="false">A1565*G1565*(1-H1558/100)</f>
        <v>600</v>
      </c>
      <c r="I1565" s="334" t="n">
        <v>22.75</v>
      </c>
      <c r="J1565" s="334" t="n">
        <f aca="false">(A1565*I1565)/J1558*K1558</f>
        <v>423.5</v>
      </c>
      <c r="K1565" s="335" t="n">
        <f aca="false">H1565-J1565</f>
        <v>176.5</v>
      </c>
      <c r="L1565" s="330"/>
      <c r="M1565" s="262"/>
      <c r="N1565" s="262" t="n">
        <v>22.75</v>
      </c>
      <c r="O1565" s="262" t="n">
        <v>0.25</v>
      </c>
      <c r="P1565" s="262" t="n">
        <v>50</v>
      </c>
      <c r="Q1565" s="262" t="n">
        <v>29.575</v>
      </c>
      <c r="R1565" s="331" t="n">
        <f aca="false">A1565*F1565</f>
        <v>0.6</v>
      </c>
    </row>
    <row r="1566" s="1" customFormat="true" ht="12.75" hidden="false" customHeight="false" outlineLevel="0" collapsed="false">
      <c r="A1566" s="262" t="n">
        <v>20</v>
      </c>
      <c r="B1566" s="332" t="s">
        <v>837</v>
      </c>
      <c r="C1566" s="332" t="s">
        <v>833</v>
      </c>
      <c r="D1566" s="332" t="s">
        <v>1304</v>
      </c>
      <c r="E1566" s="262"/>
      <c r="F1566" s="331" t="n">
        <v>0.09</v>
      </c>
      <c r="G1566" s="333" t="n">
        <v>39</v>
      </c>
      <c r="H1566" s="333" t="n">
        <f aca="false">A1566*G1566*(1-H1558/100)</f>
        <v>780</v>
      </c>
      <c r="I1566" s="334" t="n">
        <v>34.58</v>
      </c>
      <c r="J1566" s="334" t="n">
        <f aca="false">(A1566*I1566)/J1558*K1558</f>
        <v>643.72</v>
      </c>
      <c r="K1566" s="335" t="n">
        <f aca="false">H1566-J1566</f>
        <v>136.28</v>
      </c>
      <c r="L1566" s="330"/>
      <c r="M1566" s="262"/>
      <c r="N1566" s="262" t="n">
        <v>34.58</v>
      </c>
      <c r="O1566" s="262" t="n">
        <v>0.38</v>
      </c>
      <c r="P1566" s="262" t="n">
        <v>51.87</v>
      </c>
      <c r="Q1566" s="262" t="n">
        <v>51.87</v>
      </c>
      <c r="R1566" s="331" t="n">
        <f aca="false">A1566*F1566</f>
        <v>1.8</v>
      </c>
    </row>
    <row r="1567" s="1" customFormat="true" ht="12.75" hidden="false" customHeight="false" outlineLevel="0" collapsed="false">
      <c r="A1567" s="336" t="n">
        <f aca="false">SUM(A1559:A1566)</f>
        <v>171</v>
      </c>
      <c r="B1567" s="336" t="s">
        <v>377</v>
      </c>
      <c r="C1567" s="336"/>
      <c r="D1567" s="336"/>
      <c r="E1567" s="336"/>
      <c r="F1567" s="337" t="n">
        <f aca="false">R1567</f>
        <v>16.41</v>
      </c>
      <c r="G1567" s="338"/>
      <c r="H1567" s="339" t="n">
        <f aca="false">SUM(H1559:H1566)</f>
        <v>16360</v>
      </c>
      <c r="I1567" s="340"/>
      <c r="J1567" s="341" t="n">
        <f aca="false">SUM(J1559:J1566)</f>
        <v>8132.92425</v>
      </c>
      <c r="K1567" s="335" t="n">
        <f aca="false">SUM(K1559:K1566)</f>
        <v>8227.07575</v>
      </c>
      <c r="L1567" s="330"/>
      <c r="M1567" s="262"/>
      <c r="N1567" s="262"/>
      <c r="O1567" s="262"/>
      <c r="P1567" s="262"/>
      <c r="Q1567" s="262"/>
      <c r="R1567" s="331" t="n">
        <f aca="false">SUM(R1559:R1566)</f>
        <v>16.41</v>
      </c>
    </row>
    <row r="1568" s="1" customFormat="true" ht="12.75" hidden="false" customHeight="false" outlineLevel="0" collapsed="false">
      <c r="A1568" s="262"/>
      <c r="B1568" s="272" t="s">
        <v>914</v>
      </c>
      <c r="C1568" s="342"/>
      <c r="D1568" s="342"/>
      <c r="E1568" s="262"/>
      <c r="F1568" s="262"/>
      <c r="G1568" s="333"/>
      <c r="H1568" s="343" t="n">
        <v>0</v>
      </c>
      <c r="I1568" s="344" t="n">
        <f aca="false">K1569/J1569</f>
        <v>1.01157658636744</v>
      </c>
      <c r="J1568" s="345"/>
      <c r="K1568" s="335"/>
      <c r="L1568" s="330"/>
      <c r="M1568" s="262"/>
      <c r="N1568" s="262"/>
      <c r="O1568" s="262"/>
      <c r="P1568" s="262"/>
      <c r="Q1568" s="262"/>
      <c r="R1568" s="331"/>
    </row>
    <row r="1569" s="1" customFormat="true" ht="13.5" hidden="false" customHeight="false" outlineLevel="0" collapsed="false">
      <c r="A1569" s="346"/>
      <c r="B1569" s="346" t="s">
        <v>915</v>
      </c>
      <c r="C1569" s="346"/>
      <c r="D1569" s="346"/>
      <c r="E1569" s="346"/>
      <c r="F1569" s="347"/>
      <c r="G1569" s="348"/>
      <c r="H1569" s="349" t="n">
        <f aca="false">SUM(H1567:H1568)</f>
        <v>16360</v>
      </c>
      <c r="I1569" s="350" t="n">
        <f aca="false">K1569/H1569</f>
        <v>0.502877490831296</v>
      </c>
      <c r="J1569" s="351" t="n">
        <f aca="false">SUM(J1567:J1568)</f>
        <v>8132.92425</v>
      </c>
      <c r="K1569" s="352" t="n">
        <f aca="false">H1569-J1569</f>
        <v>8227.07575</v>
      </c>
      <c r="L1569" s="330"/>
      <c r="M1569" s="262"/>
      <c r="N1569" s="262"/>
      <c r="O1569" s="262"/>
      <c r="P1569" s="262"/>
      <c r="Q1569" s="262"/>
      <c r="R1569" s="331"/>
    </row>
    <row r="1570" s="1" customFormat="true" ht="13.5" hidden="false" customHeight="false" outlineLevel="0" collapsed="false">
      <c r="A1570" s="262"/>
      <c r="B1570" s="332"/>
      <c r="C1570" s="342"/>
      <c r="D1570" s="342"/>
      <c r="E1570" s="262"/>
      <c r="F1570" s="262"/>
      <c r="G1570" s="262"/>
      <c r="H1570" s="262"/>
      <c r="I1570" s="354"/>
      <c r="J1570" s="354"/>
      <c r="K1570" s="355"/>
      <c r="L1570" s="330"/>
      <c r="M1570" s="262"/>
      <c r="N1570" s="262"/>
      <c r="O1570" s="262"/>
      <c r="P1570" s="262"/>
      <c r="Q1570" s="262"/>
      <c r="R1570" s="331"/>
    </row>
    <row r="1571" s="1" customFormat="true" ht="13.5" hidden="false" customHeight="false" outlineLevel="0" collapsed="false">
      <c r="A1571" s="322"/>
      <c r="B1571" s="323" t="s">
        <v>3155</v>
      </c>
      <c r="C1571" s="324" t="s">
        <v>3156</v>
      </c>
      <c r="D1571" s="325" t="n">
        <v>42781</v>
      </c>
      <c r="E1571" s="322"/>
      <c r="F1571" s="322" t="s">
        <v>3154</v>
      </c>
      <c r="G1571" s="324"/>
      <c r="H1571" s="326" t="n">
        <v>0</v>
      </c>
      <c r="I1571" s="327" t="s">
        <v>358</v>
      </c>
      <c r="J1571" s="328" t="n">
        <v>65</v>
      </c>
      <c r="K1571" s="329" t="n">
        <v>60.5</v>
      </c>
      <c r="L1571" s="330"/>
      <c r="M1571" s="262"/>
      <c r="N1571" s="262"/>
      <c r="O1571" s="262"/>
      <c r="P1571" s="262"/>
      <c r="Q1571" s="262"/>
      <c r="R1571" s="331"/>
    </row>
    <row r="1572" s="1" customFormat="true" ht="12.75" hidden="false" customHeight="false" outlineLevel="0" collapsed="false">
      <c r="A1572" s="262" t="n">
        <v>1</v>
      </c>
      <c r="B1572" s="332" t="s">
        <v>3157</v>
      </c>
      <c r="C1572" s="332" t="s">
        <v>3074</v>
      </c>
      <c r="D1572" s="332" t="s">
        <v>3158</v>
      </c>
      <c r="E1572" s="262"/>
      <c r="F1572" s="331" t="n">
        <v>69</v>
      </c>
      <c r="G1572" s="333" t="n">
        <v>9800</v>
      </c>
      <c r="H1572" s="333" t="n">
        <f aca="false">A1572*G1572*(1-H1571/100)</f>
        <v>9800</v>
      </c>
      <c r="I1572" s="334" t="n">
        <v>7107.75</v>
      </c>
      <c r="J1572" s="334" t="n">
        <f aca="false">(A1572*I1572)/J1571*K1571</f>
        <v>6615.675</v>
      </c>
      <c r="K1572" s="335" t="n">
        <f aca="false">H1572-J1572</f>
        <v>3184.325</v>
      </c>
      <c r="L1572" s="330"/>
      <c r="M1572" s="262"/>
      <c r="N1572" s="262" t="n">
        <v>7107.75</v>
      </c>
      <c r="O1572" s="262" t="n">
        <v>81</v>
      </c>
      <c r="P1572" s="262" t="n">
        <v>10661.625</v>
      </c>
      <c r="Q1572" s="262" t="n">
        <v>9595.4625</v>
      </c>
      <c r="R1572" s="331" t="n">
        <f aca="false">A1572*F1572</f>
        <v>69</v>
      </c>
    </row>
    <row r="1573" s="1" customFormat="true" ht="12.75" hidden="false" customHeight="false" outlineLevel="0" collapsed="false">
      <c r="A1573" s="262" t="n">
        <v>4</v>
      </c>
      <c r="B1573" s="332" t="s">
        <v>3159</v>
      </c>
      <c r="C1573" s="332" t="s">
        <v>3160</v>
      </c>
      <c r="D1573" s="332" t="s">
        <v>3161</v>
      </c>
      <c r="E1573" s="262"/>
      <c r="F1573" s="331" t="n">
        <v>54</v>
      </c>
      <c r="G1573" s="333" t="n">
        <v>8300</v>
      </c>
      <c r="H1573" s="333" t="n">
        <f aca="false">A1573*G1573*(1-H1571/100)</f>
        <v>33200</v>
      </c>
      <c r="I1573" s="334" t="n">
        <v>6230.25</v>
      </c>
      <c r="J1573" s="334" t="n">
        <f aca="false">(A1573*I1573)/J1571*K1571</f>
        <v>23195.7</v>
      </c>
      <c r="K1573" s="335" t="n">
        <f aca="false">H1573-J1573</f>
        <v>10004.3</v>
      </c>
      <c r="L1573" s="330"/>
      <c r="M1573" s="262"/>
      <c r="N1573" s="262" t="n">
        <v>6230.25</v>
      </c>
      <c r="O1573" s="262" t="n">
        <v>71</v>
      </c>
      <c r="P1573" s="262" t="n">
        <v>9500</v>
      </c>
      <c r="Q1573" s="262" t="n">
        <v>8099.325</v>
      </c>
      <c r="R1573" s="331" t="n">
        <f aca="false">A1573*F1573</f>
        <v>216</v>
      </c>
    </row>
    <row r="1574" s="1" customFormat="true" ht="12.75" hidden="false" customHeight="false" outlineLevel="0" collapsed="false">
      <c r="A1574" s="262" t="n">
        <v>1</v>
      </c>
      <c r="B1574" s="332" t="s">
        <v>2662</v>
      </c>
      <c r="C1574" s="332" t="s">
        <v>2663</v>
      </c>
      <c r="D1574" s="332" t="s">
        <v>2664</v>
      </c>
      <c r="E1574" s="262"/>
      <c r="F1574" s="331" t="n">
        <v>32.5</v>
      </c>
      <c r="G1574" s="333" t="n">
        <v>6900</v>
      </c>
      <c r="H1574" s="333" t="n">
        <f aca="false">A1574*G1574*(1-H1571/100)</f>
        <v>6900</v>
      </c>
      <c r="I1574" s="334" t="n">
        <v>5238.675</v>
      </c>
      <c r="J1574" s="334" t="n">
        <f aca="false">(A1574*I1574)/J1571*K1571</f>
        <v>4875.9975</v>
      </c>
      <c r="K1574" s="335" t="n">
        <f aca="false">H1574-J1574</f>
        <v>2024.0025</v>
      </c>
      <c r="L1574" s="330"/>
      <c r="M1574" s="262"/>
      <c r="N1574" s="262" t="n">
        <v>5238.675</v>
      </c>
      <c r="O1574" s="262" t="n">
        <v>59.7</v>
      </c>
      <c r="P1574" s="262" t="n">
        <v>7900</v>
      </c>
      <c r="Q1574" s="262" t="n">
        <v>6810.2775</v>
      </c>
      <c r="R1574" s="331" t="n">
        <f aca="false">A1574*F1574</f>
        <v>32.5</v>
      </c>
    </row>
    <row r="1575" s="1" customFormat="true" ht="12.75" hidden="false" customHeight="false" outlineLevel="0" collapsed="false">
      <c r="A1575" s="336" t="n">
        <f aca="false">SUM(A1572:A1574)</f>
        <v>6</v>
      </c>
      <c r="B1575" s="336" t="s">
        <v>377</v>
      </c>
      <c r="C1575" s="336"/>
      <c r="D1575" s="336"/>
      <c r="E1575" s="336"/>
      <c r="F1575" s="337" t="n">
        <f aca="false">R1575</f>
        <v>317.5</v>
      </c>
      <c r="G1575" s="338"/>
      <c r="H1575" s="339" t="n">
        <f aca="false">SUM(H1572:H1574)</f>
        <v>49900</v>
      </c>
      <c r="I1575" s="340"/>
      <c r="J1575" s="341" t="n">
        <f aca="false">SUM(J1572:J1574)</f>
        <v>34687.3725</v>
      </c>
      <c r="K1575" s="335" t="n">
        <f aca="false">SUM(K1572:K1574)</f>
        <v>15212.6275</v>
      </c>
      <c r="L1575" s="330"/>
      <c r="M1575" s="262"/>
      <c r="N1575" s="262"/>
      <c r="O1575" s="262"/>
      <c r="P1575" s="262"/>
      <c r="Q1575" s="262"/>
      <c r="R1575" s="331" t="n">
        <f aca="false">SUM(R1572:R1574)</f>
        <v>317.5</v>
      </c>
    </row>
    <row r="1576" s="1" customFormat="true" ht="12.75" hidden="false" customHeight="false" outlineLevel="0" collapsed="false">
      <c r="A1576" s="262"/>
      <c r="B1576" s="272" t="s">
        <v>914</v>
      </c>
      <c r="C1576" s="342"/>
      <c r="D1576" s="342"/>
      <c r="E1576" s="262"/>
      <c r="F1576" s="262"/>
      <c r="G1576" s="333"/>
      <c r="H1576" s="343" t="n">
        <v>0</v>
      </c>
      <c r="I1576" s="344" t="n">
        <f aca="false">K1577/J1577</f>
        <v>0.438563846252696</v>
      </c>
      <c r="J1576" s="345"/>
      <c r="K1576" s="335"/>
      <c r="L1576" s="330"/>
      <c r="M1576" s="262"/>
      <c r="N1576" s="262"/>
      <c r="O1576" s="262"/>
      <c r="P1576" s="262"/>
      <c r="Q1576" s="262"/>
      <c r="R1576" s="331"/>
    </row>
    <row r="1577" s="1" customFormat="true" ht="13.5" hidden="false" customHeight="false" outlineLevel="0" collapsed="false">
      <c r="A1577" s="346"/>
      <c r="B1577" s="346" t="s">
        <v>915</v>
      </c>
      <c r="C1577" s="346"/>
      <c r="D1577" s="346"/>
      <c r="E1577" s="346"/>
      <c r="F1577" s="347"/>
      <c r="G1577" s="348"/>
      <c r="H1577" s="349" t="n">
        <f aca="false">SUM(H1575:H1576)</f>
        <v>49900</v>
      </c>
      <c r="I1577" s="350" t="n">
        <f aca="false">K1577/H1577</f>
        <v>0.304862274549098</v>
      </c>
      <c r="J1577" s="351" t="n">
        <f aca="false">SUM(J1575:J1576)</f>
        <v>34687.3725</v>
      </c>
      <c r="K1577" s="352" t="n">
        <f aca="false">H1577-J1577</f>
        <v>15212.6275</v>
      </c>
      <c r="L1577" s="330"/>
      <c r="M1577" s="262"/>
      <c r="N1577" s="262"/>
      <c r="O1577" s="262"/>
      <c r="P1577" s="262"/>
      <c r="Q1577" s="262"/>
      <c r="R1577" s="331"/>
    </row>
    <row r="1578" s="1" customFormat="true" ht="13.5" hidden="false" customHeight="false" outlineLevel="0" collapsed="false">
      <c r="A1578" s="262"/>
      <c r="B1578" s="332"/>
      <c r="C1578" s="342"/>
      <c r="D1578" s="342"/>
      <c r="E1578" s="262"/>
      <c r="F1578" s="262"/>
      <c r="G1578" s="262"/>
      <c r="H1578" s="262"/>
      <c r="I1578" s="354"/>
      <c r="J1578" s="354"/>
      <c r="K1578" s="355"/>
      <c r="L1578" s="330"/>
      <c r="M1578" s="262"/>
      <c r="N1578" s="262"/>
      <c r="O1578" s="262"/>
      <c r="P1578" s="262"/>
      <c r="Q1578" s="262"/>
      <c r="R1578" s="331"/>
    </row>
    <row r="1579" s="1" customFormat="true" ht="13.5" hidden="false" customHeight="false" outlineLevel="0" collapsed="false">
      <c r="A1579" s="322"/>
      <c r="B1579" s="323" t="s">
        <v>3162</v>
      </c>
      <c r="C1579" s="324"/>
      <c r="D1579" s="325" t="n">
        <v>42781</v>
      </c>
      <c r="E1579" s="322"/>
      <c r="F1579" s="322" t="s">
        <v>3163</v>
      </c>
      <c r="G1579" s="324"/>
      <c r="H1579" s="326" t="n">
        <v>0</v>
      </c>
      <c r="I1579" s="327" t="s">
        <v>358</v>
      </c>
      <c r="J1579" s="328" t="n">
        <v>65</v>
      </c>
      <c r="K1579" s="329" t="n">
        <v>60.5</v>
      </c>
      <c r="L1579" s="330"/>
      <c r="M1579" s="262"/>
      <c r="N1579" s="262"/>
      <c r="O1579" s="262"/>
      <c r="P1579" s="262"/>
      <c r="Q1579" s="262"/>
      <c r="R1579" s="331"/>
    </row>
    <row r="1580" s="1" customFormat="true" ht="12.75" hidden="false" customHeight="false" outlineLevel="0" collapsed="false">
      <c r="A1580" s="262" t="n">
        <v>10</v>
      </c>
      <c r="B1580" s="332" t="s">
        <v>2468</v>
      </c>
      <c r="C1580" s="332" t="s">
        <v>1532</v>
      </c>
      <c r="D1580" s="332" t="s">
        <v>2469</v>
      </c>
      <c r="E1580" s="262"/>
      <c r="F1580" s="331" t="n">
        <v>0.75</v>
      </c>
      <c r="G1580" s="333" t="n">
        <v>900</v>
      </c>
      <c r="H1580" s="333" t="n">
        <f aca="false">A1580*G1580*(1-H1579/100)</f>
        <v>9000</v>
      </c>
      <c r="I1580" s="334" t="n">
        <v>175.5</v>
      </c>
      <c r="J1580" s="334" t="n">
        <f aca="false">(A1580*I1580)/J1579*K1579</f>
        <v>1633.5</v>
      </c>
      <c r="K1580" s="335" t="n">
        <f aca="false">H1580-J1580</f>
        <v>7366.5</v>
      </c>
      <c r="L1580" s="330"/>
      <c r="M1580" s="262"/>
      <c r="N1580" s="262" t="n">
        <v>175.5</v>
      </c>
      <c r="O1580" s="262" t="n">
        <v>2</v>
      </c>
      <c r="P1580" s="262" t="n">
        <v>900</v>
      </c>
      <c r="Q1580" s="262" t="n">
        <v>325</v>
      </c>
      <c r="R1580" s="331" t="n">
        <f aca="false">A1580*F1580</f>
        <v>7.5</v>
      </c>
    </row>
    <row r="1581" s="1" customFormat="true" ht="12.75" hidden="false" customHeight="false" outlineLevel="0" collapsed="false">
      <c r="A1581" s="262" t="n">
        <v>4</v>
      </c>
      <c r="B1581" s="332" t="s">
        <v>2357</v>
      </c>
      <c r="C1581" s="332" t="s">
        <v>1553</v>
      </c>
      <c r="D1581" s="332" t="s">
        <v>2358</v>
      </c>
      <c r="E1581" s="262"/>
      <c r="F1581" s="331" t="n">
        <v>3.6</v>
      </c>
      <c r="G1581" s="333" t="n">
        <v>3100</v>
      </c>
      <c r="H1581" s="333" t="n">
        <f aca="false">A1581*G1581*(1-H1579/100)</f>
        <v>12400</v>
      </c>
      <c r="I1581" s="334" t="n">
        <v>1690.065</v>
      </c>
      <c r="J1581" s="334" t="n">
        <f aca="false">(A1581*I1581)/J1579*K1579</f>
        <v>6292.242</v>
      </c>
      <c r="K1581" s="335" t="n">
        <f aca="false">H1581-J1581</f>
        <v>6107.758</v>
      </c>
      <c r="L1581" s="330"/>
      <c r="M1581" s="262"/>
      <c r="N1581" s="262" t="n">
        <v>1690.065</v>
      </c>
      <c r="O1581" s="262" t="n">
        <v>19.26</v>
      </c>
      <c r="P1581" s="262" t="n">
        <v>3040</v>
      </c>
      <c r="Q1581" s="262" t="n">
        <v>2282</v>
      </c>
      <c r="R1581" s="331" t="n">
        <f aca="false">A1581*F1581</f>
        <v>14.4</v>
      </c>
    </row>
    <row r="1582" s="1" customFormat="true" ht="12.75" hidden="false" customHeight="false" outlineLevel="0" collapsed="false">
      <c r="A1582" s="262" t="n">
        <v>10</v>
      </c>
      <c r="B1582" s="332" t="s">
        <v>2517</v>
      </c>
      <c r="C1582" s="332" t="s">
        <v>1843</v>
      </c>
      <c r="D1582" s="332" t="s">
        <v>2518</v>
      </c>
      <c r="E1582" s="262"/>
      <c r="F1582" s="331" t="n">
        <v>1.84</v>
      </c>
      <c r="G1582" s="333" t="n">
        <v>980</v>
      </c>
      <c r="H1582" s="333" t="n">
        <f aca="false">A1582*G1582*(1-H1579/100)</f>
        <v>9800</v>
      </c>
      <c r="I1582" s="334" t="n">
        <v>526.5</v>
      </c>
      <c r="J1582" s="334" t="n">
        <f aca="false">(A1582*I1582)/J1579*K1579</f>
        <v>4900.5</v>
      </c>
      <c r="K1582" s="335" t="n">
        <f aca="false">H1582-J1582</f>
        <v>4899.5</v>
      </c>
      <c r="L1582" s="330"/>
      <c r="M1582" s="262"/>
      <c r="N1582" s="262" t="n">
        <v>526.5</v>
      </c>
      <c r="O1582" s="262" t="n">
        <v>6</v>
      </c>
      <c r="P1582" s="262" t="n">
        <v>1053</v>
      </c>
      <c r="Q1582" s="262" t="n">
        <v>737</v>
      </c>
      <c r="R1582" s="331" t="n">
        <f aca="false">A1582*F1582</f>
        <v>18.4</v>
      </c>
    </row>
    <row r="1583" s="1" customFormat="true" ht="12.75" hidden="false" customHeight="false" outlineLevel="0" collapsed="false">
      <c r="A1583" s="262" t="n">
        <v>10</v>
      </c>
      <c r="B1583" s="332" t="s">
        <v>2501</v>
      </c>
      <c r="C1583" s="332" t="s">
        <v>1747</v>
      </c>
      <c r="D1583" s="332" t="s">
        <v>2502</v>
      </c>
      <c r="E1583" s="262"/>
      <c r="F1583" s="331" t="n">
        <v>0.76</v>
      </c>
      <c r="G1583" s="333" t="n">
        <v>400</v>
      </c>
      <c r="H1583" s="333" t="n">
        <f aca="false">A1583*G1583*(1-H1579/100)</f>
        <v>4000</v>
      </c>
      <c r="I1583" s="334" t="n">
        <v>206.2125</v>
      </c>
      <c r="J1583" s="334" t="n">
        <f aca="false">(A1583*I1583)/J1579*K1579</f>
        <v>1919.3625</v>
      </c>
      <c r="K1583" s="335" t="n">
        <f aca="false">H1583-J1583</f>
        <v>2080.6375</v>
      </c>
      <c r="L1583" s="330"/>
      <c r="M1583" s="262"/>
      <c r="N1583" s="262" t="n">
        <v>206.2125</v>
      </c>
      <c r="O1583" s="262" t="n">
        <v>2.35</v>
      </c>
      <c r="P1583" s="262" t="n">
        <v>400</v>
      </c>
      <c r="Q1583" s="262" t="n">
        <v>278</v>
      </c>
      <c r="R1583" s="331" t="n">
        <f aca="false">A1583*F1583</f>
        <v>7.6</v>
      </c>
    </row>
    <row r="1584" s="1" customFormat="true" ht="12.75" hidden="false" customHeight="false" outlineLevel="0" collapsed="false">
      <c r="A1584" s="336" t="n">
        <f aca="false">SUM(A1580:A1583)</f>
        <v>34</v>
      </c>
      <c r="B1584" s="336" t="s">
        <v>377</v>
      </c>
      <c r="C1584" s="336"/>
      <c r="D1584" s="336"/>
      <c r="E1584" s="336"/>
      <c r="F1584" s="337" t="n">
        <f aca="false">R1584</f>
        <v>47.9</v>
      </c>
      <c r="G1584" s="338"/>
      <c r="H1584" s="339" t="n">
        <f aca="false">SUM(H1580:H1583)</f>
        <v>35200</v>
      </c>
      <c r="I1584" s="340"/>
      <c r="J1584" s="341" t="n">
        <f aca="false">SUM(J1580:J1583)</f>
        <v>14745.6045</v>
      </c>
      <c r="K1584" s="335" t="n">
        <f aca="false">SUM(K1580:K1583)</f>
        <v>20454.3955</v>
      </c>
      <c r="L1584" s="330"/>
      <c r="M1584" s="262"/>
      <c r="N1584" s="262"/>
      <c r="O1584" s="262"/>
      <c r="P1584" s="262"/>
      <c r="Q1584" s="262"/>
      <c r="R1584" s="331" t="n">
        <f aca="false">SUM(R1580:R1583)</f>
        <v>47.9</v>
      </c>
    </row>
    <row r="1585" s="1" customFormat="true" ht="12.75" hidden="false" customHeight="false" outlineLevel="0" collapsed="false">
      <c r="A1585" s="262"/>
      <c r="B1585" s="272" t="s">
        <v>914</v>
      </c>
      <c r="C1585" s="342"/>
      <c r="D1585" s="342"/>
      <c r="E1585" s="262"/>
      <c r="F1585" s="262"/>
      <c r="G1585" s="333"/>
      <c r="H1585" s="343" t="n">
        <v>0</v>
      </c>
      <c r="I1585" s="344" t="n">
        <f aca="false">K1586/J1586</f>
        <v>1.38715204927679</v>
      </c>
      <c r="J1585" s="345"/>
      <c r="K1585" s="335"/>
      <c r="L1585" s="330"/>
      <c r="M1585" s="262"/>
      <c r="N1585" s="262"/>
      <c r="O1585" s="262"/>
      <c r="P1585" s="262"/>
      <c r="Q1585" s="262"/>
      <c r="R1585" s="331"/>
    </row>
    <row r="1586" s="1" customFormat="true" ht="13.5" hidden="false" customHeight="false" outlineLevel="0" collapsed="false">
      <c r="A1586" s="346"/>
      <c r="B1586" s="346" t="s">
        <v>915</v>
      </c>
      <c r="C1586" s="346"/>
      <c r="D1586" s="346"/>
      <c r="E1586" s="346"/>
      <c r="F1586" s="347"/>
      <c r="G1586" s="348"/>
      <c r="H1586" s="349" t="n">
        <f aca="false">SUM(H1584:H1585)</f>
        <v>35200</v>
      </c>
      <c r="I1586" s="350" t="n">
        <f aca="false">K1586/H1586</f>
        <v>0.58109078125</v>
      </c>
      <c r="J1586" s="351" t="n">
        <f aca="false">SUM(J1584:J1585)</f>
        <v>14745.6045</v>
      </c>
      <c r="K1586" s="352" t="n">
        <f aca="false">H1586-J1586</f>
        <v>20454.3955</v>
      </c>
      <c r="L1586" s="330"/>
      <c r="M1586" s="262"/>
      <c r="N1586" s="262"/>
      <c r="O1586" s="262"/>
      <c r="P1586" s="262"/>
      <c r="Q1586" s="262"/>
      <c r="R1586" s="331"/>
    </row>
    <row r="1587" s="1" customFormat="true" ht="13.5" hidden="false" customHeight="false" outlineLevel="0" collapsed="false">
      <c r="A1587" s="262"/>
      <c r="B1587" s="332"/>
      <c r="C1587" s="342"/>
      <c r="D1587" s="342"/>
      <c r="E1587" s="262"/>
      <c r="F1587" s="262"/>
      <c r="G1587" s="262"/>
      <c r="H1587" s="262"/>
      <c r="I1587" s="354"/>
      <c r="J1587" s="354"/>
      <c r="K1587" s="355"/>
      <c r="L1587" s="330"/>
      <c r="M1587" s="262"/>
      <c r="N1587" s="262"/>
      <c r="O1587" s="262"/>
      <c r="P1587" s="262"/>
      <c r="Q1587" s="262"/>
      <c r="R1587" s="331"/>
    </row>
    <row r="1588" s="1" customFormat="true" ht="13.5" hidden="false" customHeight="false" outlineLevel="0" collapsed="false">
      <c r="A1588" s="322"/>
      <c r="B1588" s="323" t="s">
        <v>3164</v>
      </c>
      <c r="C1588" s="324"/>
      <c r="D1588" s="325" t="n">
        <v>42781</v>
      </c>
      <c r="E1588" s="322"/>
      <c r="F1588" s="322" t="s">
        <v>3165</v>
      </c>
      <c r="G1588" s="324"/>
      <c r="H1588" s="326" t="n">
        <v>0</v>
      </c>
      <c r="I1588" s="327" t="s">
        <v>358</v>
      </c>
      <c r="J1588" s="328" t="n">
        <v>65</v>
      </c>
      <c r="K1588" s="329" t="n">
        <v>60.5</v>
      </c>
      <c r="L1588" s="330"/>
      <c r="M1588" s="262"/>
      <c r="N1588" s="262"/>
      <c r="O1588" s="262"/>
      <c r="P1588" s="262"/>
      <c r="Q1588" s="262"/>
      <c r="R1588" s="331"/>
    </row>
    <row r="1589" s="1" customFormat="true" ht="12.75" hidden="false" customHeight="false" outlineLevel="0" collapsed="false">
      <c r="A1589" s="262" t="n">
        <v>5</v>
      </c>
      <c r="B1589" s="332" t="s">
        <v>3166</v>
      </c>
      <c r="C1589" s="332" t="s">
        <v>1577</v>
      </c>
      <c r="D1589" s="332" t="s">
        <v>3167</v>
      </c>
      <c r="E1589" s="262"/>
      <c r="F1589" s="331" t="n">
        <v>17.5</v>
      </c>
      <c r="G1589" s="333" t="n">
        <v>3200</v>
      </c>
      <c r="H1589" s="333" t="n">
        <f aca="false">A1589*G1589*(1-H1588/100)</f>
        <v>16000</v>
      </c>
      <c r="I1589" s="334" t="n">
        <v>2227.095</v>
      </c>
      <c r="J1589" s="334" t="n">
        <f aca="false">(A1589*I1589)/J1588*K1588</f>
        <v>10364.5575</v>
      </c>
      <c r="K1589" s="335" t="n">
        <f aca="false">H1589-J1589</f>
        <v>5635.4425</v>
      </c>
      <c r="L1589" s="330"/>
      <c r="M1589" s="262"/>
      <c r="N1589" s="262" t="n">
        <v>2227.095</v>
      </c>
      <c r="O1589" s="262" t="n">
        <v>25.38</v>
      </c>
      <c r="P1589" s="262" t="n">
        <v>3120</v>
      </c>
      <c r="Q1589" s="262" t="n">
        <v>2895.2235</v>
      </c>
      <c r="R1589" s="331" t="n">
        <f aca="false">A1589*F1589</f>
        <v>87.5</v>
      </c>
    </row>
    <row r="1590" s="1" customFormat="true" ht="12.75" hidden="false" customHeight="false" outlineLevel="0" collapsed="false">
      <c r="A1590" s="262" t="n">
        <v>5</v>
      </c>
      <c r="B1590" s="332" t="s">
        <v>3168</v>
      </c>
      <c r="C1590" s="332" t="s">
        <v>3169</v>
      </c>
      <c r="D1590" s="332" t="s">
        <v>3170</v>
      </c>
      <c r="E1590" s="262"/>
      <c r="F1590" s="331" t="n">
        <v>20.3</v>
      </c>
      <c r="G1590" s="333" t="n">
        <v>3700</v>
      </c>
      <c r="H1590" s="333" t="n">
        <f aca="false">A1590*G1590*(1-H1588/100)</f>
        <v>18500</v>
      </c>
      <c r="I1590" s="334" t="n">
        <v>2422.7775</v>
      </c>
      <c r="J1590" s="334" t="n">
        <f aca="false">(A1590*I1590)/J1588*K1588</f>
        <v>11275.23375</v>
      </c>
      <c r="K1590" s="335" t="n">
        <f aca="false">H1590-J1590</f>
        <v>7224.76625</v>
      </c>
      <c r="L1590" s="330"/>
      <c r="M1590" s="262"/>
      <c r="N1590" s="262" t="n">
        <v>2422.7775</v>
      </c>
      <c r="O1590" s="262" t="n">
        <v>27.61</v>
      </c>
      <c r="P1590" s="262" t="n">
        <v>3634.1662</v>
      </c>
      <c r="Q1590" s="262" t="n">
        <v>3270.7496</v>
      </c>
      <c r="R1590" s="331" t="n">
        <f aca="false">A1590*F1590</f>
        <v>101.5</v>
      </c>
    </row>
    <row r="1591" s="1" customFormat="true" ht="12.75" hidden="false" customHeight="false" outlineLevel="0" collapsed="false">
      <c r="A1591" s="262" t="n">
        <v>5</v>
      </c>
      <c r="B1591" s="332" t="s">
        <v>1582</v>
      </c>
      <c r="C1591" s="332" t="s">
        <v>1583</v>
      </c>
      <c r="D1591" s="332" t="s">
        <v>1584</v>
      </c>
      <c r="E1591" s="262"/>
      <c r="F1591" s="331" t="n">
        <v>0.35</v>
      </c>
      <c r="G1591" s="333" t="n">
        <v>200</v>
      </c>
      <c r="H1591" s="333" t="n">
        <f aca="false">A1591*G1591*(1-H1588/100)</f>
        <v>1000</v>
      </c>
      <c r="I1591" s="334" t="n">
        <v>81.6075</v>
      </c>
      <c r="J1591" s="334" t="n">
        <f aca="false">(A1591*I1591)/J1588*K1588</f>
        <v>379.78875</v>
      </c>
      <c r="K1591" s="335" t="n">
        <f aca="false">H1591-J1591</f>
        <v>620.21125</v>
      </c>
      <c r="L1591" s="330"/>
      <c r="M1591" s="262"/>
      <c r="N1591" s="262" t="n">
        <v>81.6075</v>
      </c>
      <c r="O1591" s="262" t="n">
        <v>0.93</v>
      </c>
      <c r="P1591" s="262" t="n">
        <v>146.8935</v>
      </c>
      <c r="Q1591" s="262" t="n">
        <v>110.1701</v>
      </c>
      <c r="R1591" s="331" t="n">
        <f aca="false">A1591*F1591</f>
        <v>1.75</v>
      </c>
    </row>
    <row r="1592" s="1" customFormat="true" ht="12.75" hidden="false" customHeight="false" outlineLevel="0" collapsed="false">
      <c r="A1592" s="262" t="n">
        <v>1</v>
      </c>
      <c r="B1592" s="332" t="s">
        <v>3171</v>
      </c>
      <c r="C1592" s="332" t="s">
        <v>3172</v>
      </c>
      <c r="D1592" s="332" t="s">
        <v>3173</v>
      </c>
      <c r="E1592" s="262"/>
      <c r="F1592" s="331" t="n">
        <v>20.5</v>
      </c>
      <c r="G1592" s="333" t="n">
        <v>4900</v>
      </c>
      <c r="H1592" s="333" t="n">
        <f aca="false">A1592*G1592*(1-H1588/100)</f>
        <v>4900</v>
      </c>
      <c r="I1592" s="334" t="n">
        <v>3260.4</v>
      </c>
      <c r="J1592" s="334" t="n">
        <f aca="false">(A1592*I1592)/J1588*K1588</f>
        <v>3034.68</v>
      </c>
      <c r="K1592" s="335" t="n">
        <f aca="false">H1592-J1592</f>
        <v>1865.32</v>
      </c>
      <c r="L1592" s="330"/>
      <c r="M1592" s="262"/>
      <c r="N1592" s="262" t="n">
        <v>3260.4</v>
      </c>
      <c r="O1592" s="262" t="n">
        <v>38</v>
      </c>
      <c r="P1592" s="262" t="n">
        <v>4890.6</v>
      </c>
      <c r="Q1592" s="262" t="n">
        <v>4401.54</v>
      </c>
      <c r="R1592" s="331" t="n">
        <f aca="false">A1592*F1592</f>
        <v>20.5</v>
      </c>
    </row>
    <row r="1593" s="1" customFormat="true" ht="12.75" hidden="false" customHeight="false" outlineLevel="0" collapsed="false">
      <c r="A1593" s="262" t="n">
        <v>1</v>
      </c>
      <c r="B1593" s="332" t="s">
        <v>3174</v>
      </c>
      <c r="C1593" s="332" t="s">
        <v>3172</v>
      </c>
      <c r="D1593" s="332" t="s">
        <v>3173</v>
      </c>
      <c r="E1593" s="262"/>
      <c r="F1593" s="331" t="n">
        <v>20.5</v>
      </c>
      <c r="G1593" s="333" t="n">
        <v>4900</v>
      </c>
      <c r="H1593" s="333" t="n">
        <f aca="false">A1593*G1593*(1-H1588/100)</f>
        <v>4900</v>
      </c>
      <c r="I1593" s="334" t="n">
        <v>3260.4</v>
      </c>
      <c r="J1593" s="334" t="n">
        <f aca="false">(A1593*I1593)/J1588*K1588</f>
        <v>3034.68</v>
      </c>
      <c r="K1593" s="335" t="n">
        <f aca="false">H1593-J1593</f>
        <v>1865.32</v>
      </c>
      <c r="L1593" s="330"/>
      <c r="M1593" s="262"/>
      <c r="N1593" s="262" t="n">
        <v>3260.4</v>
      </c>
      <c r="O1593" s="262" t="n">
        <v>38</v>
      </c>
      <c r="P1593" s="262" t="n">
        <v>4890.6</v>
      </c>
      <c r="Q1593" s="262" t="n">
        <v>4401.54</v>
      </c>
      <c r="R1593" s="331" t="n">
        <f aca="false">A1593*F1593</f>
        <v>20.5</v>
      </c>
    </row>
    <row r="1594" s="1" customFormat="true" ht="12.75" hidden="false" customHeight="false" outlineLevel="0" collapsed="false">
      <c r="A1594" s="262" t="n">
        <v>6</v>
      </c>
      <c r="B1594" s="332" t="s">
        <v>3044</v>
      </c>
      <c r="C1594" s="332" t="s">
        <v>3045</v>
      </c>
      <c r="D1594" s="332" t="s">
        <v>3046</v>
      </c>
      <c r="E1594" s="262"/>
      <c r="F1594" s="331" t="n">
        <v>0.65</v>
      </c>
      <c r="G1594" s="333" t="n">
        <v>200</v>
      </c>
      <c r="H1594" s="333" t="n">
        <f aca="false">A1594*G1594*(1-H1588/100)</f>
        <v>1200</v>
      </c>
      <c r="I1594" s="334" t="n">
        <v>119.34</v>
      </c>
      <c r="J1594" s="334" t="n">
        <f aca="false">(A1594*I1594)/J1588*K1588</f>
        <v>666.468</v>
      </c>
      <c r="K1594" s="335" t="n">
        <f aca="false">H1594-J1594</f>
        <v>533.532</v>
      </c>
      <c r="L1594" s="330"/>
      <c r="M1594" s="262"/>
      <c r="N1594" s="262" t="n">
        <v>119.34</v>
      </c>
      <c r="O1594" s="262" t="n">
        <v>1.36</v>
      </c>
      <c r="P1594" s="262"/>
      <c r="Q1594" s="262" t="n">
        <v>161.109</v>
      </c>
      <c r="R1594" s="331" t="n">
        <f aca="false">A1594*F1594</f>
        <v>3.9</v>
      </c>
    </row>
    <row r="1595" s="1" customFormat="true" ht="12.75" hidden="false" customHeight="false" outlineLevel="0" collapsed="false">
      <c r="A1595" s="336" t="n">
        <f aca="false">SUM(A1589:A1594)</f>
        <v>23</v>
      </c>
      <c r="B1595" s="336" t="s">
        <v>377</v>
      </c>
      <c r="C1595" s="336"/>
      <c r="D1595" s="336"/>
      <c r="E1595" s="336"/>
      <c r="F1595" s="337" t="n">
        <f aca="false">R1595</f>
        <v>235.65</v>
      </c>
      <c r="G1595" s="338"/>
      <c r="H1595" s="339" t="n">
        <f aca="false">SUM(H1589:H1594)</f>
        <v>46500</v>
      </c>
      <c r="I1595" s="340"/>
      <c r="J1595" s="341" t="n">
        <f aca="false">SUM(J1589:J1594)</f>
        <v>28755.408</v>
      </c>
      <c r="K1595" s="335" t="n">
        <f aca="false">SUM(K1589:K1594)</f>
        <v>17744.592</v>
      </c>
      <c r="L1595" s="330"/>
      <c r="M1595" s="262"/>
      <c r="N1595" s="262"/>
      <c r="O1595" s="262"/>
      <c r="P1595" s="262"/>
      <c r="Q1595" s="262"/>
      <c r="R1595" s="331" t="n">
        <f aca="false">SUM(R1589:R1594)</f>
        <v>235.65</v>
      </c>
    </row>
    <row r="1596" s="1" customFormat="true" ht="12.75" hidden="false" customHeight="false" outlineLevel="0" collapsed="false">
      <c r="A1596" s="262"/>
      <c r="B1596" s="272" t="s">
        <v>914</v>
      </c>
      <c r="C1596" s="342"/>
      <c r="D1596" s="342"/>
      <c r="E1596" s="262"/>
      <c r="F1596" s="262"/>
      <c r="G1596" s="333"/>
      <c r="H1596" s="343" t="n">
        <v>0</v>
      </c>
      <c r="I1596" s="344" t="n">
        <f aca="false">K1597/J1597</f>
        <v>0.617087123229133</v>
      </c>
      <c r="J1596" s="345"/>
      <c r="K1596" s="335"/>
      <c r="L1596" s="330"/>
      <c r="M1596" s="262"/>
      <c r="N1596" s="262"/>
      <c r="O1596" s="262"/>
      <c r="P1596" s="262"/>
      <c r="Q1596" s="262"/>
      <c r="R1596" s="331"/>
    </row>
    <row r="1597" s="1" customFormat="true" ht="13.5" hidden="false" customHeight="false" outlineLevel="0" collapsed="false">
      <c r="A1597" s="346"/>
      <c r="B1597" s="346" t="s">
        <v>915</v>
      </c>
      <c r="C1597" s="346"/>
      <c r="D1597" s="346"/>
      <c r="E1597" s="346"/>
      <c r="F1597" s="347"/>
      <c r="G1597" s="348"/>
      <c r="H1597" s="349" t="n">
        <f aca="false">SUM(H1595:H1596)</f>
        <v>46500</v>
      </c>
      <c r="I1597" s="350" t="n">
        <f aca="false">K1597/H1597</f>
        <v>0.381604129032258</v>
      </c>
      <c r="J1597" s="351" t="n">
        <f aca="false">SUM(J1595:J1596)</f>
        <v>28755.408</v>
      </c>
      <c r="K1597" s="352" t="n">
        <f aca="false">H1597-J1597</f>
        <v>17744.592</v>
      </c>
      <c r="L1597" s="330"/>
      <c r="M1597" s="262"/>
      <c r="N1597" s="262"/>
      <c r="O1597" s="262"/>
      <c r="P1597" s="262"/>
      <c r="Q1597" s="262"/>
      <c r="R1597" s="331"/>
    </row>
    <row r="1598" s="1" customFormat="true" ht="13.5" hidden="false" customHeight="false" outlineLevel="0" collapsed="false">
      <c r="A1598" s="262"/>
      <c r="B1598" s="332"/>
      <c r="C1598" s="342"/>
      <c r="D1598" s="342"/>
      <c r="E1598" s="262"/>
      <c r="F1598" s="262"/>
      <c r="G1598" s="262"/>
      <c r="H1598" s="262"/>
      <c r="I1598" s="354"/>
      <c r="J1598" s="354"/>
      <c r="K1598" s="355"/>
      <c r="L1598" s="330"/>
      <c r="M1598" s="262"/>
      <c r="N1598" s="262"/>
      <c r="O1598" s="262"/>
      <c r="P1598" s="262"/>
      <c r="Q1598" s="262"/>
      <c r="R1598" s="331"/>
    </row>
    <row r="1599" s="1" customFormat="true" ht="13.5" hidden="false" customHeight="false" outlineLevel="0" collapsed="false">
      <c r="A1599" s="322"/>
      <c r="B1599" s="323" t="s">
        <v>3175</v>
      </c>
      <c r="C1599" s="324"/>
      <c r="D1599" s="325" t="n">
        <v>42781</v>
      </c>
      <c r="E1599" s="322"/>
      <c r="F1599" s="322" t="s">
        <v>3165</v>
      </c>
      <c r="G1599" s="324"/>
      <c r="H1599" s="326" t="n">
        <v>0</v>
      </c>
      <c r="I1599" s="327" t="s">
        <v>358</v>
      </c>
      <c r="J1599" s="328" t="n">
        <v>65</v>
      </c>
      <c r="K1599" s="329" t="n">
        <v>60.5</v>
      </c>
      <c r="L1599" s="330"/>
      <c r="M1599" s="262"/>
      <c r="N1599" s="262"/>
      <c r="O1599" s="262"/>
      <c r="P1599" s="262"/>
      <c r="Q1599" s="262"/>
      <c r="R1599" s="331"/>
    </row>
    <row r="1600" s="1" customFormat="true" ht="12.75" hidden="false" customHeight="false" outlineLevel="0" collapsed="false">
      <c r="A1600" s="262" t="n">
        <v>4</v>
      </c>
      <c r="B1600" s="332" t="s">
        <v>1658</v>
      </c>
      <c r="C1600" s="332" t="s">
        <v>1550</v>
      </c>
      <c r="D1600" s="332" t="s">
        <v>1659</v>
      </c>
      <c r="E1600" s="262"/>
      <c r="F1600" s="331" t="n">
        <v>0.28</v>
      </c>
      <c r="G1600" s="333" t="n">
        <v>500</v>
      </c>
      <c r="H1600" s="333" t="n">
        <f aca="false">A1600*G1600*(1-H1599/100)</f>
        <v>2000</v>
      </c>
      <c r="I1600" s="334" t="n">
        <v>297.4725</v>
      </c>
      <c r="J1600" s="334" t="n">
        <f aca="false">(A1600*I1600)/J1599*K1599</f>
        <v>1107.513</v>
      </c>
      <c r="K1600" s="335" t="n">
        <f aca="false">H1600-J1600</f>
        <v>892.487</v>
      </c>
      <c r="L1600" s="330"/>
      <c r="M1600" s="262"/>
      <c r="N1600" s="262" t="n">
        <v>297.4725</v>
      </c>
      <c r="O1600" s="262" t="n">
        <v>3.39</v>
      </c>
      <c r="P1600" s="262" t="n">
        <v>480</v>
      </c>
      <c r="Q1600" s="262" t="n">
        <v>416.4615</v>
      </c>
      <c r="R1600" s="331" t="n">
        <f aca="false">A1600*F1600</f>
        <v>1.12</v>
      </c>
    </row>
    <row r="1601" s="1" customFormat="true" ht="12.75" hidden="false" customHeight="false" outlineLevel="0" collapsed="false">
      <c r="A1601" s="262" t="n">
        <v>4</v>
      </c>
      <c r="B1601" s="332" t="s">
        <v>2313</v>
      </c>
      <c r="C1601" s="332" t="s">
        <v>1550</v>
      </c>
      <c r="D1601" s="332" t="s">
        <v>2314</v>
      </c>
      <c r="E1601" s="262"/>
      <c r="F1601" s="331" t="n">
        <v>0.27</v>
      </c>
      <c r="G1601" s="333" t="n">
        <v>500</v>
      </c>
      <c r="H1601" s="333" t="n">
        <f aca="false">A1601*G1601*(1-H1599/100)</f>
        <v>2000</v>
      </c>
      <c r="I1601" s="334" t="n">
        <v>316.875</v>
      </c>
      <c r="J1601" s="334" t="n">
        <f aca="false">(A1601*I1601)/J1599*K1599</f>
        <v>1179.75</v>
      </c>
      <c r="K1601" s="335" t="n">
        <f aca="false">H1601-J1601</f>
        <v>820.25</v>
      </c>
      <c r="L1601" s="330"/>
      <c r="M1601" s="262"/>
      <c r="N1601" s="262" t="n">
        <v>316.875</v>
      </c>
      <c r="O1601" s="262" t="n">
        <v>3.25</v>
      </c>
      <c r="P1601" s="262" t="n">
        <v>510</v>
      </c>
      <c r="Q1601" s="262" t="n">
        <v>427.7812</v>
      </c>
      <c r="R1601" s="331" t="n">
        <f aca="false">A1601*F1601</f>
        <v>1.08</v>
      </c>
    </row>
    <row r="1602" s="1" customFormat="true" ht="12.75" hidden="false" customHeight="false" outlineLevel="0" collapsed="false">
      <c r="A1602" s="262" t="n">
        <v>4</v>
      </c>
      <c r="B1602" s="332" t="s">
        <v>2318</v>
      </c>
      <c r="C1602" s="332" t="s">
        <v>1550</v>
      </c>
      <c r="D1602" s="332" t="s">
        <v>2319</v>
      </c>
      <c r="E1602" s="262"/>
      <c r="F1602" s="331" t="n">
        <v>0.41</v>
      </c>
      <c r="G1602" s="333" t="n">
        <v>600</v>
      </c>
      <c r="H1602" s="333" t="n">
        <f aca="false">A1602*G1602*(1-H1599/100)</f>
        <v>2400</v>
      </c>
      <c r="I1602" s="334" t="n">
        <v>389.61</v>
      </c>
      <c r="J1602" s="334" t="n">
        <f aca="false">(A1602*I1602)/J1599*K1599</f>
        <v>1450.548</v>
      </c>
      <c r="K1602" s="335" t="n">
        <f aca="false">H1602-J1602</f>
        <v>949.452</v>
      </c>
      <c r="L1602" s="330"/>
      <c r="M1602" s="262"/>
      <c r="N1602" s="262" t="n">
        <v>389.61</v>
      </c>
      <c r="O1602" s="262" t="n">
        <v>4.44</v>
      </c>
      <c r="P1602" s="262" t="n">
        <v>620</v>
      </c>
      <c r="Q1602" s="262" t="n">
        <v>525.9735</v>
      </c>
      <c r="R1602" s="331" t="n">
        <f aca="false">A1602*F1602</f>
        <v>1.64</v>
      </c>
    </row>
    <row r="1603" s="1" customFormat="true" ht="12.75" hidden="false" customHeight="false" outlineLevel="0" collapsed="false">
      <c r="A1603" s="262" t="n">
        <v>1</v>
      </c>
      <c r="B1603" s="332" t="s">
        <v>3176</v>
      </c>
      <c r="C1603" s="332" t="s">
        <v>2949</v>
      </c>
      <c r="D1603" s="332" t="s">
        <v>3177</v>
      </c>
      <c r="E1603" s="262"/>
      <c r="F1603" s="331" t="n">
        <v>4.3</v>
      </c>
      <c r="G1603" s="333" t="n">
        <v>2600</v>
      </c>
      <c r="H1603" s="333" t="n">
        <f aca="false">A1603*G1603*(1-H1599/100)</f>
        <v>2600</v>
      </c>
      <c r="I1603" s="334" t="n">
        <v>1693.575</v>
      </c>
      <c r="J1603" s="334" t="n">
        <f aca="false">(A1603*I1603)/J1599*K1599</f>
        <v>1576.3275</v>
      </c>
      <c r="K1603" s="335" t="n">
        <f aca="false">H1603-J1603</f>
        <v>1023.6725</v>
      </c>
      <c r="L1603" s="330"/>
      <c r="M1603" s="262"/>
      <c r="N1603" s="262" t="n">
        <v>1693.575</v>
      </c>
      <c r="O1603" s="262" t="n">
        <v>19.3</v>
      </c>
      <c r="P1603" s="262" t="n">
        <v>2540</v>
      </c>
      <c r="Q1603" s="262" t="n">
        <v>2286.3263</v>
      </c>
      <c r="R1603" s="331" t="n">
        <f aca="false">A1603*F1603</f>
        <v>4.3</v>
      </c>
    </row>
    <row r="1604" s="1" customFormat="true" ht="12.75" hidden="false" customHeight="false" outlineLevel="0" collapsed="false">
      <c r="A1604" s="336" t="n">
        <f aca="false">SUM(A1600:A1603)</f>
        <v>13</v>
      </c>
      <c r="B1604" s="336" t="s">
        <v>377</v>
      </c>
      <c r="C1604" s="336"/>
      <c r="D1604" s="336"/>
      <c r="E1604" s="336"/>
      <c r="F1604" s="337" t="n">
        <f aca="false">R1604</f>
        <v>8.14</v>
      </c>
      <c r="G1604" s="338"/>
      <c r="H1604" s="339" t="n">
        <f aca="false">SUM(H1600:H1603)</f>
        <v>9000</v>
      </c>
      <c r="I1604" s="340"/>
      <c r="J1604" s="341" t="n">
        <f aca="false">SUM(J1600:J1603)</f>
        <v>5314.1385</v>
      </c>
      <c r="K1604" s="335" t="n">
        <f aca="false">SUM(K1600:K1603)</f>
        <v>3685.8615</v>
      </c>
      <c r="L1604" s="330"/>
      <c r="M1604" s="262"/>
      <c r="N1604" s="262"/>
      <c r="O1604" s="262"/>
      <c r="P1604" s="262"/>
      <c r="Q1604" s="262"/>
      <c r="R1604" s="331" t="n">
        <f aca="false">SUM(R1600:R1603)</f>
        <v>8.14</v>
      </c>
    </row>
    <row r="1605" s="1" customFormat="true" ht="12.75" hidden="false" customHeight="false" outlineLevel="0" collapsed="false">
      <c r="A1605" s="262"/>
      <c r="B1605" s="272" t="s">
        <v>914</v>
      </c>
      <c r="C1605" s="342"/>
      <c r="D1605" s="342"/>
      <c r="E1605" s="262"/>
      <c r="F1605" s="262"/>
      <c r="G1605" s="333"/>
      <c r="H1605" s="343" t="n">
        <v>0</v>
      </c>
      <c r="I1605" s="344" t="n">
        <f aca="false">K1606/J1606</f>
        <v>0.693595302418257</v>
      </c>
      <c r="J1605" s="345"/>
      <c r="K1605" s="335"/>
      <c r="L1605" s="330"/>
      <c r="M1605" s="262"/>
      <c r="N1605" s="262"/>
      <c r="O1605" s="262"/>
      <c r="P1605" s="262"/>
      <c r="Q1605" s="262"/>
      <c r="R1605" s="331"/>
    </row>
    <row r="1606" s="1" customFormat="true" ht="13.5" hidden="false" customHeight="false" outlineLevel="0" collapsed="false">
      <c r="A1606" s="346"/>
      <c r="B1606" s="346" t="s">
        <v>915</v>
      </c>
      <c r="C1606" s="346"/>
      <c r="D1606" s="346"/>
      <c r="E1606" s="346"/>
      <c r="F1606" s="347"/>
      <c r="G1606" s="348"/>
      <c r="H1606" s="349" t="n">
        <f aca="false">SUM(H1604:H1605)</f>
        <v>9000</v>
      </c>
      <c r="I1606" s="350" t="n">
        <f aca="false">K1606/H1606</f>
        <v>0.409540166666667</v>
      </c>
      <c r="J1606" s="351" t="n">
        <f aca="false">SUM(J1604:J1605)</f>
        <v>5314.1385</v>
      </c>
      <c r="K1606" s="352" t="n">
        <f aca="false">H1606-J1606</f>
        <v>3685.8615</v>
      </c>
      <c r="L1606" s="330"/>
      <c r="M1606" s="262"/>
      <c r="N1606" s="262"/>
      <c r="O1606" s="262"/>
      <c r="P1606" s="262"/>
      <c r="Q1606" s="262"/>
      <c r="R1606" s="331"/>
    </row>
    <row r="1607" s="1" customFormat="true" ht="13.5" hidden="false" customHeight="false" outlineLevel="0" collapsed="false">
      <c r="A1607" s="262"/>
      <c r="B1607" s="332"/>
      <c r="C1607" s="342"/>
      <c r="D1607" s="342"/>
      <c r="E1607" s="262"/>
      <c r="F1607" s="262"/>
      <c r="G1607" s="262"/>
      <c r="H1607" s="262"/>
      <c r="I1607" s="354"/>
      <c r="J1607" s="354"/>
      <c r="K1607" s="355"/>
      <c r="L1607" s="330"/>
      <c r="M1607" s="262"/>
      <c r="N1607" s="262"/>
      <c r="O1607" s="262"/>
      <c r="P1607" s="262"/>
      <c r="Q1607" s="262"/>
      <c r="R1607" s="331"/>
    </row>
    <row r="1608" s="1" customFormat="true" ht="13.5" hidden="false" customHeight="false" outlineLevel="0" collapsed="false">
      <c r="A1608" s="322"/>
      <c r="B1608" s="323" t="s">
        <v>3178</v>
      </c>
      <c r="C1608" s="324" t="s">
        <v>3179</v>
      </c>
      <c r="D1608" s="325" t="n">
        <v>42781</v>
      </c>
      <c r="E1608" s="322"/>
      <c r="F1608" s="322" t="s">
        <v>3165</v>
      </c>
      <c r="G1608" s="324"/>
      <c r="H1608" s="326" t="n">
        <v>0</v>
      </c>
      <c r="I1608" s="327" t="s">
        <v>358</v>
      </c>
      <c r="J1608" s="328" t="n">
        <v>65</v>
      </c>
      <c r="K1608" s="329" t="n">
        <v>60.5</v>
      </c>
      <c r="L1608" s="330"/>
      <c r="M1608" s="262"/>
      <c r="N1608" s="262"/>
      <c r="O1608" s="262"/>
      <c r="P1608" s="262"/>
      <c r="Q1608" s="262"/>
      <c r="R1608" s="331"/>
    </row>
    <row r="1609" s="1" customFormat="true" ht="12.75" hidden="false" customHeight="false" outlineLevel="0" collapsed="false">
      <c r="A1609" s="262" t="n">
        <v>1000</v>
      </c>
      <c r="B1609" s="332" t="s">
        <v>1355</v>
      </c>
      <c r="C1609" s="332" t="s">
        <v>1185</v>
      </c>
      <c r="D1609" s="332" t="s">
        <v>1156</v>
      </c>
      <c r="E1609" s="262"/>
      <c r="F1609" s="331" t="n">
        <v>0.25</v>
      </c>
      <c r="G1609" s="333" t="n">
        <v>43</v>
      </c>
      <c r="H1609" s="333" t="n">
        <f aca="false">A1609*G1609*(1-H1608/100)</f>
        <v>43000</v>
      </c>
      <c r="I1609" s="334" t="n">
        <v>31.59</v>
      </c>
      <c r="J1609" s="334" t="n">
        <f aca="false">(A1609*I1609)/J1608*K1608</f>
        <v>29403</v>
      </c>
      <c r="K1609" s="335" t="n">
        <f aca="false">H1609-J1609</f>
        <v>13597</v>
      </c>
      <c r="L1609" s="330"/>
      <c r="M1609" s="262"/>
      <c r="N1609" s="262" t="n">
        <v>31.59</v>
      </c>
      <c r="O1609" s="262" t="n">
        <v>0.36</v>
      </c>
      <c r="P1609" s="262"/>
      <c r="Q1609" s="262" t="n">
        <v>43</v>
      </c>
      <c r="R1609" s="331" t="n">
        <f aca="false">A1609*F1609</f>
        <v>250</v>
      </c>
    </row>
    <row r="1610" s="1" customFormat="true" ht="12.75" hidden="false" customHeight="false" outlineLevel="0" collapsed="false">
      <c r="A1610" s="336" t="n">
        <f aca="false">SUM(A1609:A1609)</f>
        <v>1000</v>
      </c>
      <c r="B1610" s="336" t="s">
        <v>377</v>
      </c>
      <c r="C1610" s="336"/>
      <c r="D1610" s="336"/>
      <c r="E1610" s="336"/>
      <c r="F1610" s="337" t="n">
        <f aca="false">R1610</f>
        <v>250</v>
      </c>
      <c r="G1610" s="338"/>
      <c r="H1610" s="339" t="n">
        <f aca="false">SUM(H1609:H1609)</f>
        <v>43000</v>
      </c>
      <c r="I1610" s="340"/>
      <c r="J1610" s="341" t="n">
        <f aca="false">SUM(J1609:J1609)</f>
        <v>29403</v>
      </c>
      <c r="K1610" s="335" t="n">
        <f aca="false">SUM(K1609:K1609)</f>
        <v>13597</v>
      </c>
      <c r="L1610" s="330"/>
      <c r="M1610" s="262"/>
      <c r="N1610" s="262"/>
      <c r="O1610" s="262"/>
      <c r="P1610" s="262"/>
      <c r="Q1610" s="262"/>
      <c r="R1610" s="331" t="n">
        <f aca="false">SUM(R1609:R1609)</f>
        <v>250</v>
      </c>
    </row>
    <row r="1611" s="1" customFormat="true" ht="12.75" hidden="false" customHeight="false" outlineLevel="0" collapsed="false">
      <c r="A1611" s="262"/>
      <c r="B1611" s="272" t="s">
        <v>914</v>
      </c>
      <c r="C1611" s="342"/>
      <c r="D1611" s="342"/>
      <c r="E1611" s="262"/>
      <c r="F1611" s="262"/>
      <c r="G1611" s="333"/>
      <c r="H1611" s="343" t="n">
        <v>0</v>
      </c>
      <c r="I1611" s="344" t="n">
        <f aca="false">K1612/J1612</f>
        <v>0.462435805870149</v>
      </c>
      <c r="J1611" s="345"/>
      <c r="K1611" s="335"/>
      <c r="L1611" s="330"/>
      <c r="M1611" s="262"/>
      <c r="N1611" s="262"/>
      <c r="O1611" s="262"/>
      <c r="P1611" s="262"/>
      <c r="Q1611" s="262"/>
      <c r="R1611" s="331"/>
    </row>
    <row r="1612" s="1" customFormat="true" ht="13.5" hidden="false" customHeight="false" outlineLevel="0" collapsed="false">
      <c r="A1612" s="346"/>
      <c r="B1612" s="346" t="s">
        <v>915</v>
      </c>
      <c r="C1612" s="346"/>
      <c r="D1612" s="346"/>
      <c r="E1612" s="346"/>
      <c r="F1612" s="347"/>
      <c r="G1612" s="348"/>
      <c r="H1612" s="349" t="n">
        <f aca="false">SUM(H1610:H1611)</f>
        <v>43000</v>
      </c>
      <c r="I1612" s="350" t="n">
        <f aca="false">K1612/H1612</f>
        <v>0.316209302325581</v>
      </c>
      <c r="J1612" s="351" t="n">
        <f aca="false">SUM(J1610:J1611)</f>
        <v>29403</v>
      </c>
      <c r="K1612" s="352" t="n">
        <f aca="false">H1612-J1612</f>
        <v>13597</v>
      </c>
      <c r="L1612" s="330"/>
      <c r="M1612" s="262"/>
      <c r="N1612" s="262"/>
      <c r="O1612" s="262"/>
      <c r="P1612" s="262"/>
      <c r="Q1612" s="262"/>
      <c r="R1612" s="331"/>
    </row>
    <row r="1613" s="1" customFormat="true" ht="13.5" hidden="false" customHeight="false" outlineLevel="0" collapsed="false">
      <c r="A1613" s="262"/>
      <c r="B1613" s="332"/>
      <c r="C1613" s="342"/>
      <c r="D1613" s="342"/>
      <c r="E1613" s="262"/>
      <c r="F1613" s="262"/>
      <c r="G1613" s="262"/>
      <c r="H1613" s="262"/>
      <c r="I1613" s="354"/>
      <c r="J1613" s="354"/>
      <c r="K1613" s="355"/>
      <c r="L1613" s="330"/>
      <c r="M1613" s="262"/>
      <c r="N1613" s="262"/>
      <c r="O1613" s="262"/>
      <c r="P1613" s="262"/>
      <c r="Q1613" s="262"/>
      <c r="R1613" s="331"/>
    </row>
    <row r="1614" s="1" customFormat="true" ht="13.5" hidden="false" customHeight="false" outlineLevel="0" collapsed="false">
      <c r="A1614" s="322"/>
      <c r="B1614" s="323" t="s">
        <v>3180</v>
      </c>
      <c r="C1614" s="324"/>
      <c r="D1614" s="325" t="n">
        <v>42781</v>
      </c>
      <c r="E1614" s="322"/>
      <c r="F1614" s="322" t="s">
        <v>3165</v>
      </c>
      <c r="G1614" s="324"/>
      <c r="H1614" s="326" t="n">
        <v>0</v>
      </c>
      <c r="I1614" s="327" t="s">
        <v>358</v>
      </c>
      <c r="J1614" s="328" t="n">
        <v>65</v>
      </c>
      <c r="K1614" s="329" t="n">
        <v>60.5</v>
      </c>
      <c r="L1614" s="330"/>
      <c r="M1614" s="262"/>
      <c r="N1614" s="262"/>
      <c r="O1614" s="262"/>
      <c r="P1614" s="262"/>
      <c r="Q1614" s="262"/>
      <c r="R1614" s="331"/>
    </row>
    <row r="1615" s="1" customFormat="true" ht="12.75" hidden="false" customHeight="false" outlineLevel="0" collapsed="false">
      <c r="A1615" s="262" t="n">
        <v>4</v>
      </c>
      <c r="B1615" s="332" t="s">
        <v>1883</v>
      </c>
      <c r="C1615" s="332" t="s">
        <v>1884</v>
      </c>
      <c r="D1615" s="332" t="s">
        <v>1885</v>
      </c>
      <c r="E1615" s="262"/>
      <c r="F1615" s="331" t="n">
        <v>9.5</v>
      </c>
      <c r="G1615" s="333" t="n">
        <v>1531</v>
      </c>
      <c r="H1615" s="333" t="n">
        <f aca="false">A1615*G1615*(1-H1614/100)</f>
        <v>6124</v>
      </c>
      <c r="I1615" s="334" t="n">
        <v>1133.73</v>
      </c>
      <c r="J1615" s="334" t="n">
        <f aca="false">(A1615*I1615)/J1614*K1614</f>
        <v>4220.964</v>
      </c>
      <c r="K1615" s="335" t="n">
        <f aca="false">H1615-J1615</f>
        <v>1903.036</v>
      </c>
      <c r="L1615" s="330"/>
      <c r="M1615" s="262"/>
      <c r="N1615" s="262" t="n">
        <v>1133.73</v>
      </c>
      <c r="O1615" s="262" t="n">
        <v>12.92</v>
      </c>
      <c r="P1615" s="262" t="n">
        <v>1984.0275</v>
      </c>
      <c r="Q1615" s="262" t="n">
        <v>1530.5355</v>
      </c>
      <c r="R1615" s="331" t="n">
        <f aca="false">A1615*F1615</f>
        <v>38</v>
      </c>
    </row>
    <row r="1616" s="1" customFormat="true" ht="12.75" hidden="false" customHeight="false" outlineLevel="0" collapsed="false">
      <c r="A1616" s="262" t="n">
        <v>2</v>
      </c>
      <c r="B1616" s="332" t="s">
        <v>3181</v>
      </c>
      <c r="C1616" s="332" t="s">
        <v>3182</v>
      </c>
      <c r="D1616" s="332" t="s">
        <v>3183</v>
      </c>
      <c r="E1616" s="262"/>
      <c r="F1616" s="331" t="n">
        <v>0.22</v>
      </c>
      <c r="G1616" s="333" t="n">
        <v>1078</v>
      </c>
      <c r="H1616" s="333" t="n">
        <f aca="false">A1616*G1616*(1-H1614/100)</f>
        <v>2156</v>
      </c>
      <c r="I1616" s="334" t="n">
        <v>718.6725</v>
      </c>
      <c r="J1616" s="334" t="n">
        <f aca="false">(A1616*I1616)/J1614*K1614</f>
        <v>1337.8365</v>
      </c>
      <c r="K1616" s="335" t="n">
        <f aca="false">H1616-J1616</f>
        <v>818.1635</v>
      </c>
      <c r="L1616" s="330"/>
      <c r="M1616" s="262"/>
      <c r="N1616" s="262" t="n">
        <v>718.6725</v>
      </c>
      <c r="O1616" s="262" t="n">
        <v>8.19</v>
      </c>
      <c r="P1616" s="262" t="n">
        <v>1078.0087</v>
      </c>
      <c r="Q1616" s="262" t="n">
        <v>1078.0087</v>
      </c>
      <c r="R1616" s="331" t="n">
        <f aca="false">A1616*F1616</f>
        <v>0.44</v>
      </c>
    </row>
    <row r="1617" s="1" customFormat="true" ht="12.75" hidden="false" customHeight="false" outlineLevel="0" collapsed="false">
      <c r="A1617" s="336" t="n">
        <f aca="false">SUM(A1615:A1616)</f>
        <v>6</v>
      </c>
      <c r="B1617" s="336" t="s">
        <v>377</v>
      </c>
      <c r="C1617" s="336"/>
      <c r="D1617" s="336"/>
      <c r="E1617" s="336"/>
      <c r="F1617" s="337" t="n">
        <f aca="false">R1617</f>
        <v>38.44</v>
      </c>
      <c r="G1617" s="338"/>
      <c r="H1617" s="339" t="n">
        <f aca="false">SUM(H1615:H1616)</f>
        <v>8280</v>
      </c>
      <c r="I1617" s="340"/>
      <c r="J1617" s="341" t="n">
        <f aca="false">SUM(J1615:J1616)</f>
        <v>5558.8005</v>
      </c>
      <c r="K1617" s="335" t="n">
        <f aca="false">SUM(K1615:K1616)</f>
        <v>2721.1995</v>
      </c>
      <c r="L1617" s="330"/>
      <c r="M1617" s="262"/>
      <c r="N1617" s="262"/>
      <c r="O1617" s="262"/>
      <c r="P1617" s="262"/>
      <c r="Q1617" s="262"/>
      <c r="R1617" s="331" t="n">
        <f aca="false">SUM(R1615:R1616)</f>
        <v>38.44</v>
      </c>
    </row>
    <row r="1618" s="1" customFormat="true" ht="12.75" hidden="false" customHeight="false" outlineLevel="0" collapsed="false">
      <c r="A1618" s="262"/>
      <c r="B1618" s="272" t="s">
        <v>914</v>
      </c>
      <c r="C1618" s="342"/>
      <c r="D1618" s="342"/>
      <c r="E1618" s="262"/>
      <c r="F1618" s="262"/>
      <c r="G1618" s="333"/>
      <c r="H1618" s="343" t="n">
        <v>0</v>
      </c>
      <c r="I1618" s="344" t="n">
        <f aca="false">K1619/J1619</f>
        <v>0.489529980433729</v>
      </c>
      <c r="J1618" s="345"/>
      <c r="K1618" s="335"/>
      <c r="L1618" s="330"/>
      <c r="M1618" s="262"/>
      <c r="N1618" s="262"/>
      <c r="O1618" s="262"/>
      <c r="P1618" s="262"/>
      <c r="Q1618" s="262"/>
      <c r="R1618" s="331"/>
    </row>
    <row r="1619" s="1" customFormat="true" ht="13.5" hidden="false" customHeight="false" outlineLevel="0" collapsed="false">
      <c r="A1619" s="346"/>
      <c r="B1619" s="346" t="s">
        <v>915</v>
      </c>
      <c r="C1619" s="346"/>
      <c r="D1619" s="346"/>
      <c r="E1619" s="346"/>
      <c r="F1619" s="347"/>
      <c r="G1619" s="348"/>
      <c r="H1619" s="349" t="n">
        <f aca="false">SUM(H1617:H1618)</f>
        <v>8280</v>
      </c>
      <c r="I1619" s="350" t="n">
        <f aca="false">K1619/H1619</f>
        <v>0.328647282608696</v>
      </c>
      <c r="J1619" s="351" t="n">
        <f aca="false">SUM(J1617:J1618)</f>
        <v>5558.8005</v>
      </c>
      <c r="K1619" s="352" t="n">
        <f aca="false">H1619-J1619</f>
        <v>2721.1995</v>
      </c>
      <c r="L1619" s="330"/>
      <c r="M1619" s="262"/>
      <c r="N1619" s="262"/>
      <c r="O1619" s="262"/>
      <c r="P1619" s="262"/>
      <c r="Q1619" s="262"/>
      <c r="R1619" s="331"/>
    </row>
    <row r="1620" s="1" customFormat="true" ht="13.5" hidden="false" customHeight="false" outlineLevel="0" collapsed="false">
      <c r="A1620" s="262"/>
      <c r="B1620" s="332"/>
      <c r="C1620" s="342"/>
      <c r="D1620" s="342"/>
      <c r="E1620" s="262"/>
      <c r="F1620" s="262"/>
      <c r="G1620" s="262"/>
      <c r="H1620" s="262"/>
      <c r="I1620" s="354"/>
      <c r="J1620" s="354"/>
      <c r="K1620" s="355"/>
      <c r="L1620" s="330"/>
      <c r="M1620" s="262"/>
      <c r="N1620" s="262"/>
      <c r="O1620" s="262"/>
      <c r="P1620" s="262"/>
      <c r="Q1620" s="262"/>
      <c r="R1620" s="331"/>
    </row>
    <row r="1621" s="1" customFormat="true" ht="13.5" hidden="false" customHeight="false" outlineLevel="0" collapsed="false">
      <c r="A1621" s="322"/>
      <c r="B1621" s="323" t="s">
        <v>2170</v>
      </c>
      <c r="C1621" s="324" t="s">
        <v>2171</v>
      </c>
      <c r="D1621" s="325" t="n">
        <v>42781</v>
      </c>
      <c r="E1621" s="322"/>
      <c r="F1621" s="322" t="s">
        <v>3165</v>
      </c>
      <c r="G1621" s="324"/>
      <c r="H1621" s="326" t="n">
        <v>0</v>
      </c>
      <c r="I1621" s="327" t="s">
        <v>358</v>
      </c>
      <c r="J1621" s="328" t="n">
        <v>65</v>
      </c>
      <c r="K1621" s="329" t="n">
        <v>60.5</v>
      </c>
      <c r="L1621" s="330"/>
      <c r="M1621" s="262"/>
      <c r="N1621" s="262"/>
      <c r="O1621" s="262"/>
      <c r="P1621" s="262"/>
      <c r="Q1621" s="262"/>
      <c r="R1621" s="331"/>
    </row>
    <row r="1622" s="1" customFormat="true" ht="12.75" hidden="false" customHeight="false" outlineLevel="0" collapsed="false">
      <c r="A1622" s="262" t="n">
        <v>15</v>
      </c>
      <c r="B1622" s="332" t="s">
        <v>3184</v>
      </c>
      <c r="C1622" s="332" t="s">
        <v>3185</v>
      </c>
      <c r="D1622" s="332" t="s">
        <v>3186</v>
      </c>
      <c r="E1622" s="262"/>
      <c r="F1622" s="331" t="n">
        <v>0.92</v>
      </c>
      <c r="G1622" s="333" t="n">
        <v>490</v>
      </c>
      <c r="H1622" s="333" t="n">
        <f aca="false">A1622*G1622*(1-H1621/100)</f>
        <v>7350</v>
      </c>
      <c r="I1622" s="334" t="n">
        <v>363.285</v>
      </c>
      <c r="J1622" s="334" t="n">
        <f aca="false">(A1622*I1622)/J1621*K1621</f>
        <v>5072.0175</v>
      </c>
      <c r="K1622" s="335" t="n">
        <f aca="false">H1622-J1622</f>
        <v>2277.9825</v>
      </c>
      <c r="L1622" s="330"/>
      <c r="M1622" s="262"/>
      <c r="N1622" s="262" t="n">
        <v>363.285</v>
      </c>
      <c r="O1622" s="262" t="n">
        <v>4.14</v>
      </c>
      <c r="P1622" s="262" t="n">
        <v>900</v>
      </c>
      <c r="Q1622" s="262" t="n">
        <v>490</v>
      </c>
      <c r="R1622" s="331" t="n">
        <f aca="false">A1622*F1622</f>
        <v>13.8</v>
      </c>
    </row>
    <row r="1623" s="1" customFormat="true" ht="12.75" hidden="false" customHeight="false" outlineLevel="0" collapsed="false">
      <c r="A1623" s="336" t="n">
        <f aca="false">SUM(A1622:A1622)</f>
        <v>15</v>
      </c>
      <c r="B1623" s="336" t="s">
        <v>377</v>
      </c>
      <c r="C1623" s="336"/>
      <c r="D1623" s="336"/>
      <c r="E1623" s="336"/>
      <c r="F1623" s="337" t="n">
        <f aca="false">R1623</f>
        <v>13.8</v>
      </c>
      <c r="G1623" s="338"/>
      <c r="H1623" s="339" t="n">
        <f aca="false">SUM(H1622:H1622)</f>
        <v>7350</v>
      </c>
      <c r="I1623" s="340"/>
      <c r="J1623" s="341" t="n">
        <f aca="false">SUM(J1622:J1622)</f>
        <v>5072.0175</v>
      </c>
      <c r="K1623" s="335" t="n">
        <f aca="false">SUM(K1622:K1622)</f>
        <v>2277.9825</v>
      </c>
      <c r="L1623" s="330"/>
      <c r="M1623" s="262"/>
      <c r="N1623" s="262"/>
      <c r="O1623" s="262"/>
      <c r="P1623" s="262"/>
      <c r="Q1623" s="262"/>
      <c r="R1623" s="331" t="n">
        <f aca="false">SUM(R1622:R1622)</f>
        <v>13.8</v>
      </c>
    </row>
    <row r="1624" s="1" customFormat="true" ht="12.75" hidden="false" customHeight="false" outlineLevel="0" collapsed="false">
      <c r="A1624" s="262"/>
      <c r="B1624" s="272" t="s">
        <v>914</v>
      </c>
      <c r="C1624" s="342"/>
      <c r="D1624" s="342"/>
      <c r="E1624" s="262"/>
      <c r="F1624" s="262"/>
      <c r="G1624" s="333"/>
      <c r="H1624" s="343" t="n">
        <v>0</v>
      </c>
      <c r="I1624" s="344" t="n">
        <f aca="false">K1625/J1625</f>
        <v>0.449127492166578</v>
      </c>
      <c r="J1624" s="345"/>
      <c r="K1624" s="335"/>
      <c r="L1624" s="330"/>
      <c r="M1624" s="262"/>
      <c r="N1624" s="262"/>
      <c r="O1624" s="262"/>
      <c r="P1624" s="262"/>
      <c r="Q1624" s="262"/>
      <c r="R1624" s="331"/>
    </row>
    <row r="1625" s="1" customFormat="true" ht="13.5" hidden="false" customHeight="false" outlineLevel="0" collapsed="false">
      <c r="A1625" s="346"/>
      <c r="B1625" s="346" t="s">
        <v>915</v>
      </c>
      <c r="C1625" s="346"/>
      <c r="D1625" s="346"/>
      <c r="E1625" s="346"/>
      <c r="F1625" s="347"/>
      <c r="G1625" s="348"/>
      <c r="H1625" s="349" t="n">
        <f aca="false">SUM(H1623:H1624)</f>
        <v>7350</v>
      </c>
      <c r="I1625" s="350" t="n">
        <f aca="false">K1625/H1625</f>
        <v>0.309929591836735</v>
      </c>
      <c r="J1625" s="351" t="n">
        <f aca="false">SUM(J1623:J1624)</f>
        <v>5072.0175</v>
      </c>
      <c r="K1625" s="352" t="n">
        <f aca="false">H1625-J1625</f>
        <v>2277.9825</v>
      </c>
      <c r="L1625" s="330"/>
      <c r="M1625" s="262"/>
      <c r="N1625" s="262"/>
      <c r="O1625" s="262"/>
      <c r="P1625" s="262"/>
      <c r="Q1625" s="262"/>
      <c r="R1625" s="331"/>
    </row>
    <row r="1626" s="1" customFormat="true" ht="13.5" hidden="false" customHeight="false" outlineLevel="0" collapsed="false">
      <c r="A1626" s="262"/>
      <c r="B1626" s="332"/>
      <c r="C1626" s="342"/>
      <c r="D1626" s="342"/>
      <c r="E1626" s="262"/>
      <c r="F1626" s="262"/>
      <c r="G1626" s="262"/>
      <c r="H1626" s="262"/>
      <c r="I1626" s="354"/>
      <c r="J1626" s="354"/>
      <c r="K1626" s="355"/>
      <c r="L1626" s="330"/>
      <c r="M1626" s="262"/>
      <c r="N1626" s="262"/>
      <c r="O1626" s="262"/>
      <c r="P1626" s="262"/>
      <c r="Q1626" s="262"/>
      <c r="R1626" s="331"/>
    </row>
    <row r="1627" s="1" customFormat="true" ht="13.5" hidden="false" customHeight="false" outlineLevel="0" collapsed="false">
      <c r="A1627" s="322"/>
      <c r="B1627" s="323" t="s">
        <v>385</v>
      </c>
      <c r="C1627" s="324"/>
      <c r="D1627" s="325" t="n">
        <v>42781</v>
      </c>
      <c r="E1627" s="322"/>
      <c r="F1627" s="322" t="s">
        <v>3165</v>
      </c>
      <c r="G1627" s="324"/>
      <c r="H1627" s="326" t="n">
        <v>0</v>
      </c>
      <c r="I1627" s="327" t="s">
        <v>358</v>
      </c>
      <c r="J1627" s="328" t="n">
        <v>65</v>
      </c>
      <c r="K1627" s="329" t="n">
        <v>60.5</v>
      </c>
      <c r="L1627" s="330"/>
      <c r="M1627" s="262"/>
      <c r="N1627" s="262"/>
      <c r="O1627" s="262"/>
      <c r="P1627" s="262"/>
      <c r="Q1627" s="262"/>
      <c r="R1627" s="331"/>
    </row>
    <row r="1628" s="1" customFormat="true" ht="12.75" hidden="false" customHeight="false" outlineLevel="0" collapsed="false">
      <c r="A1628" s="262" t="n">
        <v>12</v>
      </c>
      <c r="B1628" s="332" t="s">
        <v>2618</v>
      </c>
      <c r="C1628" s="332" t="s">
        <v>1806</v>
      </c>
      <c r="D1628" s="332" t="s">
        <v>2619</v>
      </c>
      <c r="E1628" s="262"/>
      <c r="F1628" s="331" t="n">
        <v>0.96</v>
      </c>
      <c r="G1628" s="333" t="n">
        <v>829</v>
      </c>
      <c r="H1628" s="333" t="n">
        <f aca="false">A1628*G1628*(1-H1627/100)</f>
        <v>9948</v>
      </c>
      <c r="I1628" s="334" t="n">
        <v>614.25</v>
      </c>
      <c r="J1628" s="334" t="n">
        <f aca="false">(A1628*I1628)/J1627*K1627</f>
        <v>6860.7</v>
      </c>
      <c r="K1628" s="335" t="n">
        <f aca="false">H1628-J1628</f>
        <v>3087.3</v>
      </c>
      <c r="L1628" s="330"/>
      <c r="M1628" s="262"/>
      <c r="N1628" s="262" t="n">
        <v>614.25</v>
      </c>
      <c r="O1628" s="262" t="n">
        <v>7</v>
      </c>
      <c r="P1628" s="262" t="n">
        <v>1110</v>
      </c>
      <c r="Q1628" s="262" t="n">
        <v>829</v>
      </c>
      <c r="R1628" s="331" t="n">
        <f aca="false">A1628*F1628</f>
        <v>11.52</v>
      </c>
    </row>
    <row r="1629" s="1" customFormat="true" ht="12.75" hidden="false" customHeight="false" outlineLevel="0" collapsed="false">
      <c r="A1629" s="262" t="n">
        <v>24</v>
      </c>
      <c r="B1629" s="332" t="s">
        <v>3187</v>
      </c>
      <c r="C1629" s="332" t="s">
        <v>1556</v>
      </c>
      <c r="D1629" s="332" t="s">
        <v>3188</v>
      </c>
      <c r="E1629" s="262"/>
      <c r="F1629" s="331" t="n">
        <v>1.81</v>
      </c>
      <c r="G1629" s="333" t="n">
        <v>498</v>
      </c>
      <c r="H1629" s="333" t="n">
        <f aca="false">A1629*G1629*(1-H1627/100)</f>
        <v>11952</v>
      </c>
      <c r="I1629" s="334" t="n">
        <v>368.55</v>
      </c>
      <c r="J1629" s="334" t="n">
        <f aca="false">(A1629*I1629)/J1627*K1627</f>
        <v>8232.84</v>
      </c>
      <c r="K1629" s="335" t="n">
        <f aca="false">H1629-J1629</f>
        <v>3719.16</v>
      </c>
      <c r="L1629" s="330"/>
      <c r="M1629" s="262"/>
      <c r="N1629" s="262" t="n">
        <v>368.55</v>
      </c>
      <c r="O1629" s="262" t="n">
        <v>4.2</v>
      </c>
      <c r="P1629" s="262" t="n">
        <v>737.1</v>
      </c>
      <c r="Q1629" s="262" t="n">
        <v>498</v>
      </c>
      <c r="R1629" s="331" t="n">
        <f aca="false">A1629*F1629</f>
        <v>43.44</v>
      </c>
    </row>
    <row r="1630" s="1" customFormat="true" ht="12.75" hidden="false" customHeight="false" outlineLevel="0" collapsed="false">
      <c r="A1630" s="336" t="n">
        <f aca="false">SUM(A1628:A1629)</f>
        <v>36</v>
      </c>
      <c r="B1630" s="336" t="s">
        <v>377</v>
      </c>
      <c r="C1630" s="336"/>
      <c r="D1630" s="336"/>
      <c r="E1630" s="336"/>
      <c r="F1630" s="337" t="n">
        <f aca="false">R1630</f>
        <v>54.96</v>
      </c>
      <c r="G1630" s="338"/>
      <c r="H1630" s="339" t="n">
        <f aca="false">SUM(H1628:H1629)</f>
        <v>21900</v>
      </c>
      <c r="I1630" s="340"/>
      <c r="J1630" s="341" t="n">
        <f aca="false">SUM(J1628:J1629)</f>
        <v>15093.54</v>
      </c>
      <c r="K1630" s="335" t="n">
        <f aca="false">SUM(K1628:K1629)</f>
        <v>6806.46</v>
      </c>
      <c r="L1630" s="330"/>
      <c r="M1630" s="262"/>
      <c r="N1630" s="262"/>
      <c r="O1630" s="262"/>
      <c r="P1630" s="262"/>
      <c r="Q1630" s="262"/>
      <c r="R1630" s="331" t="n">
        <f aca="false">SUM(R1628:R1629)</f>
        <v>54.96</v>
      </c>
    </row>
    <row r="1631" s="1" customFormat="true" ht="12.75" hidden="false" customHeight="false" outlineLevel="0" collapsed="false">
      <c r="A1631" s="262"/>
      <c r="B1631" s="272" t="s">
        <v>914</v>
      </c>
      <c r="C1631" s="342"/>
      <c r="D1631" s="342"/>
      <c r="E1631" s="262"/>
      <c r="F1631" s="262"/>
      <c r="G1631" s="333"/>
      <c r="H1631" s="343" t="n">
        <v>0</v>
      </c>
      <c r="I1631" s="344" t="n">
        <f aca="false">K1632/J1632</f>
        <v>0.450951864175005</v>
      </c>
      <c r="J1631" s="345"/>
      <c r="K1631" s="335"/>
      <c r="L1631" s="330"/>
      <c r="M1631" s="262"/>
      <c r="N1631" s="262"/>
      <c r="O1631" s="262"/>
      <c r="P1631" s="262"/>
      <c r="Q1631" s="262"/>
      <c r="R1631" s="331"/>
    </row>
    <row r="1632" s="1" customFormat="true" ht="13.5" hidden="false" customHeight="false" outlineLevel="0" collapsed="false">
      <c r="A1632" s="346"/>
      <c r="B1632" s="346" t="s">
        <v>915</v>
      </c>
      <c r="C1632" s="346"/>
      <c r="D1632" s="346"/>
      <c r="E1632" s="346"/>
      <c r="F1632" s="347"/>
      <c r="G1632" s="348"/>
      <c r="H1632" s="349" t="n">
        <f aca="false">SUM(H1630:H1631)</f>
        <v>21900</v>
      </c>
      <c r="I1632" s="350" t="n">
        <f aca="false">K1632/H1632</f>
        <v>0.310797260273973</v>
      </c>
      <c r="J1632" s="351" t="n">
        <f aca="false">SUM(J1630:J1631)</f>
        <v>15093.54</v>
      </c>
      <c r="K1632" s="352" t="n">
        <f aca="false">H1632-J1632</f>
        <v>6806.46</v>
      </c>
      <c r="L1632" s="330"/>
      <c r="M1632" s="262"/>
      <c r="N1632" s="262"/>
      <c r="O1632" s="262"/>
      <c r="P1632" s="262"/>
      <c r="Q1632" s="262"/>
      <c r="R1632" s="331"/>
    </row>
    <row r="1633" s="1" customFormat="true" ht="13.5" hidden="false" customHeight="false" outlineLevel="0" collapsed="false">
      <c r="A1633" s="262"/>
      <c r="B1633" s="272"/>
      <c r="C1633" s="342"/>
      <c r="D1633" s="342"/>
      <c r="E1633" s="262"/>
      <c r="F1633" s="262"/>
      <c r="G1633" s="262"/>
      <c r="H1633" s="262"/>
      <c r="I1633" s="354"/>
      <c r="J1633" s="354"/>
      <c r="K1633" s="355"/>
      <c r="L1633" s="330"/>
      <c r="M1633" s="262"/>
      <c r="N1633" s="262"/>
      <c r="O1633" s="262"/>
      <c r="P1633" s="262"/>
      <c r="Q1633" s="262"/>
      <c r="R1633" s="331"/>
    </row>
    <row r="1634" s="1" customFormat="true" ht="13.5" hidden="false" customHeight="false" outlineLevel="0" collapsed="false">
      <c r="A1634" s="322"/>
      <c r="B1634" s="272" t="s">
        <v>3189</v>
      </c>
      <c r="C1634" s="324"/>
      <c r="D1634" s="325" t="n">
        <v>42781</v>
      </c>
      <c r="E1634" s="322"/>
      <c r="F1634" s="322" t="s">
        <v>3190</v>
      </c>
      <c r="G1634" s="324"/>
      <c r="H1634" s="326" t="n">
        <v>0</v>
      </c>
      <c r="I1634" s="327" t="s">
        <v>358</v>
      </c>
      <c r="J1634" s="328" t="n">
        <v>65</v>
      </c>
      <c r="K1634" s="329" t="n">
        <v>60.5</v>
      </c>
      <c r="L1634" s="330"/>
      <c r="M1634" s="262"/>
      <c r="N1634" s="262"/>
      <c r="O1634" s="262"/>
      <c r="P1634" s="262"/>
      <c r="Q1634" s="262"/>
      <c r="R1634" s="331"/>
    </row>
    <row r="1635" s="1" customFormat="true" ht="12.75" hidden="false" customHeight="false" outlineLevel="0" collapsed="false">
      <c r="A1635" s="262" t="n">
        <v>2</v>
      </c>
      <c r="B1635" s="332" t="s">
        <v>3191</v>
      </c>
      <c r="C1635" s="332" t="s">
        <v>3192</v>
      </c>
      <c r="D1635" s="332" t="s">
        <v>3193</v>
      </c>
      <c r="E1635" s="262"/>
      <c r="F1635" s="331"/>
      <c r="G1635" s="333" t="n">
        <v>2482</v>
      </c>
      <c r="H1635" s="333" t="n">
        <f aca="false">A1635*G1635*(1-H1634/100)</f>
        <v>4964</v>
      </c>
      <c r="I1635" s="334" t="n">
        <v>1838.2</v>
      </c>
      <c r="J1635" s="334" t="n">
        <f aca="false">(A1635*I1635)/J1634*K1634</f>
        <v>3421.88</v>
      </c>
      <c r="K1635" s="335" t="n">
        <f aca="false">H1635-J1635</f>
        <v>1542.12</v>
      </c>
      <c r="L1635" s="330"/>
      <c r="M1635" s="262"/>
      <c r="N1635" s="262" t="n">
        <v>1838.2</v>
      </c>
      <c r="O1635" s="262" t="n">
        <v>20.2</v>
      </c>
      <c r="P1635" s="262" t="n">
        <v>3100</v>
      </c>
      <c r="Q1635" s="262" t="n">
        <v>2481.57</v>
      </c>
      <c r="R1635" s="331" t="n">
        <f aca="false">A1635*F1635</f>
        <v>0</v>
      </c>
    </row>
    <row r="1636" s="1" customFormat="true" ht="12.75" hidden="false" customHeight="false" outlineLevel="0" collapsed="false">
      <c r="A1636" s="262" t="n">
        <v>1</v>
      </c>
      <c r="B1636" s="332" t="s">
        <v>3194</v>
      </c>
      <c r="C1636" s="332" t="s">
        <v>3195</v>
      </c>
      <c r="D1636" s="332" t="s">
        <v>3196</v>
      </c>
      <c r="E1636" s="262"/>
      <c r="F1636" s="331" t="n">
        <v>0.4</v>
      </c>
      <c r="G1636" s="333" t="n">
        <v>12389</v>
      </c>
      <c r="H1636" s="333" t="n">
        <f aca="false">A1636*G1636*(1-H1634/100)</f>
        <v>12389</v>
      </c>
      <c r="I1636" s="334" t="n">
        <v>9529.65</v>
      </c>
      <c r="J1636" s="334" t="n">
        <f aca="false">(A1636*I1636)/J1634*K1634</f>
        <v>8869.905</v>
      </c>
      <c r="K1636" s="335" t="n">
        <f aca="false">H1636-J1636</f>
        <v>3519.095</v>
      </c>
      <c r="L1636" s="330"/>
      <c r="M1636" s="262"/>
      <c r="N1636" s="262" t="n">
        <v>9529.65</v>
      </c>
      <c r="O1636" s="262" t="n">
        <v>108.6</v>
      </c>
      <c r="P1636" s="262" t="n">
        <v>15247.44</v>
      </c>
      <c r="Q1636" s="262" t="n">
        <v>12388.545</v>
      </c>
      <c r="R1636" s="331" t="n">
        <f aca="false">A1636*F1636</f>
        <v>0.4</v>
      </c>
    </row>
    <row r="1637" s="1" customFormat="true" ht="12.75" hidden="false" customHeight="false" outlineLevel="0" collapsed="false">
      <c r="A1637" s="262" t="n">
        <v>2</v>
      </c>
      <c r="B1637" s="332" t="s">
        <v>1021</v>
      </c>
      <c r="C1637" s="332" t="s">
        <v>1263</v>
      </c>
      <c r="D1637" s="332" t="s">
        <v>1022</v>
      </c>
      <c r="E1637" s="262"/>
      <c r="F1637" s="331" t="n">
        <v>0.71</v>
      </c>
      <c r="G1637" s="333" t="n">
        <v>980</v>
      </c>
      <c r="H1637" s="333" t="n">
        <f aca="false">A1637*G1637*(1-H1634/100)</f>
        <v>1960</v>
      </c>
      <c r="I1637" s="334" t="n">
        <v>386.9775</v>
      </c>
      <c r="J1637" s="334" t="n">
        <f aca="false">(A1637*I1637)/J1634*K1634</f>
        <v>720.3735</v>
      </c>
      <c r="K1637" s="335" t="n">
        <f aca="false">H1637-J1637</f>
        <v>1239.6265</v>
      </c>
      <c r="L1637" s="330"/>
      <c r="M1637" s="262"/>
      <c r="N1637" s="262" t="n">
        <v>386.9775</v>
      </c>
      <c r="O1637" s="262" t="n">
        <v>4.41</v>
      </c>
      <c r="P1637" s="262" t="n">
        <v>1300</v>
      </c>
      <c r="Q1637" s="262" t="n">
        <v>980</v>
      </c>
      <c r="R1637" s="331" t="n">
        <f aca="false">A1637*F1637</f>
        <v>1.42</v>
      </c>
    </row>
    <row r="1638" s="1" customFormat="true" ht="12.75" hidden="false" customHeight="false" outlineLevel="0" collapsed="false">
      <c r="A1638" s="262" t="n">
        <v>10</v>
      </c>
      <c r="B1638" s="332" t="s">
        <v>2468</v>
      </c>
      <c r="C1638" s="332" t="s">
        <v>1532</v>
      </c>
      <c r="D1638" s="332" t="s">
        <v>2469</v>
      </c>
      <c r="E1638" s="262"/>
      <c r="F1638" s="331" t="n">
        <v>0.75</v>
      </c>
      <c r="G1638" s="333" t="n">
        <v>325</v>
      </c>
      <c r="H1638" s="333" t="n">
        <f aca="false">A1638*G1638*(1-H1634/100)</f>
        <v>3250</v>
      </c>
      <c r="I1638" s="334" t="n">
        <v>175.5</v>
      </c>
      <c r="J1638" s="334" t="n">
        <f aca="false">(A1638*I1638)/J1634*K1634</f>
        <v>1633.5</v>
      </c>
      <c r="K1638" s="335" t="n">
        <f aca="false">H1638-J1638</f>
        <v>1616.5</v>
      </c>
      <c r="L1638" s="330"/>
      <c r="M1638" s="262"/>
      <c r="N1638" s="262" t="n">
        <v>175.5</v>
      </c>
      <c r="O1638" s="262" t="n">
        <v>2</v>
      </c>
      <c r="P1638" s="262" t="n">
        <v>900</v>
      </c>
      <c r="Q1638" s="262" t="n">
        <v>325</v>
      </c>
      <c r="R1638" s="331" t="n">
        <f aca="false">A1638*F1638</f>
        <v>7.5</v>
      </c>
    </row>
    <row r="1639" s="1" customFormat="true" ht="12.75" hidden="false" customHeight="false" outlineLevel="0" collapsed="false">
      <c r="A1639" s="262" t="n">
        <v>7</v>
      </c>
      <c r="B1639" s="332" t="s">
        <v>1740</v>
      </c>
      <c r="C1639" s="332" t="s">
        <v>1741</v>
      </c>
      <c r="D1639" s="332" t="s">
        <v>1742</v>
      </c>
      <c r="E1639" s="262"/>
      <c r="F1639" s="331" t="n">
        <v>4.85</v>
      </c>
      <c r="G1639" s="333" t="n">
        <v>2575</v>
      </c>
      <c r="H1639" s="333" t="n">
        <f aca="false">A1639*G1639*(1-H1634/100)</f>
        <v>18025</v>
      </c>
      <c r="I1639" s="334" t="n">
        <v>1797.9</v>
      </c>
      <c r="J1639" s="334" t="n">
        <f aca="false">(A1639*I1639)/J1634*K1634</f>
        <v>11714.01</v>
      </c>
      <c r="K1639" s="335" t="n">
        <f aca="false">H1639-J1639</f>
        <v>6310.99</v>
      </c>
      <c r="L1639" s="330"/>
      <c r="M1639" s="262"/>
      <c r="N1639" s="262" t="n">
        <v>1797.9</v>
      </c>
      <c r="O1639" s="262" t="n">
        <v>18.44</v>
      </c>
      <c r="P1639" s="262" t="n">
        <v>3200</v>
      </c>
      <c r="Q1639" s="262" t="n">
        <v>2575</v>
      </c>
      <c r="R1639" s="331" t="n">
        <f aca="false">A1639*F1639</f>
        <v>33.95</v>
      </c>
    </row>
    <row r="1640" s="1" customFormat="true" ht="12.75" hidden="false" customHeight="false" outlineLevel="0" collapsed="false">
      <c r="A1640" s="336" t="n">
        <f aca="false">SUM(A1635:A1639)</f>
        <v>22</v>
      </c>
      <c r="B1640" s="336" t="s">
        <v>377</v>
      </c>
      <c r="C1640" s="336"/>
      <c r="D1640" s="336"/>
      <c r="E1640" s="336"/>
      <c r="F1640" s="337" t="n">
        <f aca="false">R1640</f>
        <v>43.27</v>
      </c>
      <c r="G1640" s="338"/>
      <c r="H1640" s="339" t="n">
        <f aca="false">SUM(H1635:H1639)</f>
        <v>40588</v>
      </c>
      <c r="I1640" s="340"/>
      <c r="J1640" s="341" t="n">
        <f aca="false">SUM(J1635:J1639)</f>
        <v>26359.6685</v>
      </c>
      <c r="K1640" s="335" t="n">
        <f aca="false">SUM(K1635:K1639)</f>
        <v>14228.3315</v>
      </c>
      <c r="L1640" s="330"/>
      <c r="M1640" s="262"/>
      <c r="N1640" s="262"/>
      <c r="O1640" s="262"/>
      <c r="P1640" s="262"/>
      <c r="Q1640" s="262"/>
      <c r="R1640" s="331" t="n">
        <f aca="false">SUM(R1635:R1639)</f>
        <v>43.27</v>
      </c>
    </row>
    <row r="1641" s="1" customFormat="true" ht="12.75" hidden="false" customHeight="false" outlineLevel="0" collapsed="false">
      <c r="A1641" s="262"/>
      <c r="B1641" s="272" t="s">
        <v>914</v>
      </c>
      <c r="C1641" s="342"/>
      <c r="D1641" s="342"/>
      <c r="E1641" s="262"/>
      <c r="F1641" s="262"/>
      <c r="G1641" s="333"/>
      <c r="H1641" s="343" t="n">
        <v>0</v>
      </c>
      <c r="I1641" s="344" t="n">
        <f aca="false">K1642/J1642</f>
        <v>0.539776571924643</v>
      </c>
      <c r="J1641" s="345"/>
      <c r="K1641" s="335"/>
      <c r="L1641" s="330"/>
      <c r="M1641" s="262"/>
      <c r="N1641" s="262"/>
      <c r="O1641" s="262"/>
      <c r="P1641" s="262"/>
      <c r="Q1641" s="262"/>
      <c r="R1641" s="331"/>
    </row>
    <row r="1642" s="1" customFormat="true" ht="13.5" hidden="false" customHeight="false" outlineLevel="0" collapsed="false">
      <c r="A1642" s="346"/>
      <c r="B1642" s="346" t="s">
        <v>915</v>
      </c>
      <c r="C1642" s="346"/>
      <c r="D1642" s="346"/>
      <c r="E1642" s="346"/>
      <c r="F1642" s="347"/>
      <c r="G1642" s="348"/>
      <c r="H1642" s="349" t="n">
        <f aca="false">SUM(H1640:H1641)</f>
        <v>40588</v>
      </c>
      <c r="I1642" s="350" t="n">
        <f aca="false">K1642/H1642</f>
        <v>0.350555127131172</v>
      </c>
      <c r="J1642" s="351" t="n">
        <f aca="false">SUM(J1640:J1641)</f>
        <v>26359.6685</v>
      </c>
      <c r="K1642" s="352" t="n">
        <f aca="false">H1642-J1642</f>
        <v>14228.3315</v>
      </c>
      <c r="L1642" s="330"/>
      <c r="M1642" s="262"/>
      <c r="N1642" s="262"/>
      <c r="O1642" s="262"/>
      <c r="P1642" s="262"/>
      <c r="Q1642" s="262"/>
      <c r="R1642" s="331"/>
    </row>
    <row r="1643" s="1" customFormat="true" ht="13.5" hidden="false" customHeight="false" outlineLevel="0" collapsed="false">
      <c r="A1643" s="262"/>
      <c r="B1643" s="332"/>
      <c r="C1643" s="342"/>
      <c r="D1643" s="342"/>
      <c r="E1643" s="262"/>
      <c r="F1643" s="262"/>
      <c r="G1643" s="262"/>
      <c r="H1643" s="262"/>
      <c r="I1643" s="354"/>
      <c r="J1643" s="354"/>
      <c r="K1643" s="355"/>
      <c r="L1643" s="330"/>
      <c r="M1643" s="262"/>
      <c r="N1643" s="262"/>
      <c r="O1643" s="262"/>
      <c r="P1643" s="262"/>
      <c r="Q1643" s="262"/>
      <c r="R1643" s="331"/>
    </row>
    <row r="1644" s="1" customFormat="true" ht="13.5" hidden="false" customHeight="false" outlineLevel="0" collapsed="false">
      <c r="A1644" s="322"/>
      <c r="B1644" s="323" t="s">
        <v>3197</v>
      </c>
      <c r="C1644" s="324" t="s">
        <v>2963</v>
      </c>
      <c r="D1644" s="325" t="n">
        <v>42781</v>
      </c>
      <c r="E1644" s="322"/>
      <c r="F1644" s="322" t="s">
        <v>3190</v>
      </c>
      <c r="G1644" s="324"/>
      <c r="H1644" s="326" t="n">
        <v>0</v>
      </c>
      <c r="I1644" s="327" t="s">
        <v>358</v>
      </c>
      <c r="J1644" s="328" t="n">
        <v>65</v>
      </c>
      <c r="K1644" s="329" t="n">
        <v>60.5</v>
      </c>
      <c r="L1644" s="330"/>
      <c r="M1644" s="262"/>
      <c r="N1644" s="262"/>
      <c r="O1644" s="262"/>
      <c r="P1644" s="262"/>
      <c r="Q1644" s="262"/>
      <c r="R1644" s="331"/>
    </row>
    <row r="1645" s="1" customFormat="true" ht="12.75" hidden="false" customHeight="false" outlineLevel="0" collapsed="false">
      <c r="A1645" s="262" t="n">
        <v>55</v>
      </c>
      <c r="B1645" s="332" t="s">
        <v>3198</v>
      </c>
      <c r="C1645" s="332" t="s">
        <v>3199</v>
      </c>
      <c r="D1645" s="332" t="s">
        <v>3200</v>
      </c>
      <c r="E1645" s="262"/>
      <c r="F1645" s="331"/>
      <c r="G1645" s="333" t="n">
        <v>40</v>
      </c>
      <c r="H1645" s="333" t="n">
        <f aca="false">A1645*G1645*(1-H1644/100)</f>
        <v>2200</v>
      </c>
      <c r="I1645" s="334" t="n">
        <v>31.85</v>
      </c>
      <c r="J1645" s="334" t="n">
        <f aca="false">(A1645*I1645)/J1644*K1644</f>
        <v>1630.475</v>
      </c>
      <c r="K1645" s="335" t="n">
        <f aca="false">H1645-J1645</f>
        <v>569.525</v>
      </c>
      <c r="L1645" s="330"/>
      <c r="M1645" s="262"/>
      <c r="N1645" s="262" t="n">
        <v>31.85</v>
      </c>
      <c r="O1645" s="262" t="n">
        <v>0.35</v>
      </c>
      <c r="P1645" s="262"/>
      <c r="Q1645" s="262" t="n">
        <v>46.1825</v>
      </c>
      <c r="R1645" s="331" t="n">
        <f aca="false">A1645*F1645</f>
        <v>0</v>
      </c>
    </row>
    <row r="1646" s="1" customFormat="true" ht="12.75" hidden="false" customHeight="false" outlineLevel="0" collapsed="false">
      <c r="A1646" s="262" t="n">
        <v>3</v>
      </c>
      <c r="B1646" s="332" t="s">
        <v>3201</v>
      </c>
      <c r="C1646" s="332" t="s">
        <v>3202</v>
      </c>
      <c r="D1646" s="332" t="s">
        <v>3203</v>
      </c>
      <c r="E1646" s="262"/>
      <c r="F1646" s="331"/>
      <c r="G1646" s="333" t="n">
        <v>900</v>
      </c>
      <c r="H1646" s="333" t="n">
        <f aca="false">A1646*G1646*(1-H1644/100)</f>
        <v>2700</v>
      </c>
      <c r="I1646" s="334" t="n">
        <v>354.9</v>
      </c>
      <c r="J1646" s="334" t="n">
        <f aca="false">(A1646*I1646)/J1644*K1644</f>
        <v>990.99</v>
      </c>
      <c r="K1646" s="335" t="n">
        <f aca="false">H1646-J1646</f>
        <v>1709.01</v>
      </c>
      <c r="L1646" s="330"/>
      <c r="M1646" s="262"/>
      <c r="N1646" s="262" t="n">
        <v>354.9</v>
      </c>
      <c r="O1646" s="262" t="n">
        <v>3.9</v>
      </c>
      <c r="P1646" s="262" t="n">
        <v>887.25</v>
      </c>
      <c r="Q1646" s="262" t="n">
        <v>709.8</v>
      </c>
      <c r="R1646" s="331" t="n">
        <f aca="false">A1646*F1646</f>
        <v>0</v>
      </c>
    </row>
    <row r="1647" s="1" customFormat="true" ht="12.75" hidden="false" customHeight="false" outlineLevel="0" collapsed="false">
      <c r="A1647" s="262" t="n">
        <v>12</v>
      </c>
      <c r="B1647" s="332" t="s">
        <v>1531</v>
      </c>
      <c r="C1647" s="332" t="s">
        <v>1532</v>
      </c>
      <c r="D1647" s="332" t="s">
        <v>1533</v>
      </c>
      <c r="E1647" s="262"/>
      <c r="F1647" s="331" t="n">
        <v>0.6</v>
      </c>
      <c r="G1647" s="333" t="n">
        <v>285</v>
      </c>
      <c r="H1647" s="333" t="n">
        <f aca="false">A1647*G1647*(1-H1644/100)</f>
        <v>3420</v>
      </c>
      <c r="I1647" s="334" t="n">
        <v>201.825</v>
      </c>
      <c r="J1647" s="334" t="n">
        <f aca="false">(A1647*I1647)/J1644*K1644</f>
        <v>2254.23</v>
      </c>
      <c r="K1647" s="335" t="n">
        <f aca="false">H1647-J1647</f>
        <v>1165.77</v>
      </c>
      <c r="L1647" s="330"/>
      <c r="M1647" s="262"/>
      <c r="N1647" s="262" t="n">
        <v>201.825</v>
      </c>
      <c r="O1647" s="262" t="n">
        <v>2.3</v>
      </c>
      <c r="P1647" s="262" t="n">
        <v>400</v>
      </c>
      <c r="Q1647" s="262" t="n">
        <v>285</v>
      </c>
      <c r="R1647" s="331" t="n">
        <f aca="false">A1647*F1647</f>
        <v>7.2</v>
      </c>
    </row>
    <row r="1648" s="1" customFormat="true" ht="12.75" hidden="false" customHeight="false" outlineLevel="0" collapsed="false">
      <c r="A1648" s="262" t="n">
        <v>10</v>
      </c>
      <c r="B1648" s="332" t="s">
        <v>2517</v>
      </c>
      <c r="C1648" s="332" t="s">
        <v>1843</v>
      </c>
      <c r="D1648" s="332" t="s">
        <v>2518</v>
      </c>
      <c r="E1648" s="262"/>
      <c r="F1648" s="331" t="n">
        <v>1.84</v>
      </c>
      <c r="G1648" s="333" t="n">
        <v>754</v>
      </c>
      <c r="H1648" s="333" t="n">
        <f aca="false">A1648*G1648*(1-H1644/100)</f>
        <v>7540</v>
      </c>
      <c r="I1648" s="334" t="n">
        <v>526.5</v>
      </c>
      <c r="J1648" s="334" t="n">
        <f aca="false">(A1648*I1648)/J1644*K1644</f>
        <v>4900.5</v>
      </c>
      <c r="K1648" s="335" t="n">
        <f aca="false">H1648-J1648</f>
        <v>2639.5</v>
      </c>
      <c r="L1648" s="330"/>
      <c r="M1648" s="262"/>
      <c r="N1648" s="262" t="n">
        <v>526.5</v>
      </c>
      <c r="O1648" s="262" t="n">
        <v>6</v>
      </c>
      <c r="P1648" s="262" t="n">
        <v>1053</v>
      </c>
      <c r="Q1648" s="262" t="n">
        <v>737</v>
      </c>
      <c r="R1648" s="331" t="n">
        <f aca="false">A1648*F1648</f>
        <v>18.4</v>
      </c>
    </row>
    <row r="1649" s="1" customFormat="true" ht="12.75" hidden="false" customHeight="false" outlineLevel="0" collapsed="false">
      <c r="A1649" s="336" t="n">
        <f aca="false">SUM(A1645:A1648)</f>
        <v>80</v>
      </c>
      <c r="B1649" s="336" t="s">
        <v>377</v>
      </c>
      <c r="C1649" s="336"/>
      <c r="D1649" s="336"/>
      <c r="E1649" s="336"/>
      <c r="F1649" s="337" t="n">
        <f aca="false">R1649</f>
        <v>25.6</v>
      </c>
      <c r="G1649" s="338"/>
      <c r="H1649" s="339" t="n">
        <f aca="false">SUM(H1645:H1648)</f>
        <v>15860</v>
      </c>
      <c r="I1649" s="340"/>
      <c r="J1649" s="341" t="n">
        <f aca="false">SUM(J1645:J1648)</f>
        <v>9776.195</v>
      </c>
      <c r="K1649" s="335" t="n">
        <f aca="false">SUM(K1645:K1648)</f>
        <v>6083.805</v>
      </c>
      <c r="L1649" s="330"/>
      <c r="M1649" s="262"/>
      <c r="N1649" s="262"/>
      <c r="O1649" s="262"/>
      <c r="P1649" s="262"/>
      <c r="Q1649" s="262"/>
      <c r="R1649" s="331" t="n">
        <f aca="false">SUM(R1645:R1648)</f>
        <v>25.6</v>
      </c>
    </row>
    <row r="1650" s="1" customFormat="true" ht="12.75" hidden="false" customHeight="false" outlineLevel="0" collapsed="false">
      <c r="A1650" s="262"/>
      <c r="B1650" s="272" t="s">
        <v>914</v>
      </c>
      <c r="C1650" s="342"/>
      <c r="D1650" s="342"/>
      <c r="E1650" s="262"/>
      <c r="F1650" s="262"/>
      <c r="G1650" s="333"/>
      <c r="H1650" s="343" t="n">
        <v>0</v>
      </c>
      <c r="I1650" s="344" t="n">
        <f aca="false">K1651/J1651</f>
        <v>0.622308065663584</v>
      </c>
      <c r="J1650" s="345"/>
      <c r="K1650" s="335"/>
      <c r="L1650" s="330"/>
      <c r="M1650" s="262"/>
      <c r="N1650" s="262"/>
      <c r="O1650" s="262"/>
      <c r="P1650" s="262"/>
      <c r="Q1650" s="262"/>
      <c r="R1650" s="331"/>
    </row>
    <row r="1651" s="1" customFormat="true" ht="13.5" hidden="false" customHeight="false" outlineLevel="0" collapsed="false">
      <c r="A1651" s="346"/>
      <c r="B1651" s="346" t="s">
        <v>915</v>
      </c>
      <c r="C1651" s="346"/>
      <c r="D1651" s="346"/>
      <c r="E1651" s="346"/>
      <c r="F1651" s="347"/>
      <c r="G1651" s="348"/>
      <c r="H1651" s="349" t="n">
        <f aca="false">SUM(H1649:H1650)</f>
        <v>15860</v>
      </c>
      <c r="I1651" s="350" t="n">
        <f aca="false">K1651/H1651</f>
        <v>0.383594262295082</v>
      </c>
      <c r="J1651" s="351" t="n">
        <f aca="false">SUM(J1649:J1650)</f>
        <v>9776.195</v>
      </c>
      <c r="K1651" s="352" t="n">
        <f aca="false">H1651-J1651</f>
        <v>6083.805</v>
      </c>
      <c r="L1651" s="330"/>
      <c r="M1651" s="262"/>
      <c r="N1651" s="262"/>
      <c r="O1651" s="262"/>
      <c r="P1651" s="262"/>
      <c r="Q1651" s="262"/>
      <c r="R1651" s="331"/>
    </row>
    <row r="1652" s="1" customFormat="true" ht="13.5" hidden="false" customHeight="false" outlineLevel="0" collapsed="false">
      <c r="A1652" s="262"/>
      <c r="B1652" s="332"/>
      <c r="C1652" s="342"/>
      <c r="D1652" s="342"/>
      <c r="E1652" s="262"/>
      <c r="F1652" s="262"/>
      <c r="G1652" s="262"/>
      <c r="H1652" s="262"/>
      <c r="I1652" s="354"/>
      <c r="J1652" s="354"/>
      <c r="K1652" s="355"/>
      <c r="L1652" s="330"/>
      <c r="M1652" s="262"/>
      <c r="N1652" s="262"/>
      <c r="O1652" s="262"/>
      <c r="P1652" s="262"/>
      <c r="Q1652" s="262"/>
      <c r="R1652" s="331"/>
    </row>
    <row r="1653" s="1" customFormat="true" ht="13.5" hidden="false" customHeight="false" outlineLevel="0" collapsed="false">
      <c r="A1653" s="322"/>
      <c r="B1653" s="323" t="s">
        <v>3204</v>
      </c>
      <c r="C1653" s="324" t="s">
        <v>3205</v>
      </c>
      <c r="D1653" s="325" t="n">
        <v>42782</v>
      </c>
      <c r="E1653" s="322"/>
      <c r="F1653" s="322" t="s">
        <v>3206</v>
      </c>
      <c r="G1653" s="324"/>
      <c r="H1653" s="326" t="n">
        <v>0</v>
      </c>
      <c r="I1653" s="327" t="s">
        <v>358</v>
      </c>
      <c r="J1653" s="328" t="n">
        <v>65</v>
      </c>
      <c r="K1653" s="329" t="n">
        <v>60.5</v>
      </c>
      <c r="L1653" s="330"/>
      <c r="M1653" s="262"/>
      <c r="N1653" s="262"/>
      <c r="O1653" s="262"/>
      <c r="P1653" s="262"/>
      <c r="Q1653" s="262"/>
      <c r="R1653" s="331"/>
    </row>
    <row r="1654" s="1" customFormat="true" ht="12.75" hidden="false" customHeight="false" outlineLevel="0" collapsed="false">
      <c r="A1654" s="262" t="n">
        <v>6</v>
      </c>
      <c r="B1654" s="332" t="s">
        <v>3207</v>
      </c>
      <c r="C1654" s="332" t="s">
        <v>3208</v>
      </c>
      <c r="D1654" s="332" t="s">
        <v>3209</v>
      </c>
      <c r="E1654" s="262"/>
      <c r="F1654" s="331" t="n">
        <v>17.3</v>
      </c>
      <c r="G1654" s="333" t="n">
        <v>2787</v>
      </c>
      <c r="H1654" s="333" t="n">
        <f aca="false">A1654*G1654*(1-H1653/100)</f>
        <v>16722</v>
      </c>
      <c r="I1654" s="334" t="n">
        <v>2064.7575</v>
      </c>
      <c r="J1654" s="334" t="n">
        <f aca="false">(A1654*I1654)/J1653*K1653</f>
        <v>11530.8765</v>
      </c>
      <c r="K1654" s="335" t="n">
        <f aca="false">H1654-J1654</f>
        <v>5191.1235</v>
      </c>
      <c r="L1654" s="330"/>
      <c r="M1654" s="262"/>
      <c r="N1654" s="262" t="n">
        <v>2064.7575</v>
      </c>
      <c r="O1654" s="262" t="n">
        <v>23.53</v>
      </c>
      <c r="P1654" s="262" t="n">
        <v>2790</v>
      </c>
      <c r="Q1654" s="262" t="n">
        <v>2787.4226</v>
      </c>
      <c r="R1654" s="331" t="n">
        <f aca="false">A1654*F1654</f>
        <v>103.8</v>
      </c>
    </row>
    <row r="1655" s="1" customFormat="true" ht="12.75" hidden="false" customHeight="false" outlineLevel="0" collapsed="false">
      <c r="A1655" s="262" t="n">
        <v>20</v>
      </c>
      <c r="B1655" s="332" t="s">
        <v>1330</v>
      </c>
      <c r="C1655" s="332" t="s">
        <v>1331</v>
      </c>
      <c r="D1655" s="332" t="s">
        <v>1332</v>
      </c>
      <c r="E1655" s="262"/>
      <c r="F1655" s="331" t="n">
        <v>0.15</v>
      </c>
      <c r="G1655" s="333" t="n">
        <v>49</v>
      </c>
      <c r="H1655" s="333" t="n">
        <f aca="false">A1655*G1655*(1-H1653/100)</f>
        <v>980</v>
      </c>
      <c r="I1655" s="334" t="n">
        <v>34.8725</v>
      </c>
      <c r="J1655" s="334" t="n">
        <f aca="false">(A1655*I1655)/J1653*K1653</f>
        <v>649.165</v>
      </c>
      <c r="K1655" s="335" t="n">
        <f aca="false">H1655-J1655</f>
        <v>330.835</v>
      </c>
      <c r="L1655" s="330"/>
      <c r="M1655" s="262"/>
      <c r="N1655" s="262" t="n">
        <v>34.8725</v>
      </c>
      <c r="O1655" s="262" t="n">
        <v>0.37</v>
      </c>
      <c r="P1655" s="262" t="n">
        <v>62.7705</v>
      </c>
      <c r="Q1655" s="262" t="n">
        <v>48.8215</v>
      </c>
      <c r="R1655" s="331" t="n">
        <f aca="false">A1655*F1655</f>
        <v>3</v>
      </c>
    </row>
    <row r="1656" s="1" customFormat="true" ht="12.75" hidden="false" customHeight="false" outlineLevel="0" collapsed="false">
      <c r="A1656" s="262" t="n">
        <v>20</v>
      </c>
      <c r="B1656" s="418" t="s">
        <v>3210</v>
      </c>
      <c r="C1656" s="332" t="s">
        <v>1334</v>
      </c>
      <c r="D1656" s="332" t="s">
        <v>1596</v>
      </c>
      <c r="E1656" s="262"/>
      <c r="F1656" s="331" t="n">
        <v>0.08</v>
      </c>
      <c r="G1656" s="333" t="n">
        <v>24</v>
      </c>
      <c r="H1656" s="333" t="n">
        <f aca="false">A1656*G1656*(1-H1653/100)</f>
        <v>480</v>
      </c>
      <c r="I1656" s="334" t="n">
        <v>17.55</v>
      </c>
      <c r="J1656" s="334" t="n">
        <f aca="false">(A1656*I1656)/J1653*K1653</f>
        <v>326.7</v>
      </c>
      <c r="K1656" s="335" t="n">
        <f aca="false">H1656-J1656</f>
        <v>153.3</v>
      </c>
      <c r="L1656" s="330"/>
      <c r="M1656" s="262"/>
      <c r="N1656" s="262" t="n">
        <v>17.55</v>
      </c>
      <c r="O1656" s="262" t="n">
        <v>0.2</v>
      </c>
      <c r="P1656" s="262" t="n">
        <v>31.59</v>
      </c>
      <c r="Q1656" s="262" t="n">
        <v>23.6925</v>
      </c>
      <c r="R1656" s="331" t="n">
        <f aca="false">A1656*F1656</f>
        <v>1.6</v>
      </c>
    </row>
    <row r="1657" s="1" customFormat="true" ht="12.75" hidden="false" customHeight="false" outlineLevel="0" collapsed="false">
      <c r="A1657" s="336" t="n">
        <f aca="false">SUM(A1654:A1656)</f>
        <v>46</v>
      </c>
      <c r="B1657" s="336" t="s">
        <v>377</v>
      </c>
      <c r="C1657" s="336"/>
      <c r="D1657" s="336"/>
      <c r="E1657" s="336"/>
      <c r="F1657" s="337" t="n">
        <f aca="false">R1657</f>
        <v>108.4</v>
      </c>
      <c r="G1657" s="338"/>
      <c r="H1657" s="339" t="n">
        <f aca="false">SUM(H1654:H1656)</f>
        <v>18182</v>
      </c>
      <c r="I1657" s="340"/>
      <c r="J1657" s="341" t="n">
        <f aca="false">SUM(J1654:J1656)</f>
        <v>12506.7415</v>
      </c>
      <c r="K1657" s="335" t="n">
        <f aca="false">SUM(K1654:K1656)</f>
        <v>5675.2585</v>
      </c>
      <c r="L1657" s="330"/>
      <c r="M1657" s="262"/>
      <c r="N1657" s="262"/>
      <c r="O1657" s="262"/>
      <c r="P1657" s="262"/>
      <c r="Q1657" s="262"/>
      <c r="R1657" s="331" t="n">
        <f aca="false">SUM(R1654:R1656)</f>
        <v>108.4</v>
      </c>
    </row>
    <row r="1658" s="1" customFormat="true" ht="12.75" hidden="false" customHeight="false" outlineLevel="0" collapsed="false">
      <c r="A1658" s="262"/>
      <c r="B1658" s="272" t="s">
        <v>914</v>
      </c>
      <c r="C1658" s="342"/>
      <c r="D1658" s="342"/>
      <c r="E1658" s="262"/>
      <c r="F1658" s="262"/>
      <c r="G1658" s="333"/>
      <c r="H1658" s="343" t="n">
        <v>0</v>
      </c>
      <c r="I1658" s="344" t="n">
        <f aca="false">K1659/J1659</f>
        <v>0.453775949554886</v>
      </c>
      <c r="J1658" s="345"/>
      <c r="K1658" s="335"/>
      <c r="L1658" s="330"/>
      <c r="M1658" s="262"/>
      <c r="N1658" s="262"/>
      <c r="O1658" s="262"/>
      <c r="P1658" s="262"/>
      <c r="Q1658" s="262"/>
      <c r="R1658" s="331"/>
    </row>
    <row r="1659" s="1" customFormat="true" ht="13.5" hidden="false" customHeight="false" outlineLevel="0" collapsed="false">
      <c r="A1659" s="346"/>
      <c r="B1659" s="346" t="s">
        <v>915</v>
      </c>
      <c r="C1659" s="346"/>
      <c r="D1659" s="346"/>
      <c r="E1659" s="346"/>
      <c r="F1659" s="347"/>
      <c r="G1659" s="348"/>
      <c r="H1659" s="349" t="n">
        <f aca="false">SUM(H1657:H1658)</f>
        <v>18182</v>
      </c>
      <c r="I1659" s="350" t="n">
        <f aca="false">K1659/H1659</f>
        <v>0.312136096139039</v>
      </c>
      <c r="J1659" s="351" t="n">
        <f aca="false">SUM(J1657:J1658)</f>
        <v>12506.7415</v>
      </c>
      <c r="K1659" s="352" t="n">
        <f aca="false">H1659-J1659</f>
        <v>5675.2585</v>
      </c>
      <c r="L1659" s="330"/>
      <c r="M1659" s="262"/>
      <c r="N1659" s="262"/>
      <c r="O1659" s="262"/>
      <c r="P1659" s="262"/>
      <c r="Q1659" s="262"/>
      <c r="R1659" s="331"/>
    </row>
    <row r="1660" s="1" customFormat="true" ht="13.5" hidden="false" customHeight="false" outlineLevel="0" collapsed="false">
      <c r="A1660" s="262"/>
      <c r="B1660" s="332"/>
      <c r="C1660" s="342"/>
      <c r="D1660" s="342"/>
      <c r="E1660" s="262"/>
      <c r="F1660" s="262"/>
      <c r="G1660" s="262"/>
      <c r="H1660" s="262"/>
      <c r="I1660" s="354"/>
      <c r="J1660" s="354"/>
      <c r="K1660" s="355"/>
      <c r="L1660" s="330"/>
      <c r="M1660" s="262"/>
      <c r="N1660" s="262"/>
      <c r="O1660" s="262"/>
      <c r="P1660" s="262"/>
      <c r="Q1660" s="262"/>
      <c r="R1660" s="331"/>
    </row>
    <row r="1661" s="1" customFormat="true" ht="13.5" hidden="false" customHeight="false" outlineLevel="0" collapsed="false">
      <c r="A1661" s="322"/>
      <c r="B1661" s="323" t="s">
        <v>2119</v>
      </c>
      <c r="C1661" s="324" t="s">
        <v>3211</v>
      </c>
      <c r="D1661" s="325" t="n">
        <v>42782</v>
      </c>
      <c r="E1661" s="322"/>
      <c r="F1661" s="322" t="s">
        <v>3212</v>
      </c>
      <c r="G1661" s="324"/>
      <c r="H1661" s="326" t="n">
        <v>0</v>
      </c>
      <c r="I1661" s="327" t="s">
        <v>358</v>
      </c>
      <c r="J1661" s="328" t="n">
        <v>65</v>
      </c>
      <c r="K1661" s="329" t="n">
        <v>60.5</v>
      </c>
      <c r="L1661" s="330"/>
      <c r="M1661" s="262"/>
      <c r="N1661" s="262"/>
      <c r="O1661" s="262"/>
      <c r="P1661" s="262"/>
      <c r="Q1661" s="262"/>
      <c r="R1661" s="331"/>
    </row>
    <row r="1662" s="1" customFormat="true" ht="12.75" hidden="false" customHeight="false" outlineLevel="0" collapsed="false">
      <c r="A1662" s="262" t="n">
        <v>2</v>
      </c>
      <c r="B1662" s="332" t="s">
        <v>3213</v>
      </c>
      <c r="C1662" s="332" t="s">
        <v>1565</v>
      </c>
      <c r="D1662" s="332" t="s">
        <v>3214</v>
      </c>
      <c r="E1662" s="262"/>
      <c r="F1662" s="331" t="n">
        <v>1.2</v>
      </c>
      <c r="G1662" s="333" t="n">
        <v>922</v>
      </c>
      <c r="H1662" s="333" t="n">
        <f aca="false">A1662*G1662*(1-H1661/100)</f>
        <v>1844</v>
      </c>
      <c r="I1662" s="334" t="n">
        <v>709.4588</v>
      </c>
      <c r="J1662" s="334" t="n">
        <f aca="false">(A1662*I1662)/J1661*K1661</f>
        <v>1320.68484307692</v>
      </c>
      <c r="K1662" s="335" t="n">
        <f aca="false">H1662-J1662</f>
        <v>523.315156923077</v>
      </c>
      <c r="L1662" s="330"/>
      <c r="M1662" s="262"/>
      <c r="N1662" s="262" t="n">
        <v>709.4588</v>
      </c>
      <c r="O1662" s="262" t="n">
        <v>8.085</v>
      </c>
      <c r="P1662" s="262" t="n">
        <v>1200</v>
      </c>
      <c r="Q1662" s="262" t="n">
        <v>922</v>
      </c>
      <c r="R1662" s="331" t="n">
        <f aca="false">A1662*F1662</f>
        <v>2.4</v>
      </c>
    </row>
    <row r="1663" s="1" customFormat="true" ht="12.75" hidden="false" customHeight="false" outlineLevel="0" collapsed="false">
      <c r="A1663" s="262" t="n">
        <v>1</v>
      </c>
      <c r="B1663" s="332" t="s">
        <v>2059</v>
      </c>
      <c r="C1663" s="332" t="s">
        <v>2060</v>
      </c>
      <c r="D1663" s="332" t="s">
        <v>2061</v>
      </c>
      <c r="E1663" s="262"/>
      <c r="F1663" s="331" t="n">
        <v>0.6</v>
      </c>
      <c r="G1663" s="333" t="n">
        <v>276</v>
      </c>
      <c r="H1663" s="333" t="n">
        <f aca="false">A1663*G1663*(1-H1661/100)</f>
        <v>276</v>
      </c>
      <c r="I1663" s="334" t="n">
        <v>206.2125</v>
      </c>
      <c r="J1663" s="334" t="n">
        <f aca="false">(A1663*I1663)/J1661*K1661</f>
        <v>191.93625</v>
      </c>
      <c r="K1663" s="335" t="n">
        <f aca="false">H1663-J1663</f>
        <v>84.06375</v>
      </c>
      <c r="L1663" s="330"/>
      <c r="M1663" s="262"/>
      <c r="N1663" s="262" t="n">
        <v>206.2125</v>
      </c>
      <c r="O1663" s="262" t="n">
        <v>2.35</v>
      </c>
      <c r="P1663" s="262" t="n">
        <v>370</v>
      </c>
      <c r="Q1663" s="262" t="n">
        <v>278</v>
      </c>
      <c r="R1663" s="331" t="n">
        <f aca="false">A1663*F1663</f>
        <v>0.6</v>
      </c>
    </row>
    <row r="1664" s="1" customFormat="true" ht="12.75" hidden="false" customHeight="false" outlineLevel="0" collapsed="false">
      <c r="A1664" s="262"/>
      <c r="B1664" s="272" t="s">
        <v>2471</v>
      </c>
      <c r="C1664" s="332"/>
      <c r="D1664" s="332"/>
      <c r="E1664" s="262"/>
      <c r="F1664" s="331"/>
      <c r="G1664" s="333"/>
      <c r="H1664" s="333"/>
      <c r="I1664" s="334"/>
      <c r="J1664" s="334"/>
      <c r="K1664" s="335"/>
      <c r="L1664" s="330"/>
      <c r="M1664" s="262"/>
      <c r="N1664" s="262"/>
      <c r="O1664" s="262"/>
      <c r="P1664" s="262"/>
      <c r="Q1664" s="262"/>
      <c r="R1664" s="331"/>
    </row>
    <row r="1665" s="1" customFormat="true" ht="12.75" hidden="false" customHeight="false" outlineLevel="0" collapsed="false">
      <c r="A1665" s="262" t="n">
        <v>1</v>
      </c>
      <c r="B1665" s="332" t="s">
        <v>3181</v>
      </c>
      <c r="C1665" s="332" t="s">
        <v>3182</v>
      </c>
      <c r="D1665" s="332" t="s">
        <v>3183</v>
      </c>
      <c r="E1665" s="262"/>
      <c r="F1665" s="331" t="n">
        <v>0.22</v>
      </c>
      <c r="G1665" s="333" t="n">
        <v>1053</v>
      </c>
      <c r="H1665" s="333" t="n">
        <f aca="false">A1665*G1665*(1-H1661/100)</f>
        <v>1053</v>
      </c>
      <c r="I1665" s="334" t="n">
        <v>718.6725</v>
      </c>
      <c r="J1665" s="334" t="n">
        <f aca="false">(A1665*I1665)/J1661*K1661</f>
        <v>668.91825</v>
      </c>
      <c r="K1665" s="335" t="n">
        <f aca="false">H1665-J1665</f>
        <v>384.08175</v>
      </c>
      <c r="L1665" s="330"/>
      <c r="M1665" s="262"/>
      <c r="N1665" s="262" t="n">
        <v>718.6725</v>
      </c>
      <c r="O1665" s="262" t="n">
        <v>8.19</v>
      </c>
      <c r="P1665" s="262" t="n">
        <v>1078.0087</v>
      </c>
      <c r="Q1665" s="262" t="n">
        <v>1078.0087</v>
      </c>
      <c r="R1665" s="331" t="n">
        <f aca="false">A1665*F1665</f>
        <v>0.22</v>
      </c>
    </row>
    <row r="1666" s="1" customFormat="true" ht="12.75" hidden="false" customHeight="false" outlineLevel="0" collapsed="false">
      <c r="A1666" s="262" t="n">
        <v>1</v>
      </c>
      <c r="B1666" s="332" t="s">
        <v>3215</v>
      </c>
      <c r="C1666" s="332" t="s">
        <v>2156</v>
      </c>
      <c r="D1666" s="332" t="s">
        <v>856</v>
      </c>
      <c r="E1666" s="262"/>
      <c r="F1666" s="331"/>
      <c r="G1666" s="333" t="n">
        <v>355</v>
      </c>
      <c r="H1666" s="333" t="n">
        <f aca="false">A1666*G1666*(1-H1661/100)</f>
        <v>355</v>
      </c>
      <c r="I1666" s="334" t="n">
        <v>263.25</v>
      </c>
      <c r="J1666" s="334" t="n">
        <f aca="false">(A1666*I1666)/J1661*K1661</f>
        <v>245.025</v>
      </c>
      <c r="K1666" s="335" t="n">
        <f aca="false">H1666-J1666</f>
        <v>109.975</v>
      </c>
      <c r="L1666" s="330"/>
      <c r="M1666" s="262"/>
      <c r="N1666" s="262" t="n">
        <v>263.25</v>
      </c>
      <c r="O1666" s="262" t="n">
        <v>3</v>
      </c>
      <c r="P1666" s="262" t="n">
        <v>394.875</v>
      </c>
      <c r="Q1666" s="262" t="n">
        <v>355.3875</v>
      </c>
      <c r="R1666" s="331" t="n">
        <f aca="false">A1666*F1666</f>
        <v>0</v>
      </c>
    </row>
    <row r="1667" s="1" customFormat="true" ht="12.75" hidden="false" customHeight="false" outlineLevel="0" collapsed="false">
      <c r="A1667" s="262" t="n">
        <v>1</v>
      </c>
      <c r="B1667" s="332" t="s">
        <v>3216</v>
      </c>
      <c r="C1667" s="332" t="s">
        <v>2156</v>
      </c>
      <c r="D1667" s="332" t="s">
        <v>3217</v>
      </c>
      <c r="E1667" s="262"/>
      <c r="F1667" s="331" t="n">
        <v>0.05</v>
      </c>
      <c r="G1667" s="333" t="n">
        <v>582</v>
      </c>
      <c r="H1667" s="333" t="n">
        <f aca="false">A1667*G1667*(1-H1661/100)</f>
        <v>582</v>
      </c>
      <c r="I1667" s="334" t="n">
        <v>430.95</v>
      </c>
      <c r="J1667" s="334" t="n">
        <f aca="false">(A1667*I1667)/J1661*K1661</f>
        <v>401.115</v>
      </c>
      <c r="K1667" s="335" t="n">
        <f aca="false">H1667-J1667</f>
        <v>180.885</v>
      </c>
      <c r="L1667" s="330"/>
      <c r="M1667" s="262"/>
      <c r="N1667" s="262" t="n">
        <v>430.95</v>
      </c>
      <c r="O1667" s="262" t="n">
        <v>5.1</v>
      </c>
      <c r="P1667" s="262" t="n">
        <v>646.425</v>
      </c>
      <c r="Q1667" s="262" t="n">
        <v>581.7825</v>
      </c>
      <c r="R1667" s="331" t="n">
        <f aca="false">A1667*F1667</f>
        <v>0.05</v>
      </c>
    </row>
    <row r="1668" s="1" customFormat="true" ht="12.75" hidden="false" customHeight="false" outlineLevel="0" collapsed="false">
      <c r="A1668" s="262" t="n">
        <v>1</v>
      </c>
      <c r="B1668" s="332" t="s">
        <v>3218</v>
      </c>
      <c r="C1668" s="332" t="s">
        <v>2156</v>
      </c>
      <c r="D1668" s="332" t="s">
        <v>856</v>
      </c>
      <c r="E1668" s="262"/>
      <c r="F1668" s="331"/>
      <c r="G1668" s="333" t="n">
        <v>635</v>
      </c>
      <c r="H1668" s="333" t="n">
        <f aca="false">A1668*G1668*(1-H1661/100)</f>
        <v>635</v>
      </c>
      <c r="I1668" s="334" t="n">
        <v>470.34</v>
      </c>
      <c r="J1668" s="334" t="n">
        <f aca="false">(A1668*I1668)/J1661*K1661</f>
        <v>437.778</v>
      </c>
      <c r="K1668" s="335" t="n">
        <f aca="false">H1668-J1668</f>
        <v>197.222</v>
      </c>
      <c r="L1668" s="330"/>
      <c r="M1668" s="262"/>
      <c r="N1668" s="262" t="n">
        <v>470.34</v>
      </c>
      <c r="O1668" s="262" t="n">
        <v>5.36</v>
      </c>
      <c r="P1668" s="262" t="n">
        <v>705.51</v>
      </c>
      <c r="Q1668" s="262" t="n">
        <v>634.959</v>
      </c>
      <c r="R1668" s="331" t="n">
        <f aca="false">A1668*F1668</f>
        <v>0</v>
      </c>
    </row>
    <row r="1669" s="1" customFormat="true" ht="12.75" hidden="false" customHeight="false" outlineLevel="0" collapsed="false">
      <c r="A1669" s="262" t="n">
        <v>1</v>
      </c>
      <c r="B1669" s="332" t="s">
        <v>3219</v>
      </c>
      <c r="C1669" s="332" t="s">
        <v>3220</v>
      </c>
      <c r="D1669" s="332" t="s">
        <v>3221</v>
      </c>
      <c r="E1669" s="262"/>
      <c r="F1669" s="331" t="n">
        <v>0.35</v>
      </c>
      <c r="G1669" s="333" t="n">
        <v>1078</v>
      </c>
      <c r="H1669" s="333" t="n">
        <f aca="false">A1669*G1669*(1-H1661/100)</f>
        <v>1078</v>
      </c>
      <c r="I1669" s="334" t="n">
        <v>526.5</v>
      </c>
      <c r="J1669" s="334" t="n">
        <f aca="false">(A1669*I1669)/J1661*K1661</f>
        <v>490.05</v>
      </c>
      <c r="K1669" s="335" t="n">
        <f aca="false">H1669-J1669</f>
        <v>587.95</v>
      </c>
      <c r="L1669" s="330"/>
      <c r="M1669" s="262"/>
      <c r="N1669" s="262" t="n">
        <v>526.5</v>
      </c>
      <c r="O1669" s="262" t="n">
        <v>6</v>
      </c>
      <c r="P1669" s="262"/>
      <c r="Q1669" s="262" t="n">
        <v>1053</v>
      </c>
      <c r="R1669" s="331" t="n">
        <f aca="false">A1669*F1669</f>
        <v>0.35</v>
      </c>
    </row>
    <row r="1670" s="1" customFormat="true" ht="12.75" hidden="false" customHeight="false" outlineLevel="0" collapsed="false">
      <c r="A1670" s="262" t="n">
        <v>5</v>
      </c>
      <c r="B1670" s="332" t="s">
        <v>2475</v>
      </c>
      <c r="C1670" s="332" t="s">
        <v>2069</v>
      </c>
      <c r="D1670" s="332" t="s">
        <v>2476</v>
      </c>
      <c r="E1670" s="262"/>
      <c r="F1670" s="331" t="n">
        <v>0.02</v>
      </c>
      <c r="G1670" s="333" t="n">
        <v>109</v>
      </c>
      <c r="H1670" s="333" t="n">
        <f aca="false">A1670*G1670*(1-H1661/100)</f>
        <v>545</v>
      </c>
      <c r="I1670" s="334" t="n">
        <v>78.975</v>
      </c>
      <c r="J1670" s="334" t="n">
        <f aca="false">(A1670*I1670)/J1661*K1661</f>
        <v>367.5375</v>
      </c>
      <c r="K1670" s="335" t="n">
        <f aca="false">H1670-J1670</f>
        <v>177.4625</v>
      </c>
      <c r="L1670" s="330"/>
      <c r="M1670" s="262"/>
      <c r="N1670" s="262" t="n">
        <v>78.975</v>
      </c>
      <c r="O1670" s="262" t="n">
        <v>0.9</v>
      </c>
      <c r="P1670" s="262" t="n">
        <v>158</v>
      </c>
      <c r="Q1670" s="262" t="n">
        <v>107</v>
      </c>
      <c r="R1670" s="331" t="n">
        <f aca="false">A1670*F1670</f>
        <v>0.1</v>
      </c>
    </row>
    <row r="1671" s="1" customFormat="true" ht="12.75" hidden="false" customHeight="false" outlineLevel="0" collapsed="false">
      <c r="A1671" s="336" t="n">
        <f aca="false">SUM(A1662:A1670)</f>
        <v>13</v>
      </c>
      <c r="B1671" s="336" t="s">
        <v>377</v>
      </c>
      <c r="C1671" s="336"/>
      <c r="D1671" s="336"/>
      <c r="E1671" s="336"/>
      <c r="F1671" s="337" t="n">
        <f aca="false">R1671</f>
        <v>3.72</v>
      </c>
      <c r="G1671" s="338"/>
      <c r="H1671" s="339" t="n">
        <f aca="false">SUM(H1662:H1670)</f>
        <v>6368</v>
      </c>
      <c r="I1671" s="340"/>
      <c r="J1671" s="341" t="n">
        <f aca="false">SUM(J1662:J1670)</f>
        <v>4123.04484307692</v>
      </c>
      <c r="K1671" s="335" t="n">
        <f aca="false">SUM(K1662:K1670)</f>
        <v>2244.95515692308</v>
      </c>
      <c r="L1671" s="330"/>
      <c r="M1671" s="262"/>
      <c r="N1671" s="262"/>
      <c r="O1671" s="262"/>
      <c r="P1671" s="262"/>
      <c r="Q1671" s="262"/>
      <c r="R1671" s="331" t="n">
        <f aca="false">SUM(R1662:R1670)</f>
        <v>3.72</v>
      </c>
    </row>
    <row r="1672" s="1" customFormat="true" ht="12.75" hidden="false" customHeight="false" outlineLevel="0" collapsed="false">
      <c r="A1672" s="262"/>
      <c r="B1672" s="272" t="s">
        <v>914</v>
      </c>
      <c r="C1672" s="342"/>
      <c r="D1672" s="342"/>
      <c r="E1672" s="262"/>
      <c r="F1672" s="262"/>
      <c r="G1672" s="333"/>
      <c r="H1672" s="343" t="n">
        <v>0</v>
      </c>
      <c r="I1672" s="344" t="n">
        <f aca="false">K1673/J1673</f>
        <v>0.544489628991695</v>
      </c>
      <c r="J1672" s="345"/>
      <c r="K1672" s="335"/>
      <c r="L1672" s="330"/>
      <c r="M1672" s="262"/>
      <c r="N1672" s="262"/>
      <c r="O1672" s="262"/>
      <c r="P1672" s="262"/>
      <c r="Q1672" s="262"/>
      <c r="R1672" s="331"/>
    </row>
    <row r="1673" s="1" customFormat="true" ht="13.5" hidden="false" customHeight="false" outlineLevel="0" collapsed="false">
      <c r="A1673" s="346"/>
      <c r="B1673" s="346" t="s">
        <v>915</v>
      </c>
      <c r="C1673" s="346"/>
      <c r="D1673" s="346"/>
      <c r="E1673" s="346"/>
      <c r="F1673" s="347"/>
      <c r="G1673" s="348"/>
      <c r="H1673" s="349" t="n">
        <f aca="false">SUM(H1671:H1672)</f>
        <v>6368</v>
      </c>
      <c r="I1673" s="350" t="n">
        <f aca="false">K1673/H1673</f>
        <v>0.352536927908775</v>
      </c>
      <c r="J1673" s="351" t="n">
        <f aca="false">SUM(J1671:J1672)</f>
        <v>4123.04484307692</v>
      </c>
      <c r="K1673" s="352" t="n">
        <f aca="false">H1673-J1673</f>
        <v>2244.95515692308</v>
      </c>
      <c r="L1673" s="330"/>
      <c r="M1673" s="262"/>
      <c r="N1673" s="262"/>
      <c r="O1673" s="262"/>
      <c r="P1673" s="262"/>
      <c r="Q1673" s="262"/>
      <c r="R1673" s="331"/>
    </row>
    <row r="1674" s="1" customFormat="true" ht="13.5" hidden="false" customHeight="false" outlineLevel="0" collapsed="false">
      <c r="A1674" s="262"/>
      <c r="B1674" s="332"/>
      <c r="C1674" s="342"/>
      <c r="D1674" s="342"/>
      <c r="E1674" s="262"/>
      <c r="F1674" s="262"/>
      <c r="G1674" s="262"/>
      <c r="H1674" s="262"/>
      <c r="I1674" s="354"/>
      <c r="J1674" s="354"/>
      <c r="K1674" s="355"/>
      <c r="L1674" s="330"/>
      <c r="M1674" s="262"/>
      <c r="N1674" s="262"/>
      <c r="O1674" s="262"/>
      <c r="P1674" s="262"/>
      <c r="Q1674" s="262"/>
      <c r="R1674" s="331"/>
    </row>
    <row r="1675" s="1" customFormat="true" ht="13.5" hidden="false" customHeight="false" outlineLevel="0" collapsed="false">
      <c r="A1675" s="322"/>
      <c r="B1675" s="323" t="s">
        <v>1529</v>
      </c>
      <c r="C1675" s="324" t="s">
        <v>3222</v>
      </c>
      <c r="D1675" s="325" t="n">
        <v>42782</v>
      </c>
      <c r="E1675" s="322"/>
      <c r="F1675" s="322" t="s">
        <v>3212</v>
      </c>
      <c r="G1675" s="324"/>
      <c r="H1675" s="326" t="n">
        <v>5</v>
      </c>
      <c r="I1675" s="327" t="s">
        <v>358</v>
      </c>
      <c r="J1675" s="328" t="n">
        <v>65</v>
      </c>
      <c r="K1675" s="329" t="n">
        <v>60.5</v>
      </c>
      <c r="L1675" s="330"/>
      <c r="M1675" s="262"/>
      <c r="N1675" s="262"/>
      <c r="O1675" s="262"/>
      <c r="P1675" s="262"/>
      <c r="Q1675" s="262"/>
      <c r="R1675" s="331"/>
    </row>
    <row r="1676" s="1" customFormat="true" ht="12.75" hidden="false" customHeight="false" outlineLevel="0" collapsed="false">
      <c r="A1676" s="262" t="n">
        <v>20</v>
      </c>
      <c r="B1676" s="332" t="s">
        <v>2565</v>
      </c>
      <c r="C1676" s="332" t="s">
        <v>816</v>
      </c>
      <c r="D1676" s="332" t="s">
        <v>2566</v>
      </c>
      <c r="E1676" s="262"/>
      <c r="F1676" s="331" t="n">
        <v>13.8</v>
      </c>
      <c r="G1676" s="333" t="n">
        <v>2492</v>
      </c>
      <c r="H1676" s="333" t="n">
        <f aca="false">A1676*G1676*(1-H1675/100)</f>
        <v>47348</v>
      </c>
      <c r="I1676" s="334" t="n">
        <v>1804.14</v>
      </c>
      <c r="J1676" s="334" t="n">
        <f aca="false">(A1676*I1676)/J1675*K1675</f>
        <v>33584.76</v>
      </c>
      <c r="K1676" s="335" t="n">
        <f aca="false">H1676-J1676</f>
        <v>13763.24</v>
      </c>
      <c r="L1676" s="330"/>
      <c r="M1676" s="262"/>
      <c r="N1676" s="262" t="n">
        <v>1804.14</v>
      </c>
      <c r="O1676" s="262" t="n">
        <v>20.56</v>
      </c>
      <c r="P1676" s="262" t="n">
        <v>2710</v>
      </c>
      <c r="Q1676" s="262" t="n">
        <v>2435.589</v>
      </c>
      <c r="R1676" s="331" t="n">
        <f aca="false">A1676*F1676</f>
        <v>276</v>
      </c>
    </row>
    <row r="1677" s="1" customFormat="true" ht="12.75" hidden="false" customHeight="false" outlineLevel="0" collapsed="false">
      <c r="A1677" s="262" t="n">
        <v>4</v>
      </c>
      <c r="B1677" s="332" t="s">
        <v>3223</v>
      </c>
      <c r="C1677" s="332" t="s">
        <v>2176</v>
      </c>
      <c r="D1677" s="332" t="s">
        <v>2177</v>
      </c>
      <c r="E1677" s="262"/>
      <c r="F1677" s="331" t="n">
        <v>40</v>
      </c>
      <c r="G1677" s="333" t="n">
        <v>5850</v>
      </c>
      <c r="H1677" s="333" t="n">
        <f aca="false">A1677*G1677*(1-H1675/100)</f>
        <v>22230</v>
      </c>
      <c r="I1677" s="334" t="n">
        <v>4036.5</v>
      </c>
      <c r="J1677" s="334" t="n">
        <f aca="false">(A1677*I1677)/J1675*K1675</f>
        <v>15028.2</v>
      </c>
      <c r="K1677" s="335" t="n">
        <f aca="false">H1677-J1677</f>
        <v>7201.8</v>
      </c>
      <c r="L1677" s="330"/>
      <c r="M1677" s="262"/>
      <c r="N1677" s="262" t="n">
        <v>4036.5</v>
      </c>
      <c r="O1677" s="262" t="n">
        <v>46</v>
      </c>
      <c r="P1677" s="262" t="n">
        <v>6054.75</v>
      </c>
      <c r="Q1677" s="262" t="n">
        <v>5852.925</v>
      </c>
      <c r="R1677" s="331" t="n">
        <f aca="false">A1677*F1677</f>
        <v>160</v>
      </c>
    </row>
    <row r="1678" s="1" customFormat="true" ht="12.75" hidden="false" customHeight="false" outlineLevel="0" collapsed="false">
      <c r="A1678" s="262" t="n">
        <v>11</v>
      </c>
      <c r="B1678" s="332" t="s">
        <v>2359</v>
      </c>
      <c r="C1678" s="332" t="s">
        <v>2360</v>
      </c>
      <c r="D1678" s="332" t="s">
        <v>2361</v>
      </c>
      <c r="E1678" s="262"/>
      <c r="F1678" s="331" t="n">
        <v>0.68</v>
      </c>
      <c r="G1678" s="333" t="n">
        <v>296</v>
      </c>
      <c r="H1678" s="333" t="n">
        <f aca="false">A1678*G1678*(1-H1675/100)</f>
        <v>3093.2</v>
      </c>
      <c r="I1678" s="334" t="n">
        <v>219.375</v>
      </c>
      <c r="J1678" s="334" t="n">
        <f aca="false">(A1678*I1678)/J1675*K1675</f>
        <v>2246.0625</v>
      </c>
      <c r="K1678" s="335" t="n">
        <f aca="false">H1678-J1678</f>
        <v>847.1375</v>
      </c>
      <c r="L1678" s="330"/>
      <c r="M1678" s="262"/>
      <c r="N1678" s="262" t="n">
        <v>219.375</v>
      </c>
      <c r="O1678" s="262" t="n">
        <v>2.5</v>
      </c>
      <c r="P1678" s="262" t="n">
        <v>438.75</v>
      </c>
      <c r="Q1678" s="262" t="n">
        <v>296</v>
      </c>
      <c r="R1678" s="331" t="n">
        <f aca="false">A1678*F1678</f>
        <v>7.48</v>
      </c>
    </row>
    <row r="1679" s="1" customFormat="true" ht="12.75" hidden="false" customHeight="false" outlineLevel="0" collapsed="false">
      <c r="A1679" s="262" t="n">
        <v>30</v>
      </c>
      <c r="B1679" s="332" t="s">
        <v>2568</v>
      </c>
      <c r="C1679" s="332" t="s">
        <v>2569</v>
      </c>
      <c r="D1679" s="332" t="s">
        <v>2570</v>
      </c>
      <c r="E1679" s="262"/>
      <c r="F1679" s="331" t="n">
        <v>0.2043</v>
      </c>
      <c r="G1679" s="333" t="n">
        <v>344</v>
      </c>
      <c r="H1679" s="333" t="n">
        <f aca="false">A1679*G1679*(1-H1675/100)</f>
        <v>9804</v>
      </c>
      <c r="I1679" s="334" t="n">
        <v>254.475</v>
      </c>
      <c r="J1679" s="334" t="n">
        <f aca="false">(A1679*I1679)/J1675*K1675</f>
        <v>7105.725</v>
      </c>
      <c r="K1679" s="335" t="n">
        <f aca="false">H1679-J1679</f>
        <v>2698.275</v>
      </c>
      <c r="L1679" s="330"/>
      <c r="M1679" s="262"/>
      <c r="N1679" s="262" t="n">
        <v>254.475</v>
      </c>
      <c r="O1679" s="262" t="n">
        <v>2.9</v>
      </c>
      <c r="P1679" s="262" t="n">
        <v>460</v>
      </c>
      <c r="Q1679" s="262" t="n">
        <v>344</v>
      </c>
      <c r="R1679" s="331" t="n">
        <f aca="false">A1679*F1679</f>
        <v>6.129</v>
      </c>
    </row>
    <row r="1680" s="1" customFormat="true" ht="12.75" hidden="false" customHeight="false" outlineLevel="0" collapsed="false">
      <c r="A1680" s="262"/>
      <c r="B1680" s="272" t="s">
        <v>1365</v>
      </c>
      <c r="C1680" s="332"/>
      <c r="D1680" s="332"/>
      <c r="E1680" s="262"/>
      <c r="F1680" s="331"/>
      <c r="G1680" s="333"/>
      <c r="H1680" s="333"/>
      <c r="I1680" s="334"/>
      <c r="J1680" s="334"/>
      <c r="K1680" s="335"/>
      <c r="L1680" s="330"/>
      <c r="M1680" s="262"/>
      <c r="N1680" s="262"/>
      <c r="O1680" s="262"/>
      <c r="P1680" s="262"/>
      <c r="Q1680" s="262"/>
      <c r="R1680" s="331"/>
    </row>
    <row r="1681" s="1" customFormat="true" ht="12.75" hidden="false" customHeight="false" outlineLevel="0" collapsed="false">
      <c r="A1681" s="262" t="n">
        <v>6</v>
      </c>
      <c r="B1681" s="332" t="s">
        <v>3224</v>
      </c>
      <c r="C1681" s="332" t="s">
        <v>3225</v>
      </c>
      <c r="D1681" s="332" t="s">
        <v>3226</v>
      </c>
      <c r="E1681" s="262"/>
      <c r="F1681" s="331"/>
      <c r="G1681" s="333" t="n">
        <v>911</v>
      </c>
      <c r="H1681" s="333" t="n">
        <f aca="false">A1681*G1681*(1-H1675/100)</f>
        <v>5192.7</v>
      </c>
      <c r="I1681" s="334" t="n">
        <v>659.88</v>
      </c>
      <c r="J1681" s="334" t="n">
        <f aca="false">(A1681*I1681)/J1675*K1675</f>
        <v>3685.176</v>
      </c>
      <c r="K1681" s="335" t="n">
        <f aca="false">H1681-J1681</f>
        <v>1507.524</v>
      </c>
      <c r="L1681" s="330"/>
      <c r="M1681" s="262"/>
      <c r="N1681" s="262" t="n">
        <v>659.88</v>
      </c>
      <c r="O1681" s="262" t="n">
        <v>7.52</v>
      </c>
      <c r="P1681" s="262" t="n">
        <v>989.82</v>
      </c>
      <c r="Q1681" s="262" t="n">
        <v>890.838</v>
      </c>
      <c r="R1681" s="331" t="n">
        <f aca="false">A1681*F1681</f>
        <v>0</v>
      </c>
    </row>
    <row r="1682" s="1" customFormat="true" ht="12.75" hidden="false" customHeight="false" outlineLevel="0" collapsed="false">
      <c r="A1682" s="262" t="n">
        <v>1</v>
      </c>
      <c r="B1682" s="332" t="s">
        <v>2701</v>
      </c>
      <c r="C1682" s="332" t="s">
        <v>2702</v>
      </c>
      <c r="D1682" s="332" t="s">
        <v>2703</v>
      </c>
      <c r="E1682" s="262"/>
      <c r="F1682" s="331"/>
      <c r="G1682" s="333" t="n">
        <v>1968</v>
      </c>
      <c r="H1682" s="333" t="n">
        <f aca="false">A1682*G1682*(1-H1675/100)</f>
        <v>1869.6</v>
      </c>
      <c r="I1682" s="334" t="n">
        <v>1282.19</v>
      </c>
      <c r="J1682" s="334" t="n">
        <f aca="false">(A1682*I1682)/J1675*K1675</f>
        <v>1193.423</v>
      </c>
      <c r="K1682" s="335" t="n">
        <f aca="false">H1682-J1682</f>
        <v>676.177</v>
      </c>
      <c r="L1682" s="330"/>
      <c r="M1682" s="262"/>
      <c r="N1682" s="262" t="n">
        <v>1282.19</v>
      </c>
      <c r="O1682" s="262" t="n">
        <v>14.09</v>
      </c>
      <c r="P1682" s="262" t="n">
        <v>1923.285</v>
      </c>
      <c r="Q1682" s="262" t="n">
        <v>1923.285</v>
      </c>
      <c r="R1682" s="331" t="n">
        <f aca="false">A1682*F1682</f>
        <v>0</v>
      </c>
    </row>
    <row r="1683" s="1" customFormat="true" ht="12.75" hidden="false" customHeight="false" outlineLevel="0" collapsed="false">
      <c r="A1683" s="336" t="n">
        <f aca="false">SUM(A1676:A1682)</f>
        <v>72</v>
      </c>
      <c r="B1683" s="336" t="s">
        <v>377</v>
      </c>
      <c r="C1683" s="336"/>
      <c r="D1683" s="336"/>
      <c r="E1683" s="336"/>
      <c r="F1683" s="337" t="n">
        <f aca="false">R1683</f>
        <v>449.609</v>
      </c>
      <c r="G1683" s="338"/>
      <c r="H1683" s="339" t="n">
        <f aca="false">SUM(H1676:H1682)</f>
        <v>89537.5</v>
      </c>
      <c r="I1683" s="340"/>
      <c r="J1683" s="341" t="n">
        <f aca="false">SUM(J1676:J1682)</f>
        <v>62843.3465</v>
      </c>
      <c r="K1683" s="335" t="n">
        <f aca="false">SUM(K1676:K1682)</f>
        <v>26694.1535</v>
      </c>
      <c r="L1683" s="330"/>
      <c r="M1683" s="262"/>
      <c r="N1683" s="262"/>
      <c r="O1683" s="262"/>
      <c r="P1683" s="262"/>
      <c r="Q1683" s="262"/>
      <c r="R1683" s="331" t="n">
        <f aca="false">SUM(R1676:R1682)</f>
        <v>449.609</v>
      </c>
    </row>
    <row r="1684" s="1" customFormat="true" ht="12.75" hidden="false" customHeight="false" outlineLevel="0" collapsed="false">
      <c r="A1684" s="262"/>
      <c r="B1684" s="272" t="s">
        <v>914</v>
      </c>
      <c r="C1684" s="342"/>
      <c r="D1684" s="342"/>
      <c r="E1684" s="262"/>
      <c r="F1684" s="262"/>
      <c r="G1684" s="333"/>
      <c r="H1684" s="343" t="n">
        <v>0</v>
      </c>
      <c r="I1684" s="344" t="n">
        <f aca="false">K1685/J1685</f>
        <v>0.424772947124959</v>
      </c>
      <c r="J1684" s="345"/>
      <c r="K1684" s="335"/>
      <c r="L1684" s="330"/>
      <c r="M1684" s="262"/>
      <c r="N1684" s="262"/>
      <c r="O1684" s="262"/>
      <c r="P1684" s="262"/>
      <c r="Q1684" s="262"/>
      <c r="R1684" s="331"/>
    </row>
    <row r="1685" s="1" customFormat="true" ht="13.5" hidden="false" customHeight="false" outlineLevel="0" collapsed="false">
      <c r="A1685" s="346"/>
      <c r="B1685" s="346" t="s">
        <v>915</v>
      </c>
      <c r="C1685" s="346"/>
      <c r="D1685" s="346"/>
      <c r="E1685" s="346"/>
      <c r="F1685" s="347"/>
      <c r="G1685" s="348"/>
      <c r="H1685" s="349" t="n">
        <f aca="false">SUM(H1683:H1684)</f>
        <v>89537.5</v>
      </c>
      <c r="I1685" s="350" t="n">
        <f aca="false">K1685/H1685</f>
        <v>0.298133781934943</v>
      </c>
      <c r="J1685" s="351" t="n">
        <f aca="false">SUM(J1683:J1684)</f>
        <v>62843.3465</v>
      </c>
      <c r="K1685" s="352" t="n">
        <f aca="false">H1685-J1685</f>
        <v>26694.1535</v>
      </c>
      <c r="L1685" s="330"/>
      <c r="M1685" s="262"/>
      <c r="N1685" s="262"/>
      <c r="O1685" s="262"/>
      <c r="P1685" s="262"/>
      <c r="Q1685" s="262"/>
      <c r="R1685" s="331"/>
    </row>
    <row r="1686" s="1" customFormat="true" ht="13.5" hidden="false" customHeight="false" outlineLevel="0" collapsed="false">
      <c r="A1686" s="262"/>
      <c r="B1686" s="332"/>
      <c r="C1686" s="342"/>
      <c r="D1686" s="342"/>
      <c r="E1686" s="262"/>
      <c r="F1686" s="262"/>
      <c r="G1686" s="262"/>
      <c r="H1686" s="262"/>
      <c r="I1686" s="354"/>
      <c r="J1686" s="354"/>
      <c r="K1686" s="355"/>
      <c r="L1686" s="330"/>
      <c r="M1686" s="262"/>
      <c r="N1686" s="262"/>
      <c r="O1686" s="262"/>
      <c r="P1686" s="262"/>
      <c r="Q1686" s="262"/>
      <c r="R1686" s="331"/>
    </row>
    <row r="1687" s="1" customFormat="true" ht="13.5" hidden="false" customHeight="false" outlineLevel="0" collapsed="false">
      <c r="A1687" s="322"/>
      <c r="B1687" s="323" t="s">
        <v>3227</v>
      </c>
      <c r="C1687" s="324" t="s">
        <v>3228</v>
      </c>
      <c r="D1687" s="325" t="n">
        <v>42782</v>
      </c>
      <c r="E1687" s="322"/>
      <c r="F1687" s="322" t="s">
        <v>3229</v>
      </c>
      <c r="G1687" s="324"/>
      <c r="H1687" s="326" t="n">
        <v>0</v>
      </c>
      <c r="I1687" s="327" t="s">
        <v>358</v>
      </c>
      <c r="J1687" s="328" t="n">
        <v>65</v>
      </c>
      <c r="K1687" s="329" t="n">
        <v>60.5</v>
      </c>
      <c r="L1687" s="330"/>
      <c r="M1687" s="262"/>
      <c r="N1687" s="262"/>
      <c r="O1687" s="262"/>
      <c r="P1687" s="262"/>
      <c r="Q1687" s="262"/>
      <c r="R1687" s="331"/>
    </row>
    <row r="1688" s="1" customFormat="true" ht="12.75" hidden="false" customHeight="false" outlineLevel="0" collapsed="false">
      <c r="A1688" s="262" t="n">
        <v>20</v>
      </c>
      <c r="B1688" s="332" t="s">
        <v>3230</v>
      </c>
      <c r="C1688" s="332" t="s">
        <v>3231</v>
      </c>
      <c r="D1688" s="332" t="s">
        <v>3232</v>
      </c>
      <c r="E1688" s="262"/>
      <c r="F1688" s="331" t="n">
        <v>0.75</v>
      </c>
      <c r="G1688" s="333" t="n">
        <v>490</v>
      </c>
      <c r="H1688" s="333" t="n">
        <f aca="false">A1688*G1688*(1-H1687/100)</f>
        <v>9800</v>
      </c>
      <c r="I1688" s="334" t="n">
        <v>363.285</v>
      </c>
      <c r="J1688" s="334" t="n">
        <f aca="false">(A1688*I1688)/J1687*K1687</f>
        <v>6762.69</v>
      </c>
      <c r="K1688" s="335" t="n">
        <f aca="false">H1688-J1688</f>
        <v>3037.31</v>
      </c>
      <c r="L1688" s="330"/>
      <c r="M1688" s="262"/>
      <c r="N1688" s="262" t="n">
        <v>363.285</v>
      </c>
      <c r="O1688" s="262" t="n">
        <v>4.14</v>
      </c>
      <c r="P1688" s="262" t="n">
        <v>650</v>
      </c>
      <c r="Q1688" s="262" t="n">
        <v>490</v>
      </c>
      <c r="R1688" s="331" t="n">
        <f aca="false">A1688*F1688</f>
        <v>15</v>
      </c>
    </row>
    <row r="1689" s="1" customFormat="true" ht="12.75" hidden="false" customHeight="false" outlineLevel="0" collapsed="false">
      <c r="A1689" s="262" t="n">
        <v>5</v>
      </c>
      <c r="B1689" s="332" t="s">
        <v>3233</v>
      </c>
      <c r="C1689" s="332" t="s">
        <v>3234</v>
      </c>
      <c r="D1689" s="332" t="s">
        <v>3235</v>
      </c>
      <c r="E1689" s="262"/>
      <c r="F1689" s="331" t="n">
        <v>1</v>
      </c>
      <c r="G1689" s="333" t="n">
        <v>829</v>
      </c>
      <c r="H1689" s="333" t="n">
        <f aca="false">A1689*G1689*(1-H1687/100)</f>
        <v>4145</v>
      </c>
      <c r="I1689" s="334" t="n">
        <v>614.25</v>
      </c>
      <c r="J1689" s="334" t="n">
        <f aca="false">(A1689*I1689)/J1687*K1687</f>
        <v>2858.625</v>
      </c>
      <c r="K1689" s="335" t="n">
        <f aca="false">H1689-J1689</f>
        <v>1286.375</v>
      </c>
      <c r="L1689" s="330"/>
      <c r="M1689" s="262"/>
      <c r="N1689" s="262" t="n">
        <v>614.25</v>
      </c>
      <c r="O1689" s="262" t="n">
        <v>7</v>
      </c>
      <c r="P1689" s="262" t="n">
        <v>1110</v>
      </c>
      <c r="Q1689" s="262" t="n">
        <v>829</v>
      </c>
      <c r="R1689" s="331" t="n">
        <f aca="false">A1689*F1689</f>
        <v>5</v>
      </c>
    </row>
    <row r="1690" s="1" customFormat="true" ht="12.75" hidden="false" customHeight="false" outlineLevel="0" collapsed="false">
      <c r="A1690" s="262" t="n">
        <v>12</v>
      </c>
      <c r="B1690" s="332" t="s">
        <v>2618</v>
      </c>
      <c r="C1690" s="332" t="s">
        <v>1806</v>
      </c>
      <c r="D1690" s="332" t="s">
        <v>2619</v>
      </c>
      <c r="E1690" s="262"/>
      <c r="F1690" s="331" t="n">
        <v>0.96</v>
      </c>
      <c r="G1690" s="333" t="n">
        <v>829</v>
      </c>
      <c r="H1690" s="333" t="n">
        <f aca="false">A1690*G1690*(1-H1687/100)</f>
        <v>9948</v>
      </c>
      <c r="I1690" s="334" t="n">
        <v>614.25</v>
      </c>
      <c r="J1690" s="334" t="n">
        <f aca="false">(A1690*I1690)/J1687*K1687</f>
        <v>6860.7</v>
      </c>
      <c r="K1690" s="335" t="n">
        <f aca="false">H1690-J1690</f>
        <v>3087.3</v>
      </c>
      <c r="L1690" s="330"/>
      <c r="M1690" s="262"/>
      <c r="N1690" s="262" t="n">
        <v>614.25</v>
      </c>
      <c r="O1690" s="262" t="n">
        <v>7</v>
      </c>
      <c r="P1690" s="262" t="n">
        <v>1110</v>
      </c>
      <c r="Q1690" s="262" t="n">
        <v>829</v>
      </c>
      <c r="R1690" s="331" t="n">
        <f aca="false">A1690*F1690</f>
        <v>11.52</v>
      </c>
    </row>
    <row r="1691" s="1" customFormat="true" ht="12.75" hidden="false" customHeight="false" outlineLevel="0" collapsed="false">
      <c r="A1691" s="262" t="n">
        <v>100</v>
      </c>
      <c r="B1691" s="332" t="s">
        <v>1567</v>
      </c>
      <c r="C1691" s="332" t="s">
        <v>1565</v>
      </c>
      <c r="D1691" s="332" t="s">
        <v>1568</v>
      </c>
      <c r="E1691" s="262"/>
      <c r="F1691" s="331" t="n">
        <v>0.5</v>
      </c>
      <c r="G1691" s="333" t="n">
        <v>225</v>
      </c>
      <c r="H1691" s="333" t="n">
        <f aca="false">A1691*G1691*(1-H1687/100)</f>
        <v>22500</v>
      </c>
      <c r="I1691" s="334" t="n">
        <v>166.725</v>
      </c>
      <c r="J1691" s="334" t="n">
        <f aca="false">(A1691*I1691)/J1687*K1687</f>
        <v>15518.25</v>
      </c>
      <c r="K1691" s="335" t="n">
        <f aca="false">H1691-J1691</f>
        <v>6981.75</v>
      </c>
      <c r="L1691" s="330"/>
      <c r="M1691" s="262"/>
      <c r="N1691" s="262" t="n">
        <v>166.725</v>
      </c>
      <c r="O1691" s="262" t="n">
        <v>1.9</v>
      </c>
      <c r="P1691" s="262"/>
      <c r="Q1691" s="262" t="n">
        <v>225</v>
      </c>
      <c r="R1691" s="331" t="n">
        <f aca="false">A1691*F1691</f>
        <v>50</v>
      </c>
    </row>
    <row r="1692" s="1" customFormat="true" ht="12.75" hidden="false" customHeight="false" outlineLevel="0" collapsed="false">
      <c r="A1692" s="262" t="n">
        <v>6</v>
      </c>
      <c r="B1692" s="332" t="s">
        <v>1976</v>
      </c>
      <c r="C1692" s="332" t="s">
        <v>1977</v>
      </c>
      <c r="D1692" s="332" t="s">
        <v>3236</v>
      </c>
      <c r="E1692" s="262"/>
      <c r="F1692" s="331" t="n">
        <v>0.66</v>
      </c>
      <c r="G1692" s="333" t="n">
        <v>237</v>
      </c>
      <c r="H1692" s="333" t="n">
        <f aca="false">A1692*G1692*(1-H1687/100)</f>
        <v>1422</v>
      </c>
      <c r="I1692" s="334" t="n">
        <v>175.5</v>
      </c>
      <c r="J1692" s="334" t="n">
        <f aca="false">(A1692*I1692)/J1687*K1687</f>
        <v>980.1</v>
      </c>
      <c r="K1692" s="335" t="n">
        <f aca="false">H1692-J1692</f>
        <v>441.9</v>
      </c>
      <c r="L1692" s="330"/>
      <c r="M1692" s="262"/>
      <c r="N1692" s="262" t="n">
        <v>175.5</v>
      </c>
      <c r="O1692" s="262" t="n">
        <v>2</v>
      </c>
      <c r="P1692" s="262" t="n">
        <v>320</v>
      </c>
      <c r="Q1692" s="262" t="n">
        <v>237</v>
      </c>
      <c r="R1692" s="331" t="n">
        <f aca="false">A1692*F1692</f>
        <v>3.96</v>
      </c>
    </row>
    <row r="1693" s="1" customFormat="true" ht="12.75" hidden="false" customHeight="false" outlineLevel="0" collapsed="false">
      <c r="A1693" s="262"/>
      <c r="B1693" s="332" t="s">
        <v>3237</v>
      </c>
      <c r="C1693" s="272" t="s">
        <v>1980</v>
      </c>
      <c r="D1693" s="332"/>
      <c r="E1693" s="262"/>
      <c r="F1693" s="331"/>
      <c r="G1693" s="333"/>
      <c r="H1693" s="333"/>
      <c r="I1693" s="334"/>
      <c r="J1693" s="334"/>
      <c r="K1693" s="335"/>
      <c r="L1693" s="330"/>
      <c r="M1693" s="262"/>
      <c r="N1693" s="262"/>
      <c r="O1693" s="262"/>
      <c r="P1693" s="262"/>
      <c r="Q1693" s="262"/>
      <c r="R1693" s="331"/>
    </row>
    <row r="1694" s="1" customFormat="true" ht="12.75" hidden="false" customHeight="false" outlineLevel="0" collapsed="false">
      <c r="A1694" s="262"/>
      <c r="B1694" s="332" t="s">
        <v>3238</v>
      </c>
      <c r="C1694" s="272" t="s">
        <v>1980</v>
      </c>
      <c r="D1694" s="332"/>
      <c r="E1694" s="262"/>
      <c r="F1694" s="331"/>
      <c r="G1694" s="333"/>
      <c r="H1694" s="333"/>
      <c r="I1694" s="334"/>
      <c r="J1694" s="334"/>
      <c r="K1694" s="335"/>
      <c r="L1694" s="330"/>
      <c r="M1694" s="262"/>
      <c r="N1694" s="262"/>
      <c r="O1694" s="262"/>
      <c r="P1694" s="262"/>
      <c r="Q1694" s="262"/>
      <c r="R1694" s="331"/>
    </row>
    <row r="1695" s="1" customFormat="true" ht="12.75" hidden="false" customHeight="false" outlineLevel="0" collapsed="false">
      <c r="A1695" s="262"/>
      <c r="B1695" s="332" t="s">
        <v>3239</v>
      </c>
      <c r="C1695" s="272" t="s">
        <v>1980</v>
      </c>
      <c r="D1695" s="332"/>
      <c r="E1695" s="262"/>
      <c r="F1695" s="331"/>
      <c r="G1695" s="333"/>
      <c r="H1695" s="333"/>
      <c r="I1695" s="334"/>
      <c r="J1695" s="334"/>
      <c r="K1695" s="335"/>
      <c r="L1695" s="330"/>
      <c r="M1695" s="262"/>
      <c r="N1695" s="262"/>
      <c r="O1695" s="262"/>
      <c r="P1695" s="262"/>
      <c r="Q1695" s="262"/>
      <c r="R1695" s="331"/>
    </row>
    <row r="1696" s="1" customFormat="true" ht="12.75" hidden="false" customHeight="false" outlineLevel="0" collapsed="false">
      <c r="A1696" s="262"/>
      <c r="B1696" s="332" t="s">
        <v>3240</v>
      </c>
      <c r="C1696" s="272" t="s">
        <v>1980</v>
      </c>
      <c r="D1696" s="332"/>
      <c r="E1696" s="262"/>
      <c r="F1696" s="331"/>
      <c r="G1696" s="333"/>
      <c r="H1696" s="333"/>
      <c r="I1696" s="334"/>
      <c r="J1696" s="334"/>
      <c r="K1696" s="335"/>
      <c r="L1696" s="330"/>
      <c r="M1696" s="262"/>
      <c r="N1696" s="262"/>
      <c r="O1696" s="262"/>
      <c r="P1696" s="262"/>
      <c r="Q1696" s="262"/>
      <c r="R1696" s="331"/>
    </row>
    <row r="1697" s="1" customFormat="true" ht="12.75" hidden="false" customHeight="false" outlineLevel="0" collapsed="false">
      <c r="A1697" s="336" t="n">
        <f aca="false">SUM(A1688:A1692)</f>
        <v>143</v>
      </c>
      <c r="B1697" s="336" t="s">
        <v>377</v>
      </c>
      <c r="C1697" s="336"/>
      <c r="D1697" s="336"/>
      <c r="E1697" s="336"/>
      <c r="F1697" s="337" t="n">
        <f aca="false">R1697</f>
        <v>85.48</v>
      </c>
      <c r="G1697" s="338"/>
      <c r="H1697" s="339" t="n">
        <f aca="false">SUM(H1688:H1692)</f>
        <v>47815</v>
      </c>
      <c r="I1697" s="340"/>
      <c r="J1697" s="341" t="n">
        <f aca="false">SUM(J1688:J1692)</f>
        <v>32980.365</v>
      </c>
      <c r="K1697" s="335" t="n">
        <f aca="false">SUM(K1688:K1692)</f>
        <v>14834.635</v>
      </c>
      <c r="L1697" s="330"/>
      <c r="M1697" s="262"/>
      <c r="N1697" s="262"/>
      <c r="O1697" s="262"/>
      <c r="P1697" s="262"/>
      <c r="Q1697" s="262"/>
      <c r="R1697" s="331" t="n">
        <f aca="false">SUM(R1688:R1692)</f>
        <v>85.48</v>
      </c>
    </row>
    <row r="1698" s="1" customFormat="true" ht="12.75" hidden="false" customHeight="false" outlineLevel="0" collapsed="false">
      <c r="A1698" s="262"/>
      <c r="B1698" s="272" t="s">
        <v>914</v>
      </c>
      <c r="C1698" s="342"/>
      <c r="D1698" s="342"/>
      <c r="E1698" s="262"/>
      <c r="F1698" s="262"/>
      <c r="G1698" s="333"/>
      <c r="H1698" s="343" t="n">
        <v>0</v>
      </c>
      <c r="I1698" s="344" t="n">
        <f aca="false">K1699/J1699</f>
        <v>0.44980202614495</v>
      </c>
      <c r="J1698" s="345"/>
      <c r="K1698" s="335"/>
      <c r="L1698" s="330"/>
      <c r="M1698" s="262"/>
      <c r="N1698" s="262"/>
      <c r="O1698" s="262"/>
      <c r="P1698" s="262"/>
      <c r="Q1698" s="262"/>
      <c r="R1698" s="331"/>
    </row>
    <row r="1699" s="1" customFormat="true" ht="13.5" hidden="false" customHeight="false" outlineLevel="0" collapsed="false">
      <c r="A1699" s="346"/>
      <c r="B1699" s="346" t="s">
        <v>915</v>
      </c>
      <c r="C1699" s="346"/>
      <c r="D1699" s="346"/>
      <c r="E1699" s="346"/>
      <c r="F1699" s="347"/>
      <c r="G1699" s="348"/>
      <c r="H1699" s="349" t="n">
        <f aca="false">SUM(H1697:H1698)</f>
        <v>47815</v>
      </c>
      <c r="I1699" s="350" t="n">
        <f aca="false">K1699/H1699</f>
        <v>0.310250653560598</v>
      </c>
      <c r="J1699" s="351" t="n">
        <f aca="false">SUM(J1697:J1698)</f>
        <v>32980.365</v>
      </c>
      <c r="K1699" s="352" t="n">
        <f aca="false">H1699-J1699</f>
        <v>14834.635</v>
      </c>
      <c r="L1699" s="330"/>
      <c r="M1699" s="262"/>
      <c r="N1699" s="262"/>
      <c r="O1699" s="262"/>
      <c r="P1699" s="262"/>
      <c r="Q1699" s="262"/>
      <c r="R1699" s="331"/>
    </row>
    <row r="1700" s="1" customFormat="true" ht="12.75" hidden="false" customHeight="false" outlineLevel="0" collapsed="false">
      <c r="A1700" s="262"/>
      <c r="B1700" s="332"/>
      <c r="C1700" s="342"/>
      <c r="D1700" s="342"/>
      <c r="E1700" s="262"/>
      <c r="F1700" s="262"/>
      <c r="G1700" s="262"/>
      <c r="H1700" s="262"/>
      <c r="I1700" s="354"/>
      <c r="J1700" s="354"/>
      <c r="K1700" s="355"/>
      <c r="L1700" s="330"/>
      <c r="M1700" s="262"/>
      <c r="N1700" s="262"/>
      <c r="O1700" s="262"/>
      <c r="P1700" s="262"/>
      <c r="Q1700" s="262"/>
      <c r="R1700" s="331"/>
    </row>
    <row r="1701" s="1" customFormat="true" ht="13.5" hidden="false" customHeight="false" outlineLevel="0" collapsed="false">
      <c r="A1701" s="262"/>
      <c r="B1701" s="332"/>
      <c r="C1701" s="342"/>
      <c r="D1701" s="342"/>
      <c r="E1701" s="262"/>
      <c r="F1701" s="262"/>
      <c r="G1701" s="262"/>
      <c r="H1701" s="262"/>
      <c r="I1701" s="354"/>
      <c r="J1701" s="354"/>
      <c r="K1701" s="355"/>
      <c r="L1701" s="330"/>
      <c r="M1701" s="262"/>
      <c r="N1701" s="262"/>
      <c r="O1701" s="262"/>
      <c r="P1701" s="262"/>
      <c r="Q1701" s="262"/>
      <c r="R1701" s="331"/>
    </row>
    <row r="1702" s="1" customFormat="true" ht="13.5" hidden="false" customHeight="false" outlineLevel="0" collapsed="false">
      <c r="A1702" s="322"/>
      <c r="B1702" s="323" t="s">
        <v>1851</v>
      </c>
      <c r="C1702" s="324" t="s">
        <v>1852</v>
      </c>
      <c r="D1702" s="325" t="n">
        <v>42782</v>
      </c>
      <c r="E1702" s="322"/>
      <c r="F1702" s="322" t="s">
        <v>3229</v>
      </c>
      <c r="G1702" s="324"/>
      <c r="H1702" s="326" t="n">
        <v>0</v>
      </c>
      <c r="I1702" s="327" t="s">
        <v>358</v>
      </c>
      <c r="J1702" s="328" t="n">
        <v>65</v>
      </c>
      <c r="K1702" s="329" t="n">
        <v>60.5</v>
      </c>
      <c r="L1702" s="330"/>
      <c r="M1702" s="262"/>
      <c r="N1702" s="262"/>
      <c r="O1702" s="262"/>
      <c r="P1702" s="262"/>
      <c r="Q1702" s="262"/>
      <c r="R1702" s="331"/>
    </row>
    <row r="1703" s="1" customFormat="true" ht="12.75" hidden="false" customHeight="false" outlineLevel="0" collapsed="false">
      <c r="A1703" s="262" t="n">
        <v>1</v>
      </c>
      <c r="B1703" s="332" t="s">
        <v>3241</v>
      </c>
      <c r="C1703" s="332" t="s">
        <v>3242</v>
      </c>
      <c r="D1703" s="332" t="s">
        <v>3243</v>
      </c>
      <c r="E1703" s="262"/>
      <c r="F1703" s="331" t="n">
        <v>4</v>
      </c>
      <c r="G1703" s="333" t="n">
        <v>2234</v>
      </c>
      <c r="H1703" s="333" t="n">
        <f aca="false">A1703*G1703*(1-H1702/100)</f>
        <v>2234</v>
      </c>
      <c r="I1703" s="334" t="n">
        <v>1365</v>
      </c>
      <c r="J1703" s="334" t="n">
        <f aca="false">(A1703*I1703)/J1702*K1702</f>
        <v>1270.5</v>
      </c>
      <c r="K1703" s="335" t="n">
        <f aca="false">H1703-J1703</f>
        <v>963.5</v>
      </c>
      <c r="L1703" s="330"/>
      <c r="M1703" s="262"/>
      <c r="N1703" s="262" t="n">
        <v>1365</v>
      </c>
      <c r="O1703" s="262" t="n">
        <v>15</v>
      </c>
      <c r="P1703" s="262" t="n">
        <v>2184</v>
      </c>
      <c r="Q1703" s="262" t="n">
        <v>2184</v>
      </c>
      <c r="R1703" s="331" t="n">
        <f aca="false">A1703*F1703</f>
        <v>4</v>
      </c>
    </row>
    <row r="1704" s="1" customFormat="true" ht="12.75" hidden="false" customHeight="false" outlineLevel="0" collapsed="false">
      <c r="A1704" s="262" t="n">
        <v>20</v>
      </c>
      <c r="B1704" s="332" t="s">
        <v>3244</v>
      </c>
      <c r="C1704" s="332" t="s">
        <v>3245</v>
      </c>
      <c r="D1704" s="332" t="s">
        <v>3246</v>
      </c>
      <c r="E1704" s="262"/>
      <c r="F1704" s="331"/>
      <c r="G1704" s="333" t="n">
        <v>13</v>
      </c>
      <c r="H1704" s="333" t="n">
        <f aca="false">A1704*G1704*(1-H1702/100)</f>
        <v>260</v>
      </c>
      <c r="I1704" s="334" t="n">
        <v>9.6525</v>
      </c>
      <c r="J1704" s="334" t="n">
        <f aca="false">(A1704*I1704)/J1702*K1702</f>
        <v>179.685</v>
      </c>
      <c r="K1704" s="335" t="n">
        <f aca="false">H1704-J1704</f>
        <v>80.315</v>
      </c>
      <c r="L1704" s="330"/>
      <c r="M1704" s="262"/>
      <c r="N1704" s="262" t="n">
        <v>9.6525</v>
      </c>
      <c r="O1704" s="262" t="n">
        <v>0.11</v>
      </c>
      <c r="P1704" s="262" t="n">
        <v>20</v>
      </c>
      <c r="Q1704" s="262" t="n">
        <v>13.0309</v>
      </c>
      <c r="R1704" s="331" t="n">
        <f aca="false">A1704*F1704</f>
        <v>0</v>
      </c>
    </row>
    <row r="1705" s="1" customFormat="true" ht="12.75" hidden="false" customHeight="false" outlineLevel="0" collapsed="false">
      <c r="A1705" s="336" t="n">
        <f aca="false">SUM(A1703:A1704)</f>
        <v>21</v>
      </c>
      <c r="B1705" s="336" t="s">
        <v>377</v>
      </c>
      <c r="C1705" s="336"/>
      <c r="D1705" s="336"/>
      <c r="E1705" s="336"/>
      <c r="F1705" s="337" t="n">
        <f aca="false">R1705</f>
        <v>4</v>
      </c>
      <c r="G1705" s="338"/>
      <c r="H1705" s="339" t="n">
        <f aca="false">SUM(H1703:H1704)</f>
        <v>2494</v>
      </c>
      <c r="I1705" s="340"/>
      <c r="J1705" s="341" t="n">
        <f aca="false">SUM(J1703:J1704)</f>
        <v>1450.185</v>
      </c>
      <c r="K1705" s="335" t="n">
        <f aca="false">SUM(K1703:K1704)</f>
        <v>1043.815</v>
      </c>
      <c r="L1705" s="330"/>
      <c r="M1705" s="262"/>
      <c r="N1705" s="262"/>
      <c r="O1705" s="262"/>
      <c r="P1705" s="262"/>
      <c r="Q1705" s="262"/>
      <c r="R1705" s="331" t="n">
        <f aca="false">SUM(R1703:R1704)</f>
        <v>4</v>
      </c>
    </row>
    <row r="1706" s="1" customFormat="true" ht="12.75" hidden="false" customHeight="false" outlineLevel="0" collapsed="false">
      <c r="A1706" s="262"/>
      <c r="B1706" s="272" t="s">
        <v>914</v>
      </c>
      <c r="C1706" s="342"/>
      <c r="D1706" s="342"/>
      <c r="E1706" s="262"/>
      <c r="F1706" s="262"/>
      <c r="G1706" s="333"/>
      <c r="H1706" s="343" t="n">
        <v>0</v>
      </c>
      <c r="I1706" s="344" t="n">
        <f aca="false">K1707/J1707</f>
        <v>0.719780579719139</v>
      </c>
      <c r="J1706" s="345"/>
      <c r="K1706" s="335"/>
      <c r="L1706" s="330"/>
      <c r="M1706" s="262"/>
      <c r="N1706" s="262"/>
      <c r="O1706" s="262"/>
      <c r="P1706" s="262"/>
      <c r="Q1706" s="262"/>
      <c r="R1706" s="331"/>
    </row>
    <row r="1707" s="1" customFormat="true" ht="13.5" hidden="false" customHeight="false" outlineLevel="0" collapsed="false">
      <c r="A1707" s="346"/>
      <c r="B1707" s="346" t="s">
        <v>915</v>
      </c>
      <c r="C1707" s="346"/>
      <c r="D1707" s="346"/>
      <c r="E1707" s="346"/>
      <c r="F1707" s="347"/>
      <c r="G1707" s="348"/>
      <c r="H1707" s="349" t="n">
        <f aca="false">SUM(H1705:H1706)</f>
        <v>2494</v>
      </c>
      <c r="I1707" s="350" t="n">
        <f aca="false">K1707/H1707</f>
        <v>0.418530473135525</v>
      </c>
      <c r="J1707" s="351" t="n">
        <f aca="false">SUM(J1705:J1706)</f>
        <v>1450.185</v>
      </c>
      <c r="K1707" s="352" t="n">
        <f aca="false">H1707-J1707</f>
        <v>1043.815</v>
      </c>
      <c r="L1707" s="330"/>
      <c r="M1707" s="262"/>
      <c r="N1707" s="262"/>
      <c r="O1707" s="262"/>
      <c r="P1707" s="262"/>
      <c r="Q1707" s="262"/>
      <c r="R1707" s="331"/>
    </row>
    <row r="1708" s="1" customFormat="true" ht="13.5" hidden="false" customHeight="false" outlineLevel="0" collapsed="false">
      <c r="A1708" s="262"/>
      <c r="B1708" s="332"/>
      <c r="C1708" s="342"/>
      <c r="D1708" s="342"/>
      <c r="E1708" s="262"/>
      <c r="F1708" s="262"/>
      <c r="G1708" s="262"/>
      <c r="H1708" s="262"/>
      <c r="I1708" s="354"/>
      <c r="J1708" s="354"/>
      <c r="K1708" s="355"/>
      <c r="L1708" s="330"/>
      <c r="M1708" s="262"/>
      <c r="N1708" s="262"/>
      <c r="O1708" s="262"/>
      <c r="P1708" s="262"/>
      <c r="Q1708" s="262"/>
      <c r="R1708" s="331"/>
    </row>
    <row r="1709" s="1" customFormat="true" ht="13.5" hidden="false" customHeight="false" outlineLevel="0" collapsed="false">
      <c r="A1709" s="322"/>
      <c r="B1709" s="323" t="s">
        <v>1717</v>
      </c>
      <c r="C1709" s="324" t="s">
        <v>1718</v>
      </c>
      <c r="D1709" s="325" t="n">
        <v>42782</v>
      </c>
      <c r="E1709" s="322"/>
      <c r="F1709" s="322" t="s">
        <v>3247</v>
      </c>
      <c r="G1709" s="324"/>
      <c r="H1709" s="326" t="n">
        <v>0</v>
      </c>
      <c r="I1709" s="327" t="s">
        <v>358</v>
      </c>
      <c r="J1709" s="328" t="n">
        <v>65</v>
      </c>
      <c r="K1709" s="329" t="n">
        <v>60.5</v>
      </c>
      <c r="L1709" s="330"/>
      <c r="M1709" s="262"/>
      <c r="N1709" s="262"/>
      <c r="O1709" s="262"/>
      <c r="P1709" s="262"/>
      <c r="Q1709" s="262"/>
      <c r="R1709" s="331"/>
    </row>
    <row r="1710" s="1" customFormat="true" ht="12.75" hidden="false" customHeight="false" outlineLevel="0" collapsed="false">
      <c r="A1710" s="262" t="n">
        <v>6</v>
      </c>
      <c r="B1710" s="332" t="s">
        <v>3248</v>
      </c>
      <c r="C1710" s="332" t="s">
        <v>2133</v>
      </c>
      <c r="D1710" s="332" t="s">
        <v>2134</v>
      </c>
      <c r="E1710" s="262"/>
      <c r="F1710" s="331" t="n">
        <v>1.6</v>
      </c>
      <c r="G1710" s="333" t="n">
        <v>1350</v>
      </c>
      <c r="H1710" s="333" t="n">
        <f aca="false">A1710*G1710*(1-H1709/100)</f>
        <v>8100</v>
      </c>
      <c r="I1710" s="334" t="n">
        <v>965.25</v>
      </c>
      <c r="J1710" s="334" t="n">
        <f aca="false">(A1710*I1710)/J1709*K1709</f>
        <v>5390.55</v>
      </c>
      <c r="K1710" s="335" t="n">
        <f aca="false">H1710-J1710</f>
        <v>2709.45</v>
      </c>
      <c r="L1710" s="330"/>
      <c r="M1710" s="262"/>
      <c r="N1710" s="262" t="n">
        <v>965.25</v>
      </c>
      <c r="O1710" s="262" t="n">
        <v>11</v>
      </c>
      <c r="P1710" s="262" t="n">
        <v>1450</v>
      </c>
      <c r="Q1710" s="262" t="n">
        <v>1351.35</v>
      </c>
      <c r="R1710" s="331" t="n">
        <f aca="false">A1710*F1710</f>
        <v>9.6</v>
      </c>
    </row>
    <row r="1711" s="1" customFormat="true" ht="12.75" hidden="false" customHeight="false" outlineLevel="0" collapsed="false">
      <c r="A1711" s="262" t="n">
        <v>8</v>
      </c>
      <c r="B1711" s="332" t="s">
        <v>3249</v>
      </c>
      <c r="C1711" s="332" t="s">
        <v>1550</v>
      </c>
      <c r="D1711" s="332" t="s">
        <v>2136</v>
      </c>
      <c r="E1711" s="262"/>
      <c r="F1711" s="331" t="n">
        <v>1.94</v>
      </c>
      <c r="G1711" s="333" t="n">
        <v>1330</v>
      </c>
      <c r="H1711" s="333" t="n">
        <f aca="false">A1711*G1711*(1-H1709/100)</f>
        <v>10640</v>
      </c>
      <c r="I1711" s="334" t="n">
        <v>949.65</v>
      </c>
      <c r="J1711" s="334" t="n">
        <f aca="false">(A1711*I1711)/J1709*K1709</f>
        <v>7071.24</v>
      </c>
      <c r="K1711" s="335" t="n">
        <f aca="false">H1711-J1711</f>
        <v>3568.76</v>
      </c>
      <c r="L1711" s="330"/>
      <c r="M1711" s="262"/>
      <c r="N1711" s="262" t="n">
        <v>949.65</v>
      </c>
      <c r="O1711" s="262" t="n">
        <v>9.74</v>
      </c>
      <c r="P1711" s="262" t="n">
        <v>1420</v>
      </c>
      <c r="Q1711" s="262" t="n">
        <v>1329.51</v>
      </c>
      <c r="R1711" s="331" t="n">
        <f aca="false">A1711*F1711</f>
        <v>15.52</v>
      </c>
    </row>
    <row r="1712" s="1" customFormat="true" ht="12.75" hidden="false" customHeight="false" outlineLevel="0" collapsed="false">
      <c r="A1712" s="262" t="n">
        <v>8</v>
      </c>
      <c r="B1712" s="332" t="s">
        <v>3250</v>
      </c>
      <c r="C1712" s="332" t="s">
        <v>1550</v>
      </c>
      <c r="D1712" s="332" t="s">
        <v>1723</v>
      </c>
      <c r="E1712" s="262"/>
      <c r="F1712" s="331" t="n">
        <v>1.8</v>
      </c>
      <c r="G1712" s="333" t="n">
        <v>1210</v>
      </c>
      <c r="H1712" s="333" t="n">
        <f aca="false">A1712*G1712*(1-H1709/100)</f>
        <v>9680</v>
      </c>
      <c r="I1712" s="334" t="n">
        <v>807.3</v>
      </c>
      <c r="J1712" s="334" t="n">
        <f aca="false">(A1712*I1712)/J1709*K1709</f>
        <v>6011.28</v>
      </c>
      <c r="K1712" s="335" t="n">
        <f aca="false">H1712-J1712</f>
        <v>3668.72</v>
      </c>
      <c r="L1712" s="330"/>
      <c r="M1712" s="262"/>
      <c r="N1712" s="262" t="n">
        <v>807.3</v>
      </c>
      <c r="O1712" s="262" t="n">
        <v>9.2</v>
      </c>
      <c r="P1712" s="262" t="n">
        <v>1210</v>
      </c>
      <c r="Q1712" s="262" t="n">
        <v>1130.22</v>
      </c>
      <c r="R1712" s="331" t="n">
        <f aca="false">A1712*F1712</f>
        <v>14.4</v>
      </c>
    </row>
    <row r="1713" s="1" customFormat="true" ht="12.75" hidden="false" customHeight="false" outlineLevel="0" collapsed="false">
      <c r="A1713" s="262" t="n">
        <v>8</v>
      </c>
      <c r="B1713" s="332" t="s">
        <v>3251</v>
      </c>
      <c r="C1713" s="332" t="s">
        <v>1550</v>
      </c>
      <c r="D1713" s="332" t="s">
        <v>3252</v>
      </c>
      <c r="E1713" s="262"/>
      <c r="F1713" s="331" t="n">
        <v>1.98</v>
      </c>
      <c r="G1713" s="333" t="n">
        <v>1380</v>
      </c>
      <c r="H1713" s="333" t="n">
        <f aca="false">A1713*G1713*(1-H1709/100)</f>
        <v>11040</v>
      </c>
      <c r="I1713" s="334" t="n">
        <v>922.2525</v>
      </c>
      <c r="J1713" s="334" t="n">
        <f aca="false">(A1713*I1713)/J1709*K1709</f>
        <v>6867.234</v>
      </c>
      <c r="K1713" s="335" t="n">
        <f aca="false">H1713-J1713</f>
        <v>4172.766</v>
      </c>
      <c r="L1713" s="330"/>
      <c r="M1713" s="262"/>
      <c r="N1713" s="262" t="n">
        <v>922.2525</v>
      </c>
      <c r="O1713" s="262" t="n">
        <v>10.51</v>
      </c>
      <c r="P1713" s="262" t="n">
        <v>1380</v>
      </c>
      <c r="Q1713" s="262" t="n">
        <v>1291.1535</v>
      </c>
      <c r="R1713" s="331" t="n">
        <f aca="false">A1713*F1713</f>
        <v>15.84</v>
      </c>
    </row>
    <row r="1714" s="1" customFormat="true" ht="12.75" hidden="false" customHeight="false" outlineLevel="0" collapsed="false">
      <c r="A1714" s="262" t="n">
        <v>4</v>
      </c>
      <c r="B1714" s="332" t="s">
        <v>3253</v>
      </c>
      <c r="C1714" s="332" t="s">
        <v>2696</v>
      </c>
      <c r="D1714" s="332" t="s">
        <v>3254</v>
      </c>
      <c r="E1714" s="262"/>
      <c r="F1714" s="331" t="n">
        <v>1.98</v>
      </c>
      <c r="G1714" s="333" t="n">
        <v>2400</v>
      </c>
      <c r="H1714" s="333" t="n">
        <f aca="false">A1714*G1714*(1-H1709/100)</f>
        <v>9600</v>
      </c>
      <c r="I1714" s="334" t="n">
        <v>1810.2825</v>
      </c>
      <c r="J1714" s="334" t="n">
        <f aca="false">(A1714*I1714)/J1709*K1709</f>
        <v>6739.821</v>
      </c>
      <c r="K1714" s="335" t="n">
        <f aca="false">H1714-J1714</f>
        <v>2860.179</v>
      </c>
      <c r="L1714" s="330"/>
      <c r="M1714" s="262"/>
      <c r="N1714" s="262" t="n">
        <v>1810.2825</v>
      </c>
      <c r="O1714" s="262" t="n">
        <v>20.63</v>
      </c>
      <c r="P1714" s="262" t="n">
        <v>2720</v>
      </c>
      <c r="Q1714" s="262" t="n">
        <v>2443.8814</v>
      </c>
      <c r="R1714" s="331" t="n">
        <f aca="false">A1714*F1714</f>
        <v>7.92</v>
      </c>
    </row>
    <row r="1715" s="1" customFormat="true" ht="12.75" hidden="false" customHeight="false" outlineLevel="0" collapsed="false">
      <c r="A1715" s="262" t="n">
        <v>5</v>
      </c>
      <c r="B1715" s="332" t="s">
        <v>3255</v>
      </c>
      <c r="C1715" s="332" t="s">
        <v>1550</v>
      </c>
      <c r="D1715" s="332" t="s">
        <v>3256</v>
      </c>
      <c r="E1715" s="262"/>
      <c r="F1715" s="331" t="n">
        <v>2.58</v>
      </c>
      <c r="G1715" s="333" t="n">
        <v>1853</v>
      </c>
      <c r="H1715" s="333" t="n">
        <f aca="false">A1715*G1715*(1-H1709/100)</f>
        <v>9265</v>
      </c>
      <c r="I1715" s="334" t="n">
        <v>1341.6</v>
      </c>
      <c r="J1715" s="334" t="n">
        <f aca="false">(A1715*I1715)/J1709*K1709</f>
        <v>6243.6</v>
      </c>
      <c r="K1715" s="335" t="n">
        <f aca="false">H1715-J1715</f>
        <v>3021.4</v>
      </c>
      <c r="L1715" s="330"/>
      <c r="M1715" s="262"/>
      <c r="N1715" s="262" t="n">
        <v>1341.6</v>
      </c>
      <c r="O1715" s="262" t="n">
        <v>13.76</v>
      </c>
      <c r="P1715" s="262" t="n">
        <v>2010</v>
      </c>
      <c r="Q1715" s="262" t="n">
        <v>1811.16</v>
      </c>
      <c r="R1715" s="331" t="n">
        <f aca="false">A1715*F1715</f>
        <v>12.9</v>
      </c>
    </row>
    <row r="1716" s="1" customFormat="true" ht="12.75" hidden="false" customHeight="false" outlineLevel="0" collapsed="false">
      <c r="A1716" s="262" t="n">
        <v>1</v>
      </c>
      <c r="B1716" s="332" t="s">
        <v>2194</v>
      </c>
      <c r="C1716" s="332" t="s">
        <v>1734</v>
      </c>
      <c r="D1716" s="332" t="s">
        <v>2195</v>
      </c>
      <c r="E1716" s="262"/>
      <c r="F1716" s="331" t="n">
        <v>18</v>
      </c>
      <c r="G1716" s="333" t="n">
        <v>5476</v>
      </c>
      <c r="H1716" s="333" t="n">
        <f aca="false">A1716*G1716*(1-H1709/100)</f>
        <v>5476</v>
      </c>
      <c r="I1716" s="334" t="n">
        <v>4212</v>
      </c>
      <c r="J1716" s="334" t="n">
        <f aca="false">(A1716*I1716)/J1709*K1709</f>
        <v>3920.4</v>
      </c>
      <c r="K1716" s="335" t="n">
        <f aca="false">H1716-J1716</f>
        <v>1555.6</v>
      </c>
      <c r="L1716" s="330"/>
      <c r="M1716" s="262"/>
      <c r="N1716" s="262" t="n">
        <v>4212</v>
      </c>
      <c r="O1716" s="262" t="n">
        <v>48</v>
      </c>
      <c r="P1716" s="262" t="n">
        <v>6320</v>
      </c>
      <c r="Q1716" s="262" t="n">
        <v>5475.6</v>
      </c>
      <c r="R1716" s="331" t="n">
        <f aca="false">A1716*F1716</f>
        <v>18</v>
      </c>
    </row>
    <row r="1717" s="1" customFormat="true" ht="12.75" hidden="false" customHeight="false" outlineLevel="0" collapsed="false">
      <c r="A1717" s="262" t="n">
        <v>1</v>
      </c>
      <c r="B1717" s="332" t="s">
        <v>2143</v>
      </c>
      <c r="C1717" s="332" t="s">
        <v>1794</v>
      </c>
      <c r="D1717" s="332" t="s">
        <v>2144</v>
      </c>
      <c r="E1717" s="262"/>
      <c r="F1717" s="331" t="n">
        <v>20.6</v>
      </c>
      <c r="G1717" s="333" t="n">
        <v>6519</v>
      </c>
      <c r="H1717" s="333" t="n">
        <f aca="false">A1717*G1717*(1-H1709/100)</f>
        <v>6519</v>
      </c>
      <c r="I1717" s="334" t="n">
        <v>5014.9125</v>
      </c>
      <c r="J1717" s="334" t="n">
        <f aca="false">(A1717*I1717)/J1709*K1709</f>
        <v>4667.72625</v>
      </c>
      <c r="K1717" s="335" t="n">
        <f aca="false">H1717-J1717</f>
        <v>1851.27375</v>
      </c>
      <c r="L1717" s="330"/>
      <c r="M1717" s="262"/>
      <c r="N1717" s="262" t="n">
        <v>5014.9125</v>
      </c>
      <c r="O1717" s="262" t="n">
        <v>57.15</v>
      </c>
      <c r="P1717" s="262" t="n">
        <v>7520</v>
      </c>
      <c r="Q1717" s="262" t="n">
        <v>6519.3863</v>
      </c>
      <c r="R1717" s="331" t="n">
        <f aca="false">A1717*F1717</f>
        <v>20.6</v>
      </c>
    </row>
    <row r="1718" s="1" customFormat="true" ht="12.75" hidden="false" customHeight="false" outlineLevel="0" collapsed="false">
      <c r="A1718" s="262" t="n">
        <v>2</v>
      </c>
      <c r="B1718" s="332" t="s">
        <v>2610</v>
      </c>
      <c r="C1718" s="332" t="s">
        <v>1734</v>
      </c>
      <c r="D1718" s="332" t="s">
        <v>2611</v>
      </c>
      <c r="E1718" s="262"/>
      <c r="F1718" s="331" t="n">
        <v>30</v>
      </c>
      <c r="G1718" s="333" t="n">
        <v>7360</v>
      </c>
      <c r="H1718" s="333" t="n">
        <f aca="false">A1718*G1718*(1-H1709/100)</f>
        <v>14720</v>
      </c>
      <c r="I1718" s="334" t="n">
        <v>5661.63</v>
      </c>
      <c r="J1718" s="334" t="n">
        <f aca="false">(A1718*I1718)/J1709*K1709</f>
        <v>10539.342</v>
      </c>
      <c r="K1718" s="335" t="n">
        <f aca="false">H1718-J1718</f>
        <v>4180.658</v>
      </c>
      <c r="L1718" s="330"/>
      <c r="M1718" s="262"/>
      <c r="N1718" s="262" t="n">
        <v>5661.63</v>
      </c>
      <c r="O1718" s="262" t="n">
        <v>64.52</v>
      </c>
      <c r="P1718" s="262" t="n">
        <v>8490</v>
      </c>
      <c r="Q1718" s="262" t="n">
        <v>7360.119</v>
      </c>
      <c r="R1718" s="331" t="n">
        <f aca="false">A1718*F1718</f>
        <v>60</v>
      </c>
    </row>
    <row r="1719" s="1" customFormat="true" ht="12.75" hidden="false" customHeight="false" outlineLevel="0" collapsed="false">
      <c r="A1719" s="336" t="n">
        <f aca="false">SUM(A1710:A1718)</f>
        <v>43</v>
      </c>
      <c r="B1719" s="336" t="s">
        <v>377</v>
      </c>
      <c r="C1719" s="336"/>
      <c r="D1719" s="336"/>
      <c r="E1719" s="336"/>
      <c r="F1719" s="337" t="n">
        <f aca="false">R1719</f>
        <v>174.78</v>
      </c>
      <c r="G1719" s="338"/>
      <c r="H1719" s="339" t="n">
        <f aca="false">SUM(H1710:H1718)</f>
        <v>85040</v>
      </c>
      <c r="I1719" s="340"/>
      <c r="J1719" s="341" t="n">
        <f aca="false">SUM(J1710:J1718)</f>
        <v>57451.19325</v>
      </c>
      <c r="K1719" s="335" t="n">
        <f aca="false">SUM(K1710:K1718)</f>
        <v>27588.80675</v>
      </c>
      <c r="L1719" s="330"/>
      <c r="M1719" s="262"/>
      <c r="N1719" s="262"/>
      <c r="O1719" s="262"/>
      <c r="P1719" s="262"/>
      <c r="Q1719" s="262"/>
      <c r="R1719" s="331" t="n">
        <f aca="false">SUM(R1710:R1718)</f>
        <v>174.78</v>
      </c>
    </row>
    <row r="1720" s="1" customFormat="true" ht="12.75" hidden="false" customHeight="false" outlineLevel="0" collapsed="false">
      <c r="A1720" s="262"/>
      <c r="B1720" s="272" t="s">
        <v>914</v>
      </c>
      <c r="C1720" s="342"/>
      <c r="D1720" s="342"/>
      <c r="E1720" s="262"/>
      <c r="F1720" s="262"/>
      <c r="G1720" s="333"/>
      <c r="H1720" s="343" t="n">
        <v>0</v>
      </c>
      <c r="I1720" s="344" t="n">
        <f aca="false">K1721/J1721</f>
        <v>0.480212945794646</v>
      </c>
      <c r="J1720" s="345"/>
      <c r="K1720" s="335"/>
      <c r="L1720" s="330"/>
      <c r="M1720" s="262"/>
      <c r="N1720" s="262"/>
      <c r="O1720" s="262"/>
      <c r="P1720" s="262"/>
      <c r="Q1720" s="262"/>
      <c r="R1720" s="331"/>
    </row>
    <row r="1721" s="1" customFormat="true" ht="13.5" hidden="false" customHeight="false" outlineLevel="0" collapsed="false">
      <c r="A1721" s="346"/>
      <c r="B1721" s="346" t="s">
        <v>915</v>
      </c>
      <c r="C1721" s="346"/>
      <c r="D1721" s="346"/>
      <c r="E1721" s="346"/>
      <c r="F1721" s="347"/>
      <c r="G1721" s="348"/>
      <c r="H1721" s="349" t="n">
        <f aca="false">SUM(H1719:H1720)</f>
        <v>85040</v>
      </c>
      <c r="I1721" s="350" t="n">
        <f aca="false">K1721/H1721</f>
        <v>0.324421528104421</v>
      </c>
      <c r="J1721" s="351" t="n">
        <f aca="false">SUM(J1719:J1720)</f>
        <v>57451.19325</v>
      </c>
      <c r="K1721" s="352" t="n">
        <f aca="false">H1721-J1721</f>
        <v>27588.80675</v>
      </c>
      <c r="L1721" s="330"/>
      <c r="M1721" s="262"/>
      <c r="N1721" s="262"/>
      <c r="O1721" s="262"/>
      <c r="P1721" s="262"/>
      <c r="Q1721" s="262"/>
      <c r="R1721" s="331"/>
    </row>
    <row r="1722" s="1" customFormat="true" ht="13.5" hidden="false" customHeight="false" outlineLevel="0" collapsed="false">
      <c r="A1722" s="262"/>
      <c r="B1722" s="332"/>
      <c r="C1722" s="342"/>
      <c r="D1722" s="342"/>
      <c r="E1722" s="262"/>
      <c r="F1722" s="262"/>
      <c r="G1722" s="262"/>
      <c r="H1722" s="262"/>
      <c r="I1722" s="354"/>
      <c r="J1722" s="354"/>
      <c r="K1722" s="355"/>
      <c r="L1722" s="330"/>
      <c r="M1722" s="262"/>
      <c r="N1722" s="262"/>
      <c r="O1722" s="262"/>
      <c r="P1722" s="262"/>
      <c r="Q1722" s="262"/>
      <c r="R1722" s="331"/>
    </row>
    <row r="1723" s="1" customFormat="true" ht="13.5" hidden="false" customHeight="false" outlineLevel="0" collapsed="false">
      <c r="A1723" s="322"/>
      <c r="B1723" s="323" t="s">
        <v>2655</v>
      </c>
      <c r="C1723" s="324" t="s">
        <v>2027</v>
      </c>
      <c r="D1723" s="325" t="n">
        <v>42782</v>
      </c>
      <c r="E1723" s="322"/>
      <c r="F1723" s="322" t="s">
        <v>3247</v>
      </c>
      <c r="G1723" s="324"/>
      <c r="H1723" s="326" t="n">
        <v>0</v>
      </c>
      <c r="I1723" s="327" t="s">
        <v>358</v>
      </c>
      <c r="J1723" s="328" t="n">
        <v>65</v>
      </c>
      <c r="K1723" s="329" t="n">
        <v>60.5</v>
      </c>
      <c r="L1723" s="330"/>
      <c r="M1723" s="262"/>
      <c r="N1723" s="262"/>
      <c r="O1723" s="262"/>
      <c r="P1723" s="262"/>
      <c r="Q1723" s="262"/>
      <c r="R1723" s="331"/>
    </row>
    <row r="1724" s="1" customFormat="true" ht="12.75" hidden="false" customHeight="false" outlineLevel="0" collapsed="false">
      <c r="A1724" s="262" t="n">
        <v>10</v>
      </c>
      <c r="B1724" s="332" t="s">
        <v>3257</v>
      </c>
      <c r="C1724" s="332" t="s">
        <v>2410</v>
      </c>
      <c r="D1724" s="332" t="s">
        <v>3258</v>
      </c>
      <c r="E1724" s="262"/>
      <c r="F1724" s="331" t="n">
        <v>1.67</v>
      </c>
      <c r="G1724" s="333" t="n">
        <v>485</v>
      </c>
      <c r="H1724" s="333" t="n">
        <f aca="false">A1724*G1724*(1-H1723/100)</f>
        <v>4850</v>
      </c>
      <c r="I1724" s="334" t="n">
        <v>271.1475</v>
      </c>
      <c r="J1724" s="334" t="n">
        <f aca="false">(A1724*I1724)/J1723*K1723</f>
        <v>2523.7575</v>
      </c>
      <c r="K1724" s="335" t="n">
        <f aca="false">H1724-J1724</f>
        <v>2326.2425</v>
      </c>
      <c r="L1724" s="330"/>
      <c r="M1724" s="262"/>
      <c r="N1724" s="262" t="n">
        <v>271.1475</v>
      </c>
      <c r="O1724" s="262" t="n">
        <v>3.09</v>
      </c>
      <c r="P1724" s="262" t="n">
        <v>800</v>
      </c>
      <c r="Q1724" s="262" t="n">
        <v>407</v>
      </c>
      <c r="R1724" s="331" t="n">
        <f aca="false">A1724*F1724</f>
        <v>16.7</v>
      </c>
    </row>
    <row r="1725" s="1" customFormat="true" ht="12.75" hidden="false" customHeight="false" outlineLevel="0" collapsed="false">
      <c r="A1725" s="262" t="n">
        <v>10</v>
      </c>
      <c r="B1725" s="332" t="s">
        <v>3259</v>
      </c>
      <c r="C1725" s="332" t="s">
        <v>3260</v>
      </c>
      <c r="D1725" s="332" t="s">
        <v>3261</v>
      </c>
      <c r="E1725" s="262"/>
      <c r="F1725" s="331" t="n">
        <v>0.56</v>
      </c>
      <c r="G1725" s="333" t="n">
        <v>220</v>
      </c>
      <c r="H1725" s="333" t="n">
        <f aca="false">A1725*G1725*(1-H1723/100)</f>
        <v>2200</v>
      </c>
      <c r="I1725" s="334" t="n">
        <v>157.95</v>
      </c>
      <c r="J1725" s="334" t="n">
        <f aca="false">(A1725*I1725)/J1723*K1723</f>
        <v>1470.15</v>
      </c>
      <c r="K1725" s="335" t="n">
        <f aca="false">H1725-J1725</f>
        <v>729.85</v>
      </c>
      <c r="L1725" s="330"/>
      <c r="M1725" s="262"/>
      <c r="N1725" s="262" t="n">
        <v>157.95</v>
      </c>
      <c r="O1725" s="262" t="n">
        <v>1.8</v>
      </c>
      <c r="P1725" s="262" t="n">
        <v>350</v>
      </c>
      <c r="Q1725" s="262" t="n">
        <v>213</v>
      </c>
      <c r="R1725" s="331" t="n">
        <f aca="false">A1725*F1725</f>
        <v>5.6</v>
      </c>
    </row>
    <row r="1726" s="1" customFormat="true" ht="12.75" hidden="false" customHeight="false" outlineLevel="0" collapsed="false">
      <c r="A1726" s="336" t="n">
        <f aca="false">SUM(A1724:A1725)</f>
        <v>20</v>
      </c>
      <c r="B1726" s="336" t="s">
        <v>377</v>
      </c>
      <c r="C1726" s="336"/>
      <c r="D1726" s="336"/>
      <c r="E1726" s="336"/>
      <c r="F1726" s="337" t="n">
        <f aca="false">R1726</f>
        <v>22.3</v>
      </c>
      <c r="G1726" s="338"/>
      <c r="H1726" s="339" t="n">
        <f aca="false">SUM(H1724:H1725)</f>
        <v>7050</v>
      </c>
      <c r="I1726" s="340"/>
      <c r="J1726" s="341" t="n">
        <f aca="false">SUM(J1724:J1725)</f>
        <v>3993.9075</v>
      </c>
      <c r="K1726" s="335" t="n">
        <f aca="false">SUM(K1724:K1725)</f>
        <v>3056.0925</v>
      </c>
      <c r="L1726" s="330"/>
      <c r="M1726" s="262"/>
      <c r="N1726" s="262"/>
      <c r="O1726" s="262"/>
      <c r="P1726" s="262"/>
      <c r="Q1726" s="262"/>
      <c r="R1726" s="331" t="n">
        <f aca="false">SUM(R1724:R1725)</f>
        <v>22.3</v>
      </c>
    </row>
    <row r="1727" s="1" customFormat="true" ht="12.75" hidden="false" customHeight="false" outlineLevel="0" collapsed="false">
      <c r="A1727" s="262"/>
      <c r="B1727" s="272" t="s">
        <v>914</v>
      </c>
      <c r="C1727" s="342"/>
      <c r="D1727" s="342"/>
      <c r="E1727" s="262"/>
      <c r="F1727" s="262"/>
      <c r="G1727" s="333"/>
      <c r="H1727" s="343" t="n">
        <v>0</v>
      </c>
      <c r="I1727" s="344" t="n">
        <f aca="false">K1728/J1728</f>
        <v>0.765188602890778</v>
      </c>
      <c r="J1727" s="345"/>
      <c r="K1727" s="335"/>
      <c r="L1727" s="330"/>
      <c r="M1727" s="262"/>
      <c r="N1727" s="262"/>
      <c r="O1727" s="262"/>
      <c r="P1727" s="262"/>
      <c r="Q1727" s="262"/>
      <c r="R1727" s="331"/>
    </row>
    <row r="1728" s="1" customFormat="true" ht="13.5" hidden="false" customHeight="false" outlineLevel="0" collapsed="false">
      <c r="A1728" s="346"/>
      <c r="B1728" s="346" t="s">
        <v>915</v>
      </c>
      <c r="C1728" s="346"/>
      <c r="D1728" s="346"/>
      <c r="E1728" s="346"/>
      <c r="F1728" s="347"/>
      <c r="G1728" s="348"/>
      <c r="H1728" s="349" t="n">
        <f aca="false">SUM(H1726:H1727)</f>
        <v>7050</v>
      </c>
      <c r="I1728" s="350" t="n">
        <f aca="false">K1728/H1728</f>
        <v>0.43348829787234</v>
      </c>
      <c r="J1728" s="351" t="n">
        <f aca="false">SUM(J1726:J1727)</f>
        <v>3993.9075</v>
      </c>
      <c r="K1728" s="352" t="n">
        <f aca="false">H1728-J1728</f>
        <v>3056.0925</v>
      </c>
      <c r="L1728" s="330"/>
      <c r="M1728" s="262"/>
      <c r="N1728" s="262"/>
      <c r="O1728" s="262"/>
      <c r="P1728" s="262"/>
      <c r="Q1728" s="262"/>
      <c r="R1728" s="331"/>
    </row>
    <row r="1729" s="1" customFormat="true" ht="13.5" hidden="false" customHeight="false" outlineLevel="0" collapsed="false">
      <c r="A1729" s="262"/>
      <c r="B1729" s="332"/>
      <c r="C1729" s="342"/>
      <c r="D1729" s="342"/>
      <c r="E1729" s="262"/>
      <c r="F1729" s="262"/>
      <c r="G1729" s="262"/>
      <c r="H1729" s="262"/>
      <c r="I1729" s="354"/>
      <c r="J1729" s="354"/>
      <c r="K1729" s="355"/>
      <c r="L1729" s="330"/>
      <c r="M1729" s="262"/>
      <c r="N1729" s="262"/>
      <c r="O1729" s="262"/>
      <c r="P1729" s="262"/>
      <c r="Q1729" s="262"/>
      <c r="R1729" s="331"/>
    </row>
    <row r="1730" s="1" customFormat="true" ht="13.5" hidden="false" customHeight="false" outlineLevel="0" collapsed="false">
      <c r="A1730" s="322"/>
      <c r="B1730" s="323" t="s">
        <v>3262</v>
      </c>
      <c r="C1730" s="324"/>
      <c r="D1730" s="325" t="n">
        <v>42782</v>
      </c>
      <c r="E1730" s="322"/>
      <c r="F1730" s="322" t="s">
        <v>3263</v>
      </c>
      <c r="G1730" s="324"/>
      <c r="H1730" s="326" t="n">
        <v>0</v>
      </c>
      <c r="I1730" s="327" t="s">
        <v>358</v>
      </c>
      <c r="J1730" s="328" t="n">
        <v>65</v>
      </c>
      <c r="K1730" s="329" t="n">
        <v>60.5</v>
      </c>
      <c r="L1730" s="330"/>
      <c r="M1730" s="262"/>
      <c r="N1730" s="262"/>
      <c r="O1730" s="262"/>
      <c r="P1730" s="262"/>
      <c r="Q1730" s="262"/>
      <c r="R1730" s="331"/>
    </row>
    <row r="1731" s="1" customFormat="true" ht="12.75" hidden="false" customHeight="false" outlineLevel="0" collapsed="false">
      <c r="A1731" s="262" t="n">
        <v>5</v>
      </c>
      <c r="B1731" s="332" t="s">
        <v>1225</v>
      </c>
      <c r="C1731" s="332" t="s">
        <v>830</v>
      </c>
      <c r="D1731" s="332" t="s">
        <v>1348</v>
      </c>
      <c r="E1731" s="262"/>
      <c r="F1731" s="331" t="n">
        <v>4.1</v>
      </c>
      <c r="G1731" s="333" t="n">
        <v>713</v>
      </c>
      <c r="H1731" s="333" t="n">
        <f aca="false">A1731*G1731*(1-H1730/100)</f>
        <v>3565</v>
      </c>
      <c r="I1731" s="334" t="n">
        <v>508.95</v>
      </c>
      <c r="J1731" s="334" t="n">
        <f aca="false">(A1731*I1731)/J1730*K1730</f>
        <v>2368.575</v>
      </c>
      <c r="K1731" s="335" t="n">
        <f aca="false">H1731-J1731</f>
        <v>1196.425</v>
      </c>
      <c r="L1731" s="330"/>
      <c r="M1731" s="262"/>
      <c r="N1731" s="262" t="n">
        <v>508.95</v>
      </c>
      <c r="O1731" s="262" t="n">
        <v>5.8</v>
      </c>
      <c r="P1731" s="262" t="n">
        <v>763.425</v>
      </c>
      <c r="Q1731" s="262" t="n">
        <v>712.53</v>
      </c>
      <c r="R1731" s="331" t="n">
        <f aca="false">A1731*F1731</f>
        <v>20.5</v>
      </c>
    </row>
    <row r="1732" s="1" customFormat="true" ht="12.75" hidden="false" customHeight="false" outlineLevel="0" collapsed="false">
      <c r="A1732" s="262" t="n">
        <v>2</v>
      </c>
      <c r="B1732" s="332" t="s">
        <v>3264</v>
      </c>
      <c r="C1732" s="332" t="s">
        <v>2386</v>
      </c>
      <c r="D1732" s="332" t="s">
        <v>3265</v>
      </c>
      <c r="E1732" s="262"/>
      <c r="F1732" s="331" t="n">
        <v>1.23</v>
      </c>
      <c r="G1732" s="333" t="n">
        <v>924</v>
      </c>
      <c r="H1732" s="333" t="n">
        <f aca="false">A1732*G1732*(1-H1730/100)</f>
        <v>1848</v>
      </c>
      <c r="I1732" s="334" t="n">
        <v>659.88</v>
      </c>
      <c r="J1732" s="334" t="n">
        <f aca="false">(A1732*I1732)/J1730*K1730</f>
        <v>1228.392</v>
      </c>
      <c r="K1732" s="335" t="n">
        <f aca="false">H1732-J1732</f>
        <v>619.608</v>
      </c>
      <c r="L1732" s="330"/>
      <c r="M1732" s="262"/>
      <c r="N1732" s="262" t="n">
        <v>659.88</v>
      </c>
      <c r="O1732" s="262" t="n">
        <v>7.52</v>
      </c>
      <c r="P1732" s="262" t="n">
        <v>1120</v>
      </c>
      <c r="Q1732" s="262" t="n">
        <v>923.832</v>
      </c>
      <c r="R1732" s="331" t="n">
        <f aca="false">A1732*F1732</f>
        <v>2.46</v>
      </c>
    </row>
    <row r="1733" s="1" customFormat="true" ht="12.75" hidden="false" customHeight="false" outlineLevel="0" collapsed="false">
      <c r="A1733" s="262" t="n">
        <v>2</v>
      </c>
      <c r="B1733" s="332" t="s">
        <v>3266</v>
      </c>
      <c r="C1733" s="332" t="s">
        <v>2386</v>
      </c>
      <c r="D1733" s="332" t="s">
        <v>3267</v>
      </c>
      <c r="E1733" s="262"/>
      <c r="F1733" s="331" t="n">
        <v>3.34</v>
      </c>
      <c r="G1733" s="333" t="n">
        <v>2370</v>
      </c>
      <c r="H1733" s="333" t="n">
        <f aca="false">A1733*G1733*(1-H1730/100)</f>
        <v>4740</v>
      </c>
      <c r="I1733" s="334" t="n">
        <v>1428.57</v>
      </c>
      <c r="J1733" s="334" t="n">
        <f aca="false">(A1733*I1733)/J1730*K1730</f>
        <v>2659.338</v>
      </c>
      <c r="K1733" s="335" t="n">
        <f aca="false">H1733-J1733</f>
        <v>2080.662</v>
      </c>
      <c r="L1733" s="330"/>
      <c r="M1733" s="262"/>
      <c r="N1733" s="262" t="n">
        <v>1428.57</v>
      </c>
      <c r="O1733" s="262" t="n">
        <v>16.28</v>
      </c>
      <c r="P1733" s="262" t="n">
        <v>2700</v>
      </c>
      <c r="Q1733" s="262" t="n">
        <v>2428.569</v>
      </c>
      <c r="R1733" s="331" t="n">
        <f aca="false">A1733*F1733</f>
        <v>6.68</v>
      </c>
    </row>
    <row r="1734" s="1" customFormat="true" ht="12.75" hidden="false" customHeight="false" outlineLevel="0" collapsed="false">
      <c r="A1734" s="262" t="n">
        <v>2</v>
      </c>
      <c r="B1734" s="332" t="s">
        <v>2462</v>
      </c>
      <c r="C1734" s="332" t="s">
        <v>2386</v>
      </c>
      <c r="D1734" s="332" t="s">
        <v>2463</v>
      </c>
      <c r="E1734" s="262"/>
      <c r="F1734" s="331" t="n">
        <v>4.49</v>
      </c>
      <c r="G1734" s="333" t="n">
        <v>2567</v>
      </c>
      <c r="H1734" s="333" t="n">
        <f aca="false">A1734*G1734*(1-H1730/100)</f>
        <v>5134</v>
      </c>
      <c r="I1734" s="334" t="n">
        <v>1974.375</v>
      </c>
      <c r="J1734" s="334" t="n">
        <f aca="false">(A1734*I1734)/J1730*K1730</f>
        <v>3675.375</v>
      </c>
      <c r="K1734" s="335" t="n">
        <f aca="false">H1734-J1734</f>
        <v>1458.625</v>
      </c>
      <c r="L1734" s="330"/>
      <c r="M1734" s="262"/>
      <c r="N1734" s="262" t="n">
        <v>1974.375</v>
      </c>
      <c r="O1734" s="262" t="n">
        <v>22.5</v>
      </c>
      <c r="P1734" s="262" t="n">
        <v>2960</v>
      </c>
      <c r="Q1734" s="262" t="n">
        <v>2566.6875</v>
      </c>
      <c r="R1734" s="331" t="n">
        <f aca="false">A1734*F1734</f>
        <v>8.98</v>
      </c>
    </row>
    <row r="1735" s="1" customFormat="true" ht="12.75" hidden="false" customHeight="false" outlineLevel="0" collapsed="false">
      <c r="A1735" s="262" t="n">
        <v>2</v>
      </c>
      <c r="B1735" s="332" t="s">
        <v>3268</v>
      </c>
      <c r="C1735" s="332" t="s">
        <v>2395</v>
      </c>
      <c r="D1735" s="332" t="s">
        <v>3269</v>
      </c>
      <c r="E1735" s="262"/>
      <c r="F1735" s="331" t="n">
        <v>29</v>
      </c>
      <c r="G1735" s="333" t="n">
        <v>6926</v>
      </c>
      <c r="H1735" s="333" t="n">
        <f aca="false">A1735*G1735*(1-H1730/100)</f>
        <v>13852</v>
      </c>
      <c r="I1735" s="334" t="n">
        <v>5130.58</v>
      </c>
      <c r="J1735" s="334" t="n">
        <f aca="false">(A1735*I1735)/J1730*K1730</f>
        <v>9550.772</v>
      </c>
      <c r="K1735" s="335" t="n">
        <f aca="false">H1735-J1735</f>
        <v>4301.228</v>
      </c>
      <c r="L1735" s="330"/>
      <c r="M1735" s="262"/>
      <c r="N1735" s="262" t="n">
        <v>5130.58</v>
      </c>
      <c r="O1735" s="262" t="n">
        <v>56.38</v>
      </c>
      <c r="P1735" s="262" t="n">
        <v>7700</v>
      </c>
      <c r="Q1735" s="262" t="n">
        <v>6926.283</v>
      </c>
      <c r="R1735" s="331" t="n">
        <f aca="false">A1735*F1735</f>
        <v>58</v>
      </c>
    </row>
    <row r="1736" s="1" customFormat="true" ht="12.75" hidden="false" customHeight="false" outlineLevel="0" collapsed="false">
      <c r="A1736" s="262" t="n">
        <v>2</v>
      </c>
      <c r="B1736" s="332" t="s">
        <v>3270</v>
      </c>
      <c r="C1736" s="332" t="s">
        <v>3271</v>
      </c>
      <c r="D1736" s="332" t="s">
        <v>3272</v>
      </c>
      <c r="E1736" s="262"/>
      <c r="F1736" s="331" t="n">
        <v>1.05</v>
      </c>
      <c r="G1736" s="333" t="n">
        <v>1381</v>
      </c>
      <c r="H1736" s="333" t="n">
        <f aca="false">A1736*G1736*(1-H1730/100)</f>
        <v>2762</v>
      </c>
      <c r="I1736" s="334" t="n">
        <v>627.9</v>
      </c>
      <c r="J1736" s="334" t="n">
        <f aca="false">(A1736*I1736)/J1730*K1730</f>
        <v>1168.86</v>
      </c>
      <c r="K1736" s="335" t="n">
        <f aca="false">H1736-J1736</f>
        <v>1593.14</v>
      </c>
      <c r="L1736" s="330"/>
      <c r="M1736" s="262"/>
      <c r="N1736" s="262" t="n">
        <v>627.9</v>
      </c>
      <c r="O1736" s="262" t="n">
        <v>6.44</v>
      </c>
      <c r="P1736" s="262"/>
      <c r="Q1736" s="262" t="n">
        <v>1381.38</v>
      </c>
      <c r="R1736" s="331" t="n">
        <f aca="false">A1736*F1736</f>
        <v>2.1</v>
      </c>
    </row>
    <row r="1737" s="1" customFormat="true" ht="12.75" hidden="false" customHeight="false" outlineLevel="0" collapsed="false">
      <c r="A1737" s="262" t="n">
        <v>4</v>
      </c>
      <c r="B1737" s="332" t="s">
        <v>3273</v>
      </c>
      <c r="C1737" s="332" t="s">
        <v>2241</v>
      </c>
      <c r="D1737" s="332" t="s">
        <v>3274</v>
      </c>
      <c r="E1737" s="262"/>
      <c r="F1737" s="331" t="n">
        <v>0.65</v>
      </c>
      <c r="G1737" s="333" t="n">
        <v>1228</v>
      </c>
      <c r="H1737" s="333" t="n">
        <f aca="false">A1737*G1737*(1-H1730/100)</f>
        <v>4912</v>
      </c>
      <c r="I1737" s="334" t="n">
        <v>511.875</v>
      </c>
      <c r="J1737" s="334" t="n">
        <f aca="false">(A1737*I1737)/J1730*K1730</f>
        <v>1905.75</v>
      </c>
      <c r="K1737" s="335" t="n">
        <f aca="false">H1737-J1737</f>
        <v>3006.25</v>
      </c>
      <c r="L1737" s="330"/>
      <c r="M1737" s="262"/>
      <c r="N1737" s="262" t="n">
        <v>511.875</v>
      </c>
      <c r="O1737" s="262" t="n">
        <v>5.25</v>
      </c>
      <c r="P1737" s="262"/>
      <c r="Q1737" s="262" t="n">
        <v>1228.5</v>
      </c>
      <c r="R1737" s="331" t="n">
        <f aca="false">A1737*F1737</f>
        <v>2.6</v>
      </c>
    </row>
    <row r="1738" s="1" customFormat="true" ht="12.75" hidden="false" customHeight="false" outlineLevel="0" collapsed="false">
      <c r="A1738" s="262" t="n">
        <v>3</v>
      </c>
      <c r="B1738" s="332" t="s">
        <v>2597</v>
      </c>
      <c r="C1738" s="332" t="s">
        <v>2598</v>
      </c>
      <c r="D1738" s="332" t="s">
        <v>2599</v>
      </c>
      <c r="E1738" s="262"/>
      <c r="F1738" s="331" t="n">
        <v>1.23</v>
      </c>
      <c r="G1738" s="333" t="n">
        <v>474</v>
      </c>
      <c r="H1738" s="333" t="n">
        <f aca="false">A1738*G1738*(1-H1730/100)</f>
        <v>1422</v>
      </c>
      <c r="I1738" s="334" t="n">
        <v>351</v>
      </c>
      <c r="J1738" s="334" t="n">
        <f aca="false">(A1738*I1738)/J1730*K1730</f>
        <v>980.1</v>
      </c>
      <c r="K1738" s="335" t="n">
        <f aca="false">H1738-J1738</f>
        <v>441.9</v>
      </c>
      <c r="L1738" s="330"/>
      <c r="M1738" s="262"/>
      <c r="N1738" s="262" t="n">
        <v>351</v>
      </c>
      <c r="O1738" s="262" t="n">
        <v>4</v>
      </c>
      <c r="P1738" s="262" t="n">
        <v>702</v>
      </c>
      <c r="Q1738" s="262" t="n">
        <v>474</v>
      </c>
      <c r="R1738" s="331" t="n">
        <f aca="false">A1738*F1738</f>
        <v>3.69</v>
      </c>
    </row>
    <row r="1739" s="1" customFormat="true" ht="12.75" hidden="false" customHeight="false" outlineLevel="0" collapsed="false">
      <c r="A1739" s="262" t="n">
        <v>3</v>
      </c>
      <c r="B1739" s="332" t="s">
        <v>3275</v>
      </c>
      <c r="C1739" s="332" t="s">
        <v>1562</v>
      </c>
      <c r="D1739" s="332" t="s">
        <v>3276</v>
      </c>
      <c r="E1739" s="262"/>
      <c r="F1739" s="331" t="n">
        <v>0.67</v>
      </c>
      <c r="G1739" s="333" t="n">
        <v>213</v>
      </c>
      <c r="H1739" s="333" t="n">
        <f aca="false">A1739*G1739*(1-H1730/100)</f>
        <v>639</v>
      </c>
      <c r="I1739" s="334" t="n">
        <v>157.95</v>
      </c>
      <c r="J1739" s="334" t="n">
        <f aca="false">(A1739*I1739)/J1730*K1730</f>
        <v>441.045</v>
      </c>
      <c r="K1739" s="335" t="n">
        <f aca="false">H1739-J1739</f>
        <v>197.955</v>
      </c>
      <c r="L1739" s="330"/>
      <c r="M1739" s="262"/>
      <c r="N1739" s="262" t="n">
        <v>157.95</v>
      </c>
      <c r="O1739" s="262" t="n">
        <v>1.8</v>
      </c>
      <c r="P1739" s="262" t="n">
        <v>400</v>
      </c>
      <c r="Q1739" s="262" t="n">
        <v>213</v>
      </c>
      <c r="R1739" s="331" t="n">
        <f aca="false">A1739*F1739</f>
        <v>2.01</v>
      </c>
    </row>
    <row r="1740" s="1" customFormat="true" ht="12.75" hidden="false" customHeight="false" outlineLevel="0" collapsed="false">
      <c r="A1740" s="262" t="n">
        <v>3</v>
      </c>
      <c r="B1740" s="332" t="s">
        <v>3277</v>
      </c>
      <c r="C1740" s="332" t="s">
        <v>1570</v>
      </c>
      <c r="D1740" s="332" t="s">
        <v>3278</v>
      </c>
      <c r="E1740" s="262"/>
      <c r="F1740" s="331" t="n">
        <v>2.8</v>
      </c>
      <c r="G1740" s="333" t="n">
        <v>1422</v>
      </c>
      <c r="H1740" s="333" t="n">
        <f aca="false">A1740*G1740*(1-H1730/100)</f>
        <v>4266</v>
      </c>
      <c r="I1740" s="334" t="n">
        <v>1053</v>
      </c>
      <c r="J1740" s="334" t="n">
        <f aca="false">(A1740*I1740)/J1730*K1730</f>
        <v>2940.3</v>
      </c>
      <c r="K1740" s="335" t="n">
        <f aca="false">H1740-J1740</f>
        <v>1325.7</v>
      </c>
      <c r="L1740" s="330"/>
      <c r="M1740" s="262"/>
      <c r="N1740" s="262" t="n">
        <v>1053</v>
      </c>
      <c r="O1740" s="262" t="n">
        <v>12</v>
      </c>
      <c r="P1740" s="262" t="n">
        <v>1900</v>
      </c>
      <c r="Q1740" s="262" t="n">
        <v>1422</v>
      </c>
      <c r="R1740" s="331" t="n">
        <f aca="false">A1740*F1740</f>
        <v>8.4</v>
      </c>
    </row>
    <row r="1741" s="1" customFormat="true" ht="12.75" hidden="false" customHeight="false" outlineLevel="0" collapsed="false">
      <c r="A1741" s="262"/>
      <c r="B1741" s="272" t="s">
        <v>1365</v>
      </c>
      <c r="C1741" s="332"/>
      <c r="D1741" s="332"/>
      <c r="E1741" s="262"/>
      <c r="F1741" s="331"/>
      <c r="G1741" s="333"/>
      <c r="H1741" s="333"/>
      <c r="I1741" s="334"/>
      <c r="J1741" s="334"/>
      <c r="K1741" s="335"/>
      <c r="L1741" s="330"/>
      <c r="M1741" s="262"/>
      <c r="N1741" s="262"/>
      <c r="O1741" s="262"/>
      <c r="P1741" s="262"/>
      <c r="Q1741" s="262"/>
      <c r="R1741" s="331"/>
    </row>
    <row r="1742" s="1" customFormat="true" ht="12.75" hidden="false" customHeight="false" outlineLevel="0" collapsed="false">
      <c r="A1742" s="262" t="n">
        <v>5</v>
      </c>
      <c r="B1742" s="332" t="s">
        <v>839</v>
      </c>
      <c r="C1742" s="332" t="s">
        <v>833</v>
      </c>
      <c r="D1742" s="332" t="s">
        <v>1317</v>
      </c>
      <c r="E1742" s="262"/>
      <c r="F1742" s="331" t="n">
        <v>0.11</v>
      </c>
      <c r="G1742" s="333" t="n">
        <v>53</v>
      </c>
      <c r="H1742" s="333" t="n">
        <f aca="false">A1742*G1742*(1-H1730/100)</f>
        <v>265</v>
      </c>
      <c r="I1742" s="334" t="n">
        <v>35.1</v>
      </c>
      <c r="J1742" s="334" t="n">
        <f aca="false">(A1742*I1742)/J1730*K1730</f>
        <v>163.35</v>
      </c>
      <c r="K1742" s="335" t="n">
        <f aca="false">H1742-J1742</f>
        <v>101.65</v>
      </c>
      <c r="L1742" s="330"/>
      <c r="M1742" s="262"/>
      <c r="N1742" s="262" t="n">
        <v>35.1</v>
      </c>
      <c r="O1742" s="262" t="n">
        <v>0.4</v>
      </c>
      <c r="P1742" s="262" t="n">
        <v>52.65</v>
      </c>
      <c r="Q1742" s="262" t="n">
        <v>52.65</v>
      </c>
      <c r="R1742" s="331" t="n">
        <f aca="false">A1742*F1742</f>
        <v>0.55</v>
      </c>
    </row>
    <row r="1743" s="1" customFormat="true" ht="12.75" hidden="false" customHeight="false" outlineLevel="0" collapsed="false">
      <c r="A1743" s="262" t="n">
        <v>5</v>
      </c>
      <c r="B1743" s="332" t="s">
        <v>846</v>
      </c>
      <c r="C1743" s="332" t="s">
        <v>842</v>
      </c>
      <c r="D1743" s="332" t="s">
        <v>1328</v>
      </c>
      <c r="E1743" s="262"/>
      <c r="F1743" s="331" t="n">
        <v>0.04</v>
      </c>
      <c r="G1743" s="333" t="n">
        <v>42</v>
      </c>
      <c r="H1743" s="333" t="n">
        <f aca="false">A1743*G1743*(1-H1730/100)</f>
        <v>210</v>
      </c>
      <c r="I1743" s="334" t="n">
        <v>26.325</v>
      </c>
      <c r="J1743" s="334" t="n">
        <f aca="false">(A1743*I1743)/J1730*K1730</f>
        <v>122.5125</v>
      </c>
      <c r="K1743" s="335" t="n">
        <f aca="false">H1743-J1743</f>
        <v>87.4875</v>
      </c>
      <c r="L1743" s="330"/>
      <c r="M1743" s="262"/>
      <c r="N1743" s="262" t="n">
        <v>26.325</v>
      </c>
      <c r="O1743" s="262" t="n">
        <v>0.3</v>
      </c>
      <c r="P1743" s="262" t="n">
        <v>80</v>
      </c>
      <c r="Q1743" s="262" t="n">
        <v>42.12</v>
      </c>
      <c r="R1743" s="331" t="n">
        <f aca="false">A1743*F1743</f>
        <v>0.2</v>
      </c>
    </row>
    <row r="1744" s="1" customFormat="true" ht="12.75" hidden="false" customHeight="false" outlineLevel="0" collapsed="false">
      <c r="A1744" s="262" t="n">
        <v>10</v>
      </c>
      <c r="B1744" s="332" t="s">
        <v>2404</v>
      </c>
      <c r="C1744" s="332" t="s">
        <v>1680</v>
      </c>
      <c r="D1744" s="332" t="s">
        <v>2405</v>
      </c>
      <c r="E1744" s="262"/>
      <c r="F1744" s="331" t="n">
        <v>0.05</v>
      </c>
      <c r="G1744" s="333" t="n">
        <v>130</v>
      </c>
      <c r="H1744" s="333" t="n">
        <f aca="false">A1744*G1744*(1-H1730/100)</f>
        <v>1300</v>
      </c>
      <c r="I1744" s="334" t="n">
        <v>96.525</v>
      </c>
      <c r="J1744" s="334" t="n">
        <f aca="false">(A1744*I1744)/J1730*K1730</f>
        <v>898.425</v>
      </c>
      <c r="K1744" s="335" t="n">
        <f aca="false">H1744-J1744</f>
        <v>401.575</v>
      </c>
      <c r="L1744" s="330"/>
      <c r="M1744" s="262"/>
      <c r="N1744" s="262" t="n">
        <v>96.525</v>
      </c>
      <c r="O1744" s="262" t="n">
        <v>1.1</v>
      </c>
      <c r="P1744" s="262" t="n">
        <v>140</v>
      </c>
      <c r="Q1744" s="262" t="n">
        <v>130.3088</v>
      </c>
      <c r="R1744" s="331" t="n">
        <f aca="false">A1744*F1744</f>
        <v>0.5</v>
      </c>
    </row>
    <row r="1745" s="1" customFormat="true" ht="12.75" hidden="false" customHeight="false" outlineLevel="0" collapsed="false">
      <c r="A1745" s="262" t="n">
        <v>2</v>
      </c>
      <c r="B1745" s="332" t="s">
        <v>1942</v>
      </c>
      <c r="C1745" s="332" t="s">
        <v>1907</v>
      </c>
      <c r="D1745" s="332" t="s">
        <v>1943</v>
      </c>
      <c r="E1745" s="262"/>
      <c r="F1745" s="331" t="n">
        <v>0.05</v>
      </c>
      <c r="G1745" s="333" t="n">
        <v>140</v>
      </c>
      <c r="H1745" s="333" t="n">
        <f aca="false">A1745*G1745*(1-H1730/100)</f>
        <v>280</v>
      </c>
      <c r="I1745" s="334" t="n">
        <v>103.545</v>
      </c>
      <c r="J1745" s="334" t="n">
        <f aca="false">(A1745*I1745)/J1730*K1730</f>
        <v>192.753</v>
      </c>
      <c r="K1745" s="335" t="n">
        <f aca="false">H1745-J1745</f>
        <v>87.247</v>
      </c>
      <c r="L1745" s="330"/>
      <c r="M1745" s="262"/>
      <c r="N1745" s="262" t="n">
        <v>103.545</v>
      </c>
      <c r="O1745" s="262" t="n">
        <v>1.18</v>
      </c>
      <c r="P1745" s="262" t="n">
        <v>160</v>
      </c>
      <c r="Q1745" s="262" t="n">
        <v>139.7858</v>
      </c>
      <c r="R1745" s="331" t="n">
        <f aca="false">A1745*F1745</f>
        <v>0.1</v>
      </c>
    </row>
    <row r="1746" s="1" customFormat="true" ht="12.75" hidden="false" customHeight="false" outlineLevel="0" collapsed="false">
      <c r="A1746" s="336" t="n">
        <f aca="false">SUM(A1731:A1745)</f>
        <v>50</v>
      </c>
      <c r="B1746" s="336" t="s">
        <v>377</v>
      </c>
      <c r="C1746" s="336"/>
      <c r="D1746" s="336"/>
      <c r="E1746" s="336"/>
      <c r="F1746" s="337" t="n">
        <f aca="false">R1746</f>
        <v>116.77</v>
      </c>
      <c r="G1746" s="338"/>
      <c r="H1746" s="339" t="n">
        <f aca="false">SUM(H1731:H1745)</f>
        <v>45195</v>
      </c>
      <c r="I1746" s="340"/>
      <c r="J1746" s="341" t="n">
        <f aca="false">SUM(J1731:J1745)</f>
        <v>28295.5475</v>
      </c>
      <c r="K1746" s="335" t="n">
        <f aca="false">SUM(K1731:K1745)</f>
        <v>16899.4525</v>
      </c>
      <c r="L1746" s="330"/>
      <c r="M1746" s="262"/>
      <c r="N1746" s="262"/>
      <c r="O1746" s="262"/>
      <c r="P1746" s="262"/>
      <c r="Q1746" s="262"/>
      <c r="R1746" s="331" t="n">
        <f aca="false">SUM(R1731:R1745)</f>
        <v>116.77</v>
      </c>
    </row>
    <row r="1747" s="1" customFormat="true" ht="12.75" hidden="false" customHeight="false" outlineLevel="0" collapsed="false">
      <c r="A1747" s="262"/>
      <c r="B1747" s="272" t="s">
        <v>914</v>
      </c>
      <c r="C1747" s="342"/>
      <c r="D1747" s="342"/>
      <c r="E1747" s="262"/>
      <c r="F1747" s="262"/>
      <c r="G1747" s="333"/>
      <c r="H1747" s="343" t="n">
        <v>0</v>
      </c>
      <c r="I1747" s="344" t="n">
        <f aca="false">K1748/J1748</f>
        <v>0.597247764864773</v>
      </c>
      <c r="J1747" s="345"/>
      <c r="K1747" s="335"/>
      <c r="L1747" s="330"/>
      <c r="M1747" s="262"/>
      <c r="N1747" s="262"/>
      <c r="O1747" s="262"/>
      <c r="P1747" s="262"/>
      <c r="Q1747" s="262"/>
      <c r="R1747" s="331"/>
    </row>
    <row r="1748" s="1" customFormat="true" ht="13.5" hidden="false" customHeight="false" outlineLevel="0" collapsed="false">
      <c r="A1748" s="346"/>
      <c r="B1748" s="346" t="s">
        <v>915</v>
      </c>
      <c r="C1748" s="346"/>
      <c r="D1748" s="346"/>
      <c r="E1748" s="346"/>
      <c r="F1748" s="347"/>
      <c r="G1748" s="348"/>
      <c r="H1748" s="349" t="n">
        <f aca="false">SUM(H1746:H1747)</f>
        <v>45195</v>
      </c>
      <c r="I1748" s="350" t="n">
        <f aca="false">K1748/H1748</f>
        <v>0.373923055647749</v>
      </c>
      <c r="J1748" s="351" t="n">
        <f aca="false">SUM(J1746:J1747)</f>
        <v>28295.5475</v>
      </c>
      <c r="K1748" s="352" t="n">
        <f aca="false">H1748-J1748</f>
        <v>16899.4525</v>
      </c>
      <c r="L1748" s="330"/>
      <c r="M1748" s="262"/>
      <c r="N1748" s="262"/>
      <c r="O1748" s="262"/>
      <c r="P1748" s="262"/>
      <c r="Q1748" s="262"/>
      <c r="R1748" s="331"/>
    </row>
    <row r="1749" s="1" customFormat="true" ht="13.5" hidden="false" customHeight="false" outlineLevel="0" collapsed="false">
      <c r="A1749" s="262"/>
      <c r="B1749" s="332"/>
      <c r="C1749" s="342"/>
      <c r="D1749" s="342"/>
      <c r="E1749" s="262"/>
      <c r="F1749" s="262"/>
      <c r="G1749" s="262"/>
      <c r="H1749" s="262"/>
      <c r="I1749" s="354"/>
      <c r="J1749" s="354"/>
      <c r="K1749" s="355"/>
      <c r="L1749" s="330"/>
      <c r="M1749" s="262"/>
      <c r="N1749" s="262"/>
      <c r="O1749" s="262"/>
      <c r="P1749" s="262"/>
      <c r="Q1749" s="262"/>
      <c r="R1749" s="331"/>
    </row>
    <row r="1750" s="1" customFormat="true" ht="13.5" hidden="false" customHeight="false" outlineLevel="0" collapsed="false">
      <c r="A1750" s="322"/>
      <c r="B1750" s="323" t="s">
        <v>3279</v>
      </c>
      <c r="C1750" s="324"/>
      <c r="D1750" s="325" t="n">
        <v>42782</v>
      </c>
      <c r="E1750" s="322"/>
      <c r="F1750" s="322" t="s">
        <v>3263</v>
      </c>
      <c r="G1750" s="324"/>
      <c r="H1750" s="326" t="n">
        <v>0</v>
      </c>
      <c r="I1750" s="327" t="s">
        <v>358</v>
      </c>
      <c r="J1750" s="328" t="n">
        <v>65</v>
      </c>
      <c r="K1750" s="329" t="n">
        <v>60.5</v>
      </c>
      <c r="L1750" s="330"/>
      <c r="M1750" s="262"/>
      <c r="N1750" s="262"/>
      <c r="O1750" s="262"/>
      <c r="P1750" s="262"/>
      <c r="Q1750" s="262"/>
      <c r="R1750" s="331"/>
    </row>
    <row r="1751" s="1" customFormat="true" ht="12.75" hidden="false" customHeight="false" outlineLevel="0" collapsed="false">
      <c r="A1751" s="262" t="n">
        <v>4</v>
      </c>
      <c r="B1751" s="332" t="s">
        <v>3280</v>
      </c>
      <c r="C1751" s="332" t="s">
        <v>3281</v>
      </c>
      <c r="D1751" s="332" t="s">
        <v>3282</v>
      </c>
      <c r="E1751" s="262"/>
      <c r="F1751" s="331" t="n">
        <v>0.005</v>
      </c>
      <c r="G1751" s="333" t="n">
        <v>183</v>
      </c>
      <c r="H1751" s="333" t="n">
        <f aca="false">A1751*G1751*(1-H1750/100)</f>
        <v>732</v>
      </c>
      <c r="I1751" s="334" t="n">
        <v>140.4</v>
      </c>
      <c r="J1751" s="334" t="n">
        <f aca="false">(A1751*I1751)/J1750*K1750</f>
        <v>522.72</v>
      </c>
      <c r="K1751" s="335" t="n">
        <f aca="false">H1751-J1751</f>
        <v>209.28</v>
      </c>
      <c r="L1751" s="330"/>
      <c r="M1751" s="262"/>
      <c r="N1751" s="262" t="n">
        <v>140.4</v>
      </c>
      <c r="O1751" s="262" t="n">
        <v>1.6</v>
      </c>
      <c r="P1751" s="262" t="n">
        <v>210</v>
      </c>
      <c r="Q1751" s="262" t="n">
        <v>182.52</v>
      </c>
      <c r="R1751" s="331" t="n">
        <f aca="false">A1751*F1751</f>
        <v>0.02</v>
      </c>
    </row>
    <row r="1752" s="1" customFormat="true" ht="12.75" hidden="false" customHeight="false" outlineLevel="0" collapsed="false">
      <c r="A1752" s="262" t="n">
        <v>8</v>
      </c>
      <c r="B1752" s="332" t="s">
        <v>2932</v>
      </c>
      <c r="C1752" s="332" t="s">
        <v>2933</v>
      </c>
      <c r="D1752" s="332" t="s">
        <v>2934</v>
      </c>
      <c r="E1752" s="262"/>
      <c r="F1752" s="331"/>
      <c r="G1752" s="333" t="n">
        <v>15</v>
      </c>
      <c r="H1752" s="333" t="n">
        <f aca="false">A1752*G1752*(1-H1750/100)</f>
        <v>120</v>
      </c>
      <c r="I1752" s="334" t="n">
        <v>11.4075</v>
      </c>
      <c r="J1752" s="334" t="n">
        <f aca="false">(A1752*I1752)/J1750*K1750</f>
        <v>84.942</v>
      </c>
      <c r="K1752" s="335" t="n">
        <f aca="false">H1752-J1752</f>
        <v>35.058</v>
      </c>
      <c r="L1752" s="330"/>
      <c r="M1752" s="262"/>
      <c r="N1752" s="262" t="n">
        <v>11.4075</v>
      </c>
      <c r="O1752" s="262" t="n">
        <v>0.13</v>
      </c>
      <c r="P1752" s="262" t="n">
        <v>30</v>
      </c>
      <c r="Q1752" s="262" t="n">
        <v>15.4001</v>
      </c>
      <c r="R1752" s="331" t="n">
        <f aca="false">A1752*F1752</f>
        <v>0</v>
      </c>
    </row>
    <row r="1753" s="1" customFormat="true" ht="12.75" hidden="false" customHeight="false" outlineLevel="0" collapsed="false">
      <c r="A1753" s="262" t="n">
        <v>1</v>
      </c>
      <c r="B1753" s="332" t="s">
        <v>3283</v>
      </c>
      <c r="C1753" s="332" t="s">
        <v>3284</v>
      </c>
      <c r="D1753" s="332" t="s">
        <v>3285</v>
      </c>
      <c r="E1753" s="262"/>
      <c r="F1753" s="331"/>
      <c r="G1753" s="333" t="n">
        <v>9</v>
      </c>
      <c r="H1753" s="333" t="n">
        <f aca="false">A1753*G1753*(1-H1750/100)</f>
        <v>9</v>
      </c>
      <c r="I1753" s="334" t="n">
        <v>7.02</v>
      </c>
      <c r="J1753" s="334" t="n">
        <f aca="false">(A1753*I1753)/J1750*K1750</f>
        <v>6.534</v>
      </c>
      <c r="K1753" s="335" t="n">
        <f aca="false">H1753-J1753</f>
        <v>2.466</v>
      </c>
      <c r="L1753" s="330"/>
      <c r="M1753" s="262"/>
      <c r="N1753" s="262" t="n">
        <v>7.02</v>
      </c>
      <c r="O1753" s="262" t="n">
        <v>0.08</v>
      </c>
      <c r="P1753" s="262" t="n">
        <v>20</v>
      </c>
      <c r="Q1753" s="262" t="n">
        <v>9.477</v>
      </c>
      <c r="R1753" s="331" t="n">
        <f aca="false">A1753*F1753</f>
        <v>0</v>
      </c>
    </row>
    <row r="1754" s="1" customFormat="true" ht="12.75" hidden="false" customHeight="false" outlineLevel="0" collapsed="false">
      <c r="A1754" s="336" t="n">
        <f aca="false">SUM(A1751:A1753)</f>
        <v>13</v>
      </c>
      <c r="B1754" s="336" t="s">
        <v>377</v>
      </c>
      <c r="C1754" s="336"/>
      <c r="D1754" s="336"/>
      <c r="E1754" s="336"/>
      <c r="F1754" s="337" t="n">
        <f aca="false">R1754</f>
        <v>0.02</v>
      </c>
      <c r="G1754" s="338"/>
      <c r="H1754" s="339" t="n">
        <f aca="false">SUM(H1751:H1753)</f>
        <v>861</v>
      </c>
      <c r="I1754" s="340"/>
      <c r="J1754" s="341" t="n">
        <f aca="false">SUM(J1751:J1753)</f>
        <v>614.196</v>
      </c>
      <c r="K1754" s="335" t="n">
        <f aca="false">SUM(K1751:K1753)</f>
        <v>246.804</v>
      </c>
      <c r="L1754" s="330"/>
      <c r="M1754" s="262"/>
      <c r="N1754" s="262"/>
      <c r="O1754" s="262"/>
      <c r="P1754" s="262"/>
      <c r="Q1754" s="262"/>
      <c r="R1754" s="331" t="n">
        <f aca="false">SUM(R1751:R1753)</f>
        <v>0.02</v>
      </c>
    </row>
    <row r="1755" s="1" customFormat="true" ht="12.75" hidden="false" customHeight="false" outlineLevel="0" collapsed="false">
      <c r="A1755" s="262"/>
      <c r="B1755" s="272" t="s">
        <v>914</v>
      </c>
      <c r="C1755" s="342"/>
      <c r="D1755" s="342"/>
      <c r="E1755" s="262"/>
      <c r="F1755" s="262"/>
      <c r="G1755" s="333"/>
      <c r="H1755" s="343" t="n">
        <v>0</v>
      </c>
      <c r="I1755" s="344" t="n">
        <f aca="false">K1756/J1756</f>
        <v>0.401832639743665</v>
      </c>
      <c r="J1755" s="345"/>
      <c r="K1755" s="335"/>
      <c r="L1755" s="330"/>
      <c r="M1755" s="262"/>
      <c r="N1755" s="262"/>
      <c r="O1755" s="262"/>
      <c r="P1755" s="262"/>
      <c r="Q1755" s="262"/>
      <c r="R1755" s="331"/>
    </row>
    <row r="1756" s="1" customFormat="true" ht="13.5" hidden="false" customHeight="false" outlineLevel="0" collapsed="false">
      <c r="A1756" s="346"/>
      <c r="B1756" s="346" t="s">
        <v>915</v>
      </c>
      <c r="C1756" s="346"/>
      <c r="D1756" s="346"/>
      <c r="E1756" s="346"/>
      <c r="F1756" s="347"/>
      <c r="G1756" s="348"/>
      <c r="H1756" s="349" t="n">
        <f aca="false">SUM(H1754:H1755)</f>
        <v>861</v>
      </c>
      <c r="I1756" s="350" t="n">
        <f aca="false">K1756/H1756</f>
        <v>0.286648083623693</v>
      </c>
      <c r="J1756" s="351" t="n">
        <f aca="false">SUM(J1754:J1755)</f>
        <v>614.196</v>
      </c>
      <c r="K1756" s="352" t="n">
        <f aca="false">H1756-J1756</f>
        <v>246.804</v>
      </c>
      <c r="L1756" s="330"/>
      <c r="M1756" s="262"/>
      <c r="N1756" s="262"/>
      <c r="O1756" s="262"/>
      <c r="P1756" s="262"/>
      <c r="Q1756" s="262"/>
      <c r="R1756" s="331"/>
    </row>
    <row r="1757" s="1" customFormat="true" ht="13.5" hidden="false" customHeight="false" outlineLevel="0" collapsed="false">
      <c r="A1757" s="262"/>
      <c r="B1757" s="332"/>
      <c r="C1757" s="342"/>
      <c r="D1757" s="342"/>
      <c r="E1757" s="262"/>
      <c r="F1757" s="262"/>
      <c r="G1757" s="262"/>
      <c r="H1757" s="262"/>
      <c r="I1757" s="354"/>
      <c r="J1757" s="354"/>
      <c r="K1757" s="355"/>
      <c r="L1757" s="330"/>
      <c r="M1757" s="262"/>
      <c r="N1757" s="262"/>
      <c r="O1757" s="262"/>
      <c r="P1757" s="262"/>
      <c r="Q1757" s="262"/>
      <c r="R1757" s="331"/>
    </row>
    <row r="1758" s="1" customFormat="true" ht="13.5" hidden="false" customHeight="false" outlineLevel="0" collapsed="false">
      <c r="A1758" s="322"/>
      <c r="B1758" s="323" t="s">
        <v>390</v>
      </c>
      <c r="C1758" s="324"/>
      <c r="D1758" s="325" t="n">
        <v>42782</v>
      </c>
      <c r="E1758" s="322"/>
      <c r="F1758" s="322" t="s">
        <v>3286</v>
      </c>
      <c r="G1758" s="324"/>
      <c r="H1758" s="326" t="n">
        <v>0</v>
      </c>
      <c r="I1758" s="327" t="s">
        <v>358</v>
      </c>
      <c r="J1758" s="328" t="n">
        <v>65</v>
      </c>
      <c r="K1758" s="329" t="n">
        <v>60.5</v>
      </c>
      <c r="L1758" s="330"/>
      <c r="M1758" s="262"/>
      <c r="N1758" s="262"/>
      <c r="O1758" s="262"/>
      <c r="P1758" s="262"/>
      <c r="Q1758" s="262"/>
      <c r="R1758" s="331"/>
    </row>
    <row r="1759" s="1" customFormat="true" ht="12.75" hidden="false" customHeight="false" outlineLevel="0" collapsed="false">
      <c r="A1759" s="262" t="n">
        <v>3</v>
      </c>
      <c r="B1759" s="332" t="s">
        <v>1403</v>
      </c>
      <c r="C1759" s="332" t="s">
        <v>786</v>
      </c>
      <c r="D1759" s="332" t="s">
        <v>1593</v>
      </c>
      <c r="E1759" s="262"/>
      <c r="F1759" s="331" t="n">
        <v>8.8</v>
      </c>
      <c r="G1759" s="333" t="n">
        <v>1418</v>
      </c>
      <c r="H1759" s="333" t="n">
        <f aca="false">A1759*G1759*(1-H1758/100)</f>
        <v>4254</v>
      </c>
      <c r="I1759" s="334" t="n">
        <v>1050.3675</v>
      </c>
      <c r="J1759" s="334" t="n">
        <f aca="false">(A1759*I1759)/J1758*K1758</f>
        <v>2932.94925</v>
      </c>
      <c r="K1759" s="335" t="n">
        <f aca="false">H1759-J1759</f>
        <v>1321.05075</v>
      </c>
      <c r="L1759" s="330"/>
      <c r="M1759" s="262"/>
      <c r="N1759" s="262" t="n">
        <v>1050.3675</v>
      </c>
      <c r="O1759" s="262" t="n">
        <v>11.97</v>
      </c>
      <c r="P1759" s="262" t="n">
        <v>1580</v>
      </c>
      <c r="Q1759" s="262" t="n">
        <v>1417.9961</v>
      </c>
      <c r="R1759" s="331" t="n">
        <f aca="false">A1759*F1759</f>
        <v>26.4</v>
      </c>
    </row>
    <row r="1760" s="1" customFormat="true" ht="12.75" hidden="false" customHeight="false" outlineLevel="0" collapsed="false">
      <c r="A1760" s="262" t="n">
        <v>20</v>
      </c>
      <c r="B1760" s="332" t="s">
        <v>1225</v>
      </c>
      <c r="C1760" s="332" t="s">
        <v>830</v>
      </c>
      <c r="D1760" s="332" t="s">
        <v>1348</v>
      </c>
      <c r="E1760" s="262"/>
      <c r="F1760" s="331" t="n">
        <v>4.1</v>
      </c>
      <c r="G1760" s="333" t="n">
        <v>713</v>
      </c>
      <c r="H1760" s="333" t="n">
        <f aca="false">A1760*G1760*(1-H1758/100)</f>
        <v>14260</v>
      </c>
      <c r="I1760" s="334" t="n">
        <v>508.95</v>
      </c>
      <c r="J1760" s="334" t="n">
        <f aca="false">(A1760*I1760)/J1758*K1758</f>
        <v>9474.3</v>
      </c>
      <c r="K1760" s="335" t="n">
        <f aca="false">H1760-J1760</f>
        <v>4785.7</v>
      </c>
      <c r="L1760" s="330"/>
      <c r="M1760" s="262"/>
      <c r="N1760" s="262" t="n">
        <v>508.95</v>
      </c>
      <c r="O1760" s="262" t="n">
        <v>5.8</v>
      </c>
      <c r="P1760" s="262" t="n">
        <v>763.425</v>
      </c>
      <c r="Q1760" s="262" t="n">
        <v>712.53</v>
      </c>
      <c r="R1760" s="331" t="n">
        <f aca="false">A1760*F1760</f>
        <v>82</v>
      </c>
    </row>
    <row r="1761" s="1" customFormat="true" ht="12.75" hidden="false" customHeight="false" outlineLevel="0" collapsed="false">
      <c r="A1761" s="262" t="n">
        <v>100</v>
      </c>
      <c r="B1761" s="332" t="s">
        <v>832</v>
      </c>
      <c r="C1761" s="332" t="s">
        <v>833</v>
      </c>
      <c r="D1761" s="332" t="s">
        <v>834</v>
      </c>
      <c r="E1761" s="262"/>
      <c r="F1761" s="331" t="n">
        <v>0.03</v>
      </c>
      <c r="G1761" s="333" t="n">
        <v>36</v>
      </c>
      <c r="H1761" s="333" t="n">
        <f aca="false">A1761*G1761*(1-H1758/100)</f>
        <v>3600</v>
      </c>
      <c r="I1761" s="334" t="n">
        <v>22.75</v>
      </c>
      <c r="J1761" s="334" t="n">
        <f aca="false">(A1761*I1761)/J1758*K1758</f>
        <v>2117.5</v>
      </c>
      <c r="K1761" s="335" t="n">
        <f aca="false">H1761-J1761</f>
        <v>1482.5</v>
      </c>
      <c r="L1761" s="330"/>
      <c r="M1761" s="262"/>
      <c r="N1761" s="262" t="n">
        <v>22.75</v>
      </c>
      <c r="O1761" s="262" t="n">
        <v>0.25</v>
      </c>
      <c r="P1761" s="262" t="n">
        <v>34.125</v>
      </c>
      <c r="Q1761" s="262" t="n">
        <v>36.4</v>
      </c>
      <c r="R1761" s="331" t="n">
        <f aca="false">A1761*F1761</f>
        <v>3</v>
      </c>
    </row>
    <row r="1762" s="1" customFormat="true" ht="12.75" hidden="false" customHeight="false" outlineLevel="0" collapsed="false">
      <c r="A1762" s="262" t="n">
        <v>50</v>
      </c>
      <c r="B1762" s="332" t="s">
        <v>837</v>
      </c>
      <c r="C1762" s="332" t="s">
        <v>833</v>
      </c>
      <c r="D1762" s="332" t="s">
        <v>1304</v>
      </c>
      <c r="E1762" s="262"/>
      <c r="F1762" s="331" t="n">
        <v>0.09</v>
      </c>
      <c r="G1762" s="333" t="n">
        <v>45</v>
      </c>
      <c r="H1762" s="333" t="n">
        <f aca="false">A1762*G1762*(1-H1758/100)</f>
        <v>2250</v>
      </c>
      <c r="I1762" s="334" t="n">
        <v>34.58</v>
      </c>
      <c r="J1762" s="334" t="n">
        <f aca="false">(A1762*I1762)/J1758*K1758</f>
        <v>1609.3</v>
      </c>
      <c r="K1762" s="335" t="n">
        <f aca="false">H1762-J1762</f>
        <v>640.7</v>
      </c>
      <c r="L1762" s="330"/>
      <c r="M1762" s="262"/>
      <c r="N1762" s="262" t="n">
        <v>34.58</v>
      </c>
      <c r="O1762" s="262" t="n">
        <v>0.38</v>
      </c>
      <c r="P1762" s="262" t="n">
        <v>51.87</v>
      </c>
      <c r="Q1762" s="262" t="n">
        <v>51.87</v>
      </c>
      <c r="R1762" s="331" t="n">
        <f aca="false">A1762*F1762</f>
        <v>4.5</v>
      </c>
    </row>
    <row r="1763" s="1" customFormat="true" ht="12.75" hidden="false" customHeight="false" outlineLevel="0" collapsed="false">
      <c r="A1763" s="262" t="n">
        <v>50</v>
      </c>
      <c r="B1763" s="332" t="s">
        <v>839</v>
      </c>
      <c r="C1763" s="332" t="s">
        <v>833</v>
      </c>
      <c r="D1763" s="332" t="s">
        <v>1317</v>
      </c>
      <c r="E1763" s="262"/>
      <c r="F1763" s="331" t="n">
        <v>0.11</v>
      </c>
      <c r="G1763" s="333" t="n">
        <v>53</v>
      </c>
      <c r="H1763" s="333" t="n">
        <f aca="false">A1763*G1763*(1-H1758/100)</f>
        <v>2650</v>
      </c>
      <c r="I1763" s="334" t="n">
        <v>35.1</v>
      </c>
      <c r="J1763" s="334" t="n">
        <f aca="false">(A1763*I1763)/J1758*K1758</f>
        <v>1633.5</v>
      </c>
      <c r="K1763" s="335" t="n">
        <f aca="false">H1763-J1763</f>
        <v>1016.5</v>
      </c>
      <c r="L1763" s="330"/>
      <c r="M1763" s="262"/>
      <c r="N1763" s="262" t="n">
        <v>35.1</v>
      </c>
      <c r="O1763" s="262" t="n">
        <v>0.4</v>
      </c>
      <c r="P1763" s="262" t="n">
        <v>52.65</v>
      </c>
      <c r="Q1763" s="262" t="n">
        <v>52.65</v>
      </c>
      <c r="R1763" s="331" t="n">
        <f aca="false">A1763*F1763</f>
        <v>5.5</v>
      </c>
    </row>
    <row r="1764" s="1" customFormat="true" ht="12.75" hidden="false" customHeight="false" outlineLevel="0" collapsed="false">
      <c r="A1764" s="262" t="n">
        <v>100</v>
      </c>
      <c r="B1764" s="332" t="s">
        <v>841</v>
      </c>
      <c r="C1764" s="332" t="s">
        <v>842</v>
      </c>
      <c r="D1764" s="332" t="s">
        <v>834</v>
      </c>
      <c r="E1764" s="262"/>
      <c r="F1764" s="331" t="n">
        <v>0.02</v>
      </c>
      <c r="G1764" s="333" t="n">
        <v>27</v>
      </c>
      <c r="H1764" s="333" t="n">
        <f aca="false">A1764*G1764*(1-H1758/100)</f>
        <v>2700</v>
      </c>
      <c r="I1764" s="334" t="n">
        <v>20.93</v>
      </c>
      <c r="J1764" s="334" t="n">
        <f aca="false">(A1764*I1764)/J1758*K1758</f>
        <v>1948.1</v>
      </c>
      <c r="K1764" s="335" t="n">
        <f aca="false">H1764-J1764</f>
        <v>751.9</v>
      </c>
      <c r="L1764" s="330"/>
      <c r="M1764" s="262"/>
      <c r="N1764" s="262" t="n">
        <v>20.93</v>
      </c>
      <c r="O1764" s="262" t="n">
        <v>0.23</v>
      </c>
      <c r="P1764" s="262" t="n">
        <v>31.395</v>
      </c>
      <c r="Q1764" s="262" t="n">
        <v>27.209</v>
      </c>
      <c r="R1764" s="331" t="n">
        <f aca="false">A1764*F1764</f>
        <v>2</v>
      </c>
    </row>
    <row r="1765" s="1" customFormat="true" ht="12.75" hidden="false" customHeight="false" outlineLevel="0" collapsed="false">
      <c r="A1765" s="262" t="n">
        <v>50</v>
      </c>
      <c r="B1765" s="332" t="s">
        <v>844</v>
      </c>
      <c r="C1765" s="332" t="s">
        <v>842</v>
      </c>
      <c r="D1765" s="332" t="s">
        <v>1305</v>
      </c>
      <c r="E1765" s="262"/>
      <c r="F1765" s="331" t="n">
        <v>0.03</v>
      </c>
      <c r="G1765" s="333" t="n">
        <v>30</v>
      </c>
      <c r="H1765" s="333" t="n">
        <f aca="false">A1765*G1765*(1-H1758/100)</f>
        <v>1500</v>
      </c>
      <c r="I1765" s="334" t="n">
        <v>22.75</v>
      </c>
      <c r="J1765" s="334" t="n">
        <f aca="false">(A1765*I1765)/J1758*K1758</f>
        <v>1058.75</v>
      </c>
      <c r="K1765" s="335" t="n">
        <f aca="false">H1765-J1765</f>
        <v>441.25</v>
      </c>
      <c r="L1765" s="330"/>
      <c r="M1765" s="262"/>
      <c r="N1765" s="262" t="n">
        <v>22.75</v>
      </c>
      <c r="O1765" s="262" t="n">
        <v>0.25</v>
      </c>
      <c r="P1765" s="262" t="n">
        <v>50</v>
      </c>
      <c r="Q1765" s="262" t="n">
        <v>29.575</v>
      </c>
      <c r="R1765" s="331" t="n">
        <f aca="false">A1765*F1765</f>
        <v>1.5</v>
      </c>
    </row>
    <row r="1766" s="1" customFormat="true" ht="12.75" hidden="false" customHeight="false" outlineLevel="0" collapsed="false">
      <c r="A1766" s="262" t="n">
        <v>50</v>
      </c>
      <c r="B1766" s="332" t="s">
        <v>846</v>
      </c>
      <c r="C1766" s="332" t="s">
        <v>842</v>
      </c>
      <c r="D1766" s="332" t="s">
        <v>1328</v>
      </c>
      <c r="E1766" s="262"/>
      <c r="F1766" s="331" t="n">
        <v>0.04</v>
      </c>
      <c r="G1766" s="333" t="n">
        <v>42</v>
      </c>
      <c r="H1766" s="333" t="n">
        <f aca="false">A1766*G1766*(1-H1758/100)</f>
        <v>2100</v>
      </c>
      <c r="I1766" s="334" t="n">
        <v>26.325</v>
      </c>
      <c r="J1766" s="334" t="n">
        <f aca="false">(A1766*I1766)/J1758*K1758</f>
        <v>1225.125</v>
      </c>
      <c r="K1766" s="335" t="n">
        <f aca="false">H1766-J1766</f>
        <v>874.875</v>
      </c>
      <c r="L1766" s="330"/>
      <c r="M1766" s="262"/>
      <c r="N1766" s="262" t="n">
        <v>26.325</v>
      </c>
      <c r="O1766" s="262" t="n">
        <v>0.3</v>
      </c>
      <c r="P1766" s="262" t="n">
        <v>80</v>
      </c>
      <c r="Q1766" s="262" t="n">
        <v>42.12</v>
      </c>
      <c r="R1766" s="331" t="n">
        <f aca="false">A1766*F1766</f>
        <v>2</v>
      </c>
    </row>
    <row r="1767" s="1" customFormat="true" ht="12.75" hidden="false" customHeight="false" outlineLevel="0" collapsed="false">
      <c r="A1767" s="262" t="n">
        <v>15</v>
      </c>
      <c r="B1767" s="332" t="s">
        <v>1211</v>
      </c>
      <c r="C1767" s="332" t="s">
        <v>1212</v>
      </c>
      <c r="D1767" s="332" t="s">
        <v>856</v>
      </c>
      <c r="E1767" s="262"/>
      <c r="F1767" s="331" t="n">
        <v>1.8</v>
      </c>
      <c r="G1767" s="333" t="n">
        <v>315</v>
      </c>
      <c r="H1767" s="333" t="n">
        <f aca="false">A1767*G1767*(1-H1758/100)</f>
        <v>4725</v>
      </c>
      <c r="I1767" s="334" t="n">
        <v>233.415</v>
      </c>
      <c r="J1767" s="334" t="n">
        <f aca="false">(A1767*I1767)/J1758*K1758</f>
        <v>3258.8325</v>
      </c>
      <c r="K1767" s="335" t="n">
        <f aca="false">H1767-J1767</f>
        <v>1466.1675</v>
      </c>
      <c r="L1767" s="330"/>
      <c r="M1767" s="262"/>
      <c r="N1767" s="262" t="n">
        <v>233.415</v>
      </c>
      <c r="O1767" s="262" t="n">
        <v>2.66</v>
      </c>
      <c r="P1767" s="262" t="n">
        <v>900</v>
      </c>
      <c r="Q1767" s="262" t="n">
        <v>315.1103</v>
      </c>
      <c r="R1767" s="331" t="n">
        <f aca="false">A1767*F1767</f>
        <v>27</v>
      </c>
    </row>
    <row r="1768" s="1" customFormat="true" ht="12.75" hidden="false" customHeight="false" outlineLevel="0" collapsed="false">
      <c r="A1768" s="262" t="n">
        <v>5</v>
      </c>
      <c r="B1768" s="332" t="s">
        <v>1148</v>
      </c>
      <c r="C1768" s="332" t="s">
        <v>1149</v>
      </c>
      <c r="D1768" s="332" t="s">
        <v>1150</v>
      </c>
      <c r="E1768" s="262"/>
      <c r="F1768" s="331" t="n">
        <v>7.3</v>
      </c>
      <c r="G1768" s="333" t="n">
        <v>1176</v>
      </c>
      <c r="H1768" s="333" t="n">
        <f aca="false">A1768*G1768*(1-H1758/100)</f>
        <v>5880</v>
      </c>
      <c r="I1768" s="334" t="n">
        <v>871.3575</v>
      </c>
      <c r="J1768" s="334" t="n">
        <f aca="false">(A1768*I1768)/J1758*K1758</f>
        <v>4055.16375</v>
      </c>
      <c r="K1768" s="335" t="n">
        <f aca="false">H1768-J1768</f>
        <v>1824.83625</v>
      </c>
      <c r="L1768" s="330"/>
      <c r="M1768" s="262"/>
      <c r="N1768" s="262" t="n">
        <v>871.3575</v>
      </c>
      <c r="O1768" s="262" t="n">
        <v>9.93</v>
      </c>
      <c r="P1768" s="262" t="n">
        <v>1307.0362</v>
      </c>
      <c r="Q1768" s="262" t="n">
        <v>1176.3326</v>
      </c>
      <c r="R1768" s="331" t="n">
        <f aca="false">A1768*F1768</f>
        <v>36.5</v>
      </c>
    </row>
    <row r="1769" s="1" customFormat="true" ht="12.75" hidden="false" customHeight="false" outlineLevel="0" collapsed="false">
      <c r="A1769" s="262" t="n">
        <v>30</v>
      </c>
      <c r="B1769" s="332" t="s">
        <v>1309</v>
      </c>
      <c r="C1769" s="332" t="s">
        <v>877</v>
      </c>
      <c r="D1769" s="332" t="s">
        <v>1310</v>
      </c>
      <c r="E1769" s="262"/>
      <c r="F1769" s="331" t="n">
        <v>0.42</v>
      </c>
      <c r="G1769" s="333" t="n">
        <v>108</v>
      </c>
      <c r="H1769" s="333" t="n">
        <f aca="false">A1769*G1769*(1-H1758/100)</f>
        <v>3240</v>
      </c>
      <c r="I1769" s="334" t="n">
        <v>69.745</v>
      </c>
      <c r="J1769" s="334" t="n">
        <f aca="false">(A1769*I1769)/J1758*K1758</f>
        <v>1947.495</v>
      </c>
      <c r="K1769" s="335" t="n">
        <f aca="false">H1769-J1769</f>
        <v>1292.505</v>
      </c>
      <c r="L1769" s="330"/>
      <c r="M1769" s="262"/>
      <c r="N1769" s="262" t="n">
        <v>69.745</v>
      </c>
      <c r="O1769" s="262" t="n">
        <v>0.74</v>
      </c>
      <c r="P1769" s="262" t="n">
        <v>200</v>
      </c>
      <c r="Q1769" s="262" t="n">
        <v>108.1047</v>
      </c>
      <c r="R1769" s="331" t="n">
        <f aca="false">A1769*F1769</f>
        <v>12.6</v>
      </c>
    </row>
    <row r="1770" s="1" customFormat="true" ht="12.75" hidden="false" customHeight="false" outlineLevel="0" collapsed="false">
      <c r="A1770" s="262" t="n">
        <v>2</v>
      </c>
      <c r="B1770" s="332" t="s">
        <v>2680</v>
      </c>
      <c r="C1770" s="332" t="s">
        <v>2013</v>
      </c>
      <c r="D1770" s="332" t="s">
        <v>2681</v>
      </c>
      <c r="E1770" s="262"/>
      <c r="F1770" s="331" t="n">
        <v>20</v>
      </c>
      <c r="G1770" s="333" t="n">
        <v>3200</v>
      </c>
      <c r="H1770" s="333" t="n">
        <f aca="false">A1770*G1770*(1-H1758/100)</f>
        <v>6400</v>
      </c>
      <c r="I1770" s="334" t="n">
        <v>2388.295</v>
      </c>
      <c r="J1770" s="334" t="n">
        <f aca="false">(A1770*I1770)/J1758*K1758</f>
        <v>4445.903</v>
      </c>
      <c r="K1770" s="335" t="n">
        <f aca="false">H1770-J1770</f>
        <v>1954.097</v>
      </c>
      <c r="L1770" s="330"/>
      <c r="M1770" s="262"/>
      <c r="N1770" s="262" t="n">
        <v>2388.295</v>
      </c>
      <c r="O1770" s="262" t="n">
        <v>25.34</v>
      </c>
      <c r="P1770" s="262" t="n">
        <v>3582.4425</v>
      </c>
      <c r="Q1770" s="262" t="n">
        <v>3224.1983</v>
      </c>
      <c r="R1770" s="331" t="n">
        <f aca="false">A1770*F1770</f>
        <v>40</v>
      </c>
    </row>
    <row r="1771" s="1" customFormat="true" ht="12.75" hidden="false" customHeight="false" outlineLevel="0" collapsed="false">
      <c r="A1771" s="262" t="n">
        <v>5</v>
      </c>
      <c r="B1771" s="332" t="s">
        <v>3287</v>
      </c>
      <c r="C1771" s="332" t="s">
        <v>1550</v>
      </c>
      <c r="D1771" s="332" t="s">
        <v>3288</v>
      </c>
      <c r="E1771" s="262"/>
      <c r="F1771" s="331" t="n">
        <v>0.56</v>
      </c>
      <c r="G1771" s="333" t="n">
        <v>707</v>
      </c>
      <c r="H1771" s="333" t="n">
        <f aca="false">A1771*G1771*(1-H1758/100)</f>
        <v>3535</v>
      </c>
      <c r="I1771" s="334" t="n">
        <v>523.9</v>
      </c>
      <c r="J1771" s="334" t="n">
        <f aca="false">(A1771*I1771)/J1758*K1758</f>
        <v>2438.15</v>
      </c>
      <c r="K1771" s="335" t="n">
        <f aca="false">H1771-J1771</f>
        <v>1096.85</v>
      </c>
      <c r="L1771" s="330"/>
      <c r="M1771" s="262"/>
      <c r="N1771" s="262" t="n">
        <v>523.9</v>
      </c>
      <c r="O1771" s="262" t="n">
        <v>5.2</v>
      </c>
      <c r="P1771" s="262" t="n">
        <v>840</v>
      </c>
      <c r="Q1771" s="262" t="n">
        <v>707.265</v>
      </c>
      <c r="R1771" s="331" t="n">
        <f aca="false">A1771*F1771</f>
        <v>2.8</v>
      </c>
    </row>
    <row r="1772" s="1" customFormat="true" ht="12.75" hidden="false" customHeight="false" outlineLevel="0" collapsed="false">
      <c r="A1772" s="262" t="n">
        <v>4</v>
      </c>
      <c r="B1772" s="332" t="s">
        <v>3289</v>
      </c>
      <c r="C1772" s="332" t="s">
        <v>2386</v>
      </c>
      <c r="D1772" s="332" t="s">
        <v>3290</v>
      </c>
      <c r="E1772" s="262"/>
      <c r="F1772" s="331" t="n">
        <v>0.63</v>
      </c>
      <c r="G1772" s="333" t="n">
        <v>651</v>
      </c>
      <c r="H1772" s="333" t="n">
        <f aca="false">A1772*G1772*(1-H1758/100)</f>
        <v>2604</v>
      </c>
      <c r="I1772" s="334" t="n">
        <v>482.3</v>
      </c>
      <c r="J1772" s="334" t="n">
        <f aca="false">(A1772*I1772)/J1758*K1758</f>
        <v>1795.64</v>
      </c>
      <c r="K1772" s="335" t="n">
        <f aca="false">H1772-J1772</f>
        <v>808.36</v>
      </c>
      <c r="L1772" s="330"/>
      <c r="M1772" s="262"/>
      <c r="N1772" s="262" t="n">
        <v>482.3</v>
      </c>
      <c r="O1772" s="262" t="n">
        <v>5.3</v>
      </c>
      <c r="P1772" s="262" t="n">
        <v>770</v>
      </c>
      <c r="Q1772" s="262" t="n">
        <v>651.105</v>
      </c>
      <c r="R1772" s="331" t="n">
        <f aca="false">A1772*F1772</f>
        <v>2.52</v>
      </c>
    </row>
    <row r="1773" s="1" customFormat="true" ht="12.75" hidden="false" customHeight="false" outlineLevel="0" collapsed="false">
      <c r="A1773" s="262" t="n">
        <v>3</v>
      </c>
      <c r="B1773" s="332" t="s">
        <v>3291</v>
      </c>
      <c r="C1773" s="332" t="s">
        <v>1894</v>
      </c>
      <c r="D1773" s="332" t="s">
        <v>3292</v>
      </c>
      <c r="E1773" s="262"/>
      <c r="F1773" s="331" t="n">
        <v>4.5</v>
      </c>
      <c r="G1773" s="333" t="n">
        <v>1408</v>
      </c>
      <c r="H1773" s="333" t="n">
        <f aca="false">A1773*G1773*(1-H1758/100)</f>
        <v>4224</v>
      </c>
      <c r="I1773" s="334" t="n">
        <v>782.275</v>
      </c>
      <c r="J1773" s="334" t="n">
        <f aca="false">(A1773*I1773)/J1758*K1758</f>
        <v>2184.3525</v>
      </c>
      <c r="K1773" s="335" t="n">
        <f aca="false">H1773-J1773</f>
        <v>2039.6475</v>
      </c>
      <c r="L1773" s="330"/>
      <c r="M1773" s="262"/>
      <c r="N1773" s="262" t="n">
        <v>782.275</v>
      </c>
      <c r="O1773" s="262" t="n">
        <v>8.3</v>
      </c>
      <c r="P1773" s="262" t="n">
        <v>1960</v>
      </c>
      <c r="Q1773" s="262" t="n">
        <v>1408.095</v>
      </c>
      <c r="R1773" s="331" t="n">
        <f aca="false">A1773*F1773</f>
        <v>13.5</v>
      </c>
    </row>
    <row r="1774" s="1" customFormat="true" ht="12.75" hidden="false" customHeight="false" outlineLevel="0" collapsed="false">
      <c r="A1774" s="262" t="n">
        <v>2</v>
      </c>
      <c r="B1774" s="332" t="s">
        <v>3293</v>
      </c>
      <c r="C1774" s="332" t="s">
        <v>1894</v>
      </c>
      <c r="D1774" s="332" t="s">
        <v>3294</v>
      </c>
      <c r="E1774" s="262"/>
      <c r="F1774" s="331" t="n">
        <v>5.5</v>
      </c>
      <c r="G1774" s="333" t="n">
        <v>1663</v>
      </c>
      <c r="H1774" s="333" t="n">
        <f aca="false">A1774*G1774*(1-H1758/100)</f>
        <v>3326</v>
      </c>
      <c r="I1774" s="334" t="n">
        <v>923.65</v>
      </c>
      <c r="J1774" s="334" t="n">
        <f aca="false">(A1774*I1774)/J1758*K1758</f>
        <v>1719.41</v>
      </c>
      <c r="K1774" s="335" t="n">
        <f aca="false">H1774-J1774</f>
        <v>1606.59</v>
      </c>
      <c r="L1774" s="330"/>
      <c r="M1774" s="262"/>
      <c r="N1774" s="262" t="n">
        <v>923.65</v>
      </c>
      <c r="O1774" s="262" t="n">
        <v>9.8</v>
      </c>
      <c r="P1774" s="262" t="n">
        <v>2310</v>
      </c>
      <c r="Q1774" s="262" t="n">
        <v>1662.57</v>
      </c>
      <c r="R1774" s="331" t="n">
        <f aca="false">A1774*F1774</f>
        <v>11</v>
      </c>
    </row>
    <row r="1775" s="1" customFormat="true" ht="12.75" hidden="false" customHeight="false" outlineLevel="0" collapsed="false">
      <c r="A1775" s="262" t="n">
        <v>2</v>
      </c>
      <c r="B1775" s="332" t="s">
        <v>2556</v>
      </c>
      <c r="C1775" s="332" t="s">
        <v>1894</v>
      </c>
      <c r="D1775" s="332" t="s">
        <v>2557</v>
      </c>
      <c r="E1775" s="262"/>
      <c r="F1775" s="331" t="n">
        <v>5.7</v>
      </c>
      <c r="G1775" s="333" t="n">
        <v>1885</v>
      </c>
      <c r="H1775" s="333" t="n">
        <f aca="false">A1775*G1775*(1-H1758/100)</f>
        <v>3770</v>
      </c>
      <c r="I1775" s="334" t="n">
        <v>942.5</v>
      </c>
      <c r="J1775" s="334" t="n">
        <f aca="false">(A1775*I1775)/J1758*K1758</f>
        <v>1754.5</v>
      </c>
      <c r="K1775" s="335" t="n">
        <f aca="false">H1775-J1775</f>
        <v>2015.5</v>
      </c>
      <c r="L1775" s="330"/>
      <c r="M1775" s="262"/>
      <c r="N1775" s="262" t="n">
        <v>942.5</v>
      </c>
      <c r="O1775" s="262" t="n">
        <v>10</v>
      </c>
      <c r="P1775" s="262" t="n">
        <v>2360</v>
      </c>
      <c r="Q1775" s="262" t="n">
        <v>1885</v>
      </c>
      <c r="R1775" s="331" t="n">
        <f aca="false">A1775*F1775</f>
        <v>11.4</v>
      </c>
    </row>
    <row r="1776" s="1" customFormat="true" ht="12.75" hidden="false" customHeight="false" outlineLevel="0" collapsed="false">
      <c r="A1776" s="262" t="n">
        <v>2</v>
      </c>
      <c r="B1776" s="332" t="s">
        <v>3295</v>
      </c>
      <c r="C1776" s="332" t="s">
        <v>1894</v>
      </c>
      <c r="D1776" s="332" t="s">
        <v>3296</v>
      </c>
      <c r="E1776" s="262"/>
      <c r="F1776" s="331" t="n">
        <v>5.86</v>
      </c>
      <c r="G1776" s="333" t="n">
        <v>1979</v>
      </c>
      <c r="H1776" s="333" t="n">
        <f aca="false">A1776*G1776*(1-H1758/100)</f>
        <v>3958</v>
      </c>
      <c r="I1776" s="334" t="n">
        <v>989.625</v>
      </c>
      <c r="J1776" s="334" t="n">
        <f aca="false">(A1776*I1776)/J1758*K1758</f>
        <v>1842.225</v>
      </c>
      <c r="K1776" s="335" t="n">
        <f aca="false">H1776-J1776</f>
        <v>2115.775</v>
      </c>
      <c r="L1776" s="330"/>
      <c r="M1776" s="262"/>
      <c r="N1776" s="262" t="n">
        <v>989.625</v>
      </c>
      <c r="O1776" s="262" t="n">
        <v>10.5</v>
      </c>
      <c r="P1776" s="262" t="n">
        <v>2470</v>
      </c>
      <c r="Q1776" s="262" t="n">
        <v>1979.25</v>
      </c>
      <c r="R1776" s="331" t="n">
        <f aca="false">A1776*F1776</f>
        <v>11.72</v>
      </c>
    </row>
    <row r="1777" s="1" customFormat="true" ht="12.75" hidden="false" customHeight="false" outlineLevel="0" collapsed="false">
      <c r="A1777" s="262" t="n">
        <v>1</v>
      </c>
      <c r="B1777" s="332" t="s">
        <v>3297</v>
      </c>
      <c r="C1777" s="332" t="s">
        <v>1894</v>
      </c>
      <c r="D1777" s="332" t="s">
        <v>3298</v>
      </c>
      <c r="E1777" s="262"/>
      <c r="F1777" s="331" t="n">
        <v>6</v>
      </c>
      <c r="G1777" s="333" t="n">
        <v>2168</v>
      </c>
      <c r="H1777" s="333" t="n">
        <f aca="false">A1777*G1777*(1-H1758/100)</f>
        <v>2168</v>
      </c>
      <c r="I1777" s="334" t="n">
        <v>1083.875</v>
      </c>
      <c r="J1777" s="334" t="n">
        <f aca="false">(A1777*I1777)/J1758*K1758</f>
        <v>1008.8375</v>
      </c>
      <c r="K1777" s="335" t="n">
        <f aca="false">H1777-J1777</f>
        <v>1159.1625</v>
      </c>
      <c r="L1777" s="330"/>
      <c r="M1777" s="262"/>
      <c r="N1777" s="262" t="n">
        <v>1083.875</v>
      </c>
      <c r="O1777" s="262" t="n">
        <v>11.5</v>
      </c>
      <c r="P1777" s="262" t="n">
        <v>2710</v>
      </c>
      <c r="Q1777" s="262" t="n">
        <v>2167.75</v>
      </c>
      <c r="R1777" s="331" t="n">
        <f aca="false">A1777*F1777</f>
        <v>6</v>
      </c>
    </row>
    <row r="1778" s="1" customFormat="true" ht="12.75" hidden="false" customHeight="false" outlineLevel="0" collapsed="false">
      <c r="A1778" s="262" t="n">
        <v>2</v>
      </c>
      <c r="B1778" s="332" t="s">
        <v>3299</v>
      </c>
      <c r="C1778" s="332" t="s">
        <v>1894</v>
      </c>
      <c r="D1778" s="332" t="s">
        <v>3300</v>
      </c>
      <c r="E1778" s="262"/>
      <c r="F1778" s="331" t="n">
        <v>8.4</v>
      </c>
      <c r="G1778" s="333" t="n">
        <v>2021</v>
      </c>
      <c r="H1778" s="333" t="n">
        <f aca="false">A1778*G1778*(1-H1758/100)</f>
        <v>4042</v>
      </c>
      <c r="I1778" s="334" t="n">
        <v>1262.95</v>
      </c>
      <c r="J1778" s="334" t="n">
        <f aca="false">(A1778*I1778)/J1758*K1758</f>
        <v>2351.03</v>
      </c>
      <c r="K1778" s="335" t="n">
        <f aca="false">H1778-J1778</f>
        <v>1690.97</v>
      </c>
      <c r="L1778" s="330"/>
      <c r="M1778" s="262"/>
      <c r="N1778" s="262" t="n">
        <v>1262.95</v>
      </c>
      <c r="O1778" s="262" t="n">
        <v>13.4</v>
      </c>
      <c r="P1778" s="262" t="n">
        <v>2530</v>
      </c>
      <c r="Q1778" s="262" t="n">
        <v>2020.72</v>
      </c>
      <c r="R1778" s="331" t="n">
        <f aca="false">A1778*F1778</f>
        <v>16.8</v>
      </c>
    </row>
    <row r="1779" s="1" customFormat="true" ht="12.75" hidden="false" customHeight="false" outlineLevel="0" collapsed="false">
      <c r="A1779" s="262" t="n">
        <v>2</v>
      </c>
      <c r="B1779" s="332" t="s">
        <v>3301</v>
      </c>
      <c r="C1779" s="332" t="s">
        <v>1894</v>
      </c>
      <c r="D1779" s="332" t="s">
        <v>3302</v>
      </c>
      <c r="E1779" s="262"/>
      <c r="F1779" s="331" t="n">
        <v>8.77</v>
      </c>
      <c r="G1779" s="333" t="n">
        <v>2187</v>
      </c>
      <c r="H1779" s="333" t="n">
        <f aca="false">A1779*G1779*(1-H1758/100)</f>
        <v>4374</v>
      </c>
      <c r="I1779" s="334" t="n">
        <v>1366.625</v>
      </c>
      <c r="J1779" s="334" t="n">
        <f aca="false">(A1779*I1779)/J1758*K1758</f>
        <v>2544.025</v>
      </c>
      <c r="K1779" s="335" t="n">
        <f aca="false">H1779-J1779</f>
        <v>1829.975</v>
      </c>
      <c r="L1779" s="330"/>
      <c r="M1779" s="262"/>
      <c r="N1779" s="262" t="n">
        <v>1366.625</v>
      </c>
      <c r="O1779" s="262" t="n">
        <v>14.5</v>
      </c>
      <c r="P1779" s="262" t="n">
        <v>2730</v>
      </c>
      <c r="Q1779" s="262" t="n">
        <v>2186.6</v>
      </c>
      <c r="R1779" s="331" t="n">
        <f aca="false">A1779*F1779</f>
        <v>17.54</v>
      </c>
    </row>
    <row r="1780" s="1" customFormat="true" ht="12.75" hidden="false" customHeight="false" outlineLevel="0" collapsed="false">
      <c r="A1780" s="262" t="n">
        <v>2</v>
      </c>
      <c r="B1780" s="332" t="s">
        <v>3303</v>
      </c>
      <c r="C1780" s="332" t="s">
        <v>1894</v>
      </c>
      <c r="D1780" s="332" t="s">
        <v>3304</v>
      </c>
      <c r="E1780" s="262"/>
      <c r="F1780" s="331"/>
      <c r="G1780" s="333" t="n">
        <v>3016</v>
      </c>
      <c r="H1780" s="333" t="n">
        <f aca="false">A1780*G1780*(1-H1758/100)</f>
        <v>6032</v>
      </c>
      <c r="I1780" s="334" t="n">
        <v>1885</v>
      </c>
      <c r="J1780" s="334" t="n">
        <f aca="false">(A1780*I1780)/J1758*K1758</f>
        <v>3509</v>
      </c>
      <c r="K1780" s="335" t="n">
        <f aca="false">H1780-J1780</f>
        <v>2523</v>
      </c>
      <c r="L1780" s="330"/>
      <c r="M1780" s="262"/>
      <c r="N1780" s="262" t="n">
        <v>1885</v>
      </c>
      <c r="O1780" s="262" t="n">
        <v>20</v>
      </c>
      <c r="P1780" s="262" t="n">
        <v>3200</v>
      </c>
      <c r="Q1780" s="262" t="n">
        <v>3016</v>
      </c>
      <c r="R1780" s="331" t="n">
        <f aca="false">A1780*F1780</f>
        <v>0</v>
      </c>
    </row>
    <row r="1781" s="1" customFormat="true" ht="12.75" hidden="false" customHeight="false" outlineLevel="0" collapsed="false">
      <c r="A1781" s="336" t="n">
        <f aca="false">SUM(A1759:A1780)</f>
        <v>500</v>
      </c>
      <c r="B1781" s="336" t="s">
        <v>377</v>
      </c>
      <c r="C1781" s="336"/>
      <c r="D1781" s="336"/>
      <c r="E1781" s="336"/>
      <c r="F1781" s="337" t="n">
        <f aca="false">R1781</f>
        <v>336.28</v>
      </c>
      <c r="G1781" s="338"/>
      <c r="H1781" s="339" t="n">
        <f aca="false">SUM(H1759:H1780)</f>
        <v>91592</v>
      </c>
      <c r="I1781" s="340"/>
      <c r="J1781" s="341" t="n">
        <f aca="false">SUM(J1759:J1780)</f>
        <v>56854.0885</v>
      </c>
      <c r="K1781" s="335" t="n">
        <f aca="false">SUM(K1759:K1780)</f>
        <v>34737.9115</v>
      </c>
      <c r="L1781" s="330"/>
      <c r="M1781" s="262"/>
      <c r="N1781" s="262"/>
      <c r="O1781" s="262"/>
      <c r="P1781" s="262"/>
      <c r="Q1781" s="262"/>
      <c r="R1781" s="331" t="n">
        <f aca="false">SUM(R1759:R1780)</f>
        <v>336.28</v>
      </c>
    </row>
    <row r="1782" s="1" customFormat="true" ht="12.75" hidden="false" customHeight="false" outlineLevel="0" collapsed="false">
      <c r="A1782" s="262"/>
      <c r="B1782" s="272" t="s">
        <v>914</v>
      </c>
      <c r="C1782" s="342"/>
      <c r="D1782" s="342"/>
      <c r="E1782" s="262"/>
      <c r="F1782" s="262"/>
      <c r="G1782" s="333"/>
      <c r="H1782" s="343" t="n">
        <v>0</v>
      </c>
      <c r="I1782" s="344" t="n">
        <f aca="false">K1783/J1783</f>
        <v>0.611001115601387</v>
      </c>
      <c r="J1782" s="345"/>
      <c r="K1782" s="335"/>
      <c r="L1782" s="330"/>
      <c r="M1782" s="262"/>
      <c r="N1782" s="262"/>
      <c r="O1782" s="262"/>
      <c r="P1782" s="262"/>
      <c r="Q1782" s="262"/>
      <c r="R1782" s="331"/>
    </row>
    <row r="1783" s="1" customFormat="true" ht="13.5" hidden="false" customHeight="false" outlineLevel="0" collapsed="false">
      <c r="A1783" s="346"/>
      <c r="B1783" s="346" t="s">
        <v>915</v>
      </c>
      <c r="C1783" s="346"/>
      <c r="D1783" s="346"/>
      <c r="E1783" s="346"/>
      <c r="F1783" s="347"/>
      <c r="G1783" s="348"/>
      <c r="H1783" s="349" t="n">
        <f aca="false">SUM(H1781:H1782)</f>
        <v>91592</v>
      </c>
      <c r="I1783" s="350" t="n">
        <f aca="false">K1783/H1783</f>
        <v>0.379267965542842</v>
      </c>
      <c r="J1783" s="351" t="n">
        <f aca="false">SUM(J1781:J1782)</f>
        <v>56854.0885</v>
      </c>
      <c r="K1783" s="352" t="n">
        <f aca="false">H1783-J1783</f>
        <v>34737.9115</v>
      </c>
      <c r="L1783" s="330"/>
      <c r="M1783" s="262"/>
      <c r="N1783" s="262"/>
      <c r="O1783" s="262"/>
      <c r="P1783" s="262"/>
      <c r="Q1783" s="262"/>
      <c r="R1783" s="331"/>
    </row>
    <row r="1784" s="1" customFormat="true" ht="13.5" hidden="false" customHeight="false" outlineLevel="0" collapsed="false">
      <c r="A1784" s="262"/>
      <c r="B1784" s="332"/>
      <c r="C1784" s="342"/>
      <c r="D1784" s="342"/>
      <c r="E1784" s="262"/>
      <c r="F1784" s="262"/>
      <c r="G1784" s="262"/>
      <c r="H1784" s="262"/>
      <c r="I1784" s="354"/>
      <c r="J1784" s="354"/>
      <c r="K1784" s="355"/>
      <c r="L1784" s="330"/>
      <c r="M1784" s="262"/>
      <c r="N1784" s="262"/>
      <c r="O1784" s="262"/>
      <c r="P1784" s="262"/>
      <c r="Q1784" s="262"/>
      <c r="R1784" s="331"/>
    </row>
    <row r="1785" s="1" customFormat="true" ht="13.5" hidden="false" customHeight="false" outlineLevel="0" collapsed="false">
      <c r="A1785" s="322"/>
      <c r="B1785" s="323" t="s">
        <v>2170</v>
      </c>
      <c r="C1785" s="324" t="s">
        <v>2171</v>
      </c>
      <c r="D1785" s="325" t="n">
        <v>42782</v>
      </c>
      <c r="E1785" s="322"/>
      <c r="F1785" s="322" t="s">
        <v>3305</v>
      </c>
      <c r="G1785" s="324"/>
      <c r="H1785" s="326" t="n">
        <v>0</v>
      </c>
      <c r="I1785" s="327" t="s">
        <v>358</v>
      </c>
      <c r="J1785" s="328" t="n">
        <v>65</v>
      </c>
      <c r="K1785" s="329" t="n">
        <v>60.5</v>
      </c>
      <c r="L1785" s="330"/>
      <c r="M1785" s="262"/>
      <c r="N1785" s="262"/>
      <c r="O1785" s="262"/>
      <c r="P1785" s="262"/>
      <c r="Q1785" s="262"/>
      <c r="R1785" s="331"/>
    </row>
    <row r="1786" s="1" customFormat="true" ht="12.75" hidden="false" customHeight="false" outlineLevel="0" collapsed="false">
      <c r="A1786" s="262" t="n">
        <v>20</v>
      </c>
      <c r="B1786" s="332" t="s">
        <v>3306</v>
      </c>
      <c r="C1786" s="332" t="s">
        <v>1565</v>
      </c>
      <c r="D1786" s="332" t="s">
        <v>3307</v>
      </c>
      <c r="E1786" s="262"/>
      <c r="F1786" s="331" t="n">
        <v>1</v>
      </c>
      <c r="G1786" s="333" t="n">
        <v>1125</v>
      </c>
      <c r="H1786" s="333" t="n">
        <f aca="false">A1786*G1786*(1-H1785/100)</f>
        <v>22500</v>
      </c>
      <c r="I1786" s="334" t="n">
        <v>833.625</v>
      </c>
      <c r="J1786" s="334" t="n">
        <f aca="false">(A1786*I1786)/J1785*K1785</f>
        <v>15518.25</v>
      </c>
      <c r="K1786" s="335" t="n">
        <f aca="false">H1786-J1786</f>
        <v>6981.75</v>
      </c>
      <c r="L1786" s="330"/>
      <c r="M1786" s="262"/>
      <c r="N1786" s="262" t="n">
        <v>833.625</v>
      </c>
      <c r="O1786" s="262" t="n">
        <v>9.5</v>
      </c>
      <c r="P1786" s="262" t="n">
        <v>1400</v>
      </c>
      <c r="Q1786" s="262" t="n">
        <v>1125</v>
      </c>
      <c r="R1786" s="331" t="n">
        <f aca="false">A1786*F1786</f>
        <v>20</v>
      </c>
    </row>
    <row r="1787" s="1" customFormat="true" ht="12.75" hidden="false" customHeight="false" outlineLevel="0" collapsed="false">
      <c r="A1787" s="262" t="n">
        <v>6</v>
      </c>
      <c r="B1787" s="332" t="s">
        <v>3308</v>
      </c>
      <c r="C1787" s="272" t="s">
        <v>1980</v>
      </c>
      <c r="D1787" s="332"/>
      <c r="E1787" s="262"/>
      <c r="F1787" s="331"/>
      <c r="G1787" s="333"/>
      <c r="H1787" s="333"/>
      <c r="I1787" s="334"/>
      <c r="J1787" s="334"/>
      <c r="K1787" s="335"/>
      <c r="L1787" s="330"/>
      <c r="M1787" s="262"/>
      <c r="N1787" s="262"/>
      <c r="O1787" s="262"/>
      <c r="P1787" s="262"/>
      <c r="Q1787" s="262"/>
      <c r="R1787" s="331"/>
    </row>
    <row r="1788" s="1" customFormat="true" ht="12.75" hidden="false" customHeight="false" outlineLevel="0" collapsed="false">
      <c r="A1788" s="262" t="n">
        <v>1</v>
      </c>
      <c r="B1788" s="332" t="s">
        <v>3309</v>
      </c>
      <c r="C1788" s="272" t="s">
        <v>1980</v>
      </c>
      <c r="D1788" s="332"/>
      <c r="E1788" s="262"/>
      <c r="F1788" s="331"/>
      <c r="G1788" s="333"/>
      <c r="H1788" s="333"/>
      <c r="I1788" s="334"/>
      <c r="J1788" s="334"/>
      <c r="K1788" s="335"/>
      <c r="L1788" s="330"/>
      <c r="M1788" s="262"/>
      <c r="N1788" s="262"/>
      <c r="O1788" s="262"/>
      <c r="P1788" s="262"/>
      <c r="Q1788" s="262"/>
      <c r="R1788" s="331"/>
    </row>
    <row r="1789" s="1" customFormat="true" ht="12.75" hidden="false" customHeight="false" outlineLevel="0" collapsed="false">
      <c r="A1789" s="336" t="n">
        <f aca="false">SUM(A1786:A1786)</f>
        <v>20</v>
      </c>
      <c r="B1789" s="336" t="s">
        <v>377</v>
      </c>
      <c r="C1789" s="336"/>
      <c r="D1789" s="336"/>
      <c r="E1789" s="336"/>
      <c r="F1789" s="337" t="n">
        <f aca="false">R1789</f>
        <v>20</v>
      </c>
      <c r="G1789" s="338"/>
      <c r="H1789" s="339" t="n">
        <f aca="false">SUM(H1786:H1786)</f>
        <v>22500</v>
      </c>
      <c r="I1789" s="340"/>
      <c r="J1789" s="341" t="n">
        <f aca="false">SUM(J1786:J1786)</f>
        <v>15518.25</v>
      </c>
      <c r="K1789" s="335" t="n">
        <f aca="false">SUM(K1786:K1786)</f>
        <v>6981.75</v>
      </c>
      <c r="L1789" s="330"/>
      <c r="M1789" s="262"/>
      <c r="N1789" s="262"/>
      <c r="O1789" s="262"/>
      <c r="P1789" s="262"/>
      <c r="Q1789" s="262"/>
      <c r="R1789" s="331" t="n">
        <f aca="false">SUM(R1786:R1786)</f>
        <v>20</v>
      </c>
    </row>
    <row r="1790" s="1" customFormat="true" ht="12.75" hidden="false" customHeight="false" outlineLevel="0" collapsed="false">
      <c r="A1790" s="262"/>
      <c r="B1790" s="272" t="s">
        <v>914</v>
      </c>
      <c r="C1790" s="342"/>
      <c r="D1790" s="342"/>
      <c r="E1790" s="262"/>
      <c r="F1790" s="262"/>
      <c r="G1790" s="333"/>
      <c r="H1790" s="343" t="n">
        <v>0</v>
      </c>
      <c r="I1790" s="344" t="n">
        <f aca="false">K1791/J1791</f>
        <v>0.449905756125852</v>
      </c>
      <c r="J1790" s="345"/>
      <c r="K1790" s="335"/>
      <c r="L1790" s="330"/>
      <c r="M1790" s="262"/>
      <c r="N1790" s="262"/>
      <c r="O1790" s="262"/>
      <c r="P1790" s="262"/>
      <c r="Q1790" s="262"/>
      <c r="R1790" s="331"/>
    </row>
    <row r="1791" s="1" customFormat="true" ht="13.5" hidden="false" customHeight="false" outlineLevel="0" collapsed="false">
      <c r="A1791" s="346"/>
      <c r="B1791" s="346" t="s">
        <v>915</v>
      </c>
      <c r="C1791" s="346"/>
      <c r="D1791" s="346"/>
      <c r="E1791" s="346"/>
      <c r="F1791" s="347"/>
      <c r="G1791" s="348"/>
      <c r="H1791" s="349" t="n">
        <f aca="false">SUM(H1789:H1790)</f>
        <v>22500</v>
      </c>
      <c r="I1791" s="350" t="n">
        <f aca="false">K1791/H1791</f>
        <v>0.3103</v>
      </c>
      <c r="J1791" s="351" t="n">
        <f aca="false">SUM(J1789:J1790)</f>
        <v>15518.25</v>
      </c>
      <c r="K1791" s="352" t="n">
        <f aca="false">H1791-J1791</f>
        <v>6981.75</v>
      </c>
      <c r="L1791" s="330"/>
      <c r="M1791" s="262"/>
      <c r="N1791" s="262"/>
      <c r="O1791" s="262"/>
      <c r="P1791" s="262"/>
      <c r="Q1791" s="262"/>
      <c r="R1791" s="331"/>
    </row>
    <row r="1792" s="1" customFormat="true" ht="13.5" hidden="false" customHeight="false" outlineLevel="0" collapsed="false">
      <c r="A1792" s="262"/>
      <c r="B1792" s="332"/>
      <c r="C1792" s="342"/>
      <c r="D1792" s="342"/>
      <c r="E1792" s="262"/>
      <c r="F1792" s="262"/>
      <c r="G1792" s="262"/>
      <c r="H1792" s="262"/>
      <c r="I1792" s="354"/>
      <c r="J1792" s="354"/>
      <c r="K1792" s="355"/>
      <c r="L1792" s="330"/>
      <c r="M1792" s="262"/>
      <c r="N1792" s="262"/>
      <c r="O1792" s="262"/>
      <c r="P1792" s="262"/>
      <c r="Q1792" s="262"/>
      <c r="R1792" s="331"/>
    </row>
    <row r="1793" s="1" customFormat="true" ht="13.5" hidden="false" customHeight="false" outlineLevel="0" collapsed="false">
      <c r="A1793" s="322"/>
      <c r="B1793" s="323" t="s">
        <v>3310</v>
      </c>
      <c r="C1793" s="324" t="s">
        <v>2355</v>
      </c>
      <c r="D1793" s="325" t="n">
        <v>42782</v>
      </c>
      <c r="E1793" s="322"/>
      <c r="F1793" s="322" t="s">
        <v>3305</v>
      </c>
      <c r="G1793" s="324"/>
      <c r="H1793" s="326" t="n">
        <v>0</v>
      </c>
      <c r="I1793" s="327" t="s">
        <v>358</v>
      </c>
      <c r="J1793" s="328" t="n">
        <v>65</v>
      </c>
      <c r="K1793" s="329" t="n">
        <v>60.5</v>
      </c>
      <c r="L1793" s="330"/>
      <c r="M1793" s="262"/>
      <c r="N1793" s="262"/>
      <c r="O1793" s="262"/>
      <c r="P1793" s="262"/>
      <c r="Q1793" s="262"/>
      <c r="R1793" s="331"/>
    </row>
    <row r="1794" s="1" customFormat="true" ht="12.75" hidden="false" customHeight="false" outlineLevel="0" collapsed="false">
      <c r="A1794" s="262" t="n">
        <v>5</v>
      </c>
      <c r="B1794" s="332" t="s">
        <v>1613</v>
      </c>
      <c r="C1794" s="332" t="s">
        <v>1532</v>
      </c>
      <c r="D1794" s="332" t="s">
        <v>1614</v>
      </c>
      <c r="E1794" s="262"/>
      <c r="F1794" s="331" t="n">
        <v>0.59</v>
      </c>
      <c r="G1794" s="333" t="n">
        <v>150</v>
      </c>
      <c r="H1794" s="333" t="n">
        <f aca="false">A1794*G1794*(1-H1793/100)</f>
        <v>750</v>
      </c>
      <c r="I1794" s="334" t="n">
        <v>88.4</v>
      </c>
      <c r="J1794" s="334" t="n">
        <f aca="false">(A1794*I1794)/J1793*K1793</f>
        <v>411.4</v>
      </c>
      <c r="K1794" s="335" t="n">
        <f aca="false">H1794-J1794</f>
        <v>338.6</v>
      </c>
      <c r="L1794" s="330"/>
      <c r="M1794" s="262"/>
      <c r="N1794" s="262" t="n">
        <v>88.4</v>
      </c>
      <c r="O1794" s="262" t="n">
        <v>0.8</v>
      </c>
      <c r="P1794" s="262" t="n">
        <v>300</v>
      </c>
      <c r="Q1794" s="262" t="n">
        <v>131</v>
      </c>
      <c r="R1794" s="331" t="n">
        <f aca="false">A1794*F1794</f>
        <v>2.95</v>
      </c>
    </row>
    <row r="1795" s="1" customFormat="true" ht="12.75" hidden="false" customHeight="false" outlineLevel="0" collapsed="false">
      <c r="A1795" s="262" t="n">
        <v>5</v>
      </c>
      <c r="B1795" s="332" t="s">
        <v>1531</v>
      </c>
      <c r="C1795" s="332" t="s">
        <v>1532</v>
      </c>
      <c r="D1795" s="332" t="s">
        <v>1533</v>
      </c>
      <c r="E1795" s="262"/>
      <c r="F1795" s="331" t="n">
        <v>0.6</v>
      </c>
      <c r="G1795" s="333" t="n">
        <v>285</v>
      </c>
      <c r="H1795" s="333" t="n">
        <f aca="false">A1795*G1795*(1-H1793/100)</f>
        <v>1425</v>
      </c>
      <c r="I1795" s="334" t="n">
        <v>201.825</v>
      </c>
      <c r="J1795" s="334" t="n">
        <f aca="false">(A1795*I1795)/J1793*K1793</f>
        <v>939.2625</v>
      </c>
      <c r="K1795" s="335" t="n">
        <f aca="false">H1795-J1795</f>
        <v>485.7375</v>
      </c>
      <c r="L1795" s="330"/>
      <c r="M1795" s="262"/>
      <c r="N1795" s="262" t="n">
        <v>201.825</v>
      </c>
      <c r="O1795" s="262" t="n">
        <v>2.3</v>
      </c>
      <c r="P1795" s="262" t="n">
        <v>400</v>
      </c>
      <c r="Q1795" s="262" t="n">
        <v>285</v>
      </c>
      <c r="R1795" s="331" t="n">
        <f aca="false">A1795*F1795</f>
        <v>3</v>
      </c>
    </row>
    <row r="1796" s="1" customFormat="true" ht="12.75" hidden="false" customHeight="false" outlineLevel="0" collapsed="false">
      <c r="A1796" s="262" t="n">
        <v>5</v>
      </c>
      <c r="B1796" s="332" t="s">
        <v>2409</v>
      </c>
      <c r="C1796" s="332" t="s">
        <v>2410</v>
      </c>
      <c r="D1796" s="332" t="s">
        <v>2411</v>
      </c>
      <c r="E1796" s="262"/>
      <c r="F1796" s="331" t="n">
        <v>0.63</v>
      </c>
      <c r="G1796" s="333" t="n">
        <v>250</v>
      </c>
      <c r="H1796" s="333" t="n">
        <f aca="false">A1796*G1796*(1-H1793/100)</f>
        <v>1250</v>
      </c>
      <c r="I1796" s="334" t="n">
        <v>158.015</v>
      </c>
      <c r="J1796" s="334" t="n">
        <f aca="false">(A1796*I1796)/J1793*K1793</f>
        <v>735.3775</v>
      </c>
      <c r="K1796" s="335" t="n">
        <f aca="false">H1796-J1796</f>
        <v>514.6225</v>
      </c>
      <c r="L1796" s="330"/>
      <c r="M1796" s="262"/>
      <c r="N1796" s="262" t="n">
        <v>158.015</v>
      </c>
      <c r="O1796" s="262" t="n">
        <v>1.43</v>
      </c>
      <c r="P1796" s="262" t="n">
        <v>500</v>
      </c>
      <c r="Q1796" s="262" t="n">
        <v>225</v>
      </c>
      <c r="R1796" s="331" t="n">
        <f aca="false">A1796*F1796</f>
        <v>3.15</v>
      </c>
    </row>
    <row r="1797" s="1" customFormat="true" ht="12.75" hidden="false" customHeight="false" outlineLevel="0" collapsed="false">
      <c r="A1797" s="262" t="n">
        <v>5</v>
      </c>
      <c r="B1797" s="332" t="s">
        <v>3311</v>
      </c>
      <c r="C1797" s="332" t="s">
        <v>3312</v>
      </c>
      <c r="D1797" s="332" t="s">
        <v>2716</v>
      </c>
      <c r="E1797" s="262"/>
      <c r="F1797" s="331" t="n">
        <v>4</v>
      </c>
      <c r="G1797" s="333" t="n">
        <v>1700</v>
      </c>
      <c r="H1797" s="333" t="n">
        <f aca="false">A1797*G1797*(1-H1793/100)</f>
        <v>8500</v>
      </c>
      <c r="I1797" s="334" t="n">
        <v>1080</v>
      </c>
      <c r="J1797" s="334" t="n">
        <f aca="false">(A1797*I1797)/J1793*K1793</f>
        <v>5026.15384615385</v>
      </c>
      <c r="K1797" s="335" t="n">
        <f aca="false">H1797-J1797</f>
        <v>3473.84615384615</v>
      </c>
      <c r="L1797" s="330"/>
      <c r="M1797" s="262"/>
      <c r="N1797" s="262" t="n">
        <v>1080</v>
      </c>
      <c r="O1797" s="262" t="n">
        <v>11.0769230769231</v>
      </c>
      <c r="P1797" s="262" t="n">
        <v>2800</v>
      </c>
      <c r="Q1797" s="262" t="n">
        <v>1566</v>
      </c>
      <c r="R1797" s="331" t="n">
        <f aca="false">A1797*F1797</f>
        <v>20</v>
      </c>
    </row>
    <row r="1798" s="1" customFormat="true" ht="12.75" hidden="false" customHeight="false" outlineLevel="0" collapsed="false">
      <c r="A1798" s="262" t="n">
        <v>5</v>
      </c>
      <c r="B1798" s="332" t="s">
        <v>1746</v>
      </c>
      <c r="C1798" s="332" t="s">
        <v>1747</v>
      </c>
      <c r="D1798" s="332" t="s">
        <v>1748</v>
      </c>
      <c r="E1798" s="262"/>
      <c r="F1798" s="331" t="n">
        <v>1.2</v>
      </c>
      <c r="G1798" s="333" t="n">
        <v>618</v>
      </c>
      <c r="H1798" s="333" t="n">
        <f aca="false">A1798*G1798*(1-H1793/100)</f>
        <v>3090</v>
      </c>
      <c r="I1798" s="334" t="n">
        <v>447.525</v>
      </c>
      <c r="J1798" s="334" t="n">
        <f aca="false">(A1798*I1798)/J1793*K1793</f>
        <v>2082.7125</v>
      </c>
      <c r="K1798" s="335" t="n">
        <f aca="false">H1798-J1798</f>
        <v>1007.2875</v>
      </c>
      <c r="L1798" s="330"/>
      <c r="M1798" s="262"/>
      <c r="N1798" s="262" t="n">
        <v>447.525</v>
      </c>
      <c r="O1798" s="262" t="n">
        <v>5.1</v>
      </c>
      <c r="P1798" s="262" t="n">
        <v>900</v>
      </c>
      <c r="Q1798" s="262" t="n">
        <v>604</v>
      </c>
      <c r="R1798" s="331" t="n">
        <f aca="false">A1798*F1798</f>
        <v>6</v>
      </c>
    </row>
    <row r="1799" s="1" customFormat="true" ht="12.75" hidden="false" customHeight="false" outlineLevel="0" collapsed="false">
      <c r="A1799" s="336" t="n">
        <f aca="false">SUM(A1794:A1798)</f>
        <v>25</v>
      </c>
      <c r="B1799" s="336" t="s">
        <v>377</v>
      </c>
      <c r="C1799" s="336"/>
      <c r="D1799" s="336"/>
      <c r="E1799" s="336"/>
      <c r="F1799" s="337" t="n">
        <f aca="false">R1799</f>
        <v>35.1</v>
      </c>
      <c r="G1799" s="338"/>
      <c r="H1799" s="339" t="n">
        <f aca="false">SUM(H1794:H1798)</f>
        <v>15015</v>
      </c>
      <c r="I1799" s="340"/>
      <c r="J1799" s="341" t="n">
        <f aca="false">SUM(J1794:J1798)</f>
        <v>9194.90634615385</v>
      </c>
      <c r="K1799" s="335" t="n">
        <f aca="false">SUM(K1794:K1798)</f>
        <v>5820.09365384615</v>
      </c>
      <c r="L1799" s="330"/>
      <c r="M1799" s="262"/>
      <c r="N1799" s="262"/>
      <c r="O1799" s="262"/>
      <c r="P1799" s="262"/>
      <c r="Q1799" s="262"/>
      <c r="R1799" s="331" t="n">
        <f aca="false">SUM(R1794:R1798)</f>
        <v>35.1</v>
      </c>
    </row>
    <row r="1800" s="1" customFormat="true" ht="12.75" hidden="false" customHeight="false" outlineLevel="0" collapsed="false">
      <c r="A1800" s="262"/>
      <c r="B1800" s="272" t="s">
        <v>914</v>
      </c>
      <c r="C1800" s="342"/>
      <c r="D1800" s="342"/>
      <c r="E1800" s="262"/>
      <c r="F1800" s="262"/>
      <c r="G1800" s="333"/>
      <c r="H1800" s="343" t="n">
        <v>0</v>
      </c>
      <c r="I1800" s="344" t="n">
        <f aca="false">K1801/J1801</f>
        <v>0.632969323964964</v>
      </c>
      <c r="J1800" s="345"/>
      <c r="K1800" s="335"/>
      <c r="L1800" s="330"/>
      <c r="M1800" s="262"/>
      <c r="N1800" s="262"/>
      <c r="O1800" s="262"/>
      <c r="P1800" s="262"/>
      <c r="Q1800" s="262"/>
      <c r="R1800" s="331"/>
    </row>
    <row r="1801" s="1" customFormat="true" ht="13.5" hidden="false" customHeight="false" outlineLevel="0" collapsed="false">
      <c r="A1801" s="346"/>
      <c r="B1801" s="346" t="s">
        <v>915</v>
      </c>
      <c r="C1801" s="346"/>
      <c r="D1801" s="346"/>
      <c r="E1801" s="346"/>
      <c r="F1801" s="347"/>
      <c r="G1801" s="348"/>
      <c r="H1801" s="349" t="n">
        <f aca="false">SUM(H1799:H1800)</f>
        <v>15015</v>
      </c>
      <c r="I1801" s="350" t="n">
        <f aca="false">K1801/H1801</f>
        <v>0.387618624964779</v>
      </c>
      <c r="J1801" s="351" t="n">
        <f aca="false">SUM(J1799:J1800)</f>
        <v>9194.90634615385</v>
      </c>
      <c r="K1801" s="352" t="n">
        <f aca="false">H1801-J1801</f>
        <v>5820.09365384615</v>
      </c>
      <c r="L1801" s="330"/>
      <c r="M1801" s="262"/>
      <c r="N1801" s="262"/>
      <c r="O1801" s="262"/>
      <c r="P1801" s="262"/>
      <c r="Q1801" s="262"/>
      <c r="R1801" s="331"/>
    </row>
    <row r="1802" s="1" customFormat="true" ht="13.5" hidden="false" customHeight="false" outlineLevel="0" collapsed="false">
      <c r="A1802" s="262"/>
      <c r="B1802" s="332"/>
      <c r="C1802" s="342"/>
      <c r="D1802" s="342"/>
      <c r="E1802" s="262"/>
      <c r="F1802" s="262"/>
      <c r="G1802" s="262"/>
      <c r="H1802" s="262"/>
      <c r="I1802" s="354"/>
      <c r="J1802" s="354"/>
      <c r="K1802" s="355"/>
      <c r="L1802" s="330"/>
      <c r="M1802" s="262"/>
      <c r="N1802" s="262"/>
      <c r="O1802" s="262"/>
      <c r="P1802" s="262"/>
      <c r="Q1802" s="262"/>
      <c r="R1802" s="331"/>
    </row>
    <row r="1803" s="1" customFormat="true" ht="13.5" hidden="false" customHeight="false" outlineLevel="0" collapsed="false">
      <c r="A1803" s="322"/>
      <c r="B1803" s="323" t="s">
        <v>3313</v>
      </c>
      <c r="C1803" s="324" t="s">
        <v>2788</v>
      </c>
      <c r="D1803" s="325" t="n">
        <v>42782</v>
      </c>
      <c r="E1803" s="322"/>
      <c r="F1803" s="322" t="s">
        <v>3305</v>
      </c>
      <c r="G1803" s="324"/>
      <c r="H1803" s="326" t="n">
        <v>0</v>
      </c>
      <c r="I1803" s="327" t="s">
        <v>358</v>
      </c>
      <c r="J1803" s="328" t="n">
        <v>65</v>
      </c>
      <c r="K1803" s="329" t="n">
        <v>60.5</v>
      </c>
      <c r="L1803" s="330"/>
      <c r="M1803" s="262"/>
      <c r="N1803" s="262"/>
      <c r="O1803" s="262"/>
      <c r="P1803" s="262"/>
      <c r="Q1803" s="262"/>
      <c r="R1803" s="331"/>
    </row>
    <row r="1804" s="1" customFormat="true" ht="12.75" hidden="false" customHeight="false" outlineLevel="0" collapsed="false">
      <c r="A1804" s="262" t="n">
        <v>6</v>
      </c>
      <c r="B1804" s="332" t="s">
        <v>2851</v>
      </c>
      <c r="C1804" s="332" t="s">
        <v>1636</v>
      </c>
      <c r="D1804" s="332" t="s">
        <v>1637</v>
      </c>
      <c r="E1804" s="262"/>
      <c r="F1804" s="331" t="n">
        <v>4.08</v>
      </c>
      <c r="G1804" s="333" t="n">
        <v>2900</v>
      </c>
      <c r="H1804" s="333" t="n">
        <f aca="false">A1804*G1804*(1-H1803/100)</f>
        <v>17400</v>
      </c>
      <c r="I1804" s="334" t="n">
        <v>2120.3</v>
      </c>
      <c r="J1804" s="334" t="n">
        <f aca="false">(A1804*I1804)/J1803*K1803</f>
        <v>11841.06</v>
      </c>
      <c r="K1804" s="335" t="n">
        <f aca="false">H1804-J1804</f>
        <v>5558.94</v>
      </c>
      <c r="L1804" s="330"/>
      <c r="M1804" s="262"/>
      <c r="N1804" s="262" t="n">
        <v>2120.3</v>
      </c>
      <c r="O1804" s="262" t="n">
        <v>23.3</v>
      </c>
      <c r="P1804" s="262" t="n">
        <v>3500</v>
      </c>
      <c r="Q1804" s="262" t="n">
        <v>2862.405</v>
      </c>
      <c r="R1804" s="331" t="n">
        <f aca="false">A1804*F1804</f>
        <v>24.48</v>
      </c>
    </row>
    <row r="1805" s="1" customFormat="true" ht="12.75" hidden="false" customHeight="false" outlineLevel="0" collapsed="false">
      <c r="A1805" s="262" t="n">
        <v>100</v>
      </c>
      <c r="B1805" s="332" t="s">
        <v>2475</v>
      </c>
      <c r="C1805" s="332" t="s">
        <v>2069</v>
      </c>
      <c r="D1805" s="332" t="s">
        <v>2476</v>
      </c>
      <c r="E1805" s="262"/>
      <c r="F1805" s="331" t="n">
        <v>0.02</v>
      </c>
      <c r="G1805" s="333" t="n">
        <v>109</v>
      </c>
      <c r="H1805" s="333" t="n">
        <f aca="false">A1805*G1805*(1-H1803/100)</f>
        <v>10900</v>
      </c>
      <c r="I1805" s="334" t="n">
        <v>78.975</v>
      </c>
      <c r="J1805" s="334" t="n">
        <f aca="false">(A1805*I1805)/J1803*K1803</f>
        <v>7350.75</v>
      </c>
      <c r="K1805" s="335" t="n">
        <f aca="false">H1805-J1805</f>
        <v>3549.25</v>
      </c>
      <c r="L1805" s="330"/>
      <c r="M1805" s="262"/>
      <c r="N1805" s="262" t="n">
        <v>78.975</v>
      </c>
      <c r="O1805" s="262" t="n">
        <v>0.9</v>
      </c>
      <c r="P1805" s="262" t="n">
        <v>158</v>
      </c>
      <c r="Q1805" s="262" t="n">
        <v>107</v>
      </c>
      <c r="R1805" s="331" t="n">
        <f aca="false">A1805*F1805</f>
        <v>2</v>
      </c>
    </row>
    <row r="1806" s="1" customFormat="true" ht="12.75" hidden="false" customHeight="false" outlineLevel="0" collapsed="false">
      <c r="A1806" s="336" t="n">
        <f aca="false">SUM(A1804:A1805)</f>
        <v>106</v>
      </c>
      <c r="B1806" s="336" t="s">
        <v>377</v>
      </c>
      <c r="C1806" s="336"/>
      <c r="D1806" s="336"/>
      <c r="E1806" s="336"/>
      <c r="F1806" s="337" t="n">
        <f aca="false">R1806</f>
        <v>26.48</v>
      </c>
      <c r="G1806" s="338"/>
      <c r="H1806" s="339" t="n">
        <f aca="false">SUM(H1804:H1805)</f>
        <v>28300</v>
      </c>
      <c r="I1806" s="340"/>
      <c r="J1806" s="341" t="n">
        <f aca="false">SUM(J1804:J1805)</f>
        <v>19191.81</v>
      </c>
      <c r="K1806" s="335" t="n">
        <f aca="false">SUM(K1804:K1805)</f>
        <v>9108.19</v>
      </c>
      <c r="L1806" s="330"/>
      <c r="M1806" s="262"/>
      <c r="N1806" s="262"/>
      <c r="O1806" s="262"/>
      <c r="P1806" s="262"/>
      <c r="Q1806" s="262"/>
      <c r="R1806" s="331" t="n">
        <f aca="false">SUM(R1804:R1805)</f>
        <v>26.48</v>
      </c>
    </row>
    <row r="1807" s="1" customFormat="true" ht="12.75" hidden="false" customHeight="false" outlineLevel="0" collapsed="false">
      <c r="A1807" s="262"/>
      <c r="B1807" s="272" t="s">
        <v>914</v>
      </c>
      <c r="C1807" s="342"/>
      <c r="D1807" s="342"/>
      <c r="E1807" s="262"/>
      <c r="F1807" s="262"/>
      <c r="G1807" s="333"/>
      <c r="H1807" s="343" t="n">
        <v>0</v>
      </c>
      <c r="I1807" s="344" t="n">
        <f aca="false">K1808/J1808</f>
        <v>0.47458733699427</v>
      </c>
      <c r="J1807" s="345"/>
      <c r="K1807" s="335"/>
      <c r="L1807" s="330"/>
      <c r="M1807" s="262"/>
      <c r="N1807" s="262"/>
      <c r="O1807" s="262"/>
      <c r="P1807" s="262"/>
      <c r="Q1807" s="262"/>
      <c r="R1807" s="331"/>
    </row>
    <row r="1808" s="1" customFormat="true" ht="13.5" hidden="false" customHeight="false" outlineLevel="0" collapsed="false">
      <c r="A1808" s="346"/>
      <c r="B1808" s="346" t="s">
        <v>915</v>
      </c>
      <c r="C1808" s="346"/>
      <c r="D1808" s="346"/>
      <c r="E1808" s="346"/>
      <c r="F1808" s="347"/>
      <c r="G1808" s="348"/>
      <c r="H1808" s="349" t="n">
        <f aca="false">SUM(H1806:H1807)</f>
        <v>28300</v>
      </c>
      <c r="I1808" s="350" t="n">
        <f aca="false">K1808/H1808</f>
        <v>0.321844169611307</v>
      </c>
      <c r="J1808" s="351" t="n">
        <f aca="false">SUM(J1806:J1807)</f>
        <v>19191.81</v>
      </c>
      <c r="K1808" s="352" t="n">
        <f aca="false">H1808-J1808</f>
        <v>9108.19</v>
      </c>
      <c r="L1808" s="330"/>
      <c r="M1808" s="262"/>
      <c r="N1808" s="262"/>
      <c r="O1808" s="262"/>
      <c r="P1808" s="262"/>
      <c r="Q1808" s="262"/>
      <c r="R1808" s="331"/>
    </row>
    <row r="1809" s="1" customFormat="true" ht="13.5" hidden="false" customHeight="false" outlineLevel="0" collapsed="false">
      <c r="A1809" s="262"/>
      <c r="B1809" s="272"/>
      <c r="C1809" s="342"/>
      <c r="D1809" s="342"/>
      <c r="E1809" s="262"/>
      <c r="F1809" s="262"/>
      <c r="G1809" s="262"/>
      <c r="H1809" s="262"/>
      <c r="I1809" s="354"/>
      <c r="J1809" s="354"/>
      <c r="K1809" s="355"/>
      <c r="L1809" s="330"/>
      <c r="M1809" s="262"/>
      <c r="N1809" s="262"/>
      <c r="O1809" s="262"/>
      <c r="P1809" s="262"/>
      <c r="Q1809" s="262"/>
      <c r="R1809" s="331"/>
    </row>
    <row r="1810" s="1" customFormat="true" ht="13.5" hidden="false" customHeight="false" outlineLevel="0" collapsed="false">
      <c r="A1810" s="322"/>
      <c r="B1810" s="272" t="s">
        <v>3314</v>
      </c>
      <c r="C1810" s="324"/>
      <c r="D1810" s="325" t="n">
        <v>42782</v>
      </c>
      <c r="E1810" s="322"/>
      <c r="F1810" s="322" t="s">
        <v>3315</v>
      </c>
      <c r="G1810" s="324"/>
      <c r="H1810" s="326" t="n">
        <v>0</v>
      </c>
      <c r="I1810" s="327" t="s">
        <v>358</v>
      </c>
      <c r="J1810" s="328" t="n">
        <v>65</v>
      </c>
      <c r="K1810" s="329" t="n">
        <v>60.5</v>
      </c>
      <c r="L1810" s="330"/>
      <c r="M1810" s="262"/>
      <c r="N1810" s="262"/>
      <c r="O1810" s="262"/>
      <c r="P1810" s="262"/>
      <c r="Q1810" s="262"/>
      <c r="R1810" s="331"/>
    </row>
    <row r="1811" s="1" customFormat="true" ht="12.75" hidden="false" customHeight="false" outlineLevel="0" collapsed="false">
      <c r="A1811" s="262" t="n">
        <v>3</v>
      </c>
      <c r="B1811" s="332" t="s">
        <v>1403</v>
      </c>
      <c r="C1811" s="332" t="s">
        <v>786</v>
      </c>
      <c r="D1811" s="332" t="s">
        <v>1593</v>
      </c>
      <c r="E1811" s="262"/>
      <c r="F1811" s="331" t="n">
        <v>8.8</v>
      </c>
      <c r="G1811" s="333" t="n">
        <v>1418</v>
      </c>
      <c r="H1811" s="333" t="n">
        <f aca="false">A1811*G1811*(1-H1810/100)</f>
        <v>4254</v>
      </c>
      <c r="I1811" s="334" t="n">
        <v>1050.3675</v>
      </c>
      <c r="J1811" s="334" t="n">
        <f aca="false">(A1811*I1811)/J1810*K1810</f>
        <v>2932.94925</v>
      </c>
      <c r="K1811" s="335" t="n">
        <f aca="false">H1811-J1811</f>
        <v>1321.05075</v>
      </c>
      <c r="L1811" s="330"/>
      <c r="M1811" s="262"/>
      <c r="N1811" s="262" t="n">
        <v>1050.3675</v>
      </c>
      <c r="O1811" s="262" t="n">
        <v>11.97</v>
      </c>
      <c r="P1811" s="262" t="n">
        <v>1580</v>
      </c>
      <c r="Q1811" s="262" t="n">
        <v>1417.9961</v>
      </c>
      <c r="R1811" s="331" t="n">
        <f aca="false">A1811*F1811</f>
        <v>26.4</v>
      </c>
    </row>
    <row r="1812" s="1" customFormat="true" ht="12.75" hidden="false" customHeight="false" outlineLevel="0" collapsed="false">
      <c r="A1812" s="262" t="n">
        <v>1</v>
      </c>
      <c r="B1812" s="332" t="s">
        <v>3316</v>
      </c>
      <c r="C1812" s="332" t="s">
        <v>3317</v>
      </c>
      <c r="D1812" s="332" t="s">
        <v>3318</v>
      </c>
      <c r="E1812" s="262"/>
      <c r="F1812" s="331" t="n">
        <v>0.15</v>
      </c>
      <c r="G1812" s="333" t="n">
        <v>14930</v>
      </c>
      <c r="H1812" s="333" t="n">
        <f aca="false">A1812*G1812*(1-H1810/100)</f>
        <v>14930</v>
      </c>
      <c r="I1812" s="334" t="n">
        <v>14218.75</v>
      </c>
      <c r="J1812" s="334" t="n">
        <f aca="false">(A1812*I1812)/J1810*K1810</f>
        <v>13234.375</v>
      </c>
      <c r="K1812" s="335" t="n">
        <f aca="false">H1812-J1812</f>
        <v>1695.625</v>
      </c>
      <c r="L1812" s="330"/>
      <c r="M1812" s="262"/>
      <c r="N1812" s="262" t="n">
        <v>14218.75</v>
      </c>
      <c r="O1812" s="262" t="n">
        <v>175</v>
      </c>
      <c r="P1812" s="262"/>
      <c r="Q1812" s="262" t="n">
        <v>14929.6875</v>
      </c>
      <c r="R1812" s="331" t="n">
        <f aca="false">A1812*F1812</f>
        <v>0.15</v>
      </c>
    </row>
    <row r="1813" s="1" customFormat="true" ht="12.75" hidden="false" customHeight="false" outlineLevel="0" collapsed="false">
      <c r="A1813" s="262" t="n">
        <v>4</v>
      </c>
      <c r="B1813" s="332" t="s">
        <v>2851</v>
      </c>
      <c r="C1813" s="342" t="s">
        <v>1636</v>
      </c>
      <c r="D1813" s="342" t="s">
        <v>1637</v>
      </c>
      <c r="E1813" s="262"/>
      <c r="F1813" s="262" t="n">
        <v>4.08</v>
      </c>
      <c r="G1813" s="333" t="n">
        <v>3500</v>
      </c>
      <c r="H1813" s="333" t="n">
        <v>14000</v>
      </c>
      <c r="I1813" s="354" t="n">
        <v>2120.3</v>
      </c>
      <c r="J1813" s="354" t="n">
        <v>11841.06</v>
      </c>
      <c r="K1813" s="355" t="n">
        <v>5558.94</v>
      </c>
      <c r="L1813" s="330"/>
      <c r="M1813" s="262"/>
      <c r="N1813" s="262" t="n">
        <v>2120.3</v>
      </c>
      <c r="O1813" s="262" t="n">
        <v>23.3</v>
      </c>
      <c r="P1813" s="262" t="n">
        <v>3500</v>
      </c>
      <c r="Q1813" s="262" t="n">
        <v>2862.405</v>
      </c>
      <c r="R1813" s="331" t="n">
        <v>24.48</v>
      </c>
    </row>
    <row r="1814" s="1" customFormat="true" ht="12.75" hidden="false" customHeight="false" outlineLevel="0" collapsed="false">
      <c r="A1814" s="262" t="n">
        <v>1</v>
      </c>
      <c r="B1814" s="332" t="s">
        <v>3319</v>
      </c>
      <c r="C1814" s="332" t="s">
        <v>3320</v>
      </c>
      <c r="D1814" s="332" t="s">
        <v>3321</v>
      </c>
      <c r="E1814" s="262"/>
      <c r="F1814" s="331" t="n">
        <v>0.15</v>
      </c>
      <c r="G1814" s="333" t="n">
        <v>1905</v>
      </c>
      <c r="H1814" s="333" t="n">
        <f aca="false">A1814*G1814*(1-H1810/100)</f>
        <v>1905</v>
      </c>
      <c r="I1814" s="334" t="n">
        <v>1411.02</v>
      </c>
      <c r="J1814" s="334" t="n">
        <f aca="false">(A1814*I1814)/J1810*K1810</f>
        <v>1313.334</v>
      </c>
      <c r="K1814" s="335" t="n">
        <f aca="false">H1814-J1814</f>
        <v>591.666</v>
      </c>
      <c r="L1814" s="330"/>
      <c r="M1814" s="262"/>
      <c r="N1814" s="262" t="n">
        <v>1411.02</v>
      </c>
      <c r="O1814" s="262" t="n">
        <v>16.08</v>
      </c>
      <c r="P1814" s="262" t="n">
        <v>2116.53</v>
      </c>
      <c r="Q1814" s="262" t="n">
        <v>1904.877</v>
      </c>
      <c r="R1814" s="331" t="n">
        <f aca="false">A1814*F1814</f>
        <v>0.15</v>
      </c>
    </row>
    <row r="1815" s="1" customFormat="true" ht="12.75" hidden="false" customHeight="false" outlineLevel="0" collapsed="false">
      <c r="A1815" s="262" t="n">
        <v>1</v>
      </c>
      <c r="B1815" s="332" t="s">
        <v>3322</v>
      </c>
      <c r="C1815" s="332" t="s">
        <v>3323</v>
      </c>
      <c r="D1815" s="332" t="s">
        <v>3324</v>
      </c>
      <c r="E1815" s="262"/>
      <c r="F1815" s="331" t="n">
        <v>3</v>
      </c>
      <c r="G1815" s="333" t="n">
        <v>10968</v>
      </c>
      <c r="H1815" s="333" t="n">
        <f aca="false">A1815*G1815*(1-H1810/100)</f>
        <v>10968</v>
      </c>
      <c r="I1815" s="334" t="n">
        <v>8124.7725</v>
      </c>
      <c r="J1815" s="334" t="n">
        <f aca="false">(A1815*I1815)/J1810*K1810</f>
        <v>7562.28825</v>
      </c>
      <c r="K1815" s="335" t="n">
        <f aca="false">H1815-J1815</f>
        <v>3405.71175</v>
      </c>
      <c r="L1815" s="330"/>
      <c r="M1815" s="262"/>
      <c r="N1815" s="262" t="n">
        <v>8124.7725</v>
      </c>
      <c r="O1815" s="262" t="n">
        <v>92.59</v>
      </c>
      <c r="P1815" s="262" t="n">
        <v>12187.1588</v>
      </c>
      <c r="Q1815" s="262" t="n">
        <v>10968.4429</v>
      </c>
      <c r="R1815" s="331" t="n">
        <f aca="false">A1815*F1815</f>
        <v>3</v>
      </c>
    </row>
    <row r="1816" s="1" customFormat="true" ht="12.75" hidden="false" customHeight="false" outlineLevel="0" collapsed="false">
      <c r="A1816" s="262" t="n">
        <v>1</v>
      </c>
      <c r="B1816" s="332" t="s">
        <v>3325</v>
      </c>
      <c r="C1816" s="332" t="s">
        <v>3326</v>
      </c>
      <c r="D1816" s="332" t="s">
        <v>3327</v>
      </c>
      <c r="E1816" s="262"/>
      <c r="F1816" s="331" t="n">
        <v>3</v>
      </c>
      <c r="G1816" s="333" t="n">
        <v>10968</v>
      </c>
      <c r="H1816" s="333" t="n">
        <f aca="false">A1816*G1816*(1-H1810/100)</f>
        <v>10968</v>
      </c>
      <c r="I1816" s="334" t="n">
        <v>8124.7725</v>
      </c>
      <c r="J1816" s="334" t="n">
        <f aca="false">(A1816*I1816)/J1810*K1810</f>
        <v>7562.28825</v>
      </c>
      <c r="K1816" s="335" t="n">
        <f aca="false">H1816-J1816</f>
        <v>3405.71175</v>
      </c>
      <c r="L1816" s="330"/>
      <c r="M1816" s="262"/>
      <c r="N1816" s="262" t="n">
        <v>8124.7725</v>
      </c>
      <c r="O1816" s="262" t="n">
        <v>92.59</v>
      </c>
      <c r="P1816" s="262" t="n">
        <v>12187.1588</v>
      </c>
      <c r="Q1816" s="262" t="n">
        <v>10968.4429</v>
      </c>
      <c r="R1816" s="331" t="n">
        <f aca="false">A1816*F1816</f>
        <v>3</v>
      </c>
    </row>
    <row r="1817" s="1" customFormat="true" ht="12.75" hidden="false" customHeight="false" outlineLevel="0" collapsed="false">
      <c r="A1817" s="262" t="n">
        <v>2</v>
      </c>
      <c r="B1817" s="332" t="s">
        <v>3328</v>
      </c>
      <c r="C1817" s="332" t="s">
        <v>3329</v>
      </c>
      <c r="D1817" s="332" t="s">
        <v>3330</v>
      </c>
      <c r="E1817" s="262"/>
      <c r="F1817" s="331" t="n">
        <v>1.5</v>
      </c>
      <c r="G1817" s="333" t="n">
        <v>7239</v>
      </c>
      <c r="H1817" s="333" t="n">
        <f aca="false">A1817*G1817*(1-H1810/100)</f>
        <v>14478</v>
      </c>
      <c r="I1817" s="334" t="n">
        <v>5362.4025</v>
      </c>
      <c r="J1817" s="334" t="n">
        <f aca="false">(A1817*I1817)/J1810*K1810</f>
        <v>9982.3185</v>
      </c>
      <c r="K1817" s="335" t="n">
        <f aca="false">H1817-J1817</f>
        <v>4495.6815</v>
      </c>
      <c r="L1817" s="330"/>
      <c r="M1817" s="262"/>
      <c r="N1817" s="262" t="n">
        <v>5362.4025</v>
      </c>
      <c r="O1817" s="262" t="n">
        <v>61.11</v>
      </c>
      <c r="P1817" s="262" t="n">
        <v>8043.6038</v>
      </c>
      <c r="Q1817" s="262" t="n">
        <v>7239.2434</v>
      </c>
      <c r="R1817" s="331" t="n">
        <f aca="false">A1817*F1817</f>
        <v>3</v>
      </c>
    </row>
    <row r="1818" s="1" customFormat="true" ht="12.75" hidden="false" customHeight="false" outlineLevel="0" collapsed="false">
      <c r="A1818" s="262" t="n">
        <v>2</v>
      </c>
      <c r="B1818" s="332" t="s">
        <v>3331</v>
      </c>
      <c r="C1818" s="332" t="s">
        <v>3332</v>
      </c>
      <c r="D1818" s="332" t="s">
        <v>3333</v>
      </c>
      <c r="E1818" s="262"/>
      <c r="F1818" s="331"/>
      <c r="G1818" s="333" t="n">
        <v>713</v>
      </c>
      <c r="H1818" s="333" t="n">
        <f aca="false">A1818*G1818*(1-H1810/100)</f>
        <v>1426</v>
      </c>
      <c r="I1818" s="334" t="n">
        <v>528.255</v>
      </c>
      <c r="J1818" s="334" t="n">
        <f aca="false">(A1818*I1818)/J1810*K1810</f>
        <v>983.367</v>
      </c>
      <c r="K1818" s="335" t="n">
        <f aca="false">H1818-J1818</f>
        <v>442.633</v>
      </c>
      <c r="L1818" s="330"/>
      <c r="M1818" s="262"/>
      <c r="N1818" s="262" t="n">
        <v>528.255</v>
      </c>
      <c r="O1818" s="262" t="n">
        <v>6.02</v>
      </c>
      <c r="P1818" s="262" t="n">
        <v>792.3825</v>
      </c>
      <c r="Q1818" s="262" t="n">
        <v>713.1443</v>
      </c>
      <c r="R1818" s="331" t="n">
        <f aca="false">A1818*F1818</f>
        <v>0</v>
      </c>
    </row>
    <row r="1819" s="1" customFormat="true" ht="12.75" hidden="false" customHeight="false" outlineLevel="0" collapsed="false">
      <c r="A1819" s="262" t="n">
        <v>2</v>
      </c>
      <c r="B1819" s="332" t="s">
        <v>3334</v>
      </c>
      <c r="C1819" s="332" t="s">
        <v>3335</v>
      </c>
      <c r="D1819" s="332" t="s">
        <v>3336</v>
      </c>
      <c r="E1819" s="262"/>
      <c r="F1819" s="331" t="n">
        <v>5.5</v>
      </c>
      <c r="G1819" s="333" t="n">
        <v>9871</v>
      </c>
      <c r="H1819" s="333" t="n">
        <f aca="false">A1819*G1819*(1-H1810/100)</f>
        <v>19742</v>
      </c>
      <c r="I1819" s="334" t="n">
        <v>7312.2075</v>
      </c>
      <c r="J1819" s="334" t="n">
        <f aca="false">(A1819*I1819)/J1810*K1810</f>
        <v>13611.9555</v>
      </c>
      <c r="K1819" s="335" t="n">
        <f aca="false">H1819-J1819</f>
        <v>6130.0445</v>
      </c>
      <c r="L1819" s="330"/>
      <c r="M1819" s="262"/>
      <c r="N1819" s="262" t="n">
        <v>7312.2075</v>
      </c>
      <c r="O1819" s="262" t="n">
        <v>83.33</v>
      </c>
      <c r="P1819" s="262" t="n">
        <v>11699.532</v>
      </c>
      <c r="Q1819" s="262" t="n">
        <v>9871.4801</v>
      </c>
      <c r="R1819" s="331" t="n">
        <f aca="false">A1819*F1819</f>
        <v>11</v>
      </c>
    </row>
    <row r="1820" s="1" customFormat="true" ht="12.75" hidden="false" customHeight="false" outlineLevel="0" collapsed="false">
      <c r="A1820" s="262" t="n">
        <v>2</v>
      </c>
      <c r="B1820" s="332" t="s">
        <v>3337</v>
      </c>
      <c r="C1820" s="332" t="s">
        <v>3338</v>
      </c>
      <c r="D1820" s="332" t="s">
        <v>3339</v>
      </c>
      <c r="E1820" s="262"/>
      <c r="F1820" s="331"/>
      <c r="G1820" s="333" t="n">
        <v>1109</v>
      </c>
      <c r="H1820" s="333" t="n">
        <f aca="false">A1820*G1820*(1-H1810/100)</f>
        <v>2218</v>
      </c>
      <c r="I1820" s="334" t="n">
        <v>821.34</v>
      </c>
      <c r="J1820" s="334" t="n">
        <f aca="false">(A1820*I1820)/J1810*K1810</f>
        <v>1528.956</v>
      </c>
      <c r="K1820" s="335" t="n">
        <f aca="false">H1820-J1820</f>
        <v>689.044</v>
      </c>
      <c r="L1820" s="330"/>
      <c r="M1820" s="262"/>
      <c r="N1820" s="262" t="n">
        <v>821.34</v>
      </c>
      <c r="O1820" s="262" t="n">
        <v>9.36</v>
      </c>
      <c r="P1820" s="262" t="n">
        <v>1314.144</v>
      </c>
      <c r="Q1820" s="262" t="n">
        <v>1108.809</v>
      </c>
      <c r="R1820" s="331" t="n">
        <f aca="false">A1820*F1820</f>
        <v>0</v>
      </c>
    </row>
    <row r="1821" s="1" customFormat="true" ht="12.75" hidden="false" customHeight="false" outlineLevel="0" collapsed="false">
      <c r="A1821" s="262" t="n">
        <v>2</v>
      </c>
      <c r="B1821" s="332" t="s">
        <v>3340</v>
      </c>
      <c r="C1821" s="332" t="s">
        <v>3341</v>
      </c>
      <c r="D1821" s="332" t="s">
        <v>3342</v>
      </c>
      <c r="E1821" s="262"/>
      <c r="F1821" s="331"/>
      <c r="G1821" s="333" t="n">
        <v>1975</v>
      </c>
      <c r="H1821" s="333" t="n">
        <f aca="false">A1821*G1821*(1-H1810/100)</f>
        <v>3950</v>
      </c>
      <c r="I1821" s="334" t="n">
        <v>1462.7925</v>
      </c>
      <c r="J1821" s="334" t="n">
        <f aca="false">(A1821*I1821)/J1810*K1810</f>
        <v>2723.0445</v>
      </c>
      <c r="K1821" s="335" t="n">
        <f aca="false">H1821-J1821</f>
        <v>1226.9555</v>
      </c>
      <c r="L1821" s="330"/>
      <c r="M1821" s="262"/>
      <c r="N1821" s="262" t="n">
        <v>1462.7925</v>
      </c>
      <c r="O1821" s="262" t="n">
        <v>16.67</v>
      </c>
      <c r="P1821" s="262" t="n">
        <v>2340.468</v>
      </c>
      <c r="Q1821" s="262" t="n">
        <v>1974.7699</v>
      </c>
      <c r="R1821" s="331" t="n">
        <f aca="false">A1821*F1821</f>
        <v>0</v>
      </c>
    </row>
    <row r="1822" s="1" customFormat="true" ht="12.75" hidden="false" customHeight="false" outlineLevel="0" collapsed="false">
      <c r="A1822" s="262" t="n">
        <v>2</v>
      </c>
      <c r="B1822" s="332" t="s">
        <v>3343</v>
      </c>
      <c r="C1822" s="332" t="s">
        <v>3344</v>
      </c>
      <c r="D1822" s="332" t="s">
        <v>3345</v>
      </c>
      <c r="E1822" s="262"/>
      <c r="F1822" s="331"/>
      <c r="G1822" s="333" t="n">
        <v>1276</v>
      </c>
      <c r="H1822" s="333" t="n">
        <f aca="false">A1822*G1822*(1-H1810/100)</f>
        <v>2552</v>
      </c>
      <c r="I1822" s="334" t="n">
        <v>945.0675</v>
      </c>
      <c r="J1822" s="334" t="n">
        <f aca="false">(A1822*I1822)/J1810*K1810</f>
        <v>1759.2795</v>
      </c>
      <c r="K1822" s="335" t="n">
        <f aca="false">H1822-J1822</f>
        <v>792.7205</v>
      </c>
      <c r="L1822" s="330"/>
      <c r="M1822" s="262"/>
      <c r="N1822" s="262" t="n">
        <v>945.0675</v>
      </c>
      <c r="O1822" s="262" t="n">
        <v>10.77</v>
      </c>
      <c r="P1822" s="262" t="n">
        <v>1512.108</v>
      </c>
      <c r="Q1822" s="262" t="n">
        <v>1275.8411</v>
      </c>
      <c r="R1822" s="331" t="n">
        <f aca="false">A1822*F1822</f>
        <v>0</v>
      </c>
    </row>
    <row r="1823" s="1" customFormat="true" ht="12.75" hidden="false" customHeight="false" outlineLevel="0" collapsed="false">
      <c r="A1823" s="262" t="n">
        <v>20</v>
      </c>
      <c r="B1823" s="332" t="s">
        <v>2047</v>
      </c>
      <c r="C1823" s="332" t="s">
        <v>1532</v>
      </c>
      <c r="D1823" s="332" t="s">
        <v>2048</v>
      </c>
      <c r="E1823" s="262"/>
      <c r="F1823" s="331" t="n">
        <v>0.6</v>
      </c>
      <c r="G1823" s="333" t="n">
        <v>225</v>
      </c>
      <c r="H1823" s="333" t="n">
        <f aca="false">A1823*G1823*(1-H1810/100)</f>
        <v>4500</v>
      </c>
      <c r="I1823" s="334" t="n">
        <v>158.015</v>
      </c>
      <c r="J1823" s="334" t="n">
        <f aca="false">(A1823*I1823)/J1810*K1810</f>
        <v>2941.51</v>
      </c>
      <c r="K1823" s="335" t="n">
        <f aca="false">H1823-J1823</f>
        <v>1558.49</v>
      </c>
      <c r="L1823" s="330"/>
      <c r="M1823" s="262"/>
      <c r="N1823" s="262" t="n">
        <v>158.015</v>
      </c>
      <c r="O1823" s="262" t="n">
        <v>1.43</v>
      </c>
      <c r="P1823" s="262" t="n">
        <v>500</v>
      </c>
      <c r="Q1823" s="262" t="n">
        <v>225</v>
      </c>
      <c r="R1823" s="331" t="n">
        <f aca="false">A1823*F1823</f>
        <v>12</v>
      </c>
    </row>
    <row r="1824" s="1" customFormat="true" ht="12.75" hidden="false" customHeight="false" outlineLevel="0" collapsed="false">
      <c r="A1824" s="262" t="n">
        <v>20</v>
      </c>
      <c r="B1824" s="332" t="s">
        <v>2050</v>
      </c>
      <c r="C1824" s="332" t="s">
        <v>1974</v>
      </c>
      <c r="D1824" s="332" t="s">
        <v>2051</v>
      </c>
      <c r="E1824" s="262"/>
      <c r="F1824" s="331" t="n">
        <v>0.52</v>
      </c>
      <c r="G1824" s="333" t="n">
        <v>470</v>
      </c>
      <c r="H1824" s="333" t="n">
        <f aca="false">A1824*G1824*(1-H1810/100)</f>
        <v>9400</v>
      </c>
      <c r="I1824" s="334" t="n">
        <v>337.5</v>
      </c>
      <c r="J1824" s="334" t="n">
        <f aca="false">(A1824*I1824)/J1810*K1810</f>
        <v>6282.69230769231</v>
      </c>
      <c r="K1824" s="335" t="n">
        <f aca="false">H1824-J1824</f>
        <v>3117.30769230769</v>
      </c>
      <c r="L1824" s="330"/>
      <c r="M1824" s="262"/>
      <c r="N1824" s="262" t="n">
        <v>337.5</v>
      </c>
      <c r="O1824" s="262" t="n">
        <v>3.84615384615385</v>
      </c>
      <c r="P1824" s="262" t="n">
        <v>800</v>
      </c>
      <c r="Q1824" s="262" t="n">
        <v>470</v>
      </c>
      <c r="R1824" s="331" t="n">
        <f aca="false">A1824*F1824</f>
        <v>10.4</v>
      </c>
    </row>
    <row r="1825" s="1" customFormat="true" ht="12.75" hidden="false" customHeight="false" outlineLevel="0" collapsed="false">
      <c r="A1825" s="262" t="n">
        <v>20</v>
      </c>
      <c r="B1825" s="332" t="s">
        <v>2054</v>
      </c>
      <c r="C1825" s="332" t="s">
        <v>2055</v>
      </c>
      <c r="D1825" s="332" t="s">
        <v>2056</v>
      </c>
      <c r="E1825" s="262"/>
      <c r="F1825" s="331" t="n">
        <v>1.3</v>
      </c>
      <c r="G1825" s="333" t="n">
        <v>450</v>
      </c>
      <c r="H1825" s="333" t="n">
        <f aca="false">A1825*G1825*(1-H1810/100)</f>
        <v>9000</v>
      </c>
      <c r="I1825" s="334" t="n">
        <v>333.45</v>
      </c>
      <c r="J1825" s="334" t="n">
        <f aca="false">(A1825*I1825)/J1810*K1810</f>
        <v>6207.3</v>
      </c>
      <c r="K1825" s="335" t="n">
        <f aca="false">H1825-J1825</f>
        <v>2792.7</v>
      </c>
      <c r="L1825" s="330"/>
      <c r="M1825" s="262"/>
      <c r="N1825" s="262" t="n">
        <v>333.45</v>
      </c>
      <c r="O1825" s="262" t="n">
        <v>3.8</v>
      </c>
      <c r="P1825" s="262" t="n">
        <v>700.245</v>
      </c>
      <c r="Q1825" s="262" t="n">
        <v>450</v>
      </c>
      <c r="R1825" s="331" t="n">
        <f aca="false">A1825*F1825</f>
        <v>26</v>
      </c>
    </row>
    <row r="1826" s="1" customFormat="true" ht="12.75" hidden="false" customHeight="false" outlineLevel="0" collapsed="false">
      <c r="A1826" s="262" t="n">
        <v>20</v>
      </c>
      <c r="B1826" s="332" t="s">
        <v>1865</v>
      </c>
      <c r="C1826" s="332" t="s">
        <v>1866</v>
      </c>
      <c r="D1826" s="332" t="s">
        <v>1867</v>
      </c>
      <c r="E1826" s="262"/>
      <c r="F1826" s="331" t="n">
        <v>0.63</v>
      </c>
      <c r="G1826" s="333" t="n">
        <v>308</v>
      </c>
      <c r="H1826" s="333" t="n">
        <f aca="false">A1826*G1826*(1-H1810/100)</f>
        <v>6160</v>
      </c>
      <c r="I1826" s="334" t="n">
        <v>228.15</v>
      </c>
      <c r="J1826" s="334" t="n">
        <f aca="false">(A1826*I1826)/J1810*K1810</f>
        <v>4247.1</v>
      </c>
      <c r="K1826" s="335" t="n">
        <f aca="false">H1826-J1826</f>
        <v>1912.9</v>
      </c>
      <c r="L1826" s="330"/>
      <c r="M1826" s="262"/>
      <c r="N1826" s="262" t="n">
        <v>228.15</v>
      </c>
      <c r="O1826" s="262" t="n">
        <v>2.6</v>
      </c>
      <c r="P1826" s="262" t="n">
        <v>370</v>
      </c>
      <c r="Q1826" s="262" t="n">
        <v>308</v>
      </c>
      <c r="R1826" s="331" t="n">
        <f aca="false">A1826*F1826</f>
        <v>12.6</v>
      </c>
    </row>
    <row r="1827" s="1" customFormat="true" ht="12.75" hidden="false" customHeight="false" outlineLevel="0" collapsed="false">
      <c r="A1827" s="262" t="n">
        <v>20</v>
      </c>
      <c r="B1827" s="332" t="s">
        <v>2062</v>
      </c>
      <c r="C1827" s="332" t="s">
        <v>2063</v>
      </c>
      <c r="D1827" s="332" t="s">
        <v>2064</v>
      </c>
      <c r="E1827" s="262"/>
      <c r="F1827" s="331" t="n">
        <v>0.1</v>
      </c>
      <c r="G1827" s="333" t="n">
        <v>302</v>
      </c>
      <c r="H1827" s="333" t="n">
        <f aca="false">A1827*G1827*(1-H1810/100)</f>
        <v>6040</v>
      </c>
      <c r="I1827" s="334" t="n">
        <v>188.5</v>
      </c>
      <c r="J1827" s="334" t="n">
        <f aca="false">(A1827*I1827)/J1810*K1810</f>
        <v>3509</v>
      </c>
      <c r="K1827" s="335" t="n">
        <f aca="false">H1827-J1827</f>
        <v>2531</v>
      </c>
      <c r="L1827" s="330"/>
      <c r="M1827" s="262"/>
      <c r="N1827" s="262" t="n">
        <v>188.5</v>
      </c>
      <c r="O1827" s="262" t="n">
        <v>2</v>
      </c>
      <c r="P1827" s="262" t="n">
        <v>424</v>
      </c>
      <c r="Q1827" s="262" t="n">
        <v>301.6</v>
      </c>
      <c r="R1827" s="331" t="n">
        <f aca="false">A1827*F1827</f>
        <v>2</v>
      </c>
    </row>
    <row r="1828" s="1" customFormat="true" ht="12.75" hidden="false" customHeight="false" outlineLevel="0" collapsed="false">
      <c r="A1828" s="336" t="n">
        <f aca="false">SUM(A1811:A1827)</f>
        <v>123</v>
      </c>
      <c r="B1828" s="336" t="s">
        <v>377</v>
      </c>
      <c r="C1828" s="336"/>
      <c r="D1828" s="336"/>
      <c r="E1828" s="336"/>
      <c r="F1828" s="337" t="n">
        <f aca="false">R1828</f>
        <v>134.18</v>
      </c>
      <c r="G1828" s="338"/>
      <c r="H1828" s="339" t="n">
        <f aca="false">SUM(H1811:H1827)</f>
        <v>136491</v>
      </c>
      <c r="I1828" s="340"/>
      <c r="J1828" s="341" t="n">
        <f aca="false">SUM(J1811:J1827)</f>
        <v>98222.8180576923</v>
      </c>
      <c r="K1828" s="335" t="n">
        <f aca="false">SUM(K1811:K1827)</f>
        <v>41668.1819423077</v>
      </c>
      <c r="L1828" s="330"/>
      <c r="M1828" s="262"/>
      <c r="N1828" s="262"/>
      <c r="O1828" s="262"/>
      <c r="P1828" s="262"/>
      <c r="Q1828" s="262"/>
      <c r="R1828" s="331" t="n">
        <f aca="false">SUM(R1811:R1827)</f>
        <v>134.18</v>
      </c>
    </row>
    <row r="1829" s="1" customFormat="true" ht="12.75" hidden="false" customHeight="false" outlineLevel="0" collapsed="false">
      <c r="A1829" s="262"/>
      <c r="B1829" s="272" t="s">
        <v>914</v>
      </c>
      <c r="C1829" s="342"/>
      <c r="D1829" s="342"/>
      <c r="E1829" s="262"/>
      <c r="F1829" s="262"/>
      <c r="G1829" s="333"/>
      <c r="H1829" s="343" t="n">
        <v>0</v>
      </c>
      <c r="I1829" s="344" t="n">
        <f aca="false">K1830/J1830</f>
        <v>0.389605823769283</v>
      </c>
      <c r="J1829" s="345"/>
      <c r="K1829" s="335"/>
      <c r="L1829" s="330"/>
      <c r="M1829" s="262"/>
      <c r="N1829" s="262"/>
      <c r="O1829" s="262"/>
      <c r="P1829" s="262"/>
      <c r="Q1829" s="262"/>
      <c r="R1829" s="331"/>
    </row>
    <row r="1830" s="1" customFormat="true" ht="13.5" hidden="false" customHeight="false" outlineLevel="0" collapsed="false">
      <c r="A1830" s="346"/>
      <c r="B1830" s="346" t="s">
        <v>915</v>
      </c>
      <c r="C1830" s="346"/>
      <c r="D1830" s="346"/>
      <c r="E1830" s="346"/>
      <c r="F1830" s="347"/>
      <c r="G1830" s="348"/>
      <c r="H1830" s="349" t="n">
        <f aca="false">SUM(H1828:H1829)</f>
        <v>136491</v>
      </c>
      <c r="I1830" s="350" t="n">
        <f aca="false">K1830/H1830</f>
        <v>0.280371467293138</v>
      </c>
      <c r="J1830" s="351" t="n">
        <f aca="false">SUM(J1828:J1829)</f>
        <v>98222.8180576923</v>
      </c>
      <c r="K1830" s="352" t="n">
        <f aca="false">H1830-J1830</f>
        <v>38268.1819423077</v>
      </c>
      <c r="L1830" s="330"/>
      <c r="M1830" s="262"/>
      <c r="N1830" s="262"/>
      <c r="O1830" s="262"/>
      <c r="P1830" s="262"/>
      <c r="Q1830" s="262"/>
      <c r="R1830" s="331"/>
    </row>
    <row r="1831" s="1" customFormat="true" ht="13.5" hidden="false" customHeight="false" outlineLevel="0" collapsed="false">
      <c r="A1831" s="262"/>
      <c r="B1831" s="332"/>
      <c r="C1831" s="342"/>
      <c r="D1831" s="342"/>
      <c r="E1831" s="262"/>
      <c r="F1831" s="262"/>
      <c r="G1831" s="262"/>
      <c r="H1831" s="262"/>
      <c r="I1831" s="354"/>
      <c r="J1831" s="354"/>
      <c r="K1831" s="355"/>
      <c r="L1831" s="330"/>
      <c r="M1831" s="262"/>
      <c r="N1831" s="262"/>
      <c r="O1831" s="262"/>
      <c r="P1831" s="262"/>
      <c r="Q1831" s="262"/>
      <c r="R1831" s="331"/>
    </row>
    <row r="1832" s="1" customFormat="true" ht="13.5" hidden="false" customHeight="false" outlineLevel="0" collapsed="false">
      <c r="A1832" s="322"/>
      <c r="B1832" s="323" t="s">
        <v>3346</v>
      </c>
      <c r="C1832" s="324" t="s">
        <v>2355</v>
      </c>
      <c r="D1832" s="325" t="n">
        <v>42782</v>
      </c>
      <c r="E1832" s="322"/>
      <c r="F1832" s="322" t="s">
        <v>3315</v>
      </c>
      <c r="G1832" s="324"/>
      <c r="H1832" s="326" t="n">
        <v>0</v>
      </c>
      <c r="I1832" s="327" t="s">
        <v>358</v>
      </c>
      <c r="J1832" s="328" t="n">
        <v>65</v>
      </c>
      <c r="K1832" s="329" t="n">
        <v>60.5</v>
      </c>
      <c r="L1832" s="330"/>
      <c r="M1832" s="262"/>
      <c r="N1832" s="262"/>
      <c r="O1832" s="262"/>
      <c r="P1832" s="262"/>
      <c r="Q1832" s="262"/>
      <c r="R1832" s="331"/>
    </row>
    <row r="1833" s="1" customFormat="true" ht="12.75" hidden="false" customHeight="false" outlineLevel="0" collapsed="false">
      <c r="A1833" s="262" t="n">
        <v>22</v>
      </c>
      <c r="B1833" s="332" t="s">
        <v>2074</v>
      </c>
      <c r="C1833" s="332" t="s">
        <v>786</v>
      </c>
      <c r="D1833" s="332" t="s">
        <v>2075</v>
      </c>
      <c r="E1833" s="262"/>
      <c r="F1833" s="331" t="n">
        <v>4.3</v>
      </c>
      <c r="G1833" s="333" t="n">
        <v>693</v>
      </c>
      <c r="H1833" s="333" t="n">
        <f aca="false">A1833*G1833*(1-H1832/100)</f>
        <v>15246</v>
      </c>
      <c r="I1833" s="334" t="n">
        <v>513.3375</v>
      </c>
      <c r="J1833" s="334" t="n">
        <f aca="false">(A1833*I1833)/J1832*K1832</f>
        <v>10511.5725</v>
      </c>
      <c r="K1833" s="335" t="n">
        <f aca="false">H1833-J1833</f>
        <v>4734.4275</v>
      </c>
      <c r="L1833" s="330"/>
      <c r="M1833" s="262"/>
      <c r="N1833" s="262" t="n">
        <v>513.3375</v>
      </c>
      <c r="O1833" s="262" t="n">
        <v>5.85</v>
      </c>
      <c r="P1833" s="262" t="n">
        <v>770</v>
      </c>
      <c r="Q1833" s="262" t="n">
        <v>693.0056</v>
      </c>
      <c r="R1833" s="331" t="n">
        <f aca="false">A1833*F1833</f>
        <v>94.6</v>
      </c>
    </row>
    <row r="1834" s="1" customFormat="true" ht="12.75" hidden="false" customHeight="false" outlineLevel="0" collapsed="false">
      <c r="A1834" s="262" t="n">
        <v>22</v>
      </c>
      <c r="B1834" s="332" t="s">
        <v>1266</v>
      </c>
      <c r="C1834" s="332" t="s">
        <v>874</v>
      </c>
      <c r="D1834" s="332" t="s">
        <v>1267</v>
      </c>
      <c r="E1834" s="262"/>
      <c r="F1834" s="331" t="n">
        <v>0.25</v>
      </c>
      <c r="G1834" s="333" t="n">
        <v>87</v>
      </c>
      <c r="H1834" s="333" t="n">
        <f aca="false">A1834*G1834*(1-H1832/100)</f>
        <v>1914</v>
      </c>
      <c r="I1834" s="334" t="n">
        <v>61.88</v>
      </c>
      <c r="J1834" s="334" t="n">
        <f aca="false">(A1834*I1834)/J1832*K1832</f>
        <v>1267.112</v>
      </c>
      <c r="K1834" s="335" t="n">
        <f aca="false">H1834-J1834</f>
        <v>646.888</v>
      </c>
      <c r="L1834" s="330"/>
      <c r="M1834" s="262"/>
      <c r="N1834" s="262" t="n">
        <v>61.88</v>
      </c>
      <c r="O1834" s="262" t="n">
        <v>0.68</v>
      </c>
      <c r="P1834" s="262" t="n">
        <v>185.64</v>
      </c>
      <c r="Q1834" s="262" t="n">
        <v>86.632</v>
      </c>
      <c r="R1834" s="331" t="n">
        <f aca="false">A1834*F1834</f>
        <v>5.5</v>
      </c>
    </row>
    <row r="1835" s="1" customFormat="true" ht="12.75" hidden="false" customHeight="false" outlineLevel="0" collapsed="false">
      <c r="A1835" s="262" t="n">
        <v>25</v>
      </c>
      <c r="B1835" s="332" t="s">
        <v>2345</v>
      </c>
      <c r="C1835" s="332" t="s">
        <v>2346</v>
      </c>
      <c r="D1835" s="332" t="s">
        <v>2347</v>
      </c>
      <c r="E1835" s="262"/>
      <c r="F1835" s="331" t="n">
        <v>0.05</v>
      </c>
      <c r="G1835" s="333" t="n">
        <v>28</v>
      </c>
      <c r="H1835" s="333" t="n">
        <f aca="false">A1835*G1835*(1-H1832/100)</f>
        <v>700</v>
      </c>
      <c r="I1835" s="334" t="n">
        <v>21.06</v>
      </c>
      <c r="J1835" s="334" t="n">
        <f aca="false">(A1835*I1835)/J1832*K1832</f>
        <v>490.05</v>
      </c>
      <c r="K1835" s="335" t="n">
        <f aca="false">H1835-J1835</f>
        <v>209.95</v>
      </c>
      <c r="L1835" s="330"/>
      <c r="M1835" s="262"/>
      <c r="N1835" s="262" t="n">
        <v>21.06</v>
      </c>
      <c r="O1835" s="262" t="n">
        <v>0.24</v>
      </c>
      <c r="P1835" s="262" t="n">
        <v>37.908</v>
      </c>
      <c r="Q1835" s="262" t="n">
        <v>28.431</v>
      </c>
      <c r="R1835" s="331" t="n">
        <f aca="false">A1835*F1835</f>
        <v>1.25</v>
      </c>
    </row>
    <row r="1836" s="1" customFormat="true" ht="12.75" hidden="false" customHeight="false" outlineLevel="0" collapsed="false">
      <c r="A1836" s="262" t="n">
        <v>25</v>
      </c>
      <c r="B1836" s="332" t="s">
        <v>3347</v>
      </c>
      <c r="C1836" s="332" t="s">
        <v>3348</v>
      </c>
      <c r="D1836" s="332" t="s">
        <v>901</v>
      </c>
      <c r="E1836" s="262"/>
      <c r="F1836" s="331" t="n">
        <v>0.29</v>
      </c>
      <c r="G1836" s="333" t="n">
        <v>53</v>
      </c>
      <c r="H1836" s="333" t="n">
        <f aca="false">A1836*G1836*(1-H1832/100)</f>
        <v>1325</v>
      </c>
      <c r="I1836" s="334" t="n">
        <v>35.1</v>
      </c>
      <c r="J1836" s="334" t="n">
        <f aca="false">(A1836*I1836)/J1832*K1832</f>
        <v>816.75</v>
      </c>
      <c r="K1836" s="335" t="n">
        <f aca="false">H1836-J1836</f>
        <v>508.25</v>
      </c>
      <c r="L1836" s="330"/>
      <c r="M1836" s="262"/>
      <c r="N1836" s="262" t="n">
        <v>35.1</v>
      </c>
      <c r="O1836" s="262" t="n">
        <v>0.4</v>
      </c>
      <c r="P1836" s="262" t="n">
        <v>63.18</v>
      </c>
      <c r="Q1836" s="262" t="n">
        <v>52.65</v>
      </c>
      <c r="R1836" s="331" t="n">
        <f aca="false">A1836*F1836</f>
        <v>7.25</v>
      </c>
    </row>
    <row r="1837" s="1" customFormat="true" ht="12.75" hidden="false" customHeight="false" outlineLevel="0" collapsed="false">
      <c r="A1837" s="336" t="n">
        <f aca="false">SUM(A1833:A1836)</f>
        <v>94</v>
      </c>
      <c r="B1837" s="336" t="s">
        <v>377</v>
      </c>
      <c r="C1837" s="336"/>
      <c r="D1837" s="336"/>
      <c r="E1837" s="336"/>
      <c r="F1837" s="337" t="n">
        <f aca="false">R1837</f>
        <v>108.6</v>
      </c>
      <c r="G1837" s="338"/>
      <c r="H1837" s="339" t="n">
        <f aca="false">SUM(H1833:H1836)</f>
        <v>19185</v>
      </c>
      <c r="I1837" s="340"/>
      <c r="J1837" s="341" t="n">
        <f aca="false">SUM(J1833:J1836)</f>
        <v>13085.4845</v>
      </c>
      <c r="K1837" s="335" t="n">
        <f aca="false">SUM(K1833:K1836)</f>
        <v>6099.5155</v>
      </c>
      <c r="L1837" s="330"/>
      <c r="M1837" s="262"/>
      <c r="N1837" s="262"/>
      <c r="O1837" s="262"/>
      <c r="P1837" s="262"/>
      <c r="Q1837" s="262"/>
      <c r="R1837" s="331" t="n">
        <f aca="false">SUM(R1833:R1836)</f>
        <v>108.6</v>
      </c>
    </row>
    <row r="1838" s="1" customFormat="true" ht="12.75" hidden="false" customHeight="false" outlineLevel="0" collapsed="false">
      <c r="A1838" s="262"/>
      <c r="B1838" s="272" t="s">
        <v>914</v>
      </c>
      <c r="C1838" s="342"/>
      <c r="D1838" s="342"/>
      <c r="E1838" s="262"/>
      <c r="F1838" s="262"/>
      <c r="G1838" s="333"/>
      <c r="H1838" s="343" t="n">
        <v>0</v>
      </c>
      <c r="I1838" s="344" t="n">
        <f aca="false">K1839/J1839</f>
        <v>0.466128365365455</v>
      </c>
      <c r="J1838" s="345"/>
      <c r="K1838" s="335"/>
      <c r="L1838" s="330"/>
      <c r="M1838" s="262"/>
      <c r="N1838" s="262"/>
      <c r="O1838" s="262"/>
      <c r="P1838" s="262"/>
      <c r="Q1838" s="262"/>
      <c r="R1838" s="331"/>
    </row>
    <row r="1839" s="1" customFormat="true" ht="13.5" hidden="false" customHeight="false" outlineLevel="0" collapsed="false">
      <c r="A1839" s="346"/>
      <c r="B1839" s="346" t="s">
        <v>915</v>
      </c>
      <c r="C1839" s="346"/>
      <c r="D1839" s="346"/>
      <c r="E1839" s="346"/>
      <c r="F1839" s="347"/>
      <c r="G1839" s="348"/>
      <c r="H1839" s="349" t="n">
        <f aca="false">SUM(H1837:H1838)</f>
        <v>19185</v>
      </c>
      <c r="I1839" s="350" t="n">
        <f aca="false">K1839/H1839</f>
        <v>0.317931482929372</v>
      </c>
      <c r="J1839" s="351" t="n">
        <f aca="false">SUM(J1837:J1838)</f>
        <v>13085.4845</v>
      </c>
      <c r="K1839" s="352" t="n">
        <f aca="false">H1839-J1839</f>
        <v>6099.5155</v>
      </c>
      <c r="L1839" s="330"/>
      <c r="M1839" s="262"/>
      <c r="N1839" s="262"/>
      <c r="O1839" s="262"/>
      <c r="P1839" s="262"/>
      <c r="Q1839" s="262"/>
      <c r="R1839" s="331"/>
    </row>
    <row r="1840" s="1" customFormat="true" ht="13.5" hidden="false" customHeight="false" outlineLevel="0" collapsed="false">
      <c r="A1840" s="262"/>
      <c r="B1840" s="332"/>
      <c r="C1840" s="342"/>
      <c r="D1840" s="342"/>
      <c r="E1840" s="262"/>
      <c r="F1840" s="262"/>
      <c r="G1840" s="262"/>
      <c r="H1840" s="262"/>
      <c r="I1840" s="354"/>
      <c r="J1840" s="354"/>
      <c r="K1840" s="355"/>
      <c r="L1840" s="330"/>
      <c r="M1840" s="262"/>
      <c r="N1840" s="262"/>
      <c r="O1840" s="262"/>
      <c r="P1840" s="262"/>
      <c r="Q1840" s="262"/>
      <c r="R1840" s="331"/>
    </row>
    <row r="1841" s="1" customFormat="true" ht="13.5" hidden="false" customHeight="false" outlineLevel="0" collapsed="false">
      <c r="A1841" s="322"/>
      <c r="B1841" s="323" t="s">
        <v>3349</v>
      </c>
      <c r="C1841" s="324" t="s">
        <v>3350</v>
      </c>
      <c r="D1841" s="325" t="n">
        <v>42783</v>
      </c>
      <c r="E1841" s="322"/>
      <c r="F1841" s="322" t="s">
        <v>3351</v>
      </c>
      <c r="G1841" s="324"/>
      <c r="H1841" s="326" t="n">
        <v>0</v>
      </c>
      <c r="I1841" s="327" t="s">
        <v>358</v>
      </c>
      <c r="J1841" s="328" t="n">
        <v>65</v>
      </c>
      <c r="K1841" s="329" t="n">
        <v>60.5</v>
      </c>
      <c r="L1841" s="330"/>
      <c r="M1841" s="262"/>
      <c r="N1841" s="262"/>
      <c r="O1841" s="262"/>
      <c r="P1841" s="262"/>
      <c r="Q1841" s="262"/>
      <c r="R1841" s="331"/>
    </row>
    <row r="1842" s="1" customFormat="true" ht="12.75" hidden="false" customHeight="false" outlineLevel="0" collapsed="false">
      <c r="A1842" s="262" t="n">
        <v>3</v>
      </c>
      <c r="B1842" s="332" t="s">
        <v>3230</v>
      </c>
      <c r="C1842" s="332" t="s">
        <v>3231</v>
      </c>
      <c r="D1842" s="332" t="s">
        <v>3232</v>
      </c>
      <c r="E1842" s="262"/>
      <c r="F1842" s="331" t="n">
        <v>0.75</v>
      </c>
      <c r="G1842" s="333" t="n">
        <v>490</v>
      </c>
      <c r="H1842" s="333" t="n">
        <f aca="false">A1842*G1842*(1-H1841/100)</f>
        <v>1470</v>
      </c>
      <c r="I1842" s="334" t="n">
        <v>363.285</v>
      </c>
      <c r="J1842" s="334" t="n">
        <f aca="false">(A1842*I1842)/J1841*K1841</f>
        <v>1014.4035</v>
      </c>
      <c r="K1842" s="335" t="n">
        <f aca="false">H1842-J1842</f>
        <v>455.5965</v>
      </c>
      <c r="L1842" s="330"/>
      <c r="M1842" s="262"/>
      <c r="N1842" s="262" t="n">
        <v>363.285</v>
      </c>
      <c r="O1842" s="262" t="n">
        <v>4.14</v>
      </c>
      <c r="P1842" s="262" t="n">
        <v>650</v>
      </c>
      <c r="Q1842" s="262" t="n">
        <v>490</v>
      </c>
      <c r="R1842" s="331" t="n">
        <f aca="false">A1842*F1842</f>
        <v>2.25</v>
      </c>
    </row>
    <row r="1843" s="1" customFormat="true" ht="12.75" hidden="false" customHeight="false" outlineLevel="0" collapsed="false">
      <c r="A1843" s="262" t="n">
        <v>3</v>
      </c>
      <c r="B1843" s="332" t="s">
        <v>1909</v>
      </c>
      <c r="C1843" s="332" t="s">
        <v>1910</v>
      </c>
      <c r="D1843" s="332" t="s">
        <v>1911</v>
      </c>
      <c r="E1843" s="262"/>
      <c r="F1843" s="331" t="n">
        <v>0.36</v>
      </c>
      <c r="G1843" s="333" t="n">
        <v>166</v>
      </c>
      <c r="H1843" s="333" t="n">
        <f aca="false">A1843*G1843*(1-H1841/100)</f>
        <v>498</v>
      </c>
      <c r="I1843" s="334" t="n">
        <v>122.85</v>
      </c>
      <c r="J1843" s="334" t="n">
        <f aca="false">(A1843*I1843)/J1841*K1841</f>
        <v>343.035</v>
      </c>
      <c r="K1843" s="335" t="n">
        <f aca="false">H1843-J1843</f>
        <v>154.965</v>
      </c>
      <c r="L1843" s="330"/>
      <c r="M1843" s="262"/>
      <c r="N1843" s="262" t="n">
        <v>122.85</v>
      </c>
      <c r="O1843" s="262" t="n">
        <v>1.4</v>
      </c>
      <c r="P1843" s="262" t="n">
        <v>245.7</v>
      </c>
      <c r="Q1843" s="262" t="n">
        <v>166</v>
      </c>
      <c r="R1843" s="331" t="n">
        <f aca="false">A1843*F1843</f>
        <v>1.08</v>
      </c>
    </row>
    <row r="1844" s="1" customFormat="true" ht="12.75" hidden="false" customHeight="false" outlineLevel="0" collapsed="false">
      <c r="A1844" s="262" t="n">
        <v>3</v>
      </c>
      <c r="B1844" s="332" t="s">
        <v>3352</v>
      </c>
      <c r="C1844" s="332" t="s">
        <v>1562</v>
      </c>
      <c r="D1844" s="332" t="s">
        <v>3353</v>
      </c>
      <c r="E1844" s="262"/>
      <c r="F1844" s="331" t="n">
        <v>0.41</v>
      </c>
      <c r="G1844" s="333" t="n">
        <v>162</v>
      </c>
      <c r="H1844" s="333" t="n">
        <f aca="false">A1844*G1844*(1-H1841/100)</f>
        <v>486</v>
      </c>
      <c r="I1844" s="334" t="n">
        <v>120.2175</v>
      </c>
      <c r="J1844" s="334" t="n">
        <f aca="false">(A1844*I1844)/J1841*K1841</f>
        <v>335.68425</v>
      </c>
      <c r="K1844" s="335" t="n">
        <f aca="false">H1844-J1844</f>
        <v>150.31575</v>
      </c>
      <c r="L1844" s="330"/>
      <c r="M1844" s="262"/>
      <c r="N1844" s="262" t="n">
        <v>120.2175</v>
      </c>
      <c r="O1844" s="262" t="n">
        <v>1.37</v>
      </c>
      <c r="P1844" s="262" t="n">
        <v>200</v>
      </c>
      <c r="Q1844" s="262" t="n">
        <v>162</v>
      </c>
      <c r="R1844" s="331" t="n">
        <f aca="false">A1844*F1844</f>
        <v>1.23</v>
      </c>
    </row>
    <row r="1845" s="1" customFormat="true" ht="12.75" hidden="false" customHeight="false" outlineLevel="0" collapsed="false">
      <c r="A1845" s="262" t="n">
        <v>10</v>
      </c>
      <c r="B1845" s="332" t="s">
        <v>3354</v>
      </c>
      <c r="C1845" s="272" t="s">
        <v>1980</v>
      </c>
      <c r="D1845" s="332"/>
      <c r="E1845" s="262"/>
      <c r="F1845" s="331"/>
      <c r="G1845" s="333"/>
      <c r="H1845" s="333"/>
      <c r="I1845" s="334"/>
      <c r="J1845" s="334"/>
      <c r="K1845" s="335"/>
      <c r="L1845" s="330"/>
      <c r="M1845" s="262"/>
      <c r="N1845" s="262"/>
      <c r="O1845" s="262"/>
      <c r="P1845" s="262"/>
      <c r="Q1845" s="262"/>
      <c r="R1845" s="331"/>
    </row>
    <row r="1846" s="1" customFormat="true" ht="12.75" hidden="false" customHeight="false" outlineLevel="0" collapsed="false">
      <c r="A1846" s="262" t="n">
        <v>2</v>
      </c>
      <c r="B1846" s="332" t="s">
        <v>3355</v>
      </c>
      <c r="C1846" s="272" t="s">
        <v>1980</v>
      </c>
      <c r="D1846" s="332"/>
      <c r="E1846" s="262"/>
      <c r="F1846" s="331"/>
      <c r="G1846" s="333"/>
      <c r="H1846" s="333"/>
      <c r="I1846" s="334"/>
      <c r="J1846" s="334"/>
      <c r="K1846" s="335"/>
      <c r="L1846" s="330"/>
      <c r="M1846" s="262"/>
      <c r="N1846" s="262"/>
      <c r="O1846" s="262"/>
      <c r="P1846" s="262"/>
      <c r="Q1846" s="262"/>
      <c r="R1846" s="331"/>
    </row>
    <row r="1847" s="1" customFormat="true" ht="12.75" hidden="false" customHeight="false" outlineLevel="0" collapsed="false">
      <c r="A1847" s="336" t="n">
        <f aca="false">SUM(A1842:A1846)</f>
        <v>21</v>
      </c>
      <c r="B1847" s="336" t="s">
        <v>377</v>
      </c>
      <c r="C1847" s="336"/>
      <c r="D1847" s="336"/>
      <c r="E1847" s="336"/>
      <c r="F1847" s="337" t="n">
        <f aca="false">R1847</f>
        <v>4.56</v>
      </c>
      <c r="G1847" s="338"/>
      <c r="H1847" s="339" t="n">
        <f aca="false">SUM(H1842:H1844)</f>
        <v>2454</v>
      </c>
      <c r="I1847" s="340"/>
      <c r="J1847" s="341" t="n">
        <f aca="false">SUM(J1842:J1844)</f>
        <v>1693.12275</v>
      </c>
      <c r="K1847" s="335" t="n">
        <f aca="false">SUM(K1842:K1844)</f>
        <v>760.87725</v>
      </c>
      <c r="L1847" s="330"/>
      <c r="M1847" s="262"/>
      <c r="N1847" s="262"/>
      <c r="O1847" s="262"/>
      <c r="P1847" s="262"/>
      <c r="Q1847" s="262"/>
      <c r="R1847" s="331" t="n">
        <f aca="false">SUM(R1842:R1844)</f>
        <v>4.56</v>
      </c>
    </row>
    <row r="1848" s="1" customFormat="true" ht="12.75" hidden="false" customHeight="false" outlineLevel="0" collapsed="false">
      <c r="A1848" s="262"/>
      <c r="B1848" s="272" t="s">
        <v>914</v>
      </c>
      <c r="C1848" s="342"/>
      <c r="D1848" s="342"/>
      <c r="E1848" s="262"/>
      <c r="F1848" s="262"/>
      <c r="G1848" s="333"/>
      <c r="H1848" s="343" t="n">
        <v>0</v>
      </c>
      <c r="I1848" s="344" t="n">
        <f aca="false">K1849/J1849</f>
        <v>0.44939284526181</v>
      </c>
      <c r="J1848" s="345"/>
      <c r="K1848" s="335"/>
      <c r="L1848" s="330"/>
      <c r="M1848" s="262"/>
      <c r="N1848" s="262"/>
      <c r="O1848" s="262"/>
      <c r="P1848" s="262"/>
      <c r="Q1848" s="262"/>
      <c r="R1848" s="331"/>
    </row>
    <row r="1849" s="1" customFormat="true" ht="13.5" hidden="false" customHeight="false" outlineLevel="0" collapsed="false">
      <c r="A1849" s="346"/>
      <c r="B1849" s="346" t="s">
        <v>915</v>
      </c>
      <c r="C1849" s="346"/>
      <c r="D1849" s="346"/>
      <c r="E1849" s="346"/>
      <c r="F1849" s="347"/>
      <c r="G1849" s="348"/>
      <c r="H1849" s="349" t="n">
        <f aca="false">SUM(H1847:H1848)</f>
        <v>2454</v>
      </c>
      <c r="I1849" s="350" t="n">
        <f aca="false">K1849/H1849</f>
        <v>0.310055929095354</v>
      </c>
      <c r="J1849" s="351" t="n">
        <f aca="false">SUM(J1847:J1848)</f>
        <v>1693.12275</v>
      </c>
      <c r="K1849" s="352" t="n">
        <f aca="false">H1849-J1849</f>
        <v>760.87725</v>
      </c>
      <c r="L1849" s="330"/>
      <c r="M1849" s="262"/>
      <c r="N1849" s="262"/>
      <c r="O1849" s="262"/>
      <c r="P1849" s="262"/>
      <c r="Q1849" s="262"/>
      <c r="R1849" s="331"/>
    </row>
    <row r="1850" s="1" customFormat="true" ht="13.5" hidden="false" customHeight="false" outlineLevel="0" collapsed="false">
      <c r="A1850" s="262"/>
      <c r="B1850" s="332"/>
      <c r="C1850" s="342"/>
      <c r="D1850" s="342"/>
      <c r="E1850" s="262"/>
      <c r="F1850" s="262"/>
      <c r="G1850" s="262"/>
      <c r="H1850" s="262"/>
      <c r="I1850" s="354"/>
      <c r="J1850" s="354"/>
      <c r="K1850" s="355"/>
      <c r="L1850" s="330"/>
      <c r="M1850" s="262"/>
      <c r="N1850" s="262"/>
      <c r="O1850" s="262"/>
      <c r="P1850" s="262"/>
      <c r="Q1850" s="262"/>
      <c r="R1850" s="331"/>
    </row>
    <row r="1851" s="1" customFormat="true" ht="13.5" hidden="false" customHeight="false" outlineLevel="0" collapsed="false">
      <c r="A1851" s="322"/>
      <c r="B1851" s="323" t="s">
        <v>3356</v>
      </c>
      <c r="C1851" s="324" t="s">
        <v>1965</v>
      </c>
      <c r="D1851" s="325" t="n">
        <v>42783</v>
      </c>
      <c r="E1851" s="322"/>
      <c r="F1851" s="322" t="s">
        <v>3351</v>
      </c>
      <c r="G1851" s="324"/>
      <c r="H1851" s="326" t="n">
        <v>0</v>
      </c>
      <c r="I1851" s="327" t="s">
        <v>358</v>
      </c>
      <c r="J1851" s="328" t="n">
        <v>65</v>
      </c>
      <c r="K1851" s="329" t="n">
        <v>60.5</v>
      </c>
      <c r="L1851" s="330"/>
      <c r="M1851" s="262"/>
      <c r="N1851" s="262"/>
      <c r="O1851" s="262"/>
      <c r="P1851" s="262"/>
      <c r="Q1851" s="262"/>
      <c r="R1851" s="331"/>
    </row>
    <row r="1852" s="1" customFormat="true" ht="12.75" hidden="false" customHeight="false" outlineLevel="0" collapsed="false">
      <c r="A1852" s="262" t="n">
        <v>1</v>
      </c>
      <c r="B1852" s="332" t="s">
        <v>2560</v>
      </c>
      <c r="C1852" s="332" t="s">
        <v>2561</v>
      </c>
      <c r="D1852" s="332" t="s">
        <v>2562</v>
      </c>
      <c r="E1852" s="262"/>
      <c r="F1852" s="331" t="n">
        <v>4.65</v>
      </c>
      <c r="G1852" s="333" t="n">
        <v>5800</v>
      </c>
      <c r="H1852" s="333" t="n">
        <f aca="false">A1852*G1852*(1-H1851/100)</f>
        <v>5800</v>
      </c>
      <c r="I1852" s="334" t="n">
        <v>2457</v>
      </c>
      <c r="J1852" s="334" t="n">
        <f aca="false">(A1852*I1852)/J1851*K1851</f>
        <v>2286.9</v>
      </c>
      <c r="K1852" s="335" t="n">
        <f aca="false">H1852-J1852</f>
        <v>3513.1</v>
      </c>
      <c r="L1852" s="330"/>
      <c r="M1852" s="262"/>
      <c r="N1852" s="262" t="n">
        <v>2457</v>
      </c>
      <c r="O1852" s="262" t="n">
        <v>25.2</v>
      </c>
      <c r="P1852" s="262" t="n">
        <v>3690</v>
      </c>
      <c r="Q1852" s="262" t="n">
        <v>3685.5</v>
      </c>
      <c r="R1852" s="331" t="n">
        <f aca="false">A1852*F1852</f>
        <v>4.65</v>
      </c>
    </row>
    <row r="1853" s="1" customFormat="true" ht="12.75" hidden="false" customHeight="false" outlineLevel="0" collapsed="false">
      <c r="A1853" s="336" t="n">
        <f aca="false">SUM(A1852:A1852)</f>
        <v>1</v>
      </c>
      <c r="B1853" s="336" t="s">
        <v>377</v>
      </c>
      <c r="C1853" s="336"/>
      <c r="D1853" s="336"/>
      <c r="E1853" s="336"/>
      <c r="F1853" s="337" t="n">
        <f aca="false">R1853</f>
        <v>4.65</v>
      </c>
      <c r="G1853" s="338"/>
      <c r="H1853" s="339" t="n">
        <f aca="false">SUM(H1852:H1852)</f>
        <v>5800</v>
      </c>
      <c r="I1853" s="340"/>
      <c r="J1853" s="341" t="n">
        <f aca="false">SUM(J1852:J1852)</f>
        <v>2286.9</v>
      </c>
      <c r="K1853" s="335" t="n">
        <f aca="false">SUM(K1852:K1852)</f>
        <v>3513.1</v>
      </c>
      <c r="L1853" s="330"/>
      <c r="M1853" s="262"/>
      <c r="N1853" s="262"/>
      <c r="O1853" s="262"/>
      <c r="P1853" s="262"/>
      <c r="Q1853" s="262"/>
      <c r="R1853" s="331" t="n">
        <f aca="false">SUM(R1852:R1852)</f>
        <v>4.65</v>
      </c>
    </row>
    <row r="1854" s="1" customFormat="true" ht="12.75" hidden="false" customHeight="false" outlineLevel="0" collapsed="false">
      <c r="A1854" s="262"/>
      <c r="B1854" s="272" t="s">
        <v>914</v>
      </c>
      <c r="C1854" s="342"/>
      <c r="D1854" s="342"/>
      <c r="E1854" s="262"/>
      <c r="F1854" s="262"/>
      <c r="G1854" s="333"/>
      <c r="H1854" s="343" t="n">
        <v>0</v>
      </c>
      <c r="I1854" s="344" t="n">
        <f aca="false">K1855/J1855</f>
        <v>1.53618435436617</v>
      </c>
      <c r="J1854" s="345"/>
      <c r="K1854" s="335"/>
      <c r="L1854" s="330"/>
      <c r="M1854" s="262"/>
      <c r="N1854" s="262"/>
      <c r="O1854" s="262"/>
      <c r="P1854" s="262"/>
      <c r="Q1854" s="262"/>
      <c r="R1854" s="331"/>
    </row>
    <row r="1855" s="1" customFormat="true" ht="13.5" hidden="false" customHeight="false" outlineLevel="0" collapsed="false">
      <c r="A1855" s="346"/>
      <c r="B1855" s="346" t="s">
        <v>915</v>
      </c>
      <c r="C1855" s="346"/>
      <c r="D1855" s="346"/>
      <c r="E1855" s="346"/>
      <c r="F1855" s="347"/>
      <c r="G1855" s="348"/>
      <c r="H1855" s="349" t="n">
        <f aca="false">SUM(H1853:H1854)</f>
        <v>5800</v>
      </c>
      <c r="I1855" s="350" t="n">
        <f aca="false">K1855/H1855</f>
        <v>0.605706896551724</v>
      </c>
      <c r="J1855" s="351" t="n">
        <f aca="false">SUM(J1853:J1854)</f>
        <v>2286.9</v>
      </c>
      <c r="K1855" s="352" t="n">
        <f aca="false">H1855-J1855</f>
        <v>3513.1</v>
      </c>
      <c r="L1855" s="330"/>
      <c r="M1855" s="262"/>
      <c r="N1855" s="262"/>
      <c r="O1855" s="262"/>
      <c r="P1855" s="262"/>
      <c r="Q1855" s="262"/>
      <c r="R1855" s="331"/>
    </row>
    <row r="1856" s="1" customFormat="true" ht="13.5" hidden="false" customHeight="false" outlineLevel="0" collapsed="false">
      <c r="A1856" s="262"/>
      <c r="B1856" s="332"/>
      <c r="C1856" s="342"/>
      <c r="D1856" s="342"/>
      <c r="E1856" s="262"/>
      <c r="F1856" s="262"/>
      <c r="G1856" s="262"/>
      <c r="H1856" s="262"/>
      <c r="I1856" s="354"/>
      <c r="J1856" s="354"/>
      <c r="K1856" s="355"/>
      <c r="L1856" s="330"/>
      <c r="M1856" s="262"/>
      <c r="N1856" s="262"/>
      <c r="O1856" s="262"/>
      <c r="P1856" s="262"/>
      <c r="Q1856" s="262"/>
      <c r="R1856" s="331"/>
    </row>
    <row r="1857" s="1" customFormat="true" ht="13.5" hidden="false" customHeight="false" outlineLevel="0" collapsed="false">
      <c r="A1857" s="322"/>
      <c r="B1857" s="323" t="s">
        <v>3357</v>
      </c>
      <c r="C1857" s="324" t="s">
        <v>1965</v>
      </c>
      <c r="D1857" s="325" t="n">
        <v>42783</v>
      </c>
      <c r="E1857" s="322"/>
      <c r="F1857" s="322" t="s">
        <v>3351</v>
      </c>
      <c r="G1857" s="324"/>
      <c r="H1857" s="326" t="n">
        <v>0</v>
      </c>
      <c r="I1857" s="327" t="s">
        <v>358</v>
      </c>
      <c r="J1857" s="328" t="n">
        <v>65</v>
      </c>
      <c r="K1857" s="329" t="n">
        <v>60.5</v>
      </c>
      <c r="L1857" s="330"/>
      <c r="M1857" s="262"/>
      <c r="N1857" s="262"/>
      <c r="O1857" s="262"/>
      <c r="P1857" s="262"/>
      <c r="Q1857" s="262"/>
      <c r="R1857" s="331"/>
    </row>
    <row r="1858" s="1" customFormat="true" ht="12.75" hidden="false" customHeight="false" outlineLevel="0" collapsed="false">
      <c r="A1858" s="262" t="n">
        <v>2</v>
      </c>
      <c r="B1858" s="332" t="s">
        <v>3358</v>
      </c>
      <c r="C1858" s="332" t="s">
        <v>2133</v>
      </c>
      <c r="D1858" s="332" t="s">
        <v>3359</v>
      </c>
      <c r="E1858" s="262"/>
      <c r="F1858" s="331" t="n">
        <v>2.17</v>
      </c>
      <c r="G1858" s="333" t="n">
        <v>1540</v>
      </c>
      <c r="H1858" s="333" t="n">
        <f aca="false">A1858*G1858*(1-H1857/100)</f>
        <v>3080</v>
      </c>
      <c r="I1858" s="334" t="n">
        <v>1023.75</v>
      </c>
      <c r="J1858" s="334" t="n">
        <f aca="false">(A1858*I1858)/J1857*K1857</f>
        <v>1905.75</v>
      </c>
      <c r="K1858" s="335" t="n">
        <f aca="false">H1858-J1858</f>
        <v>1174.25</v>
      </c>
      <c r="L1858" s="330"/>
      <c r="M1858" s="262"/>
      <c r="N1858" s="262" t="n">
        <v>1023.75</v>
      </c>
      <c r="O1858" s="262" t="n">
        <v>10.5</v>
      </c>
      <c r="P1858" s="262" t="n">
        <v>1540</v>
      </c>
      <c r="Q1858" s="262" t="n">
        <v>1433.25</v>
      </c>
      <c r="R1858" s="331" t="n">
        <f aca="false">A1858*F1858</f>
        <v>4.34</v>
      </c>
    </row>
    <row r="1859" s="1" customFormat="true" ht="12.75" hidden="false" customHeight="false" outlineLevel="0" collapsed="false">
      <c r="A1859" s="262" t="n">
        <v>2</v>
      </c>
      <c r="B1859" s="332" t="s">
        <v>3360</v>
      </c>
      <c r="C1859" s="332" t="s">
        <v>2133</v>
      </c>
      <c r="D1859" s="332" t="s">
        <v>3361</v>
      </c>
      <c r="E1859" s="262"/>
      <c r="F1859" s="331" t="n">
        <v>2.47</v>
      </c>
      <c r="G1859" s="333" t="n">
        <v>1730</v>
      </c>
      <c r="H1859" s="333" t="n">
        <f aca="false">A1859*G1859*(1-H1857/100)</f>
        <v>3460</v>
      </c>
      <c r="I1859" s="334" t="n">
        <v>1155.375</v>
      </c>
      <c r="J1859" s="334" t="n">
        <f aca="false">(A1859*I1859)/J1857*K1857</f>
        <v>2150.775</v>
      </c>
      <c r="K1859" s="335" t="n">
        <f aca="false">H1859-J1859</f>
        <v>1309.225</v>
      </c>
      <c r="L1859" s="330"/>
      <c r="M1859" s="262"/>
      <c r="N1859" s="262" t="n">
        <v>1155.375</v>
      </c>
      <c r="O1859" s="262" t="n">
        <v>11.85</v>
      </c>
      <c r="P1859" s="262" t="n">
        <v>1730</v>
      </c>
      <c r="Q1859" s="262" t="n">
        <v>1617.525</v>
      </c>
      <c r="R1859" s="331" t="n">
        <f aca="false">A1859*F1859</f>
        <v>4.94</v>
      </c>
    </row>
    <row r="1860" s="1" customFormat="true" ht="12.75" hidden="false" customHeight="false" outlineLevel="0" collapsed="false">
      <c r="A1860" s="336" t="n">
        <f aca="false">SUM(A1858:A1859)</f>
        <v>4</v>
      </c>
      <c r="B1860" s="336" t="s">
        <v>377</v>
      </c>
      <c r="C1860" s="336"/>
      <c r="D1860" s="336"/>
      <c r="E1860" s="336"/>
      <c r="F1860" s="337" t="n">
        <f aca="false">R1860</f>
        <v>9.28</v>
      </c>
      <c r="G1860" s="338"/>
      <c r="H1860" s="339" t="n">
        <f aca="false">SUM(H1858:H1859)</f>
        <v>6540</v>
      </c>
      <c r="I1860" s="340"/>
      <c r="J1860" s="341" t="n">
        <f aca="false">SUM(J1858:J1859)</f>
        <v>4056.525</v>
      </c>
      <c r="K1860" s="335" t="n">
        <f aca="false">SUM(K1858:K1859)</f>
        <v>2483.475</v>
      </c>
      <c r="L1860" s="330"/>
      <c r="M1860" s="262"/>
      <c r="N1860" s="262"/>
      <c r="O1860" s="262"/>
      <c r="P1860" s="262"/>
      <c r="Q1860" s="262"/>
      <c r="R1860" s="331" t="n">
        <f aca="false">SUM(R1858:R1859)</f>
        <v>9.28</v>
      </c>
    </row>
    <row r="1861" s="1" customFormat="true" ht="12.75" hidden="false" customHeight="false" outlineLevel="0" collapsed="false">
      <c r="A1861" s="262"/>
      <c r="B1861" s="272" t="s">
        <v>914</v>
      </c>
      <c r="C1861" s="342"/>
      <c r="D1861" s="342"/>
      <c r="E1861" s="262"/>
      <c r="F1861" s="262"/>
      <c r="G1861" s="333"/>
      <c r="H1861" s="343" t="n">
        <v>0</v>
      </c>
      <c r="I1861" s="344" t="n">
        <f aca="false">K1862/J1862</f>
        <v>0.612217353523028</v>
      </c>
      <c r="J1861" s="345"/>
      <c r="K1861" s="335"/>
      <c r="L1861" s="330"/>
      <c r="M1861" s="262"/>
      <c r="N1861" s="262"/>
      <c r="O1861" s="262"/>
      <c r="P1861" s="262"/>
      <c r="Q1861" s="262"/>
      <c r="R1861" s="331"/>
    </row>
    <row r="1862" s="1" customFormat="true" ht="13.5" hidden="false" customHeight="false" outlineLevel="0" collapsed="false">
      <c r="A1862" s="346"/>
      <c r="B1862" s="346" t="s">
        <v>915</v>
      </c>
      <c r="C1862" s="346"/>
      <c r="D1862" s="346"/>
      <c r="E1862" s="346"/>
      <c r="F1862" s="347"/>
      <c r="G1862" s="348"/>
      <c r="H1862" s="349" t="n">
        <f aca="false">SUM(H1860:H1861)</f>
        <v>6540</v>
      </c>
      <c r="I1862" s="350" t="n">
        <f aca="false">K1862/H1862</f>
        <v>0.37973623853211</v>
      </c>
      <c r="J1862" s="351" t="n">
        <f aca="false">SUM(J1860:J1861)</f>
        <v>4056.525</v>
      </c>
      <c r="K1862" s="352" t="n">
        <f aca="false">H1862-J1862</f>
        <v>2483.475</v>
      </c>
      <c r="L1862" s="330"/>
      <c r="M1862" s="262"/>
      <c r="N1862" s="262"/>
      <c r="O1862" s="262"/>
      <c r="P1862" s="262"/>
      <c r="Q1862" s="262"/>
      <c r="R1862" s="331"/>
    </row>
    <row r="1863" s="1" customFormat="true" ht="13.5" hidden="false" customHeight="false" outlineLevel="0" collapsed="false">
      <c r="A1863" s="262"/>
      <c r="B1863" s="332"/>
      <c r="C1863" s="342"/>
      <c r="D1863" s="342"/>
      <c r="E1863" s="262"/>
      <c r="F1863" s="262"/>
      <c r="G1863" s="262"/>
      <c r="H1863" s="262"/>
      <c r="I1863" s="354"/>
      <c r="J1863" s="354"/>
      <c r="K1863" s="355"/>
      <c r="L1863" s="330"/>
      <c r="M1863" s="262"/>
      <c r="N1863" s="262"/>
      <c r="O1863" s="262"/>
      <c r="P1863" s="262"/>
      <c r="Q1863" s="262"/>
      <c r="R1863" s="331"/>
    </row>
    <row r="1864" s="1" customFormat="true" ht="13.5" hidden="false" customHeight="false" outlineLevel="0" collapsed="false">
      <c r="A1864" s="322"/>
      <c r="B1864" s="323" t="s">
        <v>395</v>
      </c>
      <c r="C1864" s="324"/>
      <c r="D1864" s="325" t="n">
        <v>42783</v>
      </c>
      <c r="E1864" s="322"/>
      <c r="F1864" s="322" t="s">
        <v>3362</v>
      </c>
      <c r="G1864" s="324"/>
      <c r="H1864" s="326" t="n">
        <v>0</v>
      </c>
      <c r="I1864" s="327" t="s">
        <v>358</v>
      </c>
      <c r="J1864" s="328" t="n">
        <v>65</v>
      </c>
      <c r="K1864" s="329" t="n">
        <v>60.5</v>
      </c>
      <c r="L1864" s="330"/>
      <c r="M1864" s="262"/>
      <c r="N1864" s="262"/>
      <c r="O1864" s="262"/>
      <c r="P1864" s="262"/>
      <c r="Q1864" s="262"/>
      <c r="R1864" s="331"/>
    </row>
    <row r="1865" s="1" customFormat="true" ht="12.75" hidden="false" customHeight="false" outlineLevel="0" collapsed="false">
      <c r="A1865" s="262" t="n">
        <v>5</v>
      </c>
      <c r="B1865" s="332" t="s">
        <v>1308</v>
      </c>
      <c r="C1865" s="332" t="s">
        <v>830</v>
      </c>
      <c r="D1865" s="332" t="s">
        <v>1339</v>
      </c>
      <c r="E1865" s="262"/>
      <c r="F1865" s="331" t="n">
        <v>2.2</v>
      </c>
      <c r="G1865" s="333" t="n">
        <v>435</v>
      </c>
      <c r="H1865" s="333" t="n">
        <f aca="false">A1865*G1865*(1-H1864/100)</f>
        <v>2175</v>
      </c>
      <c r="I1865" s="334" t="n">
        <v>290.29</v>
      </c>
      <c r="J1865" s="334" t="n">
        <f aca="false">(A1865*I1865)/J1864*K1864</f>
        <v>1350.965</v>
      </c>
      <c r="K1865" s="335" t="n">
        <f aca="false">H1865-J1865</f>
        <v>824.035</v>
      </c>
      <c r="L1865" s="330"/>
      <c r="M1865" s="262"/>
      <c r="N1865" s="262" t="n">
        <v>290.29</v>
      </c>
      <c r="O1865" s="262" t="n">
        <v>3.19</v>
      </c>
      <c r="P1865" s="262" t="n">
        <v>435.435</v>
      </c>
      <c r="Q1865" s="262" t="n">
        <v>435.435</v>
      </c>
      <c r="R1865" s="331" t="n">
        <f aca="false">A1865*F1865</f>
        <v>11</v>
      </c>
    </row>
    <row r="1866" s="1" customFormat="true" ht="12.75" hidden="false" customHeight="false" outlineLevel="0" collapsed="false">
      <c r="A1866" s="262" t="n">
        <v>5</v>
      </c>
      <c r="B1866" s="332" t="s">
        <v>1225</v>
      </c>
      <c r="C1866" s="332" t="s">
        <v>830</v>
      </c>
      <c r="D1866" s="332" t="s">
        <v>1348</v>
      </c>
      <c r="E1866" s="262"/>
      <c r="F1866" s="331" t="n">
        <v>4.1</v>
      </c>
      <c r="G1866" s="333" t="n">
        <v>713</v>
      </c>
      <c r="H1866" s="333" t="n">
        <f aca="false">A1866*G1866*(1-H1864/100)</f>
        <v>3565</v>
      </c>
      <c r="I1866" s="334" t="n">
        <v>508.95</v>
      </c>
      <c r="J1866" s="334" t="n">
        <f aca="false">(A1866*I1866)/J1864*K1864</f>
        <v>2368.575</v>
      </c>
      <c r="K1866" s="335" t="n">
        <f aca="false">H1866-J1866</f>
        <v>1196.425</v>
      </c>
      <c r="L1866" s="330"/>
      <c r="M1866" s="262"/>
      <c r="N1866" s="262" t="n">
        <v>508.95</v>
      </c>
      <c r="O1866" s="262" t="n">
        <v>5.8</v>
      </c>
      <c r="P1866" s="262" t="n">
        <v>763.425</v>
      </c>
      <c r="Q1866" s="262" t="n">
        <v>712.53</v>
      </c>
      <c r="R1866" s="331" t="n">
        <f aca="false">A1866*F1866</f>
        <v>20.5</v>
      </c>
    </row>
    <row r="1867" s="1" customFormat="true" ht="12.75" hidden="false" customHeight="false" outlineLevel="0" collapsed="false">
      <c r="A1867" s="262" t="n">
        <v>2</v>
      </c>
      <c r="B1867" s="332" t="s">
        <v>1036</v>
      </c>
      <c r="C1867" s="332" t="s">
        <v>830</v>
      </c>
      <c r="D1867" s="332" t="s">
        <v>3363</v>
      </c>
      <c r="E1867" s="262"/>
      <c r="F1867" s="331" t="n">
        <v>7.5</v>
      </c>
      <c r="G1867" s="333" t="n">
        <v>1256</v>
      </c>
      <c r="H1867" s="333" t="n">
        <f aca="false">A1867*G1867*(1-H1864/100)</f>
        <v>2512</v>
      </c>
      <c r="I1867" s="334" t="n">
        <v>1092</v>
      </c>
      <c r="J1867" s="334" t="n">
        <f aca="false">(A1867*I1867)/J1864*K1864</f>
        <v>2032.8</v>
      </c>
      <c r="K1867" s="335" t="n">
        <f aca="false">H1867-J1867</f>
        <v>479.2</v>
      </c>
      <c r="L1867" s="330"/>
      <c r="M1867" s="262"/>
      <c r="N1867" s="262" t="n">
        <v>1092</v>
      </c>
      <c r="O1867" s="262" t="n">
        <v>12</v>
      </c>
      <c r="P1867" s="262" t="n">
        <v>1638</v>
      </c>
      <c r="Q1867" s="262" t="n">
        <v>1255.8</v>
      </c>
      <c r="R1867" s="331" t="n">
        <f aca="false">A1867*F1867</f>
        <v>15</v>
      </c>
    </row>
    <row r="1868" s="1" customFormat="true" ht="12.75" hidden="false" customHeight="false" outlineLevel="0" collapsed="false">
      <c r="A1868" s="262" t="n">
        <v>20</v>
      </c>
      <c r="B1868" s="332" t="s">
        <v>1266</v>
      </c>
      <c r="C1868" s="332" t="s">
        <v>874</v>
      </c>
      <c r="D1868" s="332" t="s">
        <v>1267</v>
      </c>
      <c r="E1868" s="262"/>
      <c r="F1868" s="331" t="n">
        <v>0.25</v>
      </c>
      <c r="G1868" s="333" t="n">
        <v>87</v>
      </c>
      <c r="H1868" s="333" t="n">
        <f aca="false">A1868*G1868*(1-H1864/100)</f>
        <v>1740</v>
      </c>
      <c r="I1868" s="334" t="n">
        <v>61.88</v>
      </c>
      <c r="J1868" s="334" t="n">
        <f aca="false">(A1868*I1868)/J1864*K1864</f>
        <v>1151.92</v>
      </c>
      <c r="K1868" s="335" t="n">
        <f aca="false">H1868-J1868</f>
        <v>588.08</v>
      </c>
      <c r="L1868" s="330"/>
      <c r="M1868" s="262"/>
      <c r="N1868" s="262" t="n">
        <v>61.88</v>
      </c>
      <c r="O1868" s="262" t="n">
        <v>0.68</v>
      </c>
      <c r="P1868" s="262" t="n">
        <v>185.64</v>
      </c>
      <c r="Q1868" s="262" t="n">
        <v>86.632</v>
      </c>
      <c r="R1868" s="331" t="n">
        <f aca="false">A1868*F1868</f>
        <v>5</v>
      </c>
    </row>
    <row r="1869" s="1" customFormat="true" ht="12.75" hidden="false" customHeight="false" outlineLevel="0" collapsed="false">
      <c r="A1869" s="262" t="n">
        <v>30</v>
      </c>
      <c r="B1869" s="332" t="s">
        <v>1309</v>
      </c>
      <c r="C1869" s="332" t="s">
        <v>877</v>
      </c>
      <c r="D1869" s="332" t="s">
        <v>1310</v>
      </c>
      <c r="E1869" s="262"/>
      <c r="F1869" s="331" t="n">
        <v>0.42</v>
      </c>
      <c r="G1869" s="333" t="n">
        <v>108</v>
      </c>
      <c r="H1869" s="333" t="n">
        <f aca="false">A1869*G1869*(1-H1864/100)</f>
        <v>3240</v>
      </c>
      <c r="I1869" s="334" t="n">
        <v>69.745</v>
      </c>
      <c r="J1869" s="334" t="n">
        <f aca="false">(A1869*I1869)/J1864*K1864</f>
        <v>1947.495</v>
      </c>
      <c r="K1869" s="335" t="n">
        <f aca="false">H1869-J1869</f>
        <v>1292.505</v>
      </c>
      <c r="L1869" s="330"/>
      <c r="M1869" s="262"/>
      <c r="N1869" s="262" t="n">
        <v>69.745</v>
      </c>
      <c r="O1869" s="262" t="n">
        <v>0.74</v>
      </c>
      <c r="P1869" s="262" t="n">
        <v>200</v>
      </c>
      <c r="Q1869" s="262" t="n">
        <v>108.1047</v>
      </c>
      <c r="R1869" s="331" t="n">
        <f aca="false">A1869*F1869</f>
        <v>12.6</v>
      </c>
    </row>
    <row r="1870" s="1" customFormat="true" ht="12.75" hidden="false" customHeight="false" outlineLevel="0" collapsed="false">
      <c r="A1870" s="262" t="n">
        <v>20</v>
      </c>
      <c r="B1870" s="332" t="s">
        <v>2512</v>
      </c>
      <c r="C1870" s="332" t="s">
        <v>2513</v>
      </c>
      <c r="D1870" s="332" t="s">
        <v>2514</v>
      </c>
      <c r="E1870" s="262"/>
      <c r="F1870" s="331"/>
      <c r="G1870" s="333" t="n">
        <v>121</v>
      </c>
      <c r="H1870" s="333" t="n">
        <f aca="false">A1870*G1870*(1-H1864/100)</f>
        <v>2420</v>
      </c>
      <c r="I1870" s="334" t="n">
        <v>327.6</v>
      </c>
      <c r="J1870" s="334" t="n">
        <f aca="false">(A1870*I1870)/J1864*K1864</f>
        <v>6098.4</v>
      </c>
      <c r="K1870" s="335" t="n">
        <f aca="false">H1870-J1870</f>
        <v>-3678.4</v>
      </c>
      <c r="L1870" s="330"/>
      <c r="M1870" s="262"/>
      <c r="N1870" s="262" t="n">
        <v>327.6</v>
      </c>
      <c r="O1870" s="262" t="n">
        <v>4</v>
      </c>
      <c r="P1870" s="262" t="n">
        <v>200</v>
      </c>
      <c r="Q1870" s="262" t="n">
        <v>121</v>
      </c>
      <c r="R1870" s="331" t="n">
        <f aca="false">A1870*F1870</f>
        <v>0</v>
      </c>
    </row>
    <row r="1871" s="1" customFormat="true" ht="12.75" hidden="false" customHeight="false" outlineLevel="0" collapsed="false">
      <c r="A1871" s="262" t="n">
        <v>1</v>
      </c>
      <c r="B1871" s="332" t="s">
        <v>2252</v>
      </c>
      <c r="C1871" s="332" t="s">
        <v>2253</v>
      </c>
      <c r="D1871" s="332" t="s">
        <v>2254</v>
      </c>
      <c r="E1871" s="262"/>
      <c r="F1871" s="331" t="n">
        <v>15.3</v>
      </c>
      <c r="G1871" s="333" t="n">
        <v>3406</v>
      </c>
      <c r="H1871" s="333" t="n">
        <f aca="false">A1871*G1871*(1-H1864/100)</f>
        <v>3406</v>
      </c>
      <c r="I1871" s="334" t="n">
        <v>2962.05</v>
      </c>
      <c r="J1871" s="334" t="n">
        <f aca="false">(A1871*I1871)/J1864*K1864</f>
        <v>2756.985</v>
      </c>
      <c r="K1871" s="335" t="n">
        <f aca="false">H1871-J1871</f>
        <v>649.015</v>
      </c>
      <c r="L1871" s="330"/>
      <c r="M1871" s="262"/>
      <c r="N1871" s="262" t="n">
        <v>2962.05</v>
      </c>
      <c r="O1871" s="262" t="n">
        <v>32.55</v>
      </c>
      <c r="P1871" s="262" t="n">
        <v>3100</v>
      </c>
      <c r="Q1871" s="262" t="n">
        <v>3406.3575</v>
      </c>
      <c r="R1871" s="331" t="n">
        <f aca="false">A1871*F1871</f>
        <v>15.3</v>
      </c>
    </row>
    <row r="1872" s="1" customFormat="true" ht="12.75" hidden="false" customHeight="false" outlineLevel="0" collapsed="false">
      <c r="A1872" s="262" t="n">
        <v>2</v>
      </c>
      <c r="B1872" s="332" t="s">
        <v>3364</v>
      </c>
      <c r="C1872" s="332" t="s">
        <v>1550</v>
      </c>
      <c r="D1872" s="332" t="s">
        <v>3365</v>
      </c>
      <c r="E1872" s="262"/>
      <c r="F1872" s="331" t="n">
        <v>1</v>
      </c>
      <c r="G1872" s="333" t="n">
        <v>753</v>
      </c>
      <c r="H1872" s="333" t="n">
        <f aca="false">A1872*G1872*(1-H1864/100)</f>
        <v>1506</v>
      </c>
      <c r="I1872" s="334" t="n">
        <v>557.7</v>
      </c>
      <c r="J1872" s="334" t="n">
        <f aca="false">(A1872*I1872)/J1864*K1864</f>
        <v>1038.18</v>
      </c>
      <c r="K1872" s="335" t="n">
        <f aca="false">H1872-J1872</f>
        <v>467.82</v>
      </c>
      <c r="L1872" s="330"/>
      <c r="M1872" s="262"/>
      <c r="N1872" s="262" t="n">
        <v>557.7</v>
      </c>
      <c r="O1872" s="262" t="n">
        <v>5.72</v>
      </c>
      <c r="P1872" s="262" t="n">
        <v>890</v>
      </c>
      <c r="Q1872" s="262" t="n">
        <v>752.895</v>
      </c>
      <c r="R1872" s="331" t="n">
        <f aca="false">A1872*F1872</f>
        <v>2</v>
      </c>
    </row>
    <row r="1873" s="1" customFormat="true" ht="12.75" hidden="false" customHeight="false" outlineLevel="0" collapsed="false">
      <c r="A1873" s="262" t="n">
        <v>1</v>
      </c>
      <c r="B1873" s="332" t="s">
        <v>3366</v>
      </c>
      <c r="C1873" s="332" t="s">
        <v>1550</v>
      </c>
      <c r="D1873" s="332" t="s">
        <v>3367</v>
      </c>
      <c r="E1873" s="262"/>
      <c r="F1873" s="331" t="n">
        <v>0.8</v>
      </c>
      <c r="G1873" s="333" t="n">
        <v>737</v>
      </c>
      <c r="H1873" s="333" t="n">
        <f aca="false">A1873*G1873*(1-H1864/100)</f>
        <v>737</v>
      </c>
      <c r="I1873" s="334" t="n">
        <v>491.66</v>
      </c>
      <c r="J1873" s="334" t="n">
        <f aca="false">(A1873*I1873)/J1864*K1864</f>
        <v>457.622</v>
      </c>
      <c r="K1873" s="335" t="n">
        <f aca="false">H1873-J1873</f>
        <v>279.378</v>
      </c>
      <c r="L1873" s="330"/>
      <c r="M1873" s="262"/>
      <c r="N1873" s="262" t="n">
        <v>491.66</v>
      </c>
      <c r="O1873" s="262" t="n">
        <v>4.88</v>
      </c>
      <c r="P1873" s="262" t="n">
        <v>980</v>
      </c>
      <c r="Q1873" s="262" t="n">
        <v>737.49</v>
      </c>
      <c r="R1873" s="331" t="n">
        <f aca="false">A1873*F1873</f>
        <v>0.8</v>
      </c>
    </row>
    <row r="1874" s="1" customFormat="true" ht="12.75" hidden="false" customHeight="false" outlineLevel="0" collapsed="false">
      <c r="A1874" s="262" t="n">
        <v>1</v>
      </c>
      <c r="B1874" s="332" t="s">
        <v>3368</v>
      </c>
      <c r="C1874" s="332" t="s">
        <v>3369</v>
      </c>
      <c r="D1874" s="332" t="s">
        <v>3370</v>
      </c>
      <c r="E1874" s="262"/>
      <c r="F1874" s="331" t="n">
        <v>9.9</v>
      </c>
      <c r="G1874" s="333" t="n">
        <v>2577</v>
      </c>
      <c r="H1874" s="333" t="n">
        <f aca="false">A1874*G1874*(1-H1864/100)</f>
        <v>2577</v>
      </c>
      <c r="I1874" s="334" t="n">
        <v>1909.18</v>
      </c>
      <c r="J1874" s="334" t="n">
        <f aca="false">(A1874*I1874)/J1864*K1864</f>
        <v>1777.006</v>
      </c>
      <c r="K1874" s="335" t="n">
        <f aca="false">H1874-J1874</f>
        <v>799.994</v>
      </c>
      <c r="L1874" s="330"/>
      <c r="M1874" s="262"/>
      <c r="N1874" s="262" t="n">
        <v>1909.18</v>
      </c>
      <c r="O1874" s="262" t="n">
        <v>20.98</v>
      </c>
      <c r="P1874" s="262" t="n">
        <v>2860</v>
      </c>
      <c r="Q1874" s="262" t="n">
        <v>2577.393</v>
      </c>
      <c r="R1874" s="331" t="n">
        <f aca="false">A1874*F1874</f>
        <v>9.9</v>
      </c>
    </row>
    <row r="1875" s="1" customFormat="true" ht="12.75" hidden="false" customHeight="false" outlineLevel="0" collapsed="false">
      <c r="A1875" s="262" t="n">
        <v>1</v>
      </c>
      <c r="B1875" s="332" t="s">
        <v>3371</v>
      </c>
      <c r="C1875" s="332" t="s">
        <v>3372</v>
      </c>
      <c r="D1875" s="332" t="s">
        <v>3373</v>
      </c>
      <c r="E1875" s="262"/>
      <c r="F1875" s="331" t="n">
        <v>0.075</v>
      </c>
      <c r="G1875" s="333" t="n">
        <v>1069</v>
      </c>
      <c r="H1875" s="333" t="n">
        <f aca="false">A1875*G1875*(1-H1864/100)</f>
        <v>1069</v>
      </c>
      <c r="I1875" s="334" t="n">
        <v>763.425</v>
      </c>
      <c r="J1875" s="334" t="n">
        <f aca="false">(A1875*I1875)/J1864*K1864</f>
        <v>710.5725</v>
      </c>
      <c r="K1875" s="335" t="n">
        <f aca="false">H1875-J1875</f>
        <v>358.4275</v>
      </c>
      <c r="L1875" s="330"/>
      <c r="M1875" s="262"/>
      <c r="N1875" s="262" t="n">
        <v>763.425</v>
      </c>
      <c r="O1875" s="262" t="n">
        <v>8.7</v>
      </c>
      <c r="P1875" s="262" t="n">
        <v>1180</v>
      </c>
      <c r="Q1875" s="262" t="n">
        <v>1068.795</v>
      </c>
      <c r="R1875" s="331" t="n">
        <f aca="false">A1875*F1875</f>
        <v>0.075</v>
      </c>
    </row>
    <row r="1876" s="1" customFormat="true" ht="12.75" hidden="false" customHeight="false" outlineLevel="0" collapsed="false">
      <c r="A1876" s="336" t="n">
        <f aca="false">SUM(A1865:A1875)</f>
        <v>88</v>
      </c>
      <c r="B1876" s="336" t="s">
        <v>377</v>
      </c>
      <c r="C1876" s="336"/>
      <c r="D1876" s="336"/>
      <c r="E1876" s="336"/>
      <c r="F1876" s="337" t="n">
        <f aca="false">R1876</f>
        <v>92.175</v>
      </c>
      <c r="G1876" s="338"/>
      <c r="H1876" s="339" t="n">
        <f aca="false">SUM(H1865:H1875)</f>
        <v>24947</v>
      </c>
      <c r="I1876" s="340"/>
      <c r="J1876" s="341" t="n">
        <f aca="false">SUM(J1865:J1875)</f>
        <v>21690.5205</v>
      </c>
      <c r="K1876" s="335" t="n">
        <f aca="false">SUM(K1865:K1875)</f>
        <v>3256.4795</v>
      </c>
      <c r="L1876" s="330"/>
      <c r="M1876" s="262"/>
      <c r="N1876" s="262"/>
      <c r="O1876" s="262"/>
      <c r="P1876" s="262"/>
      <c r="Q1876" s="262"/>
      <c r="R1876" s="331" t="n">
        <f aca="false">SUM(R1865:R1875)</f>
        <v>92.175</v>
      </c>
    </row>
    <row r="1877" s="1" customFormat="true" ht="12.75" hidden="false" customHeight="false" outlineLevel="0" collapsed="false">
      <c r="A1877" s="262"/>
      <c r="B1877" s="272" t="s">
        <v>914</v>
      </c>
      <c r="C1877" s="342"/>
      <c r="D1877" s="342"/>
      <c r="E1877" s="262"/>
      <c r="F1877" s="262"/>
      <c r="G1877" s="333"/>
      <c r="H1877" s="343" t="n">
        <v>0</v>
      </c>
      <c r="I1877" s="344" t="n">
        <f aca="false">K1878/J1878</f>
        <v>0.150133764655394</v>
      </c>
      <c r="J1877" s="345"/>
      <c r="K1877" s="335"/>
      <c r="L1877" s="330"/>
      <c r="M1877" s="262"/>
      <c r="N1877" s="262"/>
      <c r="O1877" s="262"/>
      <c r="P1877" s="262"/>
      <c r="Q1877" s="262"/>
      <c r="R1877" s="331"/>
    </row>
    <row r="1878" s="1" customFormat="true" ht="13.5" hidden="false" customHeight="false" outlineLevel="0" collapsed="false">
      <c r="A1878" s="346"/>
      <c r="B1878" s="346" t="s">
        <v>915</v>
      </c>
      <c r="C1878" s="346"/>
      <c r="D1878" s="346"/>
      <c r="E1878" s="346"/>
      <c r="F1878" s="347"/>
      <c r="G1878" s="348"/>
      <c r="H1878" s="349" t="n">
        <f aca="false">SUM(H1876:H1877)</f>
        <v>24947</v>
      </c>
      <c r="I1878" s="350" t="n">
        <f aca="false">K1878/H1878</f>
        <v>0.130535916142222</v>
      </c>
      <c r="J1878" s="351" t="n">
        <f aca="false">SUM(J1876:J1877)</f>
        <v>21690.5205</v>
      </c>
      <c r="K1878" s="352" t="n">
        <f aca="false">H1878-J1878</f>
        <v>3256.4795</v>
      </c>
      <c r="L1878" s="330"/>
      <c r="M1878" s="262"/>
      <c r="N1878" s="262"/>
      <c r="O1878" s="262"/>
      <c r="P1878" s="262"/>
      <c r="Q1878" s="262"/>
      <c r="R1878" s="331"/>
    </row>
    <row r="1879" s="1" customFormat="true" ht="13.5" hidden="false" customHeight="false" outlineLevel="0" collapsed="false">
      <c r="A1879" s="262"/>
      <c r="B1879" s="332"/>
      <c r="C1879" s="342"/>
      <c r="D1879" s="342"/>
      <c r="E1879" s="262"/>
      <c r="F1879" s="262"/>
      <c r="G1879" s="262"/>
      <c r="H1879" s="262"/>
      <c r="I1879" s="354"/>
      <c r="J1879" s="354"/>
      <c r="K1879" s="355"/>
      <c r="L1879" s="330"/>
      <c r="M1879" s="262"/>
      <c r="N1879" s="262"/>
      <c r="O1879" s="262"/>
      <c r="P1879" s="262"/>
      <c r="Q1879" s="262"/>
      <c r="R1879" s="331"/>
    </row>
    <row r="1880" s="1" customFormat="true" ht="13.5" hidden="false" customHeight="false" outlineLevel="0" collapsed="false">
      <c r="A1880" s="322"/>
      <c r="B1880" s="323" t="s">
        <v>3374</v>
      </c>
      <c r="C1880" s="324"/>
      <c r="D1880" s="325" t="n">
        <v>42783</v>
      </c>
      <c r="E1880" s="322"/>
      <c r="F1880" s="322" t="s">
        <v>3362</v>
      </c>
      <c r="G1880" s="324"/>
      <c r="H1880" s="326" t="n">
        <v>0</v>
      </c>
      <c r="I1880" s="327" t="s">
        <v>358</v>
      </c>
      <c r="J1880" s="328" t="n">
        <v>65</v>
      </c>
      <c r="K1880" s="329" t="n">
        <v>60.5</v>
      </c>
      <c r="L1880" s="330"/>
      <c r="M1880" s="262"/>
      <c r="N1880" s="262"/>
      <c r="O1880" s="262"/>
      <c r="P1880" s="262"/>
      <c r="Q1880" s="262"/>
      <c r="R1880" s="331"/>
    </row>
    <row r="1881" s="1" customFormat="true" ht="12.75" hidden="false" customHeight="false" outlineLevel="0" collapsed="false">
      <c r="A1881" s="262" t="n">
        <v>2</v>
      </c>
      <c r="B1881" s="332" t="s">
        <v>3375</v>
      </c>
      <c r="C1881" s="332" t="s">
        <v>3376</v>
      </c>
      <c r="D1881" s="332" t="s">
        <v>3377</v>
      </c>
      <c r="E1881" s="262"/>
      <c r="F1881" s="331" t="n">
        <v>10.3</v>
      </c>
      <c r="G1881" s="333" t="n">
        <v>1700</v>
      </c>
      <c r="H1881" s="333" t="n">
        <f aca="false">A1881*G1881*(1-H1880/100)</f>
        <v>3400</v>
      </c>
      <c r="I1881" s="334" t="n">
        <v>1682.59</v>
      </c>
      <c r="J1881" s="334" t="n">
        <f aca="false">(A1881*I1881)/J1880*K1880</f>
        <v>3132.206</v>
      </c>
      <c r="K1881" s="335" t="n">
        <f aca="false">H1881-J1881</f>
        <v>267.794</v>
      </c>
      <c r="L1881" s="330"/>
      <c r="M1881" s="262"/>
      <c r="N1881" s="262" t="n">
        <v>1682.59</v>
      </c>
      <c r="O1881" s="262" t="n">
        <v>18.49</v>
      </c>
      <c r="P1881" s="262" t="n">
        <v>1900</v>
      </c>
      <c r="Q1881" s="262" t="n">
        <v>1700</v>
      </c>
      <c r="R1881" s="331" t="n">
        <f aca="false">A1881*F1881</f>
        <v>20.6</v>
      </c>
    </row>
    <row r="1882" s="1" customFormat="true" ht="12.75" hidden="false" customHeight="false" outlineLevel="0" collapsed="false">
      <c r="A1882" s="262" t="n">
        <v>3</v>
      </c>
      <c r="B1882" s="332" t="s">
        <v>3378</v>
      </c>
      <c r="C1882" s="332" t="s">
        <v>3379</v>
      </c>
      <c r="D1882" s="332" t="s">
        <v>806</v>
      </c>
      <c r="E1882" s="262"/>
      <c r="F1882" s="331" t="n">
        <v>12</v>
      </c>
      <c r="G1882" s="333" t="n">
        <v>3010</v>
      </c>
      <c r="H1882" s="333" t="n">
        <f aca="false">A1882*G1882*(1-H1880/100)</f>
        <v>9030</v>
      </c>
      <c r="I1882" s="334" t="n">
        <v>2229.942</v>
      </c>
      <c r="J1882" s="334" t="n">
        <f aca="false">(A1882*I1882)/J1880*K1880</f>
        <v>6226.6842</v>
      </c>
      <c r="K1882" s="335" t="n">
        <f aca="false">H1882-J1882</f>
        <v>2803.3158</v>
      </c>
      <c r="L1882" s="330"/>
      <c r="M1882" s="262"/>
      <c r="N1882" s="262" t="n">
        <v>2229.942</v>
      </c>
      <c r="O1882" s="262" t="n">
        <v>25.99</v>
      </c>
      <c r="P1882" s="262" t="n">
        <v>3340</v>
      </c>
      <c r="Q1882" s="262" t="n">
        <v>3010.4217</v>
      </c>
      <c r="R1882" s="331" t="n">
        <f aca="false">A1882*F1882</f>
        <v>36</v>
      </c>
    </row>
    <row r="1883" s="1" customFormat="true" ht="12.75" hidden="false" customHeight="false" outlineLevel="0" collapsed="false">
      <c r="A1883" s="262" t="n">
        <v>5</v>
      </c>
      <c r="B1883" s="332" t="s">
        <v>1268</v>
      </c>
      <c r="C1883" s="332" t="s">
        <v>1269</v>
      </c>
      <c r="D1883" s="332" t="s">
        <v>1643</v>
      </c>
      <c r="E1883" s="262"/>
      <c r="F1883" s="331" t="n">
        <v>0.3</v>
      </c>
      <c r="G1883" s="333" t="n">
        <v>90</v>
      </c>
      <c r="H1883" s="333" t="n">
        <f aca="false">A1883*G1883*(1-H1880/100)</f>
        <v>450</v>
      </c>
      <c r="I1883" s="334" t="n">
        <v>66.69</v>
      </c>
      <c r="J1883" s="334" t="n">
        <f aca="false">(A1883*I1883)/J1880*K1880</f>
        <v>310.365</v>
      </c>
      <c r="K1883" s="335" t="n">
        <f aca="false">H1883-J1883</f>
        <v>139.635</v>
      </c>
      <c r="L1883" s="330"/>
      <c r="M1883" s="262"/>
      <c r="N1883" s="262" t="n">
        <v>66.69</v>
      </c>
      <c r="O1883" s="262" t="n">
        <v>0.76</v>
      </c>
      <c r="P1883" s="262" t="n">
        <v>133.38</v>
      </c>
      <c r="Q1883" s="262" t="n">
        <v>90.0315</v>
      </c>
      <c r="R1883" s="331" t="n">
        <f aca="false">A1883*F1883</f>
        <v>1.5</v>
      </c>
    </row>
    <row r="1884" s="1" customFormat="true" ht="12.75" hidden="false" customHeight="false" outlineLevel="0" collapsed="false">
      <c r="A1884" s="336" t="n">
        <f aca="false">SUM(A1881:A1883)</f>
        <v>10</v>
      </c>
      <c r="B1884" s="336" t="s">
        <v>377</v>
      </c>
      <c r="C1884" s="336"/>
      <c r="D1884" s="336"/>
      <c r="E1884" s="336"/>
      <c r="F1884" s="337" t="n">
        <f aca="false">R1884</f>
        <v>58.1</v>
      </c>
      <c r="G1884" s="338"/>
      <c r="H1884" s="339" t="n">
        <f aca="false">SUM(H1881:H1883)</f>
        <v>12880</v>
      </c>
      <c r="I1884" s="340"/>
      <c r="J1884" s="341" t="n">
        <f aca="false">SUM(J1881:J1883)</f>
        <v>9669.2552</v>
      </c>
      <c r="K1884" s="335" t="n">
        <f aca="false">SUM(K1881:K1883)</f>
        <v>3210.7448</v>
      </c>
      <c r="L1884" s="330"/>
      <c r="M1884" s="262"/>
      <c r="N1884" s="262"/>
      <c r="O1884" s="262"/>
      <c r="P1884" s="262"/>
      <c r="Q1884" s="262"/>
      <c r="R1884" s="331" t="n">
        <f aca="false">SUM(R1881:R1883)</f>
        <v>58.1</v>
      </c>
    </row>
    <row r="1885" s="1" customFormat="true" ht="12.75" hidden="false" customHeight="false" outlineLevel="0" collapsed="false">
      <c r="A1885" s="262"/>
      <c r="B1885" s="272" t="s">
        <v>914</v>
      </c>
      <c r="C1885" s="342"/>
      <c r="D1885" s="342"/>
      <c r="E1885" s="262"/>
      <c r="F1885" s="262"/>
      <c r="G1885" s="333"/>
      <c r="H1885" s="343" t="n">
        <v>0</v>
      </c>
      <c r="I1885" s="344" t="n">
        <f aca="false">K1886/J1886</f>
        <v>0.332057095773002</v>
      </c>
      <c r="J1885" s="345"/>
      <c r="K1885" s="335"/>
      <c r="L1885" s="330"/>
      <c r="M1885" s="262"/>
      <c r="N1885" s="262"/>
      <c r="O1885" s="262"/>
      <c r="P1885" s="262"/>
      <c r="Q1885" s="262"/>
      <c r="R1885" s="331"/>
    </row>
    <row r="1886" s="1" customFormat="true" ht="13.5" hidden="false" customHeight="false" outlineLevel="0" collapsed="false">
      <c r="A1886" s="346"/>
      <c r="B1886" s="346" t="s">
        <v>915</v>
      </c>
      <c r="C1886" s="346"/>
      <c r="D1886" s="346"/>
      <c r="E1886" s="346"/>
      <c r="F1886" s="347"/>
      <c r="G1886" s="348"/>
      <c r="H1886" s="349" t="n">
        <f aca="false">SUM(H1884:H1885)</f>
        <v>12880</v>
      </c>
      <c r="I1886" s="350" t="n">
        <f aca="false">K1886/H1886</f>
        <v>0.249281428571429</v>
      </c>
      <c r="J1886" s="351" t="n">
        <f aca="false">SUM(J1884:J1885)</f>
        <v>9669.2552</v>
      </c>
      <c r="K1886" s="352" t="n">
        <f aca="false">H1886-J1886</f>
        <v>3210.7448</v>
      </c>
      <c r="L1886" s="330"/>
      <c r="M1886" s="262"/>
      <c r="N1886" s="262"/>
      <c r="O1886" s="262"/>
      <c r="P1886" s="262"/>
      <c r="Q1886" s="262"/>
      <c r="R1886" s="331"/>
    </row>
    <row r="1887" s="1" customFormat="true" ht="13.5" hidden="false" customHeight="false" outlineLevel="0" collapsed="false">
      <c r="A1887" s="262"/>
      <c r="B1887" s="332"/>
      <c r="C1887" s="342"/>
      <c r="D1887" s="342"/>
      <c r="E1887" s="262"/>
      <c r="F1887" s="262"/>
      <c r="G1887" s="262"/>
      <c r="H1887" s="262"/>
      <c r="I1887" s="354"/>
      <c r="J1887" s="354"/>
      <c r="K1887" s="355"/>
      <c r="L1887" s="330"/>
      <c r="M1887" s="262"/>
      <c r="N1887" s="262"/>
      <c r="O1887" s="262"/>
      <c r="P1887" s="262"/>
      <c r="Q1887" s="262"/>
      <c r="R1887" s="331"/>
    </row>
    <row r="1888" s="1" customFormat="true" ht="13.5" hidden="false" customHeight="false" outlineLevel="0" collapsed="false">
      <c r="A1888" s="322"/>
      <c r="B1888" s="323" t="s">
        <v>3380</v>
      </c>
      <c r="C1888" s="324" t="s">
        <v>1965</v>
      </c>
      <c r="D1888" s="325" t="n">
        <v>42783</v>
      </c>
      <c r="E1888" s="322"/>
      <c r="F1888" s="322" t="s">
        <v>3362</v>
      </c>
      <c r="G1888" s="324"/>
      <c r="H1888" s="326" t="n">
        <v>0</v>
      </c>
      <c r="I1888" s="327" t="s">
        <v>358</v>
      </c>
      <c r="J1888" s="328" t="n">
        <v>65</v>
      </c>
      <c r="K1888" s="329" t="n">
        <v>60.5</v>
      </c>
      <c r="L1888" s="330"/>
      <c r="M1888" s="262"/>
      <c r="N1888" s="262"/>
      <c r="O1888" s="262"/>
      <c r="P1888" s="262"/>
      <c r="Q1888" s="262"/>
      <c r="R1888" s="331"/>
    </row>
    <row r="1889" s="1" customFormat="true" ht="12.75" hidden="false" customHeight="false" outlineLevel="0" collapsed="false">
      <c r="A1889" s="262" t="n">
        <v>1</v>
      </c>
      <c r="B1889" s="332" t="s">
        <v>3381</v>
      </c>
      <c r="C1889" s="332" t="s">
        <v>2287</v>
      </c>
      <c r="D1889" s="332" t="s">
        <v>3382</v>
      </c>
      <c r="E1889" s="262"/>
      <c r="F1889" s="331" t="n">
        <v>69.33</v>
      </c>
      <c r="G1889" s="333" t="n">
        <v>11356</v>
      </c>
      <c r="H1889" s="333" t="n">
        <f aca="false">A1889*G1889*(1-H1888/100)</f>
        <v>11356</v>
      </c>
      <c r="I1889" s="334" t="n">
        <v>9463.545</v>
      </c>
      <c r="J1889" s="334" t="n">
        <f aca="false">(A1889*I1889)/J1888*K1888</f>
        <v>8808.3765</v>
      </c>
      <c r="K1889" s="335" t="n">
        <f aca="false">H1889-J1889</f>
        <v>2547.6235</v>
      </c>
      <c r="L1889" s="330"/>
      <c r="M1889" s="262"/>
      <c r="N1889" s="262" t="n">
        <v>9463.545</v>
      </c>
      <c r="O1889" s="262" t="n">
        <v>103.995</v>
      </c>
      <c r="P1889" s="262" t="n">
        <v>14195.3175</v>
      </c>
      <c r="Q1889" s="262" t="n">
        <v>11356.254</v>
      </c>
      <c r="R1889" s="331" t="n">
        <f aca="false">A1889*F1889</f>
        <v>69.33</v>
      </c>
    </row>
    <row r="1890" s="1" customFormat="true" ht="12.75" hidden="false" customHeight="false" outlineLevel="0" collapsed="false">
      <c r="A1890" s="336" t="n">
        <f aca="false">SUM(A1889:A1889)</f>
        <v>1</v>
      </c>
      <c r="B1890" s="336" t="s">
        <v>377</v>
      </c>
      <c r="C1890" s="336"/>
      <c r="D1890" s="336"/>
      <c r="E1890" s="336"/>
      <c r="F1890" s="337" t="n">
        <f aca="false">R1890</f>
        <v>69.33</v>
      </c>
      <c r="G1890" s="338"/>
      <c r="H1890" s="339" t="n">
        <f aca="false">SUM(H1889:H1889)</f>
        <v>11356</v>
      </c>
      <c r="I1890" s="340"/>
      <c r="J1890" s="341" t="n">
        <f aca="false">SUM(J1889:J1889)</f>
        <v>8808.3765</v>
      </c>
      <c r="K1890" s="335" t="n">
        <f aca="false">SUM(K1889:K1889)</f>
        <v>2547.6235</v>
      </c>
      <c r="L1890" s="330"/>
      <c r="M1890" s="262"/>
      <c r="N1890" s="262"/>
      <c r="O1890" s="262"/>
      <c r="P1890" s="262"/>
      <c r="Q1890" s="262"/>
      <c r="R1890" s="331" t="n">
        <f aca="false">SUM(R1889:R1889)</f>
        <v>69.33</v>
      </c>
    </row>
    <row r="1891" s="1" customFormat="true" ht="12.75" hidden="false" customHeight="false" outlineLevel="0" collapsed="false">
      <c r="A1891" s="262"/>
      <c r="B1891" s="272" t="s">
        <v>914</v>
      </c>
      <c r="C1891" s="342"/>
      <c r="D1891" s="342"/>
      <c r="E1891" s="262"/>
      <c r="F1891" s="262"/>
      <c r="G1891" s="333"/>
      <c r="H1891" s="343" t="n">
        <v>0</v>
      </c>
      <c r="I1891" s="344" t="n">
        <f aca="false">K1892/J1892</f>
        <v>0.28922736215919</v>
      </c>
      <c r="J1891" s="345"/>
      <c r="K1891" s="335"/>
      <c r="L1891" s="330"/>
      <c r="M1891" s="262"/>
      <c r="N1891" s="262"/>
      <c r="O1891" s="262"/>
      <c r="P1891" s="262"/>
      <c r="Q1891" s="262"/>
      <c r="R1891" s="331"/>
    </row>
    <row r="1892" s="1" customFormat="true" ht="13.5" hidden="false" customHeight="false" outlineLevel="0" collapsed="false">
      <c r="A1892" s="346"/>
      <c r="B1892" s="346" t="s">
        <v>915</v>
      </c>
      <c r="C1892" s="346"/>
      <c r="D1892" s="346"/>
      <c r="E1892" s="346"/>
      <c r="F1892" s="347"/>
      <c r="G1892" s="348"/>
      <c r="H1892" s="349" t="n">
        <f aca="false">SUM(H1890:H1891)</f>
        <v>11356</v>
      </c>
      <c r="I1892" s="350" t="n">
        <f aca="false">K1892/H1892</f>
        <v>0.224341625572385</v>
      </c>
      <c r="J1892" s="351" t="n">
        <f aca="false">SUM(J1890:J1891)</f>
        <v>8808.3765</v>
      </c>
      <c r="K1892" s="352" t="n">
        <f aca="false">H1892-J1892</f>
        <v>2547.6235</v>
      </c>
      <c r="L1892" s="330"/>
      <c r="M1892" s="262"/>
      <c r="N1892" s="262"/>
      <c r="O1892" s="262"/>
      <c r="P1892" s="262"/>
      <c r="Q1892" s="262"/>
      <c r="R1892" s="331"/>
    </row>
    <row r="1893" s="1" customFormat="true" ht="13.5" hidden="false" customHeight="false" outlineLevel="0" collapsed="false">
      <c r="A1893" s="262"/>
      <c r="B1893" s="332"/>
      <c r="C1893" s="342"/>
      <c r="D1893" s="342"/>
      <c r="E1893" s="262"/>
      <c r="F1893" s="262"/>
      <c r="G1893" s="262"/>
      <c r="H1893" s="262"/>
      <c r="I1893" s="354"/>
      <c r="J1893" s="354"/>
      <c r="K1893" s="355"/>
      <c r="L1893" s="330"/>
      <c r="M1893" s="262"/>
      <c r="N1893" s="262"/>
      <c r="O1893" s="262"/>
      <c r="P1893" s="262"/>
      <c r="Q1893" s="262"/>
      <c r="R1893" s="331"/>
    </row>
    <row r="1894" s="1" customFormat="true" ht="13.5" hidden="false" customHeight="false" outlineLevel="0" collapsed="false">
      <c r="A1894" s="322"/>
      <c r="B1894" s="323" t="s">
        <v>2489</v>
      </c>
      <c r="C1894" s="324" t="s">
        <v>2490</v>
      </c>
      <c r="D1894" s="325" t="n">
        <v>42783</v>
      </c>
      <c r="E1894" s="322"/>
      <c r="F1894" s="322" t="s">
        <v>3383</v>
      </c>
      <c r="G1894" s="324"/>
      <c r="H1894" s="326" t="n">
        <v>0</v>
      </c>
      <c r="I1894" s="327" t="s">
        <v>358</v>
      </c>
      <c r="J1894" s="328" t="n">
        <v>65</v>
      </c>
      <c r="K1894" s="329" t="n">
        <v>60.5</v>
      </c>
      <c r="L1894" s="330"/>
      <c r="M1894" s="262"/>
      <c r="N1894" s="262"/>
      <c r="O1894" s="262"/>
      <c r="P1894" s="262"/>
      <c r="Q1894" s="262"/>
      <c r="R1894" s="331"/>
    </row>
    <row r="1895" s="1" customFormat="true" ht="12.75" hidden="false" customHeight="false" outlineLevel="0" collapsed="false">
      <c r="A1895" s="262" t="n">
        <v>6</v>
      </c>
      <c r="B1895" s="332" t="s">
        <v>3384</v>
      </c>
      <c r="C1895" s="332" t="s">
        <v>2415</v>
      </c>
      <c r="D1895" s="332" t="s">
        <v>3385</v>
      </c>
      <c r="E1895" s="262"/>
      <c r="F1895" s="331"/>
      <c r="G1895" s="333" t="n">
        <v>3294</v>
      </c>
      <c r="H1895" s="333" t="n">
        <f aca="false">A1895*G1895*(1-H1894/100)</f>
        <v>19764</v>
      </c>
      <c r="I1895" s="334" t="n">
        <v>2439.97</v>
      </c>
      <c r="J1895" s="334" t="n">
        <f aca="false">(A1895*I1895)/J1894*K1894</f>
        <v>13626.294</v>
      </c>
      <c r="K1895" s="335" t="n">
        <f aca="false">H1895-J1895</f>
        <v>6137.706</v>
      </c>
      <c r="L1895" s="330"/>
      <c r="M1895" s="262"/>
      <c r="N1895" s="262" t="n">
        <v>2439.97</v>
      </c>
      <c r="O1895" s="262" t="n">
        <v>27.4</v>
      </c>
      <c r="P1895" s="262" t="n">
        <v>4880</v>
      </c>
      <c r="Q1895" s="262" t="n">
        <v>3294</v>
      </c>
      <c r="R1895" s="331" t="n">
        <f aca="false">A1895*F1895</f>
        <v>0</v>
      </c>
    </row>
    <row r="1896" s="1" customFormat="true" ht="12.75" hidden="false" customHeight="false" outlineLevel="0" collapsed="false">
      <c r="A1896" s="336" t="n">
        <f aca="false">SUM(A1895:A1895)</f>
        <v>6</v>
      </c>
      <c r="B1896" s="336" t="s">
        <v>377</v>
      </c>
      <c r="C1896" s="336"/>
      <c r="D1896" s="336"/>
      <c r="E1896" s="336"/>
      <c r="F1896" s="337" t="n">
        <f aca="false">R1896</f>
        <v>0</v>
      </c>
      <c r="G1896" s="338"/>
      <c r="H1896" s="339" t="n">
        <f aca="false">SUM(H1895:H1895)</f>
        <v>19764</v>
      </c>
      <c r="I1896" s="340"/>
      <c r="J1896" s="341" t="n">
        <f aca="false">SUM(J1895:J1895)</f>
        <v>13626.294</v>
      </c>
      <c r="K1896" s="335" t="n">
        <f aca="false">SUM(K1895:K1895)</f>
        <v>6137.706</v>
      </c>
      <c r="L1896" s="330"/>
      <c r="M1896" s="262"/>
      <c r="N1896" s="262"/>
      <c r="O1896" s="262"/>
      <c r="P1896" s="262"/>
      <c r="Q1896" s="262"/>
      <c r="R1896" s="331" t="n">
        <f aca="false">SUM(R1895:R1895)</f>
        <v>0</v>
      </c>
    </row>
    <row r="1897" s="1" customFormat="true" ht="12.75" hidden="false" customHeight="false" outlineLevel="0" collapsed="false">
      <c r="A1897" s="262"/>
      <c r="B1897" s="272" t="s">
        <v>914</v>
      </c>
      <c r="C1897" s="342"/>
      <c r="D1897" s="342"/>
      <c r="E1897" s="262"/>
      <c r="F1897" s="262"/>
      <c r="G1897" s="333"/>
      <c r="H1897" s="343" t="n">
        <v>0</v>
      </c>
      <c r="I1897" s="344" t="n">
        <f aca="false">K1898/J1898</f>
        <v>0.450431056309221</v>
      </c>
      <c r="J1897" s="345"/>
      <c r="K1897" s="335"/>
      <c r="L1897" s="330"/>
      <c r="M1897" s="262"/>
      <c r="N1897" s="262"/>
      <c r="O1897" s="262"/>
      <c r="P1897" s="262"/>
      <c r="Q1897" s="262"/>
      <c r="R1897" s="331"/>
    </row>
    <row r="1898" s="1" customFormat="true" ht="13.5" hidden="false" customHeight="false" outlineLevel="0" collapsed="false">
      <c r="A1898" s="346"/>
      <c r="B1898" s="346" t="s">
        <v>915</v>
      </c>
      <c r="C1898" s="346"/>
      <c r="D1898" s="346"/>
      <c r="E1898" s="346"/>
      <c r="F1898" s="347"/>
      <c r="G1898" s="348"/>
      <c r="H1898" s="349" t="n">
        <f aca="false">SUM(H1896:H1897)</f>
        <v>19764</v>
      </c>
      <c r="I1898" s="350" t="n">
        <f aca="false">K1898/H1898</f>
        <v>0.31054978749241</v>
      </c>
      <c r="J1898" s="351" t="n">
        <f aca="false">SUM(J1896:J1897)</f>
        <v>13626.294</v>
      </c>
      <c r="K1898" s="352" t="n">
        <f aca="false">H1898-J1898</f>
        <v>6137.706</v>
      </c>
      <c r="L1898" s="330"/>
      <c r="M1898" s="262"/>
      <c r="N1898" s="262"/>
      <c r="O1898" s="262"/>
      <c r="P1898" s="262"/>
      <c r="Q1898" s="262"/>
      <c r="R1898" s="331"/>
    </row>
    <row r="1899" s="1" customFormat="true" ht="13.5" hidden="false" customHeight="false" outlineLevel="0" collapsed="false">
      <c r="A1899" s="262"/>
      <c r="B1899" s="332"/>
      <c r="C1899" s="342"/>
      <c r="D1899" s="342"/>
      <c r="E1899" s="262"/>
      <c r="F1899" s="262"/>
      <c r="G1899" s="262"/>
      <c r="H1899" s="262"/>
      <c r="I1899" s="354"/>
      <c r="J1899" s="354"/>
      <c r="K1899" s="355"/>
      <c r="L1899" s="330"/>
      <c r="M1899" s="262"/>
      <c r="N1899" s="262"/>
      <c r="O1899" s="262"/>
      <c r="P1899" s="262"/>
      <c r="Q1899" s="262"/>
      <c r="R1899" s="331"/>
    </row>
    <row r="1900" s="1" customFormat="true" ht="13.5" hidden="false" customHeight="false" outlineLevel="0" collapsed="false">
      <c r="A1900" s="322"/>
      <c r="B1900" s="323" t="s">
        <v>1938</v>
      </c>
      <c r="C1900" s="324" t="s">
        <v>3386</v>
      </c>
      <c r="D1900" s="325" t="n">
        <v>42783</v>
      </c>
      <c r="E1900" s="322"/>
      <c r="F1900" s="322" t="s">
        <v>3383</v>
      </c>
      <c r="G1900" s="324"/>
      <c r="H1900" s="326" t="n">
        <v>0</v>
      </c>
      <c r="I1900" s="327" t="s">
        <v>358</v>
      </c>
      <c r="J1900" s="328" t="n">
        <v>65</v>
      </c>
      <c r="K1900" s="329" t="n">
        <v>60.5</v>
      </c>
      <c r="L1900" s="330"/>
      <c r="M1900" s="262"/>
      <c r="N1900" s="262"/>
      <c r="O1900" s="262"/>
      <c r="P1900" s="262"/>
      <c r="Q1900" s="262"/>
      <c r="R1900" s="331"/>
    </row>
    <row r="1901" s="1" customFormat="true" ht="12.75" hidden="false" customHeight="false" outlineLevel="0" collapsed="false">
      <c r="A1901" s="262" t="n">
        <v>20</v>
      </c>
      <c r="B1901" s="332" t="s">
        <v>3387</v>
      </c>
      <c r="C1901" s="332" t="s">
        <v>2386</v>
      </c>
      <c r="D1901" s="332" t="s">
        <v>3388</v>
      </c>
      <c r="E1901" s="262"/>
      <c r="F1901" s="331" t="n">
        <v>0.96</v>
      </c>
      <c r="G1901" s="333" t="n">
        <v>680</v>
      </c>
      <c r="H1901" s="333" t="n">
        <f aca="false">A1901*G1901*(1-H1900/100)</f>
        <v>13600</v>
      </c>
      <c r="I1901" s="334" t="n">
        <v>511.5825</v>
      </c>
      <c r="J1901" s="334" t="n">
        <f aca="false">(A1901*I1901)/J1900*K1900</f>
        <v>9523.305</v>
      </c>
      <c r="K1901" s="335" t="n">
        <f aca="false">H1901-J1901</f>
        <v>4076.695</v>
      </c>
      <c r="L1901" s="330"/>
      <c r="M1901" s="262"/>
      <c r="N1901" s="262" t="n">
        <v>511.5825</v>
      </c>
      <c r="O1901" s="262" t="n">
        <v>5.83</v>
      </c>
      <c r="P1901" s="262" t="n">
        <v>870</v>
      </c>
      <c r="Q1901" s="262" t="n">
        <v>716.2155</v>
      </c>
      <c r="R1901" s="331" t="n">
        <f aca="false">A1901*F1901</f>
        <v>19.2</v>
      </c>
    </row>
    <row r="1902" s="1" customFormat="true" ht="12.75" hidden="false" customHeight="false" outlineLevel="0" collapsed="false">
      <c r="A1902" s="262" t="n">
        <v>20</v>
      </c>
      <c r="B1902" s="332" t="s">
        <v>3264</v>
      </c>
      <c r="C1902" s="332" t="s">
        <v>2386</v>
      </c>
      <c r="D1902" s="332" t="s">
        <v>3265</v>
      </c>
      <c r="E1902" s="262"/>
      <c r="F1902" s="331" t="n">
        <v>1.23</v>
      </c>
      <c r="G1902" s="333" t="n">
        <v>878</v>
      </c>
      <c r="H1902" s="333" t="n">
        <f aca="false">A1902*G1902*(1-H1900/100)</f>
        <v>17560</v>
      </c>
      <c r="I1902" s="334" t="n">
        <v>659.88</v>
      </c>
      <c r="J1902" s="334" t="n">
        <f aca="false">(A1902*I1902)/J1900*K1900</f>
        <v>12283.92</v>
      </c>
      <c r="K1902" s="335" t="n">
        <f aca="false">H1902-J1902</f>
        <v>5276.08</v>
      </c>
      <c r="L1902" s="330"/>
      <c r="M1902" s="262"/>
      <c r="N1902" s="262" t="n">
        <v>659.88</v>
      </c>
      <c r="O1902" s="262" t="n">
        <v>7.52</v>
      </c>
      <c r="P1902" s="262" t="n">
        <v>1120</v>
      </c>
      <c r="Q1902" s="262" t="n">
        <v>923.832</v>
      </c>
      <c r="R1902" s="331" t="n">
        <f aca="false">A1902*F1902</f>
        <v>24.6</v>
      </c>
    </row>
    <row r="1903" s="1" customFormat="true" ht="12.75" hidden="false" customHeight="false" outlineLevel="0" collapsed="false">
      <c r="A1903" s="262" t="n">
        <v>20</v>
      </c>
      <c r="B1903" s="332" t="s">
        <v>3266</v>
      </c>
      <c r="C1903" s="332" t="s">
        <v>2386</v>
      </c>
      <c r="D1903" s="332" t="s">
        <v>3267</v>
      </c>
      <c r="E1903" s="262"/>
      <c r="F1903" s="331" t="n">
        <v>3.34</v>
      </c>
      <c r="G1903" s="333" t="n">
        <v>2370</v>
      </c>
      <c r="H1903" s="333" t="n">
        <f aca="false">A1903*G1903*(1-H1900/100)</f>
        <v>47400</v>
      </c>
      <c r="I1903" s="334" t="n">
        <v>1428.57</v>
      </c>
      <c r="J1903" s="334" t="n">
        <f aca="false">(A1903*I1903)/J1900*K1900</f>
        <v>26593.38</v>
      </c>
      <c r="K1903" s="335" t="n">
        <f aca="false">H1903-J1903</f>
        <v>20806.62</v>
      </c>
      <c r="L1903" s="330"/>
      <c r="M1903" s="262"/>
      <c r="N1903" s="262" t="n">
        <v>1428.57</v>
      </c>
      <c r="O1903" s="262" t="n">
        <v>16.28</v>
      </c>
      <c r="P1903" s="262" t="n">
        <v>2700</v>
      </c>
      <c r="Q1903" s="262" t="n">
        <v>2428.569</v>
      </c>
      <c r="R1903" s="331" t="n">
        <f aca="false">A1903*F1903</f>
        <v>66.8</v>
      </c>
    </row>
    <row r="1904" s="1" customFormat="true" ht="12.75" hidden="false" customHeight="false" outlineLevel="0" collapsed="false">
      <c r="A1904" s="336" t="n">
        <f aca="false">SUM(A1901:A1903)</f>
        <v>60</v>
      </c>
      <c r="B1904" s="336" t="s">
        <v>377</v>
      </c>
      <c r="C1904" s="336"/>
      <c r="D1904" s="336"/>
      <c r="E1904" s="336"/>
      <c r="F1904" s="337" t="n">
        <f aca="false">R1904</f>
        <v>110.6</v>
      </c>
      <c r="G1904" s="338"/>
      <c r="H1904" s="339" t="n">
        <f aca="false">SUM(H1901:H1903)</f>
        <v>78560</v>
      </c>
      <c r="I1904" s="340"/>
      <c r="J1904" s="341" t="n">
        <f aca="false">SUM(J1901:J1903)</f>
        <v>48400.605</v>
      </c>
      <c r="K1904" s="335" t="n">
        <f aca="false">SUM(K1901:K1903)</f>
        <v>30159.395</v>
      </c>
      <c r="L1904" s="330"/>
      <c r="M1904" s="262"/>
      <c r="N1904" s="262"/>
      <c r="O1904" s="262"/>
      <c r="P1904" s="262"/>
      <c r="Q1904" s="262"/>
      <c r="R1904" s="331" t="n">
        <f aca="false">SUM(R1901:R1903)</f>
        <v>110.6</v>
      </c>
    </row>
    <row r="1905" s="1" customFormat="true" ht="31.5" hidden="false" customHeight="true" outlineLevel="0" collapsed="false">
      <c r="A1905" s="262"/>
      <c r="B1905" s="272" t="s">
        <v>914</v>
      </c>
      <c r="C1905" s="419" t="s">
        <v>3389</v>
      </c>
      <c r="D1905" s="419"/>
      <c r="E1905" s="419"/>
      <c r="F1905" s="419"/>
      <c r="G1905" s="419"/>
      <c r="H1905" s="343" t="n">
        <v>0</v>
      </c>
      <c r="I1905" s="344" t="n">
        <f aca="false">K1906/J1906</f>
        <v>0.623120206865183</v>
      </c>
      <c r="J1905" s="345"/>
      <c r="K1905" s="335"/>
      <c r="L1905" s="330"/>
      <c r="M1905" s="262"/>
      <c r="N1905" s="262"/>
      <c r="O1905" s="262"/>
      <c r="P1905" s="262"/>
      <c r="Q1905" s="262"/>
      <c r="R1905" s="331"/>
    </row>
    <row r="1906" s="1" customFormat="true" ht="13.5" hidden="false" customHeight="false" outlineLevel="0" collapsed="false">
      <c r="A1906" s="346"/>
      <c r="B1906" s="346" t="s">
        <v>915</v>
      </c>
      <c r="C1906" s="346"/>
      <c r="D1906" s="346"/>
      <c r="E1906" s="346"/>
      <c r="F1906" s="347"/>
      <c r="G1906" s="348"/>
      <c r="H1906" s="349" t="n">
        <f aca="false">SUM(H1904:H1905)</f>
        <v>78560</v>
      </c>
      <c r="I1906" s="350" t="n">
        <f aca="false">K1906/H1906</f>
        <v>0.383902685845214</v>
      </c>
      <c r="J1906" s="351" t="n">
        <f aca="false">SUM(J1904:J1905)</f>
        <v>48400.605</v>
      </c>
      <c r="K1906" s="352" t="n">
        <f aca="false">H1906-J1906</f>
        <v>30159.395</v>
      </c>
      <c r="L1906" s="330"/>
      <c r="M1906" s="262"/>
      <c r="N1906" s="262"/>
      <c r="O1906" s="262"/>
      <c r="P1906" s="262"/>
      <c r="Q1906" s="262"/>
      <c r="R1906" s="331"/>
    </row>
    <row r="1907" s="1" customFormat="true" ht="13.5" hidden="false" customHeight="false" outlineLevel="0" collapsed="false">
      <c r="A1907" s="262"/>
      <c r="B1907" s="332"/>
      <c r="C1907" s="342"/>
      <c r="D1907" s="342"/>
      <c r="E1907" s="262"/>
      <c r="F1907" s="262"/>
      <c r="G1907" s="262"/>
      <c r="H1907" s="262"/>
      <c r="I1907" s="354"/>
      <c r="J1907" s="354"/>
      <c r="K1907" s="355"/>
      <c r="L1907" s="330"/>
      <c r="M1907" s="262"/>
      <c r="N1907" s="262"/>
      <c r="O1907" s="262"/>
      <c r="P1907" s="262"/>
      <c r="Q1907" s="262"/>
      <c r="R1907" s="331"/>
    </row>
    <row r="1908" s="1" customFormat="true" ht="13.5" hidden="false" customHeight="false" outlineLevel="0" collapsed="false">
      <c r="A1908" s="322"/>
      <c r="B1908" s="323" t="s">
        <v>1540</v>
      </c>
      <c r="C1908" s="324" t="s">
        <v>3142</v>
      </c>
      <c r="D1908" s="325" t="n">
        <v>42783</v>
      </c>
      <c r="E1908" s="322"/>
      <c r="F1908" s="322" t="s">
        <v>3383</v>
      </c>
      <c r="G1908" s="324"/>
      <c r="H1908" s="326" t="n">
        <v>0</v>
      </c>
      <c r="I1908" s="327" t="s">
        <v>358</v>
      </c>
      <c r="J1908" s="328" t="n">
        <v>65</v>
      </c>
      <c r="K1908" s="329" t="n">
        <v>60.5</v>
      </c>
      <c r="L1908" s="330"/>
      <c r="M1908" s="262"/>
      <c r="N1908" s="262"/>
      <c r="O1908" s="262"/>
      <c r="P1908" s="262"/>
      <c r="Q1908" s="262"/>
      <c r="R1908" s="331"/>
    </row>
    <row r="1909" s="1" customFormat="true" ht="12.75" hidden="false" customHeight="false" outlineLevel="0" collapsed="false">
      <c r="A1909" s="262" t="n">
        <v>15</v>
      </c>
      <c r="B1909" s="332" t="s">
        <v>3390</v>
      </c>
      <c r="C1909" s="332" t="s">
        <v>860</v>
      </c>
      <c r="D1909" s="332" t="s">
        <v>3391</v>
      </c>
      <c r="E1909" s="262"/>
      <c r="F1909" s="331" t="n">
        <v>13.5</v>
      </c>
      <c r="G1909" s="333" t="n">
        <v>2156</v>
      </c>
      <c r="H1909" s="333" t="n">
        <f aca="false">A1909*G1909*(1-H1908/100)</f>
        <v>32340</v>
      </c>
      <c r="I1909" s="334" t="n">
        <v>1658.475</v>
      </c>
      <c r="J1909" s="334" t="n">
        <f aca="false">(A1909*I1909)/J1908*K1908</f>
        <v>23154.8625</v>
      </c>
      <c r="K1909" s="335" t="n">
        <f aca="false">H1909-J1909</f>
        <v>9185.1375</v>
      </c>
      <c r="L1909" s="330"/>
      <c r="M1909" s="262"/>
      <c r="N1909" s="262" t="n">
        <v>1658.475</v>
      </c>
      <c r="O1909" s="262" t="n">
        <v>18.9</v>
      </c>
      <c r="P1909" s="262" t="n">
        <v>2487.7125</v>
      </c>
      <c r="Q1909" s="262" t="n">
        <v>2238.9413</v>
      </c>
      <c r="R1909" s="331" t="n">
        <f aca="false">A1909*F1909</f>
        <v>202.5</v>
      </c>
    </row>
    <row r="1910" s="1" customFormat="true" ht="12.75" hidden="false" customHeight="false" outlineLevel="0" collapsed="false">
      <c r="A1910" s="262" t="n">
        <v>10</v>
      </c>
      <c r="B1910" s="332" t="s">
        <v>862</v>
      </c>
      <c r="C1910" s="332" t="s">
        <v>863</v>
      </c>
      <c r="D1910" s="332" t="s">
        <v>3392</v>
      </c>
      <c r="E1910" s="262"/>
      <c r="F1910" s="331" t="n">
        <v>19</v>
      </c>
      <c r="G1910" s="333" t="n">
        <v>3034</v>
      </c>
      <c r="H1910" s="333" t="n">
        <f aca="false">A1910*G1910*(1-H1908/100)</f>
        <v>30340</v>
      </c>
      <c r="I1910" s="334" t="n">
        <v>2334.15</v>
      </c>
      <c r="J1910" s="334" t="n">
        <f aca="false">(A1910*I1910)/J1908*K1908</f>
        <v>21725.55</v>
      </c>
      <c r="K1910" s="335" t="n">
        <f aca="false">H1910-J1910</f>
        <v>8614.45</v>
      </c>
      <c r="L1910" s="330"/>
      <c r="M1910" s="262"/>
      <c r="N1910" s="262" t="n">
        <v>2334.15</v>
      </c>
      <c r="O1910" s="262" t="n">
        <v>26.6</v>
      </c>
      <c r="P1910" s="262" t="n">
        <v>3501.225</v>
      </c>
      <c r="Q1910" s="262" t="n">
        <v>3151.1025</v>
      </c>
      <c r="R1910" s="331" t="n">
        <f aca="false">A1910*F1910</f>
        <v>190</v>
      </c>
    </row>
    <row r="1911" s="1" customFormat="true" ht="12.75" hidden="false" customHeight="false" outlineLevel="0" collapsed="false">
      <c r="A1911" s="262" t="n">
        <v>2</v>
      </c>
      <c r="B1911" s="332" t="s">
        <v>2145</v>
      </c>
      <c r="C1911" s="332" t="s">
        <v>1734</v>
      </c>
      <c r="D1911" s="332" t="s">
        <v>2146</v>
      </c>
      <c r="E1911" s="262"/>
      <c r="F1911" s="331" t="n">
        <v>31.55</v>
      </c>
      <c r="G1911" s="333" t="n">
        <v>7360</v>
      </c>
      <c r="H1911" s="333" t="n">
        <f aca="false">A1911*G1911*(1-H1908/100)</f>
        <v>14720</v>
      </c>
      <c r="I1911" s="334" t="n">
        <v>5661.63</v>
      </c>
      <c r="J1911" s="334" t="n">
        <f aca="false">(A1911*I1911)/J1908*K1908</f>
        <v>10539.342</v>
      </c>
      <c r="K1911" s="335" t="n">
        <f aca="false">H1911-J1911</f>
        <v>4180.658</v>
      </c>
      <c r="L1911" s="330"/>
      <c r="M1911" s="262"/>
      <c r="N1911" s="262" t="n">
        <v>5661.63</v>
      </c>
      <c r="O1911" s="262" t="n">
        <v>64.52</v>
      </c>
      <c r="P1911" s="262" t="n">
        <v>8490</v>
      </c>
      <c r="Q1911" s="262" t="n">
        <v>7360.119</v>
      </c>
      <c r="R1911" s="331" t="n">
        <f aca="false">A1911*F1911</f>
        <v>63.1</v>
      </c>
    </row>
    <row r="1912" s="1" customFormat="true" ht="12.75" hidden="false" customHeight="false" outlineLevel="0" collapsed="false">
      <c r="A1912" s="336" t="n">
        <f aca="false">SUM(A1909:A1911)</f>
        <v>27</v>
      </c>
      <c r="B1912" s="336" t="s">
        <v>377</v>
      </c>
      <c r="C1912" s="336"/>
      <c r="D1912" s="336"/>
      <c r="E1912" s="336"/>
      <c r="F1912" s="337" t="n">
        <f aca="false">R1912</f>
        <v>455.6</v>
      </c>
      <c r="G1912" s="338"/>
      <c r="H1912" s="339" t="n">
        <f aca="false">SUM(H1909:H1911)</f>
        <v>77400</v>
      </c>
      <c r="I1912" s="340"/>
      <c r="J1912" s="341" t="n">
        <f aca="false">SUM(J1909:J1911)</f>
        <v>55419.7545</v>
      </c>
      <c r="K1912" s="335" t="n">
        <f aca="false">SUM(K1909:K1911)</f>
        <v>21980.2455</v>
      </c>
      <c r="L1912" s="330"/>
      <c r="M1912" s="262"/>
      <c r="N1912" s="262"/>
      <c r="O1912" s="262"/>
      <c r="P1912" s="262"/>
      <c r="Q1912" s="262"/>
      <c r="R1912" s="331" t="n">
        <f aca="false">SUM(R1909:R1911)</f>
        <v>455.6</v>
      </c>
    </row>
    <row r="1913" s="1" customFormat="true" ht="12.75" hidden="false" customHeight="false" outlineLevel="0" collapsed="false">
      <c r="A1913" s="262"/>
      <c r="B1913" s="272" t="s">
        <v>914</v>
      </c>
      <c r="C1913" s="342"/>
      <c r="D1913" s="342"/>
      <c r="E1913" s="262"/>
      <c r="F1913" s="262"/>
      <c r="G1913" s="333"/>
      <c r="H1913" s="343" t="n">
        <v>0</v>
      </c>
      <c r="I1913" s="344" t="n">
        <f aca="false">K1914/J1914</f>
        <v>0.396613909576232</v>
      </c>
      <c r="J1913" s="345"/>
      <c r="K1913" s="335"/>
      <c r="L1913" s="330"/>
      <c r="M1913" s="262"/>
      <c r="N1913" s="262"/>
      <c r="O1913" s="262"/>
      <c r="P1913" s="262"/>
      <c r="Q1913" s="262"/>
      <c r="R1913" s="331"/>
    </row>
    <row r="1914" s="1" customFormat="true" ht="13.5" hidden="false" customHeight="false" outlineLevel="0" collapsed="false">
      <c r="A1914" s="346"/>
      <c r="B1914" s="346" t="s">
        <v>915</v>
      </c>
      <c r="C1914" s="346"/>
      <c r="D1914" s="346"/>
      <c r="E1914" s="346"/>
      <c r="F1914" s="347"/>
      <c r="G1914" s="348"/>
      <c r="H1914" s="349" t="n">
        <f aca="false">SUM(H1912:H1913)</f>
        <v>77400</v>
      </c>
      <c r="I1914" s="350" t="n">
        <f aca="false">K1914/H1914</f>
        <v>0.2839825</v>
      </c>
      <c r="J1914" s="351" t="n">
        <f aca="false">SUM(J1912:J1913)</f>
        <v>55419.7545</v>
      </c>
      <c r="K1914" s="352" t="n">
        <f aca="false">H1914-J1914</f>
        <v>21980.2455</v>
      </c>
      <c r="L1914" s="330"/>
      <c r="M1914" s="262"/>
      <c r="N1914" s="262"/>
      <c r="O1914" s="262"/>
      <c r="P1914" s="262"/>
      <c r="Q1914" s="262"/>
      <c r="R1914" s="331"/>
    </row>
    <row r="1915" s="1" customFormat="true" ht="13.5" hidden="false" customHeight="false" outlineLevel="0" collapsed="false">
      <c r="A1915" s="262"/>
      <c r="B1915" s="332"/>
      <c r="C1915" s="342"/>
      <c r="D1915" s="342"/>
      <c r="E1915" s="262"/>
      <c r="F1915" s="262"/>
      <c r="G1915" s="262"/>
      <c r="H1915" s="262"/>
      <c r="I1915" s="354"/>
      <c r="J1915" s="354"/>
      <c r="K1915" s="355"/>
      <c r="L1915" s="330"/>
      <c r="M1915" s="262"/>
      <c r="N1915" s="262"/>
      <c r="O1915" s="262"/>
      <c r="P1915" s="262"/>
      <c r="Q1915" s="262"/>
      <c r="R1915" s="331"/>
    </row>
    <row r="1916" s="1" customFormat="true" ht="13.5" hidden="false" customHeight="false" outlineLevel="0" collapsed="false">
      <c r="A1916" s="322"/>
      <c r="B1916" s="323" t="s">
        <v>385</v>
      </c>
      <c r="C1916" s="324"/>
      <c r="D1916" s="325" t="n">
        <v>42783</v>
      </c>
      <c r="E1916" s="322"/>
      <c r="F1916" s="322" t="s">
        <v>3393</v>
      </c>
      <c r="G1916" s="324"/>
      <c r="H1916" s="326" t="n">
        <v>0</v>
      </c>
      <c r="I1916" s="327" t="s">
        <v>358</v>
      </c>
      <c r="J1916" s="328" t="n">
        <v>65</v>
      </c>
      <c r="K1916" s="329" t="n">
        <v>60.5</v>
      </c>
      <c r="L1916" s="330"/>
      <c r="M1916" s="262"/>
      <c r="N1916" s="262"/>
      <c r="O1916" s="262"/>
      <c r="P1916" s="262"/>
      <c r="Q1916" s="262"/>
      <c r="R1916" s="331"/>
    </row>
    <row r="1917" s="1" customFormat="true" ht="12.75" hidden="false" customHeight="false" outlineLevel="0" collapsed="false">
      <c r="A1917" s="262" t="n">
        <v>5</v>
      </c>
      <c r="B1917" s="332" t="s">
        <v>2074</v>
      </c>
      <c r="C1917" s="332" t="s">
        <v>786</v>
      </c>
      <c r="D1917" s="332" t="s">
        <v>2075</v>
      </c>
      <c r="E1917" s="262"/>
      <c r="F1917" s="331" t="n">
        <v>4.3</v>
      </c>
      <c r="G1917" s="333" t="n">
        <v>693</v>
      </c>
      <c r="H1917" s="333" t="n">
        <f aca="false">A1917*G1917*(1-H1916/100)</f>
        <v>3465</v>
      </c>
      <c r="I1917" s="334" t="n">
        <v>513.3375</v>
      </c>
      <c r="J1917" s="334" t="n">
        <f aca="false">(A1917*I1917)/J1916*K1916</f>
        <v>2388.99375</v>
      </c>
      <c r="K1917" s="335" t="n">
        <f aca="false">H1917-J1917</f>
        <v>1076.00625</v>
      </c>
      <c r="L1917" s="330"/>
      <c r="M1917" s="262"/>
      <c r="N1917" s="262" t="n">
        <v>513.3375</v>
      </c>
      <c r="O1917" s="262" t="n">
        <v>5.85</v>
      </c>
      <c r="P1917" s="262" t="n">
        <v>770</v>
      </c>
      <c r="Q1917" s="262" t="n">
        <v>693.0056</v>
      </c>
      <c r="R1917" s="331" t="n">
        <f aca="false">A1917*F1917</f>
        <v>21.5</v>
      </c>
    </row>
    <row r="1918" s="1" customFormat="true" ht="12.75" hidden="false" customHeight="false" outlineLevel="0" collapsed="false">
      <c r="A1918" s="262" t="n">
        <v>-5</v>
      </c>
      <c r="B1918" s="332" t="s">
        <v>1225</v>
      </c>
      <c r="C1918" s="332" t="s">
        <v>830</v>
      </c>
      <c r="D1918" s="332" t="s">
        <v>1348</v>
      </c>
      <c r="E1918" s="262"/>
      <c r="F1918" s="331" t="n">
        <v>4.1</v>
      </c>
      <c r="G1918" s="333" t="n">
        <v>713</v>
      </c>
      <c r="H1918" s="333" t="n">
        <f aca="false">A1918*G1918*(1-H1916/100)</f>
        <v>-3565</v>
      </c>
      <c r="I1918" s="334" t="n">
        <v>508.95</v>
      </c>
      <c r="J1918" s="334" t="n">
        <f aca="false">(A1918*I1918)/J1916*K1916</f>
        <v>-2368.575</v>
      </c>
      <c r="K1918" s="335" t="n">
        <f aca="false">H1918-J1918</f>
        <v>-1196.425</v>
      </c>
      <c r="L1918" s="330"/>
      <c r="M1918" s="262"/>
      <c r="N1918" s="262" t="n">
        <v>508.95</v>
      </c>
      <c r="O1918" s="262" t="n">
        <v>5.8</v>
      </c>
      <c r="P1918" s="262" t="n">
        <v>763.425</v>
      </c>
      <c r="Q1918" s="262" t="n">
        <v>712.53</v>
      </c>
      <c r="R1918" s="331" t="n">
        <f aca="false">A1918*F1918</f>
        <v>-20.5</v>
      </c>
    </row>
    <row r="1919" s="1" customFormat="true" ht="12.75" hidden="false" customHeight="false" outlineLevel="0" collapsed="false">
      <c r="A1919" s="262" t="n">
        <v>-5</v>
      </c>
      <c r="B1919" s="332" t="s">
        <v>839</v>
      </c>
      <c r="C1919" s="332" t="s">
        <v>833</v>
      </c>
      <c r="D1919" s="332" t="s">
        <v>1317</v>
      </c>
      <c r="E1919" s="262"/>
      <c r="F1919" s="331" t="n">
        <v>0.11</v>
      </c>
      <c r="G1919" s="333" t="n">
        <v>53</v>
      </c>
      <c r="H1919" s="333" t="n">
        <f aca="false">A1919*G1919*(1-H1916/100)</f>
        <v>-265</v>
      </c>
      <c r="I1919" s="334" t="n">
        <v>35.1</v>
      </c>
      <c r="J1919" s="334" t="n">
        <f aca="false">(A1919*I1919)/J1916*K1916</f>
        <v>-163.35</v>
      </c>
      <c r="K1919" s="335" t="n">
        <f aca="false">H1919-J1919</f>
        <v>-101.65</v>
      </c>
      <c r="L1919" s="330"/>
      <c r="M1919" s="262"/>
      <c r="N1919" s="262" t="n">
        <v>35.1</v>
      </c>
      <c r="O1919" s="262" t="n">
        <v>0.4</v>
      </c>
      <c r="P1919" s="262" t="n">
        <v>52.65</v>
      </c>
      <c r="Q1919" s="262" t="n">
        <v>52.65</v>
      </c>
      <c r="R1919" s="331" t="n">
        <f aca="false">A1919*F1919</f>
        <v>-0.55</v>
      </c>
    </row>
    <row r="1920" s="1" customFormat="true" ht="12.75" hidden="false" customHeight="false" outlineLevel="0" collapsed="false">
      <c r="A1920" s="262" t="n">
        <v>-5</v>
      </c>
      <c r="B1920" s="332" t="s">
        <v>846</v>
      </c>
      <c r="C1920" s="332" t="s">
        <v>842</v>
      </c>
      <c r="D1920" s="332" t="s">
        <v>1328</v>
      </c>
      <c r="E1920" s="262"/>
      <c r="F1920" s="331" t="n">
        <v>0.04</v>
      </c>
      <c r="G1920" s="333" t="n">
        <v>42</v>
      </c>
      <c r="H1920" s="333" t="n">
        <f aca="false">A1920*G1920*(1-H1916/100)</f>
        <v>-210</v>
      </c>
      <c r="I1920" s="334" t="n">
        <v>26.325</v>
      </c>
      <c r="J1920" s="334" t="n">
        <f aca="false">(A1920*I1920)/J1916*K1916</f>
        <v>-122.5125</v>
      </c>
      <c r="K1920" s="335" t="n">
        <f aca="false">H1920-J1920</f>
        <v>-87.4875</v>
      </c>
      <c r="L1920" s="330"/>
      <c r="M1920" s="262"/>
      <c r="N1920" s="262" t="n">
        <v>26.325</v>
      </c>
      <c r="O1920" s="262" t="n">
        <v>0.3</v>
      </c>
      <c r="P1920" s="262" t="n">
        <v>80</v>
      </c>
      <c r="Q1920" s="262" t="n">
        <v>42.12</v>
      </c>
      <c r="R1920" s="331" t="n">
        <f aca="false">A1920*F1920</f>
        <v>-0.2</v>
      </c>
    </row>
    <row r="1921" s="1" customFormat="true" ht="12.75" hidden="false" customHeight="false" outlineLevel="0" collapsed="false">
      <c r="A1921" s="262" t="n">
        <v>10</v>
      </c>
      <c r="B1921" s="332" t="s">
        <v>1266</v>
      </c>
      <c r="C1921" s="332" t="s">
        <v>874</v>
      </c>
      <c r="D1921" s="332" t="s">
        <v>1267</v>
      </c>
      <c r="E1921" s="262"/>
      <c r="F1921" s="331" t="n">
        <v>0.25</v>
      </c>
      <c r="G1921" s="333" t="n">
        <v>87</v>
      </c>
      <c r="H1921" s="333" t="n">
        <f aca="false">A1921*G1921*(1-H1916/100)</f>
        <v>870</v>
      </c>
      <c r="I1921" s="334" t="n">
        <v>61.88</v>
      </c>
      <c r="J1921" s="334" t="n">
        <f aca="false">(A1921*I1921)/J1916*K1916</f>
        <v>575.96</v>
      </c>
      <c r="K1921" s="335" t="n">
        <f aca="false">H1921-J1921</f>
        <v>294.04</v>
      </c>
      <c r="L1921" s="330"/>
      <c r="M1921" s="262"/>
      <c r="N1921" s="262" t="n">
        <v>61.88</v>
      </c>
      <c r="O1921" s="262" t="n">
        <v>0.68</v>
      </c>
      <c r="P1921" s="262" t="n">
        <v>185.64</v>
      </c>
      <c r="Q1921" s="262" t="n">
        <v>86.632</v>
      </c>
      <c r="R1921" s="331" t="n">
        <f aca="false">A1921*F1921</f>
        <v>2.5</v>
      </c>
    </row>
    <row r="1922" s="1" customFormat="true" ht="12.75" hidden="false" customHeight="false" outlineLevel="0" collapsed="false">
      <c r="A1922" s="262" t="n">
        <v>1</v>
      </c>
      <c r="B1922" s="332" t="s">
        <v>3394</v>
      </c>
      <c r="C1922" s="332" t="s">
        <v>1093</v>
      </c>
      <c r="D1922" s="332" t="s">
        <v>3395</v>
      </c>
      <c r="E1922" s="262"/>
      <c r="F1922" s="331" t="n">
        <v>14.8</v>
      </c>
      <c r="G1922" s="333" t="n">
        <v>2364</v>
      </c>
      <c r="H1922" s="333" t="n">
        <f aca="false">A1922*G1922*(1-H1916/100)</f>
        <v>2364</v>
      </c>
      <c r="I1922" s="334" t="n">
        <v>1818.18</v>
      </c>
      <c r="J1922" s="334" t="n">
        <f aca="false">(A1922*I1922)/J1916*K1916</f>
        <v>1692.306</v>
      </c>
      <c r="K1922" s="335" t="n">
        <f aca="false">H1922-J1922</f>
        <v>671.694</v>
      </c>
      <c r="L1922" s="330"/>
      <c r="M1922" s="262"/>
      <c r="N1922" s="262" t="n">
        <v>1818.18</v>
      </c>
      <c r="O1922" s="262" t="n">
        <v>20.72</v>
      </c>
      <c r="P1922" s="262" t="n">
        <v>2727.27</v>
      </c>
      <c r="Q1922" s="262" t="n">
        <v>2363.634</v>
      </c>
      <c r="R1922" s="331" t="n">
        <f aca="false">A1922*F1922</f>
        <v>14.8</v>
      </c>
    </row>
    <row r="1923" s="1" customFormat="true" ht="12.75" hidden="false" customHeight="false" outlineLevel="0" collapsed="false">
      <c r="A1923" s="262" t="n">
        <v>1</v>
      </c>
      <c r="B1923" s="332" t="s">
        <v>3396</v>
      </c>
      <c r="C1923" s="332" t="s">
        <v>1093</v>
      </c>
      <c r="D1923" s="332" t="s">
        <v>3397</v>
      </c>
      <c r="E1923" s="262"/>
      <c r="F1923" s="331" t="n">
        <v>14.5</v>
      </c>
      <c r="G1923" s="333" t="n">
        <v>2364</v>
      </c>
      <c r="H1923" s="333" t="n">
        <f aca="false">A1923*G1923*(1-H1916/100)</f>
        <v>2364</v>
      </c>
      <c r="I1923" s="334" t="n">
        <v>1818.18</v>
      </c>
      <c r="J1923" s="334" t="n">
        <f aca="false">(A1923*I1923)/J1916*K1916</f>
        <v>1692.306</v>
      </c>
      <c r="K1923" s="335" t="n">
        <f aca="false">H1923-J1923</f>
        <v>671.694</v>
      </c>
      <c r="L1923" s="330"/>
      <c r="M1923" s="262"/>
      <c r="N1923" s="262" t="n">
        <v>1818.18</v>
      </c>
      <c r="O1923" s="262" t="n">
        <v>20.72</v>
      </c>
      <c r="P1923" s="262" t="n">
        <v>2727.27</v>
      </c>
      <c r="Q1923" s="262" t="n">
        <v>2363.634</v>
      </c>
      <c r="R1923" s="331" t="n">
        <f aca="false">A1923*F1923</f>
        <v>14.5</v>
      </c>
    </row>
    <row r="1924" s="1" customFormat="true" ht="12.75" hidden="false" customHeight="false" outlineLevel="0" collapsed="false">
      <c r="A1924" s="262" t="n">
        <v>1</v>
      </c>
      <c r="B1924" s="332" t="s">
        <v>3398</v>
      </c>
      <c r="C1924" s="332" t="s">
        <v>3399</v>
      </c>
      <c r="D1924" s="332" t="s">
        <v>3400</v>
      </c>
      <c r="E1924" s="262"/>
      <c r="F1924" s="331" t="n">
        <v>17.8</v>
      </c>
      <c r="G1924" s="333" t="n">
        <v>2762</v>
      </c>
      <c r="H1924" s="333" t="n">
        <f aca="false">A1924*G1924*(1-H1916/100)</f>
        <v>2762</v>
      </c>
      <c r="I1924" s="334" t="n">
        <v>2124.4275</v>
      </c>
      <c r="J1924" s="334" t="n">
        <f aca="false">(A1924*I1924)/J1916*K1916</f>
        <v>1977.35175</v>
      </c>
      <c r="K1924" s="335" t="n">
        <f aca="false">H1924-J1924</f>
        <v>784.64825</v>
      </c>
      <c r="L1924" s="330"/>
      <c r="M1924" s="262"/>
      <c r="N1924" s="262" t="n">
        <v>2124.4275</v>
      </c>
      <c r="O1924" s="262" t="n">
        <v>24.21</v>
      </c>
      <c r="P1924" s="262" t="n">
        <v>3186.6413</v>
      </c>
      <c r="Q1924" s="262" t="n">
        <v>2761.7558</v>
      </c>
      <c r="R1924" s="331" t="n">
        <f aca="false">A1924*F1924</f>
        <v>17.8</v>
      </c>
    </row>
    <row r="1925" s="1" customFormat="true" ht="12.75" hidden="false" customHeight="false" outlineLevel="0" collapsed="false">
      <c r="A1925" s="262" t="n">
        <v>1</v>
      </c>
      <c r="B1925" s="332" t="s">
        <v>3401</v>
      </c>
      <c r="C1925" s="332" t="s">
        <v>3399</v>
      </c>
      <c r="D1925" s="332" t="s">
        <v>3402</v>
      </c>
      <c r="E1925" s="262"/>
      <c r="F1925" s="331" t="n">
        <v>17.8</v>
      </c>
      <c r="G1925" s="333" t="n">
        <v>2762</v>
      </c>
      <c r="H1925" s="333" t="n">
        <f aca="false">A1925*G1925*(1-H1916/100)</f>
        <v>2762</v>
      </c>
      <c r="I1925" s="334" t="n">
        <v>2124.4275</v>
      </c>
      <c r="J1925" s="334" t="n">
        <f aca="false">(A1925*I1925)/J1916*K1916</f>
        <v>1977.35175</v>
      </c>
      <c r="K1925" s="335" t="n">
        <f aca="false">H1925-J1925</f>
        <v>784.64825</v>
      </c>
      <c r="L1925" s="330"/>
      <c r="M1925" s="262"/>
      <c r="N1925" s="262" t="n">
        <v>2124.4275</v>
      </c>
      <c r="O1925" s="262" t="n">
        <v>24.21</v>
      </c>
      <c r="P1925" s="262" t="n">
        <v>3186.6413</v>
      </c>
      <c r="Q1925" s="262" t="n">
        <v>2761.7558</v>
      </c>
      <c r="R1925" s="331" t="n">
        <f aca="false">A1925*F1925</f>
        <v>17.8</v>
      </c>
    </row>
    <row r="1926" s="1" customFormat="true" ht="12.75" hidden="false" customHeight="false" outlineLevel="0" collapsed="false">
      <c r="A1926" s="262" t="n">
        <v>1</v>
      </c>
      <c r="B1926" s="332" t="s">
        <v>3024</v>
      </c>
      <c r="C1926" s="332" t="s">
        <v>2285</v>
      </c>
      <c r="D1926" s="332" t="s">
        <v>3025</v>
      </c>
      <c r="E1926" s="262"/>
      <c r="F1926" s="331" t="n">
        <v>36</v>
      </c>
      <c r="G1926" s="333" t="n">
        <v>5519</v>
      </c>
      <c r="H1926" s="333" t="n">
        <f aca="false">A1926*G1926*(1-H1916/100)</f>
        <v>5519</v>
      </c>
      <c r="I1926" s="334" t="n">
        <v>4245.345</v>
      </c>
      <c r="J1926" s="334" t="n">
        <f aca="false">(A1926*I1926)/J1916*K1916</f>
        <v>3951.4365</v>
      </c>
      <c r="K1926" s="335" t="n">
        <f aca="false">H1926-J1926</f>
        <v>1567.5635</v>
      </c>
      <c r="L1926" s="330"/>
      <c r="M1926" s="262"/>
      <c r="N1926" s="262" t="n">
        <v>4245.345</v>
      </c>
      <c r="O1926" s="262" t="n">
        <v>48.38</v>
      </c>
      <c r="P1926" s="262" t="n">
        <v>6368.0175</v>
      </c>
      <c r="Q1926" s="262" t="n">
        <v>5518.9485</v>
      </c>
      <c r="R1926" s="331" t="n">
        <f aca="false">A1926*F1926</f>
        <v>36</v>
      </c>
    </row>
    <row r="1927" s="1" customFormat="true" ht="12.75" hidden="false" customHeight="false" outlineLevel="0" collapsed="false">
      <c r="A1927" s="262" t="n">
        <v>66</v>
      </c>
      <c r="B1927" s="332" t="s">
        <v>2372</v>
      </c>
      <c r="C1927" s="332" t="s">
        <v>1277</v>
      </c>
      <c r="D1927" s="332" t="s">
        <v>1153</v>
      </c>
      <c r="E1927" s="262"/>
      <c r="F1927" s="331" t="n">
        <v>0.13</v>
      </c>
      <c r="G1927" s="333" t="n">
        <v>30</v>
      </c>
      <c r="H1927" s="333" t="n">
        <f aca="false">A1927*G1927*(1-H1916/100)</f>
        <v>1980</v>
      </c>
      <c r="I1927" s="334" t="n">
        <v>21.9375</v>
      </c>
      <c r="J1927" s="334" t="n">
        <f aca="false">(A1927*I1927)/J1916*K1916</f>
        <v>1347.6375</v>
      </c>
      <c r="K1927" s="335" t="n">
        <f aca="false">H1927-J1927</f>
        <v>632.3625</v>
      </c>
      <c r="L1927" s="330"/>
      <c r="M1927" s="262"/>
      <c r="N1927" s="262" t="n">
        <v>21.9375</v>
      </c>
      <c r="O1927" s="262" t="n">
        <v>0.25</v>
      </c>
      <c r="P1927" s="262"/>
      <c r="Q1927" s="262" t="n">
        <v>29.6156</v>
      </c>
      <c r="R1927" s="331" t="n">
        <f aca="false">A1927*F1927</f>
        <v>8.58</v>
      </c>
    </row>
    <row r="1928" s="1" customFormat="true" ht="12.75" hidden="false" customHeight="false" outlineLevel="0" collapsed="false">
      <c r="A1928" s="262" t="n">
        <v>26</v>
      </c>
      <c r="B1928" s="332" t="s">
        <v>1818</v>
      </c>
      <c r="C1928" s="332" t="s">
        <v>1819</v>
      </c>
      <c r="D1928" s="332" t="s">
        <v>1820</v>
      </c>
      <c r="E1928" s="262"/>
      <c r="F1928" s="331" t="n">
        <v>0.18</v>
      </c>
      <c r="G1928" s="333" t="n">
        <v>36</v>
      </c>
      <c r="H1928" s="333" t="n">
        <f aca="false">A1928*G1928*(1-H1916/100)</f>
        <v>936</v>
      </c>
      <c r="I1928" s="334" t="n">
        <v>26.39</v>
      </c>
      <c r="J1928" s="334" t="n">
        <f aca="false">(A1928*I1928)/J1916*K1916</f>
        <v>638.638</v>
      </c>
      <c r="K1928" s="335" t="n">
        <f aca="false">H1928-J1928</f>
        <v>297.362</v>
      </c>
      <c r="L1928" s="330"/>
      <c r="M1928" s="262"/>
      <c r="N1928" s="262" t="n">
        <v>26.39</v>
      </c>
      <c r="O1928" s="262" t="n">
        <v>0.29</v>
      </c>
      <c r="P1928" s="262"/>
      <c r="Q1928" s="262" t="n">
        <v>36</v>
      </c>
      <c r="R1928" s="331" t="n">
        <f aca="false">A1928*F1928</f>
        <v>4.68</v>
      </c>
    </row>
    <row r="1929" s="1" customFormat="true" ht="12.75" hidden="false" customHeight="false" outlineLevel="0" collapsed="false">
      <c r="A1929" s="262" t="n">
        <v>2</v>
      </c>
      <c r="B1929" s="332" t="s">
        <v>1311</v>
      </c>
      <c r="C1929" s="332" t="s">
        <v>1312</v>
      </c>
      <c r="D1929" s="332" t="s">
        <v>1159</v>
      </c>
      <c r="E1929" s="262"/>
      <c r="F1929" s="331" t="n">
        <v>0.25</v>
      </c>
      <c r="G1929" s="333" t="n">
        <v>62</v>
      </c>
      <c r="H1929" s="333" t="n">
        <f aca="false">A1929*G1929*(1-H1916/100)</f>
        <v>124</v>
      </c>
      <c r="I1929" s="334" t="n">
        <v>45.63</v>
      </c>
      <c r="J1929" s="334" t="n">
        <f aca="false">(A1929*I1929)/J1916*K1916</f>
        <v>84.942</v>
      </c>
      <c r="K1929" s="335" t="n">
        <f aca="false">H1929-J1929</f>
        <v>39.058</v>
      </c>
      <c r="L1929" s="330"/>
      <c r="M1929" s="262"/>
      <c r="N1929" s="262" t="n">
        <v>45.63</v>
      </c>
      <c r="O1929" s="262" t="n">
        <v>0.52</v>
      </c>
      <c r="P1929" s="262"/>
      <c r="Q1929" s="262" t="n">
        <v>61.6005</v>
      </c>
      <c r="R1929" s="331" t="n">
        <f aca="false">A1929*F1929</f>
        <v>0.5</v>
      </c>
    </row>
    <row r="1930" s="1" customFormat="true" ht="12.75" hidden="false" customHeight="false" outlineLevel="0" collapsed="false">
      <c r="A1930" s="262" t="n">
        <v>12</v>
      </c>
      <c r="B1930" s="332" t="s">
        <v>3403</v>
      </c>
      <c r="C1930" s="332" t="s">
        <v>3404</v>
      </c>
      <c r="D1930" s="332" t="s">
        <v>3405</v>
      </c>
      <c r="E1930" s="262"/>
      <c r="F1930" s="331" t="n">
        <v>0.5</v>
      </c>
      <c r="G1930" s="333" t="n">
        <v>105</v>
      </c>
      <c r="H1930" s="333" t="n">
        <f aca="false">A1930*G1930*(1-H1916/100)</f>
        <v>1260</v>
      </c>
      <c r="I1930" s="334" t="n">
        <v>78.0975</v>
      </c>
      <c r="J1930" s="334" t="n">
        <f aca="false">(A1930*I1930)/J1916*K1916</f>
        <v>872.289</v>
      </c>
      <c r="K1930" s="335" t="n">
        <f aca="false">H1930-J1930</f>
        <v>387.711</v>
      </c>
      <c r="L1930" s="330"/>
      <c r="M1930" s="262"/>
      <c r="N1930" s="262" t="n">
        <v>78.0975</v>
      </c>
      <c r="O1930" s="262" t="n">
        <v>0.89</v>
      </c>
      <c r="P1930" s="262"/>
      <c r="Q1930" s="262" t="n">
        <v>105.4316</v>
      </c>
      <c r="R1930" s="331" t="n">
        <f aca="false">A1930*F1930</f>
        <v>6</v>
      </c>
    </row>
    <row r="1931" s="1" customFormat="true" ht="12.75" hidden="false" customHeight="false" outlineLevel="0" collapsed="false">
      <c r="A1931" s="262" t="n">
        <v>48</v>
      </c>
      <c r="B1931" s="332" t="s">
        <v>2756</v>
      </c>
      <c r="C1931" s="332" t="s">
        <v>2757</v>
      </c>
      <c r="D1931" s="332" t="s">
        <v>2758</v>
      </c>
      <c r="E1931" s="262"/>
      <c r="F1931" s="331" t="n">
        <v>0.29</v>
      </c>
      <c r="G1931" s="333" t="n">
        <v>80</v>
      </c>
      <c r="H1931" s="333" t="n">
        <f aca="false">A1931*G1931*(1-H1916/100)</f>
        <v>3840</v>
      </c>
      <c r="I1931" s="334" t="n">
        <v>61.2625</v>
      </c>
      <c r="J1931" s="334" t="n">
        <f aca="false">(A1931*I1931)/J1916*K1916</f>
        <v>2737.02</v>
      </c>
      <c r="K1931" s="335" t="n">
        <f aca="false">H1931-J1931</f>
        <v>1102.98</v>
      </c>
      <c r="L1931" s="330"/>
      <c r="M1931" s="262"/>
      <c r="N1931" s="262" t="n">
        <v>61.2625</v>
      </c>
      <c r="O1931" s="262" t="n">
        <v>0.65</v>
      </c>
      <c r="P1931" s="262" t="n">
        <v>85</v>
      </c>
      <c r="Q1931" s="262" t="n">
        <v>79.6412</v>
      </c>
      <c r="R1931" s="331" t="n">
        <f aca="false">A1931*F1931</f>
        <v>13.92</v>
      </c>
    </row>
    <row r="1932" s="1" customFormat="true" ht="12.75" hidden="false" customHeight="false" outlineLevel="0" collapsed="false">
      <c r="A1932" s="262" t="n">
        <v>48</v>
      </c>
      <c r="B1932" s="332" t="s">
        <v>2759</v>
      </c>
      <c r="C1932" s="332" t="s">
        <v>2760</v>
      </c>
      <c r="D1932" s="332" t="s">
        <v>2761</v>
      </c>
      <c r="E1932" s="262"/>
      <c r="F1932" s="331" t="n">
        <v>0.08</v>
      </c>
      <c r="G1932" s="333" t="n">
        <v>26</v>
      </c>
      <c r="H1932" s="333" t="n">
        <f aca="false">A1932*G1932*(1-H1916/100)</f>
        <v>1248</v>
      </c>
      <c r="I1932" s="334" t="n">
        <v>19.7925</v>
      </c>
      <c r="J1932" s="334" t="n">
        <f aca="false">(A1932*I1932)/J1916*K1916</f>
        <v>884.268</v>
      </c>
      <c r="K1932" s="335" t="n">
        <f aca="false">H1932-J1932</f>
        <v>363.732</v>
      </c>
      <c r="L1932" s="330"/>
      <c r="M1932" s="262"/>
      <c r="N1932" s="262" t="n">
        <v>19.7925</v>
      </c>
      <c r="O1932" s="262" t="n">
        <v>0.21</v>
      </c>
      <c r="P1932" s="262" t="n">
        <v>25</v>
      </c>
      <c r="Q1932" s="262" t="n">
        <v>25.7303</v>
      </c>
      <c r="R1932" s="331" t="n">
        <f aca="false">A1932*F1932</f>
        <v>3.84</v>
      </c>
    </row>
    <row r="1933" s="1" customFormat="true" ht="12.75" hidden="false" customHeight="false" outlineLevel="0" collapsed="false">
      <c r="A1933" s="262" t="n">
        <v>20</v>
      </c>
      <c r="B1933" s="332" t="s">
        <v>2337</v>
      </c>
      <c r="C1933" s="332" t="s">
        <v>2173</v>
      </c>
      <c r="D1933" s="332" t="s">
        <v>2174</v>
      </c>
      <c r="E1933" s="262"/>
      <c r="F1933" s="331"/>
      <c r="G1933" s="333" t="n">
        <v>31</v>
      </c>
      <c r="H1933" s="333" t="n">
        <f aca="false">A1933*G1933*(1-H1916/100)</f>
        <v>620</v>
      </c>
      <c r="I1933" s="334" t="n">
        <v>20.735</v>
      </c>
      <c r="J1933" s="334" t="n">
        <f aca="false">(A1933*I1933)/J1916*K1916</f>
        <v>385.99</v>
      </c>
      <c r="K1933" s="335" t="n">
        <f aca="false">H1933-J1933</f>
        <v>234.01</v>
      </c>
      <c r="L1933" s="330"/>
      <c r="M1933" s="262"/>
      <c r="N1933" s="262" t="n">
        <v>20.735</v>
      </c>
      <c r="O1933" s="262" t="n">
        <v>0.22</v>
      </c>
      <c r="P1933" s="262" t="n">
        <v>40</v>
      </c>
      <c r="Q1933" s="262" t="n">
        <v>31</v>
      </c>
      <c r="R1933" s="331" t="n">
        <f aca="false">A1933*F1933</f>
        <v>0</v>
      </c>
    </row>
    <row r="1934" s="1" customFormat="true" ht="12.75" hidden="false" customHeight="false" outlineLevel="0" collapsed="false">
      <c r="A1934" s="262" t="n">
        <v>5</v>
      </c>
      <c r="B1934" s="332" t="s">
        <v>3406</v>
      </c>
      <c r="C1934" s="332" t="s">
        <v>3407</v>
      </c>
      <c r="D1934" s="332" t="s">
        <v>3408</v>
      </c>
      <c r="E1934" s="262"/>
      <c r="F1934" s="331"/>
      <c r="G1934" s="333" t="n">
        <v>196</v>
      </c>
      <c r="H1934" s="333" t="n">
        <f aca="false">A1934*G1934*(1-H1916/100)</f>
        <v>980</v>
      </c>
      <c r="I1934" s="334" t="n">
        <v>151.125</v>
      </c>
      <c r="J1934" s="334" t="n">
        <f aca="false">(A1934*I1934)/J1916*K1916</f>
        <v>703.3125</v>
      </c>
      <c r="K1934" s="335" t="n">
        <f aca="false">H1934-J1934</f>
        <v>276.6875</v>
      </c>
      <c r="L1934" s="330"/>
      <c r="M1934" s="262"/>
      <c r="N1934" s="262" t="n">
        <v>151.125</v>
      </c>
      <c r="O1934" s="262" t="n">
        <v>1.5</v>
      </c>
      <c r="P1934" s="262"/>
      <c r="Q1934" s="262" t="n">
        <v>196.4625</v>
      </c>
      <c r="R1934" s="331" t="n">
        <f aca="false">A1934*F1934</f>
        <v>0</v>
      </c>
    </row>
    <row r="1935" s="1" customFormat="true" ht="12.75" hidden="false" customHeight="false" outlineLevel="0" collapsed="false">
      <c r="A1935" s="262" t="n">
        <v>1</v>
      </c>
      <c r="B1935" s="332" t="s">
        <v>3409</v>
      </c>
      <c r="C1935" s="332" t="s">
        <v>3410</v>
      </c>
      <c r="D1935" s="332" t="s">
        <v>3411</v>
      </c>
      <c r="E1935" s="262"/>
      <c r="F1935" s="331" t="n">
        <v>97</v>
      </c>
      <c r="G1935" s="333" t="n">
        <v>25862</v>
      </c>
      <c r="H1935" s="333" t="n">
        <f aca="false">A1935*G1935*(1-H1916/100)</f>
        <v>25862</v>
      </c>
      <c r="I1935" s="334" t="n">
        <v>18473</v>
      </c>
      <c r="J1935" s="334" t="n">
        <f aca="false">(A1935*I1935)/J1916*K1916</f>
        <v>17194.1</v>
      </c>
      <c r="K1935" s="335" t="n">
        <f aca="false">H1935-J1935</f>
        <v>8667.9</v>
      </c>
      <c r="L1935" s="330"/>
      <c r="M1935" s="262"/>
      <c r="N1935" s="262" t="n">
        <v>18473</v>
      </c>
      <c r="O1935" s="262" t="n">
        <v>196</v>
      </c>
      <c r="P1935" s="262" t="n">
        <v>27709.5</v>
      </c>
      <c r="Q1935" s="262" t="n">
        <v>25862.2</v>
      </c>
      <c r="R1935" s="331" t="n">
        <f aca="false">A1935*F1935</f>
        <v>97</v>
      </c>
    </row>
    <row r="1936" s="1" customFormat="true" ht="12.75" hidden="false" customHeight="false" outlineLevel="0" collapsed="false">
      <c r="A1936" s="262" t="n">
        <v>1</v>
      </c>
      <c r="B1936" s="332" t="s">
        <v>3412</v>
      </c>
      <c r="C1936" s="332" t="s">
        <v>1115</v>
      </c>
      <c r="D1936" s="332" t="s">
        <v>1122</v>
      </c>
      <c r="E1936" s="262"/>
      <c r="F1936" s="331" t="n">
        <v>28</v>
      </c>
      <c r="G1936" s="333" t="n">
        <v>5932</v>
      </c>
      <c r="H1936" s="333" t="n">
        <f aca="false">A1936*G1936*(1-H1916/100)</f>
        <v>5932</v>
      </c>
      <c r="I1936" s="334" t="n">
        <v>4563</v>
      </c>
      <c r="J1936" s="334" t="n">
        <f aca="false">(A1936*I1936)/J1916*K1916</f>
        <v>4247.1</v>
      </c>
      <c r="K1936" s="335" t="n">
        <f aca="false">H1936-J1936</f>
        <v>1684.9</v>
      </c>
      <c r="L1936" s="330"/>
      <c r="M1936" s="262"/>
      <c r="N1936" s="262" t="n">
        <v>4563</v>
      </c>
      <c r="O1936" s="262" t="n">
        <v>52</v>
      </c>
      <c r="P1936" s="262" t="n">
        <v>6300</v>
      </c>
      <c r="Q1936" s="262" t="n">
        <v>5931.9</v>
      </c>
      <c r="R1936" s="331" t="n">
        <f aca="false">A1936*F1936</f>
        <v>28</v>
      </c>
    </row>
    <row r="1937" s="1" customFormat="true" ht="12.75" hidden="false" customHeight="false" outlineLevel="0" collapsed="false">
      <c r="A1937" s="262" t="n">
        <v>1</v>
      </c>
      <c r="B1937" s="332" t="s">
        <v>2122</v>
      </c>
      <c r="C1937" s="332" t="s">
        <v>2123</v>
      </c>
      <c r="D1937" s="332" t="s">
        <v>2124</v>
      </c>
      <c r="E1937" s="262"/>
      <c r="F1937" s="331" t="n">
        <v>2.5</v>
      </c>
      <c r="G1937" s="333" t="n">
        <v>2300</v>
      </c>
      <c r="H1937" s="333" t="n">
        <f aca="false">A1937*G1937*(1-H1916/100)</f>
        <v>2300</v>
      </c>
      <c r="I1937" s="334" t="n">
        <v>1009.125</v>
      </c>
      <c r="J1937" s="334" t="n">
        <f aca="false">(A1937*I1937)/J1916*K1916</f>
        <v>939.2625</v>
      </c>
      <c r="K1937" s="335" t="n">
        <f aca="false">H1937-J1937</f>
        <v>1360.7375</v>
      </c>
      <c r="L1937" s="330"/>
      <c r="M1937" s="262"/>
      <c r="N1937" s="262" t="n">
        <v>1009.125</v>
      </c>
      <c r="O1937" s="262" t="n">
        <v>11.5</v>
      </c>
      <c r="P1937" s="262" t="n">
        <v>3000</v>
      </c>
      <c r="Q1937" s="262" t="n">
        <v>2300</v>
      </c>
      <c r="R1937" s="331" t="n">
        <f aca="false">A1937*F1937</f>
        <v>2.5</v>
      </c>
    </row>
    <row r="1938" s="1" customFormat="true" ht="12.75" hidden="false" customHeight="false" outlineLevel="0" collapsed="false">
      <c r="A1938" s="262" t="n">
        <v>1</v>
      </c>
      <c r="B1938" s="332" t="s">
        <v>3413</v>
      </c>
      <c r="C1938" s="332" t="s">
        <v>3414</v>
      </c>
      <c r="D1938" s="332" t="s">
        <v>3415</v>
      </c>
      <c r="E1938" s="262"/>
      <c r="F1938" s="331"/>
      <c r="G1938" s="333" t="n">
        <v>687</v>
      </c>
      <c r="H1938" s="333" t="n">
        <f aca="false">A1938*G1938*(1-H1916/100)</f>
        <v>687</v>
      </c>
      <c r="I1938" s="334" t="n">
        <v>343.707</v>
      </c>
      <c r="J1938" s="334" t="n">
        <f aca="false">(A1938*I1938)/J1916*K1916</f>
        <v>319.9119</v>
      </c>
      <c r="K1938" s="335" t="n">
        <f aca="false">H1938-J1938</f>
        <v>367.0881</v>
      </c>
      <c r="L1938" s="330"/>
      <c r="M1938" s="262"/>
      <c r="N1938" s="262" t="n">
        <v>343.707</v>
      </c>
      <c r="O1938" s="262" t="n">
        <v>3.777</v>
      </c>
      <c r="P1938" s="262" t="n">
        <v>859.2675</v>
      </c>
      <c r="Q1938" s="262" t="n">
        <v>687.414</v>
      </c>
      <c r="R1938" s="331" t="n">
        <f aca="false">A1938*F1938</f>
        <v>0</v>
      </c>
    </row>
    <row r="1939" s="1" customFormat="true" ht="12.75" hidden="false" customHeight="false" outlineLevel="0" collapsed="false">
      <c r="A1939" s="262" t="n">
        <v>1</v>
      </c>
      <c r="B1939" s="332" t="s">
        <v>3416</v>
      </c>
      <c r="C1939" s="332" t="s">
        <v>3417</v>
      </c>
      <c r="D1939" s="332" t="s">
        <v>3418</v>
      </c>
      <c r="E1939" s="262"/>
      <c r="F1939" s="331"/>
      <c r="G1939" s="333" t="n">
        <v>762</v>
      </c>
      <c r="H1939" s="333" t="n">
        <f aca="false">A1939*G1939*(1-H1916/100)</f>
        <v>762</v>
      </c>
      <c r="I1939" s="334" t="n">
        <v>564.2</v>
      </c>
      <c r="J1939" s="334" t="n">
        <f aca="false">(A1939*I1939)/J1916*K1916</f>
        <v>525.14</v>
      </c>
      <c r="K1939" s="335" t="n">
        <f aca="false">H1939-J1939</f>
        <v>236.86</v>
      </c>
      <c r="L1939" s="330"/>
      <c r="M1939" s="262"/>
      <c r="N1939" s="262" t="n">
        <v>564.2</v>
      </c>
      <c r="O1939" s="262" t="n">
        <v>6.2</v>
      </c>
      <c r="P1939" s="262" t="n">
        <v>650</v>
      </c>
      <c r="Q1939" s="262" t="n">
        <v>761.67</v>
      </c>
      <c r="R1939" s="331" t="n">
        <f aca="false">A1939*F1939</f>
        <v>0</v>
      </c>
    </row>
    <row r="1940" s="1" customFormat="true" ht="12.75" hidden="false" customHeight="false" outlineLevel="0" collapsed="false">
      <c r="A1940" s="262" t="n">
        <v>8</v>
      </c>
      <c r="B1940" s="332" t="s">
        <v>1652</v>
      </c>
      <c r="C1940" s="332" t="s">
        <v>1550</v>
      </c>
      <c r="D1940" s="332" t="s">
        <v>1653</v>
      </c>
      <c r="E1940" s="262"/>
      <c r="F1940" s="331" t="n">
        <v>0.16</v>
      </c>
      <c r="G1940" s="333" t="n">
        <v>285</v>
      </c>
      <c r="H1940" s="333" t="n">
        <f aca="false">A1940*G1940*(1-H1916/100)</f>
        <v>2280</v>
      </c>
      <c r="I1940" s="334" t="n">
        <v>203.58</v>
      </c>
      <c r="J1940" s="334" t="n">
        <f aca="false">(A1940*I1940)/J1916*K1916</f>
        <v>1515.888</v>
      </c>
      <c r="K1940" s="335" t="n">
        <f aca="false">H1940-J1940</f>
        <v>764.112</v>
      </c>
      <c r="L1940" s="330"/>
      <c r="M1940" s="262"/>
      <c r="N1940" s="262" t="n">
        <v>203.58</v>
      </c>
      <c r="O1940" s="262" t="n">
        <v>2.32</v>
      </c>
      <c r="P1940" s="262" t="n">
        <v>340</v>
      </c>
      <c r="Q1940" s="262" t="n">
        <v>285.012</v>
      </c>
      <c r="R1940" s="331" t="n">
        <f aca="false">A1940*F1940</f>
        <v>1.28</v>
      </c>
    </row>
    <row r="1941" s="1" customFormat="true" ht="12.75" hidden="false" customHeight="false" outlineLevel="0" collapsed="false">
      <c r="A1941" s="262" t="n">
        <v>2</v>
      </c>
      <c r="B1941" s="332" t="s">
        <v>3419</v>
      </c>
      <c r="C1941" s="332" t="s">
        <v>1550</v>
      </c>
      <c r="D1941" s="332" t="s">
        <v>3420</v>
      </c>
      <c r="E1941" s="262"/>
      <c r="F1941" s="331" t="n">
        <v>0.2</v>
      </c>
      <c r="G1941" s="333" t="n">
        <v>317</v>
      </c>
      <c r="H1941" s="333" t="n">
        <f aca="false">A1941*G1941*(1-H1916/100)</f>
        <v>634</v>
      </c>
      <c r="I1941" s="334" t="n">
        <v>234.78</v>
      </c>
      <c r="J1941" s="334" t="n">
        <f aca="false">(A1941*I1941)/J1916*K1916</f>
        <v>437.052</v>
      </c>
      <c r="K1941" s="335" t="n">
        <f aca="false">H1941-J1941</f>
        <v>196.948</v>
      </c>
      <c r="L1941" s="330"/>
      <c r="M1941" s="262"/>
      <c r="N1941" s="262" t="n">
        <v>234.78</v>
      </c>
      <c r="O1941" s="262" t="n">
        <v>2.58</v>
      </c>
      <c r="P1941" s="262" t="n">
        <v>390</v>
      </c>
      <c r="Q1941" s="262" t="n">
        <v>316.953</v>
      </c>
      <c r="R1941" s="331" t="n">
        <f aca="false">A1941*F1941</f>
        <v>0.4</v>
      </c>
    </row>
    <row r="1942" s="1" customFormat="true" ht="12.75" hidden="false" customHeight="false" outlineLevel="0" collapsed="false">
      <c r="A1942" s="262" t="n">
        <v>7</v>
      </c>
      <c r="B1942" s="332" t="s">
        <v>1654</v>
      </c>
      <c r="C1942" s="332" t="s">
        <v>1550</v>
      </c>
      <c r="D1942" s="332" t="s">
        <v>1655</v>
      </c>
      <c r="E1942" s="262"/>
      <c r="F1942" s="331" t="n">
        <v>0.25</v>
      </c>
      <c r="G1942" s="333" t="n">
        <v>407</v>
      </c>
      <c r="H1942" s="333" t="n">
        <f aca="false">A1942*G1942*(1-H1916/100)</f>
        <v>2849</v>
      </c>
      <c r="I1942" s="334" t="n">
        <v>301.275</v>
      </c>
      <c r="J1942" s="334" t="n">
        <f aca="false">(A1942*I1942)/J1916*K1916</f>
        <v>1962.9225</v>
      </c>
      <c r="K1942" s="335" t="n">
        <f aca="false">H1942-J1942</f>
        <v>886.0775</v>
      </c>
      <c r="L1942" s="330"/>
      <c r="M1942" s="262"/>
      <c r="N1942" s="262" t="n">
        <v>301.275</v>
      </c>
      <c r="O1942" s="262" t="n">
        <v>3.09</v>
      </c>
      <c r="P1942" s="262" t="n">
        <v>480</v>
      </c>
      <c r="Q1942" s="262" t="n">
        <v>406.7212</v>
      </c>
      <c r="R1942" s="331" t="n">
        <f aca="false">A1942*F1942</f>
        <v>1.75</v>
      </c>
    </row>
    <row r="1943" s="1" customFormat="true" ht="12.75" hidden="false" customHeight="false" outlineLevel="0" collapsed="false">
      <c r="A1943" s="262" t="n">
        <v>2</v>
      </c>
      <c r="B1943" s="332" t="s">
        <v>1891</v>
      </c>
      <c r="C1943" s="332" t="s">
        <v>1550</v>
      </c>
      <c r="D1943" s="332" t="s">
        <v>1892</v>
      </c>
      <c r="E1943" s="262"/>
      <c r="F1943" s="331" t="n">
        <v>0.28</v>
      </c>
      <c r="G1943" s="333" t="n">
        <v>428</v>
      </c>
      <c r="H1943" s="333" t="n">
        <f aca="false">A1943*G1943*(1-H1916/100)</f>
        <v>856</v>
      </c>
      <c r="I1943" s="334" t="n">
        <v>316.875</v>
      </c>
      <c r="J1943" s="334" t="n">
        <f aca="false">(A1943*I1943)/J1916*K1916</f>
        <v>589.875</v>
      </c>
      <c r="K1943" s="335" t="n">
        <f aca="false">H1943-J1943</f>
        <v>266.125</v>
      </c>
      <c r="L1943" s="330"/>
      <c r="M1943" s="262"/>
      <c r="N1943" s="262" t="n">
        <v>316.875</v>
      </c>
      <c r="O1943" s="262" t="n">
        <v>3.25</v>
      </c>
      <c r="P1943" s="262" t="n">
        <v>510</v>
      </c>
      <c r="Q1943" s="262" t="n">
        <v>427.7812</v>
      </c>
      <c r="R1943" s="331" t="n">
        <f aca="false">A1943*F1943</f>
        <v>0.56</v>
      </c>
    </row>
    <row r="1944" s="1" customFormat="true" ht="12.75" hidden="false" customHeight="false" outlineLevel="0" collapsed="false">
      <c r="A1944" s="262" t="n">
        <v>1</v>
      </c>
      <c r="B1944" s="332" t="s">
        <v>2806</v>
      </c>
      <c r="C1944" s="332" t="s">
        <v>1550</v>
      </c>
      <c r="D1944" s="332" t="s">
        <v>2807</v>
      </c>
      <c r="E1944" s="262"/>
      <c r="F1944" s="331" t="n">
        <v>0.31</v>
      </c>
      <c r="G1944" s="333" t="n">
        <v>439</v>
      </c>
      <c r="H1944" s="333" t="n">
        <f aca="false">A1944*G1944*(1-H1916/100)</f>
        <v>439</v>
      </c>
      <c r="I1944" s="334" t="n">
        <v>325.5525</v>
      </c>
      <c r="J1944" s="334" t="n">
        <f aca="false">(A1944*I1944)/J1916*K1916</f>
        <v>303.01425</v>
      </c>
      <c r="K1944" s="335" t="n">
        <f aca="false">H1944-J1944</f>
        <v>135.98575</v>
      </c>
      <c r="L1944" s="330"/>
      <c r="M1944" s="262"/>
      <c r="N1944" s="262" t="n">
        <v>325.5525</v>
      </c>
      <c r="O1944" s="262" t="n">
        <v>3.71</v>
      </c>
      <c r="P1944" s="262" t="n">
        <v>520</v>
      </c>
      <c r="Q1944" s="262" t="n">
        <v>439.4959</v>
      </c>
      <c r="R1944" s="331" t="n">
        <f aca="false">A1944*F1944</f>
        <v>0.31</v>
      </c>
    </row>
    <row r="1945" s="1" customFormat="true" ht="12.75" hidden="false" customHeight="false" outlineLevel="0" collapsed="false">
      <c r="A1945" s="262" t="n">
        <v>2</v>
      </c>
      <c r="B1945" s="332" t="s">
        <v>3421</v>
      </c>
      <c r="C1945" s="332" t="s">
        <v>1550</v>
      </c>
      <c r="D1945" s="332" t="s">
        <v>3422</v>
      </c>
      <c r="E1945" s="262"/>
      <c r="F1945" s="331" t="n">
        <v>1.6</v>
      </c>
      <c r="G1945" s="333" t="n">
        <v>1228</v>
      </c>
      <c r="H1945" s="333" t="n">
        <f aca="false">A1945*G1945*(1-H1916/100)</f>
        <v>2456</v>
      </c>
      <c r="I1945" s="334" t="n">
        <v>877.5</v>
      </c>
      <c r="J1945" s="334" t="n">
        <f aca="false">(A1945*I1945)/J1916*K1916</f>
        <v>1633.5</v>
      </c>
      <c r="K1945" s="335" t="n">
        <f aca="false">H1945-J1945</f>
        <v>822.5</v>
      </c>
      <c r="L1945" s="330"/>
      <c r="M1945" s="262"/>
      <c r="N1945" s="262" t="n">
        <v>877.5</v>
      </c>
      <c r="O1945" s="262" t="n">
        <v>10</v>
      </c>
      <c r="P1945" s="262" t="n">
        <v>1320</v>
      </c>
      <c r="Q1945" s="262" t="n">
        <v>1228.5</v>
      </c>
      <c r="R1945" s="331" t="n">
        <f aca="false">A1945*F1945</f>
        <v>3.2</v>
      </c>
    </row>
    <row r="1946" s="1" customFormat="true" ht="12.75" hidden="false" customHeight="false" outlineLevel="0" collapsed="false">
      <c r="A1946" s="262" t="n">
        <v>1</v>
      </c>
      <c r="B1946" s="332" t="s">
        <v>3423</v>
      </c>
      <c r="C1946" s="332" t="s">
        <v>3424</v>
      </c>
      <c r="D1946" s="332" t="s">
        <v>3425</v>
      </c>
      <c r="E1946" s="262"/>
      <c r="F1946" s="331" t="n">
        <v>3.4</v>
      </c>
      <c r="G1946" s="333" t="n">
        <v>2180</v>
      </c>
      <c r="H1946" s="333" t="n">
        <f aca="false">A1946*G1946*(1-H1916/100)</f>
        <v>2180</v>
      </c>
      <c r="I1946" s="334" t="n">
        <v>1614.6</v>
      </c>
      <c r="J1946" s="334" t="n">
        <f aca="false">(A1946*I1946)/J1916*K1916</f>
        <v>1502.82</v>
      </c>
      <c r="K1946" s="335" t="n">
        <f aca="false">H1946-J1946</f>
        <v>677.18</v>
      </c>
      <c r="L1946" s="330"/>
      <c r="M1946" s="262"/>
      <c r="N1946" s="262" t="n">
        <v>1614.6</v>
      </c>
      <c r="O1946" s="262" t="n">
        <v>18.4</v>
      </c>
      <c r="P1946" s="262" t="n">
        <v>2420</v>
      </c>
      <c r="Q1946" s="262" t="n">
        <v>2179.71</v>
      </c>
      <c r="R1946" s="331" t="n">
        <f aca="false">A1946*F1946</f>
        <v>3.4</v>
      </c>
    </row>
    <row r="1947" s="1" customFormat="true" ht="12.75" hidden="false" customHeight="false" outlineLevel="0" collapsed="false">
      <c r="A1947" s="262" t="n">
        <v>1</v>
      </c>
      <c r="B1947" s="332" t="s">
        <v>3426</v>
      </c>
      <c r="C1947" s="332" t="s">
        <v>2395</v>
      </c>
      <c r="D1947" s="332" t="s">
        <v>3427</v>
      </c>
      <c r="E1947" s="262"/>
      <c r="F1947" s="331" t="n">
        <v>5.22</v>
      </c>
      <c r="G1947" s="333" t="n">
        <v>1437</v>
      </c>
      <c r="H1947" s="333" t="n">
        <f aca="false">A1947*G1947*(1-H1916/100)</f>
        <v>1437</v>
      </c>
      <c r="I1947" s="334" t="n">
        <v>1064.7</v>
      </c>
      <c r="J1947" s="334" t="n">
        <f aca="false">(A1947*I1947)/J1916*K1916</f>
        <v>990.99</v>
      </c>
      <c r="K1947" s="335" t="n">
        <f aca="false">H1947-J1947</f>
        <v>446.01</v>
      </c>
      <c r="L1947" s="330"/>
      <c r="M1947" s="262"/>
      <c r="N1947" s="262" t="n">
        <v>1064.7</v>
      </c>
      <c r="O1947" s="262" t="n">
        <v>11.7</v>
      </c>
      <c r="P1947" s="262" t="n">
        <v>1810</v>
      </c>
      <c r="Q1947" s="262" t="n">
        <v>1437.345</v>
      </c>
      <c r="R1947" s="331" t="n">
        <f aca="false">A1947*F1947</f>
        <v>5.22</v>
      </c>
    </row>
    <row r="1948" s="1" customFormat="true" ht="12.75" hidden="false" customHeight="false" outlineLevel="0" collapsed="false">
      <c r="A1948" s="262" t="n">
        <v>3</v>
      </c>
      <c r="B1948" s="332" t="s">
        <v>3428</v>
      </c>
      <c r="C1948" s="332" t="s">
        <v>1664</v>
      </c>
      <c r="D1948" s="332" t="s">
        <v>3429</v>
      </c>
      <c r="E1948" s="262"/>
      <c r="F1948" s="331" t="n">
        <v>0.04</v>
      </c>
      <c r="G1948" s="333" t="n">
        <v>68</v>
      </c>
      <c r="H1948" s="333" t="n">
        <f aca="false">A1948*G1948*(1-H1916/100)</f>
        <v>204</v>
      </c>
      <c r="I1948" s="334" t="n">
        <v>48.2625</v>
      </c>
      <c r="J1948" s="334" t="n">
        <f aca="false">(A1948*I1948)/J1916*K1916</f>
        <v>134.76375</v>
      </c>
      <c r="K1948" s="335" t="n">
        <f aca="false">H1948-J1948</f>
        <v>69.23625</v>
      </c>
      <c r="L1948" s="330"/>
      <c r="M1948" s="262"/>
      <c r="N1948" s="262" t="n">
        <v>48.2625</v>
      </c>
      <c r="O1948" s="262" t="n">
        <v>0.55</v>
      </c>
      <c r="P1948" s="262" t="n">
        <v>80</v>
      </c>
      <c r="Q1948" s="262" t="n">
        <v>67.5675</v>
      </c>
      <c r="R1948" s="331" t="n">
        <f aca="false">A1948*F1948</f>
        <v>0.12</v>
      </c>
    </row>
    <row r="1949" s="1" customFormat="true" ht="12.75" hidden="false" customHeight="false" outlineLevel="0" collapsed="false">
      <c r="A1949" s="262" t="n">
        <v>3</v>
      </c>
      <c r="B1949" s="332" t="s">
        <v>3430</v>
      </c>
      <c r="C1949" s="332" t="s">
        <v>1664</v>
      </c>
      <c r="D1949" s="332" t="s">
        <v>3431</v>
      </c>
      <c r="E1949" s="262"/>
      <c r="F1949" s="331" t="n">
        <v>0.08</v>
      </c>
      <c r="G1949" s="333" t="n">
        <v>79</v>
      </c>
      <c r="H1949" s="333" t="n">
        <f aca="false">A1949*G1949*(1-H1916/100)</f>
        <v>237</v>
      </c>
      <c r="I1949" s="334" t="n">
        <v>56.16</v>
      </c>
      <c r="J1949" s="334" t="n">
        <f aca="false">(A1949*I1949)/J1916*K1916</f>
        <v>156.816</v>
      </c>
      <c r="K1949" s="335" t="n">
        <f aca="false">H1949-J1949</f>
        <v>80.184</v>
      </c>
      <c r="L1949" s="330"/>
      <c r="M1949" s="262"/>
      <c r="N1949" s="262" t="n">
        <v>56.16</v>
      </c>
      <c r="O1949" s="262" t="n">
        <v>0.64</v>
      </c>
      <c r="P1949" s="262" t="n">
        <v>90</v>
      </c>
      <c r="Q1949" s="262" t="n">
        <v>78.624</v>
      </c>
      <c r="R1949" s="331" t="n">
        <f aca="false">A1949*F1949</f>
        <v>0.24</v>
      </c>
    </row>
    <row r="1950" s="1" customFormat="true" ht="12.75" hidden="false" customHeight="false" outlineLevel="0" collapsed="false">
      <c r="A1950" s="262" t="n">
        <v>2</v>
      </c>
      <c r="B1950" s="332" t="s">
        <v>3270</v>
      </c>
      <c r="C1950" s="332" t="s">
        <v>3271</v>
      </c>
      <c r="D1950" s="332" t="s">
        <v>3272</v>
      </c>
      <c r="E1950" s="262"/>
      <c r="F1950" s="331" t="n">
        <v>1.05</v>
      </c>
      <c r="G1950" s="333" t="n">
        <v>1381</v>
      </c>
      <c r="H1950" s="333" t="n">
        <f aca="false">A1950*G1950*(1-H1916/100)</f>
        <v>2762</v>
      </c>
      <c r="I1950" s="334" t="n">
        <v>627.9</v>
      </c>
      <c r="J1950" s="334" t="n">
        <f aca="false">(A1950*I1950)/J1916*K1916</f>
        <v>1168.86</v>
      </c>
      <c r="K1950" s="335" t="n">
        <f aca="false">H1950-J1950</f>
        <v>1593.14</v>
      </c>
      <c r="L1950" s="330"/>
      <c r="M1950" s="262"/>
      <c r="N1950" s="262" t="n">
        <v>627.9</v>
      </c>
      <c r="O1950" s="262" t="n">
        <v>6.44</v>
      </c>
      <c r="P1950" s="262"/>
      <c r="Q1950" s="262" t="n">
        <v>1381.38</v>
      </c>
      <c r="R1950" s="331" t="n">
        <f aca="false">A1950*F1950</f>
        <v>2.1</v>
      </c>
    </row>
    <row r="1951" s="1" customFormat="true" ht="12.75" hidden="false" customHeight="false" outlineLevel="0" collapsed="false">
      <c r="A1951" s="262" t="n">
        <v>2</v>
      </c>
      <c r="B1951" s="332" t="s">
        <v>1083</v>
      </c>
      <c r="C1951" s="332" t="s">
        <v>1676</v>
      </c>
      <c r="D1951" s="332" t="s">
        <v>3432</v>
      </c>
      <c r="E1951" s="262"/>
      <c r="F1951" s="331" t="n">
        <v>0.067</v>
      </c>
      <c r="G1951" s="333" t="n">
        <v>292</v>
      </c>
      <c r="H1951" s="333" t="n">
        <f aca="false">A1951*G1951*(1-H1916/100)</f>
        <v>584</v>
      </c>
      <c r="I1951" s="334" t="n">
        <v>224.77</v>
      </c>
      <c r="J1951" s="334" t="n">
        <f aca="false">(A1951*I1951)/J1916*K1916</f>
        <v>418.418</v>
      </c>
      <c r="K1951" s="335" t="n">
        <f aca="false">H1951-J1951</f>
        <v>165.582</v>
      </c>
      <c r="L1951" s="330"/>
      <c r="M1951" s="262"/>
      <c r="N1951" s="262" t="n">
        <v>224.77</v>
      </c>
      <c r="O1951" s="262" t="n">
        <v>2.47</v>
      </c>
      <c r="P1951" s="262" t="n">
        <v>330</v>
      </c>
      <c r="Q1951" s="262" t="n">
        <v>292.201</v>
      </c>
      <c r="R1951" s="331" t="n">
        <f aca="false">A1951*F1951</f>
        <v>0.134</v>
      </c>
    </row>
    <row r="1952" s="1" customFormat="true" ht="12.75" hidden="false" customHeight="false" outlineLevel="0" collapsed="false">
      <c r="A1952" s="262" t="n">
        <v>2</v>
      </c>
      <c r="B1952" s="332" t="s">
        <v>3433</v>
      </c>
      <c r="C1952" s="332" t="s">
        <v>3434</v>
      </c>
      <c r="D1952" s="332" t="s">
        <v>3435</v>
      </c>
      <c r="E1952" s="262"/>
      <c r="F1952" s="331" t="n">
        <v>0.015</v>
      </c>
      <c r="G1952" s="333" t="n">
        <v>103</v>
      </c>
      <c r="H1952" s="333" t="n">
        <f aca="false">A1952*G1952*(1-H1916/100)</f>
        <v>206</v>
      </c>
      <c r="I1952" s="334" t="n">
        <v>78.975</v>
      </c>
      <c r="J1952" s="334" t="n">
        <f aca="false">(A1952*I1952)/J1916*K1916</f>
        <v>147.015</v>
      </c>
      <c r="K1952" s="335" t="n">
        <f aca="false">H1952-J1952</f>
        <v>58.985</v>
      </c>
      <c r="L1952" s="330"/>
      <c r="M1952" s="262"/>
      <c r="N1952" s="262" t="n">
        <v>78.975</v>
      </c>
      <c r="O1952" s="262" t="n">
        <v>0.9</v>
      </c>
      <c r="P1952" s="262" t="n">
        <v>120</v>
      </c>
      <c r="Q1952" s="262" t="n">
        <v>102.6675</v>
      </c>
      <c r="R1952" s="331" t="n">
        <f aca="false">A1952*F1952</f>
        <v>0.03</v>
      </c>
    </row>
    <row r="1953" s="1" customFormat="true" ht="12.75" hidden="false" customHeight="false" outlineLevel="0" collapsed="false">
      <c r="A1953" s="262" t="n">
        <v>2</v>
      </c>
      <c r="B1953" s="332" t="s">
        <v>3436</v>
      </c>
      <c r="C1953" s="332" t="s">
        <v>1087</v>
      </c>
      <c r="D1953" s="332" t="s">
        <v>3437</v>
      </c>
      <c r="E1953" s="262"/>
      <c r="F1953" s="331" t="n">
        <v>0.006</v>
      </c>
      <c r="G1953" s="333" t="n">
        <v>289</v>
      </c>
      <c r="H1953" s="333" t="n">
        <f aca="false">A1953*G1953*(1-H1916/100)</f>
        <v>578</v>
      </c>
      <c r="I1953" s="334" t="n">
        <v>213.85</v>
      </c>
      <c r="J1953" s="334" t="n">
        <f aca="false">(A1953*I1953)/J1916*K1916</f>
        <v>398.09</v>
      </c>
      <c r="K1953" s="335" t="n">
        <f aca="false">H1953-J1953</f>
        <v>179.91</v>
      </c>
      <c r="L1953" s="330"/>
      <c r="M1953" s="262"/>
      <c r="N1953" s="262" t="n">
        <v>213.85</v>
      </c>
      <c r="O1953" s="262" t="n">
        <v>2.35</v>
      </c>
      <c r="P1953" s="262" t="n">
        <v>330</v>
      </c>
      <c r="Q1953" s="262" t="n">
        <v>288.6975</v>
      </c>
      <c r="R1953" s="331" t="n">
        <f aca="false">A1953*F1953</f>
        <v>0.012</v>
      </c>
    </row>
    <row r="1954" s="1" customFormat="true" ht="12.75" hidden="false" customHeight="false" outlineLevel="0" collapsed="false">
      <c r="A1954" s="262" t="n">
        <v>2</v>
      </c>
      <c r="B1954" s="332" t="s">
        <v>3438</v>
      </c>
      <c r="C1954" s="332" t="s">
        <v>1087</v>
      </c>
      <c r="D1954" s="332" t="s">
        <v>3439</v>
      </c>
      <c r="E1954" s="262"/>
      <c r="F1954" s="331" t="n">
        <v>0.009</v>
      </c>
      <c r="G1954" s="333" t="n">
        <v>494</v>
      </c>
      <c r="H1954" s="333" t="n">
        <f aca="false">A1954*G1954*(1-H1916/100)</f>
        <v>988</v>
      </c>
      <c r="I1954" s="334" t="n">
        <v>365.82</v>
      </c>
      <c r="J1954" s="334" t="n">
        <f aca="false">(A1954*I1954)/J1916*K1916</f>
        <v>680.988</v>
      </c>
      <c r="K1954" s="335" t="n">
        <f aca="false">H1954-J1954</f>
        <v>307.012</v>
      </c>
      <c r="L1954" s="330"/>
      <c r="M1954" s="262"/>
      <c r="N1954" s="262" t="n">
        <v>365.82</v>
      </c>
      <c r="O1954" s="262" t="n">
        <v>4.02</v>
      </c>
      <c r="P1954" s="262" t="n">
        <v>550</v>
      </c>
      <c r="Q1954" s="262" t="n">
        <v>493.857</v>
      </c>
      <c r="R1954" s="331" t="n">
        <f aca="false">A1954*F1954</f>
        <v>0.018</v>
      </c>
    </row>
    <row r="1955" s="1" customFormat="true" ht="12.75" hidden="false" customHeight="false" outlineLevel="0" collapsed="false">
      <c r="A1955" s="262" t="n">
        <v>2</v>
      </c>
      <c r="B1955" s="332" t="s">
        <v>3440</v>
      </c>
      <c r="C1955" s="332" t="s">
        <v>1087</v>
      </c>
      <c r="D1955" s="332" t="s">
        <v>1088</v>
      </c>
      <c r="E1955" s="262"/>
      <c r="F1955" s="331" t="n">
        <v>0.03</v>
      </c>
      <c r="G1955" s="333" t="n">
        <v>1216</v>
      </c>
      <c r="H1955" s="333" t="n">
        <f aca="false">A1955*G1955*(1-H1916/100)</f>
        <v>2432</v>
      </c>
      <c r="I1955" s="334" t="n">
        <v>900.9</v>
      </c>
      <c r="J1955" s="334" t="n">
        <f aca="false">(A1955*I1955)/J1916*K1916</f>
        <v>1677.06</v>
      </c>
      <c r="K1955" s="335" t="n">
        <f aca="false">H1955-J1955</f>
        <v>754.94</v>
      </c>
      <c r="L1955" s="330"/>
      <c r="M1955" s="262"/>
      <c r="N1955" s="262" t="n">
        <v>900.9</v>
      </c>
      <c r="O1955" s="262" t="n">
        <v>9.9</v>
      </c>
      <c r="P1955" s="262" t="n">
        <v>1350</v>
      </c>
      <c r="Q1955" s="262" t="n">
        <v>1216.215</v>
      </c>
      <c r="R1955" s="331" t="n">
        <f aca="false">A1955*F1955</f>
        <v>0.06</v>
      </c>
    </row>
    <row r="1956" s="1" customFormat="true" ht="12.75" hidden="false" customHeight="false" outlineLevel="0" collapsed="false">
      <c r="A1956" s="262" t="n">
        <v>4</v>
      </c>
      <c r="B1956" s="332" t="s">
        <v>3441</v>
      </c>
      <c r="C1956" s="332" t="s">
        <v>3442</v>
      </c>
      <c r="D1956" s="332" t="s">
        <v>3443</v>
      </c>
      <c r="E1956" s="262"/>
      <c r="F1956" s="331"/>
      <c r="G1956" s="333" t="n">
        <v>270</v>
      </c>
      <c r="H1956" s="333" t="n">
        <f aca="false">A1956*G1956*(1-H1916/100)</f>
        <v>1080</v>
      </c>
      <c r="I1956" s="334" t="n">
        <v>200.2</v>
      </c>
      <c r="J1956" s="334" t="n">
        <f aca="false">(A1956*I1956)/J1916*K1916</f>
        <v>745.36</v>
      </c>
      <c r="K1956" s="335" t="n">
        <f aca="false">H1956-J1956</f>
        <v>334.64</v>
      </c>
      <c r="L1956" s="330"/>
      <c r="M1956" s="262"/>
      <c r="N1956" s="262" t="n">
        <v>200.2</v>
      </c>
      <c r="O1956" s="262" t="n">
        <v>2.2</v>
      </c>
      <c r="P1956" s="262" t="n">
        <v>310</v>
      </c>
      <c r="Q1956" s="262" t="n">
        <v>270.27</v>
      </c>
      <c r="R1956" s="331" t="n">
        <f aca="false">A1956*F1956</f>
        <v>0</v>
      </c>
    </row>
    <row r="1957" s="1" customFormat="true" ht="12.75" hidden="false" customHeight="false" outlineLevel="0" collapsed="false">
      <c r="A1957" s="262" t="n">
        <v>6</v>
      </c>
      <c r="B1957" s="332" t="s">
        <v>2404</v>
      </c>
      <c r="C1957" s="332" t="s">
        <v>1680</v>
      </c>
      <c r="D1957" s="332" t="s">
        <v>2405</v>
      </c>
      <c r="E1957" s="262"/>
      <c r="F1957" s="331" t="n">
        <v>0.05</v>
      </c>
      <c r="G1957" s="333" t="n">
        <v>130</v>
      </c>
      <c r="H1957" s="333" t="n">
        <f aca="false">A1957*G1957*(1-H1916/100)</f>
        <v>780</v>
      </c>
      <c r="I1957" s="334" t="n">
        <v>96.525</v>
      </c>
      <c r="J1957" s="334" t="n">
        <f aca="false">(A1957*I1957)/J1916*K1916</f>
        <v>539.055</v>
      </c>
      <c r="K1957" s="335" t="n">
        <f aca="false">H1957-J1957</f>
        <v>240.945</v>
      </c>
      <c r="L1957" s="330"/>
      <c r="M1957" s="262"/>
      <c r="N1957" s="262" t="n">
        <v>96.525</v>
      </c>
      <c r="O1957" s="262" t="n">
        <v>1.1</v>
      </c>
      <c r="P1957" s="262" t="n">
        <v>140</v>
      </c>
      <c r="Q1957" s="262" t="n">
        <v>130.3088</v>
      </c>
      <c r="R1957" s="331" t="n">
        <f aca="false">A1957*F1957</f>
        <v>0.3</v>
      </c>
    </row>
    <row r="1958" s="1" customFormat="true" ht="12.75" hidden="false" customHeight="false" outlineLevel="0" collapsed="false">
      <c r="A1958" s="262" t="n">
        <v>2</v>
      </c>
      <c r="B1958" s="332" t="s">
        <v>3444</v>
      </c>
      <c r="C1958" s="332" t="s">
        <v>1680</v>
      </c>
      <c r="D1958" s="332" t="s">
        <v>3445</v>
      </c>
      <c r="E1958" s="262"/>
      <c r="F1958" s="331"/>
      <c r="G1958" s="333" t="n">
        <v>155</v>
      </c>
      <c r="H1958" s="333" t="n">
        <f aca="false">A1958*G1958*(1-H1916/100)</f>
        <v>310</v>
      </c>
      <c r="I1958" s="334" t="n">
        <v>114.9525</v>
      </c>
      <c r="J1958" s="334" t="n">
        <f aca="false">(A1958*I1958)/J1916*K1916</f>
        <v>213.9885</v>
      </c>
      <c r="K1958" s="335" t="n">
        <f aca="false">H1958-J1958</f>
        <v>96.0115</v>
      </c>
      <c r="L1958" s="330"/>
      <c r="M1958" s="262"/>
      <c r="N1958" s="262" t="n">
        <v>114.9525</v>
      </c>
      <c r="O1958" s="262" t="n">
        <v>1.31</v>
      </c>
      <c r="P1958" s="262" t="n">
        <v>170</v>
      </c>
      <c r="Q1958" s="262" t="n">
        <v>155.1859</v>
      </c>
      <c r="R1958" s="331" t="n">
        <f aca="false">A1958*F1958</f>
        <v>0</v>
      </c>
    </row>
    <row r="1959" s="1" customFormat="true" ht="12.75" hidden="false" customHeight="false" outlineLevel="0" collapsed="false">
      <c r="A1959" s="262" t="n">
        <v>2</v>
      </c>
      <c r="B1959" s="332" t="s">
        <v>3446</v>
      </c>
      <c r="C1959" s="332" t="s">
        <v>1688</v>
      </c>
      <c r="D1959" s="332" t="s">
        <v>3447</v>
      </c>
      <c r="E1959" s="262"/>
      <c r="F1959" s="331" t="n">
        <v>0.02</v>
      </c>
      <c r="G1959" s="333" t="n">
        <v>367</v>
      </c>
      <c r="H1959" s="333" t="n">
        <f aca="false">A1959*G1959*(1-H1916/100)</f>
        <v>734</v>
      </c>
      <c r="I1959" s="334" t="n">
        <v>271.7</v>
      </c>
      <c r="J1959" s="334" t="n">
        <f aca="false">(A1959*I1959)/J1916*K1916</f>
        <v>505.78</v>
      </c>
      <c r="K1959" s="335" t="n">
        <f aca="false">H1959-J1959</f>
        <v>228.22</v>
      </c>
      <c r="L1959" s="330"/>
      <c r="M1959" s="262"/>
      <c r="N1959" s="262" t="n">
        <v>271.7</v>
      </c>
      <c r="O1959" s="262" t="n">
        <v>3.0962962962963</v>
      </c>
      <c r="P1959" s="262" t="n">
        <v>410</v>
      </c>
      <c r="Q1959" s="262" t="n">
        <v>366.795</v>
      </c>
      <c r="R1959" s="331" t="n">
        <f aca="false">A1959*F1959</f>
        <v>0.04</v>
      </c>
    </row>
    <row r="1960" s="1" customFormat="true" ht="12.75" hidden="false" customHeight="false" outlineLevel="0" collapsed="false">
      <c r="A1960" s="262" t="n">
        <v>4</v>
      </c>
      <c r="B1960" s="332" t="s">
        <v>3448</v>
      </c>
      <c r="C1960" s="332" t="s">
        <v>1696</v>
      </c>
      <c r="D1960" s="332" t="s">
        <v>856</v>
      </c>
      <c r="E1960" s="262"/>
      <c r="F1960" s="331" t="n">
        <v>0.004</v>
      </c>
      <c r="G1960" s="333" t="n">
        <v>108</v>
      </c>
      <c r="H1960" s="333" t="n">
        <f aca="false">A1960*G1960*(1-H1916/100)</f>
        <v>432</v>
      </c>
      <c r="I1960" s="334" t="n">
        <v>83.2</v>
      </c>
      <c r="J1960" s="334" t="n">
        <f aca="false">(A1960*I1960)/J1916*K1916</f>
        <v>309.76</v>
      </c>
      <c r="K1960" s="335" t="n">
        <f aca="false">H1960-J1960</f>
        <v>122.24</v>
      </c>
      <c r="L1960" s="330"/>
      <c r="M1960" s="262"/>
      <c r="N1960" s="262" t="n">
        <v>83.2</v>
      </c>
      <c r="O1960" s="262" t="n">
        <v>0.8</v>
      </c>
      <c r="P1960" s="262" t="n">
        <v>130</v>
      </c>
      <c r="Q1960" s="262" t="n">
        <v>108.16</v>
      </c>
      <c r="R1960" s="331" t="n">
        <f aca="false">A1960*F1960</f>
        <v>0.016</v>
      </c>
    </row>
    <row r="1961" s="1" customFormat="true" ht="12.75" hidden="false" customHeight="false" outlineLevel="0" collapsed="false">
      <c r="A1961" s="262" t="n">
        <v>2</v>
      </c>
      <c r="B1961" s="332" t="s">
        <v>3449</v>
      </c>
      <c r="C1961" s="332" t="s">
        <v>2638</v>
      </c>
      <c r="D1961" s="332" t="s">
        <v>3450</v>
      </c>
      <c r="E1961" s="262"/>
      <c r="F1961" s="331" t="n">
        <v>0.022</v>
      </c>
      <c r="G1961" s="333" t="n">
        <v>357</v>
      </c>
      <c r="H1961" s="333" t="n">
        <f aca="false">A1961*G1961*(1-H1916/100)</f>
        <v>714</v>
      </c>
      <c r="I1961" s="334" t="n">
        <v>220.2353</v>
      </c>
      <c r="J1961" s="334" t="n">
        <f aca="false">(A1961*I1961)/J1916*K1916</f>
        <v>409.976481538462</v>
      </c>
      <c r="K1961" s="335" t="n">
        <f aca="false">H1961-J1961</f>
        <v>304.023518461538</v>
      </c>
      <c r="L1961" s="330"/>
      <c r="M1961" s="262"/>
      <c r="N1961" s="262" t="n">
        <v>220.2353</v>
      </c>
      <c r="O1961" s="262" t="n">
        <v>2.11764705882353</v>
      </c>
      <c r="P1961" s="262" t="n">
        <v>400</v>
      </c>
      <c r="Q1961" s="262" t="n">
        <v>356.7812</v>
      </c>
      <c r="R1961" s="331" t="n">
        <f aca="false">A1961*F1961</f>
        <v>0.044</v>
      </c>
    </row>
    <row r="1962" s="1" customFormat="true" ht="12.75" hidden="false" customHeight="false" outlineLevel="0" collapsed="false">
      <c r="A1962" s="262" t="n">
        <v>12</v>
      </c>
      <c r="B1962" s="332" t="s">
        <v>2299</v>
      </c>
      <c r="C1962" s="332" t="s">
        <v>2077</v>
      </c>
      <c r="D1962" s="332" t="s">
        <v>2300</v>
      </c>
      <c r="E1962" s="262"/>
      <c r="F1962" s="331" t="n">
        <v>0.59</v>
      </c>
      <c r="G1962" s="333" t="n">
        <v>442</v>
      </c>
      <c r="H1962" s="333" t="n">
        <f aca="false">A1962*G1962*(1-H1916/100)</f>
        <v>5304</v>
      </c>
      <c r="I1962" s="334" t="n">
        <v>327.3075</v>
      </c>
      <c r="J1962" s="334" t="n">
        <f aca="false">(A1962*I1962)/J1916*K1916</f>
        <v>3655.773</v>
      </c>
      <c r="K1962" s="335" t="n">
        <f aca="false">H1962-J1962</f>
        <v>1648.227</v>
      </c>
      <c r="L1962" s="330"/>
      <c r="M1962" s="262"/>
      <c r="N1962" s="262" t="n">
        <v>327.3075</v>
      </c>
      <c r="O1962" s="262" t="n">
        <v>3.73</v>
      </c>
      <c r="P1962" s="262"/>
      <c r="Q1962" s="262" t="n">
        <v>442</v>
      </c>
      <c r="R1962" s="331" t="n">
        <f aca="false">A1962*F1962</f>
        <v>7.08</v>
      </c>
    </row>
    <row r="1963" s="1" customFormat="true" ht="12.75" hidden="false" customHeight="false" outlineLevel="0" collapsed="false">
      <c r="A1963" s="262" t="n">
        <v>12</v>
      </c>
      <c r="B1963" s="332" t="s">
        <v>3451</v>
      </c>
      <c r="C1963" s="332" t="s">
        <v>3452</v>
      </c>
      <c r="D1963" s="332" t="s">
        <v>3453</v>
      </c>
      <c r="E1963" s="262"/>
      <c r="F1963" s="331" t="n">
        <v>0.36</v>
      </c>
      <c r="G1963" s="333" t="n">
        <v>224</v>
      </c>
      <c r="H1963" s="333" t="n">
        <f aca="false">A1963*G1963*(1-H1916/100)</f>
        <v>2688</v>
      </c>
      <c r="I1963" s="334" t="n">
        <v>165.8475</v>
      </c>
      <c r="J1963" s="334" t="n">
        <f aca="false">(A1963*I1963)/J1916*K1916</f>
        <v>1852.389</v>
      </c>
      <c r="K1963" s="335" t="n">
        <f aca="false">H1963-J1963</f>
        <v>835.611</v>
      </c>
      <c r="L1963" s="330"/>
      <c r="M1963" s="262"/>
      <c r="N1963" s="262" t="n">
        <v>165.8475</v>
      </c>
      <c r="O1963" s="262" t="n">
        <v>1.89</v>
      </c>
      <c r="P1963" s="262" t="n">
        <v>300</v>
      </c>
      <c r="Q1963" s="262" t="n">
        <v>224</v>
      </c>
      <c r="R1963" s="331" t="n">
        <f aca="false">A1963*F1963</f>
        <v>4.32</v>
      </c>
    </row>
    <row r="1964" s="1" customFormat="true" ht="12.75" hidden="false" customHeight="false" outlineLevel="0" collapsed="false">
      <c r="A1964" s="262" t="n">
        <v>12</v>
      </c>
      <c r="B1964" s="332" t="s">
        <v>3454</v>
      </c>
      <c r="C1964" s="332" t="s">
        <v>1562</v>
      </c>
      <c r="D1964" s="332" t="s">
        <v>3455</v>
      </c>
      <c r="E1964" s="262"/>
      <c r="F1964" s="331" t="n">
        <v>0.38</v>
      </c>
      <c r="G1964" s="333" t="n">
        <v>355</v>
      </c>
      <c r="H1964" s="333" t="n">
        <f aca="false">A1964*G1964*(1-H1916/100)</f>
        <v>4260</v>
      </c>
      <c r="I1964" s="334" t="n">
        <v>263.25</v>
      </c>
      <c r="J1964" s="334" t="n">
        <f aca="false">(A1964*I1964)/J1916*K1916</f>
        <v>2940.3</v>
      </c>
      <c r="K1964" s="335" t="n">
        <f aca="false">H1964-J1964</f>
        <v>1319.7</v>
      </c>
      <c r="L1964" s="330"/>
      <c r="M1964" s="262"/>
      <c r="N1964" s="262" t="n">
        <v>263.25</v>
      </c>
      <c r="O1964" s="262" t="n">
        <v>3</v>
      </c>
      <c r="P1964" s="262" t="n">
        <v>600</v>
      </c>
      <c r="Q1964" s="262" t="n">
        <v>355</v>
      </c>
      <c r="R1964" s="331" t="n">
        <f aca="false">A1964*F1964</f>
        <v>4.56</v>
      </c>
    </row>
    <row r="1965" s="1" customFormat="true" ht="12.75" hidden="false" customHeight="false" outlineLevel="0" collapsed="false">
      <c r="A1965" s="262" t="n">
        <v>12</v>
      </c>
      <c r="B1965" s="332" t="s">
        <v>2303</v>
      </c>
      <c r="C1965" s="332" t="s">
        <v>1562</v>
      </c>
      <c r="D1965" s="332" t="s">
        <v>2304</v>
      </c>
      <c r="E1965" s="262"/>
      <c r="F1965" s="331" t="n">
        <v>0.35</v>
      </c>
      <c r="G1965" s="333" t="n">
        <v>296</v>
      </c>
      <c r="H1965" s="333" t="n">
        <f aca="false">A1965*G1965*(1-H1916/100)</f>
        <v>3552</v>
      </c>
      <c r="I1965" s="334" t="n">
        <v>219.375</v>
      </c>
      <c r="J1965" s="334" t="n">
        <f aca="false">(A1965*I1965)/J1916*K1916</f>
        <v>2450.25</v>
      </c>
      <c r="K1965" s="335" t="n">
        <f aca="false">H1965-J1965</f>
        <v>1101.75</v>
      </c>
      <c r="L1965" s="330"/>
      <c r="M1965" s="262"/>
      <c r="N1965" s="262" t="n">
        <v>219.375</v>
      </c>
      <c r="O1965" s="262" t="n">
        <v>2.5</v>
      </c>
      <c r="P1965" s="262" t="n">
        <v>500</v>
      </c>
      <c r="Q1965" s="262" t="n">
        <v>296</v>
      </c>
      <c r="R1965" s="331" t="n">
        <f aca="false">A1965*F1965</f>
        <v>4.2</v>
      </c>
    </row>
    <row r="1966" s="1" customFormat="true" ht="12.75" hidden="false" customHeight="false" outlineLevel="0" collapsed="false">
      <c r="A1966" s="336" t="n">
        <f aca="false">SUM(A1917:A1965)</f>
        <v>347</v>
      </c>
      <c r="B1966" s="336" t="s">
        <v>377</v>
      </c>
      <c r="C1966" s="336"/>
      <c r="D1966" s="336"/>
      <c r="E1966" s="336"/>
      <c r="F1966" s="337" t="n">
        <f aca="false">R1966</f>
        <v>308.064</v>
      </c>
      <c r="G1966" s="338"/>
      <c r="H1966" s="339" t="n">
        <f aca="false">SUM(H1917:H1965)</f>
        <v>103573</v>
      </c>
      <c r="I1966" s="340"/>
      <c r="J1966" s="341" t="n">
        <f aca="false">SUM(J1917:J1965)</f>
        <v>69821.5841315384</v>
      </c>
      <c r="K1966" s="335" t="n">
        <f aca="false">SUM(K1917:K1965)</f>
        <v>33751.4158684615</v>
      </c>
      <c r="L1966" s="330"/>
      <c r="M1966" s="262"/>
      <c r="N1966" s="262"/>
      <c r="O1966" s="262"/>
      <c r="P1966" s="262"/>
      <c r="Q1966" s="262"/>
      <c r="R1966" s="331" t="n">
        <f aca="false">SUM(R1917:R1965)</f>
        <v>308.064</v>
      </c>
    </row>
    <row r="1967" s="1" customFormat="true" ht="12.75" hidden="false" customHeight="false" outlineLevel="0" collapsed="false">
      <c r="A1967" s="262"/>
      <c r="B1967" s="272" t="s">
        <v>914</v>
      </c>
      <c r="C1967" s="342"/>
      <c r="D1967" s="342"/>
      <c r="E1967" s="262"/>
      <c r="F1967" s="262"/>
      <c r="G1967" s="333"/>
      <c r="H1967" s="343" t="n">
        <v>0</v>
      </c>
      <c r="I1967" s="344" t="n">
        <f aca="false">K1968/J1968</f>
        <v>0.48339516051192</v>
      </c>
      <c r="J1967" s="345"/>
      <c r="K1967" s="335"/>
      <c r="L1967" s="330"/>
      <c r="M1967" s="262"/>
      <c r="N1967" s="262"/>
      <c r="O1967" s="262"/>
      <c r="P1967" s="262"/>
      <c r="Q1967" s="262"/>
      <c r="R1967" s="331"/>
    </row>
    <row r="1968" s="1" customFormat="true" ht="13.5" hidden="false" customHeight="false" outlineLevel="0" collapsed="false">
      <c r="A1968" s="346"/>
      <c r="B1968" s="346" t="s">
        <v>915</v>
      </c>
      <c r="C1968" s="346"/>
      <c r="D1968" s="346"/>
      <c r="E1968" s="346"/>
      <c r="F1968" s="347"/>
      <c r="G1968" s="348"/>
      <c r="H1968" s="349" t="n">
        <f aca="false">SUM(H1966:H1967)</f>
        <v>103573</v>
      </c>
      <c r="I1968" s="350" t="n">
        <f aca="false">K1968/H1968</f>
        <v>0.325870795173081</v>
      </c>
      <c r="J1968" s="351" t="n">
        <f aca="false">SUM(J1966:J1967)</f>
        <v>69821.5841315384</v>
      </c>
      <c r="K1968" s="352" t="n">
        <f aca="false">H1968-J1968</f>
        <v>33751.4158684616</v>
      </c>
      <c r="L1968" s="330"/>
      <c r="M1968" s="262"/>
      <c r="N1968" s="262"/>
      <c r="O1968" s="262"/>
      <c r="P1968" s="262"/>
      <c r="Q1968" s="262"/>
      <c r="R1968" s="331"/>
    </row>
    <row r="1969" s="1" customFormat="true" ht="13.5" hidden="false" customHeight="false" outlineLevel="0" collapsed="false">
      <c r="A1969" s="262"/>
      <c r="B1969" s="332"/>
      <c r="C1969" s="342"/>
      <c r="D1969" s="342"/>
      <c r="E1969" s="262"/>
      <c r="F1969" s="262"/>
      <c r="G1969" s="262"/>
      <c r="H1969" s="262"/>
      <c r="I1969" s="354"/>
      <c r="J1969" s="354"/>
      <c r="K1969" s="355"/>
      <c r="L1969" s="330"/>
      <c r="M1969" s="262"/>
      <c r="N1969" s="262"/>
      <c r="O1969" s="262"/>
      <c r="P1969" s="262"/>
      <c r="Q1969" s="262"/>
      <c r="R1969" s="331"/>
    </row>
    <row r="1970" s="1" customFormat="true" ht="13.5" hidden="false" customHeight="false" outlineLevel="0" collapsed="false">
      <c r="A1970" s="322"/>
      <c r="B1970" s="323" t="s">
        <v>3456</v>
      </c>
      <c r="C1970" s="324" t="s">
        <v>3457</v>
      </c>
      <c r="D1970" s="325" t="n">
        <v>42783</v>
      </c>
      <c r="E1970" s="322"/>
      <c r="F1970" s="322" t="s">
        <v>3458</v>
      </c>
      <c r="G1970" s="324"/>
      <c r="H1970" s="326" t="n">
        <v>0</v>
      </c>
      <c r="I1970" s="327" t="s">
        <v>358</v>
      </c>
      <c r="J1970" s="328" t="n">
        <v>65</v>
      </c>
      <c r="K1970" s="329" t="n">
        <v>60.5</v>
      </c>
      <c r="L1970" s="330"/>
      <c r="M1970" s="262"/>
      <c r="N1970" s="262"/>
      <c r="O1970" s="262"/>
      <c r="P1970" s="262"/>
      <c r="Q1970" s="262"/>
      <c r="R1970" s="331"/>
    </row>
    <row r="1971" s="1" customFormat="true" ht="12.75" hidden="false" customHeight="false" outlineLevel="0" collapsed="false">
      <c r="A1971" s="262" t="n">
        <v>1</v>
      </c>
      <c r="B1971" s="332" t="s">
        <v>2122</v>
      </c>
      <c r="C1971" s="332" t="s">
        <v>2123</v>
      </c>
      <c r="D1971" s="332" t="s">
        <v>2124</v>
      </c>
      <c r="E1971" s="262"/>
      <c r="F1971" s="331" t="n">
        <v>2.5</v>
      </c>
      <c r="G1971" s="333" t="n">
        <v>2300</v>
      </c>
      <c r="H1971" s="333" t="n">
        <f aca="false">A1971*G1971*(1-H1970/100)</f>
        <v>2300</v>
      </c>
      <c r="I1971" s="334" t="n">
        <v>1009.125</v>
      </c>
      <c r="J1971" s="334" t="n">
        <f aca="false">(A1971*I1971)/J1970*K1970</f>
        <v>939.2625</v>
      </c>
      <c r="K1971" s="335" t="n">
        <f aca="false">H1971-J1971</f>
        <v>1360.7375</v>
      </c>
      <c r="L1971" s="330"/>
      <c r="M1971" s="262"/>
      <c r="N1971" s="262" t="n">
        <v>1009.125</v>
      </c>
      <c r="O1971" s="262" t="n">
        <v>11.5</v>
      </c>
      <c r="P1971" s="262" t="n">
        <v>3000</v>
      </c>
      <c r="Q1971" s="262" t="n">
        <v>2300</v>
      </c>
      <c r="R1971" s="331" t="n">
        <f aca="false">A1971*F1971</f>
        <v>2.5</v>
      </c>
    </row>
    <row r="1972" s="1" customFormat="true" ht="12.75" hidden="false" customHeight="false" outlineLevel="0" collapsed="false">
      <c r="A1972" s="262" t="n">
        <v>1</v>
      </c>
      <c r="B1972" s="332" t="s">
        <v>3459</v>
      </c>
      <c r="C1972" s="332" t="s">
        <v>3460</v>
      </c>
      <c r="D1972" s="332" t="s">
        <v>3461</v>
      </c>
      <c r="E1972" s="262"/>
      <c r="F1972" s="331" t="n">
        <v>7.5</v>
      </c>
      <c r="G1972" s="333" t="n">
        <v>3554</v>
      </c>
      <c r="H1972" s="333" t="n">
        <f aca="false">A1972*G1972*(1-H1970/100)</f>
        <v>3554</v>
      </c>
      <c r="I1972" s="334" t="n">
        <v>2632.5</v>
      </c>
      <c r="J1972" s="334" t="n">
        <f aca="false">(A1972*I1972)/J1970*K1970</f>
        <v>2450.25</v>
      </c>
      <c r="K1972" s="335" t="n">
        <f aca="false">H1972-J1972</f>
        <v>1103.75</v>
      </c>
      <c r="L1972" s="330"/>
      <c r="M1972" s="262"/>
      <c r="N1972" s="262" t="n">
        <v>2632.5</v>
      </c>
      <c r="O1972" s="262" t="n">
        <v>30</v>
      </c>
      <c r="P1972" s="262" t="n">
        <v>3900</v>
      </c>
      <c r="Q1972" s="262" t="n">
        <v>3553.875</v>
      </c>
      <c r="R1972" s="331" t="n">
        <f aca="false">A1972*F1972</f>
        <v>7.5</v>
      </c>
    </row>
    <row r="1973" s="1" customFormat="true" ht="12.75" hidden="false" customHeight="false" outlineLevel="0" collapsed="false">
      <c r="A1973" s="262" t="n">
        <v>1</v>
      </c>
      <c r="B1973" s="332" t="s">
        <v>3462</v>
      </c>
      <c r="C1973" s="332" t="s">
        <v>3460</v>
      </c>
      <c r="D1973" s="332" t="s">
        <v>3463</v>
      </c>
      <c r="E1973" s="262"/>
      <c r="F1973" s="331" t="n">
        <v>8</v>
      </c>
      <c r="G1973" s="333" t="n">
        <v>4833</v>
      </c>
      <c r="H1973" s="333" t="n">
        <f aca="false">A1973*G1973*(1-H1970/100)</f>
        <v>4833</v>
      </c>
      <c r="I1973" s="334" t="n">
        <v>3580.2</v>
      </c>
      <c r="J1973" s="334" t="n">
        <f aca="false">(A1973*I1973)/J1970*K1970</f>
        <v>3332.34</v>
      </c>
      <c r="K1973" s="335" t="n">
        <f aca="false">H1973-J1973</f>
        <v>1500.66</v>
      </c>
      <c r="L1973" s="330"/>
      <c r="M1973" s="262"/>
      <c r="N1973" s="262" t="n">
        <v>3580.2</v>
      </c>
      <c r="O1973" s="262" t="n">
        <v>40.8</v>
      </c>
      <c r="P1973" s="262" t="n">
        <v>5400</v>
      </c>
      <c r="Q1973" s="262" t="n">
        <v>4833.27</v>
      </c>
      <c r="R1973" s="331" t="n">
        <f aca="false">A1973*F1973</f>
        <v>8</v>
      </c>
    </row>
    <row r="1974" s="1" customFormat="true" ht="12.75" hidden="false" customHeight="false" outlineLevel="0" collapsed="false">
      <c r="A1974" s="262" t="n">
        <v>1</v>
      </c>
      <c r="B1974" s="332" t="s">
        <v>3464</v>
      </c>
      <c r="C1974" s="332" t="s">
        <v>3465</v>
      </c>
      <c r="D1974" s="332" t="s">
        <v>3466</v>
      </c>
      <c r="E1974" s="262"/>
      <c r="F1974" s="331" t="n">
        <v>4</v>
      </c>
      <c r="G1974" s="333" t="n">
        <v>2106</v>
      </c>
      <c r="H1974" s="333" t="n">
        <f aca="false">A1974*G1974*(1-H1970/100)</f>
        <v>2106</v>
      </c>
      <c r="I1974" s="334" t="n">
        <v>1404</v>
      </c>
      <c r="J1974" s="334" t="n">
        <f aca="false">(A1974*I1974)/J1970*K1970</f>
        <v>1306.8</v>
      </c>
      <c r="K1974" s="335" t="n">
        <f aca="false">H1974-J1974</f>
        <v>799.2</v>
      </c>
      <c r="L1974" s="330"/>
      <c r="M1974" s="262"/>
      <c r="N1974" s="262" t="n">
        <v>1404</v>
      </c>
      <c r="O1974" s="262" t="n">
        <v>16</v>
      </c>
      <c r="P1974" s="262" t="n">
        <v>2100</v>
      </c>
      <c r="Q1974" s="262" t="n">
        <v>2106</v>
      </c>
      <c r="R1974" s="331" t="n">
        <f aca="false">A1974*F1974</f>
        <v>4</v>
      </c>
    </row>
    <row r="1975" s="1" customFormat="true" ht="12.75" hidden="false" customHeight="false" outlineLevel="0" collapsed="false">
      <c r="A1975" s="262" t="n">
        <v>1</v>
      </c>
      <c r="B1975" s="332" t="s">
        <v>3467</v>
      </c>
      <c r="C1975" s="332" t="s">
        <v>3468</v>
      </c>
      <c r="D1975" s="332" t="s">
        <v>3469</v>
      </c>
      <c r="E1975" s="262"/>
      <c r="F1975" s="331" t="n">
        <v>20</v>
      </c>
      <c r="G1975" s="333" t="n">
        <v>3422</v>
      </c>
      <c r="H1975" s="333" t="n">
        <f aca="false">A1975*G1975*(1-H1970/100)</f>
        <v>3422</v>
      </c>
      <c r="I1975" s="334" t="n">
        <v>2281.5</v>
      </c>
      <c r="J1975" s="334" t="n">
        <f aca="false">(A1975*I1975)/J1970*K1970</f>
        <v>2123.55</v>
      </c>
      <c r="K1975" s="335" t="n">
        <f aca="false">H1975-J1975</f>
        <v>1298.45</v>
      </c>
      <c r="L1975" s="330"/>
      <c r="M1975" s="262"/>
      <c r="N1975" s="262" t="n">
        <v>2281.5</v>
      </c>
      <c r="O1975" s="262" t="n">
        <v>26</v>
      </c>
      <c r="P1975" s="262" t="n">
        <v>4600</v>
      </c>
      <c r="Q1975" s="262" t="n">
        <v>3422.25</v>
      </c>
      <c r="R1975" s="331" t="n">
        <f aca="false">A1975*F1975</f>
        <v>20</v>
      </c>
    </row>
    <row r="1976" s="1" customFormat="true" ht="12.75" hidden="false" customHeight="false" outlineLevel="0" collapsed="false">
      <c r="A1976" s="262" t="n">
        <v>1</v>
      </c>
      <c r="B1976" s="332" t="s">
        <v>3470</v>
      </c>
      <c r="C1976" s="332" t="s">
        <v>3468</v>
      </c>
      <c r="D1976" s="332" t="s">
        <v>3471</v>
      </c>
      <c r="E1976" s="262"/>
      <c r="F1976" s="331" t="n">
        <v>25</v>
      </c>
      <c r="G1976" s="333" t="n">
        <v>8358</v>
      </c>
      <c r="H1976" s="333" t="n">
        <f aca="false">A1976*G1976*(1-H1970/100)</f>
        <v>8358</v>
      </c>
      <c r="I1976" s="334" t="n">
        <v>5572.125</v>
      </c>
      <c r="J1976" s="334" t="n">
        <f aca="false">(A1976*I1976)/J1970*K1970</f>
        <v>5186.3625</v>
      </c>
      <c r="K1976" s="335" t="n">
        <f aca="false">H1976-J1976</f>
        <v>3171.6375</v>
      </c>
      <c r="L1976" s="330"/>
      <c r="M1976" s="262"/>
      <c r="N1976" s="262" t="n">
        <v>5572.125</v>
      </c>
      <c r="O1976" s="262" t="n">
        <v>63.5</v>
      </c>
      <c r="P1976" s="262" t="n">
        <v>11100</v>
      </c>
      <c r="Q1976" s="262" t="n">
        <v>8358.1875</v>
      </c>
      <c r="R1976" s="331" t="n">
        <f aca="false">A1976*F1976</f>
        <v>25</v>
      </c>
    </row>
    <row r="1977" s="1" customFormat="true" ht="12.75" hidden="false" customHeight="false" outlineLevel="0" collapsed="false">
      <c r="A1977" s="262" t="n">
        <v>1</v>
      </c>
      <c r="B1977" s="332" t="s">
        <v>3472</v>
      </c>
      <c r="C1977" s="332" t="s">
        <v>3473</v>
      </c>
      <c r="D1977" s="332" t="s">
        <v>3474</v>
      </c>
      <c r="E1977" s="262"/>
      <c r="F1977" s="331" t="n">
        <v>2</v>
      </c>
      <c r="G1977" s="333" t="n">
        <v>2703</v>
      </c>
      <c r="H1977" s="333" t="n">
        <f aca="false">A1977*G1977*(1-H1970/100)</f>
        <v>2703</v>
      </c>
      <c r="I1977" s="334" t="n">
        <v>1930.5</v>
      </c>
      <c r="J1977" s="334" t="n">
        <f aca="false">(A1977*I1977)/J1970*K1970</f>
        <v>1796.85</v>
      </c>
      <c r="K1977" s="335" t="n">
        <f aca="false">H1977-J1977</f>
        <v>906.15</v>
      </c>
      <c r="L1977" s="330"/>
      <c r="M1977" s="262"/>
      <c r="N1977" s="262" t="n">
        <v>1930.5</v>
      </c>
      <c r="O1977" s="262" t="n">
        <v>22</v>
      </c>
      <c r="P1977" s="262"/>
      <c r="Q1977" s="262" t="n">
        <v>2702.7</v>
      </c>
      <c r="R1977" s="331" t="n">
        <f aca="false">A1977*F1977</f>
        <v>2</v>
      </c>
    </row>
    <row r="1978" s="1" customFormat="true" ht="12.75" hidden="false" customHeight="false" outlineLevel="0" collapsed="false">
      <c r="A1978" s="262" t="n">
        <v>1</v>
      </c>
      <c r="B1978" s="420" t="s">
        <v>3475</v>
      </c>
      <c r="C1978" s="332" t="s">
        <v>3476</v>
      </c>
      <c r="D1978" s="332" t="s">
        <v>3477</v>
      </c>
      <c r="E1978" s="262"/>
      <c r="F1978" s="331" t="n">
        <v>2</v>
      </c>
      <c r="G1978" s="333" t="n">
        <v>2703</v>
      </c>
      <c r="H1978" s="333" t="n">
        <f aca="false">A1978*G1978*(1-H1970/100)</f>
        <v>2703</v>
      </c>
      <c r="I1978" s="334" t="n">
        <v>1930.5</v>
      </c>
      <c r="J1978" s="334" t="n">
        <f aca="false">(A1978*I1978)/J1970*K1970</f>
        <v>1796.85</v>
      </c>
      <c r="K1978" s="335" t="n">
        <f aca="false">H1978-J1978</f>
        <v>906.15</v>
      </c>
      <c r="L1978" s="330" t="s">
        <v>3478</v>
      </c>
      <c r="M1978" s="262"/>
      <c r="N1978" s="262" t="n">
        <v>1930.5</v>
      </c>
      <c r="O1978" s="262" t="n">
        <v>22</v>
      </c>
      <c r="P1978" s="262"/>
      <c r="Q1978" s="262" t="n">
        <v>2702.7</v>
      </c>
      <c r="R1978" s="331" t="n">
        <f aca="false">A1978*F1978</f>
        <v>2</v>
      </c>
    </row>
    <row r="1979" s="1" customFormat="true" ht="12.75" hidden="false" customHeight="false" outlineLevel="0" collapsed="false">
      <c r="A1979" s="262" t="n">
        <v>1</v>
      </c>
      <c r="B1979" s="332" t="s">
        <v>3241</v>
      </c>
      <c r="C1979" s="332" t="s">
        <v>3242</v>
      </c>
      <c r="D1979" s="332" t="s">
        <v>3243</v>
      </c>
      <c r="E1979" s="262"/>
      <c r="F1979" s="331" t="n">
        <v>4</v>
      </c>
      <c r="G1979" s="333" t="n">
        <v>2184</v>
      </c>
      <c r="H1979" s="333" t="n">
        <f aca="false">A1979*G1979*(1-H1970/100)</f>
        <v>2184</v>
      </c>
      <c r="I1979" s="334" t="n">
        <v>1365</v>
      </c>
      <c r="J1979" s="334" t="n">
        <f aca="false">(A1979*I1979)/J1970*K1970</f>
        <v>1270.5</v>
      </c>
      <c r="K1979" s="335" t="n">
        <f aca="false">H1979-J1979</f>
        <v>913.5</v>
      </c>
      <c r="L1979" s="330"/>
      <c r="M1979" s="262"/>
      <c r="N1979" s="262" t="n">
        <v>1365</v>
      </c>
      <c r="O1979" s="262" t="n">
        <v>15</v>
      </c>
      <c r="P1979" s="262" t="n">
        <v>2184</v>
      </c>
      <c r="Q1979" s="262" t="n">
        <v>2184</v>
      </c>
      <c r="R1979" s="331" t="n">
        <f aca="false">A1979*F1979</f>
        <v>4</v>
      </c>
    </row>
    <row r="1980" s="1" customFormat="true" ht="12.75" hidden="false" customHeight="false" outlineLevel="0" collapsed="false">
      <c r="A1980" s="262"/>
      <c r="B1980" s="272" t="s">
        <v>1365</v>
      </c>
      <c r="C1980" s="332"/>
      <c r="D1980" s="332"/>
      <c r="E1980" s="262"/>
      <c r="F1980" s="331"/>
      <c r="G1980" s="333"/>
      <c r="H1980" s="333"/>
      <c r="I1980" s="334"/>
      <c r="J1980" s="334"/>
      <c r="K1980" s="335"/>
      <c r="L1980" s="330"/>
      <c r="M1980" s="262"/>
      <c r="N1980" s="262"/>
      <c r="O1980" s="262"/>
      <c r="P1980" s="262"/>
      <c r="Q1980" s="262"/>
      <c r="R1980" s="331"/>
    </row>
    <row r="1981" s="1" customFormat="true" ht="12.75" hidden="false" customHeight="false" outlineLevel="0" collapsed="false">
      <c r="A1981" s="262" t="n">
        <v>1</v>
      </c>
      <c r="B1981" s="332" t="s">
        <v>3479</v>
      </c>
      <c r="C1981" s="332" t="s">
        <v>3480</v>
      </c>
      <c r="D1981" s="332" t="s">
        <v>3481</v>
      </c>
      <c r="E1981" s="262"/>
      <c r="F1981" s="331"/>
      <c r="G1981" s="333" t="n">
        <v>695</v>
      </c>
      <c r="H1981" s="333" t="n">
        <f aca="false">A1981*G1981*(1-H1970/100)</f>
        <v>695</v>
      </c>
      <c r="I1981" s="334" t="n">
        <v>408.915</v>
      </c>
      <c r="J1981" s="334" t="n">
        <f aca="false">(A1981*I1981)/J1970*K1970</f>
        <v>380.6055</v>
      </c>
      <c r="K1981" s="335" t="n">
        <f aca="false">H1981-J1981</f>
        <v>314.3945</v>
      </c>
      <c r="L1981" s="330"/>
      <c r="M1981" s="262"/>
      <c r="N1981" s="262" t="n">
        <v>408.915</v>
      </c>
      <c r="O1981" s="262" t="n">
        <v>4.66</v>
      </c>
      <c r="P1981" s="262" t="n">
        <v>770</v>
      </c>
      <c r="Q1981" s="262" t="n">
        <v>695.1555</v>
      </c>
      <c r="R1981" s="331" t="n">
        <f aca="false">A1981*F1981</f>
        <v>0</v>
      </c>
    </row>
    <row r="1982" s="1" customFormat="true" ht="12.75" hidden="false" customHeight="false" outlineLevel="0" collapsed="false">
      <c r="A1982" s="262" t="n">
        <v>2</v>
      </c>
      <c r="B1982" s="332" t="s">
        <v>3482</v>
      </c>
      <c r="C1982" s="332" t="s">
        <v>3483</v>
      </c>
      <c r="D1982" s="353" t="s">
        <v>2085</v>
      </c>
      <c r="E1982" s="262"/>
      <c r="F1982" s="331"/>
      <c r="G1982" s="333" t="n">
        <v>1087</v>
      </c>
      <c r="H1982" s="333" t="n">
        <f aca="false">A1982*G1982*(1-H1970/100)</f>
        <v>2174</v>
      </c>
      <c r="I1982" s="334"/>
      <c r="J1982" s="334" t="n">
        <f aca="false">(A1982*I1982)/J1970*K1970</f>
        <v>0</v>
      </c>
      <c r="K1982" s="335" t="n">
        <f aca="false">H1982-J1982</f>
        <v>2174</v>
      </c>
      <c r="L1982" s="330"/>
      <c r="M1982" s="262"/>
      <c r="N1982" s="262"/>
      <c r="O1982" s="262"/>
      <c r="P1982" s="262" t="n">
        <v>1200</v>
      </c>
      <c r="Q1982" s="262" t="n">
        <v>1087</v>
      </c>
      <c r="R1982" s="331" t="n">
        <f aca="false">A1982*F1982</f>
        <v>0</v>
      </c>
    </row>
    <row r="1983" s="1" customFormat="true" ht="12.75" hidden="false" customHeight="false" outlineLevel="0" collapsed="false">
      <c r="A1983" s="262" t="n">
        <v>1</v>
      </c>
      <c r="B1983" s="332" t="s">
        <v>3484</v>
      </c>
      <c r="C1983" s="332" t="s">
        <v>3485</v>
      </c>
      <c r="D1983" s="272" t="s">
        <v>3486</v>
      </c>
      <c r="E1983" s="262"/>
      <c r="F1983" s="331" t="n">
        <v>2</v>
      </c>
      <c r="G1983" s="333" t="n">
        <v>2703</v>
      </c>
      <c r="H1983" s="333" t="n">
        <f aca="false">A1983*G1983*(1-H1970/100)</f>
        <v>2703</v>
      </c>
      <c r="I1983" s="334" t="n">
        <v>1930.5</v>
      </c>
      <c r="J1983" s="334" t="n">
        <f aca="false">(A1983*I1983)/J1970*K1970</f>
        <v>1796.85</v>
      </c>
      <c r="K1983" s="335" t="n">
        <f aca="false">H1983-J1983</f>
        <v>906.15</v>
      </c>
      <c r="L1983" s="330"/>
      <c r="M1983" s="262"/>
      <c r="N1983" s="262" t="n">
        <v>1930.5</v>
      </c>
      <c r="O1983" s="262" t="n">
        <v>22</v>
      </c>
      <c r="P1983" s="262"/>
      <c r="Q1983" s="262" t="n">
        <v>2702.7</v>
      </c>
      <c r="R1983" s="331" t="n">
        <f aca="false">A1983*F1983</f>
        <v>2</v>
      </c>
    </row>
    <row r="1984" s="1" customFormat="true" ht="12.75" hidden="false" customHeight="false" outlineLevel="0" collapsed="false">
      <c r="A1984" s="23" t="n">
        <v>1</v>
      </c>
      <c r="B1984" s="332" t="s">
        <v>1259</v>
      </c>
      <c r="C1984" s="332" t="s">
        <v>1260</v>
      </c>
      <c r="D1984" s="332"/>
      <c r="E1984" s="262"/>
      <c r="F1984" s="331" t="n">
        <v>0.35</v>
      </c>
      <c r="G1984" s="333" t="n">
        <v>528</v>
      </c>
      <c r="H1984" s="333" t="n">
        <f aca="false">A1984*G1984*(1-H1970/100)</f>
        <v>528</v>
      </c>
      <c r="I1984" s="334" t="n">
        <v>263.9</v>
      </c>
      <c r="J1984" s="334" t="n">
        <f aca="false">(A1984*I1984)/J1970*K1970</f>
        <v>245.63</v>
      </c>
      <c r="K1984" s="335" t="n">
        <f aca="false">H1984-J1984</f>
        <v>282.37</v>
      </c>
      <c r="L1984" s="330"/>
      <c r="M1984" s="262"/>
      <c r="N1984" s="262" t="n">
        <v>263.9</v>
      </c>
      <c r="O1984" s="262" t="n">
        <v>2.8</v>
      </c>
      <c r="P1984" s="262" t="n">
        <v>800</v>
      </c>
      <c r="Q1984" s="262" t="n">
        <v>527.8</v>
      </c>
      <c r="R1984" s="331" t="n">
        <f aca="false">A1984*F1984</f>
        <v>0.35</v>
      </c>
    </row>
    <row r="1985" s="1" customFormat="true" ht="12.75" hidden="false" customHeight="false" outlineLevel="0" collapsed="false">
      <c r="A1985" s="262" t="n">
        <v>1</v>
      </c>
      <c r="B1985" s="332" t="s">
        <v>1321</v>
      </c>
      <c r="C1985" s="332" t="s">
        <v>1247</v>
      </c>
      <c r="D1985" s="332"/>
      <c r="E1985" s="262"/>
      <c r="F1985" s="331" t="n">
        <v>0.35</v>
      </c>
      <c r="G1985" s="333" t="n">
        <v>562</v>
      </c>
      <c r="H1985" s="333" t="n">
        <f aca="false">A1985*G1985*(1-H1970/100)</f>
        <v>562</v>
      </c>
      <c r="I1985" s="334" t="n">
        <v>280.8</v>
      </c>
      <c r="J1985" s="334" t="n">
        <f aca="false">(A1985*I1985)/J1970*K1970</f>
        <v>261.36</v>
      </c>
      <c r="K1985" s="335" t="n">
        <f aca="false">H1985-J1985</f>
        <v>300.64</v>
      </c>
      <c r="L1985" s="330"/>
      <c r="M1985" s="262"/>
      <c r="N1985" s="262" t="n">
        <v>280.8</v>
      </c>
      <c r="O1985" s="262" t="n">
        <v>3.2</v>
      </c>
      <c r="P1985" s="262" t="n">
        <v>800</v>
      </c>
      <c r="Q1985" s="262" t="n">
        <v>561.6</v>
      </c>
      <c r="R1985" s="331" t="n">
        <f aca="false">A1985*F1985</f>
        <v>0.35</v>
      </c>
    </row>
    <row r="1986" s="1" customFormat="true" ht="12.75" hidden="false" customHeight="false" outlineLevel="0" collapsed="false">
      <c r="A1986" s="262" t="n">
        <v>2</v>
      </c>
      <c r="B1986" s="332" t="s">
        <v>3487</v>
      </c>
      <c r="C1986" s="332" t="s">
        <v>3488</v>
      </c>
      <c r="D1986" s="332" t="s">
        <v>3489</v>
      </c>
      <c r="E1986" s="262"/>
      <c r="F1986" s="331"/>
      <c r="G1986" s="333" t="n">
        <v>614</v>
      </c>
      <c r="H1986" s="333" t="n">
        <f aca="false">A1986*G1986*(1-H1970/100)</f>
        <v>1228</v>
      </c>
      <c r="I1986" s="334" t="n">
        <v>409.5</v>
      </c>
      <c r="J1986" s="334" t="n">
        <f aca="false">(A1986*I1986)/J1970*K1970</f>
        <v>762.3</v>
      </c>
      <c r="K1986" s="335" t="n">
        <f aca="false">H1986-J1986</f>
        <v>465.7</v>
      </c>
      <c r="L1986" s="330"/>
      <c r="M1986" s="262"/>
      <c r="N1986" s="262" t="n">
        <v>409.5</v>
      </c>
      <c r="O1986" s="262" t="n">
        <v>4.5</v>
      </c>
      <c r="P1986" s="262" t="n">
        <v>680</v>
      </c>
      <c r="Q1986" s="262" t="n">
        <v>614.25</v>
      </c>
      <c r="R1986" s="331" t="n">
        <f aca="false">A1986*F1986</f>
        <v>0</v>
      </c>
    </row>
    <row r="1987" s="1" customFormat="true" ht="12.75" hidden="false" customHeight="false" outlineLevel="0" collapsed="false">
      <c r="A1987" s="262" t="n">
        <v>1</v>
      </c>
      <c r="B1987" s="332" t="s">
        <v>3490</v>
      </c>
      <c r="C1987" s="332" t="s">
        <v>3491</v>
      </c>
      <c r="D1987" s="332" t="s">
        <v>3492</v>
      </c>
      <c r="E1987" s="262"/>
      <c r="F1987" s="331"/>
      <c r="G1987" s="333" t="n">
        <v>1930</v>
      </c>
      <c r="H1987" s="333" t="n">
        <f aca="false">A1987*G1987*(1-H1970/100)</f>
        <v>1930</v>
      </c>
      <c r="I1987" s="334" t="n">
        <v>1287</v>
      </c>
      <c r="J1987" s="334" t="n">
        <f aca="false">(A1987*I1987)/J1970*K1970</f>
        <v>1197.9</v>
      </c>
      <c r="K1987" s="335" t="n">
        <f aca="false">H1987-J1987</f>
        <v>732.1</v>
      </c>
      <c r="L1987" s="330"/>
      <c r="M1987" s="262"/>
      <c r="N1987" s="262" t="n">
        <v>1287</v>
      </c>
      <c r="O1987" s="262" t="n">
        <v>13.2</v>
      </c>
      <c r="P1987" s="262" t="n">
        <v>1900</v>
      </c>
      <c r="Q1987" s="262" t="n">
        <v>1930.5</v>
      </c>
      <c r="R1987" s="331" t="n">
        <f aca="false">A1987*F1987</f>
        <v>0</v>
      </c>
    </row>
    <row r="1988" s="1" customFormat="true" ht="12.75" hidden="false" customHeight="false" outlineLevel="0" collapsed="false">
      <c r="A1988" s="262" t="n">
        <v>1</v>
      </c>
      <c r="B1988" s="332" t="s">
        <v>3493</v>
      </c>
      <c r="C1988" s="332" t="s">
        <v>3494</v>
      </c>
      <c r="D1988" s="332" t="s">
        <v>3495</v>
      </c>
      <c r="E1988" s="262"/>
      <c r="F1988" s="331"/>
      <c r="G1988" s="333" t="n">
        <v>3451</v>
      </c>
      <c r="H1988" s="333" t="n">
        <f aca="false">A1988*G1988*(1-H1970/100)</f>
        <v>3451</v>
      </c>
      <c r="I1988" s="334" t="n">
        <v>2654.4375</v>
      </c>
      <c r="J1988" s="334" t="n">
        <f aca="false">(A1988*I1988)/J1970*K1970</f>
        <v>2470.66875</v>
      </c>
      <c r="K1988" s="335" t="n">
        <f aca="false">H1988-J1988</f>
        <v>980.33125</v>
      </c>
      <c r="L1988" s="330"/>
      <c r="M1988" s="262"/>
      <c r="N1988" s="262" t="n">
        <v>2654.4375</v>
      </c>
      <c r="O1988" s="262" t="n">
        <v>30.25</v>
      </c>
      <c r="P1988" s="262" t="n">
        <v>3800</v>
      </c>
      <c r="Q1988" s="262" t="n">
        <v>3450.7688</v>
      </c>
      <c r="R1988" s="331" t="n">
        <f aca="false">A1988*F1988</f>
        <v>0</v>
      </c>
    </row>
    <row r="1989" s="1" customFormat="true" ht="12.75" hidden="false" customHeight="false" outlineLevel="0" collapsed="false">
      <c r="A1989" s="262" t="n">
        <v>2</v>
      </c>
      <c r="B1989" s="332" t="s">
        <v>3496</v>
      </c>
      <c r="C1989" s="332" t="s">
        <v>3488</v>
      </c>
      <c r="D1989" s="332" t="s">
        <v>3497</v>
      </c>
      <c r="E1989" s="262"/>
      <c r="F1989" s="331"/>
      <c r="G1989" s="333" t="n">
        <v>673</v>
      </c>
      <c r="H1989" s="333" t="n">
        <f aca="false">A1989*G1989*(1-H1970/100)</f>
        <v>1346</v>
      </c>
      <c r="I1989" s="334" t="n">
        <v>395.85</v>
      </c>
      <c r="J1989" s="334" t="n">
        <f aca="false">(A1989*I1989)/J1970*K1970</f>
        <v>736.89</v>
      </c>
      <c r="K1989" s="335" t="n">
        <f aca="false">H1989-J1989</f>
        <v>609.11</v>
      </c>
      <c r="L1989" s="330"/>
      <c r="M1989" s="262"/>
      <c r="N1989" s="262" t="n">
        <v>395.85</v>
      </c>
      <c r="O1989" s="262" t="n">
        <v>4.35</v>
      </c>
      <c r="P1989" s="262" t="n">
        <v>750</v>
      </c>
      <c r="Q1989" s="262" t="n">
        <v>672.945</v>
      </c>
      <c r="R1989" s="331" t="n">
        <f aca="false">A1989*F1989</f>
        <v>0</v>
      </c>
    </row>
    <row r="1990" s="1" customFormat="true" ht="12.75" hidden="false" customHeight="false" outlineLevel="0" collapsed="false">
      <c r="A1990" s="262" t="n">
        <v>1</v>
      </c>
      <c r="B1990" s="332" t="s">
        <v>2125</v>
      </c>
      <c r="C1990" s="332" t="s">
        <v>1242</v>
      </c>
      <c r="D1990" s="332" t="s">
        <v>1243</v>
      </c>
      <c r="E1990" s="262"/>
      <c r="F1990" s="331" t="n">
        <v>0.35</v>
      </c>
      <c r="G1990" s="333" t="n">
        <v>754</v>
      </c>
      <c r="H1990" s="333" t="n">
        <f aca="false">A1990*G1990*(1-H1970/100)</f>
        <v>754</v>
      </c>
      <c r="I1990" s="334" t="n">
        <v>377</v>
      </c>
      <c r="J1990" s="334" t="n">
        <f aca="false">(A1990*I1990)/J1970*K1970</f>
        <v>350.9</v>
      </c>
      <c r="K1990" s="335" t="n">
        <f aca="false">H1990-J1990</f>
        <v>403.1</v>
      </c>
      <c r="L1990" s="330"/>
      <c r="M1990" s="262"/>
      <c r="N1990" s="262" t="n">
        <v>377</v>
      </c>
      <c r="O1990" s="262" t="n">
        <v>4</v>
      </c>
      <c r="P1990" s="262" t="n">
        <v>1100</v>
      </c>
      <c r="Q1990" s="262" t="n">
        <v>754</v>
      </c>
      <c r="R1990" s="331" t="n">
        <f aca="false">A1990*F1990</f>
        <v>0.35</v>
      </c>
    </row>
    <row r="1991" s="1" customFormat="true" ht="12.75" hidden="false" customHeight="false" outlineLevel="0" collapsed="false">
      <c r="A1991" s="262" t="n">
        <v>1</v>
      </c>
      <c r="B1991" s="332" t="s">
        <v>1292</v>
      </c>
      <c r="C1991" s="332" t="s">
        <v>1293</v>
      </c>
      <c r="D1991" s="332" t="s">
        <v>856</v>
      </c>
      <c r="E1991" s="262"/>
      <c r="F1991" s="331" t="n">
        <v>0.35</v>
      </c>
      <c r="G1991" s="333" t="n">
        <v>919</v>
      </c>
      <c r="H1991" s="333" t="n">
        <f aca="false">A1991*G1991*(1-H1970/100)</f>
        <v>919</v>
      </c>
      <c r="I1991" s="334" t="n">
        <v>706.875</v>
      </c>
      <c r="J1991" s="334" t="n">
        <f aca="false">(A1991*I1991)/J1970*K1970</f>
        <v>657.9375</v>
      </c>
      <c r="K1991" s="335" t="n">
        <f aca="false">H1991-J1991</f>
        <v>261.0625</v>
      </c>
      <c r="L1991" s="330"/>
      <c r="M1991" s="262"/>
      <c r="N1991" s="262" t="n">
        <v>706.875</v>
      </c>
      <c r="O1991" s="262" t="n">
        <v>7.5</v>
      </c>
      <c r="P1991" s="262" t="n">
        <v>1100</v>
      </c>
      <c r="Q1991" s="262" t="n">
        <v>918.9375</v>
      </c>
      <c r="R1991" s="331" t="n">
        <f aca="false">A1991*F1991</f>
        <v>0.35</v>
      </c>
    </row>
    <row r="1992" s="1" customFormat="true" ht="12.75" hidden="false" customHeight="false" outlineLevel="0" collapsed="false">
      <c r="A1992" s="262" t="n">
        <v>1</v>
      </c>
      <c r="B1992" s="332" t="s">
        <v>3498</v>
      </c>
      <c r="C1992" s="332" t="s">
        <v>3499</v>
      </c>
      <c r="D1992" s="332" t="s">
        <v>856</v>
      </c>
      <c r="E1992" s="262"/>
      <c r="F1992" s="331"/>
      <c r="G1992" s="333" t="n">
        <v>2073</v>
      </c>
      <c r="H1992" s="333" t="n">
        <f aca="false">A1992*G1992*(1-H1970/100)</f>
        <v>2073</v>
      </c>
      <c r="I1992" s="334" t="n">
        <v>1535.625</v>
      </c>
      <c r="J1992" s="334" t="n">
        <f aca="false">(A1992*I1992)/J1970*K1970</f>
        <v>1429.3125</v>
      </c>
      <c r="K1992" s="335" t="n">
        <f aca="false">H1992-J1992</f>
        <v>643.6875</v>
      </c>
      <c r="L1992" s="330"/>
      <c r="M1992" s="262"/>
      <c r="N1992" s="262" t="n">
        <v>1535.625</v>
      </c>
      <c r="O1992" s="262" t="n">
        <v>17.5</v>
      </c>
      <c r="P1992" s="262" t="n">
        <v>2457</v>
      </c>
      <c r="Q1992" s="262" t="n">
        <v>2073.0938</v>
      </c>
      <c r="R1992" s="331" t="n">
        <f aca="false">A1992*F1992</f>
        <v>0</v>
      </c>
    </row>
    <row r="1993" s="1" customFormat="true" ht="12.75" hidden="false" customHeight="false" outlineLevel="0" collapsed="false">
      <c r="A1993" s="262" t="n">
        <v>1</v>
      </c>
      <c r="B1993" s="332" t="s">
        <v>1527</v>
      </c>
      <c r="C1993" s="332" t="s">
        <v>1528</v>
      </c>
      <c r="D1993" s="332" t="s">
        <v>856</v>
      </c>
      <c r="E1993" s="262"/>
      <c r="F1993" s="331" t="n">
        <v>2.02</v>
      </c>
      <c r="G1993" s="333" t="n">
        <v>2896</v>
      </c>
      <c r="H1993" s="333" t="n">
        <f aca="false">A1993*G1993*(1-H1970/100)</f>
        <v>2896</v>
      </c>
      <c r="I1993" s="334" t="n">
        <v>1930.5</v>
      </c>
      <c r="J1993" s="334" t="n">
        <f aca="false">(A1993*I1993)/J1970*K1970</f>
        <v>1796.85</v>
      </c>
      <c r="K1993" s="335" t="n">
        <f aca="false">H1993-J1993</f>
        <v>1099.15</v>
      </c>
      <c r="L1993" s="330"/>
      <c r="M1993" s="262"/>
      <c r="N1993" s="262" t="n">
        <v>1930.5</v>
      </c>
      <c r="O1993" s="262" t="n">
        <v>22</v>
      </c>
      <c r="P1993" s="262"/>
      <c r="Q1993" s="262" t="n">
        <v>2895.75</v>
      </c>
      <c r="R1993" s="331" t="n">
        <f aca="false">A1993*F1993</f>
        <v>2.02</v>
      </c>
    </row>
    <row r="1994" s="1" customFormat="true" ht="12.75" hidden="false" customHeight="false" outlineLevel="0" collapsed="false">
      <c r="A1994" s="262" t="n">
        <v>1</v>
      </c>
      <c r="B1994" s="332" t="s">
        <v>3500</v>
      </c>
      <c r="C1994" s="332" t="s">
        <v>3501</v>
      </c>
      <c r="D1994" s="332" t="s">
        <v>856</v>
      </c>
      <c r="E1994" s="262"/>
      <c r="F1994" s="331"/>
      <c r="G1994" s="333" t="n">
        <v>1913</v>
      </c>
      <c r="H1994" s="333" t="n">
        <f aca="false">A1994*G1994*(1-H1970/100)</f>
        <v>1913</v>
      </c>
      <c r="I1994" s="334" t="n">
        <v>1417.1625</v>
      </c>
      <c r="J1994" s="334" t="n">
        <f aca="false">(A1994*I1994)/J1970*K1970</f>
        <v>1319.05125</v>
      </c>
      <c r="K1994" s="335" t="n">
        <f aca="false">H1994-J1994</f>
        <v>593.94875</v>
      </c>
      <c r="L1994" s="330"/>
      <c r="M1994" s="262"/>
      <c r="N1994" s="262" t="n">
        <v>1417.1625</v>
      </c>
      <c r="O1994" s="262" t="n">
        <v>16.15</v>
      </c>
      <c r="P1994" s="262" t="n">
        <v>2500</v>
      </c>
      <c r="Q1994" s="262" t="n">
        <v>1913.1694</v>
      </c>
      <c r="R1994" s="331" t="n">
        <f aca="false">A1994*F1994</f>
        <v>0</v>
      </c>
    </row>
    <row r="1995" s="1" customFormat="true" ht="12.75" hidden="false" customHeight="false" outlineLevel="0" collapsed="false">
      <c r="A1995" s="262" t="n">
        <v>1</v>
      </c>
      <c r="B1995" s="332" t="s">
        <v>2426</v>
      </c>
      <c r="C1995" s="332" t="s">
        <v>2427</v>
      </c>
      <c r="D1995" s="332" t="s">
        <v>2428</v>
      </c>
      <c r="E1995" s="262"/>
      <c r="F1995" s="331"/>
      <c r="G1995" s="333" t="n">
        <v>3845</v>
      </c>
      <c r="H1995" s="333" t="n">
        <f aca="false">A1995*G1995*(1-H1970/100)</f>
        <v>3845</v>
      </c>
      <c r="I1995" s="334" t="n">
        <v>2957.5</v>
      </c>
      <c r="J1995" s="334" t="n">
        <f aca="false">(A1995*I1995)/J1970*K1970</f>
        <v>2752.75</v>
      </c>
      <c r="K1995" s="335" t="n">
        <f aca="false">H1995-J1995</f>
        <v>1092.25</v>
      </c>
      <c r="L1995" s="330"/>
      <c r="M1995" s="262"/>
      <c r="N1995" s="262" t="n">
        <v>2957.5</v>
      </c>
      <c r="O1995" s="262" t="n">
        <v>32.5</v>
      </c>
      <c r="P1995" s="262"/>
      <c r="Q1995" s="262" t="n">
        <v>3844.75</v>
      </c>
      <c r="R1995" s="331" t="n">
        <f aca="false">A1995*F1995</f>
        <v>0</v>
      </c>
    </row>
    <row r="1996" s="1" customFormat="true" ht="12.75" hidden="false" customHeight="false" outlineLevel="0" collapsed="false">
      <c r="A1996" s="262" t="n">
        <v>1</v>
      </c>
      <c r="B1996" s="332" t="s">
        <v>3502</v>
      </c>
      <c r="C1996" s="332" t="s">
        <v>2427</v>
      </c>
      <c r="D1996" s="332" t="s">
        <v>3503</v>
      </c>
      <c r="E1996" s="262"/>
      <c r="F1996" s="331"/>
      <c r="G1996" s="333" t="n">
        <v>3640</v>
      </c>
      <c r="H1996" s="333" t="n">
        <f aca="false">A1996*G1996*(1-H1970/100)</f>
        <v>3640</v>
      </c>
      <c r="I1996" s="334" t="n">
        <v>2275</v>
      </c>
      <c r="J1996" s="334" t="n">
        <f aca="false">(A1996*I1996)/J1970*K1970</f>
        <v>2117.5</v>
      </c>
      <c r="K1996" s="335" t="n">
        <f aca="false">H1996-J1996</f>
        <v>1522.5</v>
      </c>
      <c r="L1996" s="330"/>
      <c r="M1996" s="262"/>
      <c r="N1996" s="262" t="n">
        <v>2275</v>
      </c>
      <c r="O1996" s="262" t="n">
        <v>25</v>
      </c>
      <c r="P1996" s="262"/>
      <c r="Q1996" s="262" t="n">
        <v>3640</v>
      </c>
      <c r="R1996" s="331" t="n">
        <f aca="false">A1996*F1996</f>
        <v>0</v>
      </c>
    </row>
    <row r="1997" s="1" customFormat="true" ht="12.75" hidden="false" customHeight="false" outlineLevel="0" collapsed="false">
      <c r="A1997" s="336" t="n">
        <f aca="false">SUM(A1971:A1996)</f>
        <v>28</v>
      </c>
      <c r="B1997" s="336" t="s">
        <v>377</v>
      </c>
      <c r="C1997" s="336"/>
      <c r="D1997" s="336"/>
      <c r="E1997" s="336"/>
      <c r="F1997" s="337" t="n">
        <f aca="false">R1997</f>
        <v>80.42</v>
      </c>
      <c r="G1997" s="338"/>
      <c r="H1997" s="339" t="n">
        <f aca="false">SUM(H1971:H1996)</f>
        <v>62820</v>
      </c>
      <c r="I1997" s="340"/>
      <c r="J1997" s="341" t="n">
        <f aca="false">SUM(J1971:J1996)</f>
        <v>38479.2705</v>
      </c>
      <c r="K1997" s="335" t="n">
        <f aca="false">SUM(K1971:K1996)</f>
        <v>24340.7295</v>
      </c>
      <c r="L1997" s="330"/>
      <c r="M1997" s="262"/>
      <c r="N1997" s="262"/>
      <c r="O1997" s="262"/>
      <c r="P1997" s="262"/>
      <c r="Q1997" s="262"/>
      <c r="R1997" s="331" t="n">
        <f aca="false">SUM(R1971:R1996)</f>
        <v>80.42</v>
      </c>
    </row>
    <row r="1998" s="1" customFormat="true" ht="12.75" hidden="false" customHeight="false" outlineLevel="0" collapsed="false">
      <c r="A1998" s="262"/>
      <c r="B1998" s="272" t="s">
        <v>914</v>
      </c>
      <c r="C1998" s="342"/>
      <c r="D1998" s="342"/>
      <c r="E1998" s="262"/>
      <c r="F1998" s="262"/>
      <c r="G1998" s="333"/>
      <c r="H1998" s="343" t="n">
        <v>0</v>
      </c>
      <c r="I1998" s="344" t="n">
        <f aca="false">K1999/J1999</f>
        <v>0.632567332584956</v>
      </c>
      <c r="J1998" s="345"/>
      <c r="K1998" s="335"/>
      <c r="L1998" s="330"/>
      <c r="M1998" s="262"/>
      <c r="N1998" s="262"/>
      <c r="O1998" s="262"/>
      <c r="P1998" s="262"/>
      <c r="Q1998" s="262"/>
      <c r="R1998" s="331"/>
    </row>
    <row r="1999" s="1" customFormat="true" ht="13.5" hidden="false" customHeight="false" outlineLevel="0" collapsed="false">
      <c r="A1999" s="346"/>
      <c r="B1999" s="346" t="s">
        <v>915</v>
      </c>
      <c r="C1999" s="346"/>
      <c r="D1999" s="346"/>
      <c r="E1999" s="346"/>
      <c r="F1999" s="347"/>
      <c r="G1999" s="348"/>
      <c r="H1999" s="349" t="n">
        <f aca="false">SUM(H1997:H1998)</f>
        <v>62820</v>
      </c>
      <c r="I1999" s="350" t="n">
        <f aca="false">K1999/H1999</f>
        <v>0.387467836676218</v>
      </c>
      <c r="J1999" s="351" t="n">
        <f aca="false">SUM(J1997:J1998)</f>
        <v>38479.2705</v>
      </c>
      <c r="K1999" s="352" t="n">
        <f aca="false">H1999-J1999</f>
        <v>24340.7295</v>
      </c>
      <c r="L1999" s="330"/>
      <c r="M1999" s="262"/>
      <c r="N1999" s="262"/>
      <c r="O1999" s="262"/>
      <c r="P1999" s="262"/>
      <c r="Q1999" s="262"/>
      <c r="R1999" s="331"/>
    </row>
    <row r="2000" s="1" customFormat="true" ht="13.5" hidden="false" customHeight="false" outlineLevel="0" collapsed="false">
      <c r="A2000" s="262"/>
      <c r="B2000" s="332"/>
      <c r="C2000" s="342"/>
      <c r="D2000" s="342"/>
      <c r="E2000" s="262"/>
      <c r="F2000" s="262"/>
      <c r="G2000" s="262"/>
      <c r="H2000" s="262"/>
      <c r="I2000" s="354"/>
      <c r="J2000" s="354"/>
      <c r="K2000" s="355"/>
      <c r="L2000" s="330"/>
      <c r="M2000" s="262"/>
      <c r="N2000" s="262"/>
      <c r="O2000" s="262"/>
      <c r="P2000" s="262"/>
      <c r="Q2000" s="262"/>
      <c r="R2000" s="331"/>
    </row>
    <row r="2001" s="1" customFormat="true" ht="13.5" hidden="false" customHeight="false" outlineLevel="0" collapsed="false">
      <c r="A2001" s="322"/>
      <c r="B2001" s="323" t="s">
        <v>385</v>
      </c>
      <c r="C2001" s="324"/>
      <c r="D2001" s="325" t="n">
        <v>42783</v>
      </c>
      <c r="E2001" s="322"/>
      <c r="F2001" s="322" t="s">
        <v>1090</v>
      </c>
      <c r="G2001" s="324"/>
      <c r="H2001" s="326" t="n">
        <v>0</v>
      </c>
      <c r="I2001" s="327" t="s">
        <v>358</v>
      </c>
      <c r="J2001" s="328" t="n">
        <v>65</v>
      </c>
      <c r="K2001" s="329" t="n">
        <v>60.5</v>
      </c>
      <c r="L2001" s="330"/>
      <c r="M2001" s="262"/>
      <c r="N2001" s="262"/>
      <c r="O2001" s="262"/>
      <c r="P2001" s="262"/>
      <c r="Q2001" s="262"/>
      <c r="R2001" s="331"/>
    </row>
    <row r="2002" s="1" customFormat="true" ht="12.75" hidden="false" customHeight="false" outlineLevel="0" collapsed="false">
      <c r="A2002" s="262" t="n">
        <v>1</v>
      </c>
      <c r="B2002" s="332" t="s">
        <v>263</v>
      </c>
      <c r="C2002" s="332" t="s">
        <v>780</v>
      </c>
      <c r="D2002" s="332" t="s">
        <v>2368</v>
      </c>
      <c r="E2002" s="262"/>
      <c r="F2002" s="331" t="n">
        <v>17</v>
      </c>
      <c r="G2002" s="333" t="n">
        <v>2715</v>
      </c>
      <c r="H2002" s="333" t="n">
        <f aca="false">A2002*G2002*(1-H2001/100)</f>
        <v>2715</v>
      </c>
      <c r="I2002" s="334" t="n">
        <v>2088.45</v>
      </c>
      <c r="J2002" s="334" t="n">
        <f aca="false">(A2002*I2002)/J2001*K2001</f>
        <v>1943.865</v>
      </c>
      <c r="K2002" s="335" t="n">
        <f aca="false">H2002-J2002</f>
        <v>771.135</v>
      </c>
      <c r="L2002" s="330"/>
      <c r="M2002" s="262"/>
      <c r="N2002" s="262" t="n">
        <v>2088.45</v>
      </c>
      <c r="O2002" s="262" t="n">
        <v>23.8</v>
      </c>
      <c r="P2002" s="262" t="n">
        <v>2920</v>
      </c>
      <c r="Q2002" s="262" t="n">
        <v>2714.985</v>
      </c>
      <c r="R2002" s="331" t="n">
        <f aca="false">A2002*F2002</f>
        <v>17</v>
      </c>
    </row>
    <row r="2003" s="1" customFormat="true" ht="12.75" hidden="false" customHeight="false" outlineLevel="0" collapsed="false">
      <c r="A2003" s="262" t="n">
        <v>5</v>
      </c>
      <c r="B2003" s="332" t="s">
        <v>1403</v>
      </c>
      <c r="C2003" s="332" t="s">
        <v>786</v>
      </c>
      <c r="D2003" s="332" t="s">
        <v>1593</v>
      </c>
      <c r="E2003" s="262"/>
      <c r="F2003" s="331" t="n">
        <v>8.8</v>
      </c>
      <c r="G2003" s="333" t="n">
        <v>1418</v>
      </c>
      <c r="H2003" s="333" t="n">
        <f aca="false">A2003*G2003*(1-H2001/100)</f>
        <v>7090</v>
      </c>
      <c r="I2003" s="334" t="n">
        <v>1050.3675</v>
      </c>
      <c r="J2003" s="334" t="n">
        <f aca="false">(A2003*I2003)/J2001*K2001</f>
        <v>4888.24875</v>
      </c>
      <c r="K2003" s="335" t="n">
        <f aca="false">H2003-J2003</f>
        <v>2201.75125</v>
      </c>
      <c r="L2003" s="330"/>
      <c r="M2003" s="262"/>
      <c r="N2003" s="262" t="n">
        <v>1050.3675</v>
      </c>
      <c r="O2003" s="262" t="n">
        <v>11.97</v>
      </c>
      <c r="P2003" s="262" t="n">
        <v>1580</v>
      </c>
      <c r="Q2003" s="262" t="n">
        <v>1417.9961</v>
      </c>
      <c r="R2003" s="331" t="n">
        <f aca="false">A2003*F2003</f>
        <v>44</v>
      </c>
    </row>
    <row r="2004" s="1" customFormat="true" ht="12.75" hidden="false" customHeight="false" outlineLevel="0" collapsed="false">
      <c r="A2004" s="262" t="n">
        <v>5</v>
      </c>
      <c r="B2004" s="332" t="s">
        <v>1219</v>
      </c>
      <c r="C2004" s="332" t="s">
        <v>830</v>
      </c>
      <c r="D2004" s="332" t="s">
        <v>1347</v>
      </c>
      <c r="E2004" s="262"/>
      <c r="F2004" s="331" t="n">
        <v>2.5</v>
      </c>
      <c r="G2004" s="333" t="n">
        <v>430</v>
      </c>
      <c r="H2004" s="333" t="n">
        <f aca="false">A2004*G2004*(1-H2001/100)</f>
        <v>2150</v>
      </c>
      <c r="I2004" s="334" t="n">
        <v>318.5</v>
      </c>
      <c r="J2004" s="334" t="n">
        <f aca="false">(A2004*I2004)/J2001*K2001</f>
        <v>1482.25</v>
      </c>
      <c r="K2004" s="335" t="n">
        <f aca="false">H2004-J2004</f>
        <v>667.75</v>
      </c>
      <c r="L2004" s="330"/>
      <c r="M2004" s="262"/>
      <c r="N2004" s="262" t="n">
        <v>318.5</v>
      </c>
      <c r="O2004" s="262" t="n">
        <v>3.5</v>
      </c>
      <c r="P2004" s="262" t="n">
        <v>573.3</v>
      </c>
      <c r="Q2004" s="262" t="n">
        <v>429.975</v>
      </c>
      <c r="R2004" s="331" t="n">
        <f aca="false">A2004*F2004</f>
        <v>12.5</v>
      </c>
    </row>
    <row r="2005" s="1" customFormat="true" ht="12.75" hidden="false" customHeight="false" outlineLevel="0" collapsed="false">
      <c r="A2005" s="262" t="n">
        <v>10</v>
      </c>
      <c r="B2005" s="332" t="s">
        <v>837</v>
      </c>
      <c r="C2005" s="332" t="s">
        <v>833</v>
      </c>
      <c r="D2005" s="332" t="s">
        <v>1304</v>
      </c>
      <c r="E2005" s="262"/>
      <c r="F2005" s="331" t="n">
        <v>0.09</v>
      </c>
      <c r="G2005" s="333" t="n">
        <v>52</v>
      </c>
      <c r="H2005" s="333" t="n">
        <f aca="false">A2005*G2005*(1-H2001/100)</f>
        <v>520</v>
      </c>
      <c r="I2005" s="334" t="n">
        <v>34.58</v>
      </c>
      <c r="J2005" s="334" t="n">
        <f aca="false">(A2005*I2005)/J2001*K2001</f>
        <v>321.86</v>
      </c>
      <c r="K2005" s="335" t="n">
        <f aca="false">H2005-J2005</f>
        <v>198.14</v>
      </c>
      <c r="L2005" s="330"/>
      <c r="M2005" s="262"/>
      <c r="N2005" s="262" t="n">
        <v>34.58</v>
      </c>
      <c r="O2005" s="262" t="n">
        <v>0.38</v>
      </c>
      <c r="P2005" s="262" t="n">
        <v>51.87</v>
      </c>
      <c r="Q2005" s="262" t="n">
        <v>51.87</v>
      </c>
      <c r="R2005" s="331" t="n">
        <f aca="false">A2005*F2005</f>
        <v>0.9</v>
      </c>
    </row>
    <row r="2006" s="1" customFormat="true" ht="12.75" hidden="false" customHeight="false" outlineLevel="0" collapsed="false">
      <c r="A2006" s="262" t="n">
        <v>10</v>
      </c>
      <c r="B2006" s="332" t="s">
        <v>844</v>
      </c>
      <c r="C2006" s="332" t="s">
        <v>842</v>
      </c>
      <c r="D2006" s="332" t="s">
        <v>1305</v>
      </c>
      <c r="E2006" s="262"/>
      <c r="F2006" s="331" t="n">
        <v>0.03</v>
      </c>
      <c r="G2006" s="333" t="n">
        <v>30</v>
      </c>
      <c r="H2006" s="333" t="n">
        <f aca="false">A2006*G2006*(1-H2001/100)</f>
        <v>300</v>
      </c>
      <c r="I2006" s="334" t="n">
        <v>22.75</v>
      </c>
      <c r="J2006" s="334" t="n">
        <f aca="false">(A2006*I2006)/J2001*K2001</f>
        <v>211.75</v>
      </c>
      <c r="K2006" s="335" t="n">
        <f aca="false">H2006-J2006</f>
        <v>88.25</v>
      </c>
      <c r="L2006" s="330"/>
      <c r="M2006" s="262"/>
      <c r="N2006" s="262" t="n">
        <v>22.75</v>
      </c>
      <c r="O2006" s="262" t="n">
        <v>0.25</v>
      </c>
      <c r="P2006" s="262" t="n">
        <v>50</v>
      </c>
      <c r="Q2006" s="262" t="n">
        <v>29.575</v>
      </c>
      <c r="R2006" s="331" t="n">
        <f aca="false">A2006*F2006</f>
        <v>0.3</v>
      </c>
    </row>
    <row r="2007" s="1" customFormat="true" ht="12.75" hidden="false" customHeight="false" outlineLevel="0" collapsed="false">
      <c r="A2007" s="262" t="n">
        <v>8</v>
      </c>
      <c r="B2007" s="332" t="s">
        <v>1309</v>
      </c>
      <c r="C2007" s="332" t="s">
        <v>877</v>
      </c>
      <c r="D2007" s="332" t="s">
        <v>1310</v>
      </c>
      <c r="E2007" s="262"/>
      <c r="F2007" s="331" t="n">
        <v>0.42</v>
      </c>
      <c r="G2007" s="333" t="n">
        <v>108</v>
      </c>
      <c r="H2007" s="333" t="n">
        <f aca="false">A2007*G2007*(1-H2001/100)</f>
        <v>864</v>
      </c>
      <c r="I2007" s="334" t="n">
        <v>69.745</v>
      </c>
      <c r="J2007" s="334" t="n">
        <f aca="false">(A2007*I2007)/J2001*K2001</f>
        <v>519.332</v>
      </c>
      <c r="K2007" s="335" t="n">
        <f aca="false">H2007-J2007</f>
        <v>344.668</v>
      </c>
      <c r="L2007" s="330"/>
      <c r="M2007" s="262"/>
      <c r="N2007" s="262" t="n">
        <v>69.745</v>
      </c>
      <c r="O2007" s="262" t="n">
        <v>0.74</v>
      </c>
      <c r="P2007" s="262" t="n">
        <v>200</v>
      </c>
      <c r="Q2007" s="262" t="n">
        <v>108.1047</v>
      </c>
      <c r="R2007" s="331" t="n">
        <f aca="false">A2007*F2007</f>
        <v>3.36</v>
      </c>
    </row>
    <row r="2008" s="1" customFormat="true" ht="12.75" hidden="false" customHeight="false" outlineLevel="0" collapsed="false">
      <c r="A2008" s="262" t="n">
        <v>18</v>
      </c>
      <c r="B2008" s="332" t="s">
        <v>2337</v>
      </c>
      <c r="C2008" s="332" t="s">
        <v>2173</v>
      </c>
      <c r="D2008" s="332" t="s">
        <v>2174</v>
      </c>
      <c r="E2008" s="262"/>
      <c r="F2008" s="331"/>
      <c r="G2008" s="333" t="n">
        <v>31</v>
      </c>
      <c r="H2008" s="333" t="n">
        <f aca="false">A2008*G2008*(1-H2001/100)</f>
        <v>558</v>
      </c>
      <c r="I2008" s="334" t="n">
        <v>20.735</v>
      </c>
      <c r="J2008" s="334" t="n">
        <f aca="false">(A2008*I2008)/J2001*K2001</f>
        <v>347.391</v>
      </c>
      <c r="K2008" s="335" t="n">
        <f aca="false">H2008-J2008</f>
        <v>210.609</v>
      </c>
      <c r="L2008" s="330"/>
      <c r="M2008" s="262"/>
      <c r="N2008" s="262" t="n">
        <v>20.735</v>
      </c>
      <c r="O2008" s="262" t="n">
        <v>0.22</v>
      </c>
      <c r="P2008" s="262" t="n">
        <v>40</v>
      </c>
      <c r="Q2008" s="262" t="n">
        <v>31</v>
      </c>
      <c r="R2008" s="331" t="n">
        <f aca="false">A2008*F2008</f>
        <v>0</v>
      </c>
    </row>
    <row r="2009" s="1" customFormat="true" ht="12.75" hidden="false" customHeight="false" outlineLevel="0" collapsed="false">
      <c r="A2009" s="262" t="n">
        <v>4</v>
      </c>
      <c r="B2009" s="332" t="s">
        <v>3504</v>
      </c>
      <c r="C2009" s="332" t="s">
        <v>3505</v>
      </c>
      <c r="D2009" s="332" t="s">
        <v>3506</v>
      </c>
      <c r="E2009" s="262"/>
      <c r="F2009" s="331"/>
      <c r="G2009" s="333" t="n">
        <v>65</v>
      </c>
      <c r="H2009" s="333" t="n">
        <f aca="false">A2009*G2009*(1-H2001/100)</f>
        <v>260</v>
      </c>
      <c r="I2009" s="334" t="n">
        <v>44.59</v>
      </c>
      <c r="J2009" s="334" t="n">
        <f aca="false">(A2009*I2009)/J2001*K2001</f>
        <v>166.012</v>
      </c>
      <c r="K2009" s="335" t="n">
        <f aca="false">H2009-J2009</f>
        <v>93.988</v>
      </c>
      <c r="L2009" s="330"/>
      <c r="M2009" s="262"/>
      <c r="N2009" s="262" t="n">
        <v>44.59</v>
      </c>
      <c r="O2009" s="262" t="n">
        <v>0.49</v>
      </c>
      <c r="P2009" s="262" t="n">
        <v>40</v>
      </c>
      <c r="Q2009" s="262" t="n">
        <v>64.6555</v>
      </c>
      <c r="R2009" s="331" t="n">
        <f aca="false">A2009*F2009</f>
        <v>0</v>
      </c>
    </row>
    <row r="2010" s="1" customFormat="true" ht="12.75" hidden="false" customHeight="false" outlineLevel="0" collapsed="false">
      <c r="A2010" s="262" t="n">
        <v>1</v>
      </c>
      <c r="B2010" s="332" t="s">
        <v>2380</v>
      </c>
      <c r="C2010" s="332" t="s">
        <v>2381</v>
      </c>
      <c r="D2010" s="332" t="s">
        <v>2382</v>
      </c>
      <c r="E2010" s="262"/>
      <c r="F2010" s="331" t="n">
        <v>0.4</v>
      </c>
      <c r="G2010" s="333" t="n">
        <v>1843</v>
      </c>
      <c r="H2010" s="333" t="n">
        <f aca="false">A2010*G2010*(1-H2001/100)</f>
        <v>1843</v>
      </c>
      <c r="I2010" s="334" t="n">
        <v>1365</v>
      </c>
      <c r="J2010" s="334" t="n">
        <f aca="false">(A2010*I2010)/J2001*K2001</f>
        <v>1270.5</v>
      </c>
      <c r="K2010" s="335" t="n">
        <f aca="false">H2010-J2010</f>
        <v>572.5</v>
      </c>
      <c r="L2010" s="330"/>
      <c r="M2010" s="262"/>
      <c r="N2010" s="262" t="n">
        <v>1365</v>
      </c>
      <c r="O2010" s="262" t="n">
        <v>15</v>
      </c>
      <c r="P2010" s="262" t="n">
        <v>2500</v>
      </c>
      <c r="Q2010" s="262" t="n">
        <v>1842.75</v>
      </c>
      <c r="R2010" s="331" t="n">
        <f aca="false">A2010*F2010</f>
        <v>0.4</v>
      </c>
    </row>
    <row r="2011" s="1" customFormat="true" ht="12.75" hidden="false" customHeight="false" outlineLevel="0" collapsed="false">
      <c r="A2011" s="262" t="n">
        <v>1</v>
      </c>
      <c r="B2011" s="332" t="s">
        <v>3507</v>
      </c>
      <c r="C2011" s="332" t="s">
        <v>1794</v>
      </c>
      <c r="D2011" s="332" t="s">
        <v>2813</v>
      </c>
      <c r="E2011" s="262"/>
      <c r="F2011" s="331" t="n">
        <v>2.91</v>
      </c>
      <c r="G2011" s="333" t="n">
        <v>1817</v>
      </c>
      <c r="H2011" s="333" t="n">
        <f aca="false">A2011*G2011*(1-H2001/100)</f>
        <v>1817</v>
      </c>
      <c r="I2011" s="334" t="n">
        <v>1297.8225</v>
      </c>
      <c r="J2011" s="334" t="n">
        <f aca="false">(A2011*I2011)/J2001*K2001</f>
        <v>1207.97325</v>
      </c>
      <c r="K2011" s="335" t="n">
        <f aca="false">H2011-J2011</f>
        <v>609.02675</v>
      </c>
      <c r="L2011" s="330"/>
      <c r="M2011" s="262"/>
      <c r="N2011" s="262" t="n">
        <v>1297.8225</v>
      </c>
      <c r="O2011" s="262" t="n">
        <v>14.79</v>
      </c>
      <c r="P2011" s="262" t="n">
        <v>1950</v>
      </c>
      <c r="Q2011" s="262" t="n">
        <v>1816.9515</v>
      </c>
      <c r="R2011" s="331" t="n">
        <f aca="false">A2011*F2011</f>
        <v>2.91</v>
      </c>
    </row>
    <row r="2012" s="1" customFormat="true" ht="12.75" hidden="false" customHeight="false" outlineLevel="0" collapsed="false">
      <c r="A2012" s="262" t="n">
        <v>1</v>
      </c>
      <c r="B2012" s="332" t="s">
        <v>3508</v>
      </c>
      <c r="C2012" s="332" t="s">
        <v>1794</v>
      </c>
      <c r="D2012" s="332" t="s">
        <v>3509</v>
      </c>
      <c r="E2012" s="262"/>
      <c r="F2012" s="331" t="n">
        <v>3.5</v>
      </c>
      <c r="G2012" s="333" t="n">
        <v>1855</v>
      </c>
      <c r="H2012" s="333" t="n">
        <f aca="false">A2012*G2012*(1-H2001/100)</f>
        <v>1855</v>
      </c>
      <c r="I2012" s="334" t="n">
        <v>1374.165</v>
      </c>
      <c r="J2012" s="334" t="n">
        <f aca="false">(A2012*I2012)/J2001*K2001</f>
        <v>1279.0305</v>
      </c>
      <c r="K2012" s="335" t="n">
        <f aca="false">H2012-J2012</f>
        <v>575.9695</v>
      </c>
      <c r="L2012" s="330"/>
      <c r="M2012" s="262"/>
      <c r="N2012" s="262" t="n">
        <v>1374.165</v>
      </c>
      <c r="O2012" s="262" t="n">
        <v>15.66</v>
      </c>
      <c r="P2012" s="262" t="n">
        <v>2060</v>
      </c>
      <c r="Q2012" s="262" t="n">
        <v>1855.1228</v>
      </c>
      <c r="R2012" s="331" t="n">
        <f aca="false">A2012*F2012</f>
        <v>3.5</v>
      </c>
    </row>
    <row r="2013" s="1" customFormat="true" ht="12.75" hidden="false" customHeight="false" outlineLevel="0" collapsed="false">
      <c r="A2013" s="262" t="n">
        <v>1</v>
      </c>
      <c r="B2013" s="332" t="s">
        <v>3510</v>
      </c>
      <c r="C2013" s="332" t="s">
        <v>2579</v>
      </c>
      <c r="D2013" s="332" t="s">
        <v>3511</v>
      </c>
      <c r="E2013" s="262"/>
      <c r="F2013" s="331" t="n">
        <v>13.2</v>
      </c>
      <c r="G2013" s="333" t="n">
        <v>3394</v>
      </c>
      <c r="H2013" s="333" t="n">
        <f aca="false">A2013*G2013*(1-H2001/100)</f>
        <v>3394</v>
      </c>
      <c r="I2013" s="334" t="n">
        <v>1998.1</v>
      </c>
      <c r="J2013" s="334" t="n">
        <f aca="false">(A2013*I2013)/J2001*K2001</f>
        <v>1859.77</v>
      </c>
      <c r="K2013" s="335" t="n">
        <f aca="false">H2013-J2013</f>
        <v>1534.23</v>
      </c>
      <c r="L2013" s="330"/>
      <c r="M2013" s="262"/>
      <c r="N2013" s="262" t="n">
        <v>1998.1</v>
      </c>
      <c r="O2013" s="262" t="n">
        <v>21.2</v>
      </c>
      <c r="P2013" s="262" t="n">
        <v>3000</v>
      </c>
      <c r="Q2013" s="262" t="n">
        <v>3394</v>
      </c>
      <c r="R2013" s="331" t="n">
        <f aca="false">A2013*F2013</f>
        <v>13.2</v>
      </c>
    </row>
    <row r="2014" s="1" customFormat="true" ht="12.75" hidden="false" customHeight="false" outlineLevel="0" collapsed="false">
      <c r="A2014" s="262" t="n">
        <v>4</v>
      </c>
      <c r="B2014" s="332" t="s">
        <v>1801</v>
      </c>
      <c r="C2014" s="332" t="s">
        <v>1802</v>
      </c>
      <c r="D2014" s="332" t="s">
        <v>1803</v>
      </c>
      <c r="E2014" s="262"/>
      <c r="F2014" s="331" t="n">
        <v>0.01</v>
      </c>
      <c r="G2014" s="333" t="n">
        <v>21</v>
      </c>
      <c r="H2014" s="333" t="n">
        <f aca="false">A2014*G2014*(1-H2001/100)</f>
        <v>84</v>
      </c>
      <c r="I2014" s="334" t="n">
        <v>15.795</v>
      </c>
      <c r="J2014" s="334" t="n">
        <f aca="false">(A2014*I2014)/J2001*K2001</f>
        <v>58.806</v>
      </c>
      <c r="K2014" s="335" t="n">
        <f aca="false">H2014-J2014</f>
        <v>25.194</v>
      </c>
      <c r="L2014" s="330"/>
      <c r="M2014" s="262"/>
      <c r="N2014" s="262" t="n">
        <v>15.795</v>
      </c>
      <c r="O2014" s="262" t="n">
        <v>0.18</v>
      </c>
      <c r="P2014" s="262" t="n">
        <v>30</v>
      </c>
      <c r="Q2014" s="262" t="n">
        <v>21.3233</v>
      </c>
      <c r="R2014" s="331" t="n">
        <f aca="false">A2014*F2014</f>
        <v>0.04</v>
      </c>
    </row>
    <row r="2015" s="1" customFormat="true" ht="12.75" hidden="false" customHeight="false" outlineLevel="0" collapsed="false">
      <c r="A2015" s="262" t="n">
        <v>1</v>
      </c>
      <c r="B2015" s="332" t="s">
        <v>3371</v>
      </c>
      <c r="C2015" s="332" t="s">
        <v>3372</v>
      </c>
      <c r="D2015" s="332" t="s">
        <v>3373</v>
      </c>
      <c r="E2015" s="262"/>
      <c r="F2015" s="331" t="n">
        <v>0.075</v>
      </c>
      <c r="G2015" s="333" t="n">
        <v>1069</v>
      </c>
      <c r="H2015" s="333" t="n">
        <f aca="false">A2015*G2015*(1-H2001/100)</f>
        <v>1069</v>
      </c>
      <c r="I2015" s="334" t="n">
        <v>763.425</v>
      </c>
      <c r="J2015" s="334" t="n">
        <f aca="false">(A2015*I2015)/J2001*K2001</f>
        <v>710.5725</v>
      </c>
      <c r="K2015" s="335" t="n">
        <f aca="false">H2015-J2015</f>
        <v>358.4275</v>
      </c>
      <c r="L2015" s="330"/>
      <c r="M2015" s="262"/>
      <c r="N2015" s="262" t="n">
        <v>763.425</v>
      </c>
      <c r="O2015" s="262" t="n">
        <v>8.7</v>
      </c>
      <c r="P2015" s="262" t="n">
        <v>1180</v>
      </c>
      <c r="Q2015" s="262" t="n">
        <v>1068.795</v>
      </c>
      <c r="R2015" s="331" t="n">
        <f aca="false">A2015*F2015</f>
        <v>0.075</v>
      </c>
    </row>
    <row r="2016" s="1" customFormat="true" ht="12.75" hidden="false" customHeight="false" outlineLevel="0" collapsed="false">
      <c r="A2016" s="262" t="n">
        <v>8</v>
      </c>
      <c r="B2016" s="332" t="s">
        <v>1679</v>
      </c>
      <c r="C2016" s="332" t="s">
        <v>1680</v>
      </c>
      <c r="D2016" s="332" t="s">
        <v>1681</v>
      </c>
      <c r="E2016" s="262"/>
      <c r="F2016" s="331" t="n">
        <v>0.02</v>
      </c>
      <c r="G2016" s="333" t="n">
        <v>107</v>
      </c>
      <c r="H2016" s="333" t="n">
        <f aca="false">A2016*G2016*(1-H2001/100)</f>
        <v>856</v>
      </c>
      <c r="I2016" s="334" t="n">
        <v>78.975</v>
      </c>
      <c r="J2016" s="334" t="n">
        <f aca="false">(A2016*I2016)/J2001*K2001</f>
        <v>588.06</v>
      </c>
      <c r="K2016" s="335" t="n">
        <f aca="false">H2016-J2016</f>
        <v>267.94</v>
      </c>
      <c r="L2016" s="330"/>
      <c r="M2016" s="262"/>
      <c r="N2016" s="262" t="n">
        <v>78.975</v>
      </c>
      <c r="O2016" s="262" t="n">
        <v>0.9</v>
      </c>
      <c r="P2016" s="262" t="n">
        <v>120</v>
      </c>
      <c r="Q2016" s="262" t="n">
        <v>106.6163</v>
      </c>
      <c r="R2016" s="331" t="n">
        <f aca="false">A2016*F2016</f>
        <v>0.16</v>
      </c>
    </row>
    <row r="2017" s="1" customFormat="true" ht="12.75" hidden="false" customHeight="false" outlineLevel="0" collapsed="false">
      <c r="A2017" s="336" t="n">
        <f aca="false">SUM(A2002:A2016)</f>
        <v>78</v>
      </c>
      <c r="B2017" s="336" t="s">
        <v>377</v>
      </c>
      <c r="C2017" s="336"/>
      <c r="D2017" s="336"/>
      <c r="E2017" s="336"/>
      <c r="F2017" s="337" t="n">
        <f aca="false">R2017</f>
        <v>98.345</v>
      </c>
      <c r="G2017" s="338"/>
      <c r="H2017" s="339" t="n">
        <f aca="false">SUM(H2002:H2016)</f>
        <v>25375</v>
      </c>
      <c r="I2017" s="340"/>
      <c r="J2017" s="341" t="n">
        <f aca="false">SUM(J2002:J2016)</f>
        <v>16855.421</v>
      </c>
      <c r="K2017" s="335" t="n">
        <f aca="false">SUM(K2002:K2016)</f>
        <v>8519.579</v>
      </c>
      <c r="L2017" s="330"/>
      <c r="M2017" s="262"/>
      <c r="N2017" s="262"/>
      <c r="O2017" s="262"/>
      <c r="P2017" s="262"/>
      <c r="Q2017" s="262"/>
      <c r="R2017" s="331" t="n">
        <f aca="false">SUM(R2002:R2016)</f>
        <v>98.345</v>
      </c>
    </row>
    <row r="2018" s="1" customFormat="true" ht="12.75" hidden="false" customHeight="false" outlineLevel="0" collapsed="false">
      <c r="A2018" s="262"/>
      <c r="B2018" s="272" t="s">
        <v>914</v>
      </c>
      <c r="C2018" s="342"/>
      <c r="D2018" s="342"/>
      <c r="E2018" s="262"/>
      <c r="F2018" s="262"/>
      <c r="G2018" s="333"/>
      <c r="H2018" s="343" t="n">
        <v>0</v>
      </c>
      <c r="I2018" s="344" t="n">
        <f aca="false">K2019/J2019</f>
        <v>0.505450382995477</v>
      </c>
      <c r="J2018" s="345"/>
      <c r="K2018" s="335"/>
      <c r="L2018" s="330"/>
      <c r="M2018" s="262"/>
      <c r="N2018" s="262"/>
      <c r="O2018" s="262"/>
      <c r="P2018" s="262"/>
      <c r="Q2018" s="262"/>
      <c r="R2018" s="331"/>
    </row>
    <row r="2019" s="1" customFormat="true" ht="13.5" hidden="false" customHeight="false" outlineLevel="0" collapsed="false">
      <c r="A2019" s="346"/>
      <c r="B2019" s="346" t="s">
        <v>915</v>
      </c>
      <c r="C2019" s="346"/>
      <c r="D2019" s="346"/>
      <c r="E2019" s="346"/>
      <c r="F2019" s="347"/>
      <c r="G2019" s="348"/>
      <c r="H2019" s="349" t="n">
        <f aca="false">SUM(H2017:H2018)</f>
        <v>25375</v>
      </c>
      <c r="I2019" s="350" t="n">
        <f aca="false">K2019/H2019</f>
        <v>0.335746955665025</v>
      </c>
      <c r="J2019" s="351" t="n">
        <f aca="false">SUM(J2017:J2018)</f>
        <v>16855.421</v>
      </c>
      <c r="K2019" s="352" t="n">
        <f aca="false">H2019-J2019</f>
        <v>8519.579</v>
      </c>
      <c r="L2019" s="330"/>
      <c r="M2019" s="262"/>
      <c r="N2019" s="262"/>
      <c r="O2019" s="262"/>
      <c r="P2019" s="262"/>
      <c r="Q2019" s="262"/>
      <c r="R2019" s="331"/>
    </row>
    <row r="2020" s="1" customFormat="true" ht="13.5" hidden="false" customHeight="false" outlineLevel="0" collapsed="false">
      <c r="A2020" s="262"/>
      <c r="B2020" s="332"/>
      <c r="C2020" s="342"/>
      <c r="D2020" s="342"/>
      <c r="E2020" s="262"/>
      <c r="F2020" s="262"/>
      <c r="G2020" s="262"/>
      <c r="H2020" s="262"/>
      <c r="I2020" s="354"/>
      <c r="J2020" s="354"/>
      <c r="K2020" s="355"/>
      <c r="L2020" s="330"/>
      <c r="M2020" s="262"/>
      <c r="N2020" s="262"/>
      <c r="O2020" s="262"/>
      <c r="P2020" s="262"/>
      <c r="Q2020" s="262"/>
      <c r="R2020" s="331"/>
    </row>
    <row r="2021" s="1" customFormat="true" ht="13.5" hidden="false" customHeight="false" outlineLevel="0" collapsed="false">
      <c r="A2021" s="322"/>
      <c r="B2021" s="323" t="s">
        <v>3512</v>
      </c>
      <c r="C2021" s="324"/>
      <c r="D2021" s="325" t="n">
        <v>42784</v>
      </c>
      <c r="E2021" s="322"/>
      <c r="F2021" s="322" t="s">
        <v>3513</v>
      </c>
      <c r="G2021" s="324"/>
      <c r="H2021" s="326" t="n">
        <v>0</v>
      </c>
      <c r="I2021" s="327" t="s">
        <v>358</v>
      </c>
      <c r="J2021" s="328" t="n">
        <v>65</v>
      </c>
      <c r="K2021" s="329" t="n">
        <v>60.5</v>
      </c>
      <c r="L2021" s="330"/>
      <c r="M2021" s="262"/>
      <c r="N2021" s="262"/>
      <c r="O2021" s="262"/>
      <c r="P2021" s="262"/>
      <c r="Q2021" s="262"/>
      <c r="R2021" s="331"/>
    </row>
    <row r="2022" s="1" customFormat="true" ht="12.75" hidden="false" customHeight="false" outlineLevel="0" collapsed="false">
      <c r="A2022" s="262" t="n">
        <v>10</v>
      </c>
      <c r="B2022" s="332" t="s">
        <v>3514</v>
      </c>
      <c r="C2022" s="332" t="s">
        <v>3515</v>
      </c>
      <c r="D2022" s="332" t="s">
        <v>3516</v>
      </c>
      <c r="E2022" s="262"/>
      <c r="F2022" s="331" t="n">
        <v>27</v>
      </c>
      <c r="G2022" s="333" t="n">
        <v>4700</v>
      </c>
      <c r="H2022" s="333" t="n">
        <f aca="false">A2022*G2022*(1-H2021/100)</f>
        <v>47000</v>
      </c>
      <c r="I2022" s="334" t="n">
        <v>3944.3625</v>
      </c>
      <c r="J2022" s="334" t="n">
        <f aca="false">(A2022*I2022)/J2021*K2021</f>
        <v>36712.9125</v>
      </c>
      <c r="K2022" s="335" t="n">
        <f aca="false">H2022-J2022</f>
        <v>10287.0875</v>
      </c>
      <c r="L2022" s="330"/>
      <c r="M2022" s="262"/>
      <c r="N2022" s="262" t="n">
        <v>3944.3625</v>
      </c>
      <c r="O2022" s="262" t="n">
        <v>41.85</v>
      </c>
      <c r="P2022" s="262"/>
      <c r="Q2022" s="262" t="n">
        <v>5324.8894</v>
      </c>
      <c r="R2022" s="331" t="n">
        <f aca="false">A2022*F2022</f>
        <v>270</v>
      </c>
    </row>
    <row r="2023" s="1" customFormat="true" ht="12.75" hidden="false" customHeight="false" outlineLevel="0" collapsed="false">
      <c r="A2023" s="336" t="n">
        <f aca="false">SUM(A2022:A2022)</f>
        <v>10</v>
      </c>
      <c r="B2023" s="336" t="s">
        <v>377</v>
      </c>
      <c r="C2023" s="336"/>
      <c r="D2023" s="336"/>
      <c r="E2023" s="336"/>
      <c r="F2023" s="337" t="n">
        <f aca="false">R2023</f>
        <v>270</v>
      </c>
      <c r="G2023" s="338"/>
      <c r="H2023" s="339" t="n">
        <f aca="false">SUM(H2022:H2022)</f>
        <v>47000</v>
      </c>
      <c r="I2023" s="340"/>
      <c r="J2023" s="341" t="n">
        <f aca="false">SUM(J2022:J2022)</f>
        <v>36712.9125</v>
      </c>
      <c r="K2023" s="335" t="n">
        <f aca="false">SUM(K2022:K2022)</f>
        <v>10287.0875</v>
      </c>
      <c r="L2023" s="330"/>
      <c r="M2023" s="262"/>
      <c r="N2023" s="262"/>
      <c r="O2023" s="262"/>
      <c r="P2023" s="262"/>
      <c r="Q2023" s="262"/>
      <c r="R2023" s="331" t="n">
        <f aca="false">SUM(R2022:R2022)</f>
        <v>270</v>
      </c>
    </row>
    <row r="2024" s="1" customFormat="true" ht="12.75" hidden="false" customHeight="false" outlineLevel="0" collapsed="false">
      <c r="A2024" s="262"/>
      <c r="B2024" s="272" t="s">
        <v>914</v>
      </c>
      <c r="C2024" s="342"/>
      <c r="D2024" s="342"/>
      <c r="E2024" s="262"/>
      <c r="F2024" s="262"/>
      <c r="G2024" s="333"/>
      <c r="H2024" s="343" t="n">
        <v>0</v>
      </c>
      <c r="I2024" s="344" t="n">
        <f aca="false">K2025/J2025</f>
        <v>0.280203525122121</v>
      </c>
      <c r="J2024" s="345"/>
      <c r="K2024" s="335"/>
      <c r="L2024" s="330"/>
      <c r="M2024" s="262"/>
      <c r="N2024" s="262"/>
      <c r="O2024" s="262"/>
      <c r="P2024" s="262"/>
      <c r="Q2024" s="262"/>
      <c r="R2024" s="331"/>
    </row>
    <row r="2025" s="1" customFormat="true" ht="13.5" hidden="false" customHeight="false" outlineLevel="0" collapsed="false">
      <c r="A2025" s="346"/>
      <c r="B2025" s="346" t="s">
        <v>915</v>
      </c>
      <c r="C2025" s="346"/>
      <c r="D2025" s="346"/>
      <c r="E2025" s="346"/>
      <c r="F2025" s="347"/>
      <c r="G2025" s="348"/>
      <c r="H2025" s="349" t="n">
        <f aca="false">SUM(H2023:H2024)</f>
        <v>47000</v>
      </c>
      <c r="I2025" s="350" t="n">
        <f aca="false">K2025/H2025</f>
        <v>0.218874202127659</v>
      </c>
      <c r="J2025" s="351" t="n">
        <f aca="false">SUM(J2023:J2024)</f>
        <v>36712.9125</v>
      </c>
      <c r="K2025" s="352" t="n">
        <f aca="false">H2025-J2025</f>
        <v>10287.0875</v>
      </c>
      <c r="L2025" s="330"/>
      <c r="M2025" s="262"/>
      <c r="N2025" s="262"/>
      <c r="O2025" s="262"/>
      <c r="P2025" s="262"/>
      <c r="Q2025" s="262"/>
      <c r="R2025" s="331"/>
    </row>
    <row r="2026" s="1" customFormat="true" ht="13.5" hidden="false" customHeight="false" outlineLevel="0" collapsed="false">
      <c r="A2026" s="262"/>
      <c r="B2026" s="272" t="s">
        <v>3517</v>
      </c>
      <c r="C2026" s="342"/>
      <c r="D2026" s="342"/>
      <c r="E2026" s="262"/>
      <c r="F2026" s="262"/>
      <c r="G2026" s="262"/>
      <c r="H2026" s="262"/>
      <c r="I2026" s="354"/>
      <c r="J2026" s="354"/>
      <c r="K2026" s="355"/>
      <c r="L2026" s="330"/>
      <c r="M2026" s="262"/>
      <c r="N2026" s="262"/>
      <c r="O2026" s="262"/>
      <c r="P2026" s="262"/>
      <c r="Q2026" s="262"/>
      <c r="R2026" s="331"/>
    </row>
    <row r="2027" s="1" customFormat="true" ht="13.5" hidden="false" customHeight="false" outlineLevel="0" collapsed="false">
      <c r="A2027" s="322"/>
      <c r="B2027" s="272" t="s">
        <v>3517</v>
      </c>
      <c r="C2027" s="324"/>
      <c r="D2027" s="342"/>
      <c r="E2027" s="322"/>
      <c r="F2027" s="322" t="s">
        <v>3383</v>
      </c>
      <c r="G2027" s="325" t="n">
        <v>42784</v>
      </c>
      <c r="H2027" s="326" t="n">
        <v>0</v>
      </c>
      <c r="I2027" s="327" t="s">
        <v>358</v>
      </c>
      <c r="J2027" s="328" t="n">
        <v>65</v>
      </c>
      <c r="K2027" s="329" t="n">
        <v>60.5</v>
      </c>
      <c r="L2027" s="330"/>
      <c r="M2027" s="262"/>
      <c r="N2027" s="262"/>
      <c r="O2027" s="262"/>
      <c r="P2027" s="262"/>
      <c r="Q2027" s="262"/>
      <c r="R2027" s="331"/>
    </row>
    <row r="2028" s="1" customFormat="true" ht="12.75" hidden="false" customHeight="false" outlineLevel="0" collapsed="false">
      <c r="A2028" s="262" t="n">
        <v>11</v>
      </c>
      <c r="B2028" s="332" t="s">
        <v>2033</v>
      </c>
      <c r="C2028" s="332" t="s">
        <v>805</v>
      </c>
      <c r="D2028" s="332" t="s">
        <v>2034</v>
      </c>
      <c r="E2028" s="262"/>
      <c r="F2028" s="331" t="n">
        <v>9.88</v>
      </c>
      <c r="G2028" s="333" t="n">
        <v>1592</v>
      </c>
      <c r="H2028" s="333" t="n">
        <f aca="false">A2028*G2028*(1-H2027/100)</f>
        <v>17512</v>
      </c>
      <c r="I2028" s="334" t="n">
        <v>1179.36</v>
      </c>
      <c r="J2028" s="334" t="n">
        <f aca="false">(A2028*I2028)/J2027*K2027</f>
        <v>12074.832</v>
      </c>
      <c r="K2028" s="335" t="n">
        <f aca="false">H2028-J2028</f>
        <v>5437.168</v>
      </c>
      <c r="L2028" s="330"/>
      <c r="M2028" s="262"/>
      <c r="N2028" s="262" t="n">
        <v>1179.36</v>
      </c>
      <c r="O2028" s="262" t="n">
        <v>13.44</v>
      </c>
      <c r="P2028" s="262" t="n">
        <v>1770</v>
      </c>
      <c r="Q2028" s="262" t="n">
        <v>1592.136</v>
      </c>
      <c r="R2028" s="331" t="n">
        <f aca="false">A2028*F2028</f>
        <v>108.68</v>
      </c>
    </row>
    <row r="2029" s="1" customFormat="true" ht="12.75" hidden="false" customHeight="false" outlineLevel="0" collapsed="false">
      <c r="A2029" s="262" t="n">
        <v>4</v>
      </c>
      <c r="B2029" s="332" t="s">
        <v>1308</v>
      </c>
      <c r="C2029" s="332" t="s">
        <v>830</v>
      </c>
      <c r="D2029" s="332" t="s">
        <v>1339</v>
      </c>
      <c r="E2029" s="262"/>
      <c r="F2029" s="331" t="n">
        <v>2.2</v>
      </c>
      <c r="G2029" s="333" t="n">
        <v>435</v>
      </c>
      <c r="H2029" s="333" t="n">
        <f aca="false">A2029*G2029*(1-H2027/100)</f>
        <v>1740</v>
      </c>
      <c r="I2029" s="334" t="n">
        <v>290.29</v>
      </c>
      <c r="J2029" s="334" t="n">
        <f aca="false">(A2029*I2029)/J2027*K2027</f>
        <v>1080.772</v>
      </c>
      <c r="K2029" s="335" t="n">
        <f aca="false">H2029-J2029</f>
        <v>659.228</v>
      </c>
      <c r="L2029" s="330"/>
      <c r="M2029" s="262"/>
      <c r="N2029" s="262" t="n">
        <v>290.29</v>
      </c>
      <c r="O2029" s="262" t="n">
        <v>3.19</v>
      </c>
      <c r="P2029" s="262" t="n">
        <v>435.435</v>
      </c>
      <c r="Q2029" s="262" t="n">
        <v>435.435</v>
      </c>
      <c r="R2029" s="331" t="n">
        <f aca="false">A2029*F2029</f>
        <v>8.8</v>
      </c>
    </row>
    <row r="2030" s="1" customFormat="true" ht="12.75" hidden="false" customHeight="false" outlineLevel="0" collapsed="false">
      <c r="A2030" s="262" t="n">
        <v>5</v>
      </c>
      <c r="B2030" s="332" t="s">
        <v>1219</v>
      </c>
      <c r="C2030" s="332" t="s">
        <v>830</v>
      </c>
      <c r="D2030" s="332" t="s">
        <v>1347</v>
      </c>
      <c r="E2030" s="262"/>
      <c r="F2030" s="331" t="n">
        <v>2.5</v>
      </c>
      <c r="G2030" s="333" t="n">
        <v>430</v>
      </c>
      <c r="H2030" s="333" t="n">
        <f aca="false">A2030*G2030*(1-H2027/100)</f>
        <v>2150</v>
      </c>
      <c r="I2030" s="334" t="n">
        <v>318.5</v>
      </c>
      <c r="J2030" s="334" t="n">
        <f aca="false">(A2030*I2030)/J2027*K2027</f>
        <v>1482.25</v>
      </c>
      <c r="K2030" s="335" t="n">
        <f aca="false">H2030-J2030</f>
        <v>667.75</v>
      </c>
      <c r="L2030" s="330"/>
      <c r="M2030" s="262"/>
      <c r="N2030" s="262" t="n">
        <v>318.5</v>
      </c>
      <c r="O2030" s="262" t="n">
        <v>3.5</v>
      </c>
      <c r="P2030" s="262" t="n">
        <v>573.3</v>
      </c>
      <c r="Q2030" s="262" t="n">
        <v>429.975</v>
      </c>
      <c r="R2030" s="331" t="n">
        <f aca="false">A2030*F2030</f>
        <v>12.5</v>
      </c>
    </row>
    <row r="2031" s="1" customFormat="true" ht="12.75" hidden="false" customHeight="false" outlineLevel="0" collapsed="false">
      <c r="A2031" s="262" t="n">
        <v>5</v>
      </c>
      <c r="B2031" s="332" t="s">
        <v>1225</v>
      </c>
      <c r="C2031" s="332" t="s">
        <v>830</v>
      </c>
      <c r="D2031" s="332" t="s">
        <v>1348</v>
      </c>
      <c r="E2031" s="262"/>
      <c r="F2031" s="331" t="n">
        <v>4.1</v>
      </c>
      <c r="G2031" s="333" t="n">
        <v>713</v>
      </c>
      <c r="H2031" s="333" t="n">
        <f aca="false">A2031*G2031*(1-H2027/100)</f>
        <v>3565</v>
      </c>
      <c r="I2031" s="334" t="n">
        <v>508.95</v>
      </c>
      <c r="J2031" s="334" t="n">
        <f aca="false">(A2031*I2031)/J2027*K2027</f>
        <v>2368.575</v>
      </c>
      <c r="K2031" s="335" t="n">
        <f aca="false">H2031-J2031</f>
        <v>1196.425</v>
      </c>
      <c r="L2031" s="330"/>
      <c r="M2031" s="262"/>
      <c r="N2031" s="262" t="n">
        <v>508.95</v>
      </c>
      <c r="O2031" s="262" t="n">
        <v>5.8</v>
      </c>
      <c r="P2031" s="262" t="n">
        <v>763.425</v>
      </c>
      <c r="Q2031" s="262" t="n">
        <v>712.53</v>
      </c>
      <c r="R2031" s="331" t="n">
        <f aca="false">A2031*F2031</f>
        <v>20.5</v>
      </c>
    </row>
    <row r="2032" s="1" customFormat="true" ht="12.75" hidden="false" customHeight="false" outlineLevel="0" collapsed="false">
      <c r="A2032" s="262" t="n">
        <v>15</v>
      </c>
      <c r="B2032" s="332" t="s">
        <v>837</v>
      </c>
      <c r="C2032" s="332" t="s">
        <v>833</v>
      </c>
      <c r="D2032" s="332" t="s">
        <v>1304</v>
      </c>
      <c r="E2032" s="262"/>
      <c r="F2032" s="331" t="n">
        <v>0.09</v>
      </c>
      <c r="G2032" s="333" t="n">
        <v>52</v>
      </c>
      <c r="H2032" s="333" t="n">
        <f aca="false">A2032*G2032*(1-H2027/100)</f>
        <v>780</v>
      </c>
      <c r="I2032" s="334" t="n">
        <v>34.58</v>
      </c>
      <c r="J2032" s="334" t="n">
        <f aca="false">(A2032*I2032)/J2027*K2027</f>
        <v>482.79</v>
      </c>
      <c r="K2032" s="335" t="n">
        <f aca="false">H2032-J2032</f>
        <v>297.21</v>
      </c>
      <c r="L2032" s="330"/>
      <c r="M2032" s="262"/>
      <c r="N2032" s="262" t="n">
        <v>34.58</v>
      </c>
      <c r="O2032" s="262" t="n">
        <v>0.38</v>
      </c>
      <c r="P2032" s="262" t="n">
        <v>51.87</v>
      </c>
      <c r="Q2032" s="262" t="n">
        <v>51.87</v>
      </c>
      <c r="R2032" s="331" t="n">
        <f aca="false">A2032*F2032</f>
        <v>1.35</v>
      </c>
    </row>
    <row r="2033" s="1" customFormat="true" ht="12.75" hidden="false" customHeight="false" outlineLevel="0" collapsed="false">
      <c r="A2033" s="262" t="n">
        <v>5</v>
      </c>
      <c r="B2033" s="332" t="s">
        <v>839</v>
      </c>
      <c r="C2033" s="332" t="s">
        <v>833</v>
      </c>
      <c r="D2033" s="332" t="s">
        <v>1317</v>
      </c>
      <c r="E2033" s="262"/>
      <c r="F2033" s="331" t="n">
        <v>0.11</v>
      </c>
      <c r="G2033" s="333" t="n">
        <v>53</v>
      </c>
      <c r="H2033" s="333" t="n">
        <f aca="false">A2033*G2033*(1-H2027/100)</f>
        <v>265</v>
      </c>
      <c r="I2033" s="334" t="n">
        <v>35.1</v>
      </c>
      <c r="J2033" s="334" t="n">
        <f aca="false">(A2033*I2033)/J2027*K2027</f>
        <v>163.35</v>
      </c>
      <c r="K2033" s="335" t="n">
        <f aca="false">H2033-J2033</f>
        <v>101.65</v>
      </c>
      <c r="L2033" s="330"/>
      <c r="M2033" s="262"/>
      <c r="N2033" s="262" t="n">
        <v>35.1</v>
      </c>
      <c r="O2033" s="262" t="n">
        <v>0.4</v>
      </c>
      <c r="P2033" s="262" t="n">
        <v>52.65</v>
      </c>
      <c r="Q2033" s="262" t="n">
        <v>52.65</v>
      </c>
      <c r="R2033" s="331" t="n">
        <f aca="false">A2033*F2033</f>
        <v>0.55</v>
      </c>
    </row>
    <row r="2034" s="1" customFormat="true" ht="12.75" hidden="false" customHeight="false" outlineLevel="0" collapsed="false">
      <c r="A2034" s="262" t="n">
        <v>15</v>
      </c>
      <c r="B2034" s="332" t="s">
        <v>844</v>
      </c>
      <c r="C2034" s="332" t="s">
        <v>842</v>
      </c>
      <c r="D2034" s="332" t="s">
        <v>1305</v>
      </c>
      <c r="E2034" s="262"/>
      <c r="F2034" s="331" t="n">
        <v>0.03</v>
      </c>
      <c r="G2034" s="333" t="n">
        <v>30</v>
      </c>
      <c r="H2034" s="333" t="n">
        <f aca="false">A2034*G2034*(1-H2027/100)</f>
        <v>450</v>
      </c>
      <c r="I2034" s="334" t="n">
        <v>22.75</v>
      </c>
      <c r="J2034" s="334" t="n">
        <f aca="false">(A2034*I2034)/J2027*K2027</f>
        <v>317.625</v>
      </c>
      <c r="K2034" s="335" t="n">
        <f aca="false">H2034-J2034</f>
        <v>132.375</v>
      </c>
      <c r="L2034" s="330"/>
      <c r="M2034" s="262"/>
      <c r="N2034" s="262" t="n">
        <v>22.75</v>
      </c>
      <c r="O2034" s="262" t="n">
        <v>0.25</v>
      </c>
      <c r="P2034" s="262" t="n">
        <v>50</v>
      </c>
      <c r="Q2034" s="262" t="n">
        <v>29.575</v>
      </c>
      <c r="R2034" s="331" t="n">
        <f aca="false">A2034*F2034</f>
        <v>0.45</v>
      </c>
    </row>
    <row r="2035" s="1" customFormat="true" ht="12.75" hidden="false" customHeight="false" outlineLevel="0" collapsed="false">
      <c r="A2035" s="262" t="n">
        <v>5</v>
      </c>
      <c r="B2035" s="332" t="s">
        <v>846</v>
      </c>
      <c r="C2035" s="332" t="s">
        <v>842</v>
      </c>
      <c r="D2035" s="332" t="s">
        <v>1328</v>
      </c>
      <c r="E2035" s="262"/>
      <c r="F2035" s="331" t="n">
        <v>0.04</v>
      </c>
      <c r="G2035" s="333" t="n">
        <v>42</v>
      </c>
      <c r="H2035" s="333" t="n">
        <f aca="false">A2035*G2035*(1-H2027/100)</f>
        <v>210</v>
      </c>
      <c r="I2035" s="334" t="n">
        <v>26.325</v>
      </c>
      <c r="J2035" s="334" t="n">
        <f aca="false">(A2035*I2035)/J2027*K2027</f>
        <v>122.5125</v>
      </c>
      <c r="K2035" s="335" t="n">
        <f aca="false">H2035-J2035</f>
        <v>87.4875</v>
      </c>
      <c r="L2035" s="330"/>
      <c r="M2035" s="262"/>
      <c r="N2035" s="262" t="n">
        <v>26.325</v>
      </c>
      <c r="O2035" s="262" t="n">
        <v>0.3</v>
      </c>
      <c r="P2035" s="262" t="n">
        <v>80</v>
      </c>
      <c r="Q2035" s="262" t="n">
        <v>42.12</v>
      </c>
      <c r="R2035" s="331" t="n">
        <f aca="false">A2035*F2035</f>
        <v>0.2</v>
      </c>
    </row>
    <row r="2036" s="1" customFormat="true" ht="12.75" hidden="false" customHeight="false" outlineLevel="0" collapsed="false">
      <c r="A2036" s="262" t="n">
        <v>4</v>
      </c>
      <c r="B2036" s="332" t="s">
        <v>1148</v>
      </c>
      <c r="C2036" s="332" t="s">
        <v>1149</v>
      </c>
      <c r="D2036" s="332" t="s">
        <v>1150</v>
      </c>
      <c r="E2036" s="262"/>
      <c r="F2036" s="331" t="n">
        <v>7.3</v>
      </c>
      <c r="G2036" s="333" t="n">
        <v>1176</v>
      </c>
      <c r="H2036" s="333" t="n">
        <f aca="false">A2036*G2036*(1-H2027/100)</f>
        <v>4704</v>
      </c>
      <c r="I2036" s="334" t="n">
        <v>871.3575</v>
      </c>
      <c r="J2036" s="334" t="n">
        <f aca="false">(A2036*I2036)/J2027*K2027</f>
        <v>3244.131</v>
      </c>
      <c r="K2036" s="335" t="n">
        <f aca="false">H2036-J2036</f>
        <v>1459.869</v>
      </c>
      <c r="L2036" s="330"/>
      <c r="M2036" s="262"/>
      <c r="N2036" s="262" t="n">
        <v>871.3575</v>
      </c>
      <c r="O2036" s="262" t="n">
        <v>9.93</v>
      </c>
      <c r="P2036" s="262" t="n">
        <v>1307.0362</v>
      </c>
      <c r="Q2036" s="262" t="n">
        <v>1176.3326</v>
      </c>
      <c r="R2036" s="331" t="n">
        <f aca="false">A2036*F2036</f>
        <v>29.2</v>
      </c>
    </row>
    <row r="2037" s="1" customFormat="true" ht="12.75" hidden="false" customHeight="false" outlineLevel="0" collapsed="false">
      <c r="A2037" s="262" t="n">
        <v>11</v>
      </c>
      <c r="B2037" s="332" t="s">
        <v>1268</v>
      </c>
      <c r="C2037" s="332" t="s">
        <v>1269</v>
      </c>
      <c r="D2037" s="332" t="s">
        <v>1643</v>
      </c>
      <c r="E2037" s="262"/>
      <c r="F2037" s="331" t="n">
        <v>0.3</v>
      </c>
      <c r="G2037" s="333" t="n">
        <v>90</v>
      </c>
      <c r="H2037" s="333" t="n">
        <f aca="false">A2037*G2037*(1-H2027/100)</f>
        <v>990</v>
      </c>
      <c r="I2037" s="334" t="n">
        <v>66.69</v>
      </c>
      <c r="J2037" s="334" t="n">
        <f aca="false">(A2037*I2037)/J2027*K2027</f>
        <v>682.803</v>
      </c>
      <c r="K2037" s="335" t="n">
        <f aca="false">H2037-J2037</f>
        <v>307.197</v>
      </c>
      <c r="L2037" s="330"/>
      <c r="M2037" s="262"/>
      <c r="N2037" s="262" t="n">
        <v>66.69</v>
      </c>
      <c r="O2037" s="262" t="n">
        <v>0.76</v>
      </c>
      <c r="P2037" s="262" t="n">
        <v>133.38</v>
      </c>
      <c r="Q2037" s="262" t="n">
        <v>90.0315</v>
      </c>
      <c r="R2037" s="331" t="n">
        <f aca="false">A2037*F2037</f>
        <v>3.3</v>
      </c>
    </row>
    <row r="2038" s="1" customFormat="true" ht="12.75" hidden="false" customHeight="false" outlineLevel="0" collapsed="false">
      <c r="A2038" s="262" t="n">
        <v>12</v>
      </c>
      <c r="B2038" s="332" t="s">
        <v>2545</v>
      </c>
      <c r="C2038" s="332" t="s">
        <v>2546</v>
      </c>
      <c r="D2038" s="332" t="s">
        <v>2547</v>
      </c>
      <c r="E2038" s="262"/>
      <c r="F2038" s="331" t="n">
        <v>23</v>
      </c>
      <c r="G2038" s="333" t="n">
        <v>5000</v>
      </c>
      <c r="H2038" s="333" t="n">
        <f aca="false">A2038*G2038*(1-H2027/100)</f>
        <v>60000</v>
      </c>
      <c r="I2038" s="334" t="n">
        <v>3202.875</v>
      </c>
      <c r="J2038" s="334" t="n">
        <f aca="false">(A2038*I2038)/J2027*K2027</f>
        <v>35773.65</v>
      </c>
      <c r="K2038" s="335" t="n">
        <f aca="false">H2038-J2038</f>
        <v>24226.35</v>
      </c>
      <c r="L2038" s="330"/>
      <c r="M2038" s="262"/>
      <c r="N2038" s="262" t="n">
        <v>3202.875</v>
      </c>
      <c r="O2038" s="262" t="n">
        <v>36.5</v>
      </c>
      <c r="P2038" s="262"/>
      <c r="Q2038" s="262" t="n">
        <v>4484.025</v>
      </c>
      <c r="R2038" s="331" t="n">
        <f aca="false">A2038*F2038</f>
        <v>276</v>
      </c>
    </row>
    <row r="2039" s="1" customFormat="true" ht="12.75" hidden="false" customHeight="false" outlineLevel="0" collapsed="false">
      <c r="A2039" s="262" t="n">
        <v>4</v>
      </c>
      <c r="B2039" s="332" t="s">
        <v>2308</v>
      </c>
      <c r="C2039" s="332" t="s">
        <v>2309</v>
      </c>
      <c r="D2039" s="332" t="s">
        <v>2310</v>
      </c>
      <c r="E2039" s="262"/>
      <c r="F2039" s="331" t="n">
        <v>1.5</v>
      </c>
      <c r="G2039" s="333" t="n">
        <v>9500</v>
      </c>
      <c r="H2039" s="333" t="n">
        <f aca="false">A2039*G2039*(1-H2027/100)</f>
        <v>38000</v>
      </c>
      <c r="I2039" s="334" t="n">
        <v>7182.5</v>
      </c>
      <c r="J2039" s="334" t="n">
        <f aca="false">(A2039*I2039)/J2027*K2027</f>
        <v>26741</v>
      </c>
      <c r="K2039" s="335" t="n">
        <f aca="false">H2039-J2039</f>
        <v>11259</v>
      </c>
      <c r="L2039" s="330"/>
      <c r="M2039" s="262"/>
      <c r="N2039" s="262" t="n">
        <v>7182.5</v>
      </c>
      <c r="O2039" s="262" t="n">
        <v>85</v>
      </c>
      <c r="P2039" s="262" t="n">
        <v>9500</v>
      </c>
      <c r="Q2039" s="262" t="n">
        <v>9000</v>
      </c>
      <c r="R2039" s="331" t="n">
        <f aca="false">A2039*F2039</f>
        <v>6</v>
      </c>
    </row>
    <row r="2040" s="1" customFormat="true" ht="12.75" hidden="false" customHeight="false" outlineLevel="0" collapsed="false">
      <c r="A2040" s="262" t="n">
        <v>2</v>
      </c>
      <c r="B2040" s="332" t="s">
        <v>3518</v>
      </c>
      <c r="C2040" s="332" t="s">
        <v>3519</v>
      </c>
      <c r="D2040" s="332" t="s">
        <v>3520</v>
      </c>
      <c r="E2040" s="262"/>
      <c r="F2040" s="331" t="n">
        <v>0.6</v>
      </c>
      <c r="G2040" s="333" t="n">
        <v>1500</v>
      </c>
      <c r="H2040" s="333" t="n">
        <f aca="false">A2040*G2040*(1-H2027/100)</f>
        <v>3000</v>
      </c>
      <c r="I2040" s="334" t="n">
        <v>1001</v>
      </c>
      <c r="J2040" s="334" t="n">
        <f aca="false">(A2040*I2040)/J2027*K2027</f>
        <v>1863.4</v>
      </c>
      <c r="K2040" s="335" t="n">
        <f aca="false">H2040-J2040</f>
        <v>1136.6</v>
      </c>
      <c r="L2040" s="330"/>
      <c r="M2040" s="262"/>
      <c r="N2040" s="262" t="n">
        <v>1001</v>
      </c>
      <c r="O2040" s="262" t="n">
        <v>11</v>
      </c>
      <c r="P2040" s="262" t="n">
        <v>2000</v>
      </c>
      <c r="Q2040" s="262" t="n">
        <v>1500</v>
      </c>
      <c r="R2040" s="331" t="n">
        <f aca="false">A2040*F2040</f>
        <v>1.2</v>
      </c>
    </row>
    <row r="2041" s="1" customFormat="true" ht="12.75" hidden="false" customHeight="false" outlineLevel="0" collapsed="false">
      <c r="A2041" s="262" t="n">
        <v>2</v>
      </c>
      <c r="B2041" s="332" t="s">
        <v>3521</v>
      </c>
      <c r="C2041" s="332" t="s">
        <v>1676</v>
      </c>
      <c r="D2041" s="332" t="s">
        <v>856</v>
      </c>
      <c r="E2041" s="262"/>
      <c r="F2041" s="331"/>
      <c r="G2041" s="333" t="n">
        <v>608</v>
      </c>
      <c r="H2041" s="333" t="n">
        <f aca="false">A2041*G2041*(1-H2027/100)</f>
        <v>1216</v>
      </c>
      <c r="I2041" s="334" t="n">
        <v>468</v>
      </c>
      <c r="J2041" s="334" t="n">
        <f aca="false">(A2041*I2041)/J2027*K2027</f>
        <v>871.2</v>
      </c>
      <c r="K2041" s="335" t="n">
        <f aca="false">H2041-J2041</f>
        <v>344.8</v>
      </c>
      <c r="L2041" s="330"/>
      <c r="M2041" s="262"/>
      <c r="N2041" s="262" t="n">
        <v>468</v>
      </c>
      <c r="O2041" s="262" t="n">
        <v>3.6</v>
      </c>
      <c r="P2041" s="262" t="n">
        <v>680</v>
      </c>
      <c r="Q2041" s="262" t="n">
        <v>608.4</v>
      </c>
      <c r="R2041" s="331" t="n">
        <f aca="false">A2041*F2041</f>
        <v>0</v>
      </c>
    </row>
    <row r="2042" s="1" customFormat="true" ht="12.75" hidden="false" customHeight="false" outlineLevel="0" collapsed="false">
      <c r="A2042" s="262" t="n">
        <v>2</v>
      </c>
      <c r="B2042" s="332" t="s">
        <v>3522</v>
      </c>
      <c r="C2042" s="332" t="s">
        <v>1087</v>
      </c>
      <c r="D2042" s="332" t="s">
        <v>1088</v>
      </c>
      <c r="E2042" s="262"/>
      <c r="F2042" s="331" t="n">
        <v>0.09</v>
      </c>
      <c r="G2042" s="333" t="n">
        <v>2954</v>
      </c>
      <c r="H2042" s="333" t="n">
        <f aca="false">A2042*G2042*(1-H2027/100)</f>
        <v>5908</v>
      </c>
      <c r="I2042" s="334" t="n">
        <v>2187.9</v>
      </c>
      <c r="J2042" s="334" t="n">
        <f aca="false">(A2042*I2042)/J2027*K2027</f>
        <v>4072.86</v>
      </c>
      <c r="K2042" s="335" t="n">
        <f aca="false">H2042-J2042</f>
        <v>1835.14</v>
      </c>
      <c r="L2042" s="330"/>
      <c r="M2042" s="262"/>
      <c r="N2042" s="262" t="n">
        <v>2187.9</v>
      </c>
      <c r="O2042" s="262" t="n">
        <v>24.0428571428571</v>
      </c>
      <c r="P2042" s="262" t="n">
        <v>3260</v>
      </c>
      <c r="Q2042" s="262" t="n">
        <v>2953.665</v>
      </c>
      <c r="R2042" s="331" t="n">
        <f aca="false">A2042*F2042</f>
        <v>0.18</v>
      </c>
    </row>
    <row r="2043" s="1" customFormat="true" ht="12.75" hidden="false" customHeight="false" outlineLevel="0" collapsed="false">
      <c r="A2043" s="262" t="n">
        <v>2</v>
      </c>
      <c r="B2043" s="332" t="s">
        <v>1709</v>
      </c>
      <c r="C2043" s="332" t="s">
        <v>1710</v>
      </c>
      <c r="D2043" s="332" t="s">
        <v>1711</v>
      </c>
      <c r="E2043" s="262"/>
      <c r="F2043" s="331"/>
      <c r="G2043" s="333" t="n">
        <v>60</v>
      </c>
      <c r="H2043" s="333" t="n">
        <f aca="false">A2043*G2043*(1-H2027/100)</f>
        <v>120</v>
      </c>
      <c r="I2043" s="334" t="n">
        <v>44.7525</v>
      </c>
      <c r="J2043" s="334" t="n">
        <f aca="false">(A2043*I2043)/J2027*K2027</f>
        <v>83.3085</v>
      </c>
      <c r="K2043" s="335" t="n">
        <f aca="false">H2043-J2043</f>
        <v>36.6915</v>
      </c>
      <c r="L2043" s="330"/>
      <c r="M2043" s="262"/>
      <c r="N2043" s="262" t="n">
        <v>44.7525</v>
      </c>
      <c r="O2043" s="262" t="n">
        <v>0.51</v>
      </c>
      <c r="P2043" s="262" t="n">
        <v>80</v>
      </c>
      <c r="Q2043" s="262" t="n">
        <v>60.4159</v>
      </c>
      <c r="R2043" s="331" t="n">
        <f aca="false">A2043*F2043</f>
        <v>0</v>
      </c>
    </row>
    <row r="2044" s="1" customFormat="true" ht="12.75" hidden="false" customHeight="false" outlineLevel="0" collapsed="false">
      <c r="A2044" s="262" t="n">
        <v>2</v>
      </c>
      <c r="B2044" s="332" t="s">
        <v>3523</v>
      </c>
      <c r="C2044" s="332" t="s">
        <v>3524</v>
      </c>
      <c r="D2044" s="332" t="s">
        <v>856</v>
      </c>
      <c r="E2044" s="262"/>
      <c r="F2044" s="331"/>
      <c r="G2044" s="333" t="n">
        <v>378</v>
      </c>
      <c r="H2044" s="333" t="n">
        <f aca="false">A2044*G2044*(1-H2027/100)</f>
        <v>756</v>
      </c>
      <c r="I2044" s="334" t="n">
        <v>314.6</v>
      </c>
      <c r="J2044" s="334" t="n">
        <f aca="false">(A2044*I2044)/J2027*K2027</f>
        <v>585.64</v>
      </c>
      <c r="K2044" s="335" t="n">
        <f aca="false">H2044-J2044</f>
        <v>170.36</v>
      </c>
      <c r="L2044" s="330"/>
      <c r="M2044" s="262"/>
      <c r="N2044" s="262" t="n">
        <v>314.6</v>
      </c>
      <c r="O2044" s="262" t="n">
        <v>3.58518518518519</v>
      </c>
      <c r="P2044" s="262" t="n">
        <v>420</v>
      </c>
      <c r="Q2044" s="262" t="n">
        <v>377.52</v>
      </c>
      <c r="R2044" s="331" t="n">
        <f aca="false">A2044*F2044</f>
        <v>0</v>
      </c>
    </row>
    <row r="2045" s="1" customFormat="true" ht="12.75" hidden="false" customHeight="false" outlineLevel="0" collapsed="false">
      <c r="A2045" s="262" t="n">
        <v>1</v>
      </c>
      <c r="B2045" s="332" t="s">
        <v>2290</v>
      </c>
      <c r="C2045" s="332" t="s">
        <v>1532</v>
      </c>
      <c r="D2045" s="332" t="s">
        <v>2291</v>
      </c>
      <c r="E2045" s="262"/>
      <c r="F2045" s="331" t="n">
        <v>1.5</v>
      </c>
      <c r="G2045" s="333" t="n">
        <v>620</v>
      </c>
      <c r="H2045" s="333" t="n">
        <f aca="false">A2045*G2045*(1-H2027/100)</f>
        <v>620</v>
      </c>
      <c r="I2045" s="334" t="n">
        <v>442</v>
      </c>
      <c r="J2045" s="334" t="n">
        <f aca="false">(A2045*I2045)/J2027*K2027</f>
        <v>411.4</v>
      </c>
      <c r="K2045" s="335" t="n">
        <f aca="false">H2045-J2045</f>
        <v>208.6</v>
      </c>
      <c r="L2045" s="330"/>
      <c r="M2045" s="262"/>
      <c r="N2045" s="262" t="n">
        <v>442</v>
      </c>
      <c r="O2045" s="262" t="n">
        <v>4</v>
      </c>
      <c r="P2045" s="262" t="n">
        <v>900</v>
      </c>
      <c r="Q2045" s="262" t="n">
        <v>620</v>
      </c>
      <c r="R2045" s="331" t="n">
        <f aca="false">A2045*F2045</f>
        <v>1.5</v>
      </c>
    </row>
    <row r="2046" s="1" customFormat="true" ht="12.75" hidden="false" customHeight="false" outlineLevel="0" collapsed="false">
      <c r="A2046" s="262" t="n">
        <v>1</v>
      </c>
      <c r="B2046" s="332" t="s">
        <v>2050</v>
      </c>
      <c r="C2046" s="332" t="s">
        <v>1974</v>
      </c>
      <c r="D2046" s="332" t="s">
        <v>2051</v>
      </c>
      <c r="E2046" s="262"/>
      <c r="F2046" s="331" t="n">
        <v>0.52</v>
      </c>
      <c r="G2046" s="333" t="n">
        <v>470</v>
      </c>
      <c r="H2046" s="333" t="n">
        <f aca="false">A2046*G2046*(1-H2027/100)</f>
        <v>470</v>
      </c>
      <c r="I2046" s="334" t="n">
        <v>337.5</v>
      </c>
      <c r="J2046" s="334" t="n">
        <f aca="false">(A2046*I2046)/J2027*K2027</f>
        <v>314.134615384615</v>
      </c>
      <c r="K2046" s="335" t="n">
        <f aca="false">H2046-J2046</f>
        <v>155.865384615385</v>
      </c>
      <c r="L2046" s="330"/>
      <c r="M2046" s="262"/>
      <c r="N2046" s="262" t="n">
        <v>337.5</v>
      </c>
      <c r="O2046" s="262" t="n">
        <v>3.84615384615385</v>
      </c>
      <c r="P2046" s="262" t="n">
        <v>800</v>
      </c>
      <c r="Q2046" s="262" t="n">
        <v>470</v>
      </c>
      <c r="R2046" s="331" t="n">
        <f aca="false">A2046*F2046</f>
        <v>0.52</v>
      </c>
    </row>
    <row r="2047" s="1" customFormat="true" ht="12.75" hidden="false" customHeight="false" outlineLevel="0" collapsed="false">
      <c r="A2047" s="262" t="n">
        <v>1</v>
      </c>
      <c r="B2047" s="332" t="s">
        <v>3525</v>
      </c>
      <c r="C2047" s="332" t="s">
        <v>2415</v>
      </c>
      <c r="D2047" s="332" t="s">
        <v>1742</v>
      </c>
      <c r="E2047" s="262"/>
      <c r="F2047" s="331" t="n">
        <v>4.2</v>
      </c>
      <c r="G2047" s="333" t="n">
        <v>3422</v>
      </c>
      <c r="H2047" s="333" t="n">
        <f aca="false">A2047*G2047*(1-H2027/100)</f>
        <v>3422</v>
      </c>
      <c r="I2047" s="334" t="n">
        <v>2632.5</v>
      </c>
      <c r="J2047" s="334" t="n">
        <f aca="false">(A2047*I2047)/J2027*K2027</f>
        <v>2450.25</v>
      </c>
      <c r="K2047" s="335" t="n">
        <f aca="false">H2047-J2047</f>
        <v>971.75</v>
      </c>
      <c r="L2047" s="330"/>
      <c r="M2047" s="262"/>
      <c r="N2047" s="262" t="n">
        <v>2632.5</v>
      </c>
      <c r="O2047" s="262" t="n">
        <v>30</v>
      </c>
      <c r="P2047" s="262" t="n">
        <v>5265</v>
      </c>
      <c r="Q2047" s="262" t="n">
        <v>3422</v>
      </c>
      <c r="R2047" s="331" t="n">
        <f aca="false">A2047*F2047</f>
        <v>4.2</v>
      </c>
    </row>
    <row r="2048" s="1" customFormat="true" ht="12.75" hidden="false" customHeight="false" outlineLevel="0" collapsed="false">
      <c r="A2048" s="336" t="n">
        <f aca="false">SUM(A2028:A2047)</f>
        <v>109</v>
      </c>
      <c r="B2048" s="336" t="s">
        <v>377</v>
      </c>
      <c r="C2048" s="336"/>
      <c r="D2048" s="336"/>
      <c r="E2048" s="336"/>
      <c r="F2048" s="337" t="n">
        <f aca="false">R2048</f>
        <v>475.13</v>
      </c>
      <c r="G2048" s="338"/>
      <c r="H2048" s="339" t="n">
        <f aca="false">SUM(H2028:H2047)</f>
        <v>145878</v>
      </c>
      <c r="I2048" s="340"/>
      <c r="J2048" s="341" t="n">
        <f aca="false">SUM(J2028:J2047)</f>
        <v>95186.4836153846</v>
      </c>
      <c r="K2048" s="335" t="n">
        <f aca="false">SUM(K2028:K2047)</f>
        <v>50691.5163846154</v>
      </c>
      <c r="L2048" s="330"/>
      <c r="M2048" s="262"/>
      <c r="N2048" s="262"/>
      <c r="O2048" s="262"/>
      <c r="P2048" s="262"/>
      <c r="Q2048" s="262"/>
      <c r="R2048" s="331" t="n">
        <f aca="false">SUM(R2028:R2047)</f>
        <v>475.13</v>
      </c>
    </row>
    <row r="2049" s="1" customFormat="true" ht="12.75" hidden="false" customHeight="false" outlineLevel="0" collapsed="false">
      <c r="A2049" s="262"/>
      <c r="B2049" s="272" t="s">
        <v>914</v>
      </c>
      <c r="C2049" s="342"/>
      <c r="D2049" s="342"/>
      <c r="E2049" s="262"/>
      <c r="F2049" s="262"/>
      <c r="G2049" s="333"/>
      <c r="H2049" s="343" t="n">
        <v>0</v>
      </c>
      <c r="I2049" s="344" t="n">
        <f aca="false">K2050/J2050</f>
        <v>0.532549522361202</v>
      </c>
      <c r="J2049" s="345"/>
      <c r="K2049" s="335"/>
      <c r="L2049" s="330"/>
      <c r="M2049" s="262"/>
      <c r="N2049" s="262"/>
      <c r="O2049" s="262"/>
      <c r="P2049" s="262"/>
      <c r="Q2049" s="262"/>
      <c r="R2049" s="331"/>
    </row>
    <row r="2050" s="1" customFormat="true" ht="13.5" hidden="false" customHeight="false" outlineLevel="0" collapsed="false">
      <c r="A2050" s="346"/>
      <c r="B2050" s="346" t="s">
        <v>915</v>
      </c>
      <c r="C2050" s="346"/>
      <c r="D2050" s="346"/>
      <c r="E2050" s="346"/>
      <c r="F2050" s="347"/>
      <c r="G2050" s="348"/>
      <c r="H2050" s="349" t="n">
        <f aca="false">SUM(H2048:H2049)</f>
        <v>145878</v>
      </c>
      <c r="I2050" s="350" t="n">
        <f aca="false">K2050/H2050</f>
        <v>0.34749253749445</v>
      </c>
      <c r="J2050" s="351" t="n">
        <f aca="false">SUM(J2048:J2049)</f>
        <v>95186.4836153846</v>
      </c>
      <c r="K2050" s="352" t="n">
        <f aca="false">H2050-J2050</f>
        <v>50691.5163846154</v>
      </c>
      <c r="L2050" s="330"/>
      <c r="M2050" s="262"/>
      <c r="N2050" s="262"/>
      <c r="O2050" s="262"/>
      <c r="P2050" s="262"/>
      <c r="Q2050" s="262"/>
      <c r="R2050" s="331"/>
    </row>
    <row r="2051" s="1" customFormat="true" ht="13.5" hidden="false" customHeight="false" outlineLevel="0" collapsed="false">
      <c r="A2051" s="262"/>
      <c r="B2051" s="332"/>
      <c r="C2051" s="342"/>
      <c r="D2051" s="342"/>
      <c r="E2051" s="262"/>
      <c r="F2051" s="262"/>
      <c r="G2051" s="262"/>
      <c r="H2051" s="262"/>
      <c r="I2051" s="354"/>
      <c r="J2051" s="354"/>
      <c r="K2051" s="355"/>
      <c r="L2051" s="330"/>
      <c r="M2051" s="262"/>
      <c r="N2051" s="262"/>
      <c r="O2051" s="262"/>
      <c r="P2051" s="262"/>
      <c r="Q2051" s="262"/>
      <c r="R2051" s="331"/>
    </row>
    <row r="2052" s="1" customFormat="true" ht="13.5" hidden="false" customHeight="false" outlineLevel="0" collapsed="false">
      <c r="A2052" s="322"/>
      <c r="B2052" s="323" t="s">
        <v>3526</v>
      </c>
      <c r="C2052" s="324" t="s">
        <v>1965</v>
      </c>
      <c r="D2052" s="325" t="n">
        <v>42784</v>
      </c>
      <c r="E2052" s="322"/>
      <c r="F2052" s="322" t="s">
        <v>3393</v>
      </c>
      <c r="G2052" s="324"/>
      <c r="H2052" s="326" t="n">
        <v>0</v>
      </c>
      <c r="I2052" s="327" t="s">
        <v>358</v>
      </c>
      <c r="J2052" s="328" t="n">
        <v>65</v>
      </c>
      <c r="K2052" s="329" t="n">
        <v>60.5</v>
      </c>
      <c r="L2052" s="330"/>
      <c r="M2052" s="262"/>
      <c r="N2052" s="262"/>
      <c r="O2052" s="262"/>
      <c r="P2052" s="262"/>
      <c r="Q2052" s="262"/>
      <c r="R2052" s="331"/>
    </row>
    <row r="2053" s="1" customFormat="true" ht="12.75" hidden="false" customHeight="false" outlineLevel="0" collapsed="false">
      <c r="A2053" s="262" t="n">
        <v>10</v>
      </c>
      <c r="B2053" s="332" t="s">
        <v>3032</v>
      </c>
      <c r="C2053" s="332" t="s">
        <v>1108</v>
      </c>
      <c r="D2053" s="332" t="s">
        <v>3033</v>
      </c>
      <c r="E2053" s="262"/>
      <c r="F2053" s="331" t="n">
        <v>24.2</v>
      </c>
      <c r="G2053" s="333" t="n">
        <v>4273</v>
      </c>
      <c r="H2053" s="333" t="n">
        <f aca="false">A2053*G2053*(1-H2052/100)</f>
        <v>42730</v>
      </c>
      <c r="I2053" s="334" t="n">
        <v>2983.5</v>
      </c>
      <c r="J2053" s="334" t="n">
        <f aca="false">(A2053*I2053)/J2052*K2052</f>
        <v>27769.5</v>
      </c>
      <c r="K2053" s="335" t="n">
        <f aca="false">H2053-J2053</f>
        <v>14960.5</v>
      </c>
      <c r="L2053" s="330"/>
      <c r="M2053" s="262"/>
      <c r="N2053" s="262" t="n">
        <v>2983.5</v>
      </c>
      <c r="O2053" s="262" t="n">
        <v>34</v>
      </c>
      <c r="P2053" s="262" t="n">
        <v>5500</v>
      </c>
      <c r="Q2053" s="262" t="n">
        <v>4176.9</v>
      </c>
      <c r="R2053" s="331" t="n">
        <f aca="false">A2053*F2053</f>
        <v>242</v>
      </c>
    </row>
    <row r="2054" s="1" customFormat="true" ht="12.75" hidden="false" customHeight="false" outlineLevel="0" collapsed="false">
      <c r="A2054" s="336" t="n">
        <f aca="false">SUM(A2053:A2053)</f>
        <v>10</v>
      </c>
      <c r="B2054" s="336" t="s">
        <v>377</v>
      </c>
      <c r="C2054" s="336"/>
      <c r="D2054" s="336"/>
      <c r="E2054" s="336"/>
      <c r="F2054" s="337" t="n">
        <f aca="false">R2054</f>
        <v>242</v>
      </c>
      <c r="G2054" s="338"/>
      <c r="H2054" s="339" t="n">
        <f aca="false">SUM(H2053:H2053)</f>
        <v>42730</v>
      </c>
      <c r="I2054" s="340"/>
      <c r="J2054" s="341" t="n">
        <f aca="false">SUM(J2053:J2053)</f>
        <v>27769.5</v>
      </c>
      <c r="K2054" s="335" t="n">
        <f aca="false">SUM(K2053:K2053)</f>
        <v>14960.5</v>
      </c>
      <c r="L2054" s="330"/>
      <c r="M2054" s="262"/>
      <c r="N2054" s="262"/>
      <c r="O2054" s="262"/>
      <c r="P2054" s="262"/>
      <c r="Q2054" s="262"/>
      <c r="R2054" s="331" t="n">
        <f aca="false">SUM(R2053:R2053)</f>
        <v>242</v>
      </c>
    </row>
    <row r="2055" s="1" customFormat="true" ht="12.75" hidden="false" customHeight="false" outlineLevel="0" collapsed="false">
      <c r="A2055" s="262"/>
      <c r="B2055" s="272" t="s">
        <v>914</v>
      </c>
      <c r="C2055" s="342"/>
      <c r="D2055" s="342"/>
      <c r="E2055" s="262"/>
      <c r="F2055" s="262"/>
      <c r="G2055" s="333"/>
      <c r="H2055" s="343" t="n">
        <v>0</v>
      </c>
      <c r="I2055" s="344" t="n">
        <f aca="false">K2056/J2056</f>
        <v>0.538738544086138</v>
      </c>
      <c r="J2055" s="345"/>
      <c r="K2055" s="335"/>
      <c r="L2055" s="330"/>
      <c r="M2055" s="262"/>
      <c r="N2055" s="262"/>
      <c r="O2055" s="262"/>
      <c r="P2055" s="262"/>
      <c r="Q2055" s="262"/>
      <c r="R2055" s="331"/>
    </row>
    <row r="2056" s="1" customFormat="true" ht="13.5" hidden="false" customHeight="false" outlineLevel="0" collapsed="false">
      <c r="A2056" s="346"/>
      <c r="B2056" s="346" t="s">
        <v>915</v>
      </c>
      <c r="C2056" s="346"/>
      <c r="D2056" s="346"/>
      <c r="E2056" s="346"/>
      <c r="F2056" s="347"/>
      <c r="G2056" s="348"/>
      <c r="H2056" s="349" t="n">
        <f aca="false">SUM(H2054:H2055)</f>
        <v>42730</v>
      </c>
      <c r="I2056" s="350" t="n">
        <f aca="false">K2056/H2056</f>
        <v>0.350117013807629</v>
      </c>
      <c r="J2056" s="351" t="n">
        <f aca="false">SUM(J2054:J2055)</f>
        <v>27769.5</v>
      </c>
      <c r="K2056" s="352" t="n">
        <f aca="false">H2056-J2056</f>
        <v>14960.5</v>
      </c>
      <c r="L2056" s="330"/>
      <c r="M2056" s="262"/>
      <c r="N2056" s="262"/>
      <c r="O2056" s="262"/>
      <c r="P2056" s="262"/>
      <c r="Q2056" s="262"/>
      <c r="R2056" s="331"/>
    </row>
    <row r="2057" s="1" customFormat="true" ht="13.5" hidden="false" customHeight="false" outlineLevel="0" collapsed="false">
      <c r="A2057" s="262"/>
      <c r="B2057" s="332"/>
      <c r="C2057" s="342"/>
      <c r="D2057" s="342"/>
      <c r="E2057" s="262"/>
      <c r="F2057" s="262"/>
      <c r="G2057" s="262"/>
      <c r="H2057" s="262"/>
      <c r="I2057" s="354"/>
      <c r="J2057" s="354"/>
      <c r="K2057" s="355"/>
      <c r="L2057" s="330"/>
      <c r="M2057" s="262"/>
      <c r="N2057" s="262"/>
      <c r="O2057" s="262"/>
      <c r="P2057" s="262"/>
      <c r="Q2057" s="262"/>
      <c r="R2057" s="331"/>
    </row>
    <row r="2058" s="1" customFormat="true" ht="13.5" hidden="false" customHeight="false" outlineLevel="0" collapsed="false">
      <c r="A2058" s="322"/>
      <c r="B2058" s="323" t="s">
        <v>2178</v>
      </c>
      <c r="C2058" s="324" t="s">
        <v>3527</v>
      </c>
      <c r="D2058" s="325" t="n">
        <v>42784</v>
      </c>
      <c r="E2058" s="322"/>
      <c r="F2058" s="322" t="s">
        <v>3393</v>
      </c>
      <c r="G2058" s="324"/>
      <c r="H2058" s="326" t="n">
        <v>5</v>
      </c>
      <c r="I2058" s="327" t="s">
        <v>358</v>
      </c>
      <c r="J2058" s="328" t="n">
        <v>65</v>
      </c>
      <c r="K2058" s="329" t="n">
        <v>60.5</v>
      </c>
      <c r="L2058" s="330"/>
      <c r="M2058" s="262"/>
      <c r="N2058" s="262"/>
      <c r="O2058" s="262"/>
      <c r="P2058" s="262"/>
      <c r="Q2058" s="262"/>
      <c r="R2058" s="331"/>
    </row>
    <row r="2059" s="1" customFormat="true" ht="12.75" hidden="false" customHeight="false" outlineLevel="0" collapsed="false">
      <c r="A2059" s="262" t="n">
        <v>10</v>
      </c>
      <c r="B2059" s="332" t="s">
        <v>1982</v>
      </c>
      <c r="C2059" s="332" t="s">
        <v>1983</v>
      </c>
      <c r="D2059" s="332" t="s">
        <v>1984</v>
      </c>
      <c r="E2059" s="262"/>
      <c r="F2059" s="331" t="n">
        <v>4.4</v>
      </c>
      <c r="G2059" s="333" t="n">
        <v>725</v>
      </c>
      <c r="H2059" s="333" t="n">
        <f aca="false">A2059*G2059*(1-H2058/100)</f>
        <v>6887.5</v>
      </c>
      <c r="I2059" s="334" t="n">
        <v>524.745</v>
      </c>
      <c r="J2059" s="334" t="n">
        <f aca="false">(A2059*I2059)/J2058*K2058</f>
        <v>4884.165</v>
      </c>
      <c r="K2059" s="335" t="n">
        <f aca="false">H2059-J2059</f>
        <v>2003.335</v>
      </c>
      <c r="L2059" s="330"/>
      <c r="M2059" s="262"/>
      <c r="N2059" s="262" t="n">
        <v>524.745</v>
      </c>
      <c r="O2059" s="262" t="n">
        <v>5.98</v>
      </c>
      <c r="P2059" s="262" t="n">
        <v>790</v>
      </c>
      <c r="Q2059" s="262" t="n">
        <v>708.4058</v>
      </c>
      <c r="R2059" s="331" t="n">
        <f aca="false">A2059*F2059</f>
        <v>44</v>
      </c>
    </row>
    <row r="2060" s="1" customFormat="true" ht="12.75" hidden="false" customHeight="false" outlineLevel="0" collapsed="false">
      <c r="A2060" s="262" t="n">
        <v>5</v>
      </c>
      <c r="B2060" s="332" t="s">
        <v>3528</v>
      </c>
      <c r="C2060" s="332" t="s">
        <v>3529</v>
      </c>
      <c r="D2060" s="332" t="s">
        <v>3530</v>
      </c>
      <c r="E2060" s="262"/>
      <c r="F2060" s="331" t="n">
        <v>4.8</v>
      </c>
      <c r="G2060" s="333" t="n">
        <v>890</v>
      </c>
      <c r="H2060" s="333" t="n">
        <f aca="false">A2060*G2060*(1-H2058/100)</f>
        <v>4227.5</v>
      </c>
      <c r="I2060" s="334" t="n">
        <v>644.085</v>
      </c>
      <c r="J2060" s="334" t="n">
        <f aca="false">(A2060*I2060)/J2058*K2058</f>
        <v>2997.4725</v>
      </c>
      <c r="K2060" s="335" t="n">
        <f aca="false">H2060-J2060</f>
        <v>1230.0275</v>
      </c>
      <c r="L2060" s="330"/>
      <c r="M2060" s="262"/>
      <c r="N2060" s="262" t="n">
        <v>644.085</v>
      </c>
      <c r="O2060" s="262" t="n">
        <v>7.34</v>
      </c>
      <c r="P2060" s="262" t="n">
        <v>966.1275</v>
      </c>
      <c r="Q2060" s="262" t="n">
        <v>869.5148</v>
      </c>
      <c r="R2060" s="331" t="n">
        <f aca="false">A2060*F2060</f>
        <v>24</v>
      </c>
    </row>
    <row r="2061" s="1" customFormat="true" ht="12.75" hidden="false" customHeight="false" outlineLevel="0" collapsed="false">
      <c r="A2061" s="262" t="n">
        <v>5</v>
      </c>
      <c r="B2061" s="332" t="s">
        <v>3531</v>
      </c>
      <c r="C2061" s="332" t="s">
        <v>3532</v>
      </c>
      <c r="D2061" s="332" t="s">
        <v>3533</v>
      </c>
      <c r="E2061" s="262"/>
      <c r="F2061" s="331" t="n">
        <v>4.8</v>
      </c>
      <c r="G2061" s="333" t="n">
        <v>890</v>
      </c>
      <c r="H2061" s="333" t="n">
        <f aca="false">A2061*G2061*(1-H2058/100)</f>
        <v>4227.5</v>
      </c>
      <c r="I2061" s="334" t="n">
        <v>644.085</v>
      </c>
      <c r="J2061" s="334" t="n">
        <f aca="false">(A2061*I2061)/J2058*K2058</f>
        <v>2997.4725</v>
      </c>
      <c r="K2061" s="335" t="n">
        <f aca="false">H2061-J2061</f>
        <v>1230.0275</v>
      </c>
      <c r="L2061" s="330"/>
      <c r="M2061" s="262"/>
      <c r="N2061" s="262" t="n">
        <v>644.085</v>
      </c>
      <c r="O2061" s="262" t="n">
        <v>7.34</v>
      </c>
      <c r="P2061" s="262" t="n">
        <v>966.1275</v>
      </c>
      <c r="Q2061" s="262" t="n">
        <v>869.5148</v>
      </c>
      <c r="R2061" s="331" t="n">
        <f aca="false">A2061*F2061</f>
        <v>24</v>
      </c>
    </row>
    <row r="2062" s="1" customFormat="true" ht="12.75" hidden="false" customHeight="false" outlineLevel="0" collapsed="false">
      <c r="A2062" s="262" t="n">
        <v>13</v>
      </c>
      <c r="B2062" s="332" t="s">
        <v>1985</v>
      </c>
      <c r="C2062" s="332" t="s">
        <v>1986</v>
      </c>
      <c r="D2062" s="332" t="s">
        <v>1987</v>
      </c>
      <c r="E2062" s="262"/>
      <c r="F2062" s="331" t="n">
        <v>0.08</v>
      </c>
      <c r="G2062" s="333" t="n">
        <v>220</v>
      </c>
      <c r="H2062" s="333" t="n">
        <f aca="false">A2062*G2062*(1-H2058/100)</f>
        <v>2717</v>
      </c>
      <c r="I2062" s="334" t="n">
        <v>153.5625</v>
      </c>
      <c r="J2062" s="334" t="n">
        <f aca="false">(A2062*I2062)/J2058*K2058</f>
        <v>1858.10625</v>
      </c>
      <c r="K2062" s="335" t="n">
        <f aca="false">H2062-J2062</f>
        <v>858.89375</v>
      </c>
      <c r="L2062" s="330"/>
      <c r="M2062" s="262"/>
      <c r="N2062" s="262" t="n">
        <v>153.5625</v>
      </c>
      <c r="O2062" s="262" t="n">
        <v>1.75</v>
      </c>
      <c r="P2062" s="262" t="n">
        <v>268.7344</v>
      </c>
      <c r="Q2062" s="262" t="n">
        <v>214.9875</v>
      </c>
      <c r="R2062" s="331" t="n">
        <f aca="false">A2062*F2062</f>
        <v>1.04</v>
      </c>
    </row>
    <row r="2063" s="1" customFormat="true" ht="12.75" hidden="false" customHeight="false" outlineLevel="0" collapsed="false">
      <c r="A2063" s="262" t="n">
        <v>10</v>
      </c>
      <c r="B2063" s="332" t="s">
        <v>2512</v>
      </c>
      <c r="C2063" s="332" t="s">
        <v>2513</v>
      </c>
      <c r="D2063" s="332" t="s">
        <v>2514</v>
      </c>
      <c r="E2063" s="262"/>
      <c r="F2063" s="331"/>
      <c r="G2063" s="333" t="n">
        <v>121</v>
      </c>
      <c r="H2063" s="333" t="n">
        <f aca="false">A2063*G2063*(1-H2058/100)</f>
        <v>1149.5</v>
      </c>
      <c r="I2063" s="334" t="n">
        <v>327.6</v>
      </c>
      <c r="J2063" s="334" t="n">
        <f aca="false">(A2063*I2063)/J2058*K2058</f>
        <v>3049.2</v>
      </c>
      <c r="K2063" s="335" t="n">
        <f aca="false">H2063-J2063</f>
        <v>-1899.7</v>
      </c>
      <c r="L2063" s="330"/>
      <c r="M2063" s="262"/>
      <c r="N2063" s="262" t="n">
        <v>327.6</v>
      </c>
      <c r="O2063" s="262" t="n">
        <v>4</v>
      </c>
      <c r="P2063" s="262" t="n">
        <v>200</v>
      </c>
      <c r="Q2063" s="262" t="n">
        <v>121</v>
      </c>
      <c r="R2063" s="331" t="n">
        <f aca="false">A2063*F2063</f>
        <v>0</v>
      </c>
    </row>
    <row r="2064" s="1" customFormat="true" ht="12.75" hidden="false" customHeight="false" outlineLevel="0" collapsed="false">
      <c r="A2064" s="262" t="n">
        <v>10</v>
      </c>
      <c r="B2064" s="332" t="s">
        <v>3534</v>
      </c>
      <c r="C2064" s="332" t="s">
        <v>3535</v>
      </c>
      <c r="D2064" s="332" t="s">
        <v>3536</v>
      </c>
      <c r="E2064" s="262"/>
      <c r="F2064" s="331"/>
      <c r="G2064" s="333" t="n">
        <v>30</v>
      </c>
      <c r="H2064" s="333" t="n">
        <f aca="false">A2064*G2064*(1-H2058/100)</f>
        <v>285</v>
      </c>
      <c r="I2064" s="334" t="n">
        <v>48.2625</v>
      </c>
      <c r="J2064" s="334" t="n">
        <f aca="false">(A2064*I2064)/J2058*K2058</f>
        <v>449.2125</v>
      </c>
      <c r="K2064" s="335" t="n">
        <f aca="false">H2064-J2064</f>
        <v>-164.2125</v>
      </c>
      <c r="L2064" s="330"/>
      <c r="M2064" s="262"/>
      <c r="N2064" s="262" t="n">
        <v>48.2625</v>
      </c>
      <c r="O2064" s="262" t="n">
        <v>0.55</v>
      </c>
      <c r="P2064" s="262" t="n">
        <v>86.8725</v>
      </c>
      <c r="Q2064" s="262" t="n">
        <v>30</v>
      </c>
      <c r="R2064" s="331" t="n">
        <f aca="false">A2064*F2064</f>
        <v>0</v>
      </c>
    </row>
    <row r="2065" s="1" customFormat="true" ht="12.75" hidden="false" customHeight="false" outlineLevel="0" collapsed="false">
      <c r="A2065" s="262" t="n">
        <v>15</v>
      </c>
      <c r="B2065" s="332" t="s">
        <v>1268</v>
      </c>
      <c r="C2065" s="332" t="s">
        <v>1269</v>
      </c>
      <c r="D2065" s="332" t="s">
        <v>1643</v>
      </c>
      <c r="E2065" s="262"/>
      <c r="F2065" s="331" t="n">
        <v>0.3</v>
      </c>
      <c r="G2065" s="333" t="n">
        <v>92</v>
      </c>
      <c r="H2065" s="333" t="n">
        <f aca="false">A2065*G2065*(1-H2058/100)</f>
        <v>1311</v>
      </c>
      <c r="I2065" s="334" t="n">
        <v>66.69</v>
      </c>
      <c r="J2065" s="334" t="n">
        <f aca="false">(A2065*I2065)/J2058*K2058</f>
        <v>931.095</v>
      </c>
      <c r="K2065" s="335" t="n">
        <f aca="false">H2065-J2065</f>
        <v>379.905</v>
      </c>
      <c r="L2065" s="330"/>
      <c r="M2065" s="262"/>
      <c r="N2065" s="262" t="n">
        <v>66.69</v>
      </c>
      <c r="O2065" s="262" t="n">
        <v>0.76</v>
      </c>
      <c r="P2065" s="262" t="n">
        <v>133.38</v>
      </c>
      <c r="Q2065" s="262" t="n">
        <v>90.0315</v>
      </c>
      <c r="R2065" s="331" t="n">
        <f aca="false">A2065*F2065</f>
        <v>4.5</v>
      </c>
    </row>
    <row r="2066" s="1" customFormat="true" ht="12.75" hidden="false" customHeight="false" outlineLevel="0" collapsed="false">
      <c r="A2066" s="262" t="n">
        <v>5</v>
      </c>
      <c r="B2066" s="332" t="s">
        <v>1582</v>
      </c>
      <c r="C2066" s="332" t="s">
        <v>1583</v>
      </c>
      <c r="D2066" s="332" t="s">
        <v>1584</v>
      </c>
      <c r="E2066" s="262"/>
      <c r="F2066" s="331" t="n">
        <v>0.35</v>
      </c>
      <c r="G2066" s="333" t="n">
        <v>116</v>
      </c>
      <c r="H2066" s="333" t="n">
        <f aca="false">A2066*G2066*(1-H2058/100)</f>
        <v>551</v>
      </c>
      <c r="I2066" s="334" t="n">
        <v>81.6075</v>
      </c>
      <c r="J2066" s="334" t="n">
        <f aca="false">(A2066*I2066)/J2058*K2058</f>
        <v>379.78875</v>
      </c>
      <c r="K2066" s="335" t="n">
        <f aca="false">H2066-J2066</f>
        <v>171.21125</v>
      </c>
      <c r="L2066" s="330"/>
      <c r="M2066" s="262"/>
      <c r="N2066" s="262" t="n">
        <v>81.6075</v>
      </c>
      <c r="O2066" s="262" t="n">
        <v>0.93</v>
      </c>
      <c r="P2066" s="262" t="n">
        <v>146.8935</v>
      </c>
      <c r="Q2066" s="262" t="n">
        <v>110.1701</v>
      </c>
      <c r="R2066" s="331" t="n">
        <f aca="false">A2066*F2066</f>
        <v>1.75</v>
      </c>
    </row>
    <row r="2067" s="1" customFormat="true" ht="12.75" hidden="false" customHeight="false" outlineLevel="0" collapsed="false">
      <c r="A2067" s="262" t="n">
        <v>100</v>
      </c>
      <c r="B2067" s="332" t="s">
        <v>1100</v>
      </c>
      <c r="C2067" s="332" t="s">
        <v>1296</v>
      </c>
      <c r="D2067" s="332" t="s">
        <v>1297</v>
      </c>
      <c r="E2067" s="262"/>
      <c r="F2067" s="331" t="n">
        <v>0.14</v>
      </c>
      <c r="G2067" s="333" t="n">
        <v>31</v>
      </c>
      <c r="H2067" s="333" t="n">
        <f aca="false">A2067*G2067*(1-H2058/100)</f>
        <v>2945</v>
      </c>
      <c r="I2067" s="334" t="n">
        <v>21.6775</v>
      </c>
      <c r="J2067" s="334" t="n">
        <f aca="false">(A2067*I2067)/J2058*K2058</f>
        <v>2017.675</v>
      </c>
      <c r="K2067" s="335" t="n">
        <f aca="false">H2067-J2067</f>
        <v>927.325</v>
      </c>
      <c r="L2067" s="330"/>
      <c r="M2067" s="262"/>
      <c r="N2067" s="262" t="n">
        <v>21.6775</v>
      </c>
      <c r="O2067" s="262" t="n">
        <v>0.23</v>
      </c>
      <c r="P2067" s="262" t="n">
        <v>45</v>
      </c>
      <c r="Q2067" s="262" t="n">
        <v>30.3485</v>
      </c>
      <c r="R2067" s="331" t="n">
        <f aca="false">A2067*F2067</f>
        <v>14</v>
      </c>
    </row>
    <row r="2068" s="1" customFormat="true" ht="12.75" hidden="false" customHeight="false" outlineLevel="0" collapsed="false">
      <c r="A2068" s="262" t="n">
        <v>100</v>
      </c>
      <c r="B2068" s="332" t="s">
        <v>1103</v>
      </c>
      <c r="C2068" s="332" t="s">
        <v>1298</v>
      </c>
      <c r="D2068" s="332" t="s">
        <v>1299</v>
      </c>
      <c r="E2068" s="262"/>
      <c r="F2068" s="331" t="n">
        <v>0.03</v>
      </c>
      <c r="G2068" s="333" t="n">
        <v>13</v>
      </c>
      <c r="H2068" s="333" t="n">
        <f aca="false">A2068*G2068*(1-H2058/100)</f>
        <v>1235</v>
      </c>
      <c r="I2068" s="334" t="n">
        <v>9.425</v>
      </c>
      <c r="J2068" s="334" t="n">
        <f aca="false">(A2068*I2068)/J2058*K2058</f>
        <v>877.25</v>
      </c>
      <c r="K2068" s="335" t="n">
        <f aca="false">H2068-J2068</f>
        <v>357.75</v>
      </c>
      <c r="L2068" s="330"/>
      <c r="M2068" s="262"/>
      <c r="N2068" s="262" t="n">
        <v>9.425</v>
      </c>
      <c r="O2068" s="262" t="n">
        <v>0.1</v>
      </c>
      <c r="P2068" s="262" t="n">
        <v>20</v>
      </c>
      <c r="Q2068" s="262" t="n">
        <v>13.195</v>
      </c>
      <c r="R2068" s="331" t="n">
        <f aca="false">A2068*F2068</f>
        <v>3</v>
      </c>
    </row>
    <row r="2069" s="1" customFormat="true" ht="12.75" hidden="false" customHeight="false" outlineLevel="0" collapsed="false">
      <c r="A2069" s="262" t="n">
        <v>200</v>
      </c>
      <c r="B2069" s="332" t="s">
        <v>2006</v>
      </c>
      <c r="C2069" s="332" t="s">
        <v>2007</v>
      </c>
      <c r="D2069" s="332" t="s">
        <v>2008</v>
      </c>
      <c r="E2069" s="262"/>
      <c r="F2069" s="331" t="n">
        <v>0.18</v>
      </c>
      <c r="G2069" s="333" t="n">
        <v>40</v>
      </c>
      <c r="H2069" s="333" t="n">
        <f aca="false">A2069*G2069*(1-H2058/100)</f>
        <v>7600</v>
      </c>
      <c r="I2069" s="334" t="n">
        <v>28.275</v>
      </c>
      <c r="J2069" s="334" t="n">
        <f aca="false">(A2069*I2069)/J2058*K2058</f>
        <v>5263.5</v>
      </c>
      <c r="K2069" s="335" t="n">
        <f aca="false">H2069-J2069</f>
        <v>2336.5</v>
      </c>
      <c r="L2069" s="330"/>
      <c r="M2069" s="262"/>
      <c r="N2069" s="262" t="n">
        <v>28.275</v>
      </c>
      <c r="O2069" s="262" t="n">
        <v>0.3</v>
      </c>
      <c r="P2069" s="262" t="n">
        <v>50</v>
      </c>
      <c r="Q2069" s="262" t="n">
        <v>39.585</v>
      </c>
      <c r="R2069" s="331" t="n">
        <f aca="false">A2069*F2069</f>
        <v>36</v>
      </c>
    </row>
    <row r="2070" s="1" customFormat="true" ht="12.75" hidden="false" customHeight="false" outlineLevel="0" collapsed="false">
      <c r="A2070" s="262" t="n">
        <v>200</v>
      </c>
      <c r="B2070" s="332" t="s">
        <v>2009</v>
      </c>
      <c r="C2070" s="332" t="s">
        <v>2010</v>
      </c>
      <c r="D2070" s="332" t="s">
        <v>2011</v>
      </c>
      <c r="E2070" s="262"/>
      <c r="F2070" s="331" t="n">
        <v>0.05</v>
      </c>
      <c r="G2070" s="333" t="n">
        <v>20</v>
      </c>
      <c r="H2070" s="333" t="n">
        <f aca="false">A2070*G2070*(1-H2058/100)</f>
        <v>3800</v>
      </c>
      <c r="I2070" s="334" t="n">
        <v>14.1375</v>
      </c>
      <c r="J2070" s="334" t="n">
        <f aca="false">(A2070*I2070)/J2058*K2058</f>
        <v>2631.75</v>
      </c>
      <c r="K2070" s="335" t="n">
        <f aca="false">H2070-J2070</f>
        <v>1168.25</v>
      </c>
      <c r="L2070" s="330"/>
      <c r="M2070" s="262"/>
      <c r="N2070" s="262" t="n">
        <v>14.1375</v>
      </c>
      <c r="O2070" s="262" t="n">
        <v>0.15</v>
      </c>
      <c r="P2070" s="262" t="n">
        <v>20</v>
      </c>
      <c r="Q2070" s="262" t="n">
        <v>19.7925</v>
      </c>
      <c r="R2070" s="331" t="n">
        <f aca="false">A2070*F2070</f>
        <v>10</v>
      </c>
    </row>
    <row r="2071" s="1" customFormat="true" ht="12.75" hidden="false" customHeight="false" outlineLevel="0" collapsed="false">
      <c r="A2071" s="262" t="n">
        <v>1</v>
      </c>
      <c r="B2071" s="332" t="s">
        <v>1016</v>
      </c>
      <c r="C2071" s="332" t="s">
        <v>1263</v>
      </c>
      <c r="D2071" s="332" t="s">
        <v>1018</v>
      </c>
      <c r="E2071" s="262"/>
      <c r="F2071" s="331" t="n">
        <v>0.71</v>
      </c>
      <c r="G2071" s="333" t="n">
        <v>980</v>
      </c>
      <c r="H2071" s="333" t="n">
        <f aca="false">A2071*G2071*(1-H2058/100)</f>
        <v>931</v>
      </c>
      <c r="I2071" s="334" t="n">
        <v>403.65</v>
      </c>
      <c r="J2071" s="334" t="n">
        <f aca="false">(A2071*I2071)/J2058*K2058</f>
        <v>375.705</v>
      </c>
      <c r="K2071" s="335" t="n">
        <f aca="false">H2071-J2071</f>
        <v>555.295</v>
      </c>
      <c r="L2071" s="330"/>
      <c r="M2071" s="262"/>
      <c r="N2071" s="262" t="n">
        <v>403.65</v>
      </c>
      <c r="O2071" s="262" t="n">
        <v>4.6</v>
      </c>
      <c r="P2071" s="262" t="n">
        <v>1300</v>
      </c>
      <c r="Q2071" s="262" t="n">
        <v>980</v>
      </c>
      <c r="R2071" s="331" t="n">
        <f aca="false">A2071*F2071</f>
        <v>0.71</v>
      </c>
    </row>
    <row r="2072" s="1" customFormat="true" ht="12.75" hidden="false" customHeight="false" outlineLevel="0" collapsed="false">
      <c r="A2072" s="262" t="n">
        <v>1</v>
      </c>
      <c r="B2072" s="332" t="s">
        <v>1019</v>
      </c>
      <c r="C2072" s="332" t="s">
        <v>1263</v>
      </c>
      <c r="D2072" s="332" t="s">
        <v>1020</v>
      </c>
      <c r="E2072" s="262"/>
      <c r="F2072" s="331" t="n">
        <v>0.71</v>
      </c>
      <c r="G2072" s="333" t="n">
        <v>980</v>
      </c>
      <c r="H2072" s="333" t="n">
        <f aca="false">A2072*G2072*(1-H2058/100)</f>
        <v>931</v>
      </c>
      <c r="I2072" s="334" t="n">
        <v>386.9775</v>
      </c>
      <c r="J2072" s="334" t="n">
        <f aca="false">(A2072*I2072)/J2058*K2058</f>
        <v>360.18675</v>
      </c>
      <c r="K2072" s="335" t="n">
        <f aca="false">H2072-J2072</f>
        <v>570.81325</v>
      </c>
      <c r="L2072" s="330"/>
      <c r="M2072" s="262"/>
      <c r="N2072" s="262" t="n">
        <v>386.9775</v>
      </c>
      <c r="O2072" s="262" t="n">
        <v>4.41</v>
      </c>
      <c r="P2072" s="262" t="n">
        <v>1300</v>
      </c>
      <c r="Q2072" s="262" t="n">
        <v>980</v>
      </c>
      <c r="R2072" s="331" t="n">
        <f aca="false">A2072*F2072</f>
        <v>0.71</v>
      </c>
    </row>
    <row r="2073" s="1" customFormat="true" ht="12.75" hidden="false" customHeight="false" outlineLevel="0" collapsed="false">
      <c r="A2073" s="262" t="n">
        <v>1</v>
      </c>
      <c r="B2073" s="332" t="s">
        <v>1021</v>
      </c>
      <c r="C2073" s="332" t="s">
        <v>1263</v>
      </c>
      <c r="D2073" s="332" t="s">
        <v>1022</v>
      </c>
      <c r="E2073" s="262"/>
      <c r="F2073" s="331" t="n">
        <v>0.71</v>
      </c>
      <c r="G2073" s="333" t="n">
        <v>980</v>
      </c>
      <c r="H2073" s="333" t="n">
        <f aca="false">A2073*G2073*(1-H2058/100)</f>
        <v>931</v>
      </c>
      <c r="I2073" s="334" t="n">
        <v>386.9775</v>
      </c>
      <c r="J2073" s="334" t="n">
        <f aca="false">(A2073*I2073)/J2058*K2058</f>
        <v>360.18675</v>
      </c>
      <c r="K2073" s="335" t="n">
        <f aca="false">H2073-J2073</f>
        <v>570.81325</v>
      </c>
      <c r="L2073" s="330"/>
      <c r="M2073" s="262"/>
      <c r="N2073" s="262" t="n">
        <v>386.9775</v>
      </c>
      <c r="O2073" s="262" t="n">
        <v>4.41</v>
      </c>
      <c r="P2073" s="262" t="n">
        <v>1300</v>
      </c>
      <c r="Q2073" s="262" t="n">
        <v>980</v>
      </c>
      <c r="R2073" s="331" t="n">
        <f aca="false">A2073*F2073</f>
        <v>0.71</v>
      </c>
    </row>
    <row r="2074" s="1" customFormat="true" ht="12.75" hidden="false" customHeight="false" outlineLevel="0" collapsed="false">
      <c r="A2074" s="262" t="n">
        <v>1</v>
      </c>
      <c r="B2074" s="332" t="s">
        <v>1060</v>
      </c>
      <c r="C2074" s="332" t="s">
        <v>1263</v>
      </c>
      <c r="D2074" s="332" t="s">
        <v>1061</v>
      </c>
      <c r="E2074" s="262"/>
      <c r="F2074" s="331" t="n">
        <v>0.71</v>
      </c>
      <c r="G2074" s="333" t="n">
        <v>980</v>
      </c>
      <c r="H2074" s="333" t="n">
        <f aca="false">A2074*G2074*(1-H2058/100)</f>
        <v>931</v>
      </c>
      <c r="I2074" s="334" t="n">
        <v>386.9775</v>
      </c>
      <c r="J2074" s="334" t="n">
        <f aca="false">(A2074*I2074)/J2058*K2058</f>
        <v>360.18675</v>
      </c>
      <c r="K2074" s="335" t="n">
        <f aca="false">H2074-J2074</f>
        <v>570.81325</v>
      </c>
      <c r="L2074" s="330"/>
      <c r="M2074" s="262"/>
      <c r="N2074" s="262" t="n">
        <v>386.9775</v>
      </c>
      <c r="O2074" s="262" t="n">
        <v>4.41</v>
      </c>
      <c r="P2074" s="262" t="n">
        <v>1300</v>
      </c>
      <c r="Q2074" s="262" t="n">
        <v>980</v>
      </c>
      <c r="R2074" s="331" t="n">
        <f aca="false">A2074*F2074</f>
        <v>0.71</v>
      </c>
    </row>
    <row r="2075" s="1" customFormat="true" ht="12.75" hidden="false" customHeight="false" outlineLevel="0" collapsed="false">
      <c r="A2075" s="336" t="n">
        <f aca="false">SUM(A2059:A2074)</f>
        <v>677</v>
      </c>
      <c r="B2075" s="336" t="s">
        <v>377</v>
      </c>
      <c r="C2075" s="336"/>
      <c r="D2075" s="336"/>
      <c r="E2075" s="336"/>
      <c r="F2075" s="337" t="n">
        <f aca="false">R2075</f>
        <v>165.13</v>
      </c>
      <c r="G2075" s="338"/>
      <c r="H2075" s="339" t="n">
        <f aca="false">SUM(H2059:H2074)</f>
        <v>40660</v>
      </c>
      <c r="I2075" s="340"/>
      <c r="J2075" s="341" t="n">
        <f aca="false">SUM(J2059:J2074)</f>
        <v>29792.95275</v>
      </c>
      <c r="K2075" s="335" t="n">
        <f aca="false">SUM(K2059:K2074)</f>
        <v>10867.04725</v>
      </c>
      <c r="L2075" s="330"/>
      <c r="M2075" s="262"/>
      <c r="N2075" s="262"/>
      <c r="O2075" s="262"/>
      <c r="P2075" s="262"/>
      <c r="Q2075" s="262"/>
      <c r="R2075" s="331" t="n">
        <f aca="false">SUM(R2059:R2074)</f>
        <v>165.13</v>
      </c>
    </row>
    <row r="2076" s="1" customFormat="true" ht="12.75" hidden="false" customHeight="false" outlineLevel="0" collapsed="false">
      <c r="A2076" s="262"/>
      <c r="B2076" s="272" t="s">
        <v>914</v>
      </c>
      <c r="C2076" s="342"/>
      <c r="D2076" s="342"/>
      <c r="E2076" s="262"/>
      <c r="F2076" s="262"/>
      <c r="G2076" s="333"/>
      <c r="H2076" s="343" t="n">
        <v>0</v>
      </c>
      <c r="I2076" s="344" t="n">
        <f aca="false">K2077/J2077</f>
        <v>0.364752273505351</v>
      </c>
      <c r="J2076" s="345"/>
      <c r="K2076" s="335"/>
      <c r="L2076" s="330"/>
      <c r="M2076" s="262"/>
      <c r="N2076" s="262"/>
      <c r="O2076" s="262"/>
      <c r="P2076" s="262"/>
      <c r="Q2076" s="262"/>
      <c r="R2076" s="331"/>
    </row>
    <row r="2077" s="1" customFormat="true" ht="13.5" hidden="false" customHeight="false" outlineLevel="0" collapsed="false">
      <c r="A2077" s="346"/>
      <c r="B2077" s="346" t="s">
        <v>915</v>
      </c>
      <c r="C2077" s="346"/>
      <c r="D2077" s="346"/>
      <c r="E2077" s="346"/>
      <c r="F2077" s="347"/>
      <c r="G2077" s="348"/>
      <c r="H2077" s="349" t="n">
        <f aca="false">SUM(H2075:H2076)</f>
        <v>40660</v>
      </c>
      <c r="I2077" s="350" t="n">
        <f aca="false">K2077/H2077</f>
        <v>0.267266287506148</v>
      </c>
      <c r="J2077" s="351" t="n">
        <f aca="false">SUM(J2075:J2076)</f>
        <v>29792.95275</v>
      </c>
      <c r="K2077" s="352" t="n">
        <f aca="false">H2077-J2077</f>
        <v>10867.04725</v>
      </c>
      <c r="L2077" s="330"/>
      <c r="M2077" s="262"/>
      <c r="N2077" s="262"/>
      <c r="O2077" s="262"/>
      <c r="P2077" s="262"/>
      <c r="Q2077" s="262"/>
      <c r="R2077" s="331"/>
    </row>
    <row r="2078" s="1" customFormat="true" ht="13.5" hidden="false" customHeight="false" outlineLevel="0" collapsed="false">
      <c r="A2078" s="262"/>
      <c r="B2078" s="332"/>
      <c r="C2078" s="342"/>
      <c r="D2078" s="342"/>
      <c r="E2078" s="262"/>
      <c r="F2078" s="262"/>
      <c r="G2078" s="262"/>
      <c r="H2078" s="262"/>
      <c r="I2078" s="354"/>
      <c r="J2078" s="354"/>
      <c r="K2078" s="355"/>
      <c r="L2078" s="330"/>
      <c r="M2078" s="262"/>
      <c r="N2078" s="262"/>
      <c r="O2078" s="262"/>
      <c r="P2078" s="262"/>
      <c r="Q2078" s="262"/>
      <c r="R2078" s="331"/>
    </row>
    <row r="2079" s="1" customFormat="true" ht="13.5" hidden="false" customHeight="false" outlineLevel="0" collapsed="false">
      <c r="A2079" s="322"/>
      <c r="B2079" s="323" t="s">
        <v>3537</v>
      </c>
      <c r="C2079" s="324" t="s">
        <v>3538</v>
      </c>
      <c r="D2079" s="325" t="n">
        <v>42784</v>
      </c>
      <c r="E2079" s="322"/>
      <c r="F2079" s="322" t="s">
        <v>3539</v>
      </c>
      <c r="G2079" s="324"/>
      <c r="H2079" s="326" t="n">
        <v>0</v>
      </c>
      <c r="I2079" s="327" t="s">
        <v>358</v>
      </c>
      <c r="J2079" s="328" t="n">
        <v>65</v>
      </c>
      <c r="K2079" s="329" t="n">
        <v>60.5</v>
      </c>
      <c r="L2079" s="330"/>
      <c r="M2079" s="262"/>
      <c r="N2079" s="262"/>
      <c r="O2079" s="262"/>
      <c r="P2079" s="262"/>
      <c r="Q2079" s="262"/>
      <c r="R2079" s="331"/>
    </row>
    <row r="2080" s="1" customFormat="true" ht="12.75" hidden="false" customHeight="false" outlineLevel="0" collapsed="false">
      <c r="A2080" s="262" t="n">
        <v>2</v>
      </c>
      <c r="B2080" s="332" t="s">
        <v>3540</v>
      </c>
      <c r="C2080" s="332" t="s">
        <v>2090</v>
      </c>
      <c r="D2080" s="332" t="s">
        <v>3541</v>
      </c>
      <c r="E2080" s="262"/>
      <c r="F2080" s="331" t="n">
        <v>0.058</v>
      </c>
      <c r="G2080" s="333" t="n">
        <v>266</v>
      </c>
      <c r="H2080" s="333" t="n">
        <f aca="false">A2080*G2080*(1-H2079/100)</f>
        <v>532</v>
      </c>
      <c r="I2080" s="334" t="n">
        <v>204.75</v>
      </c>
      <c r="J2080" s="334" t="n">
        <f aca="false">(A2080*I2080)/J2079*K2079</f>
        <v>381.15</v>
      </c>
      <c r="K2080" s="335" t="n">
        <f aca="false">H2080-J2080</f>
        <v>150.85</v>
      </c>
      <c r="L2080" s="330"/>
      <c r="M2080" s="262"/>
      <c r="N2080" s="262" t="n">
        <v>204.75</v>
      </c>
      <c r="O2080" s="262" t="n">
        <v>2.25</v>
      </c>
      <c r="P2080" s="262" t="n">
        <v>300</v>
      </c>
      <c r="Q2080" s="262" t="n">
        <v>266.175</v>
      </c>
      <c r="R2080" s="331" t="n">
        <f aca="false">A2080*F2080</f>
        <v>0.116</v>
      </c>
    </row>
    <row r="2081" s="1" customFormat="true" ht="12.75" hidden="false" customHeight="false" outlineLevel="0" collapsed="false">
      <c r="A2081" s="262" t="n">
        <v>2</v>
      </c>
      <c r="B2081" s="332" t="s">
        <v>3542</v>
      </c>
      <c r="C2081" s="332" t="s">
        <v>3543</v>
      </c>
      <c r="D2081" s="332" t="s">
        <v>3544</v>
      </c>
      <c r="E2081" s="262"/>
      <c r="F2081" s="331"/>
      <c r="G2081" s="333" t="n">
        <v>590</v>
      </c>
      <c r="H2081" s="333" t="n">
        <f aca="false">A2081*G2081*(1-H2079/100)</f>
        <v>1180</v>
      </c>
      <c r="I2081" s="334" t="n">
        <v>436.8</v>
      </c>
      <c r="J2081" s="334" t="n">
        <f aca="false">(A2081*I2081)/J2079*K2079</f>
        <v>813.12</v>
      </c>
      <c r="K2081" s="335" t="n">
        <f aca="false">H2081-J2081</f>
        <v>366.88</v>
      </c>
      <c r="L2081" s="330"/>
      <c r="M2081" s="262"/>
      <c r="N2081" s="262" t="n">
        <v>436.8</v>
      </c>
      <c r="O2081" s="262" t="n">
        <v>4.8</v>
      </c>
      <c r="P2081" s="262" t="n">
        <v>660</v>
      </c>
      <c r="Q2081" s="262" t="n">
        <v>589.68</v>
      </c>
      <c r="R2081" s="331" t="n">
        <f aca="false">A2081*F2081</f>
        <v>0</v>
      </c>
    </row>
    <row r="2082" s="1" customFormat="true" ht="12.75" hidden="false" customHeight="false" outlineLevel="0" collapsed="false">
      <c r="A2082" s="262" t="n">
        <v>2</v>
      </c>
      <c r="B2082" s="332" t="s">
        <v>3004</v>
      </c>
      <c r="C2082" s="332" t="s">
        <v>2638</v>
      </c>
      <c r="D2082" s="332" t="s">
        <v>3005</v>
      </c>
      <c r="E2082" s="262"/>
      <c r="F2082" s="331" t="n">
        <v>0.012</v>
      </c>
      <c r="G2082" s="333" t="n">
        <v>125</v>
      </c>
      <c r="H2082" s="333" t="n">
        <f aca="false">A2082*G2082*(1-H2079/100)</f>
        <v>250</v>
      </c>
      <c r="I2082" s="334" t="n">
        <v>57.0375</v>
      </c>
      <c r="J2082" s="334" t="n">
        <f aca="false">(A2082*I2082)/J2079*K2079</f>
        <v>106.1775</v>
      </c>
      <c r="K2082" s="335" t="n">
        <f aca="false">H2082-J2082</f>
        <v>143.8225</v>
      </c>
      <c r="L2082" s="330"/>
      <c r="M2082" s="262"/>
      <c r="N2082" s="262" t="n">
        <v>57.0375</v>
      </c>
      <c r="O2082" s="262" t="n">
        <v>0.65</v>
      </c>
      <c r="P2082" s="262" t="n">
        <v>150</v>
      </c>
      <c r="Q2082" s="262" t="n">
        <v>125</v>
      </c>
      <c r="R2082" s="331" t="n">
        <f aca="false">A2082*F2082</f>
        <v>0.024</v>
      </c>
    </row>
    <row r="2083" s="1" customFormat="true" ht="12.75" hidden="false" customHeight="false" outlineLevel="0" collapsed="false">
      <c r="A2083" s="336" t="n">
        <f aca="false">SUM(A2080:A2082)</f>
        <v>6</v>
      </c>
      <c r="B2083" s="336" t="s">
        <v>377</v>
      </c>
      <c r="C2083" s="336"/>
      <c r="D2083" s="336"/>
      <c r="E2083" s="336"/>
      <c r="F2083" s="337" t="n">
        <f aca="false">R2083</f>
        <v>0.14</v>
      </c>
      <c r="G2083" s="338"/>
      <c r="H2083" s="339" t="n">
        <f aca="false">SUM(H2080:H2082)</f>
        <v>1962</v>
      </c>
      <c r="I2083" s="340"/>
      <c r="J2083" s="341" t="n">
        <f aca="false">SUM(J2080:J2082)</f>
        <v>1300.4475</v>
      </c>
      <c r="K2083" s="335" t="n">
        <f aca="false">SUM(K2080:K2082)</f>
        <v>661.5525</v>
      </c>
      <c r="L2083" s="330"/>
      <c r="M2083" s="262"/>
      <c r="N2083" s="262"/>
      <c r="O2083" s="262"/>
      <c r="P2083" s="262"/>
      <c r="Q2083" s="262"/>
      <c r="R2083" s="331" t="n">
        <f aca="false">SUM(R2080:R2082)</f>
        <v>0.14</v>
      </c>
    </row>
    <row r="2084" s="1" customFormat="true" ht="12.75" hidden="false" customHeight="false" outlineLevel="0" collapsed="false">
      <c r="A2084" s="262"/>
      <c r="B2084" s="272" t="s">
        <v>914</v>
      </c>
      <c r="C2084" s="342"/>
      <c r="D2084" s="342"/>
      <c r="E2084" s="262"/>
      <c r="F2084" s="262"/>
      <c r="G2084" s="333"/>
      <c r="H2084" s="343" t="n">
        <v>0</v>
      </c>
      <c r="I2084" s="344" t="n">
        <f aca="false">K2085/J2085</f>
        <v>0.508711424336623</v>
      </c>
      <c r="J2084" s="345"/>
      <c r="K2084" s="335"/>
      <c r="L2084" s="330"/>
      <c r="M2084" s="262"/>
      <c r="N2084" s="262"/>
      <c r="O2084" s="262"/>
      <c r="P2084" s="262"/>
      <c r="Q2084" s="262"/>
      <c r="R2084" s="331"/>
    </row>
    <row r="2085" s="1" customFormat="true" ht="13.5" hidden="false" customHeight="false" outlineLevel="0" collapsed="false">
      <c r="A2085" s="346"/>
      <c r="B2085" s="346" t="s">
        <v>915</v>
      </c>
      <c r="C2085" s="346"/>
      <c r="D2085" s="346"/>
      <c r="E2085" s="346"/>
      <c r="F2085" s="347"/>
      <c r="G2085" s="348"/>
      <c r="H2085" s="349" t="n">
        <f aca="false">SUM(H2083:H2084)</f>
        <v>1962</v>
      </c>
      <c r="I2085" s="350" t="n">
        <f aca="false">K2085/H2085</f>
        <v>0.337182721712538</v>
      </c>
      <c r="J2085" s="351" t="n">
        <f aca="false">SUM(J2083:J2084)</f>
        <v>1300.4475</v>
      </c>
      <c r="K2085" s="352" t="n">
        <f aca="false">H2085-J2085</f>
        <v>661.5525</v>
      </c>
      <c r="L2085" s="330"/>
      <c r="M2085" s="262"/>
      <c r="N2085" s="262"/>
      <c r="O2085" s="262"/>
      <c r="P2085" s="262"/>
      <c r="Q2085" s="262"/>
      <c r="R2085" s="331"/>
    </row>
    <row r="2086" s="1" customFormat="true" ht="13.5" hidden="false" customHeight="false" outlineLevel="0" collapsed="false">
      <c r="A2086" s="262"/>
      <c r="B2086" s="332"/>
      <c r="C2086" s="342"/>
      <c r="D2086" s="342"/>
      <c r="E2086" s="262"/>
      <c r="F2086" s="262"/>
      <c r="G2086" s="262"/>
      <c r="H2086" s="262"/>
      <c r="I2086" s="354"/>
      <c r="J2086" s="354"/>
      <c r="K2086" s="355"/>
      <c r="L2086" s="330"/>
      <c r="M2086" s="262"/>
      <c r="N2086" s="262"/>
      <c r="O2086" s="262"/>
      <c r="P2086" s="262"/>
      <c r="Q2086" s="262"/>
      <c r="R2086" s="331"/>
    </row>
    <row r="2087" s="1" customFormat="true" ht="13.5" hidden="false" customHeight="false" outlineLevel="0" collapsed="false">
      <c r="A2087" s="322"/>
      <c r="B2087" s="323" t="s">
        <v>3204</v>
      </c>
      <c r="C2087" s="324" t="s">
        <v>3205</v>
      </c>
      <c r="D2087" s="325" t="n">
        <v>42786</v>
      </c>
      <c r="E2087" s="322"/>
      <c r="F2087" s="322" t="s">
        <v>3539</v>
      </c>
      <c r="G2087" s="324"/>
      <c r="H2087" s="326" t="n">
        <v>0</v>
      </c>
      <c r="I2087" s="327" t="s">
        <v>358</v>
      </c>
      <c r="J2087" s="328" t="n">
        <v>65</v>
      </c>
      <c r="K2087" s="329" t="n">
        <v>60.5</v>
      </c>
      <c r="L2087" s="330"/>
      <c r="M2087" s="262"/>
      <c r="N2087" s="262"/>
      <c r="O2087" s="262"/>
      <c r="P2087" s="262"/>
      <c r="Q2087" s="262"/>
      <c r="R2087" s="331"/>
    </row>
    <row r="2088" s="1" customFormat="true" ht="12.75" hidden="false" customHeight="false" outlineLevel="0" collapsed="false">
      <c r="A2088" s="262" t="n">
        <v>12</v>
      </c>
      <c r="B2088" s="332" t="s">
        <v>3207</v>
      </c>
      <c r="C2088" s="332" t="s">
        <v>3208</v>
      </c>
      <c r="D2088" s="332" t="s">
        <v>3209</v>
      </c>
      <c r="E2088" s="262"/>
      <c r="F2088" s="331" t="n">
        <v>17.3</v>
      </c>
      <c r="G2088" s="333" t="n">
        <v>2787</v>
      </c>
      <c r="H2088" s="333" t="n">
        <f aca="false">A2088*G2088*(1-H2087/100)</f>
        <v>33444</v>
      </c>
      <c r="I2088" s="334" t="n">
        <v>2064.7575</v>
      </c>
      <c r="J2088" s="334" t="n">
        <f aca="false">(A2088*I2088)/J2087*K2087</f>
        <v>23061.753</v>
      </c>
      <c r="K2088" s="335" t="n">
        <f aca="false">H2088-J2088</f>
        <v>10382.247</v>
      </c>
      <c r="L2088" s="330"/>
      <c r="M2088" s="262"/>
      <c r="N2088" s="262" t="n">
        <v>2064.7575</v>
      </c>
      <c r="O2088" s="262" t="n">
        <v>23.53</v>
      </c>
      <c r="P2088" s="262" t="n">
        <v>2790</v>
      </c>
      <c r="Q2088" s="262" t="n">
        <v>2787.4226</v>
      </c>
      <c r="R2088" s="331" t="n">
        <f aca="false">A2088*F2088</f>
        <v>207.6</v>
      </c>
    </row>
    <row r="2089" s="1" customFormat="true" ht="12.75" hidden="false" customHeight="false" outlineLevel="0" collapsed="false">
      <c r="A2089" s="262" t="n">
        <v>12</v>
      </c>
      <c r="B2089" s="332" t="s">
        <v>3545</v>
      </c>
      <c r="C2089" s="332" t="s">
        <v>2660</v>
      </c>
      <c r="D2089" s="332" t="s">
        <v>2661</v>
      </c>
      <c r="E2089" s="262"/>
      <c r="F2089" s="331" t="n">
        <v>0.35</v>
      </c>
      <c r="G2089" s="333" t="n">
        <v>132</v>
      </c>
      <c r="H2089" s="333" t="n">
        <f aca="false">A2089*G2089*(1-H2087/100)</f>
        <v>1584</v>
      </c>
      <c r="I2089" s="334" t="n">
        <v>87.36</v>
      </c>
      <c r="J2089" s="334" t="n">
        <f aca="false">(A2089*I2089)/J2087*K2087</f>
        <v>975.744</v>
      </c>
      <c r="K2089" s="335" t="n">
        <f aca="false">H2089-J2089</f>
        <v>608.256</v>
      </c>
      <c r="L2089" s="330"/>
      <c r="M2089" s="262"/>
      <c r="N2089" s="262" t="n">
        <v>87.36</v>
      </c>
      <c r="O2089" s="262" t="n">
        <v>0.96</v>
      </c>
      <c r="P2089" s="262" t="n">
        <v>157.248</v>
      </c>
      <c r="Q2089" s="262" t="n">
        <v>113.568</v>
      </c>
      <c r="R2089" s="331" t="n">
        <f aca="false">A2089*F2089</f>
        <v>4.2</v>
      </c>
    </row>
    <row r="2090" s="1" customFormat="true" ht="12.75" hidden="false" customHeight="false" outlineLevel="0" collapsed="false">
      <c r="A2090" s="262" t="n">
        <v>1</v>
      </c>
      <c r="B2090" s="332" t="s">
        <v>3546</v>
      </c>
      <c r="C2090" s="332" t="s">
        <v>2949</v>
      </c>
      <c r="D2090" s="332" t="s">
        <v>3547</v>
      </c>
      <c r="E2090" s="262"/>
      <c r="F2090" s="331" t="n">
        <v>10.5</v>
      </c>
      <c r="G2090" s="333" t="n">
        <v>3900</v>
      </c>
      <c r="H2090" s="333" t="n">
        <f aca="false">A2090*G2090*(1-H2087/100)</f>
        <v>3900</v>
      </c>
      <c r="I2090" s="334" t="n">
        <v>2830.815</v>
      </c>
      <c r="J2090" s="334" t="n">
        <f aca="false">(A2090*I2090)/J2087*K2087</f>
        <v>2634.8355</v>
      </c>
      <c r="K2090" s="335" t="n">
        <f aca="false">H2090-J2090</f>
        <v>1265.1645</v>
      </c>
      <c r="L2090" s="330"/>
      <c r="M2090" s="262"/>
      <c r="N2090" s="262" t="n">
        <v>2830.815</v>
      </c>
      <c r="O2090" s="262" t="n">
        <v>32.26</v>
      </c>
      <c r="P2090" s="262" t="n">
        <v>4250</v>
      </c>
      <c r="Q2090" s="262" t="n">
        <v>3821.6003</v>
      </c>
      <c r="R2090" s="331" t="n">
        <f aca="false">A2090*F2090</f>
        <v>10.5</v>
      </c>
    </row>
    <row r="2091" s="1" customFormat="true" ht="12.75" hidden="false" customHeight="false" outlineLevel="0" collapsed="false">
      <c r="A2091" s="336" t="n">
        <f aca="false">SUM(A2088:A2090)</f>
        <v>25</v>
      </c>
      <c r="B2091" s="336" t="s">
        <v>377</v>
      </c>
      <c r="C2091" s="336"/>
      <c r="D2091" s="336"/>
      <c r="E2091" s="336"/>
      <c r="F2091" s="337" t="n">
        <f aca="false">R2091</f>
        <v>222.3</v>
      </c>
      <c r="G2091" s="338"/>
      <c r="H2091" s="339" t="n">
        <f aca="false">SUM(H2088:H2090)</f>
        <v>38928</v>
      </c>
      <c r="I2091" s="340"/>
      <c r="J2091" s="341" t="n">
        <f aca="false">SUM(J2088:J2090)</f>
        <v>26672.3325</v>
      </c>
      <c r="K2091" s="335" t="n">
        <f aca="false">SUM(K2088:K2090)</f>
        <v>12255.6675</v>
      </c>
      <c r="L2091" s="330"/>
      <c r="M2091" s="262"/>
      <c r="N2091" s="262"/>
      <c r="O2091" s="262"/>
      <c r="P2091" s="262"/>
      <c r="Q2091" s="262"/>
      <c r="R2091" s="331" t="n">
        <f aca="false">SUM(R2088:R2090)</f>
        <v>222.3</v>
      </c>
    </row>
    <row r="2092" s="1" customFormat="true" ht="12.75" hidden="false" customHeight="false" outlineLevel="0" collapsed="false">
      <c r="A2092" s="262"/>
      <c r="B2092" s="272" t="s">
        <v>914</v>
      </c>
      <c r="C2092" s="342"/>
      <c r="D2092" s="342"/>
      <c r="E2092" s="262"/>
      <c r="F2092" s="262"/>
      <c r="G2092" s="333"/>
      <c r="H2092" s="343" t="n">
        <v>0</v>
      </c>
      <c r="I2092" s="344" t="n">
        <f aca="false">K2093/J2093</f>
        <v>0.459489904004459</v>
      </c>
      <c r="J2092" s="345"/>
      <c r="K2092" s="335"/>
      <c r="L2092" s="330"/>
      <c r="M2092" s="262"/>
      <c r="N2092" s="262"/>
      <c r="O2092" s="262"/>
      <c r="P2092" s="262"/>
      <c r="Q2092" s="262"/>
      <c r="R2092" s="331"/>
    </row>
    <row r="2093" s="1" customFormat="true" ht="13.5" hidden="false" customHeight="false" outlineLevel="0" collapsed="false">
      <c r="A2093" s="346"/>
      <c r="B2093" s="346" t="s">
        <v>915</v>
      </c>
      <c r="C2093" s="346"/>
      <c r="D2093" s="346"/>
      <c r="E2093" s="346"/>
      <c r="F2093" s="347"/>
      <c r="G2093" s="348"/>
      <c r="H2093" s="349" t="n">
        <f aca="false">SUM(H2091:H2092)</f>
        <v>38928</v>
      </c>
      <c r="I2093" s="350" t="n">
        <f aca="false">K2093/H2093</f>
        <v>0.314829107583231</v>
      </c>
      <c r="J2093" s="351" t="n">
        <f aca="false">SUM(J2091:J2092)</f>
        <v>26672.3325</v>
      </c>
      <c r="K2093" s="352" t="n">
        <f aca="false">H2093-J2093</f>
        <v>12255.6675</v>
      </c>
      <c r="L2093" s="330"/>
      <c r="M2093" s="262"/>
      <c r="N2093" s="262"/>
      <c r="O2093" s="262"/>
      <c r="P2093" s="262"/>
      <c r="Q2093" s="262"/>
      <c r="R2093" s="331"/>
    </row>
    <row r="2094" s="1" customFormat="true" ht="13.5" hidden="false" customHeight="false" outlineLevel="0" collapsed="false">
      <c r="A2094" s="262"/>
      <c r="B2094" s="332"/>
      <c r="C2094" s="342"/>
      <c r="D2094" s="342"/>
      <c r="E2094" s="262"/>
      <c r="F2094" s="262"/>
      <c r="G2094" s="262"/>
      <c r="H2094" s="262"/>
      <c r="I2094" s="354"/>
      <c r="J2094" s="354"/>
      <c r="K2094" s="355"/>
      <c r="L2094" s="330"/>
      <c r="M2094" s="262"/>
      <c r="N2094" s="262"/>
      <c r="O2094" s="262"/>
      <c r="P2094" s="262"/>
      <c r="Q2094" s="262"/>
      <c r="R2094" s="331"/>
    </row>
    <row r="2095" s="1" customFormat="true" ht="13.5" hidden="false" customHeight="false" outlineLevel="0" collapsed="false">
      <c r="A2095" s="322"/>
      <c r="B2095" s="323" t="s">
        <v>393</v>
      </c>
      <c r="C2095" s="324"/>
      <c r="D2095" s="325" t="n">
        <v>42786</v>
      </c>
      <c r="E2095" s="322"/>
      <c r="F2095" s="322" t="s">
        <v>3539</v>
      </c>
      <c r="G2095" s="324"/>
      <c r="H2095" s="326" t="n">
        <v>0</v>
      </c>
      <c r="I2095" s="327" t="s">
        <v>358</v>
      </c>
      <c r="J2095" s="328" t="n">
        <v>65</v>
      </c>
      <c r="K2095" s="329" t="n">
        <v>60.5</v>
      </c>
      <c r="L2095" s="330"/>
      <c r="M2095" s="262"/>
      <c r="N2095" s="262"/>
      <c r="O2095" s="262"/>
      <c r="P2095" s="262"/>
      <c r="Q2095" s="262"/>
      <c r="R2095" s="331"/>
    </row>
    <row r="2096" s="1" customFormat="true" ht="12.75" hidden="false" customHeight="false" outlineLevel="0" collapsed="false">
      <c r="A2096" s="262" t="n">
        <v>2</v>
      </c>
      <c r="B2096" s="332" t="s">
        <v>2290</v>
      </c>
      <c r="C2096" s="332" t="s">
        <v>1532</v>
      </c>
      <c r="D2096" s="332" t="s">
        <v>2291</v>
      </c>
      <c r="E2096" s="262"/>
      <c r="F2096" s="331" t="n">
        <v>1.5</v>
      </c>
      <c r="G2096" s="333" t="n">
        <v>620</v>
      </c>
      <c r="H2096" s="333" t="n">
        <f aca="false">A2096*G2096*(1-H2095/100)</f>
        <v>1240</v>
      </c>
      <c r="I2096" s="334" t="n">
        <v>442</v>
      </c>
      <c r="J2096" s="334" t="n">
        <f aca="false">(A2096*I2096)/J2095*K2095</f>
        <v>822.8</v>
      </c>
      <c r="K2096" s="335" t="n">
        <f aca="false">H2096-J2096</f>
        <v>417.2</v>
      </c>
      <c r="L2096" s="330"/>
      <c r="M2096" s="262"/>
      <c r="N2096" s="262" t="n">
        <v>442</v>
      </c>
      <c r="O2096" s="262" t="n">
        <v>4</v>
      </c>
      <c r="P2096" s="262" t="n">
        <v>900</v>
      </c>
      <c r="Q2096" s="262" t="n">
        <v>620</v>
      </c>
      <c r="R2096" s="331" t="n">
        <f aca="false">A2096*F2096</f>
        <v>3</v>
      </c>
    </row>
    <row r="2097" s="1" customFormat="true" ht="12.75" hidden="false" customHeight="false" outlineLevel="0" collapsed="false">
      <c r="A2097" s="262" t="n">
        <v>2</v>
      </c>
      <c r="B2097" s="332" t="s">
        <v>3259</v>
      </c>
      <c r="C2097" s="332" t="s">
        <v>3260</v>
      </c>
      <c r="D2097" s="332" t="s">
        <v>3261</v>
      </c>
      <c r="E2097" s="262"/>
      <c r="F2097" s="331" t="n">
        <v>0.56</v>
      </c>
      <c r="G2097" s="333" t="n">
        <v>213</v>
      </c>
      <c r="H2097" s="333" t="n">
        <f aca="false">A2097*G2097*(1-H2095/100)</f>
        <v>426</v>
      </c>
      <c r="I2097" s="334" t="n">
        <v>157.95</v>
      </c>
      <c r="J2097" s="334" t="n">
        <f aca="false">(A2097*I2097)/J2095*K2095</f>
        <v>294.03</v>
      </c>
      <c r="K2097" s="335" t="n">
        <f aca="false">H2097-J2097</f>
        <v>131.97</v>
      </c>
      <c r="L2097" s="330"/>
      <c r="M2097" s="262"/>
      <c r="N2097" s="262" t="n">
        <v>157.95</v>
      </c>
      <c r="O2097" s="262" t="n">
        <v>1.8</v>
      </c>
      <c r="P2097" s="262" t="n">
        <v>350</v>
      </c>
      <c r="Q2097" s="262" t="n">
        <v>213</v>
      </c>
      <c r="R2097" s="331" t="n">
        <f aca="false">A2097*F2097</f>
        <v>1.12</v>
      </c>
    </row>
    <row r="2098" s="1" customFormat="true" ht="12.75" hidden="false" customHeight="false" outlineLevel="0" collapsed="false">
      <c r="A2098" s="336" t="n">
        <f aca="false">SUM(A2096:A2097)</f>
        <v>4</v>
      </c>
      <c r="B2098" s="336" t="s">
        <v>377</v>
      </c>
      <c r="C2098" s="336"/>
      <c r="D2098" s="336"/>
      <c r="E2098" s="336"/>
      <c r="F2098" s="337" t="n">
        <f aca="false">R2098</f>
        <v>4.12</v>
      </c>
      <c r="G2098" s="338"/>
      <c r="H2098" s="339" t="n">
        <f aca="false">SUM(H2096:H2097)</f>
        <v>1666</v>
      </c>
      <c r="I2098" s="340"/>
      <c r="J2098" s="341" t="n">
        <f aca="false">SUM(J2096:J2097)</f>
        <v>1116.83</v>
      </c>
      <c r="K2098" s="335" t="n">
        <f aca="false">SUM(K2096:K2097)</f>
        <v>549.17</v>
      </c>
      <c r="L2098" s="330"/>
      <c r="M2098" s="262"/>
      <c r="N2098" s="262"/>
      <c r="O2098" s="262"/>
      <c r="P2098" s="262"/>
      <c r="Q2098" s="262"/>
      <c r="R2098" s="331" t="n">
        <f aca="false">SUM(R2096:R2097)</f>
        <v>4.12</v>
      </c>
    </row>
    <row r="2099" s="1" customFormat="true" ht="12.75" hidden="false" customHeight="false" outlineLevel="0" collapsed="false">
      <c r="A2099" s="262"/>
      <c r="B2099" s="272" t="s">
        <v>914</v>
      </c>
      <c r="C2099" s="342"/>
      <c r="D2099" s="342"/>
      <c r="E2099" s="262"/>
      <c r="F2099" s="262"/>
      <c r="G2099" s="333"/>
      <c r="H2099" s="343" t="n">
        <v>0</v>
      </c>
      <c r="I2099" s="344" t="n">
        <f aca="false">K2100/J2100</f>
        <v>0.491722106318777</v>
      </c>
      <c r="J2099" s="345"/>
      <c r="K2099" s="335"/>
      <c r="L2099" s="330"/>
      <c r="M2099" s="262"/>
      <c r="N2099" s="262"/>
      <c r="O2099" s="262"/>
      <c r="P2099" s="262"/>
      <c r="Q2099" s="262"/>
      <c r="R2099" s="331"/>
    </row>
    <row r="2100" s="1" customFormat="true" ht="13.5" hidden="false" customHeight="false" outlineLevel="0" collapsed="false">
      <c r="A2100" s="346"/>
      <c r="B2100" s="346" t="s">
        <v>915</v>
      </c>
      <c r="C2100" s="346"/>
      <c r="D2100" s="346"/>
      <c r="E2100" s="346"/>
      <c r="F2100" s="347"/>
      <c r="G2100" s="348"/>
      <c r="H2100" s="349" t="n">
        <f aca="false">SUM(H2098:H2099)</f>
        <v>1666</v>
      </c>
      <c r="I2100" s="350" t="n">
        <f aca="false">K2100/H2100</f>
        <v>0.329633853541417</v>
      </c>
      <c r="J2100" s="351" t="n">
        <f aca="false">SUM(J2098:J2099)</f>
        <v>1116.83</v>
      </c>
      <c r="K2100" s="352" t="n">
        <f aca="false">H2100-J2100</f>
        <v>549.17</v>
      </c>
      <c r="L2100" s="330"/>
      <c r="M2100" s="262"/>
      <c r="N2100" s="262"/>
      <c r="O2100" s="262"/>
      <c r="P2100" s="262"/>
      <c r="Q2100" s="262"/>
      <c r="R2100" s="331"/>
    </row>
    <row r="2101" s="1" customFormat="true" ht="13.5" hidden="false" customHeight="false" outlineLevel="0" collapsed="false">
      <c r="A2101" s="262"/>
      <c r="B2101" s="332"/>
      <c r="C2101" s="342"/>
      <c r="D2101" s="342"/>
      <c r="E2101" s="262"/>
      <c r="F2101" s="262"/>
      <c r="G2101" s="262"/>
      <c r="H2101" s="262"/>
      <c r="I2101" s="354"/>
      <c r="J2101" s="354"/>
      <c r="K2101" s="355"/>
      <c r="L2101" s="330"/>
      <c r="M2101" s="262"/>
      <c r="N2101" s="262"/>
      <c r="O2101" s="262"/>
      <c r="P2101" s="262"/>
      <c r="Q2101" s="262"/>
      <c r="R2101" s="331"/>
    </row>
    <row r="2102" s="1" customFormat="true" ht="13.5" hidden="false" customHeight="false" outlineLevel="0" collapsed="false">
      <c r="A2102" s="322"/>
      <c r="B2102" s="323" t="s">
        <v>3548</v>
      </c>
      <c r="C2102" s="324" t="s">
        <v>3549</v>
      </c>
      <c r="D2102" s="325" t="n">
        <v>42786</v>
      </c>
      <c r="E2102" s="322"/>
      <c r="F2102" s="322" t="s">
        <v>3539</v>
      </c>
      <c r="G2102" s="324"/>
      <c r="H2102" s="326" t="n">
        <v>0</v>
      </c>
      <c r="I2102" s="327" t="s">
        <v>358</v>
      </c>
      <c r="J2102" s="328" t="n">
        <v>65</v>
      </c>
      <c r="K2102" s="329" t="n">
        <v>60.5</v>
      </c>
      <c r="L2102" s="330"/>
      <c r="M2102" s="262"/>
      <c r="N2102" s="262"/>
      <c r="O2102" s="262"/>
      <c r="P2102" s="262"/>
      <c r="Q2102" s="262"/>
      <c r="R2102" s="331"/>
    </row>
    <row r="2103" s="1" customFormat="true" ht="12.75" hidden="false" customHeight="false" outlineLevel="0" collapsed="false">
      <c r="A2103" s="262" t="n">
        <v>10</v>
      </c>
      <c r="B2103" s="332" t="s">
        <v>3550</v>
      </c>
      <c r="C2103" s="332" t="s">
        <v>1108</v>
      </c>
      <c r="D2103" s="332" t="s">
        <v>3551</v>
      </c>
      <c r="E2103" s="262"/>
      <c r="F2103" s="331" t="n">
        <v>81</v>
      </c>
      <c r="G2103" s="333" t="n">
        <v>11500</v>
      </c>
      <c r="H2103" s="333" t="n">
        <f aca="false">A2103*G2103*(1-H2102/100)</f>
        <v>115000</v>
      </c>
      <c r="I2103" s="334" t="n">
        <v>9213.75</v>
      </c>
      <c r="J2103" s="334" t="n">
        <f aca="false">(A2103*I2103)/J2102*K2102</f>
        <v>85758.75</v>
      </c>
      <c r="K2103" s="335" t="n">
        <f aca="false">H2103-J2103</f>
        <v>29241.25</v>
      </c>
      <c r="L2103" s="330"/>
      <c r="M2103" s="262"/>
      <c r="N2103" s="262" t="n">
        <v>9213.75</v>
      </c>
      <c r="O2103" s="262" t="n">
        <v>105</v>
      </c>
      <c r="P2103" s="262"/>
      <c r="Q2103" s="262" t="n">
        <v>11517.1875</v>
      </c>
      <c r="R2103" s="331" t="n">
        <f aca="false">A2103*F2103</f>
        <v>810</v>
      </c>
    </row>
    <row r="2104" s="1" customFormat="true" ht="12.75" hidden="false" customHeight="false" outlineLevel="0" collapsed="false">
      <c r="A2104" s="336" t="n">
        <f aca="false">SUM(A2103:A2103)</f>
        <v>10</v>
      </c>
      <c r="B2104" s="336" t="s">
        <v>377</v>
      </c>
      <c r="C2104" s="336"/>
      <c r="D2104" s="336"/>
      <c r="E2104" s="336"/>
      <c r="F2104" s="337" t="n">
        <f aca="false">R2104</f>
        <v>810</v>
      </c>
      <c r="G2104" s="338"/>
      <c r="H2104" s="339" t="n">
        <f aca="false">SUM(H2103:H2103)</f>
        <v>115000</v>
      </c>
      <c r="I2104" s="340"/>
      <c r="J2104" s="341" t="n">
        <f aca="false">SUM(J2103:J2103)</f>
        <v>85758.75</v>
      </c>
      <c r="K2104" s="335" t="n">
        <f aca="false">SUM(K2103:K2103)</f>
        <v>29241.25</v>
      </c>
      <c r="L2104" s="330"/>
      <c r="M2104" s="262"/>
      <c r="N2104" s="262"/>
      <c r="O2104" s="262"/>
      <c r="P2104" s="262"/>
      <c r="Q2104" s="262"/>
      <c r="R2104" s="331" t="n">
        <f aca="false">SUM(R2103:R2103)</f>
        <v>810</v>
      </c>
    </row>
    <row r="2105" s="1" customFormat="true" ht="12.75" hidden="false" customHeight="false" outlineLevel="0" collapsed="false">
      <c r="A2105" s="262"/>
      <c r="B2105" s="272" t="s">
        <v>914</v>
      </c>
      <c r="C2105" s="342"/>
      <c r="D2105" s="342"/>
      <c r="E2105" s="262"/>
      <c r="F2105" s="262"/>
      <c r="G2105" s="333"/>
      <c r="H2105" s="343" t="n">
        <v>0</v>
      </c>
      <c r="I2105" s="344" t="n">
        <f aca="false">K2106/J2106</f>
        <v>0.340971037940735</v>
      </c>
      <c r="J2105" s="345"/>
      <c r="K2105" s="335"/>
      <c r="L2105" s="330"/>
      <c r="M2105" s="262"/>
      <c r="N2105" s="262"/>
      <c r="O2105" s="262"/>
      <c r="P2105" s="262"/>
      <c r="Q2105" s="262"/>
      <c r="R2105" s="331"/>
    </row>
    <row r="2106" s="1" customFormat="true" ht="13.5" hidden="false" customHeight="false" outlineLevel="0" collapsed="false">
      <c r="A2106" s="346"/>
      <c r="B2106" s="346" t="s">
        <v>915</v>
      </c>
      <c r="C2106" s="346"/>
      <c r="D2106" s="346"/>
      <c r="E2106" s="346"/>
      <c r="F2106" s="347"/>
      <c r="G2106" s="348"/>
      <c r="H2106" s="349" t="n">
        <f aca="false">SUM(H2104:H2105)</f>
        <v>115000</v>
      </c>
      <c r="I2106" s="350" t="n">
        <f aca="false">K2106/H2106</f>
        <v>0.254271739130435</v>
      </c>
      <c r="J2106" s="351" t="n">
        <f aca="false">SUM(J2104:J2105)</f>
        <v>85758.75</v>
      </c>
      <c r="K2106" s="352" t="n">
        <f aca="false">H2106-J2106</f>
        <v>29241.25</v>
      </c>
      <c r="L2106" s="330"/>
      <c r="M2106" s="262"/>
      <c r="N2106" s="262"/>
      <c r="O2106" s="262"/>
      <c r="P2106" s="262"/>
      <c r="Q2106" s="262"/>
      <c r="R2106" s="331"/>
    </row>
    <row r="2107" s="1" customFormat="true" ht="13.5" hidden="false" customHeight="false" outlineLevel="0" collapsed="false">
      <c r="A2107" s="262"/>
      <c r="B2107" s="332"/>
      <c r="C2107" s="342"/>
      <c r="D2107" s="342"/>
      <c r="E2107" s="262"/>
      <c r="F2107" s="262"/>
      <c r="G2107" s="262"/>
      <c r="H2107" s="262"/>
      <c r="I2107" s="354"/>
      <c r="J2107" s="354"/>
      <c r="K2107" s="355"/>
      <c r="L2107" s="330"/>
      <c r="M2107" s="262"/>
      <c r="N2107" s="262"/>
      <c r="O2107" s="262"/>
      <c r="P2107" s="262"/>
      <c r="Q2107" s="262"/>
      <c r="R2107" s="331"/>
    </row>
    <row r="2108" s="1" customFormat="true" ht="13.5" hidden="false" customHeight="false" outlineLevel="0" collapsed="false">
      <c r="A2108" s="322"/>
      <c r="B2108" s="323" t="s">
        <v>385</v>
      </c>
      <c r="C2108" s="324"/>
      <c r="D2108" s="325" t="n">
        <v>42786</v>
      </c>
      <c r="E2108" s="322"/>
      <c r="F2108" s="322" t="s">
        <v>3552</v>
      </c>
      <c r="G2108" s="324"/>
      <c r="H2108" s="326" t="n">
        <v>0</v>
      </c>
      <c r="I2108" s="327" t="s">
        <v>358</v>
      </c>
      <c r="J2108" s="328" t="n">
        <v>65</v>
      </c>
      <c r="K2108" s="329" t="n">
        <v>60.5</v>
      </c>
      <c r="L2108" s="330"/>
      <c r="M2108" s="262"/>
      <c r="N2108" s="262"/>
      <c r="O2108" s="262"/>
      <c r="P2108" s="262"/>
      <c r="Q2108" s="262"/>
      <c r="R2108" s="331"/>
    </row>
    <row r="2109" s="1" customFormat="true" ht="12.75" hidden="false" customHeight="false" outlineLevel="0" collapsed="false">
      <c r="A2109" s="262" t="n">
        <v>5</v>
      </c>
      <c r="B2109" s="332" t="s">
        <v>810</v>
      </c>
      <c r="C2109" s="332" t="s">
        <v>808</v>
      </c>
      <c r="D2109" s="332" t="s">
        <v>1634</v>
      </c>
      <c r="E2109" s="262"/>
      <c r="F2109" s="331" t="n">
        <v>6.9</v>
      </c>
      <c r="G2109" s="333" t="n">
        <v>1030</v>
      </c>
      <c r="H2109" s="333" t="n">
        <f aca="false">A2109*G2109*(1-H2108/100)</f>
        <v>5150</v>
      </c>
      <c r="I2109" s="334" t="n">
        <v>792.61</v>
      </c>
      <c r="J2109" s="334" t="n">
        <f aca="false">(A2109*I2109)/J2108*K2108</f>
        <v>3688.685</v>
      </c>
      <c r="K2109" s="335" t="n">
        <f aca="false">H2109-J2109</f>
        <v>1461.315</v>
      </c>
      <c r="L2109" s="330"/>
      <c r="M2109" s="262"/>
      <c r="N2109" s="262" t="n">
        <v>792.61</v>
      </c>
      <c r="O2109" s="262" t="n">
        <v>9.38</v>
      </c>
      <c r="P2109" s="262" t="n">
        <v>1190</v>
      </c>
      <c r="Q2109" s="262" t="n">
        <v>1030.393</v>
      </c>
      <c r="R2109" s="331" t="n">
        <f aca="false">A2109*F2109</f>
        <v>34.5</v>
      </c>
    </row>
    <row r="2110" s="1" customFormat="true" ht="12.75" hidden="false" customHeight="false" outlineLevel="0" collapsed="false">
      <c r="A2110" s="262" t="n">
        <v>5</v>
      </c>
      <c r="B2110" s="332" t="s">
        <v>1302</v>
      </c>
      <c r="C2110" s="332" t="s">
        <v>830</v>
      </c>
      <c r="D2110" s="332" t="s">
        <v>1049</v>
      </c>
      <c r="E2110" s="262"/>
      <c r="F2110" s="331" t="n">
        <v>1.1</v>
      </c>
      <c r="G2110" s="333" t="n">
        <v>218</v>
      </c>
      <c r="H2110" s="333" t="n">
        <f aca="false">A2110*G2110*(1-H2108/100)</f>
        <v>1090</v>
      </c>
      <c r="I2110" s="334" t="n">
        <v>145.6</v>
      </c>
      <c r="J2110" s="334" t="n">
        <f aca="false">(A2110*I2110)/J2108*K2108</f>
        <v>677.6</v>
      </c>
      <c r="K2110" s="335" t="n">
        <f aca="false">H2110-J2110</f>
        <v>412.4</v>
      </c>
      <c r="L2110" s="330"/>
      <c r="M2110" s="262"/>
      <c r="N2110" s="262" t="n">
        <v>145.6</v>
      </c>
      <c r="O2110" s="262" t="n">
        <v>1.6</v>
      </c>
      <c r="P2110" s="262" t="n">
        <v>550</v>
      </c>
      <c r="Q2110" s="262" t="n">
        <v>218.4</v>
      </c>
      <c r="R2110" s="331" t="n">
        <f aca="false">A2110*F2110</f>
        <v>5.5</v>
      </c>
    </row>
    <row r="2111" s="1" customFormat="true" ht="12.75" hidden="false" customHeight="false" outlineLevel="0" collapsed="false">
      <c r="A2111" s="262" t="n">
        <v>4</v>
      </c>
      <c r="B2111" s="332" t="s">
        <v>1219</v>
      </c>
      <c r="C2111" s="332" t="s">
        <v>830</v>
      </c>
      <c r="D2111" s="332" t="s">
        <v>1347</v>
      </c>
      <c r="E2111" s="262"/>
      <c r="F2111" s="331" t="n">
        <v>2.5</v>
      </c>
      <c r="G2111" s="333" t="n">
        <v>430</v>
      </c>
      <c r="H2111" s="333" t="n">
        <f aca="false">A2111*G2111*(1-H2108/100)</f>
        <v>1720</v>
      </c>
      <c r="I2111" s="334" t="n">
        <v>318.5</v>
      </c>
      <c r="J2111" s="334" t="n">
        <f aca="false">(A2111*I2111)/J2108*K2108</f>
        <v>1185.8</v>
      </c>
      <c r="K2111" s="335" t="n">
        <f aca="false">H2111-J2111</f>
        <v>534.2</v>
      </c>
      <c r="L2111" s="330"/>
      <c r="M2111" s="262"/>
      <c r="N2111" s="262" t="n">
        <v>318.5</v>
      </c>
      <c r="O2111" s="262" t="n">
        <v>3.5</v>
      </c>
      <c r="P2111" s="262" t="n">
        <v>573.3</v>
      </c>
      <c r="Q2111" s="262" t="n">
        <v>429.975</v>
      </c>
      <c r="R2111" s="331" t="n">
        <f aca="false">A2111*F2111</f>
        <v>10</v>
      </c>
    </row>
    <row r="2112" s="1" customFormat="true" ht="12.75" hidden="false" customHeight="false" outlineLevel="0" collapsed="false">
      <c r="A2112" s="262" t="n">
        <v>5</v>
      </c>
      <c r="B2112" s="332" t="s">
        <v>2742</v>
      </c>
      <c r="C2112" s="332" t="s">
        <v>2531</v>
      </c>
      <c r="D2112" s="332" t="s">
        <v>2743</v>
      </c>
      <c r="E2112" s="262"/>
      <c r="F2112" s="331" t="n">
        <v>9.1</v>
      </c>
      <c r="G2112" s="333" t="n">
        <v>1509</v>
      </c>
      <c r="H2112" s="333" t="n">
        <f aca="false">A2112*G2112*(1-H2108/100)</f>
        <v>7545</v>
      </c>
      <c r="I2112" s="334" t="n">
        <v>1117.935</v>
      </c>
      <c r="J2112" s="334" t="n">
        <f aca="false">(A2112*I2112)/J2108*K2108</f>
        <v>5202.6975</v>
      </c>
      <c r="K2112" s="335" t="n">
        <f aca="false">H2112-J2112</f>
        <v>2342.3025</v>
      </c>
      <c r="L2112" s="330"/>
      <c r="M2112" s="262"/>
      <c r="N2112" s="262" t="n">
        <v>1117.935</v>
      </c>
      <c r="O2112" s="262" t="n">
        <v>12.74</v>
      </c>
      <c r="P2112" s="262" t="n">
        <v>2300</v>
      </c>
      <c r="Q2112" s="262" t="n">
        <v>1509.2123</v>
      </c>
      <c r="R2112" s="331" t="n">
        <f aca="false">A2112*F2112</f>
        <v>45.5</v>
      </c>
    </row>
    <row r="2113" s="1" customFormat="true" ht="12.75" hidden="false" customHeight="false" outlineLevel="0" collapsed="false">
      <c r="A2113" s="262" t="n">
        <v>5</v>
      </c>
      <c r="B2113" s="332" t="s">
        <v>832</v>
      </c>
      <c r="C2113" s="332" t="s">
        <v>833</v>
      </c>
      <c r="D2113" s="332" t="s">
        <v>834</v>
      </c>
      <c r="E2113" s="262"/>
      <c r="F2113" s="331" t="n">
        <v>0.03</v>
      </c>
      <c r="G2113" s="333" t="n">
        <v>36</v>
      </c>
      <c r="H2113" s="333" t="n">
        <f aca="false">A2113*G2113*(1-H2108/100)</f>
        <v>180</v>
      </c>
      <c r="I2113" s="334" t="n">
        <v>22.75</v>
      </c>
      <c r="J2113" s="334" t="n">
        <f aca="false">(A2113*I2113)/J2108*K2108</f>
        <v>105.875</v>
      </c>
      <c r="K2113" s="335" t="n">
        <f aca="false">H2113-J2113</f>
        <v>74.125</v>
      </c>
      <c r="L2113" s="330"/>
      <c r="M2113" s="262"/>
      <c r="N2113" s="262" t="n">
        <v>22.75</v>
      </c>
      <c r="O2113" s="262" t="n">
        <v>0.25</v>
      </c>
      <c r="P2113" s="262" t="n">
        <v>34.125</v>
      </c>
      <c r="Q2113" s="262" t="n">
        <v>36.4</v>
      </c>
      <c r="R2113" s="331" t="n">
        <f aca="false">A2113*F2113</f>
        <v>0.15</v>
      </c>
    </row>
    <row r="2114" s="1" customFormat="true" ht="12.75" hidden="false" customHeight="false" outlineLevel="0" collapsed="false">
      <c r="A2114" s="262" t="n">
        <v>8</v>
      </c>
      <c r="B2114" s="332" t="s">
        <v>837</v>
      </c>
      <c r="C2114" s="332" t="s">
        <v>833</v>
      </c>
      <c r="D2114" s="332" t="s">
        <v>1304</v>
      </c>
      <c r="E2114" s="262"/>
      <c r="F2114" s="331" t="n">
        <v>0.09</v>
      </c>
      <c r="G2114" s="333" t="n">
        <v>52</v>
      </c>
      <c r="H2114" s="333" t="n">
        <f aca="false">A2114*G2114*(1-H2108/100)</f>
        <v>416</v>
      </c>
      <c r="I2114" s="334" t="n">
        <v>34.58</v>
      </c>
      <c r="J2114" s="334" t="n">
        <f aca="false">(A2114*I2114)/J2108*K2108</f>
        <v>257.488</v>
      </c>
      <c r="K2114" s="335" t="n">
        <f aca="false">H2114-J2114</f>
        <v>158.512</v>
      </c>
      <c r="L2114" s="330"/>
      <c r="M2114" s="262"/>
      <c r="N2114" s="262" t="n">
        <v>34.58</v>
      </c>
      <c r="O2114" s="262" t="n">
        <v>0.38</v>
      </c>
      <c r="P2114" s="262" t="n">
        <v>51.87</v>
      </c>
      <c r="Q2114" s="262" t="n">
        <v>51.87</v>
      </c>
      <c r="R2114" s="331" t="n">
        <f aca="false">A2114*F2114</f>
        <v>0.72</v>
      </c>
    </row>
    <row r="2115" s="1" customFormat="true" ht="12.75" hidden="false" customHeight="false" outlineLevel="0" collapsed="false">
      <c r="A2115" s="262" t="n">
        <v>5</v>
      </c>
      <c r="B2115" s="332" t="s">
        <v>841</v>
      </c>
      <c r="C2115" s="332" t="s">
        <v>842</v>
      </c>
      <c r="D2115" s="332" t="s">
        <v>834</v>
      </c>
      <c r="E2115" s="262"/>
      <c r="F2115" s="331" t="n">
        <v>0.02</v>
      </c>
      <c r="G2115" s="333" t="n">
        <v>27</v>
      </c>
      <c r="H2115" s="333" t="n">
        <f aca="false">A2115*G2115*(1-H2108/100)</f>
        <v>135</v>
      </c>
      <c r="I2115" s="334" t="n">
        <v>20.93</v>
      </c>
      <c r="J2115" s="334" t="n">
        <f aca="false">(A2115*I2115)/J2108*K2108</f>
        <v>97.405</v>
      </c>
      <c r="K2115" s="335" t="n">
        <f aca="false">H2115-J2115</f>
        <v>37.595</v>
      </c>
      <c r="L2115" s="330"/>
      <c r="M2115" s="262"/>
      <c r="N2115" s="262" t="n">
        <v>20.93</v>
      </c>
      <c r="O2115" s="262" t="n">
        <v>0.23</v>
      </c>
      <c r="P2115" s="262" t="n">
        <v>31.395</v>
      </c>
      <c r="Q2115" s="262" t="n">
        <v>27.209</v>
      </c>
      <c r="R2115" s="331" t="n">
        <f aca="false">A2115*F2115</f>
        <v>0.1</v>
      </c>
    </row>
    <row r="2116" s="1" customFormat="true" ht="12.75" hidden="false" customHeight="false" outlineLevel="0" collapsed="false">
      <c r="A2116" s="262" t="n">
        <v>8</v>
      </c>
      <c r="B2116" s="332" t="s">
        <v>844</v>
      </c>
      <c r="C2116" s="332" t="s">
        <v>842</v>
      </c>
      <c r="D2116" s="332" t="s">
        <v>1305</v>
      </c>
      <c r="E2116" s="262"/>
      <c r="F2116" s="331" t="n">
        <v>0.03</v>
      </c>
      <c r="G2116" s="333" t="n">
        <v>30</v>
      </c>
      <c r="H2116" s="333" t="n">
        <f aca="false">A2116*G2116*(1-H2108/100)</f>
        <v>240</v>
      </c>
      <c r="I2116" s="334" t="n">
        <v>22.75</v>
      </c>
      <c r="J2116" s="334" t="n">
        <f aca="false">(A2116*I2116)/J2108*K2108</f>
        <v>169.4</v>
      </c>
      <c r="K2116" s="335" t="n">
        <f aca="false">H2116-J2116</f>
        <v>70.6</v>
      </c>
      <c r="L2116" s="330"/>
      <c r="M2116" s="262"/>
      <c r="N2116" s="262" t="n">
        <v>22.75</v>
      </c>
      <c r="O2116" s="262" t="n">
        <v>0.25</v>
      </c>
      <c r="P2116" s="262" t="n">
        <v>50</v>
      </c>
      <c r="Q2116" s="262" t="n">
        <v>29.575</v>
      </c>
      <c r="R2116" s="331" t="n">
        <f aca="false">A2116*F2116</f>
        <v>0.24</v>
      </c>
    </row>
    <row r="2117" s="1" customFormat="true" ht="12.75" hidden="false" customHeight="false" outlineLevel="0" collapsed="false">
      <c r="A2117" s="262" t="n">
        <v>5</v>
      </c>
      <c r="B2117" s="332" t="s">
        <v>2744</v>
      </c>
      <c r="C2117" s="332" t="s">
        <v>2745</v>
      </c>
      <c r="D2117" s="332" t="s">
        <v>2746</v>
      </c>
      <c r="E2117" s="262"/>
      <c r="F2117" s="331" t="n">
        <v>0.25</v>
      </c>
      <c r="G2117" s="333" t="n">
        <v>242</v>
      </c>
      <c r="H2117" s="333" t="n">
        <f aca="false">A2117*G2117*(1-H2108/100)</f>
        <v>1210</v>
      </c>
      <c r="I2117" s="334" t="n">
        <v>172.9</v>
      </c>
      <c r="J2117" s="334" t="n">
        <f aca="false">(A2117*I2117)/J2108*K2108</f>
        <v>804.65</v>
      </c>
      <c r="K2117" s="335" t="n">
        <f aca="false">H2117-J2117</f>
        <v>405.35</v>
      </c>
      <c r="L2117" s="330"/>
      <c r="M2117" s="262"/>
      <c r="N2117" s="262" t="n">
        <v>172.9</v>
      </c>
      <c r="O2117" s="262" t="n">
        <v>1.9</v>
      </c>
      <c r="P2117" s="262" t="n">
        <v>259.35</v>
      </c>
      <c r="Q2117" s="262" t="n">
        <v>242.06</v>
      </c>
      <c r="R2117" s="331" t="n">
        <f aca="false">A2117*F2117</f>
        <v>1.25</v>
      </c>
    </row>
    <row r="2118" s="1" customFormat="true" ht="12.75" hidden="false" customHeight="false" outlineLevel="0" collapsed="false">
      <c r="A2118" s="262" t="n">
        <v>1</v>
      </c>
      <c r="B2118" s="332" t="s">
        <v>1211</v>
      </c>
      <c r="C2118" s="332" t="s">
        <v>1212</v>
      </c>
      <c r="D2118" s="332" t="s">
        <v>856</v>
      </c>
      <c r="E2118" s="262"/>
      <c r="F2118" s="331" t="n">
        <v>1.8</v>
      </c>
      <c r="G2118" s="333" t="n">
        <v>315</v>
      </c>
      <c r="H2118" s="333" t="n">
        <f aca="false">A2118*G2118*(1-H2108/100)</f>
        <v>315</v>
      </c>
      <c r="I2118" s="334" t="n">
        <v>233.415</v>
      </c>
      <c r="J2118" s="334" t="n">
        <f aca="false">(A2118*I2118)/J2108*K2108</f>
        <v>217.2555</v>
      </c>
      <c r="K2118" s="335" t="n">
        <f aca="false">H2118-J2118</f>
        <v>97.7445</v>
      </c>
      <c r="L2118" s="330"/>
      <c r="M2118" s="262"/>
      <c r="N2118" s="262" t="n">
        <v>233.415</v>
      </c>
      <c r="O2118" s="262" t="n">
        <v>2.66</v>
      </c>
      <c r="P2118" s="262" t="n">
        <v>900</v>
      </c>
      <c r="Q2118" s="262" t="n">
        <v>315.1103</v>
      </c>
      <c r="R2118" s="331" t="n">
        <f aca="false">A2118*F2118</f>
        <v>1.8</v>
      </c>
    </row>
    <row r="2119" s="1" customFormat="true" ht="12.75" hidden="false" customHeight="false" outlineLevel="0" collapsed="false">
      <c r="A2119" s="262" t="n">
        <v>5</v>
      </c>
      <c r="B2119" s="332" t="s">
        <v>1330</v>
      </c>
      <c r="C2119" s="332" t="s">
        <v>1331</v>
      </c>
      <c r="D2119" s="332" t="s">
        <v>1332</v>
      </c>
      <c r="E2119" s="262"/>
      <c r="F2119" s="331" t="n">
        <v>0.15</v>
      </c>
      <c r="G2119" s="333" t="n">
        <v>49</v>
      </c>
      <c r="H2119" s="333" t="n">
        <f aca="false">A2119*G2119*(1-H2108/100)</f>
        <v>245</v>
      </c>
      <c r="I2119" s="334" t="n">
        <v>34.8725</v>
      </c>
      <c r="J2119" s="334" t="n">
        <f aca="false">(A2119*I2119)/J2108*K2108</f>
        <v>162.29125</v>
      </c>
      <c r="K2119" s="335" t="n">
        <f aca="false">H2119-J2119</f>
        <v>82.70875</v>
      </c>
      <c r="L2119" s="330"/>
      <c r="M2119" s="262"/>
      <c r="N2119" s="262" t="n">
        <v>34.8725</v>
      </c>
      <c r="O2119" s="262" t="n">
        <v>0.37</v>
      </c>
      <c r="P2119" s="262" t="n">
        <v>62.7705</v>
      </c>
      <c r="Q2119" s="262" t="n">
        <v>48.8215</v>
      </c>
      <c r="R2119" s="331" t="n">
        <f aca="false">A2119*F2119</f>
        <v>0.75</v>
      </c>
    </row>
    <row r="2120" s="1" customFormat="true" ht="12.75" hidden="false" customHeight="false" outlineLevel="0" collapsed="false">
      <c r="A2120" s="262" t="n">
        <v>5</v>
      </c>
      <c r="B2120" s="332" t="s">
        <v>2345</v>
      </c>
      <c r="C2120" s="332" t="s">
        <v>2346</v>
      </c>
      <c r="D2120" s="332" t="s">
        <v>2347</v>
      </c>
      <c r="E2120" s="262"/>
      <c r="F2120" s="331" t="n">
        <v>0.05</v>
      </c>
      <c r="G2120" s="333" t="n">
        <v>28</v>
      </c>
      <c r="H2120" s="333" t="n">
        <f aca="false">A2120*G2120*(1-H2108/100)</f>
        <v>140</v>
      </c>
      <c r="I2120" s="334" t="n">
        <v>21.06</v>
      </c>
      <c r="J2120" s="334" t="n">
        <f aca="false">(A2120*I2120)/J2108*K2108</f>
        <v>98.01</v>
      </c>
      <c r="K2120" s="335" t="n">
        <f aca="false">H2120-J2120</f>
        <v>41.99</v>
      </c>
      <c r="L2120" s="330"/>
      <c r="M2120" s="262"/>
      <c r="N2120" s="262" t="n">
        <v>21.06</v>
      </c>
      <c r="O2120" s="262" t="n">
        <v>0.24</v>
      </c>
      <c r="P2120" s="262" t="n">
        <v>37.908</v>
      </c>
      <c r="Q2120" s="262" t="n">
        <v>28.431</v>
      </c>
      <c r="R2120" s="331" t="n">
        <f aca="false">A2120*F2120</f>
        <v>0.25</v>
      </c>
    </row>
    <row r="2121" s="1" customFormat="true" ht="12.75" hidden="false" customHeight="false" outlineLevel="0" collapsed="false">
      <c r="A2121" s="262" t="n">
        <v>1</v>
      </c>
      <c r="B2121" s="332" t="s">
        <v>2135</v>
      </c>
      <c r="C2121" s="332" t="s">
        <v>1550</v>
      </c>
      <c r="D2121" s="332" t="s">
        <v>2136</v>
      </c>
      <c r="E2121" s="262"/>
      <c r="F2121" s="331" t="n">
        <v>1.94</v>
      </c>
      <c r="G2121" s="333" t="n">
        <v>1330</v>
      </c>
      <c r="H2121" s="333" t="n">
        <f aca="false">A2121*G2121*(1-H2108/100)</f>
        <v>1330</v>
      </c>
      <c r="I2121" s="334" t="n">
        <v>949.65</v>
      </c>
      <c r="J2121" s="334" t="n">
        <f aca="false">(A2121*I2121)/J2108*K2108</f>
        <v>883.905</v>
      </c>
      <c r="K2121" s="335" t="n">
        <f aca="false">H2121-J2121</f>
        <v>446.095</v>
      </c>
      <c r="L2121" s="330"/>
      <c r="M2121" s="262"/>
      <c r="N2121" s="262" t="n">
        <v>949.65</v>
      </c>
      <c r="O2121" s="262" t="n">
        <v>9.74</v>
      </c>
      <c r="P2121" s="262" t="n">
        <v>1420</v>
      </c>
      <c r="Q2121" s="262" t="n">
        <v>1329.51</v>
      </c>
      <c r="R2121" s="331" t="n">
        <f aca="false">A2121*F2121</f>
        <v>1.94</v>
      </c>
    </row>
    <row r="2122" s="1" customFormat="true" ht="12.75" hidden="false" customHeight="false" outlineLevel="0" collapsed="false">
      <c r="A2122" s="262" t="n">
        <v>2</v>
      </c>
      <c r="B2122" s="332" t="s">
        <v>3553</v>
      </c>
      <c r="C2122" s="332" t="s">
        <v>1907</v>
      </c>
      <c r="D2122" s="332" t="s">
        <v>3554</v>
      </c>
      <c r="E2122" s="262"/>
      <c r="F2122" s="331" t="n">
        <v>0.02</v>
      </c>
      <c r="G2122" s="333" t="n">
        <v>149</v>
      </c>
      <c r="H2122" s="333" t="n">
        <f aca="false">A2122*G2122*(1-H2108/100)</f>
        <v>298</v>
      </c>
      <c r="I2122" s="334" t="n">
        <v>110.565</v>
      </c>
      <c r="J2122" s="334" t="n">
        <f aca="false">(A2122*I2122)/J2108*K2108</f>
        <v>205.821</v>
      </c>
      <c r="K2122" s="335" t="n">
        <f aca="false">H2122-J2122</f>
        <v>92.179</v>
      </c>
      <c r="L2122" s="330"/>
      <c r="M2122" s="262"/>
      <c r="N2122" s="262" t="n">
        <v>110.565</v>
      </c>
      <c r="O2122" s="262" t="n">
        <v>1.26</v>
      </c>
      <c r="P2122" s="262" t="n">
        <v>170</v>
      </c>
      <c r="Q2122" s="262" t="n">
        <v>149.2628</v>
      </c>
      <c r="R2122" s="331" t="n">
        <f aca="false">A2122*F2122</f>
        <v>0.04</v>
      </c>
    </row>
    <row r="2123" s="1" customFormat="true" ht="12.75" hidden="false" customHeight="false" outlineLevel="0" collapsed="false">
      <c r="A2123" s="262" t="n">
        <v>4</v>
      </c>
      <c r="B2123" s="332" t="s">
        <v>3555</v>
      </c>
      <c r="C2123" s="332" t="s">
        <v>1907</v>
      </c>
      <c r="D2123" s="332" t="s">
        <v>3556</v>
      </c>
      <c r="E2123" s="262"/>
      <c r="F2123" s="331" t="n">
        <v>0.04</v>
      </c>
      <c r="G2123" s="333" t="n">
        <v>150</v>
      </c>
      <c r="H2123" s="333" t="n">
        <f aca="false">A2123*G2123*(1-H2108/100)</f>
        <v>600</v>
      </c>
      <c r="I2123" s="334" t="n">
        <v>156.195</v>
      </c>
      <c r="J2123" s="334" t="n">
        <f aca="false">(A2123*I2123)/J2108*K2108</f>
        <v>581.526</v>
      </c>
      <c r="K2123" s="335" t="n">
        <f aca="false">H2123-J2123</f>
        <v>18.474</v>
      </c>
      <c r="L2123" s="330"/>
      <c r="M2123" s="262"/>
      <c r="N2123" s="262" t="n">
        <v>156.195</v>
      </c>
      <c r="O2123" s="262" t="n">
        <v>1.78</v>
      </c>
      <c r="P2123" s="262" t="n">
        <v>230</v>
      </c>
      <c r="Q2123" s="262" t="n">
        <v>150</v>
      </c>
      <c r="R2123" s="331" t="n">
        <f aca="false">A2123*F2123</f>
        <v>0.16</v>
      </c>
    </row>
    <row r="2124" s="1" customFormat="true" ht="12.75" hidden="false" customHeight="false" outlineLevel="0" collapsed="false">
      <c r="A2124" s="262" t="n">
        <v>2</v>
      </c>
      <c r="B2124" s="332" t="s">
        <v>2404</v>
      </c>
      <c r="C2124" s="332" t="s">
        <v>1680</v>
      </c>
      <c r="D2124" s="332" t="s">
        <v>2405</v>
      </c>
      <c r="E2124" s="262"/>
      <c r="F2124" s="331" t="n">
        <v>0.05</v>
      </c>
      <c r="G2124" s="333" t="n">
        <v>130</v>
      </c>
      <c r="H2124" s="333" t="n">
        <f aca="false">A2124*G2124*(1-H2108/100)</f>
        <v>260</v>
      </c>
      <c r="I2124" s="334" t="n">
        <v>96.525</v>
      </c>
      <c r="J2124" s="334" t="n">
        <f aca="false">(A2124*I2124)/J2108*K2108</f>
        <v>179.685</v>
      </c>
      <c r="K2124" s="335" t="n">
        <f aca="false">H2124-J2124</f>
        <v>80.315</v>
      </c>
      <c r="L2124" s="330"/>
      <c r="M2124" s="262"/>
      <c r="N2124" s="262" t="n">
        <v>96.525</v>
      </c>
      <c r="O2124" s="262" t="n">
        <v>1.1</v>
      </c>
      <c r="P2124" s="262" t="n">
        <v>140</v>
      </c>
      <c r="Q2124" s="262" t="n">
        <v>130.3088</v>
      </c>
      <c r="R2124" s="331" t="n">
        <f aca="false">A2124*F2124</f>
        <v>0.1</v>
      </c>
    </row>
    <row r="2125" s="1" customFormat="true" ht="12.75" hidden="false" customHeight="false" outlineLevel="0" collapsed="false">
      <c r="A2125" s="336" t="n">
        <f aca="false">SUM(A2109:A2124)</f>
        <v>70</v>
      </c>
      <c r="B2125" s="336" t="s">
        <v>377</v>
      </c>
      <c r="C2125" s="336"/>
      <c r="D2125" s="336"/>
      <c r="E2125" s="336"/>
      <c r="F2125" s="337" t="n">
        <f aca="false">R2125</f>
        <v>103</v>
      </c>
      <c r="G2125" s="338"/>
      <c r="H2125" s="339" t="n">
        <f aca="false">SUM(H2109:H2124)</f>
        <v>20874</v>
      </c>
      <c r="I2125" s="340"/>
      <c r="J2125" s="341" t="n">
        <f aca="false">SUM(J2109:J2124)</f>
        <v>14518.09425</v>
      </c>
      <c r="K2125" s="335" t="n">
        <f aca="false">SUM(K2109:K2124)</f>
        <v>6355.90575</v>
      </c>
      <c r="L2125" s="330"/>
      <c r="M2125" s="262"/>
      <c r="N2125" s="262"/>
      <c r="O2125" s="262"/>
      <c r="P2125" s="262"/>
      <c r="Q2125" s="262"/>
      <c r="R2125" s="331" t="n">
        <f aca="false">SUM(R2109:R2124)</f>
        <v>103</v>
      </c>
    </row>
    <row r="2126" s="1" customFormat="true" ht="12.75" hidden="false" customHeight="false" outlineLevel="0" collapsed="false">
      <c r="A2126" s="262"/>
      <c r="B2126" s="272" t="s">
        <v>914</v>
      </c>
      <c r="C2126" s="342"/>
      <c r="D2126" s="342"/>
      <c r="E2126" s="262"/>
      <c r="F2126" s="262"/>
      <c r="G2126" s="333"/>
      <c r="H2126" s="343" t="n">
        <v>0</v>
      </c>
      <c r="I2126" s="344" t="n">
        <f aca="false">K2127/J2127</f>
        <v>0.437792015987222</v>
      </c>
      <c r="J2126" s="345"/>
      <c r="K2126" s="335"/>
      <c r="L2126" s="330"/>
      <c r="M2126" s="262"/>
      <c r="N2126" s="262"/>
      <c r="O2126" s="262"/>
      <c r="P2126" s="262"/>
      <c r="Q2126" s="262"/>
      <c r="R2126" s="331"/>
    </row>
    <row r="2127" s="1" customFormat="true" ht="13.5" hidden="false" customHeight="false" outlineLevel="0" collapsed="false">
      <c r="A2127" s="346"/>
      <c r="B2127" s="346" t="s">
        <v>915</v>
      </c>
      <c r="C2127" s="346"/>
      <c r="D2127" s="346"/>
      <c r="E2127" s="346"/>
      <c r="F2127" s="347"/>
      <c r="G2127" s="348"/>
      <c r="H2127" s="349" t="n">
        <f aca="false">SUM(H2125:H2126)</f>
        <v>20874</v>
      </c>
      <c r="I2127" s="350" t="n">
        <f aca="false">K2127/H2127</f>
        <v>0.304489113250934</v>
      </c>
      <c r="J2127" s="351" t="n">
        <f aca="false">SUM(J2125:J2126)</f>
        <v>14518.09425</v>
      </c>
      <c r="K2127" s="352" t="n">
        <f aca="false">H2127-J2127</f>
        <v>6355.90575</v>
      </c>
      <c r="L2127" s="330"/>
      <c r="M2127" s="262"/>
      <c r="N2127" s="262"/>
      <c r="O2127" s="262"/>
      <c r="P2127" s="262"/>
      <c r="Q2127" s="262"/>
      <c r="R2127" s="331"/>
    </row>
    <row r="2128" s="1" customFormat="true" ht="13.5" hidden="false" customHeight="false" outlineLevel="0" collapsed="false">
      <c r="A2128" s="262"/>
      <c r="B2128" s="332"/>
      <c r="C2128" s="342"/>
      <c r="D2128" s="342"/>
      <c r="E2128" s="262"/>
      <c r="F2128" s="262"/>
      <c r="G2128" s="262"/>
      <c r="H2128" s="262"/>
      <c r="I2128" s="354"/>
      <c r="J2128" s="354"/>
      <c r="K2128" s="355"/>
      <c r="L2128" s="330"/>
      <c r="M2128" s="262"/>
      <c r="N2128" s="262"/>
      <c r="O2128" s="262"/>
      <c r="P2128" s="262"/>
      <c r="Q2128" s="262"/>
      <c r="R2128" s="331"/>
    </row>
    <row r="2129" s="1" customFormat="true" ht="13.5" hidden="false" customHeight="false" outlineLevel="0" collapsed="false">
      <c r="A2129" s="322"/>
      <c r="B2129" s="323" t="s">
        <v>385</v>
      </c>
      <c r="C2129" s="324"/>
      <c r="D2129" s="325" t="n">
        <v>42786</v>
      </c>
      <c r="E2129" s="322"/>
      <c r="F2129" s="322" t="s">
        <v>3552</v>
      </c>
      <c r="G2129" s="324"/>
      <c r="H2129" s="326" t="n">
        <v>0</v>
      </c>
      <c r="I2129" s="327" t="s">
        <v>358</v>
      </c>
      <c r="J2129" s="328" t="n">
        <v>65</v>
      </c>
      <c r="K2129" s="329" t="n">
        <v>60.5</v>
      </c>
      <c r="L2129" s="330"/>
      <c r="M2129" s="262"/>
      <c r="N2129" s="262"/>
      <c r="O2129" s="262"/>
      <c r="P2129" s="262"/>
      <c r="Q2129" s="262"/>
      <c r="R2129" s="331"/>
    </row>
    <row r="2130" s="1" customFormat="true" ht="12.75" hidden="false" customHeight="false" outlineLevel="0" collapsed="false">
      <c r="A2130" s="262" t="n">
        <v>36</v>
      </c>
      <c r="B2130" s="332" t="s">
        <v>1615</v>
      </c>
      <c r="C2130" s="332" t="s">
        <v>1532</v>
      </c>
      <c r="D2130" s="332" t="s">
        <v>1616</v>
      </c>
      <c r="E2130" s="262"/>
      <c r="F2130" s="331" t="n">
        <v>0.3</v>
      </c>
      <c r="G2130" s="333" t="n">
        <v>225</v>
      </c>
      <c r="H2130" s="333" t="n">
        <f aca="false">A2130*G2130*(1-H2129/100)</f>
        <v>8100</v>
      </c>
      <c r="I2130" s="334" t="n">
        <v>158.015</v>
      </c>
      <c r="J2130" s="334" t="n">
        <f aca="false">(A2130*I2130)/J2129*K2129</f>
        <v>5294.718</v>
      </c>
      <c r="K2130" s="335" t="n">
        <f aca="false">H2130-J2130</f>
        <v>2805.282</v>
      </c>
      <c r="L2130" s="330"/>
      <c r="M2130" s="262"/>
      <c r="N2130" s="262" t="n">
        <v>158.015</v>
      </c>
      <c r="O2130" s="262" t="n">
        <v>1.43</v>
      </c>
      <c r="P2130" s="262" t="n">
        <v>500</v>
      </c>
      <c r="Q2130" s="262" t="n">
        <v>225</v>
      </c>
      <c r="R2130" s="331" t="n">
        <f aca="false">A2130*F2130</f>
        <v>10.8</v>
      </c>
    </row>
    <row r="2131" s="1" customFormat="true" ht="12.75" hidden="false" customHeight="false" outlineLevel="0" collapsed="false">
      <c r="A2131" s="262" t="n">
        <v>6</v>
      </c>
      <c r="B2131" s="332" t="s">
        <v>3557</v>
      </c>
      <c r="C2131" s="332" t="s">
        <v>2628</v>
      </c>
      <c r="D2131" s="332" t="s">
        <v>3558</v>
      </c>
      <c r="E2131" s="262"/>
      <c r="F2131" s="331" t="n">
        <v>0.63</v>
      </c>
      <c r="G2131" s="333" t="n">
        <v>835</v>
      </c>
      <c r="H2131" s="333" t="n">
        <f aca="false">A2131*G2131*(1-H2129/100)</f>
        <v>5010</v>
      </c>
      <c r="I2131" s="334" t="n">
        <v>618.6375</v>
      </c>
      <c r="J2131" s="334" t="n">
        <f aca="false">(A2131*I2131)/J2129*K2129</f>
        <v>3454.8525</v>
      </c>
      <c r="K2131" s="335" t="n">
        <f aca="false">H2131-J2131</f>
        <v>1555.1475</v>
      </c>
      <c r="L2131" s="330"/>
      <c r="M2131" s="262"/>
      <c r="N2131" s="262" t="n">
        <v>618.6375</v>
      </c>
      <c r="O2131" s="262" t="n">
        <v>7.05</v>
      </c>
      <c r="P2131" s="262"/>
      <c r="Q2131" s="262" t="n">
        <v>835</v>
      </c>
      <c r="R2131" s="331" t="n">
        <f aca="false">A2131*F2131</f>
        <v>3.78</v>
      </c>
    </row>
    <row r="2132" s="1" customFormat="true" ht="12.75" hidden="false" customHeight="false" outlineLevel="0" collapsed="false">
      <c r="A2132" s="336" t="n">
        <f aca="false">SUM(A2130:A2131)</f>
        <v>42</v>
      </c>
      <c r="B2132" s="336" t="s">
        <v>377</v>
      </c>
      <c r="C2132" s="336"/>
      <c r="D2132" s="336"/>
      <c r="E2132" s="336"/>
      <c r="F2132" s="337" t="n">
        <f aca="false">R2132</f>
        <v>14.58</v>
      </c>
      <c r="G2132" s="338"/>
      <c r="H2132" s="339" t="n">
        <f aca="false">SUM(H2130:H2131)</f>
        <v>13110</v>
      </c>
      <c r="I2132" s="340"/>
      <c r="J2132" s="341" t="n">
        <f aca="false">SUM(J2130:J2131)</f>
        <v>8749.5705</v>
      </c>
      <c r="K2132" s="335" t="n">
        <f aca="false">SUM(K2130:K2131)</f>
        <v>4360.4295</v>
      </c>
      <c r="L2132" s="330"/>
      <c r="M2132" s="262"/>
      <c r="N2132" s="262"/>
      <c r="O2132" s="262"/>
      <c r="P2132" s="262"/>
      <c r="Q2132" s="262"/>
      <c r="R2132" s="331" t="n">
        <f aca="false">SUM(R2130:R2131)</f>
        <v>14.58</v>
      </c>
    </row>
    <row r="2133" s="1" customFormat="true" ht="12.75" hidden="false" customHeight="false" outlineLevel="0" collapsed="false">
      <c r="A2133" s="262"/>
      <c r="B2133" s="272" t="s">
        <v>914</v>
      </c>
      <c r="C2133" s="342"/>
      <c r="D2133" s="342"/>
      <c r="E2133" s="262"/>
      <c r="F2133" s="262"/>
      <c r="G2133" s="333"/>
      <c r="H2133" s="343" t="n">
        <v>0</v>
      </c>
      <c r="I2133" s="344" t="n">
        <f aca="false">K2134/J2134</f>
        <v>0.498359262320362</v>
      </c>
      <c r="J2133" s="345"/>
      <c r="K2133" s="335"/>
      <c r="L2133" s="330"/>
      <c r="M2133" s="262"/>
      <c r="N2133" s="262"/>
      <c r="O2133" s="262"/>
      <c r="P2133" s="262"/>
      <c r="Q2133" s="262"/>
      <c r="R2133" s="331"/>
    </row>
    <row r="2134" s="1" customFormat="true" ht="13.5" hidden="false" customHeight="false" outlineLevel="0" collapsed="false">
      <c r="A2134" s="346"/>
      <c r="B2134" s="346" t="s">
        <v>915</v>
      </c>
      <c r="C2134" s="346"/>
      <c r="D2134" s="346"/>
      <c r="E2134" s="346"/>
      <c r="F2134" s="347"/>
      <c r="G2134" s="348"/>
      <c r="H2134" s="349" t="n">
        <f aca="false">SUM(H2132:H2133)</f>
        <v>13110</v>
      </c>
      <c r="I2134" s="350" t="n">
        <f aca="false">K2134/H2134</f>
        <v>0.332603318077803</v>
      </c>
      <c r="J2134" s="351" t="n">
        <f aca="false">SUM(J2132:J2133)</f>
        <v>8749.5705</v>
      </c>
      <c r="K2134" s="352" t="n">
        <f aca="false">H2134-J2134</f>
        <v>4360.4295</v>
      </c>
      <c r="L2134" s="330"/>
      <c r="M2134" s="262"/>
      <c r="N2134" s="262"/>
      <c r="O2134" s="262"/>
      <c r="P2134" s="262"/>
      <c r="Q2134" s="262"/>
      <c r="R2134" s="331"/>
    </row>
    <row r="2135" s="1" customFormat="true" ht="13.5" hidden="false" customHeight="false" outlineLevel="0" collapsed="false">
      <c r="A2135" s="262"/>
      <c r="B2135" s="332"/>
      <c r="C2135" s="342"/>
      <c r="D2135" s="342"/>
      <c r="E2135" s="262"/>
      <c r="F2135" s="262"/>
      <c r="G2135" s="262"/>
      <c r="H2135" s="262"/>
      <c r="I2135" s="354"/>
      <c r="J2135" s="354"/>
      <c r="K2135" s="355"/>
      <c r="L2135" s="330"/>
      <c r="M2135" s="262"/>
      <c r="N2135" s="262"/>
      <c r="O2135" s="262"/>
      <c r="P2135" s="262"/>
      <c r="Q2135" s="262"/>
      <c r="R2135" s="331"/>
    </row>
    <row r="2136" s="1" customFormat="true" ht="13.5" hidden="false" customHeight="false" outlineLevel="0" collapsed="false">
      <c r="A2136" s="322"/>
      <c r="B2136" s="323" t="s">
        <v>3559</v>
      </c>
      <c r="C2136" s="324" t="s">
        <v>3560</v>
      </c>
      <c r="D2136" s="325" t="n">
        <v>42786</v>
      </c>
      <c r="E2136" s="322"/>
      <c r="F2136" s="322" t="s">
        <v>3552</v>
      </c>
      <c r="G2136" s="324"/>
      <c r="H2136" s="326" t="n">
        <v>0</v>
      </c>
      <c r="I2136" s="327" t="s">
        <v>358</v>
      </c>
      <c r="J2136" s="328" t="n">
        <v>65</v>
      </c>
      <c r="K2136" s="329" t="n">
        <v>60.5</v>
      </c>
      <c r="L2136" s="330"/>
      <c r="M2136" s="262"/>
      <c r="N2136" s="262"/>
      <c r="O2136" s="262"/>
      <c r="P2136" s="262"/>
      <c r="Q2136" s="262"/>
      <c r="R2136" s="331"/>
    </row>
    <row r="2137" s="1" customFormat="true" ht="12.75" hidden="false" customHeight="false" outlineLevel="0" collapsed="false">
      <c r="A2137" s="262" t="n">
        <v>1</v>
      </c>
      <c r="B2137" s="332" t="s">
        <v>3561</v>
      </c>
      <c r="C2137" s="332" t="s">
        <v>3562</v>
      </c>
      <c r="D2137" s="332" t="s">
        <v>3563</v>
      </c>
      <c r="E2137" s="262"/>
      <c r="F2137" s="331" t="n">
        <v>6.64</v>
      </c>
      <c r="G2137" s="333" t="n">
        <v>12500</v>
      </c>
      <c r="H2137" s="333" t="n">
        <f aca="false">A2137*G2137*(1-H2136/100)</f>
        <v>12500</v>
      </c>
      <c r="I2137" s="334" t="n">
        <v>15416.7975</v>
      </c>
      <c r="J2137" s="334" t="n">
        <f aca="false">(A2137*I2137)/J2136*K2136</f>
        <v>14349.48075</v>
      </c>
      <c r="K2137" s="335" t="n">
        <f aca="false">H2137-J2137</f>
        <v>-1849.48075</v>
      </c>
      <c r="L2137" s="330"/>
      <c r="M2137" s="262"/>
      <c r="N2137" s="262" t="n">
        <v>15416.7975</v>
      </c>
      <c r="O2137" s="262" t="n">
        <v>175.69</v>
      </c>
      <c r="P2137" s="262" t="n">
        <v>24666.876</v>
      </c>
      <c r="Q2137" s="262" t="n">
        <v>16958.4773</v>
      </c>
      <c r="R2137" s="331" t="n">
        <f aca="false">A2137*F2137</f>
        <v>6.64</v>
      </c>
    </row>
    <row r="2138" s="1" customFormat="true" ht="12.75" hidden="false" customHeight="false" outlineLevel="0" collapsed="false">
      <c r="A2138" s="336" t="n">
        <f aca="false">SUM(A2137:A2137)</f>
        <v>1</v>
      </c>
      <c r="B2138" s="336" t="s">
        <v>377</v>
      </c>
      <c r="C2138" s="336"/>
      <c r="D2138" s="336"/>
      <c r="E2138" s="336"/>
      <c r="F2138" s="337" t="n">
        <f aca="false">R2138</f>
        <v>6.64</v>
      </c>
      <c r="G2138" s="338"/>
      <c r="H2138" s="339" t="n">
        <f aca="false">SUM(H2137:H2137)</f>
        <v>12500</v>
      </c>
      <c r="I2138" s="340"/>
      <c r="J2138" s="341" t="n">
        <f aca="false">SUM(J2137:J2137)</f>
        <v>14349.48075</v>
      </c>
      <c r="K2138" s="335" t="n">
        <f aca="false">SUM(K2137:K2137)</f>
        <v>-1849.48075</v>
      </c>
      <c r="L2138" s="330"/>
      <c r="M2138" s="262"/>
      <c r="N2138" s="262"/>
      <c r="O2138" s="262"/>
      <c r="P2138" s="262"/>
      <c r="Q2138" s="262"/>
      <c r="R2138" s="331" t="n">
        <f aca="false">SUM(R2137:R2137)</f>
        <v>6.64</v>
      </c>
    </row>
    <row r="2139" s="1" customFormat="true" ht="12.75" hidden="false" customHeight="false" outlineLevel="0" collapsed="false">
      <c r="A2139" s="262"/>
      <c r="B2139" s="272" t="s">
        <v>914</v>
      </c>
      <c r="C2139" s="342"/>
      <c r="D2139" s="342"/>
      <c r="E2139" s="262"/>
      <c r="F2139" s="262"/>
      <c r="G2139" s="333"/>
      <c r="H2139" s="343" t="n">
        <v>0</v>
      </c>
      <c r="I2139" s="344" t="n">
        <f aca="false">K2140/J2140</f>
        <v>-0.128888339740098</v>
      </c>
      <c r="J2139" s="345"/>
      <c r="K2139" s="335"/>
      <c r="L2139" s="330"/>
      <c r="M2139" s="262"/>
      <c r="N2139" s="262"/>
      <c r="O2139" s="262"/>
      <c r="P2139" s="262"/>
      <c r="Q2139" s="262"/>
      <c r="R2139" s="331"/>
    </row>
    <row r="2140" s="1" customFormat="true" ht="13.5" hidden="false" customHeight="false" outlineLevel="0" collapsed="false">
      <c r="A2140" s="346"/>
      <c r="B2140" s="346" t="s">
        <v>915</v>
      </c>
      <c r="C2140" s="346"/>
      <c r="D2140" s="346"/>
      <c r="E2140" s="346"/>
      <c r="F2140" s="347"/>
      <c r="G2140" s="348"/>
      <c r="H2140" s="349" t="n">
        <f aca="false">SUM(H2138:H2139)</f>
        <v>12500</v>
      </c>
      <c r="I2140" s="350" t="n">
        <f aca="false">K2140/H2140</f>
        <v>-0.14795846</v>
      </c>
      <c r="J2140" s="351" t="n">
        <f aca="false">SUM(J2138:J2139)</f>
        <v>14349.48075</v>
      </c>
      <c r="K2140" s="352" t="n">
        <f aca="false">H2140-J2140</f>
        <v>-1849.48075</v>
      </c>
      <c r="L2140" s="330"/>
      <c r="M2140" s="262"/>
      <c r="N2140" s="262"/>
      <c r="O2140" s="262"/>
      <c r="P2140" s="262"/>
      <c r="Q2140" s="262"/>
      <c r="R2140" s="331"/>
    </row>
    <row r="2141" s="1" customFormat="true" ht="13.5" hidden="false" customHeight="false" outlineLevel="0" collapsed="false">
      <c r="A2141" s="262"/>
      <c r="B2141" s="332"/>
      <c r="C2141" s="342"/>
      <c r="D2141" s="342"/>
      <c r="E2141" s="262"/>
      <c r="F2141" s="262"/>
      <c r="G2141" s="262"/>
      <c r="H2141" s="262"/>
      <c r="I2141" s="354"/>
      <c r="J2141" s="354"/>
      <c r="K2141" s="355"/>
      <c r="L2141" s="330"/>
      <c r="M2141" s="262"/>
      <c r="N2141" s="262"/>
      <c r="O2141" s="262"/>
      <c r="P2141" s="262"/>
      <c r="Q2141" s="262"/>
      <c r="R2141" s="331"/>
    </row>
    <row r="2142" s="1" customFormat="true" ht="13.5" hidden="false" customHeight="false" outlineLevel="0" collapsed="false">
      <c r="A2142" s="322"/>
      <c r="B2142" s="323" t="s">
        <v>3564</v>
      </c>
      <c r="C2142" s="324"/>
      <c r="D2142" s="325" t="n">
        <v>42786</v>
      </c>
      <c r="E2142" s="322"/>
      <c r="F2142" s="322" t="s">
        <v>3565</v>
      </c>
      <c r="G2142" s="324"/>
      <c r="H2142" s="326" t="n">
        <v>0</v>
      </c>
      <c r="I2142" s="327" t="s">
        <v>358</v>
      </c>
      <c r="J2142" s="328" t="n">
        <v>65</v>
      </c>
      <c r="K2142" s="329" t="n">
        <v>60.5</v>
      </c>
      <c r="L2142" s="330"/>
      <c r="M2142" s="262"/>
      <c r="N2142" s="262"/>
      <c r="O2142" s="262"/>
      <c r="P2142" s="262"/>
      <c r="Q2142" s="262"/>
      <c r="R2142" s="331"/>
    </row>
    <row r="2143" s="1" customFormat="true" ht="12.75" hidden="false" customHeight="false" outlineLevel="0" collapsed="false">
      <c r="A2143" s="262" t="n">
        <v>30</v>
      </c>
      <c r="B2143" s="332" t="s">
        <v>1403</v>
      </c>
      <c r="C2143" s="332" t="s">
        <v>786</v>
      </c>
      <c r="D2143" s="332" t="s">
        <v>1593</v>
      </c>
      <c r="E2143" s="262"/>
      <c r="F2143" s="331" t="n">
        <v>8.8</v>
      </c>
      <c r="G2143" s="333" t="n">
        <v>1400</v>
      </c>
      <c r="H2143" s="333" t="n">
        <f aca="false">A2143*G2143*(1-H2142/100)</f>
        <v>42000</v>
      </c>
      <c r="I2143" s="334" t="n">
        <v>1050.3675</v>
      </c>
      <c r="J2143" s="334" t="n">
        <f aca="false">(A2143*I2143)/J2142*K2142</f>
        <v>29329.4925</v>
      </c>
      <c r="K2143" s="335" t="n">
        <f aca="false">H2143-J2143</f>
        <v>12670.5075</v>
      </c>
      <c r="L2143" s="330"/>
      <c r="M2143" s="262"/>
      <c r="N2143" s="262" t="n">
        <v>1050.3675</v>
      </c>
      <c r="O2143" s="262" t="n">
        <v>11.97</v>
      </c>
      <c r="P2143" s="262" t="n">
        <v>1580</v>
      </c>
      <c r="Q2143" s="262" t="n">
        <v>1417.9961</v>
      </c>
      <c r="R2143" s="331" t="n">
        <f aca="false">A2143*F2143</f>
        <v>264</v>
      </c>
    </row>
    <row r="2144" s="1" customFormat="true" ht="12.75" hidden="false" customHeight="false" outlineLevel="0" collapsed="false">
      <c r="A2144" s="262" t="n">
        <v>20</v>
      </c>
      <c r="B2144" s="332" t="s">
        <v>1542</v>
      </c>
      <c r="C2144" s="332" t="s">
        <v>786</v>
      </c>
      <c r="D2144" s="332" t="s">
        <v>1543</v>
      </c>
      <c r="E2144" s="262"/>
      <c r="F2144" s="331" t="n">
        <v>14</v>
      </c>
      <c r="G2144" s="333" t="n">
        <v>2300</v>
      </c>
      <c r="H2144" s="333" t="n">
        <f aca="false">A2144*G2144*(1-H2142/100)</f>
        <v>46000</v>
      </c>
      <c r="I2144" s="334" t="n">
        <v>1732.64</v>
      </c>
      <c r="J2144" s="334" t="n">
        <f aca="false">(A2144*I2144)/J2142*K2142</f>
        <v>32253.76</v>
      </c>
      <c r="K2144" s="335" t="n">
        <f aca="false">H2144-J2144</f>
        <v>13746.24</v>
      </c>
      <c r="L2144" s="330"/>
      <c r="M2144" s="262"/>
      <c r="N2144" s="262" t="n">
        <v>1732.64</v>
      </c>
      <c r="O2144" s="262" t="n">
        <v>19.04</v>
      </c>
      <c r="P2144" s="262" t="n">
        <v>2600</v>
      </c>
      <c r="Q2144" s="262" t="n">
        <v>2339.064</v>
      </c>
      <c r="R2144" s="331" t="n">
        <f aca="false">A2144*F2144</f>
        <v>280</v>
      </c>
    </row>
    <row r="2145" s="1" customFormat="true" ht="12.75" hidden="false" customHeight="false" outlineLevel="0" collapsed="false">
      <c r="A2145" s="262" t="n">
        <v>50</v>
      </c>
      <c r="B2145" s="332" t="s">
        <v>1309</v>
      </c>
      <c r="C2145" s="332" t="s">
        <v>877</v>
      </c>
      <c r="D2145" s="332" t="s">
        <v>1310</v>
      </c>
      <c r="E2145" s="262"/>
      <c r="F2145" s="331" t="n">
        <v>0.42</v>
      </c>
      <c r="G2145" s="333" t="n">
        <v>108</v>
      </c>
      <c r="H2145" s="333" t="n">
        <f aca="false">A2145*G2145*(1-H2142/100)</f>
        <v>5400</v>
      </c>
      <c r="I2145" s="334" t="n">
        <v>69.745</v>
      </c>
      <c r="J2145" s="334" t="n">
        <f aca="false">(A2145*I2145)/J2142*K2142</f>
        <v>3245.825</v>
      </c>
      <c r="K2145" s="335" t="n">
        <f aca="false">H2145-J2145</f>
        <v>2154.175</v>
      </c>
      <c r="L2145" s="330"/>
      <c r="M2145" s="262"/>
      <c r="N2145" s="262" t="n">
        <v>69.745</v>
      </c>
      <c r="O2145" s="262" t="n">
        <v>0.74</v>
      </c>
      <c r="P2145" s="262" t="n">
        <v>200</v>
      </c>
      <c r="Q2145" s="262" t="n">
        <v>108.1047</v>
      </c>
      <c r="R2145" s="331" t="n">
        <f aca="false">A2145*F2145</f>
        <v>21</v>
      </c>
    </row>
    <row r="2146" s="1" customFormat="true" ht="12.75" hidden="false" customHeight="false" outlineLevel="0" collapsed="false">
      <c r="A2146" s="262" t="n">
        <v>400</v>
      </c>
      <c r="B2146" s="332" t="s">
        <v>2002</v>
      </c>
      <c r="C2146" s="332" t="s">
        <v>2003</v>
      </c>
      <c r="D2146" s="332" t="s">
        <v>2004</v>
      </c>
      <c r="E2146" s="262"/>
      <c r="F2146" s="331" t="n">
        <v>0.1</v>
      </c>
      <c r="G2146" s="333" t="n">
        <v>24</v>
      </c>
      <c r="H2146" s="333" t="n">
        <f aca="false">A2146*G2146*(1-H2142/100)</f>
        <v>9600</v>
      </c>
      <c r="I2146" s="334" t="n">
        <v>17.55</v>
      </c>
      <c r="J2146" s="334" t="n">
        <f aca="false">(A2146*I2146)/J2142*K2142</f>
        <v>6534</v>
      </c>
      <c r="K2146" s="335" t="n">
        <f aca="false">H2146-J2146</f>
        <v>3066</v>
      </c>
      <c r="L2146" s="330"/>
      <c r="M2146" s="262"/>
      <c r="N2146" s="262" t="n">
        <v>17.55</v>
      </c>
      <c r="O2146" s="262" t="n">
        <v>0.2</v>
      </c>
      <c r="P2146" s="262"/>
      <c r="Q2146" s="262" t="n">
        <v>23.6925</v>
      </c>
      <c r="R2146" s="331" t="n">
        <f aca="false">A2146*F2146</f>
        <v>40</v>
      </c>
    </row>
    <row r="2147" s="1" customFormat="true" ht="12.75" hidden="false" customHeight="false" outlineLevel="0" collapsed="false">
      <c r="A2147" s="262" t="n">
        <v>1</v>
      </c>
      <c r="B2147" s="332" t="s">
        <v>3566</v>
      </c>
      <c r="C2147" s="332" t="s">
        <v>3465</v>
      </c>
      <c r="D2147" s="332" t="s">
        <v>3567</v>
      </c>
      <c r="E2147" s="262"/>
      <c r="F2147" s="331" t="n">
        <v>17</v>
      </c>
      <c r="G2147" s="333" t="n">
        <v>3500</v>
      </c>
      <c r="H2147" s="333" t="n">
        <f aca="false">A2147*G2147*(1-H2142/100)</f>
        <v>3500</v>
      </c>
      <c r="I2147" s="334" t="n">
        <v>2632.5</v>
      </c>
      <c r="J2147" s="334" t="n">
        <f aca="false">(A2147*I2147)/J2142*K2142</f>
        <v>2450.25</v>
      </c>
      <c r="K2147" s="335" t="n">
        <f aca="false">H2147-J2147</f>
        <v>1049.75</v>
      </c>
      <c r="L2147" s="330"/>
      <c r="M2147" s="262"/>
      <c r="N2147" s="262" t="n">
        <v>2632.5</v>
      </c>
      <c r="O2147" s="262" t="n">
        <v>30</v>
      </c>
      <c r="P2147" s="262" t="n">
        <v>3900</v>
      </c>
      <c r="Q2147" s="262" t="n">
        <v>3553.875</v>
      </c>
      <c r="R2147" s="331" t="n">
        <f aca="false">A2147*F2147</f>
        <v>17</v>
      </c>
    </row>
    <row r="2148" s="1" customFormat="true" ht="12.75" hidden="false" customHeight="false" outlineLevel="0" collapsed="false">
      <c r="A2148" s="262" t="n">
        <v>4</v>
      </c>
      <c r="B2148" s="332" t="s">
        <v>2705</v>
      </c>
      <c r="C2148" s="332" t="s">
        <v>2706</v>
      </c>
      <c r="D2148" s="332" t="s">
        <v>2707</v>
      </c>
      <c r="E2148" s="262"/>
      <c r="F2148" s="331" t="n">
        <v>0.4</v>
      </c>
      <c r="G2148" s="333" t="n">
        <v>455</v>
      </c>
      <c r="H2148" s="333" t="n">
        <f aca="false">A2148*G2148*(1-H2142/100)</f>
        <v>1820</v>
      </c>
      <c r="I2148" s="334" t="n">
        <v>227.5</v>
      </c>
      <c r="J2148" s="334" t="n">
        <f aca="false">(A2148*I2148)/J2142*K2142</f>
        <v>847</v>
      </c>
      <c r="K2148" s="335" t="n">
        <f aca="false">H2148-J2148</f>
        <v>973</v>
      </c>
      <c r="L2148" s="330"/>
      <c r="M2148" s="262"/>
      <c r="N2148" s="262" t="n">
        <v>227.5</v>
      </c>
      <c r="O2148" s="262" t="n">
        <v>2.5</v>
      </c>
      <c r="P2148" s="262" t="n">
        <v>850</v>
      </c>
      <c r="Q2148" s="262" t="n">
        <v>455</v>
      </c>
      <c r="R2148" s="331" t="n">
        <f aca="false">A2148*F2148</f>
        <v>1.6</v>
      </c>
    </row>
    <row r="2149" s="1" customFormat="true" ht="12.75" hidden="false" customHeight="false" outlineLevel="0" collapsed="false">
      <c r="A2149" s="262" t="n">
        <v>4</v>
      </c>
      <c r="B2149" s="332" t="s">
        <v>1970</v>
      </c>
      <c r="C2149" s="332" t="s">
        <v>1971</v>
      </c>
      <c r="D2149" s="332" t="s">
        <v>1972</v>
      </c>
      <c r="E2149" s="262"/>
      <c r="F2149" s="331" t="n">
        <v>0.4</v>
      </c>
      <c r="G2149" s="333" t="n">
        <v>455</v>
      </c>
      <c r="H2149" s="333" t="n">
        <f aca="false">A2149*G2149*(1-H2142/100)</f>
        <v>1820</v>
      </c>
      <c r="I2149" s="334" t="n">
        <v>227.5</v>
      </c>
      <c r="J2149" s="334" t="n">
        <f aca="false">(A2149*I2149)/J2142*K2142</f>
        <v>847</v>
      </c>
      <c r="K2149" s="335" t="n">
        <f aca="false">H2149-J2149</f>
        <v>973</v>
      </c>
      <c r="L2149" s="330"/>
      <c r="M2149" s="262"/>
      <c r="N2149" s="262" t="n">
        <v>227.5</v>
      </c>
      <c r="O2149" s="262" t="n">
        <v>2.5</v>
      </c>
      <c r="P2149" s="262" t="n">
        <v>600</v>
      </c>
      <c r="Q2149" s="262" t="n">
        <v>455</v>
      </c>
      <c r="R2149" s="331" t="n">
        <f aca="false">A2149*F2149</f>
        <v>1.6</v>
      </c>
    </row>
    <row r="2150" s="1" customFormat="true" ht="12.75" hidden="false" customHeight="false" outlineLevel="0" collapsed="false">
      <c r="A2150" s="262" t="n">
        <v>1</v>
      </c>
      <c r="B2150" s="332" t="s">
        <v>3568</v>
      </c>
      <c r="C2150" s="332" t="s">
        <v>3569</v>
      </c>
      <c r="D2150" s="332" t="s">
        <v>2091</v>
      </c>
      <c r="E2150" s="262"/>
      <c r="F2150" s="331" t="n">
        <v>0.3</v>
      </c>
      <c r="G2150" s="333" t="n">
        <v>1700</v>
      </c>
      <c r="H2150" s="333" t="n">
        <f aca="false">A2150*G2150*(1-H2142/100)</f>
        <v>1700</v>
      </c>
      <c r="I2150" s="334" t="n">
        <v>91</v>
      </c>
      <c r="J2150" s="334" t="n">
        <f aca="false">(A2150*I2150)/J2142*K2142</f>
        <v>84.7</v>
      </c>
      <c r="K2150" s="335" t="n">
        <f aca="false">H2150-J2150</f>
        <v>1615.3</v>
      </c>
      <c r="L2150" s="330"/>
      <c r="M2150" s="262"/>
      <c r="N2150" s="262" t="n">
        <v>91</v>
      </c>
      <c r="O2150" s="262" t="n">
        <v>1</v>
      </c>
      <c r="P2150" s="262" t="n">
        <v>140</v>
      </c>
      <c r="Q2150" s="262" t="n">
        <v>122.85</v>
      </c>
      <c r="R2150" s="331" t="n">
        <f aca="false">A2150*F2150</f>
        <v>0.3</v>
      </c>
    </row>
    <row r="2151" s="1" customFormat="true" ht="12.75" hidden="false" customHeight="false" outlineLevel="0" collapsed="false">
      <c r="A2151" s="336" t="n">
        <f aca="false">SUM(A2143:A2150)</f>
        <v>510</v>
      </c>
      <c r="B2151" s="336" t="s">
        <v>377</v>
      </c>
      <c r="C2151" s="336"/>
      <c r="D2151" s="336"/>
      <c r="E2151" s="336"/>
      <c r="F2151" s="337" t="n">
        <f aca="false">R2151</f>
        <v>625.5</v>
      </c>
      <c r="G2151" s="338"/>
      <c r="H2151" s="339" t="n">
        <f aca="false">SUM(H2143:H2150)</f>
        <v>111840</v>
      </c>
      <c r="I2151" s="340"/>
      <c r="J2151" s="341" t="n">
        <f aca="false">SUM(J2143:J2150)</f>
        <v>75592.0275</v>
      </c>
      <c r="K2151" s="335" t="n">
        <f aca="false">SUM(K2143:K2150)</f>
        <v>36247.9725</v>
      </c>
      <c r="L2151" s="330"/>
      <c r="M2151" s="262"/>
      <c r="N2151" s="262"/>
      <c r="O2151" s="262"/>
      <c r="P2151" s="262"/>
      <c r="Q2151" s="262"/>
      <c r="R2151" s="331" t="n">
        <f aca="false">SUM(R2143:R2150)</f>
        <v>625.5</v>
      </c>
    </row>
    <row r="2152" s="1" customFormat="true" ht="12.75" hidden="false" customHeight="false" outlineLevel="0" collapsed="false">
      <c r="A2152" s="262"/>
      <c r="B2152" s="272" t="s">
        <v>914</v>
      </c>
      <c r="C2152" s="342"/>
      <c r="D2152" s="342"/>
      <c r="E2152" s="262"/>
      <c r="F2152" s="262"/>
      <c r="G2152" s="333"/>
      <c r="H2152" s="343" t="n">
        <v>0</v>
      </c>
      <c r="I2152" s="344" t="n">
        <f aca="false">K2153/J2153</f>
        <v>0.479521104259308</v>
      </c>
      <c r="J2152" s="345"/>
      <c r="K2152" s="335"/>
      <c r="L2152" s="330"/>
      <c r="M2152" s="262"/>
      <c r="N2152" s="262"/>
      <c r="O2152" s="262"/>
      <c r="P2152" s="262"/>
      <c r="Q2152" s="262"/>
      <c r="R2152" s="331"/>
    </row>
    <row r="2153" s="1" customFormat="true" ht="13.5" hidden="false" customHeight="false" outlineLevel="0" collapsed="false">
      <c r="A2153" s="346"/>
      <c r="B2153" s="346" t="s">
        <v>915</v>
      </c>
      <c r="C2153" s="346"/>
      <c r="D2153" s="346"/>
      <c r="E2153" s="346"/>
      <c r="F2153" s="347"/>
      <c r="G2153" s="348"/>
      <c r="H2153" s="349" t="n">
        <f aca="false">SUM(H2151:H2152)</f>
        <v>111840</v>
      </c>
      <c r="I2153" s="350" t="n">
        <f aca="false">K2153/H2153</f>
        <v>0.324105619635193</v>
      </c>
      <c r="J2153" s="351" t="n">
        <f aca="false">SUM(J2151:J2152)</f>
        <v>75592.0275</v>
      </c>
      <c r="K2153" s="352" t="n">
        <f aca="false">H2153-J2153</f>
        <v>36247.9725</v>
      </c>
      <c r="L2153" s="330"/>
      <c r="M2153" s="262"/>
      <c r="N2153" s="262"/>
      <c r="O2153" s="262"/>
      <c r="P2153" s="262"/>
      <c r="Q2153" s="262"/>
      <c r="R2153" s="331"/>
    </row>
    <row r="2154" s="1" customFormat="true" ht="13.5" hidden="false" customHeight="false" outlineLevel="0" collapsed="false">
      <c r="A2154" s="262"/>
      <c r="B2154" s="332"/>
      <c r="C2154" s="342"/>
      <c r="D2154" s="342"/>
      <c r="E2154" s="262"/>
      <c r="F2154" s="262"/>
      <c r="G2154" s="262"/>
      <c r="H2154" s="262"/>
      <c r="I2154" s="354"/>
      <c r="J2154" s="354"/>
      <c r="K2154" s="355"/>
      <c r="L2154" s="330"/>
      <c r="M2154" s="262"/>
      <c r="N2154" s="262"/>
      <c r="O2154" s="262"/>
      <c r="P2154" s="262"/>
      <c r="Q2154" s="262"/>
      <c r="R2154" s="331"/>
    </row>
    <row r="2155" s="1" customFormat="true" ht="13.5" hidden="false" customHeight="false" outlineLevel="0" collapsed="false">
      <c r="A2155" s="322"/>
      <c r="B2155" s="323" t="s">
        <v>2243</v>
      </c>
      <c r="C2155" s="324" t="s">
        <v>3156</v>
      </c>
      <c r="D2155" s="325" t="n">
        <v>42786</v>
      </c>
      <c r="E2155" s="322"/>
      <c r="F2155" s="322" t="s">
        <v>3570</v>
      </c>
      <c r="G2155" s="324"/>
      <c r="H2155" s="326" t="n">
        <v>0</v>
      </c>
      <c r="I2155" s="327" t="s">
        <v>358</v>
      </c>
      <c r="J2155" s="328" t="n">
        <v>65</v>
      </c>
      <c r="K2155" s="329" t="n">
        <v>60.5</v>
      </c>
      <c r="L2155" s="330"/>
      <c r="M2155" s="262"/>
      <c r="N2155" s="262"/>
      <c r="O2155" s="262"/>
      <c r="P2155" s="262"/>
      <c r="Q2155" s="262"/>
      <c r="R2155" s="331"/>
    </row>
    <row r="2156" s="1" customFormat="true" ht="12.75" hidden="false" customHeight="false" outlineLevel="0" collapsed="false">
      <c r="A2156" s="262" t="n">
        <v>5</v>
      </c>
      <c r="B2156" s="332" t="s">
        <v>1403</v>
      </c>
      <c r="C2156" s="332" t="s">
        <v>786</v>
      </c>
      <c r="D2156" s="332" t="s">
        <v>1593</v>
      </c>
      <c r="E2156" s="262"/>
      <c r="F2156" s="331" t="n">
        <v>8.8</v>
      </c>
      <c r="G2156" s="333" t="n">
        <v>1400</v>
      </c>
      <c r="H2156" s="333" t="n">
        <f aca="false">A2156*G2156*(1-H2155/100)</f>
        <v>7000</v>
      </c>
      <c r="I2156" s="334" t="n">
        <v>1050.3675</v>
      </c>
      <c r="J2156" s="334" t="n">
        <f aca="false">(A2156*I2156)/J2155*K2155</f>
        <v>4888.24875</v>
      </c>
      <c r="K2156" s="335" t="n">
        <f aca="false">H2156-J2156</f>
        <v>2111.75125</v>
      </c>
      <c r="L2156" s="330"/>
      <c r="M2156" s="262"/>
      <c r="N2156" s="262" t="n">
        <v>1050.3675</v>
      </c>
      <c r="O2156" s="262" t="n">
        <v>11.97</v>
      </c>
      <c r="P2156" s="262" t="n">
        <v>1580</v>
      </c>
      <c r="Q2156" s="262" t="n">
        <v>1417.9961</v>
      </c>
      <c r="R2156" s="331" t="n">
        <f aca="false">A2156*F2156</f>
        <v>44</v>
      </c>
    </row>
    <row r="2157" s="1" customFormat="true" ht="12.75" hidden="false" customHeight="false" outlineLevel="0" collapsed="false">
      <c r="A2157" s="262" t="n">
        <v>5</v>
      </c>
      <c r="B2157" s="332" t="s">
        <v>1309</v>
      </c>
      <c r="C2157" s="332" t="s">
        <v>877</v>
      </c>
      <c r="D2157" s="332" t="s">
        <v>1310</v>
      </c>
      <c r="E2157" s="262"/>
      <c r="F2157" s="331" t="n">
        <v>0.42</v>
      </c>
      <c r="G2157" s="333" t="n">
        <v>108</v>
      </c>
      <c r="H2157" s="333" t="n">
        <f aca="false">A2157*G2157*(1-H2155/100)</f>
        <v>540</v>
      </c>
      <c r="I2157" s="334" t="n">
        <v>69.745</v>
      </c>
      <c r="J2157" s="334" t="n">
        <f aca="false">(A2157*I2157)/J2155*K2155</f>
        <v>324.5825</v>
      </c>
      <c r="K2157" s="335" t="n">
        <f aca="false">H2157-J2157</f>
        <v>215.4175</v>
      </c>
      <c r="L2157" s="330"/>
      <c r="M2157" s="262"/>
      <c r="N2157" s="262" t="n">
        <v>69.745</v>
      </c>
      <c r="O2157" s="262" t="n">
        <v>0.74</v>
      </c>
      <c r="P2157" s="262" t="n">
        <v>200</v>
      </c>
      <c r="Q2157" s="262" t="n">
        <v>108.1047</v>
      </c>
      <c r="R2157" s="331" t="n">
        <f aca="false">A2157*F2157</f>
        <v>2.1</v>
      </c>
    </row>
    <row r="2158" s="1" customFormat="true" ht="12.75" hidden="false" customHeight="false" outlineLevel="0" collapsed="false">
      <c r="A2158" s="336" t="n">
        <f aca="false">SUM(A2156:A2157)</f>
        <v>10</v>
      </c>
      <c r="B2158" s="336" t="s">
        <v>377</v>
      </c>
      <c r="C2158" s="336"/>
      <c r="D2158" s="336"/>
      <c r="E2158" s="336"/>
      <c r="F2158" s="337" t="n">
        <f aca="false">R2158</f>
        <v>46.1</v>
      </c>
      <c r="G2158" s="338"/>
      <c r="H2158" s="339" t="n">
        <f aca="false">SUM(H2156:H2157)</f>
        <v>7540</v>
      </c>
      <c r="I2158" s="340"/>
      <c r="J2158" s="341" t="n">
        <f aca="false">SUM(J2156:J2157)</f>
        <v>5212.83125</v>
      </c>
      <c r="K2158" s="335" t="n">
        <f aca="false">SUM(K2156:K2157)</f>
        <v>2327.16875</v>
      </c>
      <c r="L2158" s="330"/>
      <c r="M2158" s="262"/>
      <c r="N2158" s="262"/>
      <c r="O2158" s="262"/>
      <c r="P2158" s="262"/>
      <c r="Q2158" s="262"/>
      <c r="R2158" s="331" t="n">
        <f aca="false">SUM(R2156:R2157)</f>
        <v>46.1</v>
      </c>
    </row>
    <row r="2159" s="1" customFormat="true" ht="12.75" hidden="false" customHeight="false" outlineLevel="0" collapsed="false">
      <c r="A2159" s="262"/>
      <c r="B2159" s="272" t="s">
        <v>914</v>
      </c>
      <c r="C2159" s="342"/>
      <c r="D2159" s="342"/>
      <c r="E2159" s="262"/>
      <c r="F2159" s="262"/>
      <c r="G2159" s="333"/>
      <c r="H2159" s="343" t="n">
        <v>0</v>
      </c>
      <c r="I2159" s="344" t="n">
        <f aca="false">K2160/J2160</f>
        <v>0.446430862307311</v>
      </c>
      <c r="J2159" s="345"/>
      <c r="K2159" s="335"/>
      <c r="L2159" s="330"/>
      <c r="M2159" s="262"/>
      <c r="N2159" s="262"/>
      <c r="O2159" s="262"/>
      <c r="P2159" s="262"/>
      <c r="Q2159" s="262"/>
      <c r="R2159" s="331"/>
    </row>
    <row r="2160" s="1" customFormat="true" ht="13.5" hidden="false" customHeight="false" outlineLevel="0" collapsed="false">
      <c r="A2160" s="346"/>
      <c r="B2160" s="346" t="s">
        <v>915</v>
      </c>
      <c r="C2160" s="346"/>
      <c r="D2160" s="346"/>
      <c r="E2160" s="346"/>
      <c r="F2160" s="347"/>
      <c r="G2160" s="348"/>
      <c r="H2160" s="349" t="n">
        <f aca="false">SUM(H2158:H2159)</f>
        <v>7540</v>
      </c>
      <c r="I2160" s="350" t="n">
        <f aca="false">K2160/H2160</f>
        <v>0.308643070291777</v>
      </c>
      <c r="J2160" s="351" t="n">
        <f aca="false">SUM(J2158:J2159)</f>
        <v>5212.83125</v>
      </c>
      <c r="K2160" s="352" t="n">
        <f aca="false">H2160-J2160</f>
        <v>2327.16875</v>
      </c>
      <c r="L2160" s="330"/>
      <c r="M2160" s="262"/>
      <c r="N2160" s="262"/>
      <c r="O2160" s="262"/>
      <c r="P2160" s="262"/>
      <c r="Q2160" s="262"/>
      <c r="R2160" s="331"/>
    </row>
    <row r="2161" s="1" customFormat="true" ht="13.5" hidden="false" customHeight="false" outlineLevel="0" collapsed="false">
      <c r="A2161" s="262"/>
      <c r="B2161" s="332"/>
      <c r="C2161" s="342"/>
      <c r="D2161" s="342"/>
      <c r="E2161" s="262"/>
      <c r="F2161" s="262"/>
      <c r="G2161" s="262"/>
      <c r="H2161" s="262"/>
      <c r="I2161" s="354"/>
      <c r="J2161" s="354"/>
      <c r="K2161" s="355"/>
      <c r="L2161" s="330"/>
      <c r="M2161" s="262"/>
      <c r="N2161" s="262"/>
      <c r="O2161" s="262"/>
      <c r="P2161" s="262"/>
      <c r="Q2161" s="262"/>
      <c r="R2161" s="331"/>
    </row>
    <row r="2162" s="1" customFormat="true" ht="13.5" hidden="false" customHeight="false" outlineLevel="0" collapsed="false">
      <c r="A2162" s="322"/>
      <c r="B2162" s="323" t="s">
        <v>2885</v>
      </c>
      <c r="C2162" s="324" t="s">
        <v>2886</v>
      </c>
      <c r="D2162" s="325" t="n">
        <v>42786</v>
      </c>
      <c r="E2162" s="322"/>
      <c r="F2162" s="322" t="s">
        <v>3570</v>
      </c>
      <c r="G2162" s="324"/>
      <c r="H2162" s="326" t="n">
        <v>0</v>
      </c>
      <c r="I2162" s="327" t="s">
        <v>358</v>
      </c>
      <c r="J2162" s="328" t="n">
        <v>65</v>
      </c>
      <c r="K2162" s="329" t="n">
        <v>60.5</v>
      </c>
      <c r="L2162" s="330"/>
      <c r="M2162" s="262"/>
      <c r="N2162" s="262"/>
      <c r="O2162" s="262"/>
      <c r="P2162" s="262"/>
      <c r="Q2162" s="262"/>
      <c r="R2162" s="331"/>
    </row>
    <row r="2163" s="1" customFormat="true" ht="12.75" hidden="false" customHeight="false" outlineLevel="0" collapsed="false">
      <c r="A2163" s="262" t="n">
        <v>18</v>
      </c>
      <c r="B2163" s="332" t="s">
        <v>3571</v>
      </c>
      <c r="C2163" s="332" t="s">
        <v>3572</v>
      </c>
      <c r="D2163" s="332" t="s">
        <v>3573</v>
      </c>
      <c r="E2163" s="262"/>
      <c r="F2163" s="331" t="n">
        <v>2.4</v>
      </c>
      <c r="G2163" s="333" t="n">
        <v>432</v>
      </c>
      <c r="H2163" s="333" t="n">
        <f aca="false">A2163*G2163*(1-H2162/100)</f>
        <v>7776</v>
      </c>
      <c r="I2163" s="334" t="n">
        <v>320.2875</v>
      </c>
      <c r="J2163" s="334" t="n">
        <f aca="false">(A2163*I2163)/J2162*K2162</f>
        <v>5366.0475</v>
      </c>
      <c r="K2163" s="335" t="n">
        <f aca="false">H2163-J2163</f>
        <v>2409.9525</v>
      </c>
      <c r="L2163" s="330"/>
      <c r="M2163" s="262"/>
      <c r="N2163" s="262" t="n">
        <v>320.2875</v>
      </c>
      <c r="O2163" s="262" t="n">
        <v>3.65</v>
      </c>
      <c r="P2163" s="262" t="n">
        <v>480.4313</v>
      </c>
      <c r="Q2163" s="262" t="n">
        <v>432.3881</v>
      </c>
      <c r="R2163" s="331" t="n">
        <f aca="false">A2163*F2163</f>
        <v>43.2</v>
      </c>
    </row>
    <row r="2164" s="1" customFormat="true" ht="12.75" hidden="false" customHeight="false" outlineLevel="0" collapsed="false">
      <c r="A2164" s="262" t="n">
        <v>2</v>
      </c>
      <c r="B2164" s="332" t="s">
        <v>3528</v>
      </c>
      <c r="C2164" s="332" t="s">
        <v>3529</v>
      </c>
      <c r="D2164" s="332" t="s">
        <v>3530</v>
      </c>
      <c r="E2164" s="262"/>
      <c r="F2164" s="331" t="n">
        <v>4.8</v>
      </c>
      <c r="G2164" s="333" t="n">
        <v>870</v>
      </c>
      <c r="H2164" s="333" t="n">
        <f aca="false">A2164*G2164*(1-H2162/100)</f>
        <v>1740</v>
      </c>
      <c r="I2164" s="334" t="n">
        <v>644.085</v>
      </c>
      <c r="J2164" s="334" t="n">
        <f aca="false">(A2164*I2164)/J2162*K2162</f>
        <v>1198.989</v>
      </c>
      <c r="K2164" s="335" t="n">
        <f aca="false">H2164-J2164</f>
        <v>541.011</v>
      </c>
      <c r="L2164" s="330"/>
      <c r="M2164" s="262"/>
      <c r="N2164" s="262" t="n">
        <v>644.085</v>
      </c>
      <c r="O2164" s="262" t="n">
        <v>7.34</v>
      </c>
      <c r="P2164" s="262" t="n">
        <v>966.1275</v>
      </c>
      <c r="Q2164" s="262" t="n">
        <v>869.5148</v>
      </c>
      <c r="R2164" s="331" t="n">
        <f aca="false">A2164*F2164</f>
        <v>9.6</v>
      </c>
    </row>
    <row r="2165" s="1" customFormat="true" ht="12.75" hidden="false" customHeight="false" outlineLevel="0" collapsed="false">
      <c r="A2165" s="262" t="n">
        <v>2</v>
      </c>
      <c r="B2165" s="332" t="s">
        <v>3531</v>
      </c>
      <c r="C2165" s="332" t="s">
        <v>3532</v>
      </c>
      <c r="D2165" s="332" t="s">
        <v>3533</v>
      </c>
      <c r="E2165" s="262"/>
      <c r="F2165" s="331" t="n">
        <v>4.8</v>
      </c>
      <c r="G2165" s="333" t="n">
        <v>870</v>
      </c>
      <c r="H2165" s="333" t="n">
        <f aca="false">A2165*G2165*(1-H2162/100)</f>
        <v>1740</v>
      </c>
      <c r="I2165" s="334" t="n">
        <v>644.085</v>
      </c>
      <c r="J2165" s="334" t="n">
        <f aca="false">(A2165*I2165)/J2162*K2162</f>
        <v>1198.989</v>
      </c>
      <c r="K2165" s="335" t="n">
        <f aca="false">H2165-J2165</f>
        <v>541.011</v>
      </c>
      <c r="L2165" s="330"/>
      <c r="M2165" s="262"/>
      <c r="N2165" s="262" t="n">
        <v>644.085</v>
      </c>
      <c r="O2165" s="262" t="n">
        <v>7.34</v>
      </c>
      <c r="P2165" s="262" t="n">
        <v>966.1275</v>
      </c>
      <c r="Q2165" s="262" t="n">
        <v>869.5148</v>
      </c>
      <c r="R2165" s="331" t="n">
        <f aca="false">A2165*F2165</f>
        <v>9.6</v>
      </c>
    </row>
    <row r="2166" s="1" customFormat="true" ht="12.75" hidden="false" customHeight="false" outlineLevel="0" collapsed="false">
      <c r="A2166" s="262" t="n">
        <v>10</v>
      </c>
      <c r="B2166" s="332" t="s">
        <v>1874</v>
      </c>
      <c r="C2166" s="332" t="s">
        <v>1875</v>
      </c>
      <c r="D2166" s="332" t="s">
        <v>1876</v>
      </c>
      <c r="E2166" s="262"/>
      <c r="F2166" s="331" t="n">
        <v>0.1</v>
      </c>
      <c r="G2166" s="333" t="n">
        <v>55</v>
      </c>
      <c r="H2166" s="333" t="n">
        <f aca="false">A2166*G2166*(1-H2162/100)</f>
        <v>550</v>
      </c>
      <c r="I2166" s="334" t="n">
        <v>45.5</v>
      </c>
      <c r="J2166" s="334" t="n">
        <f aca="false">(A2166*I2166)/J2162*K2162</f>
        <v>423.5</v>
      </c>
      <c r="K2166" s="335" t="n">
        <f aca="false">H2166-J2166</f>
        <v>126.5</v>
      </c>
      <c r="L2166" s="330"/>
      <c r="M2166" s="262"/>
      <c r="N2166" s="262" t="n">
        <v>45.5</v>
      </c>
      <c r="O2166" s="262" t="n">
        <v>0.5</v>
      </c>
      <c r="P2166" s="262" t="n">
        <v>81.9</v>
      </c>
      <c r="Q2166" s="262" t="n">
        <v>54.6</v>
      </c>
      <c r="R2166" s="331" t="n">
        <f aca="false">A2166*F2166</f>
        <v>1</v>
      </c>
    </row>
    <row r="2167" s="1" customFormat="true" ht="12.75" hidden="false" customHeight="false" outlineLevel="0" collapsed="false">
      <c r="A2167" s="262" t="n">
        <v>4</v>
      </c>
      <c r="B2167" s="332" t="s">
        <v>3416</v>
      </c>
      <c r="C2167" s="332" t="s">
        <v>3417</v>
      </c>
      <c r="D2167" s="332" t="s">
        <v>3418</v>
      </c>
      <c r="E2167" s="262"/>
      <c r="F2167" s="331"/>
      <c r="G2167" s="333" t="n">
        <v>762</v>
      </c>
      <c r="H2167" s="333" t="n">
        <f aca="false">A2167*G2167*(1-H2162/100)</f>
        <v>3048</v>
      </c>
      <c r="I2167" s="334" t="n">
        <v>564.2</v>
      </c>
      <c r="J2167" s="334" t="n">
        <f aca="false">(A2167*I2167)/J2162*K2162</f>
        <v>2100.56</v>
      </c>
      <c r="K2167" s="335" t="n">
        <f aca="false">H2167-J2167</f>
        <v>947.44</v>
      </c>
      <c r="L2167" s="330"/>
      <c r="M2167" s="262"/>
      <c r="N2167" s="262" t="n">
        <v>564.2</v>
      </c>
      <c r="O2167" s="262" t="n">
        <v>6.2</v>
      </c>
      <c r="P2167" s="262" t="n">
        <v>650</v>
      </c>
      <c r="Q2167" s="262" t="n">
        <v>761.67</v>
      </c>
      <c r="R2167" s="331" t="n">
        <f aca="false">A2167*F2167</f>
        <v>0</v>
      </c>
    </row>
    <row r="2168" s="1" customFormat="true" ht="12.75" hidden="false" customHeight="false" outlineLevel="0" collapsed="false">
      <c r="A2168" s="262" t="n">
        <v>1</v>
      </c>
      <c r="B2168" s="332" t="s">
        <v>1527</v>
      </c>
      <c r="C2168" s="332" t="s">
        <v>1528</v>
      </c>
      <c r="D2168" s="332" t="s">
        <v>856</v>
      </c>
      <c r="E2168" s="262"/>
      <c r="F2168" s="331" t="n">
        <v>2.02</v>
      </c>
      <c r="G2168" s="333" t="n">
        <v>2896</v>
      </c>
      <c r="H2168" s="333" t="n">
        <f aca="false">A2168*G2168*(1-H2162/100)</f>
        <v>2896</v>
      </c>
      <c r="I2168" s="334" t="n">
        <v>1930.5</v>
      </c>
      <c r="J2168" s="334" t="n">
        <f aca="false">(A2168*I2168)/J2162*K2162</f>
        <v>1796.85</v>
      </c>
      <c r="K2168" s="335" t="n">
        <f aca="false">H2168-J2168</f>
        <v>1099.15</v>
      </c>
      <c r="L2168" s="330"/>
      <c r="M2168" s="262"/>
      <c r="N2168" s="262" t="n">
        <v>1930.5</v>
      </c>
      <c r="O2168" s="262" t="n">
        <v>22</v>
      </c>
      <c r="P2168" s="262"/>
      <c r="Q2168" s="262" t="n">
        <v>2895.75</v>
      </c>
      <c r="R2168" s="331" t="n">
        <f aca="false">A2168*F2168</f>
        <v>2.02</v>
      </c>
    </row>
    <row r="2169" s="1" customFormat="true" ht="12.75" hidden="false" customHeight="false" outlineLevel="0" collapsed="false">
      <c r="A2169" s="262" t="n">
        <v>2</v>
      </c>
      <c r="B2169" s="332" t="s">
        <v>3574</v>
      </c>
      <c r="C2169" s="332" t="s">
        <v>3575</v>
      </c>
      <c r="D2169" s="332" t="s">
        <v>3576</v>
      </c>
      <c r="E2169" s="262"/>
      <c r="F2169" s="331" t="n">
        <v>2.95</v>
      </c>
      <c r="G2169" s="333" t="n">
        <v>1565</v>
      </c>
      <c r="H2169" s="333" t="n">
        <f aca="false">A2169*G2169*(1-H2162/100)</f>
        <v>3130</v>
      </c>
      <c r="I2169" s="334" t="n">
        <v>1053</v>
      </c>
      <c r="J2169" s="334" t="n">
        <f aca="false">(A2169*I2169)/J2162*K2162</f>
        <v>1960.2</v>
      </c>
      <c r="K2169" s="335" t="n">
        <f aca="false">H2169-J2169</f>
        <v>1169.8</v>
      </c>
      <c r="L2169" s="330"/>
      <c r="M2169" s="262"/>
      <c r="N2169" s="262" t="n">
        <v>1053</v>
      </c>
      <c r="O2169" s="262" t="n">
        <v>12</v>
      </c>
      <c r="P2169" s="262" t="n">
        <v>1580</v>
      </c>
      <c r="Q2169" s="262" t="n">
        <v>1565</v>
      </c>
      <c r="R2169" s="331" t="n">
        <f aca="false">A2169*F2169</f>
        <v>5.9</v>
      </c>
    </row>
    <row r="2170" s="1" customFormat="true" ht="12.75" hidden="false" customHeight="false" outlineLevel="0" collapsed="false">
      <c r="A2170" s="262" t="n">
        <v>6</v>
      </c>
      <c r="B2170" s="332" t="s">
        <v>3577</v>
      </c>
      <c r="C2170" s="332" t="s">
        <v>1565</v>
      </c>
      <c r="D2170" s="332" t="s">
        <v>3578</v>
      </c>
      <c r="E2170" s="262"/>
      <c r="F2170" s="331" t="n">
        <v>0.17</v>
      </c>
      <c r="G2170" s="333" t="n">
        <v>214</v>
      </c>
      <c r="H2170" s="333" t="n">
        <f aca="false">A2170*G2170*(1-H2162/100)</f>
        <v>1284</v>
      </c>
      <c r="I2170" s="334" t="n">
        <v>158.8275</v>
      </c>
      <c r="J2170" s="334" t="n">
        <f aca="false">(A2170*I2170)/J2162*K2162</f>
        <v>886.9905</v>
      </c>
      <c r="K2170" s="335" t="n">
        <f aca="false">H2170-J2170</f>
        <v>397.0095</v>
      </c>
      <c r="L2170" s="330"/>
      <c r="M2170" s="262"/>
      <c r="N2170" s="262" t="n">
        <v>158.8275</v>
      </c>
      <c r="O2170" s="262" t="n">
        <v>1.81</v>
      </c>
      <c r="P2170" s="262" t="n">
        <v>300</v>
      </c>
      <c r="Q2170" s="262" t="n">
        <v>214</v>
      </c>
      <c r="R2170" s="331" t="n">
        <f aca="false">A2170*F2170</f>
        <v>1.02</v>
      </c>
    </row>
    <row r="2171" s="1" customFormat="true" ht="12.75" hidden="false" customHeight="false" outlineLevel="0" collapsed="false">
      <c r="A2171" s="262" t="n">
        <v>5</v>
      </c>
      <c r="B2171" s="332" t="s">
        <v>2364</v>
      </c>
      <c r="C2171" s="332" t="s">
        <v>2365</v>
      </c>
      <c r="D2171" s="332" t="s">
        <v>2366</v>
      </c>
      <c r="E2171" s="262"/>
      <c r="F2171" s="331" t="n">
        <v>0.78</v>
      </c>
      <c r="G2171" s="333" t="n">
        <v>308</v>
      </c>
      <c r="H2171" s="333" t="n">
        <f aca="false">A2171*G2171*(1-H2162/100)</f>
        <v>1540</v>
      </c>
      <c r="I2171" s="334" t="n">
        <v>219.375</v>
      </c>
      <c r="J2171" s="334" t="n">
        <f aca="false">(A2171*I2171)/J2162*K2162</f>
        <v>1020.9375</v>
      </c>
      <c r="K2171" s="335" t="n">
        <f aca="false">H2171-J2171</f>
        <v>519.0625</v>
      </c>
      <c r="L2171" s="330"/>
      <c r="M2171" s="262"/>
      <c r="N2171" s="262" t="n">
        <v>219.375</v>
      </c>
      <c r="O2171" s="262" t="n">
        <v>2.5</v>
      </c>
      <c r="P2171" s="262" t="n">
        <v>500</v>
      </c>
      <c r="Q2171" s="262" t="n">
        <v>308</v>
      </c>
      <c r="R2171" s="331" t="n">
        <f aca="false">A2171*F2171</f>
        <v>3.9</v>
      </c>
    </row>
    <row r="2172" s="1" customFormat="true" ht="12.75" hidden="false" customHeight="false" outlineLevel="0" collapsed="false">
      <c r="A2172" s="336" t="n">
        <f aca="false">SUM(A2163:A2171)</f>
        <v>50</v>
      </c>
      <c r="B2172" s="336" t="s">
        <v>377</v>
      </c>
      <c r="C2172" s="336"/>
      <c r="D2172" s="336"/>
      <c r="E2172" s="336"/>
      <c r="F2172" s="337" t="n">
        <f aca="false">R2172</f>
        <v>76.24</v>
      </c>
      <c r="G2172" s="338"/>
      <c r="H2172" s="339" t="n">
        <f aca="false">SUM(H2163:H2171)</f>
        <v>23704</v>
      </c>
      <c r="I2172" s="340"/>
      <c r="J2172" s="341" t="n">
        <f aca="false">SUM(J2163:J2171)</f>
        <v>15953.0635</v>
      </c>
      <c r="K2172" s="335" t="n">
        <f aca="false">SUM(K2163:K2171)</f>
        <v>7750.9365</v>
      </c>
      <c r="L2172" s="330"/>
      <c r="M2172" s="262"/>
      <c r="N2172" s="262"/>
      <c r="O2172" s="262"/>
      <c r="P2172" s="262"/>
      <c r="Q2172" s="262"/>
      <c r="R2172" s="331" t="n">
        <f aca="false">SUM(R2163:R2171)</f>
        <v>76.24</v>
      </c>
    </row>
    <row r="2173" s="1" customFormat="true" ht="12.75" hidden="false" customHeight="false" outlineLevel="0" collapsed="false">
      <c r="A2173" s="262"/>
      <c r="B2173" s="272" t="s">
        <v>914</v>
      </c>
      <c r="C2173" s="342"/>
      <c r="D2173" s="342"/>
      <c r="E2173" s="262"/>
      <c r="F2173" s="262"/>
      <c r="G2173" s="333"/>
      <c r="H2173" s="343" t="n">
        <v>0</v>
      </c>
      <c r="I2173" s="344" t="n">
        <f aca="false">K2174/J2174</f>
        <v>0.485858813261791</v>
      </c>
      <c r="J2173" s="345"/>
      <c r="K2173" s="335"/>
      <c r="L2173" s="330"/>
      <c r="M2173" s="262"/>
      <c r="N2173" s="262"/>
      <c r="O2173" s="262"/>
      <c r="P2173" s="262"/>
      <c r="Q2173" s="262"/>
      <c r="R2173" s="331"/>
    </row>
    <row r="2174" s="1" customFormat="true" ht="13.5" hidden="false" customHeight="false" outlineLevel="0" collapsed="false">
      <c r="A2174" s="346"/>
      <c r="B2174" s="346" t="s">
        <v>915</v>
      </c>
      <c r="C2174" s="346"/>
      <c r="D2174" s="346"/>
      <c r="E2174" s="346"/>
      <c r="F2174" s="347"/>
      <c r="G2174" s="348"/>
      <c r="H2174" s="349" t="n">
        <f aca="false">SUM(H2172:H2173)</f>
        <v>23704</v>
      </c>
      <c r="I2174" s="350" t="n">
        <f aca="false">K2174/H2174</f>
        <v>0.326988546236922</v>
      </c>
      <c r="J2174" s="351" t="n">
        <f aca="false">SUM(J2172:J2173)</f>
        <v>15953.0635</v>
      </c>
      <c r="K2174" s="352" t="n">
        <f aca="false">H2174-J2174</f>
        <v>7750.9365</v>
      </c>
      <c r="L2174" s="330"/>
      <c r="M2174" s="262"/>
      <c r="N2174" s="262"/>
      <c r="O2174" s="262"/>
      <c r="P2174" s="262"/>
      <c r="Q2174" s="262"/>
      <c r="R2174" s="331"/>
    </row>
    <row r="2175" s="1" customFormat="true" ht="13.5" hidden="false" customHeight="false" outlineLevel="0" collapsed="false">
      <c r="A2175" s="262"/>
      <c r="B2175" s="332"/>
      <c r="C2175" s="342"/>
      <c r="D2175" s="342"/>
      <c r="E2175" s="262"/>
      <c r="F2175" s="262"/>
      <c r="G2175" s="262"/>
      <c r="H2175" s="262"/>
      <c r="I2175" s="354"/>
      <c r="J2175" s="354"/>
      <c r="K2175" s="355"/>
      <c r="L2175" s="330"/>
      <c r="M2175" s="262"/>
      <c r="N2175" s="262"/>
      <c r="O2175" s="262"/>
      <c r="P2175" s="262"/>
      <c r="Q2175" s="262"/>
      <c r="R2175" s="331"/>
    </row>
    <row r="2176" s="1" customFormat="true" ht="13.5" hidden="false" customHeight="false" outlineLevel="0" collapsed="false">
      <c r="A2176" s="322"/>
      <c r="B2176" s="323" t="s">
        <v>2515</v>
      </c>
      <c r="C2176" s="324" t="s">
        <v>3579</v>
      </c>
      <c r="D2176" s="325" t="n">
        <v>42786</v>
      </c>
      <c r="E2176" s="322"/>
      <c r="F2176" s="322" t="s">
        <v>3570</v>
      </c>
      <c r="G2176" s="324"/>
      <c r="H2176" s="326" t="n">
        <v>0</v>
      </c>
      <c r="I2176" s="327" t="s">
        <v>358</v>
      </c>
      <c r="J2176" s="328" t="n">
        <v>65</v>
      </c>
      <c r="K2176" s="329" t="n">
        <v>60.5</v>
      </c>
      <c r="L2176" s="330"/>
      <c r="M2176" s="262"/>
      <c r="N2176" s="262"/>
      <c r="O2176" s="262"/>
      <c r="P2176" s="262"/>
      <c r="Q2176" s="262"/>
      <c r="R2176" s="331"/>
    </row>
    <row r="2177" s="1" customFormat="true" ht="12.75" hidden="false" customHeight="false" outlineLevel="0" collapsed="false">
      <c r="A2177" s="262" t="n">
        <v>1</v>
      </c>
      <c r="B2177" s="332" t="s">
        <v>3580</v>
      </c>
      <c r="C2177" s="332" t="s">
        <v>1550</v>
      </c>
      <c r="D2177" s="332" t="s">
        <v>3581</v>
      </c>
      <c r="E2177" s="262"/>
      <c r="F2177" s="331" t="n">
        <v>1.62</v>
      </c>
      <c r="G2177" s="333" t="n">
        <v>1308</v>
      </c>
      <c r="H2177" s="333" t="n">
        <f aca="false">A2177*G2177*(1-H2176/100)</f>
        <v>1308</v>
      </c>
      <c r="I2177" s="334" t="n">
        <v>946.725</v>
      </c>
      <c r="J2177" s="334" t="n">
        <f aca="false">(A2177*I2177)/J2176*K2176</f>
        <v>881.1825</v>
      </c>
      <c r="K2177" s="335" t="n">
        <f aca="false">H2177-J2177</f>
        <v>426.8175</v>
      </c>
      <c r="L2177" s="330"/>
      <c r="M2177" s="262"/>
      <c r="N2177" s="262" t="n">
        <v>946.725</v>
      </c>
      <c r="O2177" s="262" t="n">
        <v>9.71</v>
      </c>
      <c r="P2177" s="262" t="n">
        <v>1420</v>
      </c>
      <c r="Q2177" s="262" t="n">
        <v>1278.0788</v>
      </c>
      <c r="R2177" s="331" t="n">
        <f aca="false">A2177*F2177</f>
        <v>1.62</v>
      </c>
    </row>
    <row r="2178" s="1" customFormat="true" ht="12.75" hidden="false" customHeight="false" outlineLevel="0" collapsed="false">
      <c r="A2178" s="262" t="n">
        <v>1</v>
      </c>
      <c r="B2178" s="332" t="s">
        <v>3582</v>
      </c>
      <c r="C2178" s="332" t="s">
        <v>2386</v>
      </c>
      <c r="D2178" s="332" t="s">
        <v>3583</v>
      </c>
      <c r="E2178" s="262"/>
      <c r="F2178" s="331" t="n">
        <v>1.8</v>
      </c>
      <c r="G2178" s="333" t="n">
        <v>1967</v>
      </c>
      <c r="H2178" s="333" t="n">
        <f aca="false">A2178*G2178*(1-H2176/100)</f>
        <v>1967</v>
      </c>
      <c r="I2178" s="334" t="n">
        <v>1747.98</v>
      </c>
      <c r="J2178" s="334" t="n">
        <f aca="false">(A2178*I2178)/J2176*K2176</f>
        <v>1626.966</v>
      </c>
      <c r="K2178" s="335" t="n">
        <f aca="false">H2178-J2178</f>
        <v>340.034</v>
      </c>
      <c r="L2178" s="330"/>
      <c r="M2178" s="262"/>
      <c r="N2178" s="262" t="n">
        <v>1747.98</v>
      </c>
      <c r="O2178" s="262" t="n">
        <v>19.92</v>
      </c>
      <c r="P2178" s="262" t="n">
        <v>2620</v>
      </c>
      <c r="Q2178" s="262" t="n">
        <v>1922.778</v>
      </c>
      <c r="R2178" s="331" t="n">
        <f aca="false">A2178*F2178</f>
        <v>1.8</v>
      </c>
    </row>
    <row r="2179" s="1" customFormat="true" ht="12.75" hidden="false" customHeight="false" outlineLevel="0" collapsed="false">
      <c r="A2179" s="262" t="n">
        <v>2</v>
      </c>
      <c r="B2179" s="332" t="s">
        <v>2462</v>
      </c>
      <c r="C2179" s="332" t="s">
        <v>2386</v>
      </c>
      <c r="D2179" s="332" t="s">
        <v>2463</v>
      </c>
      <c r="E2179" s="262"/>
      <c r="F2179" s="331" t="n">
        <v>4.49</v>
      </c>
      <c r="G2179" s="333" t="n">
        <v>2626</v>
      </c>
      <c r="H2179" s="333" t="n">
        <f aca="false">A2179*G2179*(1-H2176/100)</f>
        <v>5252</v>
      </c>
      <c r="I2179" s="334" t="n">
        <v>1974.375</v>
      </c>
      <c r="J2179" s="334" t="n">
        <f aca="false">(A2179*I2179)/J2176*K2176</f>
        <v>3675.375</v>
      </c>
      <c r="K2179" s="335" t="n">
        <f aca="false">H2179-J2179</f>
        <v>1576.625</v>
      </c>
      <c r="L2179" s="330"/>
      <c r="M2179" s="262"/>
      <c r="N2179" s="262" t="n">
        <v>1974.375</v>
      </c>
      <c r="O2179" s="262" t="n">
        <v>22.5</v>
      </c>
      <c r="P2179" s="262" t="n">
        <v>2960</v>
      </c>
      <c r="Q2179" s="262" t="n">
        <v>2566.6875</v>
      </c>
      <c r="R2179" s="331" t="n">
        <f aca="false">A2179*F2179</f>
        <v>8.98</v>
      </c>
    </row>
    <row r="2180" s="1" customFormat="true" ht="12.75" hidden="false" customHeight="false" outlineLevel="0" collapsed="false">
      <c r="A2180" s="262" t="n">
        <v>1</v>
      </c>
      <c r="B2180" s="332" t="s">
        <v>3268</v>
      </c>
      <c r="C2180" s="332" t="s">
        <v>2395</v>
      </c>
      <c r="D2180" s="332" t="s">
        <v>3269</v>
      </c>
      <c r="E2180" s="262"/>
      <c r="F2180" s="331" t="n">
        <v>29</v>
      </c>
      <c r="G2180" s="333" t="n">
        <v>7086</v>
      </c>
      <c r="H2180" s="333" t="n">
        <f aca="false">A2180*G2180*(1-H2176/100)</f>
        <v>7086</v>
      </c>
      <c r="I2180" s="334" t="n">
        <v>5130.58</v>
      </c>
      <c r="J2180" s="334" t="n">
        <f aca="false">(A2180*I2180)/J2176*K2176</f>
        <v>4775.386</v>
      </c>
      <c r="K2180" s="335" t="n">
        <f aca="false">H2180-J2180</f>
        <v>2310.614</v>
      </c>
      <c r="L2180" s="330"/>
      <c r="M2180" s="262"/>
      <c r="N2180" s="262" t="n">
        <v>5130.58</v>
      </c>
      <c r="O2180" s="262" t="n">
        <v>56.38</v>
      </c>
      <c r="P2180" s="262" t="n">
        <v>7700</v>
      </c>
      <c r="Q2180" s="262" t="n">
        <v>6926.283</v>
      </c>
      <c r="R2180" s="331" t="n">
        <f aca="false">A2180*F2180</f>
        <v>29</v>
      </c>
    </row>
    <row r="2181" s="1" customFormat="true" ht="12.75" hidden="false" customHeight="false" outlineLevel="0" collapsed="false">
      <c r="A2181" s="262" t="n">
        <v>2</v>
      </c>
      <c r="B2181" s="332" t="s">
        <v>3584</v>
      </c>
      <c r="C2181" s="332" t="s">
        <v>2148</v>
      </c>
      <c r="D2181" s="332" t="s">
        <v>3585</v>
      </c>
      <c r="E2181" s="262"/>
      <c r="F2181" s="331" t="n">
        <v>0.06</v>
      </c>
      <c r="G2181" s="333" t="n">
        <v>81</v>
      </c>
      <c r="H2181" s="333" t="n">
        <f aca="false">A2181*G2181*(1-H2176/100)</f>
        <v>162</v>
      </c>
      <c r="I2181" s="334" t="n">
        <v>38.025</v>
      </c>
      <c r="J2181" s="334" t="n">
        <f aca="false">(A2181*I2181)/J2176*K2176</f>
        <v>70.785</v>
      </c>
      <c r="K2181" s="335" t="n">
        <f aca="false">H2181-J2181</f>
        <v>91.215</v>
      </c>
      <c r="L2181" s="330"/>
      <c r="M2181" s="262"/>
      <c r="N2181" s="262" t="n">
        <v>38.025</v>
      </c>
      <c r="O2181" s="262" t="n">
        <v>0.39</v>
      </c>
      <c r="P2181" s="262" t="n">
        <v>100</v>
      </c>
      <c r="Q2181" s="262" t="n">
        <v>81</v>
      </c>
      <c r="R2181" s="331" t="n">
        <f aca="false">A2181*F2181</f>
        <v>0.12</v>
      </c>
    </row>
    <row r="2182" s="1" customFormat="true" ht="12.75" hidden="false" customHeight="false" outlineLevel="0" collapsed="false">
      <c r="A2182" s="262"/>
      <c r="B2182" s="272" t="s">
        <v>1365</v>
      </c>
      <c r="C2182" s="332"/>
      <c r="D2182" s="332"/>
      <c r="E2182" s="262"/>
      <c r="F2182" s="331"/>
      <c r="G2182" s="333"/>
      <c r="H2182" s="333"/>
      <c r="I2182" s="334"/>
      <c r="J2182" s="334"/>
      <c r="K2182" s="335"/>
      <c r="L2182" s="330"/>
      <c r="M2182" s="262"/>
      <c r="N2182" s="262"/>
      <c r="O2182" s="262"/>
      <c r="P2182" s="262"/>
      <c r="Q2182" s="262"/>
      <c r="R2182" s="331"/>
    </row>
    <row r="2183" s="1" customFormat="true" ht="12.75" hidden="false" customHeight="false" outlineLevel="0" collapsed="false">
      <c r="A2183" s="262" t="n">
        <v>8</v>
      </c>
      <c r="B2183" s="332" t="s">
        <v>2688</v>
      </c>
      <c r="C2183" s="332" t="s">
        <v>1931</v>
      </c>
      <c r="D2183" s="332" t="s">
        <v>2689</v>
      </c>
      <c r="E2183" s="262"/>
      <c r="F2183" s="331" t="n">
        <v>0.08</v>
      </c>
      <c r="G2183" s="333" t="n">
        <v>127</v>
      </c>
      <c r="H2183" s="333" t="n">
        <f aca="false">A2183*G2183*(1-H2176/100)</f>
        <v>1016</v>
      </c>
      <c r="I2183" s="334" t="n">
        <v>92.1375</v>
      </c>
      <c r="J2183" s="334" t="n">
        <f aca="false">(A2183*I2183)/J2176*K2176</f>
        <v>686.07</v>
      </c>
      <c r="K2183" s="335" t="n">
        <f aca="false">H2183-J2183</f>
        <v>329.93</v>
      </c>
      <c r="L2183" s="330"/>
      <c r="M2183" s="262"/>
      <c r="N2183" s="262" t="n">
        <v>92.1375</v>
      </c>
      <c r="O2183" s="262" t="n">
        <v>1.05</v>
      </c>
      <c r="P2183" s="262" t="n">
        <v>150</v>
      </c>
      <c r="Q2183" s="262" t="n">
        <v>124.3856</v>
      </c>
      <c r="R2183" s="331" t="n">
        <f aca="false">A2183*F2183</f>
        <v>0.64</v>
      </c>
    </row>
    <row r="2184" s="1" customFormat="true" ht="12.75" hidden="false" customHeight="false" outlineLevel="0" collapsed="false">
      <c r="A2184" s="262" t="n">
        <v>4</v>
      </c>
      <c r="B2184" s="332" t="s">
        <v>3137</v>
      </c>
      <c r="C2184" s="332" t="s">
        <v>1762</v>
      </c>
      <c r="D2184" s="332" t="s">
        <v>3138</v>
      </c>
      <c r="E2184" s="262"/>
      <c r="F2184" s="331" t="n">
        <v>0.16</v>
      </c>
      <c r="G2184" s="333" t="n">
        <v>158</v>
      </c>
      <c r="H2184" s="333" t="n">
        <f aca="false">A2184*G2184*(1-H2176/100)</f>
        <v>632</v>
      </c>
      <c r="I2184" s="334" t="n">
        <v>114.075</v>
      </c>
      <c r="J2184" s="334" t="n">
        <f aca="false">(A2184*I2184)/J2176*K2176</f>
        <v>424.71</v>
      </c>
      <c r="K2184" s="335" t="n">
        <f aca="false">H2184-J2184</f>
        <v>207.29</v>
      </c>
      <c r="L2184" s="330"/>
      <c r="M2184" s="262"/>
      <c r="N2184" s="262" t="n">
        <v>114.075</v>
      </c>
      <c r="O2184" s="262" t="n">
        <v>1.3</v>
      </c>
      <c r="P2184" s="262" t="n">
        <v>180</v>
      </c>
      <c r="Q2184" s="262" t="n">
        <v>154.0013</v>
      </c>
      <c r="R2184" s="331" t="n">
        <f aca="false">A2184*F2184</f>
        <v>0.64</v>
      </c>
    </row>
    <row r="2185" s="1" customFormat="true" ht="12.75" hidden="false" customHeight="false" outlineLevel="0" collapsed="false">
      <c r="A2185" s="336" t="n">
        <f aca="false">SUM(A2177:A2184)</f>
        <v>19</v>
      </c>
      <c r="B2185" s="336" t="s">
        <v>377</v>
      </c>
      <c r="C2185" s="336"/>
      <c r="D2185" s="336"/>
      <c r="E2185" s="336"/>
      <c r="F2185" s="337" t="n">
        <f aca="false">R2185</f>
        <v>42.8</v>
      </c>
      <c r="G2185" s="338"/>
      <c r="H2185" s="339" t="n">
        <f aca="false">SUM(H2177:H2184)</f>
        <v>17423</v>
      </c>
      <c r="I2185" s="340"/>
      <c r="J2185" s="341" t="n">
        <f aca="false">SUM(J2177:J2184)</f>
        <v>12140.4745</v>
      </c>
      <c r="K2185" s="335" t="n">
        <f aca="false">SUM(K2177:K2184)</f>
        <v>5282.5255</v>
      </c>
      <c r="L2185" s="330"/>
      <c r="M2185" s="262"/>
      <c r="N2185" s="262"/>
      <c r="O2185" s="262"/>
      <c r="P2185" s="262"/>
      <c r="Q2185" s="262"/>
      <c r="R2185" s="331" t="n">
        <f aca="false">SUM(R2177:R2184)</f>
        <v>42.8</v>
      </c>
    </row>
    <row r="2186" s="1" customFormat="true" ht="12.75" hidden="false" customHeight="false" outlineLevel="0" collapsed="false">
      <c r="A2186" s="262"/>
      <c r="B2186" s="272" t="s">
        <v>914</v>
      </c>
      <c r="C2186" s="342"/>
      <c r="D2186" s="342"/>
      <c r="E2186" s="262"/>
      <c r="F2186" s="262"/>
      <c r="G2186" s="333"/>
      <c r="H2186" s="343" t="n">
        <v>0</v>
      </c>
      <c r="I2186" s="344" t="n">
        <f aca="false">K2187/J2187</f>
        <v>0.435116889376935</v>
      </c>
      <c r="J2186" s="345"/>
      <c r="K2186" s="335"/>
      <c r="L2186" s="330"/>
      <c r="M2186" s="262"/>
      <c r="N2186" s="262"/>
      <c r="O2186" s="262"/>
      <c r="P2186" s="262"/>
      <c r="Q2186" s="262"/>
      <c r="R2186" s="331"/>
    </row>
    <row r="2187" s="1" customFormat="true" ht="13.5" hidden="false" customHeight="false" outlineLevel="0" collapsed="false">
      <c r="A2187" s="346"/>
      <c r="B2187" s="346" t="s">
        <v>915</v>
      </c>
      <c r="C2187" s="346"/>
      <c r="D2187" s="346"/>
      <c r="E2187" s="346"/>
      <c r="F2187" s="347"/>
      <c r="G2187" s="348"/>
      <c r="H2187" s="349" t="n">
        <f aca="false">SUM(H2185:H2186)</f>
        <v>17423</v>
      </c>
      <c r="I2187" s="350" t="n">
        <f aca="false">K2187/H2187</f>
        <v>0.303192647649658</v>
      </c>
      <c r="J2187" s="351" t="n">
        <f aca="false">SUM(J2185:J2186)</f>
        <v>12140.4745</v>
      </c>
      <c r="K2187" s="352" t="n">
        <f aca="false">H2187-J2187</f>
        <v>5282.5255</v>
      </c>
      <c r="L2187" s="330"/>
      <c r="M2187" s="262"/>
      <c r="N2187" s="262"/>
      <c r="O2187" s="262"/>
      <c r="P2187" s="262"/>
      <c r="Q2187" s="262"/>
      <c r="R2187" s="331"/>
    </row>
    <row r="2188" s="1" customFormat="true" ht="13.5" hidden="false" customHeight="false" outlineLevel="0" collapsed="false">
      <c r="A2188" s="262"/>
      <c r="B2188" s="272"/>
      <c r="C2188" s="342"/>
      <c r="D2188" s="342"/>
      <c r="E2188" s="262"/>
      <c r="F2188" s="262"/>
      <c r="G2188" s="262"/>
      <c r="H2188" s="262"/>
      <c r="I2188" s="354"/>
      <c r="J2188" s="354"/>
      <c r="K2188" s="355"/>
      <c r="L2188" s="330"/>
      <c r="M2188" s="262"/>
      <c r="N2188" s="262"/>
      <c r="O2188" s="262"/>
      <c r="P2188" s="262"/>
      <c r="Q2188" s="262"/>
      <c r="R2188" s="331"/>
    </row>
    <row r="2189" s="1" customFormat="true" ht="13.5" hidden="false" customHeight="false" outlineLevel="0" collapsed="false">
      <c r="A2189" s="322"/>
      <c r="B2189" s="272" t="s">
        <v>3586</v>
      </c>
      <c r="C2189" s="324"/>
      <c r="D2189" s="325" t="n">
        <v>42786</v>
      </c>
      <c r="E2189" s="322"/>
      <c r="F2189" s="322" t="s">
        <v>3587</v>
      </c>
      <c r="G2189" s="324"/>
      <c r="H2189" s="326" t="n">
        <v>0</v>
      </c>
      <c r="I2189" s="327" t="s">
        <v>358</v>
      </c>
      <c r="J2189" s="328" t="n">
        <v>65</v>
      </c>
      <c r="K2189" s="329" t="n">
        <v>60.5</v>
      </c>
      <c r="L2189" s="330"/>
      <c r="M2189" s="262"/>
      <c r="N2189" s="262"/>
      <c r="O2189" s="262"/>
      <c r="P2189" s="262"/>
      <c r="Q2189" s="262"/>
      <c r="R2189" s="331"/>
    </row>
    <row r="2190" s="1" customFormat="true" ht="12.75" hidden="false" customHeight="false" outlineLevel="0" collapsed="false">
      <c r="A2190" s="262" t="n">
        <v>3</v>
      </c>
      <c r="B2190" s="332" t="s">
        <v>291</v>
      </c>
      <c r="C2190" s="332" t="s">
        <v>780</v>
      </c>
      <c r="D2190" s="332" t="s">
        <v>3588</v>
      </c>
      <c r="E2190" s="262"/>
      <c r="F2190" s="331" t="n">
        <v>26</v>
      </c>
      <c r="G2190" s="333" t="n">
        <v>4312</v>
      </c>
      <c r="H2190" s="333" t="n">
        <f aca="false">A2190*G2190*(1-H2189/100)</f>
        <v>12936</v>
      </c>
      <c r="I2190" s="334" t="n">
        <v>3194.1</v>
      </c>
      <c r="J2190" s="334" t="n">
        <f aca="false">(A2190*I2190)/J2189*K2189</f>
        <v>8918.91</v>
      </c>
      <c r="K2190" s="335" t="n">
        <f aca="false">H2190-J2190</f>
        <v>4017.09</v>
      </c>
      <c r="L2190" s="330"/>
      <c r="M2190" s="262"/>
      <c r="N2190" s="262" t="n">
        <v>3194.1</v>
      </c>
      <c r="O2190" s="262" t="n">
        <v>36.4</v>
      </c>
      <c r="P2190" s="262" t="n">
        <v>4790</v>
      </c>
      <c r="Q2190" s="262" t="n">
        <v>4312.035</v>
      </c>
      <c r="R2190" s="331" t="n">
        <f aca="false">A2190*F2190</f>
        <v>78</v>
      </c>
    </row>
    <row r="2191" s="1" customFormat="true" ht="12.75" hidden="false" customHeight="false" outlineLevel="0" collapsed="false">
      <c r="A2191" s="262" t="n">
        <v>3</v>
      </c>
      <c r="B2191" s="332" t="s">
        <v>2512</v>
      </c>
      <c r="C2191" s="332" t="s">
        <v>2513</v>
      </c>
      <c r="D2191" s="332" t="s">
        <v>2514</v>
      </c>
      <c r="E2191" s="262"/>
      <c r="F2191" s="331"/>
      <c r="G2191" s="333" t="n">
        <v>121</v>
      </c>
      <c r="H2191" s="333" t="n">
        <f aca="false">A2191*G2191*(1-H2189/100)</f>
        <v>363</v>
      </c>
      <c r="I2191" s="334" t="n">
        <v>327.6</v>
      </c>
      <c r="J2191" s="334" t="n">
        <f aca="false">(A2191*I2191)/J2189*K2189</f>
        <v>914.76</v>
      </c>
      <c r="K2191" s="335" t="n">
        <f aca="false">H2191-J2191</f>
        <v>-551.76</v>
      </c>
      <c r="L2191" s="330"/>
      <c r="M2191" s="262"/>
      <c r="N2191" s="262" t="n">
        <v>327.6</v>
      </c>
      <c r="O2191" s="262" t="n">
        <v>4</v>
      </c>
      <c r="P2191" s="262" t="n">
        <v>200</v>
      </c>
      <c r="Q2191" s="262" t="n">
        <v>121</v>
      </c>
      <c r="R2191" s="331" t="n">
        <f aca="false">A2191*F2191</f>
        <v>0</v>
      </c>
    </row>
    <row r="2192" s="1" customFormat="true" ht="12.75" hidden="false" customHeight="false" outlineLevel="0" collapsed="false">
      <c r="A2192" s="262" t="n">
        <v>1</v>
      </c>
      <c r="B2192" s="332" t="s">
        <v>1251</v>
      </c>
      <c r="C2192" s="332" t="s">
        <v>1252</v>
      </c>
      <c r="D2192" s="332" t="s">
        <v>1253</v>
      </c>
      <c r="E2192" s="262"/>
      <c r="F2192" s="331" t="n">
        <v>0.35</v>
      </c>
      <c r="G2192" s="333" t="n">
        <v>492</v>
      </c>
      <c r="H2192" s="333" t="n">
        <f aca="false">A2192*G2192*(1-H2189/100)</f>
        <v>492</v>
      </c>
      <c r="I2192" s="334" t="n">
        <v>273.325</v>
      </c>
      <c r="J2192" s="334" t="n">
        <f aca="false">(A2192*I2192)/J2189*K2189</f>
        <v>254.4025</v>
      </c>
      <c r="K2192" s="335" t="n">
        <f aca="false">H2192-J2192</f>
        <v>237.5975</v>
      </c>
      <c r="L2192" s="330"/>
      <c r="M2192" s="262"/>
      <c r="N2192" s="262" t="n">
        <v>273.325</v>
      </c>
      <c r="O2192" s="262" t="n">
        <v>2.9</v>
      </c>
      <c r="P2192" s="262" t="n">
        <v>800</v>
      </c>
      <c r="Q2192" s="262" t="n">
        <v>491.985</v>
      </c>
      <c r="R2192" s="331" t="n">
        <f aca="false">A2192*F2192</f>
        <v>0.35</v>
      </c>
    </row>
    <row r="2193" s="1" customFormat="true" ht="12.75" hidden="false" customHeight="false" outlineLevel="0" collapsed="false">
      <c r="A2193" s="262" t="n">
        <v>1</v>
      </c>
      <c r="B2193" s="332" t="s">
        <v>3589</v>
      </c>
      <c r="C2193" s="332" t="s">
        <v>3590</v>
      </c>
      <c r="D2193" s="332" t="s">
        <v>3591</v>
      </c>
      <c r="E2193" s="262"/>
      <c r="F2193" s="331"/>
      <c r="G2193" s="333" t="n">
        <v>491</v>
      </c>
      <c r="H2193" s="333" t="n">
        <f aca="false">A2193*G2193*(1-H2189/100)</f>
        <v>491</v>
      </c>
      <c r="I2193" s="334" t="n">
        <v>351</v>
      </c>
      <c r="J2193" s="334" t="n">
        <f aca="false">(A2193*I2193)/J2189*K2189</f>
        <v>326.7</v>
      </c>
      <c r="K2193" s="335" t="n">
        <f aca="false">H2193-J2193</f>
        <v>164.3</v>
      </c>
      <c r="L2193" s="330"/>
      <c r="M2193" s="262"/>
      <c r="N2193" s="262" t="n">
        <v>351</v>
      </c>
      <c r="O2193" s="262" t="n">
        <v>4</v>
      </c>
      <c r="P2193" s="262" t="n">
        <v>450</v>
      </c>
      <c r="Q2193" s="262" t="n">
        <v>491.4</v>
      </c>
      <c r="R2193" s="331" t="n">
        <f aca="false">A2193*F2193</f>
        <v>0</v>
      </c>
    </row>
    <row r="2194" s="1" customFormat="true" ht="12.75" hidden="false" customHeight="false" outlineLevel="0" collapsed="false">
      <c r="A2194" s="262" t="n">
        <v>4</v>
      </c>
      <c r="B2194" s="332" t="s">
        <v>1654</v>
      </c>
      <c r="C2194" s="332" t="s">
        <v>1550</v>
      </c>
      <c r="D2194" s="332" t="s">
        <v>1655</v>
      </c>
      <c r="E2194" s="262"/>
      <c r="F2194" s="331" t="n">
        <v>0.25</v>
      </c>
      <c r="G2194" s="333" t="n">
        <v>407</v>
      </c>
      <c r="H2194" s="333" t="n">
        <f aca="false">A2194*G2194*(1-H2189/100)</f>
        <v>1628</v>
      </c>
      <c r="I2194" s="334" t="n">
        <v>301.275</v>
      </c>
      <c r="J2194" s="334" t="n">
        <f aca="false">(A2194*I2194)/J2189*K2189</f>
        <v>1121.67</v>
      </c>
      <c r="K2194" s="335" t="n">
        <f aca="false">H2194-J2194</f>
        <v>506.33</v>
      </c>
      <c r="L2194" s="330"/>
      <c r="M2194" s="262"/>
      <c r="N2194" s="262" t="n">
        <v>301.275</v>
      </c>
      <c r="O2194" s="262" t="n">
        <v>3.09</v>
      </c>
      <c r="P2194" s="262" t="n">
        <v>480</v>
      </c>
      <c r="Q2194" s="262" t="n">
        <v>406.7212</v>
      </c>
      <c r="R2194" s="331" t="n">
        <f aca="false">A2194*F2194</f>
        <v>1</v>
      </c>
    </row>
    <row r="2195" s="1" customFormat="true" ht="12.75" hidden="false" customHeight="false" outlineLevel="0" collapsed="false">
      <c r="A2195" s="262" t="n">
        <v>8</v>
      </c>
      <c r="B2195" s="332" t="s">
        <v>1906</v>
      </c>
      <c r="C2195" s="332" t="s">
        <v>1907</v>
      </c>
      <c r="D2195" s="332" t="s">
        <v>1908</v>
      </c>
      <c r="E2195" s="262"/>
      <c r="F2195" s="331" t="n">
        <v>0.02</v>
      </c>
      <c r="G2195" s="333" t="n">
        <v>107</v>
      </c>
      <c r="H2195" s="333" t="n">
        <f aca="false">A2195*G2195*(1-H2189/100)</f>
        <v>856</v>
      </c>
      <c r="I2195" s="334" t="n">
        <v>78.975</v>
      </c>
      <c r="J2195" s="334" t="n">
        <f aca="false">(A2195*I2195)/J2189*K2189</f>
        <v>588.06</v>
      </c>
      <c r="K2195" s="335" t="n">
        <f aca="false">H2195-J2195</f>
        <v>267.94</v>
      </c>
      <c r="L2195" s="330"/>
      <c r="M2195" s="262"/>
      <c r="N2195" s="262" t="n">
        <v>78.975</v>
      </c>
      <c r="O2195" s="262" t="n">
        <v>0.9</v>
      </c>
      <c r="P2195" s="262" t="n">
        <v>120</v>
      </c>
      <c r="Q2195" s="262" t="n">
        <v>106.6163</v>
      </c>
      <c r="R2195" s="331" t="n">
        <f aca="false">A2195*F2195</f>
        <v>0.16</v>
      </c>
    </row>
    <row r="2196" s="1" customFormat="true" ht="12.75" hidden="false" customHeight="false" outlineLevel="0" collapsed="false">
      <c r="A2196" s="262" t="n">
        <v>10</v>
      </c>
      <c r="B2196" s="332" t="s">
        <v>3592</v>
      </c>
      <c r="C2196" s="332" t="s">
        <v>1680</v>
      </c>
      <c r="D2196" s="332" t="s">
        <v>3593</v>
      </c>
      <c r="E2196" s="262"/>
      <c r="F2196" s="331" t="n">
        <v>0.04</v>
      </c>
      <c r="G2196" s="333" t="n">
        <v>140</v>
      </c>
      <c r="H2196" s="333" t="n">
        <f aca="false">A2196*G2196*(1-H2189/100)</f>
        <v>1400</v>
      </c>
      <c r="I2196" s="334" t="n">
        <v>136.0125</v>
      </c>
      <c r="J2196" s="334" t="n">
        <f aca="false">(A2196*I2196)/J2189*K2189</f>
        <v>1265.9625</v>
      </c>
      <c r="K2196" s="335" t="n">
        <f aca="false">H2196-J2196</f>
        <v>134.0375</v>
      </c>
      <c r="L2196" s="330"/>
      <c r="M2196" s="262"/>
      <c r="N2196" s="262" t="n">
        <v>136.0125</v>
      </c>
      <c r="O2196" s="262" t="n">
        <v>1.55</v>
      </c>
      <c r="P2196" s="262" t="n">
        <v>200</v>
      </c>
      <c r="Q2196" s="262" t="n">
        <v>140</v>
      </c>
      <c r="R2196" s="331" t="n">
        <f aca="false">A2196*F2196</f>
        <v>0.4</v>
      </c>
    </row>
    <row r="2197" s="1" customFormat="true" ht="12.75" hidden="false" customHeight="false" outlineLevel="0" collapsed="false">
      <c r="A2197" s="262" t="n">
        <v>12</v>
      </c>
      <c r="B2197" s="332" t="s">
        <v>3444</v>
      </c>
      <c r="C2197" s="332" t="s">
        <v>1680</v>
      </c>
      <c r="D2197" s="332" t="s">
        <v>3445</v>
      </c>
      <c r="E2197" s="262"/>
      <c r="F2197" s="331"/>
      <c r="G2197" s="333" t="n">
        <v>155</v>
      </c>
      <c r="H2197" s="333" t="n">
        <f aca="false">A2197*G2197*(1-H2189/100)</f>
        <v>1860</v>
      </c>
      <c r="I2197" s="334" t="n">
        <v>114.9525</v>
      </c>
      <c r="J2197" s="334" t="n">
        <f aca="false">(A2197*I2197)/J2189*K2189</f>
        <v>1283.931</v>
      </c>
      <c r="K2197" s="335" t="n">
        <f aca="false">H2197-J2197</f>
        <v>576.069</v>
      </c>
      <c r="L2197" s="330"/>
      <c r="M2197" s="262"/>
      <c r="N2197" s="262" t="n">
        <v>114.9525</v>
      </c>
      <c r="O2197" s="262" t="n">
        <v>1.31</v>
      </c>
      <c r="P2197" s="262" t="n">
        <v>170</v>
      </c>
      <c r="Q2197" s="262" t="n">
        <v>155.1859</v>
      </c>
      <c r="R2197" s="331" t="n">
        <f aca="false">A2197*F2197</f>
        <v>0</v>
      </c>
    </row>
    <row r="2198" s="1" customFormat="true" ht="12.75" hidden="false" customHeight="false" outlineLevel="0" collapsed="false">
      <c r="A2198" s="262" t="n">
        <v>8</v>
      </c>
      <c r="B2198" s="332" t="s">
        <v>3594</v>
      </c>
      <c r="C2198" s="332" t="s">
        <v>2785</v>
      </c>
      <c r="D2198" s="332" t="s">
        <v>856</v>
      </c>
      <c r="E2198" s="262"/>
      <c r="F2198" s="331" t="n">
        <v>0.08</v>
      </c>
      <c r="G2198" s="333" t="n">
        <v>415</v>
      </c>
      <c r="H2198" s="333" t="n">
        <f aca="false">A2198*G2198*(1-H2189/100)</f>
        <v>3320</v>
      </c>
      <c r="I2198" s="334" t="n">
        <v>307.125</v>
      </c>
      <c r="J2198" s="334" t="n">
        <f aca="false">(A2198*I2198)/J2189*K2189</f>
        <v>2286.9</v>
      </c>
      <c r="K2198" s="335" t="n">
        <f aca="false">H2198-J2198</f>
        <v>1033.1</v>
      </c>
      <c r="L2198" s="330"/>
      <c r="M2198" s="262"/>
      <c r="N2198" s="262" t="n">
        <v>307.125</v>
      </c>
      <c r="O2198" s="262" t="n">
        <v>3.5</v>
      </c>
      <c r="P2198" s="262" t="n">
        <v>460</v>
      </c>
      <c r="Q2198" s="262" t="n">
        <v>414.6188</v>
      </c>
      <c r="R2198" s="331" t="n">
        <f aca="false">A2198*F2198</f>
        <v>0.64</v>
      </c>
    </row>
    <row r="2199" s="1" customFormat="true" ht="12.75" hidden="false" customHeight="false" outlineLevel="0" collapsed="false">
      <c r="A2199" s="262" t="n">
        <v>12</v>
      </c>
      <c r="B2199" s="332" t="s">
        <v>3595</v>
      </c>
      <c r="C2199" s="332" t="s">
        <v>2785</v>
      </c>
      <c r="D2199" s="332" t="s">
        <v>3596</v>
      </c>
      <c r="E2199" s="262"/>
      <c r="F2199" s="331" t="n">
        <v>0.15</v>
      </c>
      <c r="G2199" s="333" t="n">
        <v>378</v>
      </c>
      <c r="H2199" s="333" t="n">
        <f aca="false">A2199*G2199*(1-H2189/100)</f>
        <v>4536</v>
      </c>
      <c r="I2199" s="334" t="n">
        <v>279.9225</v>
      </c>
      <c r="J2199" s="334" t="n">
        <f aca="false">(A2199*I2199)/J2189*K2189</f>
        <v>3126.519</v>
      </c>
      <c r="K2199" s="335" t="n">
        <f aca="false">H2199-J2199</f>
        <v>1409.481</v>
      </c>
      <c r="L2199" s="330"/>
      <c r="M2199" s="262"/>
      <c r="N2199" s="262" t="n">
        <v>279.9225</v>
      </c>
      <c r="O2199" s="262" t="n">
        <v>3.19</v>
      </c>
      <c r="P2199" s="262" t="n">
        <v>420</v>
      </c>
      <c r="Q2199" s="262" t="n">
        <v>377.8954</v>
      </c>
      <c r="R2199" s="331" t="n">
        <f aca="false">A2199*F2199</f>
        <v>1.8</v>
      </c>
    </row>
    <row r="2200" s="1" customFormat="true" ht="12.75" hidden="false" customHeight="false" outlineLevel="0" collapsed="false">
      <c r="A2200" s="262" t="n">
        <v>4</v>
      </c>
      <c r="B2200" s="332" t="s">
        <v>3597</v>
      </c>
      <c r="C2200" s="332" t="s">
        <v>1680</v>
      </c>
      <c r="D2200" s="332" t="s">
        <v>3598</v>
      </c>
      <c r="E2200" s="262"/>
      <c r="F2200" s="331"/>
      <c r="G2200" s="333" t="n">
        <v>687</v>
      </c>
      <c r="H2200" s="333" t="n">
        <f aca="false">A2200*G2200*(1-H2189/100)</f>
        <v>2748</v>
      </c>
      <c r="I2200" s="334" t="n">
        <v>508.95</v>
      </c>
      <c r="J2200" s="334" t="n">
        <f aca="false">(A2200*I2200)/J2189*K2189</f>
        <v>1894.86</v>
      </c>
      <c r="K2200" s="335" t="n">
        <f aca="false">H2200-J2200</f>
        <v>853.14</v>
      </c>
      <c r="L2200" s="330"/>
      <c r="M2200" s="262"/>
      <c r="N2200" s="262" t="n">
        <v>508.95</v>
      </c>
      <c r="O2200" s="262" t="n">
        <v>5.8</v>
      </c>
      <c r="P2200" s="262" t="n">
        <v>760</v>
      </c>
      <c r="Q2200" s="262" t="n">
        <v>687.0825</v>
      </c>
      <c r="R2200" s="331" t="n">
        <f aca="false">A2200*F2200</f>
        <v>0</v>
      </c>
    </row>
    <row r="2201" s="1" customFormat="true" ht="12.75" hidden="false" customHeight="false" outlineLevel="0" collapsed="false">
      <c r="A2201" s="336" t="n">
        <f aca="false">SUM(A2190:A2200)</f>
        <v>66</v>
      </c>
      <c r="B2201" s="336" t="s">
        <v>377</v>
      </c>
      <c r="C2201" s="336"/>
      <c r="D2201" s="336"/>
      <c r="E2201" s="336"/>
      <c r="F2201" s="337" t="n">
        <f aca="false">R2201</f>
        <v>82.35</v>
      </c>
      <c r="G2201" s="338"/>
      <c r="H2201" s="339" t="n">
        <f aca="false">SUM(H2190:H2200)</f>
        <v>30630</v>
      </c>
      <c r="I2201" s="340"/>
      <c r="J2201" s="341" t="n">
        <f aca="false">SUM(J2190:J2200)</f>
        <v>21982.675</v>
      </c>
      <c r="K2201" s="335" t="n">
        <f aca="false">SUM(K2190:K2200)</f>
        <v>8647.325</v>
      </c>
      <c r="L2201" s="330"/>
      <c r="M2201" s="262"/>
      <c r="N2201" s="262"/>
      <c r="O2201" s="262"/>
      <c r="P2201" s="262"/>
      <c r="Q2201" s="262"/>
      <c r="R2201" s="331" t="n">
        <f aca="false">SUM(R2190:R2200)</f>
        <v>82.35</v>
      </c>
    </row>
    <row r="2202" s="1" customFormat="true" ht="12.75" hidden="false" customHeight="false" outlineLevel="0" collapsed="false">
      <c r="A2202" s="262"/>
      <c r="B2202" s="272" t="s">
        <v>914</v>
      </c>
      <c r="C2202" s="342"/>
      <c r="D2202" s="342"/>
      <c r="E2202" s="262"/>
      <c r="F2202" s="262"/>
      <c r="G2202" s="333"/>
      <c r="H2202" s="343" t="n">
        <v>0</v>
      </c>
      <c r="I2202" s="344" t="n">
        <f aca="false">K2203/J2203</f>
        <v>0.393370006152572</v>
      </c>
      <c r="J2202" s="345"/>
      <c r="K2202" s="335"/>
      <c r="L2202" s="330"/>
      <c r="M2202" s="262"/>
      <c r="N2202" s="262"/>
      <c r="O2202" s="262"/>
      <c r="P2202" s="262"/>
      <c r="Q2202" s="262"/>
      <c r="R2202" s="331"/>
    </row>
    <row r="2203" s="1" customFormat="true" ht="13.5" hidden="false" customHeight="false" outlineLevel="0" collapsed="false">
      <c r="A2203" s="346"/>
      <c r="B2203" s="346" t="s">
        <v>915</v>
      </c>
      <c r="C2203" s="346"/>
      <c r="D2203" s="346"/>
      <c r="E2203" s="346"/>
      <c r="F2203" s="347"/>
      <c r="G2203" s="348"/>
      <c r="H2203" s="349" t="n">
        <f aca="false">SUM(H2201:H2202)</f>
        <v>30630</v>
      </c>
      <c r="I2203" s="350" t="n">
        <f aca="false">K2203/H2203</f>
        <v>0.282315540319948</v>
      </c>
      <c r="J2203" s="351" t="n">
        <f aca="false">SUM(J2201:J2202)</f>
        <v>21982.675</v>
      </c>
      <c r="K2203" s="352" t="n">
        <f aca="false">H2203-J2203</f>
        <v>8647.325</v>
      </c>
      <c r="L2203" s="330"/>
      <c r="M2203" s="262"/>
      <c r="N2203" s="262"/>
      <c r="O2203" s="262"/>
      <c r="P2203" s="262"/>
      <c r="Q2203" s="262"/>
      <c r="R2203" s="331"/>
    </row>
    <row r="2204" s="1" customFormat="true" ht="13.5" hidden="false" customHeight="false" outlineLevel="0" collapsed="false">
      <c r="A2204" s="262"/>
      <c r="B2204" s="332"/>
      <c r="C2204" s="342"/>
      <c r="D2204" s="342"/>
      <c r="E2204" s="262"/>
      <c r="F2204" s="262"/>
      <c r="G2204" s="262"/>
      <c r="H2204" s="262"/>
      <c r="I2204" s="354"/>
      <c r="J2204" s="354"/>
      <c r="K2204" s="355"/>
      <c r="L2204" s="330"/>
      <c r="M2204" s="262"/>
      <c r="N2204" s="262"/>
      <c r="O2204" s="262"/>
      <c r="P2204" s="262"/>
      <c r="Q2204" s="262"/>
      <c r="R2204" s="331"/>
    </row>
    <row r="2205" s="1" customFormat="true" ht="13.5" hidden="false" customHeight="false" outlineLevel="0" collapsed="false">
      <c r="A2205" s="322"/>
      <c r="B2205" s="323" t="s">
        <v>3599</v>
      </c>
      <c r="C2205" s="324" t="s">
        <v>3600</v>
      </c>
      <c r="D2205" s="325" t="n">
        <v>42786</v>
      </c>
      <c r="E2205" s="322"/>
      <c r="F2205" s="322" t="s">
        <v>3587</v>
      </c>
      <c r="G2205" s="324"/>
      <c r="H2205" s="326" t="n">
        <v>0</v>
      </c>
      <c r="I2205" s="327" t="s">
        <v>358</v>
      </c>
      <c r="J2205" s="328" t="n">
        <v>65</v>
      </c>
      <c r="K2205" s="329" t="n">
        <v>60.5</v>
      </c>
      <c r="L2205" s="330"/>
      <c r="M2205" s="262"/>
      <c r="N2205" s="262"/>
      <c r="O2205" s="262"/>
      <c r="P2205" s="262"/>
      <c r="Q2205" s="262"/>
      <c r="R2205" s="331"/>
    </row>
    <row r="2206" s="1" customFormat="true" ht="12.75" hidden="false" customHeight="false" outlineLevel="0" collapsed="false">
      <c r="A2206" s="262" t="n">
        <v>2</v>
      </c>
      <c r="B2206" s="332" t="s">
        <v>3601</v>
      </c>
      <c r="C2206" s="332" t="s">
        <v>3602</v>
      </c>
      <c r="D2206" s="332" t="s">
        <v>3603</v>
      </c>
      <c r="E2206" s="262"/>
      <c r="F2206" s="331" t="n">
        <v>37</v>
      </c>
      <c r="G2206" s="333" t="n">
        <v>4700</v>
      </c>
      <c r="H2206" s="333" t="n">
        <f aca="false">A2206*G2206*(1-H2205/100)</f>
        <v>9400</v>
      </c>
      <c r="I2206" s="334" t="n">
        <v>3510</v>
      </c>
      <c r="J2206" s="334" t="n">
        <f aca="false">(A2206*I2206)/J2205*K2205</f>
        <v>6534</v>
      </c>
      <c r="K2206" s="335" t="n">
        <f aca="false">H2206-J2206</f>
        <v>2866</v>
      </c>
      <c r="L2206" s="330"/>
      <c r="M2206" s="262"/>
      <c r="N2206" s="262" t="n">
        <v>3510</v>
      </c>
      <c r="O2206" s="262" t="n">
        <v>40</v>
      </c>
      <c r="P2206" s="262" t="n">
        <v>5265</v>
      </c>
      <c r="Q2206" s="262" t="n">
        <v>4738.5</v>
      </c>
      <c r="R2206" s="331" t="n">
        <f aca="false">A2206*F2206</f>
        <v>74</v>
      </c>
    </row>
    <row r="2207" s="1" customFormat="true" ht="12.75" hidden="false" customHeight="false" outlineLevel="0" collapsed="false">
      <c r="A2207" s="336" t="n">
        <f aca="false">SUM(A2206:A2206)</f>
        <v>2</v>
      </c>
      <c r="B2207" s="336" t="s">
        <v>377</v>
      </c>
      <c r="C2207" s="336"/>
      <c r="D2207" s="336"/>
      <c r="E2207" s="336"/>
      <c r="F2207" s="337" t="n">
        <f aca="false">R2207</f>
        <v>74</v>
      </c>
      <c r="G2207" s="338"/>
      <c r="H2207" s="339" t="n">
        <f aca="false">SUM(H2206:H2206)</f>
        <v>9400</v>
      </c>
      <c r="I2207" s="340"/>
      <c r="J2207" s="341" t="n">
        <f aca="false">SUM(J2206:J2206)</f>
        <v>6534</v>
      </c>
      <c r="K2207" s="335" t="n">
        <f aca="false">SUM(K2206:K2206)</f>
        <v>2866</v>
      </c>
      <c r="L2207" s="330"/>
      <c r="M2207" s="262"/>
      <c r="N2207" s="262"/>
      <c r="O2207" s="262"/>
      <c r="P2207" s="262"/>
      <c r="Q2207" s="262"/>
      <c r="R2207" s="331" t="n">
        <f aca="false">SUM(R2206:R2206)</f>
        <v>74</v>
      </c>
    </row>
    <row r="2208" s="1" customFormat="true" ht="12.75" hidden="false" customHeight="false" outlineLevel="0" collapsed="false">
      <c r="A2208" s="262"/>
      <c r="B2208" s="272" t="s">
        <v>914</v>
      </c>
      <c r="C2208" s="342"/>
      <c r="D2208" s="342"/>
      <c r="E2208" s="262"/>
      <c r="F2208" s="262"/>
      <c r="G2208" s="333"/>
      <c r="H2208" s="343" t="n">
        <v>0</v>
      </c>
      <c r="I2208" s="344" t="n">
        <f aca="false">K2209/J2209</f>
        <v>0.438628711355984</v>
      </c>
      <c r="J2208" s="345"/>
      <c r="K2208" s="335"/>
      <c r="L2208" s="330"/>
      <c r="M2208" s="262"/>
      <c r="N2208" s="262"/>
      <c r="O2208" s="262"/>
      <c r="P2208" s="262"/>
      <c r="Q2208" s="262"/>
      <c r="R2208" s="331"/>
    </row>
    <row r="2209" s="1" customFormat="true" ht="13.5" hidden="false" customHeight="false" outlineLevel="0" collapsed="false">
      <c r="A2209" s="346"/>
      <c r="B2209" s="346" t="s">
        <v>915</v>
      </c>
      <c r="C2209" s="346"/>
      <c r="D2209" s="346"/>
      <c r="E2209" s="346"/>
      <c r="F2209" s="347"/>
      <c r="G2209" s="348"/>
      <c r="H2209" s="349" t="n">
        <f aca="false">SUM(H2207:H2208)</f>
        <v>9400</v>
      </c>
      <c r="I2209" s="350" t="n">
        <f aca="false">K2209/H2209</f>
        <v>0.304893617021277</v>
      </c>
      <c r="J2209" s="351" t="n">
        <f aca="false">SUM(J2207:J2208)</f>
        <v>6534</v>
      </c>
      <c r="K2209" s="352" t="n">
        <f aca="false">H2209-J2209</f>
        <v>2866</v>
      </c>
      <c r="L2209" s="330"/>
      <c r="M2209" s="262"/>
      <c r="N2209" s="262"/>
      <c r="O2209" s="262"/>
      <c r="P2209" s="262"/>
      <c r="Q2209" s="262"/>
      <c r="R2209" s="331"/>
    </row>
    <row r="2210" s="1" customFormat="true" ht="13.5" hidden="false" customHeight="false" outlineLevel="0" collapsed="false">
      <c r="A2210" s="262"/>
      <c r="B2210" s="332"/>
      <c r="C2210" s="342"/>
      <c r="D2210" s="342"/>
      <c r="E2210" s="262"/>
      <c r="F2210" s="262"/>
      <c r="G2210" s="262"/>
      <c r="H2210" s="262"/>
      <c r="I2210" s="354"/>
      <c r="J2210" s="354"/>
      <c r="K2210" s="355"/>
      <c r="L2210" s="330"/>
      <c r="M2210" s="262"/>
      <c r="N2210" s="262"/>
      <c r="O2210" s="262"/>
      <c r="P2210" s="262"/>
      <c r="Q2210" s="262"/>
      <c r="R2210" s="331"/>
    </row>
    <row r="2211" s="1" customFormat="true" ht="13.5" hidden="false" customHeight="false" outlineLevel="0" collapsed="false">
      <c r="A2211" s="322"/>
      <c r="B2211" s="323" t="s">
        <v>1938</v>
      </c>
      <c r="C2211" s="324" t="s">
        <v>3604</v>
      </c>
      <c r="D2211" s="325" t="n">
        <v>42787</v>
      </c>
      <c r="E2211" s="322"/>
      <c r="F2211" s="322" t="s">
        <v>1097</v>
      </c>
      <c r="G2211" s="324"/>
      <c r="H2211" s="326" t="n">
        <v>0</v>
      </c>
      <c r="I2211" s="327" t="s">
        <v>358</v>
      </c>
      <c r="J2211" s="328" t="n">
        <v>65</v>
      </c>
      <c r="K2211" s="329" t="n">
        <v>60.5</v>
      </c>
      <c r="L2211" s="330"/>
      <c r="M2211" s="262"/>
      <c r="N2211" s="262"/>
      <c r="O2211" s="262"/>
      <c r="P2211" s="262"/>
      <c r="Q2211" s="262"/>
      <c r="R2211" s="331"/>
    </row>
    <row r="2212" s="1" customFormat="true" ht="12.75" hidden="false" customHeight="false" outlineLevel="0" collapsed="false">
      <c r="A2212" s="262" t="n">
        <v>2</v>
      </c>
      <c r="B2212" s="332" t="s">
        <v>3605</v>
      </c>
      <c r="C2212" s="332" t="s">
        <v>3606</v>
      </c>
      <c r="D2212" s="332" t="s">
        <v>3607</v>
      </c>
      <c r="E2212" s="262"/>
      <c r="F2212" s="331" t="n">
        <v>2.98</v>
      </c>
      <c r="G2212" s="333" t="n">
        <v>3007</v>
      </c>
      <c r="H2212" s="333" t="n">
        <f aca="false">A2212*G2212*(1-H2211/100)</f>
        <v>6014</v>
      </c>
      <c r="I2212" s="334" t="n">
        <v>2147.6</v>
      </c>
      <c r="J2212" s="334" t="n">
        <f aca="false">(A2212*I2212)/J2211*K2211</f>
        <v>3997.84</v>
      </c>
      <c r="K2212" s="335" t="n">
        <f aca="false">H2212-J2212</f>
        <v>2016.16</v>
      </c>
      <c r="L2212" s="330"/>
      <c r="M2212" s="262"/>
      <c r="N2212" s="262" t="n">
        <v>2147.6</v>
      </c>
      <c r="O2212" s="262" t="n">
        <v>23.6</v>
      </c>
      <c r="P2212" s="262" t="n">
        <v>3436.16</v>
      </c>
      <c r="Q2212" s="262" t="n">
        <v>3006.64</v>
      </c>
      <c r="R2212" s="331" t="n">
        <f aca="false">A2212*F2212</f>
        <v>5.96</v>
      </c>
    </row>
    <row r="2213" s="1" customFormat="true" ht="12.75" hidden="false" customHeight="false" outlineLevel="0" collapsed="false">
      <c r="A2213" s="262" t="n">
        <v>2</v>
      </c>
      <c r="B2213" s="332" t="s">
        <v>1722</v>
      </c>
      <c r="C2213" s="332" t="s">
        <v>1550</v>
      </c>
      <c r="D2213" s="332" t="s">
        <v>1723</v>
      </c>
      <c r="E2213" s="262"/>
      <c r="F2213" s="331" t="n">
        <v>1.8</v>
      </c>
      <c r="G2213" s="333" t="n">
        <v>1130</v>
      </c>
      <c r="H2213" s="333" t="n">
        <f aca="false">A2213*G2213*(1-H2211/100)</f>
        <v>2260</v>
      </c>
      <c r="I2213" s="334" t="n">
        <v>807.3</v>
      </c>
      <c r="J2213" s="334" t="n">
        <f aca="false">(A2213*I2213)/J2211*K2211</f>
        <v>1502.82</v>
      </c>
      <c r="K2213" s="335" t="n">
        <f aca="false">H2213-J2213</f>
        <v>757.18</v>
      </c>
      <c r="L2213" s="330"/>
      <c r="M2213" s="262"/>
      <c r="N2213" s="262" t="n">
        <v>807.3</v>
      </c>
      <c r="O2213" s="262" t="n">
        <v>9.2</v>
      </c>
      <c r="P2213" s="262" t="n">
        <v>1210</v>
      </c>
      <c r="Q2213" s="262" t="n">
        <v>1130.22</v>
      </c>
      <c r="R2213" s="331" t="n">
        <f aca="false">A2213*F2213</f>
        <v>3.6</v>
      </c>
    </row>
    <row r="2214" s="1" customFormat="true" ht="12.75" hidden="false" customHeight="false" outlineLevel="0" collapsed="false">
      <c r="A2214" s="262" t="n">
        <v>1</v>
      </c>
      <c r="B2214" s="332" t="s">
        <v>3608</v>
      </c>
      <c r="C2214" s="332" t="s">
        <v>2949</v>
      </c>
      <c r="D2214" s="332" t="s">
        <v>3609</v>
      </c>
      <c r="E2214" s="262"/>
      <c r="F2214" s="331" t="n">
        <v>14</v>
      </c>
      <c r="G2214" s="333" t="n">
        <v>5041</v>
      </c>
      <c r="H2214" s="333" t="n">
        <f aca="false">A2214*G2214*(1-H2211/100)</f>
        <v>5041</v>
      </c>
      <c r="I2214" s="334" t="n">
        <v>3733.7625</v>
      </c>
      <c r="J2214" s="334" t="n">
        <f aca="false">(A2214*I2214)/J2211*K2211</f>
        <v>3475.27125</v>
      </c>
      <c r="K2214" s="335" t="n">
        <f aca="false">H2214-J2214</f>
        <v>1565.72875</v>
      </c>
      <c r="L2214" s="330"/>
      <c r="M2214" s="262"/>
      <c r="N2214" s="262" t="n">
        <v>3733.7625</v>
      </c>
      <c r="O2214" s="262" t="n">
        <v>42.55</v>
      </c>
      <c r="P2214" s="262" t="n">
        <v>5600</v>
      </c>
      <c r="Q2214" s="262" t="n">
        <v>5040.5794</v>
      </c>
      <c r="R2214" s="331" t="n">
        <f aca="false">A2214*F2214</f>
        <v>14</v>
      </c>
    </row>
    <row r="2215" s="1" customFormat="true" ht="12.75" hidden="false" customHeight="false" outlineLevel="0" collapsed="false">
      <c r="A2215" s="336" t="n">
        <f aca="false">SUM(A2212:A2214)</f>
        <v>5</v>
      </c>
      <c r="B2215" s="336" t="s">
        <v>377</v>
      </c>
      <c r="C2215" s="336"/>
      <c r="D2215" s="336"/>
      <c r="E2215" s="336"/>
      <c r="F2215" s="337" t="n">
        <f aca="false">R2215</f>
        <v>23.56</v>
      </c>
      <c r="G2215" s="338"/>
      <c r="H2215" s="339" t="n">
        <f aca="false">SUM(H2212:H2214)</f>
        <v>13315</v>
      </c>
      <c r="I2215" s="340"/>
      <c r="J2215" s="341" t="n">
        <f aca="false">SUM(J2212:J2214)</f>
        <v>8975.93125</v>
      </c>
      <c r="K2215" s="335" t="n">
        <f aca="false">SUM(K2212:K2214)</f>
        <v>4339.06875</v>
      </c>
      <c r="L2215" s="330"/>
      <c r="M2215" s="262"/>
      <c r="N2215" s="262"/>
      <c r="O2215" s="262"/>
      <c r="P2215" s="262"/>
      <c r="Q2215" s="262"/>
      <c r="R2215" s="331" t="n">
        <f aca="false">SUM(R2212:R2214)</f>
        <v>23.56</v>
      </c>
    </row>
    <row r="2216" s="1" customFormat="true" ht="51" hidden="false" customHeight="false" outlineLevel="0" collapsed="false">
      <c r="A2216" s="262"/>
      <c r="B2216" s="272" t="s">
        <v>914</v>
      </c>
      <c r="C2216" s="421" t="s">
        <v>3610</v>
      </c>
      <c r="D2216" s="342"/>
      <c r="E2216" s="262"/>
      <c r="F2216" s="262"/>
      <c r="G2216" s="333"/>
      <c r="H2216" s="343" t="n">
        <v>0</v>
      </c>
      <c r="I2216" s="344" t="n">
        <f aca="false">K2217/J2217</f>
        <v>0.48341154016749</v>
      </c>
      <c r="J2216" s="345"/>
      <c r="K2216" s="335"/>
      <c r="L2216" s="330"/>
      <c r="M2216" s="262"/>
      <c r="N2216" s="262"/>
      <c r="O2216" s="262"/>
      <c r="P2216" s="262"/>
      <c r="Q2216" s="262"/>
      <c r="R2216" s="331"/>
    </row>
    <row r="2217" s="1" customFormat="true" ht="13.5" hidden="false" customHeight="false" outlineLevel="0" collapsed="false">
      <c r="A2217" s="346"/>
      <c r="B2217" s="346" t="s">
        <v>915</v>
      </c>
      <c r="C2217" s="346" t="s">
        <v>3611</v>
      </c>
      <c r="D2217" s="346"/>
      <c r="E2217" s="346"/>
      <c r="F2217" s="347"/>
      <c r="G2217" s="348"/>
      <c r="H2217" s="349" t="n">
        <f aca="false">SUM(H2215:H2216)</f>
        <v>13315</v>
      </c>
      <c r="I2217" s="350" t="n">
        <f aca="false">K2217/H2217</f>
        <v>0.325878238828389</v>
      </c>
      <c r="J2217" s="351" t="n">
        <f aca="false">SUM(J2215:J2216)</f>
        <v>8975.93125</v>
      </c>
      <c r="K2217" s="352" t="n">
        <f aca="false">H2217-J2217</f>
        <v>4339.06875</v>
      </c>
      <c r="L2217" s="330"/>
      <c r="M2217" s="262"/>
      <c r="N2217" s="262"/>
      <c r="O2217" s="262"/>
      <c r="P2217" s="262"/>
      <c r="Q2217" s="262"/>
      <c r="R2217" s="331"/>
    </row>
    <row r="2218" s="1" customFormat="true" ht="13.5" hidden="false" customHeight="false" outlineLevel="0" collapsed="false">
      <c r="A2218" s="262"/>
      <c r="B2218" s="332"/>
      <c r="C2218" s="342"/>
      <c r="D2218" s="342"/>
      <c r="E2218" s="262"/>
      <c r="F2218" s="262"/>
      <c r="G2218" s="262"/>
      <c r="H2218" s="262"/>
      <c r="I2218" s="354"/>
      <c r="J2218" s="354"/>
      <c r="K2218" s="355"/>
      <c r="L2218" s="330"/>
      <c r="M2218" s="262"/>
      <c r="N2218" s="262"/>
      <c r="O2218" s="262"/>
      <c r="P2218" s="262"/>
      <c r="Q2218" s="262"/>
      <c r="R2218" s="331"/>
    </row>
    <row r="2219" s="1" customFormat="true" ht="13.5" hidden="false" customHeight="false" outlineLevel="0" collapsed="false">
      <c r="A2219" s="322"/>
      <c r="B2219" s="323" t="s">
        <v>3357</v>
      </c>
      <c r="C2219" s="324" t="s">
        <v>3612</v>
      </c>
      <c r="D2219" s="325" t="n">
        <v>42787</v>
      </c>
      <c r="E2219" s="322"/>
      <c r="F2219" s="322" t="s">
        <v>1097</v>
      </c>
      <c r="G2219" s="324"/>
      <c r="H2219" s="326" t="n">
        <v>0</v>
      </c>
      <c r="I2219" s="327" t="s">
        <v>358</v>
      </c>
      <c r="J2219" s="328" t="n">
        <v>65</v>
      </c>
      <c r="K2219" s="329" t="n">
        <v>60.5</v>
      </c>
      <c r="L2219" s="330"/>
      <c r="M2219" s="262"/>
      <c r="N2219" s="262"/>
      <c r="O2219" s="262"/>
      <c r="P2219" s="262"/>
      <c r="Q2219" s="262"/>
      <c r="R2219" s="331"/>
    </row>
    <row r="2220" s="1" customFormat="true" ht="12.75" hidden="false" customHeight="false" outlineLevel="0" collapsed="false">
      <c r="A2220" s="262" t="n">
        <v>26</v>
      </c>
      <c r="B2220" s="332" t="s">
        <v>3613</v>
      </c>
      <c r="C2220" s="332" t="s">
        <v>3614</v>
      </c>
      <c r="D2220" s="332" t="s">
        <v>3615</v>
      </c>
      <c r="E2220" s="262"/>
      <c r="F2220" s="331" t="n">
        <v>0.19</v>
      </c>
      <c r="G2220" s="333" t="n">
        <v>43</v>
      </c>
      <c r="H2220" s="333" t="n">
        <f aca="false">A2220*G2220*(1-H2219/100)</f>
        <v>1118</v>
      </c>
      <c r="I2220" s="334" t="n">
        <v>30.03</v>
      </c>
      <c r="J2220" s="334" t="n">
        <f aca="false">(A2220*I2220)/J2219*K2219</f>
        <v>726.726</v>
      </c>
      <c r="K2220" s="335" t="n">
        <f aca="false">H2220-J2220</f>
        <v>391.274</v>
      </c>
      <c r="L2220" s="330"/>
      <c r="M2220" s="262"/>
      <c r="N2220" s="262" t="n">
        <v>30.03</v>
      </c>
      <c r="O2220" s="262" t="n">
        <v>0.33</v>
      </c>
      <c r="P2220" s="262"/>
      <c r="Q2220" s="262" t="n">
        <v>43</v>
      </c>
      <c r="R2220" s="331" t="n">
        <f aca="false">A2220*F2220</f>
        <v>4.94</v>
      </c>
    </row>
    <row r="2221" s="1" customFormat="true" ht="12.75" hidden="false" customHeight="false" outlineLevel="0" collapsed="false">
      <c r="A2221" s="262" t="n">
        <v>1</v>
      </c>
      <c r="B2221" s="332" t="s">
        <v>3157</v>
      </c>
      <c r="C2221" s="332" t="s">
        <v>3074</v>
      </c>
      <c r="D2221" s="332" t="s">
        <v>3158</v>
      </c>
      <c r="E2221" s="262"/>
      <c r="F2221" s="331" t="n">
        <v>69</v>
      </c>
      <c r="G2221" s="333" t="n">
        <v>9595</v>
      </c>
      <c r="H2221" s="333" t="n">
        <f aca="false">A2221*G2221*(1-H2219/100)</f>
        <v>9595</v>
      </c>
      <c r="I2221" s="334" t="n">
        <v>7107.75</v>
      </c>
      <c r="J2221" s="334" t="n">
        <f aca="false">(A2221*I2221)/J2219*K2219</f>
        <v>6615.675</v>
      </c>
      <c r="K2221" s="335" t="n">
        <f aca="false">H2221-J2221</f>
        <v>2979.325</v>
      </c>
      <c r="L2221" s="330"/>
      <c r="M2221" s="262"/>
      <c r="N2221" s="262" t="n">
        <v>7107.75</v>
      </c>
      <c r="O2221" s="262" t="n">
        <v>81</v>
      </c>
      <c r="P2221" s="262" t="n">
        <v>10661.625</v>
      </c>
      <c r="Q2221" s="262" t="n">
        <v>9595.4625</v>
      </c>
      <c r="R2221" s="331" t="n">
        <f aca="false">A2221*F2221</f>
        <v>69</v>
      </c>
    </row>
    <row r="2222" s="1" customFormat="true" ht="12.75" hidden="false" customHeight="false" outlineLevel="0" collapsed="false">
      <c r="A2222" s="336" t="n">
        <f aca="false">SUM(A2220:A2221)</f>
        <v>27</v>
      </c>
      <c r="B2222" s="336" t="s">
        <v>377</v>
      </c>
      <c r="C2222" s="336"/>
      <c r="D2222" s="336"/>
      <c r="E2222" s="336"/>
      <c r="F2222" s="337" t="n">
        <f aca="false">R2222</f>
        <v>73.94</v>
      </c>
      <c r="G2222" s="338"/>
      <c r="H2222" s="339" t="n">
        <f aca="false">SUM(H2220:H2221)</f>
        <v>10713</v>
      </c>
      <c r="I2222" s="340"/>
      <c r="J2222" s="341" t="n">
        <f aca="false">SUM(J2220:J2221)</f>
        <v>7342.401</v>
      </c>
      <c r="K2222" s="335" t="n">
        <f aca="false">SUM(K2220:K2221)</f>
        <v>3370.599</v>
      </c>
      <c r="L2222" s="330"/>
      <c r="M2222" s="262"/>
      <c r="N2222" s="262"/>
      <c r="O2222" s="262"/>
      <c r="P2222" s="262"/>
      <c r="Q2222" s="262"/>
      <c r="R2222" s="331" t="n">
        <f aca="false">SUM(R2220:R2221)</f>
        <v>73.94</v>
      </c>
    </row>
    <row r="2223" s="1" customFormat="true" ht="12.75" hidden="false" customHeight="false" outlineLevel="0" collapsed="false">
      <c r="A2223" s="262"/>
      <c r="B2223" s="272" t="s">
        <v>914</v>
      </c>
      <c r="C2223" s="342"/>
      <c r="D2223" s="342"/>
      <c r="E2223" s="262"/>
      <c r="F2223" s="262"/>
      <c r="G2223" s="333"/>
      <c r="H2223" s="343" t="n">
        <v>0</v>
      </c>
      <c r="I2223" s="344" t="n">
        <f aca="false">K2224/J2224</f>
        <v>0.459059509280411</v>
      </c>
      <c r="J2223" s="345"/>
      <c r="K2223" s="335"/>
      <c r="L2223" s="330"/>
      <c r="M2223" s="262"/>
      <c r="N2223" s="262"/>
      <c r="O2223" s="262"/>
      <c r="P2223" s="262"/>
      <c r="Q2223" s="262"/>
      <c r="R2223" s="331"/>
    </row>
    <row r="2224" s="1" customFormat="true" ht="13.5" hidden="false" customHeight="false" outlineLevel="0" collapsed="false">
      <c r="A2224" s="346"/>
      <c r="B2224" s="346" t="s">
        <v>915</v>
      </c>
      <c r="C2224" s="346"/>
      <c r="D2224" s="346"/>
      <c r="E2224" s="346"/>
      <c r="F2224" s="347"/>
      <c r="G2224" s="348"/>
      <c r="H2224" s="349" t="n">
        <f aca="false">SUM(H2222:H2223)</f>
        <v>10713</v>
      </c>
      <c r="I2224" s="350" t="n">
        <f aca="false">K2224/H2224</f>
        <v>0.314626995239429</v>
      </c>
      <c r="J2224" s="351" t="n">
        <f aca="false">SUM(J2222:J2223)</f>
        <v>7342.401</v>
      </c>
      <c r="K2224" s="352" t="n">
        <f aca="false">H2224-J2224</f>
        <v>3370.599</v>
      </c>
      <c r="L2224" s="330"/>
      <c r="M2224" s="262"/>
      <c r="N2224" s="262"/>
      <c r="O2224" s="262"/>
      <c r="P2224" s="262"/>
      <c r="Q2224" s="262"/>
      <c r="R2224" s="331"/>
    </row>
    <row r="2225" s="1" customFormat="true" ht="13.5" hidden="false" customHeight="false" outlineLevel="0" collapsed="false">
      <c r="A2225" s="262"/>
      <c r="B2225" s="332"/>
      <c r="C2225" s="342"/>
      <c r="D2225" s="342"/>
      <c r="E2225" s="262"/>
      <c r="F2225" s="262"/>
      <c r="G2225" s="262"/>
      <c r="H2225" s="262"/>
      <c r="I2225" s="354"/>
      <c r="J2225" s="354"/>
      <c r="K2225" s="355"/>
      <c r="L2225" s="330"/>
      <c r="M2225" s="262"/>
      <c r="N2225" s="262"/>
      <c r="O2225" s="262"/>
      <c r="P2225" s="262"/>
      <c r="Q2225" s="262"/>
      <c r="R2225" s="331"/>
    </row>
    <row r="2226" s="1" customFormat="true" ht="13.5" hidden="false" customHeight="false" outlineLevel="0" collapsed="false">
      <c r="A2226" s="322"/>
      <c r="B2226" s="323" t="s">
        <v>2170</v>
      </c>
      <c r="C2226" s="324" t="s">
        <v>2171</v>
      </c>
      <c r="D2226" s="325" t="n">
        <v>42787</v>
      </c>
      <c r="E2226" s="322"/>
      <c r="F2226" s="322" t="s">
        <v>3616</v>
      </c>
      <c r="G2226" s="324"/>
      <c r="H2226" s="326" t="n">
        <v>0</v>
      </c>
      <c r="I2226" s="327" t="s">
        <v>358</v>
      </c>
      <c r="J2226" s="328" t="n">
        <v>65</v>
      </c>
      <c r="K2226" s="329" t="n">
        <v>60.5</v>
      </c>
      <c r="L2226" s="330"/>
      <c r="M2226" s="262"/>
      <c r="N2226" s="262"/>
      <c r="O2226" s="262"/>
      <c r="P2226" s="262"/>
      <c r="Q2226" s="262"/>
      <c r="R2226" s="331"/>
    </row>
    <row r="2227" s="1" customFormat="true" ht="12.75" hidden="false" customHeight="false" outlineLevel="0" collapsed="false">
      <c r="A2227" s="262" t="n">
        <v>2</v>
      </c>
      <c r="B2227" s="332" t="s">
        <v>3617</v>
      </c>
      <c r="C2227" s="332" t="s">
        <v>2176</v>
      </c>
      <c r="D2227" s="332" t="s">
        <v>2177</v>
      </c>
      <c r="E2227" s="262"/>
      <c r="F2227" s="331" t="n">
        <v>40</v>
      </c>
      <c r="G2227" s="333" t="n">
        <v>5988</v>
      </c>
      <c r="H2227" s="333" t="n">
        <f aca="false">A2227*G2227*(1-H2226/100)</f>
        <v>11976</v>
      </c>
      <c r="I2227" s="334" t="n">
        <v>4036.5</v>
      </c>
      <c r="J2227" s="334" t="n">
        <f aca="false">(A2227*I2227)/J2226*K2226</f>
        <v>7514.1</v>
      </c>
      <c r="K2227" s="335" t="n">
        <f aca="false">H2227-J2227</f>
        <v>4461.9</v>
      </c>
      <c r="L2227" s="330"/>
      <c r="M2227" s="262"/>
      <c r="N2227" s="262" t="n">
        <v>4036.5</v>
      </c>
      <c r="O2227" s="262" t="n">
        <v>46</v>
      </c>
      <c r="P2227" s="262" t="n">
        <v>6054.75</v>
      </c>
      <c r="Q2227" s="262" t="n">
        <v>5852.925</v>
      </c>
      <c r="R2227" s="331" t="n">
        <f aca="false">A2227*F2227</f>
        <v>80</v>
      </c>
    </row>
    <row r="2228" s="1" customFormat="true" ht="12.75" hidden="false" customHeight="false" outlineLevel="0" collapsed="false">
      <c r="A2228" s="336" t="n">
        <f aca="false">SUM(A2227:A2227)</f>
        <v>2</v>
      </c>
      <c r="B2228" s="336" t="s">
        <v>377</v>
      </c>
      <c r="C2228" s="336"/>
      <c r="D2228" s="336"/>
      <c r="E2228" s="336"/>
      <c r="F2228" s="337" t="n">
        <f aca="false">R2228</f>
        <v>80</v>
      </c>
      <c r="G2228" s="338"/>
      <c r="H2228" s="339" t="n">
        <f aca="false">SUM(H2227:H2227)</f>
        <v>11976</v>
      </c>
      <c r="I2228" s="340"/>
      <c r="J2228" s="341" t="n">
        <f aca="false">SUM(J2227:J2227)</f>
        <v>7514.1</v>
      </c>
      <c r="K2228" s="335" t="n">
        <f aca="false">SUM(K2227:K2227)</f>
        <v>4461.9</v>
      </c>
      <c r="L2228" s="330"/>
      <c r="M2228" s="262"/>
      <c r="N2228" s="262"/>
      <c r="O2228" s="262"/>
      <c r="P2228" s="262"/>
      <c r="Q2228" s="262"/>
      <c r="R2228" s="331" t="n">
        <f aca="false">SUM(R2227:R2227)</f>
        <v>80</v>
      </c>
    </row>
    <row r="2229" s="1" customFormat="true" ht="12.75" hidden="false" customHeight="false" outlineLevel="0" collapsed="false">
      <c r="A2229" s="262"/>
      <c r="B2229" s="272" t="s">
        <v>914</v>
      </c>
      <c r="C2229" s="342"/>
      <c r="D2229" s="342"/>
      <c r="E2229" s="262"/>
      <c r="F2229" s="262"/>
      <c r="G2229" s="333"/>
      <c r="H2229" s="343" t="n">
        <v>0</v>
      </c>
      <c r="I2229" s="344" t="n">
        <f aca="false">K2230/J2230</f>
        <v>0.593803649139618</v>
      </c>
      <c r="J2229" s="345"/>
      <c r="K2229" s="335"/>
      <c r="L2229" s="330"/>
      <c r="M2229" s="262"/>
      <c r="N2229" s="262"/>
      <c r="O2229" s="262"/>
      <c r="P2229" s="262"/>
      <c r="Q2229" s="262"/>
      <c r="R2229" s="331"/>
    </row>
    <row r="2230" s="1" customFormat="true" ht="13.5" hidden="false" customHeight="false" outlineLevel="0" collapsed="false">
      <c r="A2230" s="346"/>
      <c r="B2230" s="346" t="s">
        <v>915</v>
      </c>
      <c r="C2230" s="346"/>
      <c r="D2230" s="346"/>
      <c r="E2230" s="346"/>
      <c r="F2230" s="347"/>
      <c r="G2230" s="348"/>
      <c r="H2230" s="349" t="n">
        <f aca="false">SUM(H2228:H2229)</f>
        <v>11976</v>
      </c>
      <c r="I2230" s="350" t="n">
        <f aca="false">K2230/H2230</f>
        <v>0.372570140280561</v>
      </c>
      <c r="J2230" s="351" t="n">
        <f aca="false">SUM(J2228:J2229)</f>
        <v>7514.1</v>
      </c>
      <c r="K2230" s="352" t="n">
        <f aca="false">H2230-J2230</f>
        <v>4461.9</v>
      </c>
      <c r="L2230" s="330"/>
      <c r="M2230" s="262"/>
      <c r="N2230" s="262"/>
      <c r="O2230" s="262"/>
      <c r="P2230" s="262"/>
      <c r="Q2230" s="262"/>
      <c r="R2230" s="331"/>
    </row>
    <row r="2231" s="1" customFormat="true" ht="13.5" hidden="false" customHeight="false" outlineLevel="0" collapsed="false">
      <c r="A2231" s="262"/>
      <c r="B2231" s="332"/>
      <c r="C2231" s="342"/>
      <c r="D2231" s="342"/>
      <c r="E2231" s="262"/>
      <c r="F2231" s="262"/>
      <c r="G2231" s="262"/>
      <c r="H2231" s="262"/>
      <c r="I2231" s="354"/>
      <c r="J2231" s="354"/>
      <c r="K2231" s="355"/>
      <c r="L2231" s="330"/>
      <c r="M2231" s="262"/>
      <c r="N2231" s="262"/>
      <c r="O2231" s="262"/>
      <c r="P2231" s="262"/>
      <c r="Q2231" s="262"/>
      <c r="R2231" s="331"/>
    </row>
    <row r="2232" s="1" customFormat="true" ht="13.5" hidden="false" customHeight="false" outlineLevel="0" collapsed="false">
      <c r="A2232" s="322"/>
      <c r="B2232" s="323" t="s">
        <v>3618</v>
      </c>
      <c r="C2232" s="324"/>
      <c r="D2232" s="325" t="n">
        <v>42787</v>
      </c>
      <c r="E2232" s="322"/>
      <c r="F2232" s="322" t="s">
        <v>3616</v>
      </c>
      <c r="G2232" s="324"/>
      <c r="H2232" s="326" t="n">
        <v>0</v>
      </c>
      <c r="I2232" s="327" t="s">
        <v>358</v>
      </c>
      <c r="J2232" s="328" t="n">
        <v>65</v>
      </c>
      <c r="K2232" s="329" t="n">
        <v>60.5</v>
      </c>
      <c r="L2232" s="330"/>
      <c r="M2232" s="262"/>
      <c r="N2232" s="262"/>
      <c r="O2232" s="262"/>
      <c r="P2232" s="262"/>
      <c r="Q2232" s="262"/>
      <c r="R2232" s="331"/>
    </row>
    <row r="2233" s="1" customFormat="true" ht="12.75" hidden="false" customHeight="false" outlineLevel="0" collapsed="false">
      <c r="A2233" s="262" t="n">
        <v>5</v>
      </c>
      <c r="B2233" s="332" t="s">
        <v>807</v>
      </c>
      <c r="C2233" s="332" t="s">
        <v>808</v>
      </c>
      <c r="D2233" s="332" t="s">
        <v>1882</v>
      </c>
      <c r="E2233" s="262"/>
      <c r="F2233" s="331" t="n">
        <v>7</v>
      </c>
      <c r="G2233" s="333" t="n">
        <v>1115</v>
      </c>
      <c r="H2233" s="333" t="n">
        <f aca="false">A2233*G2233*(1-H2232/100)</f>
        <v>5575</v>
      </c>
      <c r="I2233" s="334" t="n">
        <v>835.38</v>
      </c>
      <c r="J2233" s="334" t="n">
        <f aca="false">(A2233*I2233)/J2232*K2232</f>
        <v>3887.73</v>
      </c>
      <c r="K2233" s="335" t="n">
        <f aca="false">H2233-J2233</f>
        <v>1687.27</v>
      </c>
      <c r="L2233" s="330"/>
      <c r="M2233" s="262"/>
      <c r="N2233" s="262" t="n">
        <v>835.38</v>
      </c>
      <c r="O2233" s="262" t="n">
        <v>9.52</v>
      </c>
      <c r="P2233" s="262" t="n">
        <v>1250</v>
      </c>
      <c r="Q2233" s="262" t="n">
        <v>1085.994</v>
      </c>
      <c r="R2233" s="331" t="n">
        <f aca="false">A2233*F2233</f>
        <v>35</v>
      </c>
    </row>
    <row r="2234" s="1" customFormat="true" ht="12.75" hidden="false" customHeight="false" outlineLevel="0" collapsed="false">
      <c r="A2234" s="262" t="n">
        <v>10</v>
      </c>
      <c r="B2234" s="332" t="s">
        <v>1815</v>
      </c>
      <c r="C2234" s="332" t="s">
        <v>1816</v>
      </c>
      <c r="D2234" s="332" t="s">
        <v>1817</v>
      </c>
      <c r="E2234" s="262"/>
      <c r="F2234" s="331" t="n">
        <v>5.4</v>
      </c>
      <c r="G2234" s="333" t="n">
        <v>970</v>
      </c>
      <c r="H2234" s="333" t="n">
        <f aca="false">A2234*G2234*(1-H2232/100)</f>
        <v>9700</v>
      </c>
      <c r="I2234" s="334" t="n">
        <v>712.53</v>
      </c>
      <c r="J2234" s="334" t="n">
        <f aca="false">(A2234*I2234)/J2232*K2232</f>
        <v>6632.01</v>
      </c>
      <c r="K2234" s="335" t="n">
        <f aca="false">H2234-J2234</f>
        <v>3067.99</v>
      </c>
      <c r="L2234" s="330"/>
      <c r="M2234" s="262"/>
      <c r="N2234" s="262" t="n">
        <v>712.53</v>
      </c>
      <c r="O2234" s="262" t="n">
        <v>7.83</v>
      </c>
      <c r="P2234" s="262" t="n">
        <v>1070</v>
      </c>
      <c r="Q2234" s="262" t="n">
        <v>961.9155</v>
      </c>
      <c r="R2234" s="331" t="n">
        <f aca="false">A2234*F2234</f>
        <v>54</v>
      </c>
    </row>
    <row r="2235" s="1" customFormat="true" ht="12.75" hidden="false" customHeight="false" outlineLevel="0" collapsed="false">
      <c r="A2235" s="262" t="n">
        <v>5</v>
      </c>
      <c r="B2235" s="332" t="s">
        <v>1219</v>
      </c>
      <c r="C2235" s="332" t="s">
        <v>830</v>
      </c>
      <c r="D2235" s="332" t="s">
        <v>3619</v>
      </c>
      <c r="E2235" s="262"/>
      <c r="F2235" s="331" t="n">
        <v>2.5</v>
      </c>
      <c r="G2235" s="333" t="n">
        <v>440</v>
      </c>
      <c r="H2235" s="333" t="n">
        <f aca="false">A2235*G2235*(1-H2232/100)</f>
        <v>2200</v>
      </c>
      <c r="I2235" s="334" t="n">
        <v>508.95</v>
      </c>
      <c r="J2235" s="334" t="n">
        <f aca="false">(A2235*I2235)/J2232*K2232</f>
        <v>2368.575</v>
      </c>
      <c r="K2235" s="335" t="n">
        <f aca="false">H2235-J2235</f>
        <v>-168.575</v>
      </c>
      <c r="L2235" s="330"/>
      <c r="M2235" s="262"/>
      <c r="N2235" s="262" t="n">
        <v>508.95</v>
      </c>
      <c r="O2235" s="262" t="n">
        <v>5.8</v>
      </c>
      <c r="P2235" s="262" t="n">
        <v>763.425</v>
      </c>
      <c r="Q2235" s="262" t="n">
        <v>712.53</v>
      </c>
      <c r="R2235" s="331" t="n">
        <f aca="false">A2235*F2235</f>
        <v>12.5</v>
      </c>
    </row>
    <row r="2236" s="1" customFormat="true" ht="12.75" hidden="false" customHeight="false" outlineLevel="0" collapsed="false">
      <c r="A2236" s="262" t="n">
        <v>10</v>
      </c>
      <c r="B2236" s="332" t="s">
        <v>3620</v>
      </c>
      <c r="C2236" s="332" t="s">
        <v>3621</v>
      </c>
      <c r="D2236" s="332" t="s">
        <v>3622</v>
      </c>
      <c r="E2236" s="262"/>
      <c r="F2236" s="331" t="n">
        <v>21.5</v>
      </c>
      <c r="G2236" s="333" t="n">
        <v>3464</v>
      </c>
      <c r="H2236" s="333" t="n">
        <f aca="false">A2236*G2236*(1-H2232/100)</f>
        <v>34640</v>
      </c>
      <c r="I2236" s="334" t="n">
        <v>2565.81</v>
      </c>
      <c r="J2236" s="334" t="n">
        <f aca="false">(A2236*I2236)/J2232*K2232</f>
        <v>23881.77</v>
      </c>
      <c r="K2236" s="335" t="n">
        <f aca="false">H2236-J2236</f>
        <v>10758.23</v>
      </c>
      <c r="L2236" s="330"/>
      <c r="M2236" s="262"/>
      <c r="N2236" s="262" t="n">
        <v>2565.81</v>
      </c>
      <c r="O2236" s="262" t="n">
        <v>29.24</v>
      </c>
      <c r="P2236" s="262" t="n">
        <v>3848.715</v>
      </c>
      <c r="Q2236" s="262" t="n">
        <v>3463.8435</v>
      </c>
      <c r="R2236" s="331" t="n">
        <f aca="false">A2236*F2236</f>
        <v>215</v>
      </c>
    </row>
    <row r="2237" s="1" customFormat="true" ht="12.75" hidden="false" customHeight="false" outlineLevel="0" collapsed="false">
      <c r="A2237" s="262" t="n">
        <v>15</v>
      </c>
      <c r="B2237" s="332" t="s">
        <v>1330</v>
      </c>
      <c r="C2237" s="332" t="s">
        <v>1331</v>
      </c>
      <c r="D2237" s="332" t="s">
        <v>1332</v>
      </c>
      <c r="E2237" s="262"/>
      <c r="F2237" s="331" t="n">
        <v>0.15</v>
      </c>
      <c r="G2237" s="333" t="n">
        <v>49</v>
      </c>
      <c r="H2237" s="333" t="n">
        <f aca="false">A2237*G2237*(1-H2232/100)</f>
        <v>735</v>
      </c>
      <c r="I2237" s="334" t="n">
        <v>34.8725</v>
      </c>
      <c r="J2237" s="334" t="n">
        <f aca="false">(A2237*I2237)/J2232*K2232</f>
        <v>486.87375</v>
      </c>
      <c r="K2237" s="335" t="n">
        <f aca="false">H2237-J2237</f>
        <v>248.12625</v>
      </c>
      <c r="L2237" s="330"/>
      <c r="M2237" s="262"/>
      <c r="N2237" s="262" t="n">
        <v>34.8725</v>
      </c>
      <c r="O2237" s="262" t="n">
        <v>0.37</v>
      </c>
      <c r="P2237" s="262" t="n">
        <v>62.7705</v>
      </c>
      <c r="Q2237" s="262" t="n">
        <v>48.8215</v>
      </c>
      <c r="R2237" s="331" t="n">
        <f aca="false">A2237*F2237</f>
        <v>2.25</v>
      </c>
    </row>
    <row r="2238" s="1" customFormat="true" ht="12.75" hidden="false" customHeight="false" outlineLevel="0" collapsed="false">
      <c r="A2238" s="262" t="n">
        <v>15</v>
      </c>
      <c r="B2238" s="332" t="s">
        <v>2345</v>
      </c>
      <c r="C2238" s="332" t="s">
        <v>2346</v>
      </c>
      <c r="D2238" s="332" t="s">
        <v>2347</v>
      </c>
      <c r="E2238" s="262"/>
      <c r="F2238" s="331" t="n">
        <v>0.05</v>
      </c>
      <c r="G2238" s="333" t="n">
        <v>28</v>
      </c>
      <c r="H2238" s="333" t="n">
        <f aca="false">A2238*G2238*(1-H2232/100)</f>
        <v>420</v>
      </c>
      <c r="I2238" s="334" t="n">
        <v>21.06</v>
      </c>
      <c r="J2238" s="334" t="n">
        <f aca="false">(A2238*I2238)/J2232*K2232</f>
        <v>294.03</v>
      </c>
      <c r="K2238" s="335" t="n">
        <f aca="false">H2238-J2238</f>
        <v>125.97</v>
      </c>
      <c r="L2238" s="330"/>
      <c r="M2238" s="262"/>
      <c r="N2238" s="262" t="n">
        <v>21.06</v>
      </c>
      <c r="O2238" s="262" t="n">
        <v>0.24</v>
      </c>
      <c r="P2238" s="262" t="n">
        <v>37.908</v>
      </c>
      <c r="Q2238" s="262" t="n">
        <v>28.431</v>
      </c>
      <c r="R2238" s="331" t="n">
        <f aca="false">A2238*F2238</f>
        <v>0.75</v>
      </c>
    </row>
    <row r="2239" s="1" customFormat="true" ht="12.75" hidden="false" customHeight="false" outlineLevel="0" collapsed="false">
      <c r="A2239" s="262" t="n">
        <v>5</v>
      </c>
      <c r="B2239" s="332" t="s">
        <v>837</v>
      </c>
      <c r="C2239" s="332" t="s">
        <v>833</v>
      </c>
      <c r="D2239" s="332" t="s">
        <v>1304</v>
      </c>
      <c r="E2239" s="262"/>
      <c r="F2239" s="331" t="n">
        <v>0.09</v>
      </c>
      <c r="G2239" s="333" t="n">
        <v>60</v>
      </c>
      <c r="H2239" s="333" t="n">
        <f aca="false">A2239*G2239*(1-H2232/100)</f>
        <v>300</v>
      </c>
      <c r="I2239" s="334" t="n">
        <v>34.58</v>
      </c>
      <c r="J2239" s="334" t="n">
        <f aca="false">(A2239*I2239)/J2232*K2232</f>
        <v>160.93</v>
      </c>
      <c r="K2239" s="335" t="n">
        <f aca="false">H2239-J2239</f>
        <v>139.07</v>
      </c>
      <c r="L2239" s="330"/>
      <c r="M2239" s="262"/>
      <c r="N2239" s="262" t="n">
        <v>34.58</v>
      </c>
      <c r="O2239" s="262" t="n">
        <v>0.38</v>
      </c>
      <c r="P2239" s="262" t="n">
        <v>51.87</v>
      </c>
      <c r="Q2239" s="262" t="n">
        <v>51.87</v>
      </c>
      <c r="R2239" s="331" t="n">
        <f aca="false">A2239*F2239</f>
        <v>0.45</v>
      </c>
    </row>
    <row r="2240" s="1" customFormat="true" ht="12.75" hidden="false" customHeight="false" outlineLevel="0" collapsed="false">
      <c r="A2240" s="262" t="n">
        <v>5</v>
      </c>
      <c r="B2240" s="332" t="s">
        <v>844</v>
      </c>
      <c r="C2240" s="332" t="s">
        <v>842</v>
      </c>
      <c r="D2240" s="332" t="s">
        <v>1305</v>
      </c>
      <c r="E2240" s="262"/>
      <c r="F2240" s="331" t="n">
        <v>0.03</v>
      </c>
      <c r="G2240" s="333" t="n">
        <v>40</v>
      </c>
      <c r="H2240" s="333" t="n">
        <f aca="false">A2240*G2240*(1-H2232/100)</f>
        <v>200</v>
      </c>
      <c r="I2240" s="334" t="n">
        <v>22.75</v>
      </c>
      <c r="J2240" s="334" t="n">
        <f aca="false">(A2240*I2240)/J2232*K2232</f>
        <v>105.875</v>
      </c>
      <c r="K2240" s="335" t="n">
        <f aca="false">H2240-J2240</f>
        <v>94.125</v>
      </c>
      <c r="L2240" s="330"/>
      <c r="M2240" s="262"/>
      <c r="N2240" s="262" t="n">
        <v>22.75</v>
      </c>
      <c r="O2240" s="262" t="n">
        <v>0.25</v>
      </c>
      <c r="P2240" s="262" t="n">
        <v>50</v>
      </c>
      <c r="Q2240" s="262" t="n">
        <v>29.575</v>
      </c>
      <c r="R2240" s="331" t="n">
        <f aca="false">A2240*F2240</f>
        <v>0.15</v>
      </c>
    </row>
    <row r="2241" s="1" customFormat="true" ht="12.75" hidden="false" customHeight="false" outlineLevel="0" collapsed="false">
      <c r="A2241" s="336" t="n">
        <f aca="false">SUM(A2233:A2240)</f>
        <v>70</v>
      </c>
      <c r="B2241" s="336" t="s">
        <v>377</v>
      </c>
      <c r="C2241" s="336"/>
      <c r="D2241" s="336"/>
      <c r="E2241" s="336"/>
      <c r="F2241" s="337" t="n">
        <f aca="false">R2241</f>
        <v>320.1</v>
      </c>
      <c r="G2241" s="338"/>
      <c r="H2241" s="339" t="n">
        <f aca="false">SUM(H2233:H2240)</f>
        <v>53770</v>
      </c>
      <c r="I2241" s="340"/>
      <c r="J2241" s="341" t="n">
        <f aca="false">SUM(J2233:J2240)</f>
        <v>37817.79375</v>
      </c>
      <c r="K2241" s="335" t="n">
        <f aca="false">SUM(K2233:K2240)</f>
        <v>15952.20625</v>
      </c>
      <c r="L2241" s="330"/>
      <c r="M2241" s="262"/>
      <c r="N2241" s="262"/>
      <c r="O2241" s="262"/>
      <c r="P2241" s="262"/>
      <c r="Q2241" s="262"/>
      <c r="R2241" s="331" t="n">
        <f aca="false">SUM(R2233:R2240)</f>
        <v>320.1</v>
      </c>
    </row>
    <row r="2242" s="1" customFormat="true" ht="12.75" hidden="false" customHeight="false" outlineLevel="0" collapsed="false">
      <c r="A2242" s="262"/>
      <c r="B2242" s="272" t="s">
        <v>914</v>
      </c>
      <c r="C2242" s="342"/>
      <c r="D2242" s="342"/>
      <c r="E2242" s="262"/>
      <c r="F2242" s="262"/>
      <c r="G2242" s="333"/>
      <c r="H2242" s="343" t="n">
        <v>0</v>
      </c>
      <c r="I2242" s="344" t="n">
        <f aca="false">K2243/J2243</f>
        <v>0.421817474479193</v>
      </c>
      <c r="J2242" s="345"/>
      <c r="K2242" s="335"/>
      <c r="L2242" s="330"/>
      <c r="M2242" s="262"/>
      <c r="N2242" s="262"/>
      <c r="O2242" s="262"/>
      <c r="P2242" s="262"/>
      <c r="Q2242" s="262"/>
      <c r="R2242" s="331"/>
    </row>
    <row r="2243" s="1" customFormat="true" ht="13.5" hidden="false" customHeight="false" outlineLevel="0" collapsed="false">
      <c r="A2243" s="346"/>
      <c r="B2243" s="346" t="s">
        <v>915</v>
      </c>
      <c r="C2243" s="346"/>
      <c r="D2243" s="346"/>
      <c r="E2243" s="346"/>
      <c r="F2243" s="347"/>
      <c r="G2243" s="348"/>
      <c r="H2243" s="349" t="n">
        <f aca="false">SUM(H2241:H2242)</f>
        <v>53770</v>
      </c>
      <c r="I2243" s="350" t="n">
        <f aca="false">K2243/H2243</f>
        <v>0.296674841919286</v>
      </c>
      <c r="J2243" s="351" t="n">
        <f aca="false">SUM(J2241:J2242)</f>
        <v>37817.79375</v>
      </c>
      <c r="K2243" s="352" t="n">
        <f aca="false">H2243-J2243</f>
        <v>15952.20625</v>
      </c>
      <c r="L2243" s="330"/>
      <c r="M2243" s="262"/>
      <c r="N2243" s="262"/>
      <c r="O2243" s="262"/>
      <c r="P2243" s="262"/>
      <c r="Q2243" s="262"/>
      <c r="R2243" s="331"/>
    </row>
    <row r="2244" s="1" customFormat="true" ht="13.5" hidden="false" customHeight="false" outlineLevel="0" collapsed="false">
      <c r="A2244" s="262"/>
      <c r="B2244" s="332"/>
      <c r="C2244" s="342"/>
      <c r="D2244" s="342"/>
      <c r="E2244" s="262"/>
      <c r="F2244" s="262"/>
      <c r="G2244" s="262"/>
      <c r="H2244" s="262"/>
      <c r="I2244" s="354"/>
      <c r="J2244" s="354"/>
      <c r="K2244" s="355"/>
      <c r="L2244" s="330"/>
      <c r="M2244" s="262"/>
      <c r="N2244" s="262"/>
      <c r="O2244" s="262"/>
      <c r="P2244" s="262"/>
      <c r="Q2244" s="262"/>
      <c r="R2244" s="331"/>
    </row>
    <row r="2245" s="1" customFormat="true" ht="13.5" hidden="false" customHeight="false" outlineLevel="0" collapsed="false">
      <c r="A2245" s="322"/>
      <c r="B2245" s="323" t="s">
        <v>3623</v>
      </c>
      <c r="C2245" s="324" t="s">
        <v>3624</v>
      </c>
      <c r="D2245" s="325" t="n">
        <v>42787</v>
      </c>
      <c r="E2245" s="322"/>
      <c r="F2245" s="322" t="s">
        <v>3625</v>
      </c>
      <c r="G2245" s="324"/>
      <c r="H2245" s="326" t="n">
        <v>0</v>
      </c>
      <c r="I2245" s="327" t="s">
        <v>358</v>
      </c>
      <c r="J2245" s="328" t="n">
        <v>65</v>
      </c>
      <c r="K2245" s="329" t="n">
        <v>60.5</v>
      </c>
      <c r="L2245" s="330"/>
      <c r="M2245" s="262"/>
      <c r="N2245" s="262"/>
      <c r="O2245" s="262"/>
      <c r="P2245" s="262"/>
      <c r="Q2245" s="262"/>
      <c r="R2245" s="331"/>
    </row>
    <row r="2246" s="1" customFormat="true" ht="12.75" hidden="false" customHeight="false" outlineLevel="0" collapsed="false">
      <c r="A2246" s="262" t="n">
        <v>6</v>
      </c>
      <c r="B2246" s="332" t="s">
        <v>2736</v>
      </c>
      <c r="C2246" s="332" t="s">
        <v>1550</v>
      </c>
      <c r="D2246" s="332" t="s">
        <v>2737</v>
      </c>
      <c r="E2246" s="262"/>
      <c r="F2246" s="331" t="n">
        <v>1.22</v>
      </c>
      <c r="G2246" s="333" t="n">
        <v>854</v>
      </c>
      <c r="H2246" s="333" t="n">
        <f aca="false">A2246*G2246*(1-H2245/100)</f>
        <v>5124</v>
      </c>
      <c r="I2246" s="334" t="n">
        <v>632.775</v>
      </c>
      <c r="J2246" s="334" t="n">
        <f aca="false">(A2246*I2246)/J2245*K2245</f>
        <v>3533.805</v>
      </c>
      <c r="K2246" s="335" t="n">
        <f aca="false">H2246-J2246</f>
        <v>1590.195</v>
      </c>
      <c r="L2246" s="330"/>
      <c r="M2246" s="262"/>
      <c r="N2246" s="262" t="n">
        <v>632.775</v>
      </c>
      <c r="O2246" s="262" t="n">
        <v>6.49</v>
      </c>
      <c r="P2246" s="262" t="n">
        <v>950</v>
      </c>
      <c r="Q2246" s="262" t="n">
        <v>854.2463</v>
      </c>
      <c r="R2246" s="331" t="n">
        <f aca="false">A2246*F2246</f>
        <v>7.32</v>
      </c>
    </row>
    <row r="2247" s="1" customFormat="true" ht="12.75" hidden="false" customHeight="false" outlineLevel="0" collapsed="false">
      <c r="A2247" s="262" t="n">
        <v>4</v>
      </c>
      <c r="B2247" s="332" t="s">
        <v>3626</v>
      </c>
      <c r="C2247" s="332" t="s">
        <v>1550</v>
      </c>
      <c r="D2247" s="332" t="s">
        <v>3252</v>
      </c>
      <c r="E2247" s="262"/>
      <c r="F2247" s="331" t="n">
        <v>1.98</v>
      </c>
      <c r="G2247" s="333" t="n">
        <v>1291</v>
      </c>
      <c r="H2247" s="333" t="n">
        <f aca="false">A2247*G2247*(1-H2245/100)</f>
        <v>5164</v>
      </c>
      <c r="I2247" s="334" t="n">
        <v>922.2525</v>
      </c>
      <c r="J2247" s="334" t="n">
        <f aca="false">(A2247*I2247)/J2245*K2245</f>
        <v>3433.617</v>
      </c>
      <c r="K2247" s="335" t="n">
        <f aca="false">H2247-J2247</f>
        <v>1730.383</v>
      </c>
      <c r="L2247" s="330"/>
      <c r="M2247" s="262"/>
      <c r="N2247" s="262" t="n">
        <v>922.2525</v>
      </c>
      <c r="O2247" s="262" t="n">
        <v>10.51</v>
      </c>
      <c r="P2247" s="262" t="n">
        <v>1380</v>
      </c>
      <c r="Q2247" s="262" t="n">
        <v>1291.1535</v>
      </c>
      <c r="R2247" s="331" t="n">
        <f aca="false">A2247*F2247</f>
        <v>7.92</v>
      </c>
    </row>
    <row r="2248" s="1" customFormat="true" ht="12.75" hidden="false" customHeight="false" outlineLevel="0" collapsed="false">
      <c r="A2248" s="262"/>
      <c r="B2248" s="272" t="s">
        <v>1365</v>
      </c>
      <c r="C2248" s="332"/>
      <c r="D2248" s="332"/>
      <c r="E2248" s="262"/>
      <c r="F2248" s="331"/>
      <c r="G2248" s="333"/>
      <c r="H2248" s="333"/>
      <c r="I2248" s="334"/>
      <c r="J2248" s="334"/>
      <c r="K2248" s="335"/>
      <c r="L2248" s="330"/>
      <c r="M2248" s="262"/>
      <c r="N2248" s="262"/>
      <c r="O2248" s="262"/>
      <c r="P2248" s="262"/>
      <c r="Q2248" s="262"/>
      <c r="R2248" s="331"/>
    </row>
    <row r="2249" s="1" customFormat="true" ht="12.75" hidden="false" customHeight="false" outlineLevel="0" collapsed="false">
      <c r="A2249" s="262" t="n">
        <v>6</v>
      </c>
      <c r="B2249" s="332" t="s">
        <v>3118</v>
      </c>
      <c r="C2249" s="332" t="s">
        <v>3119</v>
      </c>
      <c r="D2249" s="332" t="s">
        <v>856</v>
      </c>
      <c r="E2249" s="262"/>
      <c r="F2249" s="331" t="n">
        <v>0.13</v>
      </c>
      <c r="G2249" s="333" t="n">
        <v>828</v>
      </c>
      <c r="H2249" s="333" t="n">
        <f aca="false">A2249*G2249*(1-H2245/100)</f>
        <v>4968</v>
      </c>
      <c r="I2249" s="334" t="n">
        <v>613.3725</v>
      </c>
      <c r="J2249" s="334" t="n">
        <f aca="false">(A2249*I2249)/J2245*K2245</f>
        <v>3425.4495</v>
      </c>
      <c r="K2249" s="335" t="n">
        <f aca="false">H2249-J2249</f>
        <v>1542.5505</v>
      </c>
      <c r="L2249" s="330"/>
      <c r="M2249" s="262"/>
      <c r="N2249" s="262" t="n">
        <v>613.3725</v>
      </c>
      <c r="O2249" s="262" t="n">
        <v>6.99</v>
      </c>
      <c r="P2249" s="262" t="n">
        <v>930</v>
      </c>
      <c r="Q2249" s="262" t="n">
        <v>828.0529</v>
      </c>
      <c r="R2249" s="331" t="n">
        <f aca="false">A2249*F2249</f>
        <v>0.78</v>
      </c>
    </row>
    <row r="2250" s="1" customFormat="true" ht="12.75" hidden="false" customHeight="false" outlineLevel="0" collapsed="false">
      <c r="A2250" s="262" t="n">
        <v>20</v>
      </c>
      <c r="B2250" s="332" t="s">
        <v>2591</v>
      </c>
      <c r="C2250" s="332" t="s">
        <v>1907</v>
      </c>
      <c r="D2250" s="332" t="s">
        <v>2592</v>
      </c>
      <c r="E2250" s="262"/>
      <c r="F2250" s="331" t="n">
        <v>0.039</v>
      </c>
      <c r="G2250" s="333" t="n">
        <v>147</v>
      </c>
      <c r="H2250" s="333" t="n">
        <f aca="false">A2250*G2250*(1-H2245/100)</f>
        <v>2940</v>
      </c>
      <c r="I2250" s="334" t="n">
        <v>108.81</v>
      </c>
      <c r="J2250" s="334" t="n">
        <f aca="false">(A2250*I2250)/J2245*K2245</f>
        <v>2025.54</v>
      </c>
      <c r="K2250" s="335" t="n">
        <f aca="false">H2250-J2250</f>
        <v>914.46</v>
      </c>
      <c r="L2250" s="330"/>
      <c r="M2250" s="262"/>
      <c r="N2250" s="262" t="n">
        <v>108.81</v>
      </c>
      <c r="O2250" s="262" t="n">
        <v>1.24</v>
      </c>
      <c r="P2250" s="262" t="n">
        <v>160</v>
      </c>
      <c r="Q2250" s="262" t="n">
        <v>146.8935</v>
      </c>
      <c r="R2250" s="331" t="n">
        <f aca="false">A2250*F2250</f>
        <v>0.78</v>
      </c>
    </row>
    <row r="2251" s="1" customFormat="true" ht="12.75" hidden="false" customHeight="false" outlineLevel="0" collapsed="false">
      <c r="A2251" s="336" t="n">
        <f aca="false">SUM(A2246:A2250)</f>
        <v>36</v>
      </c>
      <c r="B2251" s="336" t="s">
        <v>377</v>
      </c>
      <c r="C2251" s="336"/>
      <c r="D2251" s="336"/>
      <c r="E2251" s="336"/>
      <c r="F2251" s="337" t="n">
        <f aca="false">R2251</f>
        <v>16.8</v>
      </c>
      <c r="G2251" s="338"/>
      <c r="H2251" s="339" t="n">
        <f aca="false">SUM(H2246:H2250)</f>
        <v>18196</v>
      </c>
      <c r="I2251" s="340"/>
      <c r="J2251" s="341" t="n">
        <f aca="false">SUM(J2246:J2250)</f>
        <v>12418.4115</v>
      </c>
      <c r="K2251" s="335" t="n">
        <f aca="false">SUM(K2246:K2250)</f>
        <v>5777.5885</v>
      </c>
      <c r="L2251" s="330"/>
      <c r="M2251" s="262"/>
      <c r="N2251" s="262"/>
      <c r="O2251" s="262"/>
      <c r="P2251" s="262"/>
      <c r="Q2251" s="262"/>
      <c r="R2251" s="331" t="n">
        <f aca="false">SUM(R2246:R2250)</f>
        <v>16.8</v>
      </c>
    </row>
    <row r="2252" s="1" customFormat="true" ht="12.75" hidden="false" customHeight="false" outlineLevel="0" collapsed="false">
      <c r="A2252" s="262"/>
      <c r="B2252" s="272" t="s">
        <v>914</v>
      </c>
      <c r="C2252" s="342"/>
      <c r="D2252" s="342"/>
      <c r="E2252" s="262"/>
      <c r="F2252" s="262"/>
      <c r="G2252" s="333"/>
      <c r="H2252" s="343" t="n">
        <v>0</v>
      </c>
      <c r="I2252" s="344" t="n">
        <f aca="false">K2253/J2253</f>
        <v>0.465243763262314</v>
      </c>
      <c r="J2252" s="345"/>
      <c r="K2252" s="335"/>
      <c r="L2252" s="330"/>
      <c r="M2252" s="262"/>
      <c r="N2252" s="262"/>
      <c r="O2252" s="262"/>
      <c r="P2252" s="262"/>
      <c r="Q2252" s="262"/>
      <c r="R2252" s="331"/>
    </row>
    <row r="2253" s="1" customFormat="true" ht="13.5" hidden="false" customHeight="false" outlineLevel="0" collapsed="false">
      <c r="A2253" s="346"/>
      <c r="B2253" s="346" t="s">
        <v>915</v>
      </c>
      <c r="C2253" s="346"/>
      <c r="D2253" s="346"/>
      <c r="E2253" s="346"/>
      <c r="F2253" s="347"/>
      <c r="G2253" s="348"/>
      <c r="H2253" s="349" t="n">
        <f aca="false">SUM(H2251:H2252)</f>
        <v>18196</v>
      </c>
      <c r="I2253" s="350" t="n">
        <f aca="false">K2253/H2253</f>
        <v>0.317519702132337</v>
      </c>
      <c r="J2253" s="351" t="n">
        <f aca="false">SUM(J2251:J2252)</f>
        <v>12418.4115</v>
      </c>
      <c r="K2253" s="352" t="n">
        <f aca="false">H2253-J2253</f>
        <v>5777.5885</v>
      </c>
      <c r="L2253" s="330"/>
      <c r="M2253" s="262"/>
      <c r="N2253" s="262"/>
      <c r="O2253" s="262"/>
      <c r="P2253" s="262"/>
      <c r="Q2253" s="262"/>
      <c r="R2253" s="331"/>
    </row>
    <row r="2254" s="1" customFormat="true" ht="13.5" hidden="false" customHeight="false" outlineLevel="0" collapsed="false">
      <c r="A2254" s="262"/>
      <c r="B2254" s="332"/>
      <c r="C2254" s="342"/>
      <c r="D2254" s="342"/>
      <c r="E2254" s="262"/>
      <c r="F2254" s="262"/>
      <c r="G2254" s="262"/>
      <c r="H2254" s="262"/>
      <c r="I2254" s="354"/>
      <c r="J2254" s="354"/>
      <c r="K2254" s="355"/>
      <c r="L2254" s="330"/>
      <c r="M2254" s="262"/>
      <c r="N2254" s="262"/>
      <c r="O2254" s="262"/>
      <c r="P2254" s="262"/>
      <c r="Q2254" s="262"/>
      <c r="R2254" s="331"/>
    </row>
    <row r="2255" s="1" customFormat="true" ht="13.5" hidden="false" customHeight="false" outlineLevel="0" collapsed="false">
      <c r="A2255" s="322"/>
      <c r="B2255" s="323" t="s">
        <v>3627</v>
      </c>
      <c r="C2255" s="324"/>
      <c r="D2255" s="325" t="n">
        <v>42787</v>
      </c>
      <c r="E2255" s="322"/>
      <c r="F2255" s="322" t="s">
        <v>3628</v>
      </c>
      <c r="G2255" s="324"/>
      <c r="H2255" s="326" t="n">
        <v>0</v>
      </c>
      <c r="I2255" s="327" t="s">
        <v>358</v>
      </c>
      <c r="J2255" s="328" t="n">
        <v>65</v>
      </c>
      <c r="K2255" s="329" t="n">
        <v>60.5</v>
      </c>
      <c r="L2255" s="330"/>
      <c r="M2255" s="262"/>
      <c r="N2255" s="262"/>
      <c r="O2255" s="262"/>
      <c r="P2255" s="262"/>
      <c r="Q2255" s="262"/>
      <c r="R2255" s="331"/>
    </row>
    <row r="2256" s="1" customFormat="true" ht="12.75" hidden="false" customHeight="false" outlineLevel="0" collapsed="false">
      <c r="A2256" s="262" t="n">
        <v>5</v>
      </c>
      <c r="B2256" s="332" t="s">
        <v>283</v>
      </c>
      <c r="C2256" s="332" t="s">
        <v>780</v>
      </c>
      <c r="D2256" s="332" t="s">
        <v>784</v>
      </c>
      <c r="E2256" s="262"/>
      <c r="F2256" s="331" t="n">
        <v>18</v>
      </c>
      <c r="G2256" s="333" t="n">
        <v>2941</v>
      </c>
      <c r="H2256" s="333" t="n">
        <f aca="false">A2256*G2256*(1-H2255/100)</f>
        <v>14705</v>
      </c>
      <c r="I2256" s="334" t="n">
        <v>2211.3</v>
      </c>
      <c r="J2256" s="334" t="n">
        <f aca="false">(A2256*I2256)/J2255*K2255</f>
        <v>10291.05</v>
      </c>
      <c r="K2256" s="335" t="n">
        <f aca="false">H2256-J2256</f>
        <v>4413.95</v>
      </c>
      <c r="L2256" s="330"/>
      <c r="M2256" s="262"/>
      <c r="N2256" s="262" t="n">
        <v>2211.3</v>
      </c>
      <c r="O2256" s="262" t="n">
        <v>25.2</v>
      </c>
      <c r="P2256" s="262" t="n">
        <v>3320</v>
      </c>
      <c r="Q2256" s="262" t="n">
        <v>2874.69</v>
      </c>
      <c r="R2256" s="331" t="n">
        <f aca="false">A2256*F2256</f>
        <v>90</v>
      </c>
    </row>
    <row r="2257" s="1" customFormat="true" ht="12.75" hidden="false" customHeight="false" outlineLevel="0" collapsed="false">
      <c r="A2257" s="262" t="n">
        <v>5</v>
      </c>
      <c r="B2257" s="332" t="s">
        <v>2074</v>
      </c>
      <c r="C2257" s="332" t="s">
        <v>786</v>
      </c>
      <c r="D2257" s="332" t="s">
        <v>2075</v>
      </c>
      <c r="E2257" s="262"/>
      <c r="F2257" s="331" t="n">
        <v>4.3</v>
      </c>
      <c r="G2257" s="333" t="n">
        <v>730</v>
      </c>
      <c r="H2257" s="333" t="n">
        <f aca="false">A2257*G2257*(1-H2255/100)</f>
        <v>3650</v>
      </c>
      <c r="I2257" s="334" t="n">
        <v>513.3375</v>
      </c>
      <c r="J2257" s="334" t="n">
        <f aca="false">(A2257*I2257)/J2255*K2255</f>
        <v>2388.99375</v>
      </c>
      <c r="K2257" s="335" t="n">
        <f aca="false">H2257-J2257</f>
        <v>1261.00625</v>
      </c>
      <c r="L2257" s="330"/>
      <c r="M2257" s="262"/>
      <c r="N2257" s="262" t="n">
        <v>513.3375</v>
      </c>
      <c r="O2257" s="262" t="n">
        <v>5.85</v>
      </c>
      <c r="P2257" s="262" t="n">
        <v>770</v>
      </c>
      <c r="Q2257" s="262" t="n">
        <v>693.0056</v>
      </c>
      <c r="R2257" s="331" t="n">
        <f aca="false">A2257*F2257</f>
        <v>21.5</v>
      </c>
    </row>
    <row r="2258" s="1" customFormat="true" ht="12.75" hidden="false" customHeight="false" outlineLevel="0" collapsed="false">
      <c r="A2258" s="262" t="n">
        <v>5</v>
      </c>
      <c r="B2258" s="332" t="s">
        <v>1337</v>
      </c>
      <c r="C2258" s="332" t="s">
        <v>786</v>
      </c>
      <c r="D2258" s="332" t="s">
        <v>1338</v>
      </c>
      <c r="E2258" s="262"/>
      <c r="F2258" s="331" t="n">
        <v>5.6</v>
      </c>
      <c r="G2258" s="333" t="n">
        <v>984</v>
      </c>
      <c r="H2258" s="333" t="n">
        <f aca="false">A2258*G2258*(1-H2255/100)</f>
        <v>4920</v>
      </c>
      <c r="I2258" s="334" t="n">
        <v>712.53</v>
      </c>
      <c r="J2258" s="334" t="n">
        <f aca="false">(A2258*I2258)/J2255*K2255</f>
        <v>3316.005</v>
      </c>
      <c r="K2258" s="335" t="n">
        <f aca="false">H2258-J2258</f>
        <v>1603.995</v>
      </c>
      <c r="L2258" s="330"/>
      <c r="M2258" s="262"/>
      <c r="N2258" s="262" t="n">
        <v>712.53</v>
      </c>
      <c r="O2258" s="262" t="n">
        <v>8.12</v>
      </c>
      <c r="P2258" s="262" t="n">
        <v>1070</v>
      </c>
      <c r="Q2258" s="262" t="n">
        <v>961.9155</v>
      </c>
      <c r="R2258" s="331" t="n">
        <f aca="false">A2258*F2258</f>
        <v>28</v>
      </c>
    </row>
    <row r="2259" s="1" customFormat="true" ht="12.75" hidden="false" customHeight="false" outlineLevel="0" collapsed="false">
      <c r="A2259" s="262" t="n">
        <v>10</v>
      </c>
      <c r="B2259" s="332" t="s">
        <v>1403</v>
      </c>
      <c r="C2259" s="332" t="s">
        <v>786</v>
      </c>
      <c r="D2259" s="332" t="s">
        <v>1593</v>
      </c>
      <c r="E2259" s="262"/>
      <c r="F2259" s="331" t="n">
        <v>8.8</v>
      </c>
      <c r="G2259" s="333" t="n">
        <v>1451</v>
      </c>
      <c r="H2259" s="333" t="n">
        <f aca="false">A2259*G2259*(1-H2255/100)</f>
        <v>14510</v>
      </c>
      <c r="I2259" s="334" t="n">
        <v>1050.3675</v>
      </c>
      <c r="J2259" s="334" t="n">
        <f aca="false">(A2259*I2259)/J2255*K2255</f>
        <v>9776.4975</v>
      </c>
      <c r="K2259" s="335" t="n">
        <f aca="false">H2259-J2259</f>
        <v>4733.5025</v>
      </c>
      <c r="L2259" s="330"/>
      <c r="M2259" s="262"/>
      <c r="N2259" s="262" t="n">
        <v>1050.3675</v>
      </c>
      <c r="O2259" s="262" t="n">
        <v>11.97</v>
      </c>
      <c r="P2259" s="262" t="n">
        <v>1580</v>
      </c>
      <c r="Q2259" s="262" t="n">
        <v>1417.9961</v>
      </c>
      <c r="R2259" s="331" t="n">
        <f aca="false">A2259*F2259</f>
        <v>88</v>
      </c>
    </row>
    <row r="2260" s="1" customFormat="true" ht="12.75" hidden="false" customHeight="false" outlineLevel="0" collapsed="false">
      <c r="A2260" s="262" t="n">
        <v>5</v>
      </c>
      <c r="B2260" s="332" t="s">
        <v>1542</v>
      </c>
      <c r="C2260" s="332" t="s">
        <v>786</v>
      </c>
      <c r="D2260" s="332" t="s">
        <v>1543</v>
      </c>
      <c r="E2260" s="262"/>
      <c r="F2260" s="331" t="n">
        <v>14</v>
      </c>
      <c r="G2260" s="333" t="n">
        <v>2393</v>
      </c>
      <c r="H2260" s="333" t="n">
        <f aca="false">A2260*G2260*(1-H2255/100)</f>
        <v>11965</v>
      </c>
      <c r="I2260" s="334" t="n">
        <v>1732.64</v>
      </c>
      <c r="J2260" s="334" t="n">
        <f aca="false">(A2260*I2260)/J2255*K2255</f>
        <v>8063.44</v>
      </c>
      <c r="K2260" s="335" t="n">
        <f aca="false">H2260-J2260</f>
        <v>3901.56</v>
      </c>
      <c r="L2260" s="330"/>
      <c r="M2260" s="262"/>
      <c r="N2260" s="262" t="n">
        <v>1732.64</v>
      </c>
      <c r="O2260" s="262" t="n">
        <v>19.04</v>
      </c>
      <c r="P2260" s="262" t="n">
        <v>2600</v>
      </c>
      <c r="Q2260" s="262" t="n">
        <v>2339.064</v>
      </c>
      <c r="R2260" s="331" t="n">
        <f aca="false">A2260*F2260</f>
        <v>70</v>
      </c>
    </row>
    <row r="2261" s="1" customFormat="true" ht="12.75" hidden="false" customHeight="false" outlineLevel="0" collapsed="false">
      <c r="A2261" s="262" t="n">
        <v>5</v>
      </c>
      <c r="B2261" s="332" t="s">
        <v>1871</v>
      </c>
      <c r="C2261" s="332" t="s">
        <v>1872</v>
      </c>
      <c r="D2261" s="332" t="s">
        <v>1873</v>
      </c>
      <c r="E2261" s="262"/>
      <c r="F2261" s="331" t="n">
        <v>2.9</v>
      </c>
      <c r="G2261" s="333" t="n">
        <v>496</v>
      </c>
      <c r="H2261" s="333" t="n">
        <f aca="false">A2261*G2261*(1-H2255/100)</f>
        <v>2480</v>
      </c>
      <c r="I2261" s="334" t="n">
        <v>358.8975</v>
      </c>
      <c r="J2261" s="334" t="n">
        <f aca="false">(A2261*I2261)/J2255*K2255</f>
        <v>1670.25375</v>
      </c>
      <c r="K2261" s="335" t="n">
        <f aca="false">H2261-J2261</f>
        <v>809.74625</v>
      </c>
      <c r="L2261" s="330"/>
      <c r="M2261" s="262"/>
      <c r="N2261" s="262" t="n">
        <v>358.8975</v>
      </c>
      <c r="O2261" s="262" t="n">
        <v>4.09</v>
      </c>
      <c r="P2261" s="262" t="n">
        <v>540</v>
      </c>
      <c r="Q2261" s="262" t="n">
        <v>484.5116</v>
      </c>
      <c r="R2261" s="331" t="n">
        <f aca="false">A2261*F2261</f>
        <v>14.5</v>
      </c>
    </row>
    <row r="2262" s="1" customFormat="true" ht="12.75" hidden="false" customHeight="false" outlineLevel="0" collapsed="false">
      <c r="A2262" s="262" t="n">
        <v>5</v>
      </c>
      <c r="B2262" s="332" t="s">
        <v>3629</v>
      </c>
      <c r="C2262" s="332" t="s">
        <v>1872</v>
      </c>
      <c r="D2262" s="332" t="s">
        <v>3630</v>
      </c>
      <c r="E2262" s="262"/>
      <c r="F2262" s="331" t="n">
        <v>3.5</v>
      </c>
      <c r="G2262" s="333" t="n">
        <v>594</v>
      </c>
      <c r="H2262" s="333" t="n">
        <f aca="false">A2262*G2262*(1-H2255/100)</f>
        <v>2970</v>
      </c>
      <c r="I2262" s="334" t="n">
        <v>429.975</v>
      </c>
      <c r="J2262" s="334" t="n">
        <f aca="false">(A2262*I2262)/J2255*K2255</f>
        <v>2001.0375</v>
      </c>
      <c r="K2262" s="335" t="n">
        <f aca="false">H2262-J2262</f>
        <v>968.9625</v>
      </c>
      <c r="L2262" s="330"/>
      <c r="M2262" s="262"/>
      <c r="N2262" s="262" t="n">
        <v>429.975</v>
      </c>
      <c r="O2262" s="262" t="n">
        <v>4.9</v>
      </c>
      <c r="P2262" s="262" t="n">
        <v>640</v>
      </c>
      <c r="Q2262" s="262" t="n">
        <v>580.4663</v>
      </c>
      <c r="R2262" s="331" t="n">
        <f aca="false">A2262*F2262</f>
        <v>17.5</v>
      </c>
    </row>
    <row r="2263" s="1" customFormat="true" ht="12.75" hidden="false" customHeight="false" outlineLevel="0" collapsed="false">
      <c r="A2263" s="262" t="n">
        <v>10</v>
      </c>
      <c r="B2263" s="332" t="s">
        <v>1443</v>
      </c>
      <c r="C2263" s="332" t="s">
        <v>795</v>
      </c>
      <c r="D2263" s="332" t="s">
        <v>796</v>
      </c>
      <c r="E2263" s="262"/>
      <c r="F2263" s="331" t="n">
        <v>4.95</v>
      </c>
      <c r="G2263" s="333" t="n">
        <v>911</v>
      </c>
      <c r="H2263" s="333" t="n">
        <f aca="false">A2263*G2263*(1-H2255/100)</f>
        <v>9110</v>
      </c>
      <c r="I2263" s="334" t="n">
        <v>659.88</v>
      </c>
      <c r="J2263" s="334" t="n">
        <f aca="false">(A2263*I2263)/J2255*K2255</f>
        <v>6141.96</v>
      </c>
      <c r="K2263" s="335" t="n">
        <f aca="false">H2263-J2263</f>
        <v>2968.04</v>
      </c>
      <c r="L2263" s="330"/>
      <c r="M2263" s="262"/>
      <c r="N2263" s="262" t="n">
        <v>659.88</v>
      </c>
      <c r="O2263" s="262" t="n">
        <v>7.52</v>
      </c>
      <c r="P2263" s="262" t="n">
        <v>990</v>
      </c>
      <c r="Q2263" s="262" t="n">
        <v>890.838</v>
      </c>
      <c r="R2263" s="331" t="n">
        <f aca="false">A2263*F2263</f>
        <v>49.5</v>
      </c>
    </row>
    <row r="2264" s="1" customFormat="true" ht="12.75" hidden="false" customHeight="false" outlineLevel="0" collapsed="false">
      <c r="A2264" s="262" t="n">
        <v>5</v>
      </c>
      <c r="B2264" s="332" t="s">
        <v>799</v>
      </c>
      <c r="C2264" s="332" t="s">
        <v>800</v>
      </c>
      <c r="D2264" s="332" t="s">
        <v>801</v>
      </c>
      <c r="E2264" s="262"/>
      <c r="F2264" s="331" t="n">
        <v>5.8</v>
      </c>
      <c r="G2264" s="333" t="n">
        <v>957</v>
      </c>
      <c r="H2264" s="333" t="n">
        <f aca="false">A2264*G2264*(1-H2255/100)</f>
        <v>4785</v>
      </c>
      <c r="I2264" s="334" t="n">
        <v>693.225</v>
      </c>
      <c r="J2264" s="334" t="n">
        <f aca="false">(A2264*I2264)/J2255*K2255</f>
        <v>3226.1625</v>
      </c>
      <c r="K2264" s="335" t="n">
        <f aca="false">H2264-J2264</f>
        <v>1558.8375</v>
      </c>
      <c r="L2264" s="330"/>
      <c r="M2264" s="262"/>
      <c r="N2264" s="262" t="n">
        <v>693.225</v>
      </c>
      <c r="O2264" s="262" t="n">
        <v>7.9</v>
      </c>
      <c r="P2264" s="262" t="n">
        <v>1040</v>
      </c>
      <c r="Q2264" s="262" t="n">
        <v>935.8538</v>
      </c>
      <c r="R2264" s="331" t="n">
        <f aca="false">A2264*F2264</f>
        <v>29</v>
      </c>
    </row>
    <row r="2265" s="1" customFormat="true" ht="12.75" hidden="false" customHeight="false" outlineLevel="0" collapsed="false">
      <c r="A2265" s="262" t="n">
        <v>5</v>
      </c>
      <c r="B2265" s="332" t="s">
        <v>1594</v>
      </c>
      <c r="C2265" s="332" t="s">
        <v>800</v>
      </c>
      <c r="D2265" s="332" t="s">
        <v>1595</v>
      </c>
      <c r="E2265" s="262"/>
      <c r="F2265" s="331" t="n">
        <v>6.7</v>
      </c>
      <c r="G2265" s="333" t="n">
        <v>1188</v>
      </c>
      <c r="H2265" s="333" t="n">
        <f aca="false">A2265*G2265*(1-H2255/100)</f>
        <v>5940</v>
      </c>
      <c r="I2265" s="334" t="n">
        <v>799.4025</v>
      </c>
      <c r="J2265" s="334" t="n">
        <f aca="false">(A2265*I2265)/J2255*K2255</f>
        <v>3720.29625</v>
      </c>
      <c r="K2265" s="335" t="n">
        <f aca="false">H2265-J2265</f>
        <v>2219.70375</v>
      </c>
      <c r="L2265" s="330"/>
      <c r="M2265" s="262"/>
      <c r="N2265" s="262" t="n">
        <v>799.4025</v>
      </c>
      <c r="O2265" s="262" t="n">
        <v>9.11</v>
      </c>
      <c r="P2265" s="262" t="n">
        <v>1200</v>
      </c>
      <c r="Q2265" s="262" t="n">
        <v>1079.1934</v>
      </c>
      <c r="R2265" s="331" t="n">
        <f aca="false">A2265*F2265</f>
        <v>33.5</v>
      </c>
    </row>
    <row r="2266" s="1" customFormat="true" ht="12.75" hidden="false" customHeight="false" outlineLevel="0" collapsed="false">
      <c r="A2266" s="262" t="n">
        <v>10</v>
      </c>
      <c r="B2266" s="332" t="s">
        <v>2033</v>
      </c>
      <c r="C2266" s="332" t="s">
        <v>805</v>
      </c>
      <c r="D2266" s="332" t="s">
        <v>2034</v>
      </c>
      <c r="E2266" s="262"/>
      <c r="F2266" s="331" t="n">
        <v>9.88</v>
      </c>
      <c r="G2266" s="333" t="n">
        <v>1629</v>
      </c>
      <c r="H2266" s="333" t="n">
        <f aca="false">A2266*G2266*(1-H2255/100)</f>
        <v>16290</v>
      </c>
      <c r="I2266" s="334" t="n">
        <v>1179.36</v>
      </c>
      <c r="J2266" s="334" t="n">
        <f aca="false">(A2266*I2266)/J2255*K2255</f>
        <v>10977.12</v>
      </c>
      <c r="K2266" s="335" t="n">
        <f aca="false">H2266-J2266</f>
        <v>5312.88</v>
      </c>
      <c r="L2266" s="330"/>
      <c r="M2266" s="262"/>
      <c r="N2266" s="262" t="n">
        <v>1179.36</v>
      </c>
      <c r="O2266" s="262" t="n">
        <v>13.44</v>
      </c>
      <c r="P2266" s="262" t="n">
        <v>1770</v>
      </c>
      <c r="Q2266" s="262" t="n">
        <v>1592.136</v>
      </c>
      <c r="R2266" s="331" t="n">
        <f aca="false">A2266*F2266</f>
        <v>98.8</v>
      </c>
    </row>
    <row r="2267" s="1" customFormat="true" ht="12.75" hidden="false" customHeight="false" outlineLevel="0" collapsed="false">
      <c r="A2267" s="262" t="n">
        <v>5</v>
      </c>
      <c r="B2267" s="332" t="s">
        <v>2789</v>
      </c>
      <c r="C2267" s="332" t="s">
        <v>1816</v>
      </c>
      <c r="D2267" s="332" t="s">
        <v>2790</v>
      </c>
      <c r="E2267" s="262"/>
      <c r="F2267" s="331" t="n">
        <v>5.8</v>
      </c>
      <c r="G2267" s="333" t="n">
        <v>984</v>
      </c>
      <c r="H2267" s="333" t="n">
        <f aca="false">A2267*G2267*(1-H2255/100)</f>
        <v>4920</v>
      </c>
      <c r="I2267" s="334" t="n">
        <v>693.225</v>
      </c>
      <c r="J2267" s="334" t="n">
        <f aca="false">(A2267*I2267)/J2255*K2255</f>
        <v>3226.1625</v>
      </c>
      <c r="K2267" s="335" t="n">
        <f aca="false">H2267-J2267</f>
        <v>1693.8375</v>
      </c>
      <c r="L2267" s="330"/>
      <c r="M2267" s="262"/>
      <c r="N2267" s="262" t="n">
        <v>693.225</v>
      </c>
      <c r="O2267" s="262" t="n">
        <v>7.9</v>
      </c>
      <c r="P2267" s="262" t="n">
        <v>1040</v>
      </c>
      <c r="Q2267" s="262" t="n">
        <v>935.8538</v>
      </c>
      <c r="R2267" s="331" t="n">
        <f aca="false">A2267*F2267</f>
        <v>29</v>
      </c>
    </row>
    <row r="2268" s="1" customFormat="true" ht="12.75" hidden="false" customHeight="false" outlineLevel="0" collapsed="false">
      <c r="A2268" s="262" t="n">
        <v>5</v>
      </c>
      <c r="B2268" s="332" t="s">
        <v>1815</v>
      </c>
      <c r="C2268" s="332" t="s">
        <v>1816</v>
      </c>
      <c r="D2268" s="332" t="s">
        <v>1817</v>
      </c>
      <c r="E2268" s="262"/>
      <c r="F2268" s="331" t="n">
        <v>5.4</v>
      </c>
      <c r="G2268" s="333" t="n">
        <v>949</v>
      </c>
      <c r="H2268" s="333" t="n">
        <f aca="false">A2268*G2268*(1-H2255/100)</f>
        <v>4745</v>
      </c>
      <c r="I2268" s="334" t="n">
        <v>712.53</v>
      </c>
      <c r="J2268" s="334" t="n">
        <f aca="false">(A2268*I2268)/J2255*K2255</f>
        <v>3316.005</v>
      </c>
      <c r="K2268" s="335" t="n">
        <f aca="false">H2268-J2268</f>
        <v>1428.995</v>
      </c>
      <c r="L2268" s="330"/>
      <c r="M2268" s="262"/>
      <c r="N2268" s="262" t="n">
        <v>712.53</v>
      </c>
      <c r="O2268" s="262" t="n">
        <v>7.83</v>
      </c>
      <c r="P2268" s="262" t="n">
        <v>1070</v>
      </c>
      <c r="Q2268" s="262" t="n">
        <v>961.9155</v>
      </c>
      <c r="R2268" s="331" t="n">
        <f aca="false">A2268*F2268</f>
        <v>27</v>
      </c>
    </row>
    <row r="2269" s="1" customFormat="true" ht="12.75" hidden="false" customHeight="false" outlineLevel="0" collapsed="false">
      <c r="A2269" s="262" t="n">
        <v>5</v>
      </c>
      <c r="B2269" s="332" t="s">
        <v>2483</v>
      </c>
      <c r="C2269" s="332" t="s">
        <v>2484</v>
      </c>
      <c r="D2269" s="332" t="s">
        <v>2485</v>
      </c>
      <c r="E2269" s="262"/>
      <c r="F2269" s="331" t="n">
        <v>6.2</v>
      </c>
      <c r="G2269" s="333" t="n">
        <v>1273</v>
      </c>
      <c r="H2269" s="333" t="n">
        <f aca="false">A2269*G2269*(1-H2255/100)</f>
        <v>6365</v>
      </c>
      <c r="I2269" s="334" t="n">
        <v>921.375</v>
      </c>
      <c r="J2269" s="334" t="n">
        <f aca="false">(A2269*I2269)/J2255*K2255</f>
        <v>4287.9375</v>
      </c>
      <c r="K2269" s="335" t="n">
        <f aca="false">H2269-J2269</f>
        <v>2077.0625</v>
      </c>
      <c r="L2269" s="330"/>
      <c r="M2269" s="262"/>
      <c r="N2269" s="262" t="n">
        <v>921.375</v>
      </c>
      <c r="O2269" s="262" t="n">
        <v>10.5</v>
      </c>
      <c r="P2269" s="262" t="n">
        <v>1380</v>
      </c>
      <c r="Q2269" s="262" t="n">
        <v>1243.8563</v>
      </c>
      <c r="R2269" s="331" t="n">
        <f aca="false">A2269*F2269</f>
        <v>31</v>
      </c>
    </row>
    <row r="2270" s="1" customFormat="true" ht="12.75" hidden="false" customHeight="false" outlineLevel="0" collapsed="false">
      <c r="A2270" s="262" t="n">
        <v>5</v>
      </c>
      <c r="B2270" s="332" t="s">
        <v>1225</v>
      </c>
      <c r="C2270" s="332" t="s">
        <v>830</v>
      </c>
      <c r="D2270" s="332" t="s">
        <v>1348</v>
      </c>
      <c r="E2270" s="262"/>
      <c r="F2270" s="331" t="n">
        <v>4.1</v>
      </c>
      <c r="G2270" s="333" t="n">
        <v>742</v>
      </c>
      <c r="H2270" s="333" t="n">
        <f aca="false">A2270*G2270*(1-H2255/100)</f>
        <v>3710</v>
      </c>
      <c r="I2270" s="334" t="n">
        <v>508.95</v>
      </c>
      <c r="J2270" s="334" t="n">
        <f aca="false">(A2270*I2270)/J2255*K2255</f>
        <v>2368.575</v>
      </c>
      <c r="K2270" s="335" t="n">
        <f aca="false">H2270-J2270</f>
        <v>1341.425</v>
      </c>
      <c r="L2270" s="330"/>
      <c r="M2270" s="262"/>
      <c r="N2270" s="262" t="n">
        <v>508.95</v>
      </c>
      <c r="O2270" s="262" t="n">
        <v>5.8</v>
      </c>
      <c r="P2270" s="262" t="n">
        <v>763.425</v>
      </c>
      <c r="Q2270" s="262" t="n">
        <v>712.53</v>
      </c>
      <c r="R2270" s="331" t="n">
        <f aca="false">A2270*F2270</f>
        <v>20.5</v>
      </c>
    </row>
    <row r="2271" s="1" customFormat="true" ht="12.75" hidden="false" customHeight="false" outlineLevel="0" collapsed="false">
      <c r="A2271" s="262" t="n">
        <v>10</v>
      </c>
      <c r="B2271" s="332" t="s">
        <v>1266</v>
      </c>
      <c r="C2271" s="332" t="s">
        <v>874</v>
      </c>
      <c r="D2271" s="332" t="s">
        <v>1267</v>
      </c>
      <c r="E2271" s="262"/>
      <c r="F2271" s="331" t="n">
        <v>0.25</v>
      </c>
      <c r="G2271" s="333" t="n">
        <v>89</v>
      </c>
      <c r="H2271" s="333" t="n">
        <f aca="false">A2271*G2271*(1-H2255/100)</f>
        <v>890</v>
      </c>
      <c r="I2271" s="334" t="n">
        <v>61.88</v>
      </c>
      <c r="J2271" s="334" t="n">
        <f aca="false">(A2271*I2271)/J2255*K2255</f>
        <v>575.96</v>
      </c>
      <c r="K2271" s="335" t="n">
        <f aca="false">H2271-J2271</f>
        <v>314.04</v>
      </c>
      <c r="L2271" s="330"/>
      <c r="M2271" s="262"/>
      <c r="N2271" s="262" t="n">
        <v>61.88</v>
      </c>
      <c r="O2271" s="262" t="n">
        <v>0.68</v>
      </c>
      <c r="P2271" s="262" t="n">
        <v>185.64</v>
      </c>
      <c r="Q2271" s="262" t="n">
        <v>86.632</v>
      </c>
      <c r="R2271" s="331" t="n">
        <f aca="false">A2271*F2271</f>
        <v>2.5</v>
      </c>
    </row>
    <row r="2272" s="1" customFormat="true" ht="12.75" hidden="false" customHeight="false" outlineLevel="0" collapsed="false">
      <c r="A2272" s="262" t="n">
        <v>15</v>
      </c>
      <c r="B2272" s="332" t="s">
        <v>1309</v>
      </c>
      <c r="C2272" s="332" t="s">
        <v>877</v>
      </c>
      <c r="D2272" s="332" t="s">
        <v>1310</v>
      </c>
      <c r="E2272" s="262"/>
      <c r="F2272" s="331" t="n">
        <v>0.42</v>
      </c>
      <c r="G2272" s="333" t="n">
        <v>111</v>
      </c>
      <c r="H2272" s="333" t="n">
        <f aca="false">A2272*G2272*(1-H2255/100)</f>
        <v>1665</v>
      </c>
      <c r="I2272" s="334" t="n">
        <v>69.745</v>
      </c>
      <c r="J2272" s="334" t="n">
        <f aca="false">(A2272*I2272)/J2255*K2255</f>
        <v>973.7475</v>
      </c>
      <c r="K2272" s="335" t="n">
        <f aca="false">H2272-J2272</f>
        <v>691.2525</v>
      </c>
      <c r="L2272" s="330"/>
      <c r="M2272" s="262"/>
      <c r="N2272" s="262" t="n">
        <v>69.745</v>
      </c>
      <c r="O2272" s="262" t="n">
        <v>0.74</v>
      </c>
      <c r="P2272" s="262" t="n">
        <v>200</v>
      </c>
      <c r="Q2272" s="262" t="n">
        <v>108.1047</v>
      </c>
      <c r="R2272" s="331" t="n">
        <f aca="false">A2272*F2272</f>
        <v>6.3</v>
      </c>
    </row>
    <row r="2273" s="1" customFormat="true" ht="12.75" hidden="false" customHeight="false" outlineLevel="0" collapsed="false">
      <c r="A2273" s="262" t="n">
        <v>5</v>
      </c>
      <c r="B2273" s="332" t="s">
        <v>2512</v>
      </c>
      <c r="C2273" s="332" t="s">
        <v>2513</v>
      </c>
      <c r="D2273" s="332" t="s">
        <v>2514</v>
      </c>
      <c r="E2273" s="262"/>
      <c r="F2273" s="331"/>
      <c r="G2273" s="333" t="n">
        <v>121</v>
      </c>
      <c r="H2273" s="333" t="n">
        <f aca="false">A2273*G2273*(1-H2255/100)</f>
        <v>605</v>
      </c>
      <c r="I2273" s="334" t="n">
        <v>327.6</v>
      </c>
      <c r="J2273" s="334" t="n">
        <f aca="false">(A2273*I2273)/J2255*K2255</f>
        <v>1524.6</v>
      </c>
      <c r="K2273" s="335" t="n">
        <f aca="false">H2273-J2273</f>
        <v>-919.6</v>
      </c>
      <c r="L2273" s="330"/>
      <c r="M2273" s="262"/>
      <c r="N2273" s="262" t="n">
        <v>327.6</v>
      </c>
      <c r="O2273" s="262" t="n">
        <v>4</v>
      </c>
      <c r="P2273" s="262" t="n">
        <v>200</v>
      </c>
      <c r="Q2273" s="262" t="n">
        <v>121</v>
      </c>
      <c r="R2273" s="331" t="n">
        <f aca="false">A2273*F2273</f>
        <v>0</v>
      </c>
    </row>
    <row r="2274" s="1" customFormat="true" ht="12.75" hidden="false" customHeight="false" outlineLevel="0" collapsed="false">
      <c r="A2274" s="262" t="n">
        <v>10</v>
      </c>
      <c r="B2274" s="332" t="s">
        <v>1874</v>
      </c>
      <c r="C2274" s="332" t="s">
        <v>1875</v>
      </c>
      <c r="D2274" s="332" t="s">
        <v>1876</v>
      </c>
      <c r="E2274" s="262"/>
      <c r="F2274" s="331" t="n">
        <v>0.1</v>
      </c>
      <c r="G2274" s="333" t="n">
        <v>56</v>
      </c>
      <c r="H2274" s="333" t="n">
        <f aca="false">A2274*G2274*(1-H2255/100)</f>
        <v>560</v>
      </c>
      <c r="I2274" s="334" t="n">
        <v>45.5</v>
      </c>
      <c r="J2274" s="334" t="n">
        <f aca="false">(A2274*I2274)/J2255*K2255</f>
        <v>423.5</v>
      </c>
      <c r="K2274" s="335" t="n">
        <f aca="false">H2274-J2274</f>
        <v>136.5</v>
      </c>
      <c r="L2274" s="330"/>
      <c r="M2274" s="262"/>
      <c r="N2274" s="262" t="n">
        <v>45.5</v>
      </c>
      <c r="O2274" s="262" t="n">
        <v>0.5</v>
      </c>
      <c r="P2274" s="262" t="n">
        <v>81.9</v>
      </c>
      <c r="Q2274" s="262" t="n">
        <v>54.6</v>
      </c>
      <c r="R2274" s="331" t="n">
        <f aca="false">A2274*F2274</f>
        <v>1</v>
      </c>
    </row>
    <row r="2275" s="1" customFormat="true" ht="12.75" hidden="false" customHeight="false" outlineLevel="0" collapsed="false">
      <c r="A2275" s="262" t="n">
        <v>10</v>
      </c>
      <c r="B2275" s="332" t="s">
        <v>879</v>
      </c>
      <c r="C2275" s="332" t="s">
        <v>1287</v>
      </c>
      <c r="D2275" s="332" t="s">
        <v>1206</v>
      </c>
      <c r="E2275" s="262"/>
      <c r="F2275" s="331" t="n">
        <v>0.16</v>
      </c>
      <c r="G2275" s="333" t="n">
        <v>61</v>
      </c>
      <c r="H2275" s="333" t="n">
        <f aca="false">A2275*G2275*(1-H2255/100)</f>
        <v>610</v>
      </c>
      <c r="I2275" s="334" t="n">
        <v>50.05</v>
      </c>
      <c r="J2275" s="334" t="n">
        <f aca="false">(A2275*I2275)/J2255*K2255</f>
        <v>465.85</v>
      </c>
      <c r="K2275" s="335" t="n">
        <f aca="false">H2275-J2275</f>
        <v>144.15</v>
      </c>
      <c r="L2275" s="330"/>
      <c r="M2275" s="262"/>
      <c r="N2275" s="262" t="n">
        <v>50.05</v>
      </c>
      <c r="O2275" s="262" t="n">
        <v>0.55</v>
      </c>
      <c r="P2275" s="262" t="n">
        <v>90.09</v>
      </c>
      <c r="Q2275" s="262" t="n">
        <v>60.06</v>
      </c>
      <c r="R2275" s="331" t="n">
        <f aca="false">A2275*F2275</f>
        <v>1.6</v>
      </c>
    </row>
    <row r="2276" s="1" customFormat="true" ht="12.75" hidden="false" customHeight="false" outlineLevel="0" collapsed="false">
      <c r="A2276" s="262" t="n">
        <v>20</v>
      </c>
      <c r="B2276" s="332" t="s">
        <v>1330</v>
      </c>
      <c r="C2276" s="332" t="s">
        <v>1331</v>
      </c>
      <c r="D2276" s="332" t="s">
        <v>1332</v>
      </c>
      <c r="E2276" s="262"/>
      <c r="F2276" s="331" t="n">
        <v>0.15</v>
      </c>
      <c r="G2276" s="333" t="n">
        <v>50</v>
      </c>
      <c r="H2276" s="333" t="n">
        <f aca="false">A2276*G2276*(1-H2255/100)</f>
        <v>1000</v>
      </c>
      <c r="I2276" s="334" t="n">
        <v>34.8725</v>
      </c>
      <c r="J2276" s="334" t="n">
        <f aca="false">(A2276*I2276)/J2255*K2255</f>
        <v>649.165</v>
      </c>
      <c r="K2276" s="335" t="n">
        <f aca="false">H2276-J2276</f>
        <v>350.835</v>
      </c>
      <c r="L2276" s="330"/>
      <c r="M2276" s="262"/>
      <c r="N2276" s="262" t="n">
        <v>34.8725</v>
      </c>
      <c r="O2276" s="262" t="n">
        <v>0.37</v>
      </c>
      <c r="P2276" s="262" t="n">
        <v>62.7705</v>
      </c>
      <c r="Q2276" s="262" t="n">
        <v>48.8215</v>
      </c>
      <c r="R2276" s="331" t="n">
        <f aca="false">A2276*F2276</f>
        <v>3</v>
      </c>
    </row>
    <row r="2277" s="1" customFormat="true" ht="12.75" hidden="false" customHeight="false" outlineLevel="0" collapsed="false">
      <c r="A2277" s="262" t="n">
        <v>10</v>
      </c>
      <c r="B2277" s="332" t="s">
        <v>2345</v>
      </c>
      <c r="C2277" s="332" t="s">
        <v>2346</v>
      </c>
      <c r="D2277" s="332" t="s">
        <v>2347</v>
      </c>
      <c r="E2277" s="262"/>
      <c r="F2277" s="331" t="n">
        <v>0.05</v>
      </c>
      <c r="G2277" s="333" t="n">
        <v>29</v>
      </c>
      <c r="H2277" s="333" t="n">
        <f aca="false">A2277*G2277*(1-H2255/100)</f>
        <v>290</v>
      </c>
      <c r="I2277" s="334" t="n">
        <v>21.06</v>
      </c>
      <c r="J2277" s="334" t="n">
        <f aca="false">(A2277*I2277)/J2255*K2255</f>
        <v>196.02</v>
      </c>
      <c r="K2277" s="335" t="n">
        <f aca="false">H2277-J2277</f>
        <v>93.98</v>
      </c>
      <c r="L2277" s="330"/>
      <c r="M2277" s="262"/>
      <c r="N2277" s="262" t="n">
        <v>21.06</v>
      </c>
      <c r="O2277" s="262" t="n">
        <v>0.24</v>
      </c>
      <c r="P2277" s="262" t="n">
        <v>37.908</v>
      </c>
      <c r="Q2277" s="262" t="n">
        <v>28.431</v>
      </c>
      <c r="R2277" s="331" t="n">
        <f aca="false">A2277*F2277</f>
        <v>0.5</v>
      </c>
    </row>
    <row r="2278" s="1" customFormat="true" ht="12.75" hidden="false" customHeight="false" outlineLevel="0" collapsed="false">
      <c r="A2278" s="262" t="n">
        <v>10</v>
      </c>
      <c r="B2278" s="332" t="s">
        <v>1333</v>
      </c>
      <c r="C2278" s="332" t="s">
        <v>1334</v>
      </c>
      <c r="D2278" s="332" t="s">
        <v>1335</v>
      </c>
      <c r="E2278" s="262"/>
      <c r="F2278" s="331" t="n">
        <v>0.08</v>
      </c>
      <c r="G2278" s="333" t="n">
        <v>29</v>
      </c>
      <c r="H2278" s="333" t="n">
        <f aca="false">A2278*G2278*(1-H2255/100)</f>
        <v>290</v>
      </c>
      <c r="I2278" s="334" t="n">
        <v>17.55</v>
      </c>
      <c r="J2278" s="334" t="n">
        <f aca="false">(A2278*I2278)/J2255*K2255</f>
        <v>163.35</v>
      </c>
      <c r="K2278" s="335" t="n">
        <f aca="false">H2278-J2278</f>
        <v>126.65</v>
      </c>
      <c r="L2278" s="330"/>
      <c r="M2278" s="262"/>
      <c r="N2278" s="262" t="n">
        <v>17.55</v>
      </c>
      <c r="O2278" s="262" t="n">
        <v>0.2</v>
      </c>
      <c r="P2278" s="262" t="n">
        <v>31.59</v>
      </c>
      <c r="Q2278" s="262" t="n">
        <v>23.6925</v>
      </c>
      <c r="R2278" s="331" t="n">
        <f aca="false">A2278*F2278</f>
        <v>0.8</v>
      </c>
    </row>
    <row r="2279" s="1" customFormat="true" ht="12.75" hidden="false" customHeight="false" outlineLevel="0" collapsed="false">
      <c r="A2279" s="262" t="n">
        <v>15</v>
      </c>
      <c r="B2279" s="332" t="s">
        <v>1268</v>
      </c>
      <c r="C2279" s="332" t="s">
        <v>1269</v>
      </c>
      <c r="D2279" s="332" t="s">
        <v>1643</v>
      </c>
      <c r="E2279" s="262"/>
      <c r="F2279" s="331" t="n">
        <v>0.3</v>
      </c>
      <c r="G2279" s="333" t="n">
        <v>92</v>
      </c>
      <c r="H2279" s="333" t="n">
        <f aca="false">A2279*G2279*(1-H2255/100)</f>
        <v>1380</v>
      </c>
      <c r="I2279" s="334" t="n">
        <v>66.69</v>
      </c>
      <c r="J2279" s="334" t="n">
        <f aca="false">(A2279*I2279)/J2255*K2255</f>
        <v>931.095</v>
      </c>
      <c r="K2279" s="335" t="n">
        <f aca="false">H2279-J2279</f>
        <v>448.905</v>
      </c>
      <c r="L2279" s="330"/>
      <c r="M2279" s="262"/>
      <c r="N2279" s="262" t="n">
        <v>66.69</v>
      </c>
      <c r="O2279" s="262" t="n">
        <v>0.76</v>
      </c>
      <c r="P2279" s="262" t="n">
        <v>133.38</v>
      </c>
      <c r="Q2279" s="262" t="n">
        <v>90.0315</v>
      </c>
      <c r="R2279" s="331" t="n">
        <f aca="false">A2279*F2279</f>
        <v>4.5</v>
      </c>
    </row>
    <row r="2280" s="1" customFormat="true" ht="12.75" hidden="false" customHeight="false" outlineLevel="0" collapsed="false">
      <c r="A2280" s="336" t="n">
        <f aca="false">SUM(A2256:A2279)</f>
        <v>195</v>
      </c>
      <c r="B2280" s="336" t="s">
        <v>377</v>
      </c>
      <c r="C2280" s="336"/>
      <c r="D2280" s="336"/>
      <c r="E2280" s="336"/>
      <c r="F2280" s="337" t="n">
        <f aca="false">R2280</f>
        <v>668</v>
      </c>
      <c r="G2280" s="338"/>
      <c r="H2280" s="339" t="n">
        <f aca="false">SUM(H2256:H2279)</f>
        <v>118355</v>
      </c>
      <c r="I2280" s="340"/>
      <c r="J2280" s="341" t="n">
        <f aca="false">SUM(J2256:J2279)</f>
        <v>80674.78375</v>
      </c>
      <c r="K2280" s="335" t="n">
        <f aca="false">SUM(K2256:K2279)</f>
        <v>37680.21625</v>
      </c>
      <c r="L2280" s="330"/>
      <c r="M2280" s="262"/>
      <c r="N2280" s="262"/>
      <c r="O2280" s="262"/>
      <c r="P2280" s="262"/>
      <c r="Q2280" s="262"/>
      <c r="R2280" s="331" t="n">
        <f aca="false">SUM(R2256:R2279)</f>
        <v>668</v>
      </c>
    </row>
    <row r="2281" s="1" customFormat="true" ht="12.75" hidden="false" customHeight="false" outlineLevel="0" collapsed="false">
      <c r="A2281" s="262"/>
      <c r="B2281" s="272" t="s">
        <v>914</v>
      </c>
      <c r="C2281" s="342"/>
      <c r="D2281" s="342"/>
      <c r="E2281" s="262"/>
      <c r="F2281" s="262"/>
      <c r="G2281" s="333"/>
      <c r="H2281" s="343" t="n">
        <v>0</v>
      </c>
      <c r="I2281" s="344" t="n">
        <f aca="false">K2282/J2282</f>
        <v>0.467063120575145</v>
      </c>
      <c r="J2281" s="345"/>
      <c r="K2281" s="335"/>
      <c r="L2281" s="330"/>
      <c r="M2281" s="262"/>
      <c r="N2281" s="262"/>
      <c r="O2281" s="262"/>
      <c r="P2281" s="262"/>
      <c r="Q2281" s="262"/>
      <c r="R2281" s="331"/>
    </row>
    <row r="2282" s="1" customFormat="true" ht="13.5" hidden="false" customHeight="false" outlineLevel="0" collapsed="false">
      <c r="A2282" s="346"/>
      <c r="B2282" s="346" t="s">
        <v>915</v>
      </c>
      <c r="C2282" s="346"/>
      <c r="D2282" s="346"/>
      <c r="E2282" s="346"/>
      <c r="F2282" s="347"/>
      <c r="G2282" s="348"/>
      <c r="H2282" s="349" t="n">
        <f aca="false">SUM(H2280:H2281)</f>
        <v>118355</v>
      </c>
      <c r="I2282" s="350" t="n">
        <f aca="false">K2282/H2282</f>
        <v>0.318366070296988</v>
      </c>
      <c r="J2282" s="351" t="n">
        <f aca="false">SUM(J2280:J2281)</f>
        <v>80674.78375</v>
      </c>
      <c r="K2282" s="352" t="n">
        <f aca="false">H2282-J2282</f>
        <v>37680.21625</v>
      </c>
      <c r="L2282" s="330"/>
      <c r="M2282" s="262"/>
      <c r="N2282" s="262"/>
      <c r="O2282" s="262"/>
      <c r="P2282" s="262"/>
      <c r="Q2282" s="262"/>
      <c r="R2282" s="331"/>
    </row>
    <row r="2283" s="1" customFormat="true" ht="13.5" hidden="false" customHeight="false" outlineLevel="0" collapsed="false">
      <c r="A2283" s="262"/>
      <c r="B2283" s="332"/>
      <c r="C2283" s="342"/>
      <c r="D2283" s="342"/>
      <c r="E2283" s="262"/>
      <c r="F2283" s="262"/>
      <c r="G2283" s="262"/>
      <c r="H2283" s="262"/>
      <c r="I2283" s="354"/>
      <c r="J2283" s="354"/>
      <c r="K2283" s="355"/>
      <c r="L2283" s="330"/>
      <c r="M2283" s="262"/>
      <c r="N2283" s="262"/>
      <c r="O2283" s="262"/>
      <c r="P2283" s="262"/>
      <c r="Q2283" s="262"/>
      <c r="R2283" s="331"/>
    </row>
    <row r="2284" s="1" customFormat="true" ht="13.5" hidden="false" customHeight="false" outlineLevel="0" collapsed="false">
      <c r="A2284" s="322"/>
      <c r="B2284" s="323" t="s">
        <v>2026</v>
      </c>
      <c r="C2284" s="324"/>
      <c r="D2284" s="325" t="n">
        <v>42787</v>
      </c>
      <c r="E2284" s="322"/>
      <c r="F2284" s="322" t="s">
        <v>3628</v>
      </c>
      <c r="G2284" s="324"/>
      <c r="H2284" s="326" t="n">
        <v>0</v>
      </c>
      <c r="I2284" s="327" t="s">
        <v>358</v>
      </c>
      <c r="J2284" s="328" t="n">
        <v>65</v>
      </c>
      <c r="K2284" s="329" t="n">
        <v>60.5</v>
      </c>
      <c r="L2284" s="330"/>
      <c r="M2284" s="262"/>
      <c r="N2284" s="262"/>
      <c r="O2284" s="262"/>
      <c r="P2284" s="262"/>
      <c r="Q2284" s="262"/>
      <c r="R2284" s="331"/>
    </row>
    <row r="2285" s="1" customFormat="true" ht="12.75" hidden="false" customHeight="false" outlineLevel="0" collapsed="false">
      <c r="A2285" s="262" t="n">
        <v>6</v>
      </c>
      <c r="B2285" s="332" t="s">
        <v>3631</v>
      </c>
      <c r="C2285" s="332" t="s">
        <v>2546</v>
      </c>
      <c r="D2285" s="332" t="s">
        <v>3632</v>
      </c>
      <c r="E2285" s="262"/>
      <c r="F2285" s="331" t="n">
        <v>14</v>
      </c>
      <c r="G2285" s="333" t="n">
        <v>3905</v>
      </c>
      <c r="H2285" s="333" t="n">
        <f aca="false">A2285*G2285*(1-H2284/100)</f>
        <v>23430</v>
      </c>
      <c r="I2285" s="334" t="n">
        <v>2827.5</v>
      </c>
      <c r="J2285" s="334" t="n">
        <f aca="false">(A2285*I2285)/J2284*K2284</f>
        <v>15790.5</v>
      </c>
      <c r="K2285" s="335" t="n">
        <f aca="false">H2285-J2285</f>
        <v>7639.5</v>
      </c>
      <c r="L2285" s="330"/>
      <c r="M2285" s="262"/>
      <c r="N2285" s="262" t="n">
        <v>2827.5</v>
      </c>
      <c r="O2285" s="262" t="n">
        <v>30</v>
      </c>
      <c r="P2285" s="262" t="n">
        <v>6200</v>
      </c>
      <c r="Q2285" s="262" t="n">
        <v>3817.125</v>
      </c>
      <c r="R2285" s="331" t="n">
        <f aca="false">A2285*F2285</f>
        <v>84</v>
      </c>
    </row>
    <row r="2286" s="1" customFormat="true" ht="12.75" hidden="false" customHeight="false" outlineLevel="0" collapsed="false">
      <c r="A2286" s="336" t="n">
        <f aca="false">SUM(A2285:A2285)</f>
        <v>6</v>
      </c>
      <c r="B2286" s="336" t="s">
        <v>377</v>
      </c>
      <c r="C2286" s="336"/>
      <c r="D2286" s="336"/>
      <c r="E2286" s="336"/>
      <c r="F2286" s="337" t="n">
        <f aca="false">R2286</f>
        <v>84</v>
      </c>
      <c r="G2286" s="338"/>
      <c r="H2286" s="339" t="n">
        <f aca="false">SUM(H2285:H2285)</f>
        <v>23430</v>
      </c>
      <c r="I2286" s="340"/>
      <c r="J2286" s="341" t="n">
        <f aca="false">SUM(J2285:J2285)</f>
        <v>15790.5</v>
      </c>
      <c r="K2286" s="335" t="n">
        <f aca="false">SUM(K2285:K2285)</f>
        <v>7639.5</v>
      </c>
      <c r="L2286" s="330"/>
      <c r="M2286" s="262"/>
      <c r="N2286" s="262"/>
      <c r="O2286" s="262"/>
      <c r="P2286" s="262"/>
      <c r="Q2286" s="262"/>
      <c r="R2286" s="331" t="n">
        <f aca="false">SUM(R2285:R2285)</f>
        <v>84</v>
      </c>
    </row>
    <row r="2287" s="1" customFormat="true" ht="12.75" hidden="false" customHeight="false" outlineLevel="0" collapsed="false">
      <c r="A2287" s="262"/>
      <c r="B2287" s="272" t="s">
        <v>914</v>
      </c>
      <c r="C2287" s="342"/>
      <c r="D2287" s="342"/>
      <c r="E2287" s="262"/>
      <c r="F2287" s="262"/>
      <c r="G2287" s="333"/>
      <c r="H2287" s="343" t="n">
        <v>0</v>
      </c>
      <c r="I2287" s="344" t="n">
        <f aca="false">K2288/J2288</f>
        <v>0.48380355276907</v>
      </c>
      <c r="J2287" s="345"/>
      <c r="K2287" s="335"/>
      <c r="L2287" s="330"/>
      <c r="M2287" s="262"/>
      <c r="N2287" s="262"/>
      <c r="O2287" s="262"/>
      <c r="P2287" s="262"/>
      <c r="Q2287" s="262"/>
      <c r="R2287" s="331"/>
    </row>
    <row r="2288" s="1" customFormat="true" ht="13.5" hidden="false" customHeight="false" outlineLevel="0" collapsed="false">
      <c r="A2288" s="346"/>
      <c r="B2288" s="346" t="s">
        <v>915</v>
      </c>
      <c r="C2288" s="346"/>
      <c r="D2288" s="346"/>
      <c r="E2288" s="346"/>
      <c r="F2288" s="347"/>
      <c r="G2288" s="348"/>
      <c r="H2288" s="349" t="n">
        <f aca="false">SUM(H2286:H2287)</f>
        <v>23430</v>
      </c>
      <c r="I2288" s="350" t="n">
        <f aca="false">K2288/H2288</f>
        <v>0.326056338028169</v>
      </c>
      <c r="J2288" s="351" t="n">
        <f aca="false">SUM(J2286:J2287)</f>
        <v>15790.5</v>
      </c>
      <c r="K2288" s="352" t="n">
        <f aca="false">H2288-J2288</f>
        <v>7639.5</v>
      </c>
      <c r="L2288" s="330"/>
      <c r="M2288" s="262"/>
      <c r="N2288" s="262"/>
      <c r="O2288" s="262"/>
      <c r="P2288" s="262"/>
      <c r="Q2288" s="262"/>
      <c r="R2288" s="331"/>
    </row>
    <row r="2289" s="1" customFormat="true" ht="13.5" hidden="false" customHeight="false" outlineLevel="0" collapsed="false">
      <c r="A2289" s="262"/>
      <c r="B2289" s="332"/>
      <c r="C2289" s="342"/>
      <c r="D2289" s="342"/>
      <c r="E2289" s="262"/>
      <c r="F2289" s="262"/>
      <c r="G2289" s="262"/>
      <c r="H2289" s="262"/>
      <c r="I2289" s="354"/>
      <c r="J2289" s="354"/>
      <c r="K2289" s="355"/>
      <c r="L2289" s="330"/>
      <c r="M2289" s="262"/>
      <c r="N2289" s="262"/>
      <c r="O2289" s="262"/>
      <c r="P2289" s="262"/>
      <c r="Q2289" s="262"/>
      <c r="R2289" s="331"/>
    </row>
    <row r="2290" s="1" customFormat="true" ht="13.5" hidden="false" customHeight="false" outlineLevel="0" collapsed="false">
      <c r="A2290" s="322"/>
      <c r="B2290" s="323" t="s">
        <v>3633</v>
      </c>
      <c r="C2290" s="324"/>
      <c r="D2290" s="325" t="n">
        <v>42787</v>
      </c>
      <c r="E2290" s="322"/>
      <c r="F2290" s="322" t="s">
        <v>3628</v>
      </c>
      <c r="G2290" s="324"/>
      <c r="H2290" s="326" t="n">
        <v>0</v>
      </c>
      <c r="I2290" s="327" t="s">
        <v>358</v>
      </c>
      <c r="J2290" s="328" t="n">
        <v>65</v>
      </c>
      <c r="K2290" s="329" t="n">
        <v>60.5</v>
      </c>
      <c r="L2290" s="330"/>
      <c r="M2290" s="262"/>
      <c r="N2290" s="262"/>
      <c r="O2290" s="262"/>
      <c r="P2290" s="262"/>
      <c r="Q2290" s="262"/>
      <c r="R2290" s="331"/>
    </row>
    <row r="2291" s="1" customFormat="true" ht="12.75" hidden="false" customHeight="false" outlineLevel="0" collapsed="false">
      <c r="A2291" s="262" t="n">
        <v>1</v>
      </c>
      <c r="B2291" s="332" t="s">
        <v>3634</v>
      </c>
      <c r="C2291" s="332" t="s">
        <v>2386</v>
      </c>
      <c r="D2291" s="332" t="s">
        <v>3635</v>
      </c>
      <c r="E2291" s="262"/>
      <c r="F2291" s="331" t="n">
        <v>1.9</v>
      </c>
      <c r="G2291" s="333" t="n">
        <v>2467</v>
      </c>
      <c r="H2291" s="333" t="n">
        <f aca="false">A2291*G2291*(1-H2290/100)</f>
        <v>2467</v>
      </c>
      <c r="I2291" s="334" t="n">
        <v>2242.5</v>
      </c>
      <c r="J2291" s="334" t="n">
        <f aca="false">(A2291*I2291)/J2290*K2290</f>
        <v>2087.25</v>
      </c>
      <c r="K2291" s="335" t="n">
        <f aca="false">H2291-J2291</f>
        <v>379.75</v>
      </c>
      <c r="L2291" s="330"/>
      <c r="M2291" s="262"/>
      <c r="N2291" s="262" t="n">
        <v>2242.5</v>
      </c>
      <c r="O2291" s="262" t="n">
        <v>23</v>
      </c>
      <c r="P2291" s="262" t="n">
        <v>3360</v>
      </c>
      <c r="Q2291" s="262" t="n">
        <v>2466.75</v>
      </c>
      <c r="R2291" s="331" t="n">
        <f aca="false">A2291*F2291</f>
        <v>1.9</v>
      </c>
    </row>
    <row r="2292" s="1" customFormat="true" ht="12.75" hidden="false" customHeight="false" outlineLevel="0" collapsed="false">
      <c r="A2292" s="262" t="n">
        <v>1</v>
      </c>
      <c r="B2292" s="332" t="s">
        <v>3636</v>
      </c>
      <c r="C2292" s="332" t="s">
        <v>2386</v>
      </c>
      <c r="D2292" s="332" t="s">
        <v>3637</v>
      </c>
      <c r="E2292" s="262"/>
      <c r="F2292" s="331" t="n">
        <v>3.67</v>
      </c>
      <c r="G2292" s="333" t="n">
        <v>2355</v>
      </c>
      <c r="H2292" s="333" t="n">
        <f aca="false">A2292*G2292*(1-H2290/100)</f>
        <v>2355</v>
      </c>
      <c r="I2292" s="334" t="n">
        <v>2047.5</v>
      </c>
      <c r="J2292" s="334" t="n">
        <f aca="false">(A2292*I2292)/J2290*K2290</f>
        <v>1905.75</v>
      </c>
      <c r="K2292" s="335" t="n">
        <f aca="false">H2292-J2292</f>
        <v>449.25</v>
      </c>
      <c r="L2292" s="330"/>
      <c r="M2292" s="262"/>
      <c r="N2292" s="262" t="n">
        <v>2047.5</v>
      </c>
      <c r="O2292" s="262" t="n">
        <v>21</v>
      </c>
      <c r="P2292" s="262" t="n">
        <v>3070</v>
      </c>
      <c r="Q2292" s="262" t="n">
        <v>2354.625</v>
      </c>
      <c r="R2292" s="331" t="n">
        <f aca="false">A2292*F2292</f>
        <v>3.67</v>
      </c>
    </row>
    <row r="2293" s="1" customFormat="true" ht="12.75" hidden="false" customHeight="false" outlineLevel="0" collapsed="false">
      <c r="A2293" s="336" t="n">
        <f aca="false">SUM(A2291:A2292)</f>
        <v>2</v>
      </c>
      <c r="B2293" s="336" t="s">
        <v>377</v>
      </c>
      <c r="C2293" s="336"/>
      <c r="D2293" s="336"/>
      <c r="E2293" s="336"/>
      <c r="F2293" s="337" t="n">
        <f aca="false">R2293</f>
        <v>5.57</v>
      </c>
      <c r="G2293" s="338"/>
      <c r="H2293" s="339" t="n">
        <f aca="false">SUM(H2291:H2292)</f>
        <v>4822</v>
      </c>
      <c r="I2293" s="340"/>
      <c r="J2293" s="341" t="n">
        <f aca="false">SUM(J2291:J2292)</f>
        <v>3993</v>
      </c>
      <c r="K2293" s="335" t="n">
        <f aca="false">SUM(K2291:K2292)</f>
        <v>829</v>
      </c>
      <c r="L2293" s="330"/>
      <c r="M2293" s="262"/>
      <c r="N2293" s="262"/>
      <c r="O2293" s="262"/>
      <c r="P2293" s="262"/>
      <c r="Q2293" s="262"/>
      <c r="R2293" s="331" t="n">
        <f aca="false">SUM(R2291:R2292)</f>
        <v>5.57</v>
      </c>
    </row>
    <row r="2294" s="1" customFormat="true" ht="12.75" hidden="false" customHeight="false" outlineLevel="0" collapsed="false">
      <c r="A2294" s="262"/>
      <c r="B2294" s="272" t="s">
        <v>914</v>
      </c>
      <c r="C2294" s="342"/>
      <c r="D2294" s="342"/>
      <c r="E2294" s="262"/>
      <c r="F2294" s="262"/>
      <c r="G2294" s="333"/>
      <c r="H2294" s="343" t="n">
        <v>0</v>
      </c>
      <c r="I2294" s="344" t="n">
        <f aca="false">K2295/J2295</f>
        <v>0.207613323315803</v>
      </c>
      <c r="J2294" s="345"/>
      <c r="K2294" s="335"/>
      <c r="L2294" s="330"/>
      <c r="M2294" s="262"/>
      <c r="N2294" s="262"/>
      <c r="O2294" s="262"/>
      <c r="P2294" s="262"/>
      <c r="Q2294" s="262"/>
      <c r="R2294" s="331"/>
    </row>
    <row r="2295" s="1" customFormat="true" ht="13.5" hidden="false" customHeight="false" outlineLevel="0" collapsed="false">
      <c r="A2295" s="346"/>
      <c r="B2295" s="346" t="s">
        <v>915</v>
      </c>
      <c r="C2295" s="346"/>
      <c r="D2295" s="346"/>
      <c r="E2295" s="346"/>
      <c r="F2295" s="347"/>
      <c r="G2295" s="348"/>
      <c r="H2295" s="349" t="n">
        <f aca="false">SUM(H2293:H2294)</f>
        <v>4822</v>
      </c>
      <c r="I2295" s="350" t="n">
        <f aca="false">K2295/H2295</f>
        <v>0.171920364993779</v>
      </c>
      <c r="J2295" s="351" t="n">
        <f aca="false">SUM(J2293:J2294)</f>
        <v>3993</v>
      </c>
      <c r="K2295" s="352" t="n">
        <f aca="false">H2295-J2295</f>
        <v>829</v>
      </c>
      <c r="L2295" s="330"/>
      <c r="M2295" s="262"/>
      <c r="N2295" s="262"/>
      <c r="O2295" s="262"/>
      <c r="P2295" s="262"/>
      <c r="Q2295" s="262"/>
      <c r="R2295" s="331"/>
    </row>
    <row r="2296" s="1" customFormat="true" ht="13.5" hidden="false" customHeight="false" outlineLevel="0" collapsed="false">
      <c r="A2296" s="262"/>
      <c r="B2296" s="332"/>
      <c r="C2296" s="342"/>
      <c r="D2296" s="342"/>
      <c r="E2296" s="262"/>
      <c r="F2296" s="262"/>
      <c r="G2296" s="262"/>
      <c r="H2296" s="262"/>
      <c r="I2296" s="354"/>
      <c r="J2296" s="354"/>
      <c r="K2296" s="355"/>
      <c r="L2296" s="330"/>
      <c r="M2296" s="262"/>
      <c r="N2296" s="262"/>
      <c r="O2296" s="262"/>
      <c r="P2296" s="262"/>
      <c r="Q2296" s="262"/>
      <c r="R2296" s="331"/>
    </row>
    <row r="2297" s="1" customFormat="true" ht="13.5" hidden="false" customHeight="false" outlineLevel="0" collapsed="false">
      <c r="A2297" s="322"/>
      <c r="B2297" s="323" t="s">
        <v>385</v>
      </c>
      <c r="C2297" s="324"/>
      <c r="D2297" s="325" t="n">
        <v>42787</v>
      </c>
      <c r="E2297" s="322"/>
      <c r="F2297" s="322" t="s">
        <v>3638</v>
      </c>
      <c r="G2297" s="324"/>
      <c r="H2297" s="326" t="n">
        <v>0</v>
      </c>
      <c r="I2297" s="327" t="s">
        <v>358</v>
      </c>
      <c r="J2297" s="328" t="n">
        <v>65</v>
      </c>
      <c r="K2297" s="329" t="n">
        <v>60.5</v>
      </c>
      <c r="L2297" s="330"/>
      <c r="M2297" s="262"/>
      <c r="N2297" s="262"/>
      <c r="O2297" s="262"/>
      <c r="P2297" s="262"/>
      <c r="Q2297" s="262"/>
      <c r="R2297" s="331"/>
    </row>
    <row r="2298" s="1" customFormat="true" ht="12.75" hidden="false" customHeight="false" outlineLevel="0" collapsed="false">
      <c r="A2298" s="262" t="n">
        <v>1</v>
      </c>
      <c r="B2298" s="332" t="s">
        <v>293</v>
      </c>
      <c r="C2298" s="332" t="s">
        <v>3639</v>
      </c>
      <c r="D2298" s="332" t="s">
        <v>3640</v>
      </c>
      <c r="E2298" s="262"/>
      <c r="F2298" s="331" t="n">
        <v>10.8</v>
      </c>
      <c r="G2298" s="333" t="n">
        <v>2260</v>
      </c>
      <c r="H2298" s="333" t="n">
        <f aca="false">A2298*G2298*(1-H2297/100)</f>
        <v>2260</v>
      </c>
      <c r="I2298" s="334" t="n">
        <v>1504.23</v>
      </c>
      <c r="J2298" s="334" t="n">
        <f aca="false">(A2298*I2298)/J2297*K2297</f>
        <v>1400.091</v>
      </c>
      <c r="K2298" s="335" t="n">
        <f aca="false">H2298-J2298</f>
        <v>859.909</v>
      </c>
      <c r="L2298" s="330"/>
      <c r="M2298" s="262"/>
      <c r="N2298" s="262" t="n">
        <v>1504.23</v>
      </c>
      <c r="O2298" s="262" t="n">
        <v>15.96</v>
      </c>
      <c r="P2298" s="262" t="n">
        <v>2260</v>
      </c>
      <c r="Q2298" s="262" t="n">
        <v>1955.499</v>
      </c>
      <c r="R2298" s="331" t="n">
        <f aca="false">A2298*F2298</f>
        <v>10.8</v>
      </c>
    </row>
    <row r="2299" s="1" customFormat="true" ht="12.75" hidden="false" customHeight="false" outlineLevel="0" collapsed="false">
      <c r="A2299" s="262" t="n">
        <v>4</v>
      </c>
      <c r="B2299" s="332" t="s">
        <v>821</v>
      </c>
      <c r="C2299" s="332" t="s">
        <v>819</v>
      </c>
      <c r="D2299" s="332" t="s">
        <v>1230</v>
      </c>
      <c r="E2299" s="262"/>
      <c r="F2299" s="331" t="n">
        <v>1.4</v>
      </c>
      <c r="G2299" s="333" t="n">
        <v>600</v>
      </c>
      <c r="H2299" s="333" t="n">
        <f aca="false">A2299*G2299*(1-H2297/100)</f>
        <v>2400</v>
      </c>
      <c r="I2299" s="334" t="n">
        <v>403.7215</v>
      </c>
      <c r="J2299" s="334" t="n">
        <f aca="false">(A2299*I2299)/J2297*K2297</f>
        <v>1503.0862</v>
      </c>
      <c r="K2299" s="335" t="n">
        <f aca="false">H2299-J2299</f>
        <v>896.9138</v>
      </c>
      <c r="L2299" s="330"/>
      <c r="M2299" s="262"/>
      <c r="N2299" s="262" t="n">
        <v>403.7215</v>
      </c>
      <c r="O2299" s="262" t="n">
        <v>4.67</v>
      </c>
      <c r="P2299" s="262" t="n">
        <v>600</v>
      </c>
      <c r="Q2299" s="262" t="n">
        <v>484.4658</v>
      </c>
      <c r="R2299" s="331" t="n">
        <f aca="false">A2299*F2299</f>
        <v>5.6</v>
      </c>
    </row>
    <row r="2300" s="1" customFormat="true" ht="12.75" hidden="false" customHeight="false" outlineLevel="0" collapsed="false">
      <c r="A2300" s="262" t="n">
        <v>1</v>
      </c>
      <c r="B2300" s="332" t="s">
        <v>1219</v>
      </c>
      <c r="C2300" s="332" t="s">
        <v>830</v>
      </c>
      <c r="D2300" s="332" t="s">
        <v>1347</v>
      </c>
      <c r="E2300" s="262"/>
      <c r="F2300" s="331" t="n">
        <v>2.5</v>
      </c>
      <c r="G2300" s="333" t="n">
        <v>573</v>
      </c>
      <c r="H2300" s="333" t="n">
        <f aca="false">A2300*G2300*(1-H2297/100)</f>
        <v>573</v>
      </c>
      <c r="I2300" s="334" t="n">
        <v>318.5</v>
      </c>
      <c r="J2300" s="334" t="n">
        <f aca="false">(A2300*I2300)/J2297*K2297</f>
        <v>296.45</v>
      </c>
      <c r="K2300" s="335" t="n">
        <f aca="false">H2300-J2300</f>
        <v>276.55</v>
      </c>
      <c r="L2300" s="330"/>
      <c r="M2300" s="262"/>
      <c r="N2300" s="262" t="n">
        <v>318.5</v>
      </c>
      <c r="O2300" s="262" t="n">
        <v>3.5</v>
      </c>
      <c r="P2300" s="262" t="n">
        <v>573.3</v>
      </c>
      <c r="Q2300" s="262" t="n">
        <v>429.975</v>
      </c>
      <c r="R2300" s="331" t="n">
        <f aca="false">A2300*F2300</f>
        <v>2.5</v>
      </c>
    </row>
    <row r="2301" s="1" customFormat="true" ht="12.75" hidden="false" customHeight="false" outlineLevel="0" collapsed="false">
      <c r="A2301" s="262" t="n">
        <v>4</v>
      </c>
      <c r="B2301" s="332" t="s">
        <v>835</v>
      </c>
      <c r="C2301" s="332" t="s">
        <v>833</v>
      </c>
      <c r="D2301" s="332" t="s">
        <v>836</v>
      </c>
      <c r="E2301" s="262"/>
      <c r="F2301" s="331" t="n">
        <v>0.05</v>
      </c>
      <c r="G2301" s="333" t="n">
        <v>34</v>
      </c>
      <c r="H2301" s="333" t="n">
        <f aca="false">A2301*G2301*(1-H2297/100)</f>
        <v>136</v>
      </c>
      <c r="I2301" s="334" t="n">
        <v>22.75</v>
      </c>
      <c r="J2301" s="334" t="n">
        <f aca="false">(A2301*I2301)/J2297*K2297</f>
        <v>84.7</v>
      </c>
      <c r="K2301" s="335" t="n">
        <f aca="false">H2301-J2301</f>
        <v>51.3</v>
      </c>
      <c r="L2301" s="330"/>
      <c r="M2301" s="262"/>
      <c r="N2301" s="262" t="n">
        <v>22.75</v>
      </c>
      <c r="O2301" s="262" t="n">
        <v>0.25</v>
      </c>
      <c r="P2301" s="262" t="n">
        <v>34.125</v>
      </c>
      <c r="Q2301" s="262" t="n">
        <v>34.125</v>
      </c>
      <c r="R2301" s="331" t="n">
        <f aca="false">A2301*F2301</f>
        <v>0.2</v>
      </c>
    </row>
    <row r="2302" s="1" customFormat="true" ht="12.75" hidden="false" customHeight="false" outlineLevel="0" collapsed="false">
      <c r="A2302" s="262" t="n">
        <v>6</v>
      </c>
      <c r="B2302" s="332" t="s">
        <v>837</v>
      </c>
      <c r="C2302" s="332" t="s">
        <v>833</v>
      </c>
      <c r="D2302" s="332" t="s">
        <v>1304</v>
      </c>
      <c r="E2302" s="262"/>
      <c r="F2302" s="331" t="n">
        <v>0.09</v>
      </c>
      <c r="G2302" s="333" t="n">
        <v>52</v>
      </c>
      <c r="H2302" s="333" t="n">
        <f aca="false">A2302*G2302*(1-H2297/100)</f>
        <v>312</v>
      </c>
      <c r="I2302" s="334" t="n">
        <v>34.58</v>
      </c>
      <c r="J2302" s="334" t="n">
        <f aca="false">(A2302*I2302)/J2297*K2297</f>
        <v>193.116</v>
      </c>
      <c r="K2302" s="335" t="n">
        <f aca="false">H2302-J2302</f>
        <v>118.884</v>
      </c>
      <c r="L2302" s="330"/>
      <c r="M2302" s="262"/>
      <c r="N2302" s="262" t="n">
        <v>34.58</v>
      </c>
      <c r="O2302" s="262" t="n">
        <v>0.38</v>
      </c>
      <c r="P2302" s="262" t="n">
        <v>51.87</v>
      </c>
      <c r="Q2302" s="262" t="n">
        <v>51.87</v>
      </c>
      <c r="R2302" s="331" t="n">
        <f aca="false">A2302*F2302</f>
        <v>0.54</v>
      </c>
    </row>
    <row r="2303" s="1" customFormat="true" ht="12.75" hidden="false" customHeight="false" outlineLevel="0" collapsed="false">
      <c r="A2303" s="262" t="n">
        <v>4</v>
      </c>
      <c r="B2303" s="332" t="s">
        <v>843</v>
      </c>
      <c r="C2303" s="332" t="s">
        <v>842</v>
      </c>
      <c r="D2303" s="332" t="s">
        <v>836</v>
      </c>
      <c r="E2303" s="262"/>
      <c r="F2303" s="331" t="n">
        <v>0.03</v>
      </c>
      <c r="G2303" s="333" t="n">
        <v>30</v>
      </c>
      <c r="H2303" s="333" t="n">
        <f aca="false">A2303*G2303*(1-H2297/100)</f>
        <v>120</v>
      </c>
      <c r="I2303" s="334" t="n">
        <v>20.1825</v>
      </c>
      <c r="J2303" s="334" t="n">
        <f aca="false">(A2303*I2303)/J2297*K2297</f>
        <v>75.141</v>
      </c>
      <c r="K2303" s="335" t="n">
        <f aca="false">H2303-J2303</f>
        <v>44.859</v>
      </c>
      <c r="L2303" s="330"/>
      <c r="M2303" s="262"/>
      <c r="N2303" s="262" t="n">
        <v>20.1825</v>
      </c>
      <c r="O2303" s="262" t="n">
        <v>0.23</v>
      </c>
      <c r="P2303" s="262" t="n">
        <v>30.2738</v>
      </c>
      <c r="Q2303" s="262" t="n">
        <v>30.2738</v>
      </c>
      <c r="R2303" s="331" t="n">
        <f aca="false">A2303*F2303</f>
        <v>0.12</v>
      </c>
    </row>
    <row r="2304" s="1" customFormat="true" ht="12.75" hidden="false" customHeight="false" outlineLevel="0" collapsed="false">
      <c r="A2304" s="262" t="n">
        <v>6</v>
      </c>
      <c r="B2304" s="332" t="s">
        <v>844</v>
      </c>
      <c r="C2304" s="332" t="s">
        <v>842</v>
      </c>
      <c r="D2304" s="332" t="s">
        <v>1305</v>
      </c>
      <c r="E2304" s="262"/>
      <c r="F2304" s="331" t="n">
        <v>0.03</v>
      </c>
      <c r="G2304" s="333" t="n">
        <v>50</v>
      </c>
      <c r="H2304" s="333" t="n">
        <f aca="false">A2304*G2304*(1-H2297/100)</f>
        <v>300</v>
      </c>
      <c r="I2304" s="334" t="n">
        <v>22.75</v>
      </c>
      <c r="J2304" s="334" t="n">
        <f aca="false">(A2304*I2304)/J2297*K2297</f>
        <v>127.05</v>
      </c>
      <c r="K2304" s="335" t="n">
        <f aca="false">H2304-J2304</f>
        <v>172.95</v>
      </c>
      <c r="L2304" s="330"/>
      <c r="M2304" s="262"/>
      <c r="N2304" s="262" t="n">
        <v>22.75</v>
      </c>
      <c r="O2304" s="262" t="n">
        <v>0.25</v>
      </c>
      <c r="P2304" s="262" t="n">
        <v>50</v>
      </c>
      <c r="Q2304" s="262" t="n">
        <v>29.575</v>
      </c>
      <c r="R2304" s="331" t="n">
        <f aca="false">A2304*F2304</f>
        <v>0.18</v>
      </c>
    </row>
    <row r="2305" s="1" customFormat="true" ht="12.75" hidden="false" customHeight="false" outlineLevel="0" collapsed="false">
      <c r="A2305" s="262" t="n">
        <v>2</v>
      </c>
      <c r="B2305" s="332" t="s">
        <v>3641</v>
      </c>
      <c r="C2305" s="332" t="s">
        <v>3642</v>
      </c>
      <c r="D2305" s="332" t="s">
        <v>3643</v>
      </c>
      <c r="E2305" s="262"/>
      <c r="F2305" s="331" t="n">
        <v>6</v>
      </c>
      <c r="G2305" s="333" t="n">
        <v>1185</v>
      </c>
      <c r="H2305" s="333" t="n">
        <f aca="false">A2305*G2305*(1-H2297/100)</f>
        <v>2370</v>
      </c>
      <c r="I2305" s="334" t="n">
        <v>789.75</v>
      </c>
      <c r="J2305" s="334" t="n">
        <f aca="false">(A2305*I2305)/J2297*K2297</f>
        <v>1470.15</v>
      </c>
      <c r="K2305" s="335" t="n">
        <f aca="false">H2305-J2305</f>
        <v>899.85</v>
      </c>
      <c r="L2305" s="330"/>
      <c r="M2305" s="262"/>
      <c r="N2305" s="262" t="n">
        <v>789.75</v>
      </c>
      <c r="O2305" s="262" t="n">
        <v>9</v>
      </c>
      <c r="P2305" s="262" t="n">
        <v>1184.625</v>
      </c>
      <c r="Q2305" s="262" t="n">
        <v>1026.675</v>
      </c>
      <c r="R2305" s="331" t="n">
        <f aca="false">A2305*F2305</f>
        <v>12</v>
      </c>
    </row>
    <row r="2306" s="1" customFormat="true" ht="12.75" hidden="false" customHeight="false" outlineLevel="0" collapsed="false">
      <c r="A2306" s="262" t="n">
        <v>5</v>
      </c>
      <c r="B2306" s="332" t="s">
        <v>1985</v>
      </c>
      <c r="C2306" s="332" t="s">
        <v>1986</v>
      </c>
      <c r="D2306" s="332" t="s">
        <v>1987</v>
      </c>
      <c r="E2306" s="262"/>
      <c r="F2306" s="331" t="n">
        <v>0.08</v>
      </c>
      <c r="G2306" s="333" t="n">
        <v>269</v>
      </c>
      <c r="H2306" s="333" t="n">
        <f aca="false">A2306*G2306*(1-H2297/100)</f>
        <v>1345</v>
      </c>
      <c r="I2306" s="334" t="n">
        <v>153.5625</v>
      </c>
      <c r="J2306" s="334" t="n">
        <f aca="false">(A2306*I2306)/J2297*K2297</f>
        <v>714.65625</v>
      </c>
      <c r="K2306" s="335" t="n">
        <f aca="false">H2306-J2306</f>
        <v>630.34375</v>
      </c>
      <c r="L2306" s="330"/>
      <c r="M2306" s="262"/>
      <c r="N2306" s="262" t="n">
        <v>153.5625</v>
      </c>
      <c r="O2306" s="262" t="n">
        <v>1.75</v>
      </c>
      <c r="P2306" s="262" t="n">
        <v>268.7344</v>
      </c>
      <c r="Q2306" s="262" t="n">
        <v>214.9875</v>
      </c>
      <c r="R2306" s="331" t="n">
        <f aca="false">A2306*F2306</f>
        <v>0.4</v>
      </c>
    </row>
    <row r="2307" s="1" customFormat="true" ht="12.75" hidden="false" customHeight="false" outlineLevel="0" collapsed="false">
      <c r="A2307" s="262" t="n">
        <v>100</v>
      </c>
      <c r="B2307" s="332" t="s">
        <v>1311</v>
      </c>
      <c r="C2307" s="332" t="s">
        <v>1312</v>
      </c>
      <c r="D2307" s="332" t="s">
        <v>1159</v>
      </c>
      <c r="E2307" s="262"/>
      <c r="F2307" s="331" t="n">
        <v>0.25</v>
      </c>
      <c r="G2307" s="333" t="n">
        <v>0</v>
      </c>
      <c r="H2307" s="333" t="n">
        <f aca="false">A2307*G2307*(1-H2297/100)</f>
        <v>0</v>
      </c>
      <c r="I2307" s="334" t="n">
        <v>45.63</v>
      </c>
      <c r="J2307" s="334" t="n">
        <f aca="false">(A2307*I2307)/J2297*K2297</f>
        <v>4247.1</v>
      </c>
      <c r="K2307" s="335" t="n">
        <f aca="false">H2307-J2307</f>
        <v>-4247.1</v>
      </c>
      <c r="L2307" s="330"/>
      <c r="M2307" s="262"/>
      <c r="N2307" s="262" t="n">
        <v>45.63</v>
      </c>
      <c r="O2307" s="262" t="n">
        <v>0.52</v>
      </c>
      <c r="P2307" s="262"/>
      <c r="Q2307" s="262" t="n">
        <v>61.6005</v>
      </c>
      <c r="R2307" s="331" t="n">
        <f aca="false">A2307*F2307</f>
        <v>25</v>
      </c>
    </row>
    <row r="2308" s="1" customFormat="true" ht="12.75" hidden="false" customHeight="false" outlineLevel="0" collapsed="false">
      <c r="A2308" s="262" t="n">
        <v>4</v>
      </c>
      <c r="B2308" s="332" t="s">
        <v>3644</v>
      </c>
      <c r="C2308" s="332" t="s">
        <v>1822</v>
      </c>
      <c r="D2308" s="332" t="s">
        <v>3645</v>
      </c>
      <c r="E2308" s="262"/>
      <c r="F2308" s="331" t="n">
        <v>0.2</v>
      </c>
      <c r="G2308" s="333" t="n">
        <v>112</v>
      </c>
      <c r="H2308" s="333" t="n">
        <f aca="false">A2308*G2308*(1-H2297/100)</f>
        <v>448</v>
      </c>
      <c r="I2308" s="334" t="n">
        <v>74.5875</v>
      </c>
      <c r="J2308" s="334" t="n">
        <f aca="false">(A2308*I2308)/J2297*K2297</f>
        <v>277.695</v>
      </c>
      <c r="K2308" s="335" t="n">
        <f aca="false">H2308-J2308</f>
        <v>170.305</v>
      </c>
      <c r="L2308" s="330"/>
      <c r="M2308" s="262"/>
      <c r="N2308" s="262" t="n">
        <v>74.5875</v>
      </c>
      <c r="O2308" s="262" t="n">
        <v>0.85</v>
      </c>
      <c r="P2308" s="262" t="n">
        <v>111.8812</v>
      </c>
      <c r="Q2308" s="262" t="n">
        <v>100.6931</v>
      </c>
      <c r="R2308" s="331" t="n">
        <f aca="false">A2308*F2308</f>
        <v>0.8</v>
      </c>
    </row>
    <row r="2309" s="1" customFormat="true" ht="12.75" hidden="false" customHeight="false" outlineLevel="0" collapsed="false">
      <c r="A2309" s="262" t="n">
        <v>4</v>
      </c>
      <c r="B2309" s="332" t="s">
        <v>2792</v>
      </c>
      <c r="C2309" s="332" t="s">
        <v>1825</v>
      </c>
      <c r="D2309" s="332" t="s">
        <v>3646</v>
      </c>
      <c r="E2309" s="262"/>
      <c r="F2309" s="331" t="n">
        <v>3.6</v>
      </c>
      <c r="G2309" s="333" t="n">
        <v>0</v>
      </c>
      <c r="H2309" s="333" t="n">
        <f aca="false">A2309*G2309*(1-H2297/100)</f>
        <v>0</v>
      </c>
      <c r="I2309" s="334" t="n">
        <v>614.25</v>
      </c>
      <c r="J2309" s="334" t="n">
        <f aca="false">(A2309*I2309)/J2297*K2297</f>
        <v>2286.9</v>
      </c>
      <c r="K2309" s="335" t="n">
        <f aca="false">H2309-J2309</f>
        <v>-2286.9</v>
      </c>
      <c r="L2309" s="330"/>
      <c r="M2309" s="262"/>
      <c r="N2309" s="262" t="n">
        <v>614.25</v>
      </c>
      <c r="O2309" s="262" t="n">
        <v>7</v>
      </c>
      <c r="P2309" s="262"/>
      <c r="Q2309" s="262" t="n">
        <v>829.2375</v>
      </c>
      <c r="R2309" s="331" t="n">
        <f aca="false">A2309*F2309</f>
        <v>14.4</v>
      </c>
    </row>
    <row r="2310" s="1" customFormat="true" ht="12.75" hidden="false" customHeight="false" outlineLevel="0" collapsed="false">
      <c r="A2310" s="262" t="n">
        <v>2</v>
      </c>
      <c r="B2310" s="332" t="s">
        <v>3647</v>
      </c>
      <c r="C2310" s="332" t="s">
        <v>1550</v>
      </c>
      <c r="D2310" s="332" t="s">
        <v>3648</v>
      </c>
      <c r="E2310" s="262"/>
      <c r="F2310" s="331"/>
      <c r="G2310" s="333" t="n">
        <v>240</v>
      </c>
      <c r="H2310" s="333" t="n">
        <f aca="false">A2310*G2310*(1-H2297/100)</f>
        <v>480</v>
      </c>
      <c r="I2310" s="334" t="n">
        <v>151.125</v>
      </c>
      <c r="J2310" s="334" t="n">
        <f aca="false">(A2310*I2310)/J2297*K2297</f>
        <v>281.325</v>
      </c>
      <c r="K2310" s="335" t="n">
        <f aca="false">H2310-J2310</f>
        <v>198.675</v>
      </c>
      <c r="L2310" s="330"/>
      <c r="M2310" s="262"/>
      <c r="N2310" s="262" t="n">
        <v>151.125</v>
      </c>
      <c r="O2310" s="262" t="n">
        <v>1.5</v>
      </c>
      <c r="P2310" s="262" t="n">
        <v>240</v>
      </c>
      <c r="Q2310" s="262" t="n">
        <v>302.25</v>
      </c>
      <c r="R2310" s="331" t="n">
        <f aca="false">A2310*F2310</f>
        <v>0</v>
      </c>
    </row>
    <row r="2311" s="1" customFormat="true" ht="12.75" hidden="false" customHeight="false" outlineLevel="0" collapsed="false">
      <c r="A2311" s="262" t="n">
        <v>4</v>
      </c>
      <c r="B2311" s="332" t="s">
        <v>2313</v>
      </c>
      <c r="C2311" s="332" t="s">
        <v>1550</v>
      </c>
      <c r="D2311" s="332" t="s">
        <v>2314</v>
      </c>
      <c r="E2311" s="262"/>
      <c r="F2311" s="331" t="n">
        <v>0.27</v>
      </c>
      <c r="G2311" s="333" t="n">
        <v>510</v>
      </c>
      <c r="H2311" s="333" t="n">
        <f aca="false">A2311*G2311*(1-H2297/100)</f>
        <v>2040</v>
      </c>
      <c r="I2311" s="334" t="n">
        <v>316.875</v>
      </c>
      <c r="J2311" s="334" t="n">
        <f aca="false">(A2311*I2311)/J2297*K2297</f>
        <v>1179.75</v>
      </c>
      <c r="K2311" s="335" t="n">
        <f aca="false">H2311-J2311</f>
        <v>860.25</v>
      </c>
      <c r="L2311" s="330"/>
      <c r="M2311" s="262"/>
      <c r="N2311" s="262" t="n">
        <v>316.875</v>
      </c>
      <c r="O2311" s="262" t="n">
        <v>3.25</v>
      </c>
      <c r="P2311" s="262" t="n">
        <v>510</v>
      </c>
      <c r="Q2311" s="262" t="n">
        <v>427.7812</v>
      </c>
      <c r="R2311" s="331" t="n">
        <f aca="false">A2311*F2311</f>
        <v>1.08</v>
      </c>
    </row>
    <row r="2312" s="1" customFormat="true" ht="12.75" hidden="false" customHeight="false" outlineLevel="0" collapsed="false">
      <c r="A2312" s="262" t="n">
        <v>2</v>
      </c>
      <c r="B2312" s="332" t="s">
        <v>3036</v>
      </c>
      <c r="C2312" s="332" t="s">
        <v>1550</v>
      </c>
      <c r="D2312" s="332" t="s">
        <v>3037</v>
      </c>
      <c r="E2312" s="262"/>
      <c r="F2312" s="331"/>
      <c r="G2312" s="333" t="n">
        <v>710</v>
      </c>
      <c r="H2312" s="333" t="n">
        <f aca="false">A2312*G2312*(1-H2297/100)</f>
        <v>1420</v>
      </c>
      <c r="I2312" s="334" t="n">
        <v>443.3</v>
      </c>
      <c r="J2312" s="334" t="n">
        <f aca="false">(A2312*I2312)/J2297*K2297</f>
        <v>825.22</v>
      </c>
      <c r="K2312" s="335" t="n">
        <f aca="false">H2312-J2312</f>
        <v>594.78</v>
      </c>
      <c r="L2312" s="330"/>
      <c r="M2312" s="262"/>
      <c r="N2312" s="262" t="n">
        <v>443.3</v>
      </c>
      <c r="O2312" s="262" t="n">
        <v>4.4</v>
      </c>
      <c r="P2312" s="262" t="n">
        <v>710</v>
      </c>
      <c r="Q2312" s="262" t="n">
        <v>886.6</v>
      </c>
      <c r="R2312" s="331" t="n">
        <f aca="false">A2312*F2312</f>
        <v>0</v>
      </c>
    </row>
    <row r="2313" s="1" customFormat="true" ht="12.75" hidden="false" customHeight="false" outlineLevel="0" collapsed="false">
      <c r="A2313" s="262" t="n">
        <v>2</v>
      </c>
      <c r="B2313" s="332" t="s">
        <v>3649</v>
      </c>
      <c r="C2313" s="332" t="s">
        <v>1550</v>
      </c>
      <c r="D2313" s="332" t="s">
        <v>3650</v>
      </c>
      <c r="E2313" s="262"/>
      <c r="F2313" s="331" t="n">
        <v>0.53</v>
      </c>
      <c r="G2313" s="333" t="n">
        <v>660</v>
      </c>
      <c r="H2313" s="333" t="n">
        <f aca="false">A2313*G2313*(1-H2297/100)</f>
        <v>1320</v>
      </c>
      <c r="I2313" s="334" t="n">
        <v>410.67</v>
      </c>
      <c r="J2313" s="334" t="n">
        <f aca="false">(A2313*I2313)/J2297*K2297</f>
        <v>764.478</v>
      </c>
      <c r="K2313" s="335" t="n">
        <f aca="false">H2313-J2313</f>
        <v>555.522</v>
      </c>
      <c r="L2313" s="330"/>
      <c r="M2313" s="262"/>
      <c r="N2313" s="262" t="n">
        <v>410.67</v>
      </c>
      <c r="O2313" s="262" t="n">
        <v>4.68</v>
      </c>
      <c r="P2313" s="262" t="n">
        <v>660</v>
      </c>
      <c r="Q2313" s="262" t="n">
        <v>554.4045</v>
      </c>
      <c r="R2313" s="331" t="n">
        <f aca="false">A2313*F2313</f>
        <v>1.06</v>
      </c>
    </row>
    <row r="2314" s="1" customFormat="true" ht="12.75" hidden="false" customHeight="false" outlineLevel="0" collapsed="false">
      <c r="A2314" s="262" t="n">
        <v>2</v>
      </c>
      <c r="B2314" s="332" t="s">
        <v>2852</v>
      </c>
      <c r="C2314" s="332" t="s">
        <v>1550</v>
      </c>
      <c r="D2314" s="332" t="s">
        <v>2853</v>
      </c>
      <c r="E2314" s="262"/>
      <c r="F2314" s="331" t="n">
        <v>0.75</v>
      </c>
      <c r="G2314" s="333" t="n">
        <v>800</v>
      </c>
      <c r="H2314" s="333" t="n">
        <f aca="false">A2314*G2314*(1-H2297/100)</f>
        <v>1600</v>
      </c>
      <c r="I2314" s="334" t="n">
        <v>497.25</v>
      </c>
      <c r="J2314" s="334" t="n">
        <f aca="false">(A2314*I2314)/J2297*K2297</f>
        <v>925.65</v>
      </c>
      <c r="K2314" s="335" t="n">
        <f aca="false">H2314-J2314</f>
        <v>674.35</v>
      </c>
      <c r="L2314" s="330"/>
      <c r="M2314" s="262"/>
      <c r="N2314" s="262" t="n">
        <v>497.25</v>
      </c>
      <c r="O2314" s="262" t="n">
        <v>5.1</v>
      </c>
      <c r="P2314" s="262" t="n">
        <v>800</v>
      </c>
      <c r="Q2314" s="262" t="n">
        <v>745.875</v>
      </c>
      <c r="R2314" s="331" t="n">
        <f aca="false">A2314*F2314</f>
        <v>1.5</v>
      </c>
    </row>
    <row r="2315" s="1" customFormat="true" ht="12.75" hidden="false" customHeight="false" outlineLevel="0" collapsed="false">
      <c r="A2315" s="262" t="n">
        <v>1</v>
      </c>
      <c r="B2315" s="332" t="s">
        <v>2388</v>
      </c>
      <c r="C2315" s="332" t="s">
        <v>2389</v>
      </c>
      <c r="D2315" s="332" t="s">
        <v>2390</v>
      </c>
      <c r="E2315" s="262"/>
      <c r="F2315" s="331"/>
      <c r="G2315" s="333" t="n">
        <v>1070</v>
      </c>
      <c r="H2315" s="333" t="n">
        <f aca="false">A2315*G2315*(1-H2297/100)</f>
        <v>1070</v>
      </c>
      <c r="I2315" s="334" t="n">
        <v>536.9</v>
      </c>
      <c r="J2315" s="334" t="n">
        <f aca="false">(A2315*I2315)/J2297*K2297</f>
        <v>499.73</v>
      </c>
      <c r="K2315" s="335" t="n">
        <f aca="false">H2315-J2315</f>
        <v>570.27</v>
      </c>
      <c r="L2315" s="330"/>
      <c r="M2315" s="262"/>
      <c r="N2315" s="262" t="n">
        <v>536.9</v>
      </c>
      <c r="O2315" s="262" t="n">
        <v>5.9</v>
      </c>
      <c r="P2315" s="262" t="n">
        <v>1070</v>
      </c>
      <c r="Q2315" s="262" t="n">
        <v>1073.8</v>
      </c>
      <c r="R2315" s="331" t="n">
        <f aca="false">A2315*F2315</f>
        <v>0</v>
      </c>
    </row>
    <row r="2316" s="1" customFormat="true" ht="12.75" hidden="false" customHeight="false" outlineLevel="0" collapsed="false">
      <c r="A2316" s="262" t="n">
        <v>2</v>
      </c>
      <c r="B2316" s="332" t="s">
        <v>1933</v>
      </c>
      <c r="C2316" s="332" t="s">
        <v>1931</v>
      </c>
      <c r="D2316" s="332" t="s">
        <v>1934</v>
      </c>
      <c r="E2316" s="262"/>
      <c r="F2316" s="331" t="n">
        <v>0.07</v>
      </c>
      <c r="G2316" s="333" t="n">
        <v>120</v>
      </c>
      <c r="H2316" s="333" t="n">
        <f aca="false">A2316*G2316*(1-H2297/100)</f>
        <v>240</v>
      </c>
      <c r="I2316" s="334" t="n">
        <v>74.36</v>
      </c>
      <c r="J2316" s="334" t="n">
        <f aca="false">(A2316*I2316)/J2297*K2297</f>
        <v>138.424</v>
      </c>
      <c r="K2316" s="335" t="n">
        <f aca="false">H2316-J2316</f>
        <v>101.576</v>
      </c>
      <c r="L2316" s="330"/>
      <c r="M2316" s="262"/>
      <c r="N2316" s="262" t="n">
        <v>74.36</v>
      </c>
      <c r="O2316" s="262" t="n">
        <v>0.88</v>
      </c>
      <c r="P2316" s="262" t="n">
        <v>120</v>
      </c>
      <c r="Q2316" s="262" t="n">
        <v>100.386</v>
      </c>
      <c r="R2316" s="331" t="n">
        <f aca="false">A2316*F2316</f>
        <v>0.14</v>
      </c>
    </row>
    <row r="2317" s="1" customFormat="true" ht="12.75" hidden="false" customHeight="false" outlineLevel="0" collapsed="false">
      <c r="A2317" s="262" t="n">
        <v>1</v>
      </c>
      <c r="B2317" s="332" t="s">
        <v>3651</v>
      </c>
      <c r="C2317" s="332" t="s">
        <v>2090</v>
      </c>
      <c r="D2317" s="332" t="s">
        <v>3652</v>
      </c>
      <c r="E2317" s="262"/>
      <c r="F2317" s="331" t="n">
        <v>0.02</v>
      </c>
      <c r="G2317" s="333" t="n">
        <v>220</v>
      </c>
      <c r="H2317" s="333" t="n">
        <f aca="false">A2317*G2317*(1-H2297/100)</f>
        <v>220</v>
      </c>
      <c r="I2317" s="334" t="n">
        <v>139.49</v>
      </c>
      <c r="J2317" s="334" t="n">
        <f aca="false">(A2317*I2317)/J2297*K2297</f>
        <v>129.833</v>
      </c>
      <c r="K2317" s="335" t="n">
        <f aca="false">H2317-J2317</f>
        <v>90.167</v>
      </c>
      <c r="L2317" s="330"/>
      <c r="M2317" s="262"/>
      <c r="N2317" s="262" t="n">
        <v>139.49</v>
      </c>
      <c r="O2317" s="262" t="n">
        <v>1.48</v>
      </c>
      <c r="P2317" s="262" t="n">
        <v>220</v>
      </c>
      <c r="Q2317" s="262" t="n">
        <v>195.286</v>
      </c>
      <c r="R2317" s="331" t="n">
        <f aca="false">A2317*F2317</f>
        <v>0.02</v>
      </c>
    </row>
    <row r="2318" s="1" customFormat="true" ht="12.75" hidden="false" customHeight="false" outlineLevel="0" collapsed="false">
      <c r="A2318" s="262" t="n">
        <v>1</v>
      </c>
      <c r="B2318" s="332" t="s">
        <v>3653</v>
      </c>
      <c r="C2318" s="332" t="s">
        <v>1087</v>
      </c>
      <c r="D2318" s="332" t="s">
        <v>3654</v>
      </c>
      <c r="E2318" s="262"/>
      <c r="F2318" s="331"/>
      <c r="G2318" s="333" t="n">
        <v>560</v>
      </c>
      <c r="H2318" s="333" t="n">
        <f aca="false">A2318*G2318*(1-H2297/100)</f>
        <v>560</v>
      </c>
      <c r="I2318" s="334" t="n">
        <v>373.1</v>
      </c>
      <c r="J2318" s="334" t="n">
        <f aca="false">(A2318*I2318)/J2297*K2297</f>
        <v>347.27</v>
      </c>
      <c r="K2318" s="335" t="n">
        <f aca="false">H2318-J2318</f>
        <v>212.73</v>
      </c>
      <c r="L2318" s="330"/>
      <c r="M2318" s="262"/>
      <c r="N2318" s="262" t="n">
        <v>373.1</v>
      </c>
      <c r="O2318" s="262" t="n">
        <v>4.1</v>
      </c>
      <c r="P2318" s="262" t="n">
        <v>560</v>
      </c>
      <c r="Q2318" s="262" t="n">
        <v>503.685</v>
      </c>
      <c r="R2318" s="331" t="n">
        <f aca="false">A2318*F2318</f>
        <v>0</v>
      </c>
    </row>
    <row r="2319" s="1" customFormat="true" ht="12.75" hidden="false" customHeight="false" outlineLevel="0" collapsed="false">
      <c r="A2319" s="262" t="n">
        <v>2</v>
      </c>
      <c r="B2319" s="332" t="s">
        <v>3655</v>
      </c>
      <c r="C2319" s="332" t="s">
        <v>1680</v>
      </c>
      <c r="D2319" s="332" t="s">
        <v>3656</v>
      </c>
      <c r="E2319" s="262"/>
      <c r="F2319" s="331" t="n">
        <v>0.011</v>
      </c>
      <c r="G2319" s="333" t="n">
        <v>90</v>
      </c>
      <c r="H2319" s="333" t="n">
        <f aca="false">A2319*G2319*(1-H2297/100)</f>
        <v>180</v>
      </c>
      <c r="I2319" s="334" t="n">
        <v>63.18</v>
      </c>
      <c r="J2319" s="334" t="n">
        <f aca="false">(A2319*I2319)/J2297*K2297</f>
        <v>117.612</v>
      </c>
      <c r="K2319" s="335" t="n">
        <f aca="false">H2319-J2319</f>
        <v>62.388</v>
      </c>
      <c r="L2319" s="330"/>
      <c r="M2319" s="262"/>
      <c r="N2319" s="262" t="n">
        <v>63.18</v>
      </c>
      <c r="O2319" s="262" t="n">
        <v>0.72</v>
      </c>
      <c r="P2319" s="262" t="n">
        <v>90</v>
      </c>
      <c r="Q2319" s="262" t="n">
        <v>80</v>
      </c>
      <c r="R2319" s="331" t="n">
        <f aca="false">A2319*F2319</f>
        <v>0.022</v>
      </c>
    </row>
    <row r="2320" s="1" customFormat="true" ht="12.75" hidden="false" customHeight="false" outlineLevel="0" collapsed="false">
      <c r="A2320" s="262" t="n">
        <v>2</v>
      </c>
      <c r="B2320" s="332" t="s">
        <v>1906</v>
      </c>
      <c r="C2320" s="332" t="s">
        <v>1907</v>
      </c>
      <c r="D2320" s="332" t="s">
        <v>1908</v>
      </c>
      <c r="E2320" s="262"/>
      <c r="F2320" s="331" t="n">
        <v>0.02</v>
      </c>
      <c r="G2320" s="333" t="n">
        <v>120</v>
      </c>
      <c r="H2320" s="333" t="n">
        <f aca="false">A2320*G2320*(1-H2297/100)</f>
        <v>240</v>
      </c>
      <c r="I2320" s="334" t="n">
        <v>78.975</v>
      </c>
      <c r="J2320" s="334" t="n">
        <f aca="false">(A2320*I2320)/J2297*K2297</f>
        <v>147.015</v>
      </c>
      <c r="K2320" s="335" t="n">
        <f aca="false">H2320-J2320</f>
        <v>92.985</v>
      </c>
      <c r="L2320" s="330"/>
      <c r="M2320" s="262"/>
      <c r="N2320" s="262" t="n">
        <v>78.975</v>
      </c>
      <c r="O2320" s="262" t="n">
        <v>0.9</v>
      </c>
      <c r="P2320" s="262" t="n">
        <v>120</v>
      </c>
      <c r="Q2320" s="262" t="n">
        <v>106.6163</v>
      </c>
      <c r="R2320" s="331" t="n">
        <f aca="false">A2320*F2320</f>
        <v>0.04</v>
      </c>
    </row>
    <row r="2321" s="1" customFormat="true" ht="12.75" hidden="false" customHeight="false" outlineLevel="0" collapsed="false">
      <c r="A2321" s="262" t="n">
        <v>2</v>
      </c>
      <c r="B2321" s="332" t="s">
        <v>1682</v>
      </c>
      <c r="C2321" s="332" t="s">
        <v>1680</v>
      </c>
      <c r="D2321" s="332" t="s">
        <v>1683</v>
      </c>
      <c r="E2321" s="262"/>
      <c r="F2321" s="331" t="n">
        <v>0.025</v>
      </c>
      <c r="G2321" s="333" t="n">
        <v>130</v>
      </c>
      <c r="H2321" s="333" t="n">
        <f aca="false">A2321*G2321*(1-H2297/100)</f>
        <v>260</v>
      </c>
      <c r="I2321" s="334" t="n">
        <v>86.8725</v>
      </c>
      <c r="J2321" s="334" t="n">
        <f aca="false">(A2321*I2321)/J2297*K2297</f>
        <v>161.7165</v>
      </c>
      <c r="K2321" s="335" t="n">
        <f aca="false">H2321-J2321</f>
        <v>98.2835</v>
      </c>
      <c r="L2321" s="330"/>
      <c r="M2321" s="262"/>
      <c r="N2321" s="262" t="n">
        <v>86.8725</v>
      </c>
      <c r="O2321" s="262" t="n">
        <v>0.99</v>
      </c>
      <c r="P2321" s="262" t="n">
        <v>130</v>
      </c>
      <c r="Q2321" s="262" t="n">
        <v>117.2779</v>
      </c>
      <c r="R2321" s="331" t="n">
        <f aca="false">A2321*F2321</f>
        <v>0.05</v>
      </c>
    </row>
    <row r="2322" s="1" customFormat="true" ht="12.75" hidden="false" customHeight="false" outlineLevel="0" collapsed="false">
      <c r="A2322" s="262" t="n">
        <v>4</v>
      </c>
      <c r="B2322" s="332" t="s">
        <v>3657</v>
      </c>
      <c r="C2322" s="332" t="s">
        <v>1907</v>
      </c>
      <c r="D2322" s="332" t="s">
        <v>3658</v>
      </c>
      <c r="E2322" s="262"/>
      <c r="F2322" s="331" t="n">
        <v>0.025</v>
      </c>
      <c r="G2322" s="333" t="n">
        <v>150</v>
      </c>
      <c r="H2322" s="333" t="n">
        <f aca="false">A2322*G2322*(1-H2297/100)</f>
        <v>600</v>
      </c>
      <c r="I2322" s="334" t="n">
        <v>99.1575</v>
      </c>
      <c r="J2322" s="334" t="n">
        <f aca="false">(A2322*I2322)/J2297*K2297</f>
        <v>369.171</v>
      </c>
      <c r="K2322" s="335" t="n">
        <f aca="false">H2322-J2322</f>
        <v>230.829</v>
      </c>
      <c r="L2322" s="330"/>
      <c r="M2322" s="262"/>
      <c r="N2322" s="262" t="n">
        <v>99.1575</v>
      </c>
      <c r="O2322" s="262" t="n">
        <v>1.13</v>
      </c>
      <c r="P2322" s="262" t="n">
        <v>150</v>
      </c>
      <c r="Q2322" s="262" t="n">
        <v>133.8626</v>
      </c>
      <c r="R2322" s="331" t="n">
        <f aca="false">A2322*F2322</f>
        <v>0.1</v>
      </c>
    </row>
    <row r="2323" s="1" customFormat="true" ht="12.75" hidden="false" customHeight="false" outlineLevel="0" collapsed="false">
      <c r="A2323" s="262" t="n">
        <v>4</v>
      </c>
      <c r="B2323" s="332" t="s">
        <v>3040</v>
      </c>
      <c r="C2323" s="332" t="s">
        <v>1680</v>
      </c>
      <c r="D2323" s="332" t="s">
        <v>3041</v>
      </c>
      <c r="E2323" s="262"/>
      <c r="F2323" s="331" t="n">
        <v>0.025</v>
      </c>
      <c r="G2323" s="333" t="n">
        <v>140</v>
      </c>
      <c r="H2323" s="333" t="n">
        <f aca="false">A2323*G2323*(1-H2297/100)</f>
        <v>560</v>
      </c>
      <c r="I2323" s="334" t="n">
        <v>96.525</v>
      </c>
      <c r="J2323" s="334" t="n">
        <f aca="false">(A2323*I2323)/J2297*K2297</f>
        <v>359.37</v>
      </c>
      <c r="K2323" s="335" t="n">
        <f aca="false">H2323-J2323</f>
        <v>200.63</v>
      </c>
      <c r="L2323" s="330"/>
      <c r="M2323" s="262"/>
      <c r="N2323" s="262" t="n">
        <v>96.525</v>
      </c>
      <c r="O2323" s="262" t="n">
        <v>1.1</v>
      </c>
      <c r="P2323" s="262" t="n">
        <v>140</v>
      </c>
      <c r="Q2323" s="262" t="n">
        <v>130.3088</v>
      </c>
      <c r="R2323" s="331" t="n">
        <f aca="false">A2323*F2323</f>
        <v>0.1</v>
      </c>
    </row>
    <row r="2324" s="1" customFormat="true" ht="12.75" hidden="false" customHeight="false" outlineLevel="0" collapsed="false">
      <c r="A2324" s="262" t="n">
        <v>2</v>
      </c>
      <c r="B2324" s="332" t="s">
        <v>3553</v>
      </c>
      <c r="C2324" s="332" t="s">
        <v>1907</v>
      </c>
      <c r="D2324" s="332" t="s">
        <v>3554</v>
      </c>
      <c r="E2324" s="262"/>
      <c r="F2324" s="331" t="n">
        <v>0.02</v>
      </c>
      <c r="G2324" s="333" t="n">
        <v>170</v>
      </c>
      <c r="H2324" s="333" t="n">
        <f aca="false">A2324*G2324*(1-H2297/100)</f>
        <v>340</v>
      </c>
      <c r="I2324" s="334" t="n">
        <v>110.565</v>
      </c>
      <c r="J2324" s="334" t="n">
        <f aca="false">(A2324*I2324)/J2297*K2297</f>
        <v>205.821</v>
      </c>
      <c r="K2324" s="335" t="n">
        <f aca="false">H2324-J2324</f>
        <v>134.179</v>
      </c>
      <c r="L2324" s="330"/>
      <c r="M2324" s="262"/>
      <c r="N2324" s="262" t="n">
        <v>110.565</v>
      </c>
      <c r="O2324" s="262" t="n">
        <v>1.26</v>
      </c>
      <c r="P2324" s="262" t="n">
        <v>170</v>
      </c>
      <c r="Q2324" s="262" t="n">
        <v>149.2628</v>
      </c>
      <c r="R2324" s="331" t="n">
        <f aca="false">A2324*F2324</f>
        <v>0.04</v>
      </c>
    </row>
    <row r="2325" s="1" customFormat="true" ht="12.75" hidden="false" customHeight="false" outlineLevel="0" collapsed="false">
      <c r="A2325" s="262" t="n">
        <v>5</v>
      </c>
      <c r="B2325" s="332" t="s">
        <v>3659</v>
      </c>
      <c r="C2325" s="332" t="s">
        <v>1680</v>
      </c>
      <c r="D2325" s="332" t="s">
        <v>3660</v>
      </c>
      <c r="E2325" s="262"/>
      <c r="F2325" s="331"/>
      <c r="G2325" s="333" t="n">
        <v>200</v>
      </c>
      <c r="H2325" s="333" t="n">
        <f aca="false">A2325*G2325*(1-H2297/100)</f>
        <v>1000</v>
      </c>
      <c r="I2325" s="334" t="n">
        <v>131.625</v>
      </c>
      <c r="J2325" s="334" t="n">
        <f aca="false">(A2325*I2325)/J2297*K2297</f>
        <v>612.5625</v>
      </c>
      <c r="K2325" s="335" t="n">
        <f aca="false">H2325-J2325</f>
        <v>387.4375</v>
      </c>
      <c r="L2325" s="330"/>
      <c r="M2325" s="262"/>
      <c r="N2325" s="262" t="n">
        <v>131.625</v>
      </c>
      <c r="O2325" s="262" t="n">
        <v>1.5</v>
      </c>
      <c r="P2325" s="262" t="n">
        <v>200</v>
      </c>
      <c r="Q2325" s="262" t="n">
        <v>177.6938</v>
      </c>
      <c r="R2325" s="331" t="n">
        <f aca="false">A2325*F2325</f>
        <v>0</v>
      </c>
    </row>
    <row r="2326" s="1" customFormat="true" ht="12.75" hidden="false" customHeight="false" outlineLevel="0" collapsed="false">
      <c r="A2326" s="262" t="n">
        <v>3</v>
      </c>
      <c r="B2326" s="332" t="s">
        <v>3661</v>
      </c>
      <c r="C2326" s="332" t="s">
        <v>2295</v>
      </c>
      <c r="D2326" s="332" t="s">
        <v>3662</v>
      </c>
      <c r="E2326" s="262"/>
      <c r="F2326" s="331" t="n">
        <v>3.46</v>
      </c>
      <c r="G2326" s="333" t="n">
        <v>2020</v>
      </c>
      <c r="H2326" s="333" t="n">
        <f aca="false">A2326*G2326*(1-H2297/100)</f>
        <v>6060</v>
      </c>
      <c r="I2326" s="334" t="n">
        <v>1009.125</v>
      </c>
      <c r="J2326" s="334" t="n">
        <f aca="false">(A2326*I2326)/J2297*K2297</f>
        <v>2817.7875</v>
      </c>
      <c r="K2326" s="335" t="n">
        <f aca="false">H2326-J2326</f>
        <v>3242.2125</v>
      </c>
      <c r="L2326" s="330"/>
      <c r="M2326" s="262"/>
      <c r="N2326" s="262" t="n">
        <v>1009.125</v>
      </c>
      <c r="O2326" s="262" t="n">
        <v>11.5</v>
      </c>
      <c r="P2326" s="262" t="n">
        <v>2020</v>
      </c>
      <c r="Q2326" s="262" t="n">
        <v>1362</v>
      </c>
      <c r="R2326" s="331" t="n">
        <f aca="false">A2326*F2326</f>
        <v>10.38</v>
      </c>
    </row>
    <row r="2327" s="1" customFormat="true" ht="12.75" hidden="false" customHeight="false" outlineLevel="0" collapsed="false">
      <c r="A2327" s="336" t="n">
        <f aca="false">SUM(A2298:A2326)</f>
        <v>182</v>
      </c>
      <c r="B2327" s="336" t="s">
        <v>377</v>
      </c>
      <c r="C2327" s="336"/>
      <c r="D2327" s="336"/>
      <c r="E2327" s="336"/>
      <c r="F2327" s="337" t="n">
        <f aca="false">R2327</f>
        <v>87.072</v>
      </c>
      <c r="G2327" s="338"/>
      <c r="H2327" s="339" t="n">
        <f aca="false">SUM(H2298:H2326)</f>
        <v>28454</v>
      </c>
      <c r="I2327" s="340"/>
      <c r="J2327" s="341" t="n">
        <f aca="false">SUM(J2298:J2326)</f>
        <v>22558.87095</v>
      </c>
      <c r="K2327" s="335" t="n">
        <f aca="false">SUM(K2298:K2326)</f>
        <v>5895.12905</v>
      </c>
      <c r="L2327" s="330"/>
      <c r="M2327" s="262"/>
      <c r="N2327" s="262"/>
      <c r="O2327" s="262"/>
      <c r="P2327" s="262"/>
      <c r="Q2327" s="262"/>
      <c r="R2327" s="331" t="n">
        <f aca="false">SUM(R2298:R2326)</f>
        <v>87.072</v>
      </c>
    </row>
    <row r="2328" s="1" customFormat="true" ht="12.75" hidden="false" customHeight="false" outlineLevel="0" collapsed="false">
      <c r="A2328" s="262"/>
      <c r="B2328" s="272" t="s">
        <v>914</v>
      </c>
      <c r="C2328" s="342"/>
      <c r="D2328" s="342"/>
      <c r="E2328" s="262"/>
      <c r="F2328" s="262"/>
      <c r="G2328" s="333"/>
      <c r="H2328" s="343" t="n">
        <v>0</v>
      </c>
      <c r="I2328" s="344" t="n">
        <f aca="false">K2329/J2329</f>
        <v>0.261321990052876</v>
      </c>
      <c r="J2328" s="345"/>
      <c r="K2328" s="335"/>
      <c r="L2328" s="330"/>
      <c r="M2328" s="262"/>
      <c r="N2328" s="262"/>
      <c r="O2328" s="262"/>
      <c r="P2328" s="262"/>
      <c r="Q2328" s="262"/>
      <c r="R2328" s="331"/>
    </row>
    <row r="2329" s="1" customFormat="true" ht="13.5" hidden="false" customHeight="false" outlineLevel="0" collapsed="false">
      <c r="A2329" s="346"/>
      <c r="B2329" s="346" t="s">
        <v>915</v>
      </c>
      <c r="C2329" s="346"/>
      <c r="D2329" s="346"/>
      <c r="E2329" s="346"/>
      <c r="F2329" s="347"/>
      <c r="G2329" s="348"/>
      <c r="H2329" s="349" t="n">
        <f aca="false">SUM(H2327:H2328)</f>
        <v>28454</v>
      </c>
      <c r="I2329" s="350" t="n">
        <f aca="false">K2329/H2329</f>
        <v>0.207181030786533</v>
      </c>
      <c r="J2329" s="351" t="n">
        <f aca="false">SUM(J2327:J2328)</f>
        <v>22558.87095</v>
      </c>
      <c r="K2329" s="352" t="n">
        <f aca="false">H2329-J2329</f>
        <v>5895.12905</v>
      </c>
      <c r="L2329" s="330"/>
      <c r="M2329" s="262"/>
      <c r="N2329" s="262"/>
      <c r="O2329" s="262"/>
      <c r="P2329" s="262"/>
      <c r="Q2329" s="262"/>
      <c r="R2329" s="331"/>
    </row>
    <row r="2330" s="1" customFormat="true" ht="13.5" hidden="false" customHeight="false" outlineLevel="0" collapsed="false">
      <c r="A2330" s="262"/>
      <c r="B2330" s="272" t="s">
        <v>3663</v>
      </c>
      <c r="C2330" s="342"/>
      <c r="D2330" s="342"/>
      <c r="E2330" s="262"/>
      <c r="F2330" s="262"/>
      <c r="G2330" s="262"/>
      <c r="H2330" s="262"/>
      <c r="I2330" s="354"/>
      <c r="J2330" s="354"/>
      <c r="K2330" s="355"/>
      <c r="L2330" s="330"/>
      <c r="M2330" s="262"/>
      <c r="N2330" s="262"/>
      <c r="O2330" s="262"/>
      <c r="P2330" s="262"/>
      <c r="Q2330" s="262"/>
      <c r="R2330" s="331"/>
    </row>
    <row r="2331" s="1" customFormat="true" ht="13.5" hidden="false" customHeight="false" outlineLevel="0" collapsed="false">
      <c r="A2331" s="322"/>
      <c r="B2331" s="272" t="s">
        <v>3663</v>
      </c>
      <c r="C2331" s="324"/>
      <c r="D2331" s="342"/>
      <c r="E2331" s="322"/>
      <c r="F2331" s="322" t="s">
        <v>3664</v>
      </c>
      <c r="G2331" s="325" t="n">
        <v>42787</v>
      </c>
      <c r="H2331" s="326" t="n">
        <v>0</v>
      </c>
      <c r="I2331" s="327" t="s">
        <v>358</v>
      </c>
      <c r="J2331" s="328" t="n">
        <v>65</v>
      </c>
      <c r="K2331" s="329" t="n">
        <v>60.5</v>
      </c>
      <c r="L2331" s="330"/>
      <c r="M2331" s="262"/>
      <c r="N2331" s="262"/>
      <c r="O2331" s="262"/>
      <c r="P2331" s="262"/>
      <c r="Q2331" s="262"/>
      <c r="R2331" s="331"/>
    </row>
    <row r="2332" s="1" customFormat="true" ht="12.75" hidden="false" customHeight="false" outlineLevel="0" collapsed="false">
      <c r="A2332" s="262" t="n">
        <v>5</v>
      </c>
      <c r="B2332" s="332" t="s">
        <v>3665</v>
      </c>
      <c r="C2332" s="332" t="s">
        <v>3666</v>
      </c>
      <c r="D2332" s="332" t="s">
        <v>3667</v>
      </c>
      <c r="E2332" s="262"/>
      <c r="F2332" s="331" t="n">
        <v>6.2</v>
      </c>
      <c r="G2332" s="333" t="n">
        <v>1482</v>
      </c>
      <c r="H2332" s="333" t="n">
        <f aca="false">A2332*G2332*(1-H2331/100)</f>
        <v>7410</v>
      </c>
      <c r="I2332" s="334" t="n">
        <v>1097.46</v>
      </c>
      <c r="J2332" s="334" t="n">
        <f aca="false">(A2332*I2332)/J2331*K2331</f>
        <v>5107.41</v>
      </c>
      <c r="K2332" s="335" t="n">
        <f aca="false">H2332-J2332</f>
        <v>2302.59</v>
      </c>
      <c r="L2332" s="330"/>
      <c r="M2332" s="262"/>
      <c r="N2332" s="262" t="n">
        <v>1097.46</v>
      </c>
      <c r="O2332" s="262" t="n">
        <v>12.06</v>
      </c>
      <c r="P2332" s="262" t="n">
        <v>1650</v>
      </c>
      <c r="Q2332" s="262" t="n">
        <v>1481.571</v>
      </c>
      <c r="R2332" s="331" t="n">
        <f aca="false">A2332*F2332</f>
        <v>31</v>
      </c>
    </row>
    <row r="2333" s="1" customFormat="true" ht="12.75" hidden="false" customHeight="false" outlineLevel="0" collapsed="false">
      <c r="A2333" s="262" t="n">
        <v>5</v>
      </c>
      <c r="B2333" s="332" t="s">
        <v>1219</v>
      </c>
      <c r="C2333" s="332" t="s">
        <v>830</v>
      </c>
      <c r="D2333" s="332" t="s">
        <v>1347</v>
      </c>
      <c r="E2333" s="262"/>
      <c r="F2333" s="331" t="n">
        <v>2.5</v>
      </c>
      <c r="G2333" s="333" t="n">
        <v>430</v>
      </c>
      <c r="H2333" s="333" t="n">
        <f aca="false">A2333*G2333*(1-H2331/100)</f>
        <v>2150</v>
      </c>
      <c r="I2333" s="334" t="n">
        <v>318.5</v>
      </c>
      <c r="J2333" s="334" t="n">
        <f aca="false">(A2333*I2333)/J2331*K2331</f>
        <v>1482.25</v>
      </c>
      <c r="K2333" s="335" t="n">
        <f aca="false">H2333-J2333</f>
        <v>667.75</v>
      </c>
      <c r="L2333" s="330"/>
      <c r="M2333" s="262"/>
      <c r="N2333" s="262" t="n">
        <v>318.5</v>
      </c>
      <c r="O2333" s="262" t="n">
        <v>3.5</v>
      </c>
      <c r="P2333" s="262" t="n">
        <v>573.3</v>
      </c>
      <c r="Q2333" s="262" t="n">
        <v>429.975</v>
      </c>
      <c r="R2333" s="331" t="n">
        <f aca="false">A2333*F2333</f>
        <v>12.5</v>
      </c>
    </row>
    <row r="2334" s="1" customFormat="true" ht="12.75" hidden="false" customHeight="false" outlineLevel="0" collapsed="false">
      <c r="A2334" s="262" t="n">
        <v>5</v>
      </c>
      <c r="B2334" s="332" t="s">
        <v>837</v>
      </c>
      <c r="C2334" s="332" t="s">
        <v>833</v>
      </c>
      <c r="D2334" s="332" t="s">
        <v>1304</v>
      </c>
      <c r="E2334" s="262"/>
      <c r="F2334" s="331" t="n">
        <v>0.09</v>
      </c>
      <c r="G2334" s="333" t="n">
        <v>52</v>
      </c>
      <c r="H2334" s="333" t="n">
        <f aca="false">A2334*G2334*(1-H2331/100)</f>
        <v>260</v>
      </c>
      <c r="I2334" s="334" t="n">
        <v>34.58</v>
      </c>
      <c r="J2334" s="334" t="n">
        <f aca="false">(A2334*I2334)/J2331*K2331</f>
        <v>160.93</v>
      </c>
      <c r="K2334" s="335" t="n">
        <f aca="false">H2334-J2334</f>
        <v>99.07</v>
      </c>
      <c r="L2334" s="330"/>
      <c r="M2334" s="262"/>
      <c r="N2334" s="262" t="n">
        <v>34.58</v>
      </c>
      <c r="O2334" s="262" t="n">
        <v>0.38</v>
      </c>
      <c r="P2334" s="262" t="n">
        <v>51.87</v>
      </c>
      <c r="Q2334" s="262" t="n">
        <v>51.87</v>
      </c>
      <c r="R2334" s="331" t="n">
        <f aca="false">A2334*F2334</f>
        <v>0.45</v>
      </c>
    </row>
    <row r="2335" s="1" customFormat="true" ht="12.75" hidden="false" customHeight="false" outlineLevel="0" collapsed="false">
      <c r="A2335" s="262" t="n">
        <v>5</v>
      </c>
      <c r="B2335" s="332" t="s">
        <v>844</v>
      </c>
      <c r="C2335" s="332" t="s">
        <v>842</v>
      </c>
      <c r="D2335" s="332" t="s">
        <v>1305</v>
      </c>
      <c r="E2335" s="262"/>
      <c r="F2335" s="331" t="n">
        <v>0.03</v>
      </c>
      <c r="G2335" s="333" t="n">
        <v>30</v>
      </c>
      <c r="H2335" s="333" t="n">
        <f aca="false">A2335*G2335*(1-H2331/100)</f>
        <v>150</v>
      </c>
      <c r="I2335" s="334" t="n">
        <v>22.75</v>
      </c>
      <c r="J2335" s="334" t="n">
        <f aca="false">(A2335*I2335)/J2331*K2331</f>
        <v>105.875</v>
      </c>
      <c r="K2335" s="335" t="n">
        <f aca="false">H2335-J2335</f>
        <v>44.125</v>
      </c>
      <c r="L2335" s="330"/>
      <c r="M2335" s="262"/>
      <c r="N2335" s="262" t="n">
        <v>22.75</v>
      </c>
      <c r="O2335" s="262" t="n">
        <v>0.25</v>
      </c>
      <c r="P2335" s="262" t="n">
        <v>50</v>
      </c>
      <c r="Q2335" s="262" t="n">
        <v>29.575</v>
      </c>
      <c r="R2335" s="331" t="n">
        <f aca="false">A2335*F2335</f>
        <v>0.15</v>
      </c>
    </row>
    <row r="2336" s="1" customFormat="true" ht="12.75" hidden="false" customHeight="false" outlineLevel="0" collapsed="false">
      <c r="A2336" s="262" t="n">
        <v>5</v>
      </c>
      <c r="B2336" s="332" t="s">
        <v>1330</v>
      </c>
      <c r="C2336" s="332" t="s">
        <v>1331</v>
      </c>
      <c r="D2336" s="332" t="s">
        <v>1332</v>
      </c>
      <c r="E2336" s="262"/>
      <c r="F2336" s="331" t="n">
        <v>0.15</v>
      </c>
      <c r="G2336" s="333" t="n">
        <v>49</v>
      </c>
      <c r="H2336" s="333" t="n">
        <f aca="false">A2336*G2336*(1-H2331/100)</f>
        <v>245</v>
      </c>
      <c r="I2336" s="334" t="n">
        <v>34.8725</v>
      </c>
      <c r="J2336" s="334" t="n">
        <f aca="false">(A2336*I2336)/J2331*K2331</f>
        <v>162.29125</v>
      </c>
      <c r="K2336" s="335" t="n">
        <f aca="false">H2336-J2336</f>
        <v>82.70875</v>
      </c>
      <c r="L2336" s="330"/>
      <c r="M2336" s="262"/>
      <c r="N2336" s="262" t="n">
        <v>34.8725</v>
      </c>
      <c r="O2336" s="262" t="n">
        <v>0.37</v>
      </c>
      <c r="P2336" s="262" t="n">
        <v>62.7705</v>
      </c>
      <c r="Q2336" s="262" t="n">
        <v>48.8215</v>
      </c>
      <c r="R2336" s="331" t="n">
        <f aca="false">A2336*F2336</f>
        <v>0.75</v>
      </c>
    </row>
    <row r="2337" s="1" customFormat="true" ht="12.75" hidden="false" customHeight="false" outlineLevel="0" collapsed="false">
      <c r="A2337" s="262" t="n">
        <v>5</v>
      </c>
      <c r="B2337" s="332" t="s">
        <v>1333</v>
      </c>
      <c r="C2337" s="332" t="s">
        <v>1334</v>
      </c>
      <c r="D2337" s="332" t="s">
        <v>1335</v>
      </c>
      <c r="E2337" s="262"/>
      <c r="F2337" s="331" t="n">
        <v>0.08</v>
      </c>
      <c r="G2337" s="333" t="n">
        <v>24</v>
      </c>
      <c r="H2337" s="333" t="n">
        <f aca="false">A2337*G2337*(1-H2331/100)</f>
        <v>120</v>
      </c>
      <c r="I2337" s="334" t="n">
        <v>17.55</v>
      </c>
      <c r="J2337" s="334" t="n">
        <f aca="false">(A2337*I2337)/J2331*K2331</f>
        <v>81.675</v>
      </c>
      <c r="K2337" s="335" t="n">
        <f aca="false">H2337-J2337</f>
        <v>38.325</v>
      </c>
      <c r="L2337" s="330"/>
      <c r="M2337" s="262"/>
      <c r="N2337" s="262" t="n">
        <v>17.55</v>
      </c>
      <c r="O2337" s="262" t="n">
        <v>0.2</v>
      </c>
      <c r="P2337" s="262" t="n">
        <v>31.59</v>
      </c>
      <c r="Q2337" s="262" t="n">
        <v>23.6925</v>
      </c>
      <c r="R2337" s="331" t="n">
        <f aca="false">A2337*F2337</f>
        <v>0.4</v>
      </c>
    </row>
    <row r="2338" s="1" customFormat="true" ht="12.75" hidden="false" customHeight="false" outlineLevel="0" collapsed="false">
      <c r="A2338" s="262" t="n">
        <v>1</v>
      </c>
      <c r="B2338" s="332" t="s">
        <v>3668</v>
      </c>
      <c r="C2338" s="332" t="s">
        <v>3669</v>
      </c>
      <c r="D2338" s="332" t="s">
        <v>3670</v>
      </c>
      <c r="E2338" s="262"/>
      <c r="F2338" s="331" t="n">
        <v>22.3</v>
      </c>
      <c r="G2338" s="333" t="n">
        <v>4500</v>
      </c>
      <c r="H2338" s="333" t="n">
        <f aca="false">A2338*G2338*(1-H2331/100)</f>
        <v>4500</v>
      </c>
      <c r="I2338" s="334" t="n">
        <v>2450.5</v>
      </c>
      <c r="J2338" s="334" t="n">
        <f aca="false">(A2338*I2338)/J2331*K2331</f>
        <v>2280.85</v>
      </c>
      <c r="K2338" s="335" t="n">
        <f aca="false">H2338-J2338</f>
        <v>2219.15</v>
      </c>
      <c r="L2338" s="330"/>
      <c r="M2338" s="262"/>
      <c r="N2338" s="262" t="n">
        <v>2450.5</v>
      </c>
      <c r="O2338" s="262" t="n">
        <v>26</v>
      </c>
      <c r="P2338" s="262" t="n">
        <v>5500</v>
      </c>
      <c r="Q2338" s="262" t="n">
        <v>4500</v>
      </c>
      <c r="R2338" s="331" t="n">
        <f aca="false">A2338*F2338</f>
        <v>22.3</v>
      </c>
    </row>
    <row r="2339" s="1" customFormat="true" ht="12.75" hidden="false" customHeight="false" outlineLevel="0" collapsed="false">
      <c r="A2339" s="262" t="n">
        <v>1</v>
      </c>
      <c r="B2339" s="332" t="s">
        <v>3671</v>
      </c>
      <c r="C2339" s="332" t="s">
        <v>3672</v>
      </c>
      <c r="D2339" s="332" t="s">
        <v>3673</v>
      </c>
      <c r="E2339" s="262"/>
      <c r="F2339" s="331" t="n">
        <v>11.2</v>
      </c>
      <c r="G2339" s="333" t="n">
        <v>4038</v>
      </c>
      <c r="H2339" s="333" t="n">
        <f aca="false">A2339*G2339*(1-H2331/100)</f>
        <v>4038</v>
      </c>
      <c r="I2339" s="334" t="n">
        <v>2991.3975</v>
      </c>
      <c r="J2339" s="334" t="n">
        <f aca="false">(A2339*I2339)/J2331*K2331</f>
        <v>2784.30075</v>
      </c>
      <c r="K2339" s="335" t="n">
        <f aca="false">H2339-J2339</f>
        <v>1253.69925</v>
      </c>
      <c r="L2339" s="330"/>
      <c r="M2339" s="262"/>
      <c r="N2339" s="262" t="n">
        <v>2991.3975</v>
      </c>
      <c r="O2339" s="262" t="n">
        <v>34.09</v>
      </c>
      <c r="P2339" s="262" t="n">
        <v>4490</v>
      </c>
      <c r="Q2339" s="262" t="n">
        <v>4038.3866</v>
      </c>
      <c r="R2339" s="331" t="n">
        <f aca="false">A2339*F2339</f>
        <v>11.2</v>
      </c>
    </row>
    <row r="2340" s="1" customFormat="true" ht="12.75" hidden="false" customHeight="false" outlineLevel="0" collapsed="false">
      <c r="A2340" s="262" t="n">
        <v>3</v>
      </c>
      <c r="B2340" s="332" t="s">
        <v>3674</v>
      </c>
      <c r="C2340" s="332" t="s">
        <v>3675</v>
      </c>
      <c r="D2340" s="332" t="s">
        <v>3676</v>
      </c>
      <c r="E2340" s="262"/>
      <c r="F2340" s="331" t="n">
        <v>0.15</v>
      </c>
      <c r="G2340" s="333" t="n">
        <v>2464</v>
      </c>
      <c r="H2340" s="333" t="n">
        <f aca="false">A2340*G2340*(1-H2331/100)</f>
        <v>7392</v>
      </c>
      <c r="I2340" s="334" t="n">
        <v>1895.4</v>
      </c>
      <c r="J2340" s="334" t="n">
        <f aca="false">(A2340*I2340)/J2331*K2331</f>
        <v>5292.54</v>
      </c>
      <c r="K2340" s="335" t="n">
        <f aca="false">H2340-J2340</f>
        <v>2099.46</v>
      </c>
      <c r="L2340" s="330"/>
      <c r="M2340" s="262"/>
      <c r="N2340" s="262" t="n">
        <v>1895.4</v>
      </c>
      <c r="O2340" s="262" t="n">
        <v>21.6</v>
      </c>
      <c r="P2340" s="262" t="n">
        <v>3000</v>
      </c>
      <c r="Q2340" s="262" t="n">
        <v>2464.02</v>
      </c>
      <c r="R2340" s="331" t="n">
        <f aca="false">A2340*F2340</f>
        <v>0.45</v>
      </c>
    </row>
    <row r="2341" s="1" customFormat="true" ht="12.75" hidden="false" customHeight="false" outlineLevel="0" collapsed="false">
      <c r="A2341" s="262" t="n">
        <v>1</v>
      </c>
      <c r="B2341" s="332" t="s">
        <v>2825</v>
      </c>
      <c r="C2341" s="332" t="s">
        <v>2826</v>
      </c>
      <c r="D2341" s="332" t="s">
        <v>2827</v>
      </c>
      <c r="E2341" s="262"/>
      <c r="F2341" s="331" t="n">
        <v>4.4</v>
      </c>
      <c r="G2341" s="333" t="n">
        <v>3640</v>
      </c>
      <c r="H2341" s="333" t="n">
        <f aca="false">A2341*G2341*(1-H2331/100)</f>
        <v>3640</v>
      </c>
      <c r="I2341" s="334" t="n">
        <v>2275</v>
      </c>
      <c r="J2341" s="334" t="n">
        <f aca="false">(A2341*I2341)/J2331*K2331</f>
        <v>2117.5</v>
      </c>
      <c r="K2341" s="335" t="n">
        <f aca="false">H2341-J2341</f>
        <v>1522.5</v>
      </c>
      <c r="L2341" s="330"/>
      <c r="M2341" s="262"/>
      <c r="N2341" s="262" t="n">
        <v>2275</v>
      </c>
      <c r="O2341" s="262" t="n">
        <v>25</v>
      </c>
      <c r="P2341" s="262" t="n">
        <v>6500</v>
      </c>
      <c r="Q2341" s="262" t="n">
        <v>3640</v>
      </c>
      <c r="R2341" s="331" t="n">
        <f aca="false">A2341*F2341</f>
        <v>4.4</v>
      </c>
    </row>
    <row r="2342" s="1" customFormat="true" ht="12.75" hidden="false" customHeight="false" outlineLevel="0" collapsed="false">
      <c r="A2342" s="262" t="n">
        <v>1</v>
      </c>
      <c r="B2342" s="332" t="s">
        <v>1019</v>
      </c>
      <c r="C2342" s="332" t="s">
        <v>1263</v>
      </c>
      <c r="D2342" s="332" t="s">
        <v>1020</v>
      </c>
      <c r="E2342" s="262"/>
      <c r="F2342" s="331" t="n">
        <v>0.71</v>
      </c>
      <c r="G2342" s="333" t="n">
        <v>980</v>
      </c>
      <c r="H2342" s="333" t="n">
        <f aca="false">A2342*G2342*(1-H2331/100)</f>
        <v>980</v>
      </c>
      <c r="I2342" s="334" t="n">
        <v>386.9775</v>
      </c>
      <c r="J2342" s="334" t="n">
        <f aca="false">(A2342*I2342)/J2331*K2331</f>
        <v>360.18675</v>
      </c>
      <c r="K2342" s="335" t="n">
        <f aca="false">H2342-J2342</f>
        <v>619.81325</v>
      </c>
      <c r="L2342" s="330"/>
      <c r="M2342" s="262"/>
      <c r="N2342" s="262" t="n">
        <v>386.9775</v>
      </c>
      <c r="O2342" s="262" t="n">
        <v>4.41</v>
      </c>
      <c r="P2342" s="262" t="n">
        <v>1300</v>
      </c>
      <c r="Q2342" s="262" t="n">
        <v>980</v>
      </c>
      <c r="R2342" s="331" t="n">
        <f aca="false">A2342*F2342</f>
        <v>0.71</v>
      </c>
    </row>
    <row r="2343" s="1" customFormat="true" ht="12.75" hidden="false" customHeight="false" outlineLevel="0" collapsed="false">
      <c r="A2343" s="262" t="n">
        <v>1</v>
      </c>
      <c r="B2343" s="332" t="s">
        <v>1060</v>
      </c>
      <c r="C2343" s="332" t="s">
        <v>1263</v>
      </c>
      <c r="D2343" s="332" t="s">
        <v>1061</v>
      </c>
      <c r="E2343" s="262"/>
      <c r="F2343" s="331" t="n">
        <v>0.71</v>
      </c>
      <c r="G2343" s="333" t="n">
        <v>980</v>
      </c>
      <c r="H2343" s="333" t="n">
        <f aca="false">A2343*G2343*(1-H2331/100)</f>
        <v>980</v>
      </c>
      <c r="I2343" s="334" t="n">
        <v>386.9775</v>
      </c>
      <c r="J2343" s="334" t="n">
        <f aca="false">(A2343*I2343)/J2331*K2331</f>
        <v>360.18675</v>
      </c>
      <c r="K2343" s="335" t="n">
        <f aca="false">H2343-J2343</f>
        <v>619.81325</v>
      </c>
      <c r="L2343" s="330"/>
      <c r="M2343" s="262"/>
      <c r="N2343" s="262" t="n">
        <v>386.9775</v>
      </c>
      <c r="O2343" s="262" t="n">
        <v>4.41</v>
      </c>
      <c r="P2343" s="262" t="n">
        <v>1300</v>
      </c>
      <c r="Q2343" s="262" t="n">
        <v>980</v>
      </c>
      <c r="R2343" s="331" t="n">
        <f aca="false">A2343*F2343</f>
        <v>0.71</v>
      </c>
    </row>
    <row r="2344" s="1" customFormat="true" ht="12.75" hidden="false" customHeight="false" outlineLevel="0" collapsed="false">
      <c r="A2344" s="262" t="n">
        <v>2</v>
      </c>
      <c r="B2344" s="332" t="s">
        <v>2047</v>
      </c>
      <c r="C2344" s="332" t="s">
        <v>1532</v>
      </c>
      <c r="D2344" s="332" t="s">
        <v>2048</v>
      </c>
      <c r="E2344" s="262"/>
      <c r="F2344" s="331" t="n">
        <v>0.6</v>
      </c>
      <c r="G2344" s="333" t="n">
        <v>225</v>
      </c>
      <c r="H2344" s="333" t="n">
        <f aca="false">A2344*G2344*(1-H2331/100)</f>
        <v>450</v>
      </c>
      <c r="I2344" s="334" t="n">
        <v>158.015</v>
      </c>
      <c r="J2344" s="334" t="n">
        <f aca="false">(A2344*I2344)/J2331*K2331</f>
        <v>294.151</v>
      </c>
      <c r="K2344" s="335" t="n">
        <f aca="false">H2344-J2344</f>
        <v>155.849</v>
      </c>
      <c r="L2344" s="330"/>
      <c r="M2344" s="262"/>
      <c r="N2344" s="262" t="n">
        <v>158.015</v>
      </c>
      <c r="O2344" s="262" t="n">
        <v>1.43</v>
      </c>
      <c r="P2344" s="262" t="n">
        <v>500</v>
      </c>
      <c r="Q2344" s="262" t="n">
        <v>225</v>
      </c>
      <c r="R2344" s="331" t="n">
        <f aca="false">A2344*F2344</f>
        <v>1.2</v>
      </c>
    </row>
    <row r="2345" s="1" customFormat="true" ht="12.75" hidden="false" customHeight="false" outlineLevel="0" collapsed="false">
      <c r="A2345" s="262" t="n">
        <v>7</v>
      </c>
      <c r="B2345" s="332" t="s">
        <v>3230</v>
      </c>
      <c r="C2345" s="332" t="s">
        <v>3231</v>
      </c>
      <c r="D2345" s="332" t="s">
        <v>3232</v>
      </c>
      <c r="E2345" s="262"/>
      <c r="F2345" s="331" t="n">
        <v>0.75</v>
      </c>
      <c r="G2345" s="333" t="n">
        <v>490</v>
      </c>
      <c r="H2345" s="333" t="n">
        <f aca="false">A2345*G2345*(1-H2331/100)</f>
        <v>3430</v>
      </c>
      <c r="I2345" s="334" t="n">
        <v>363.285</v>
      </c>
      <c r="J2345" s="334" t="n">
        <f aca="false">(A2345*I2345)/J2331*K2331</f>
        <v>2366.9415</v>
      </c>
      <c r="K2345" s="335" t="n">
        <f aca="false">H2345-J2345</f>
        <v>1063.0585</v>
      </c>
      <c r="L2345" s="330"/>
      <c r="M2345" s="262"/>
      <c r="N2345" s="262" t="n">
        <v>363.285</v>
      </c>
      <c r="O2345" s="262" t="n">
        <v>4.14</v>
      </c>
      <c r="P2345" s="262" t="n">
        <v>650</v>
      </c>
      <c r="Q2345" s="262" t="n">
        <v>490</v>
      </c>
      <c r="R2345" s="331" t="n">
        <f aca="false">A2345*F2345</f>
        <v>5.25</v>
      </c>
    </row>
    <row r="2346" s="1" customFormat="true" ht="12.75" hidden="false" customHeight="false" outlineLevel="0" collapsed="false">
      <c r="A2346" s="262" t="n">
        <v>1</v>
      </c>
      <c r="B2346" s="332" t="s">
        <v>3677</v>
      </c>
      <c r="C2346" s="332" t="s">
        <v>2295</v>
      </c>
      <c r="D2346" s="332" t="s">
        <v>3678</v>
      </c>
      <c r="E2346" s="262"/>
      <c r="F2346" s="331" t="n">
        <v>1.44</v>
      </c>
      <c r="G2346" s="333" t="n">
        <v>1066</v>
      </c>
      <c r="H2346" s="333" t="n">
        <f aca="false">A2346*G2346*(1-H2331/100)</f>
        <v>1066</v>
      </c>
      <c r="I2346" s="334" t="n">
        <v>789.75</v>
      </c>
      <c r="J2346" s="334" t="n">
        <f aca="false">(A2346*I2346)/J2331*K2331</f>
        <v>735.075</v>
      </c>
      <c r="K2346" s="335" t="n">
        <f aca="false">H2346-J2346</f>
        <v>330.925</v>
      </c>
      <c r="L2346" s="330"/>
      <c r="M2346" s="262"/>
      <c r="N2346" s="262" t="n">
        <v>789.75</v>
      </c>
      <c r="O2346" s="262" t="n">
        <v>9</v>
      </c>
      <c r="P2346" s="262" t="n">
        <v>1420</v>
      </c>
      <c r="Q2346" s="262" t="n">
        <v>1066</v>
      </c>
      <c r="R2346" s="331" t="n">
        <f aca="false">A2346*F2346</f>
        <v>1.44</v>
      </c>
    </row>
    <row r="2347" s="1" customFormat="true" ht="12.75" hidden="false" customHeight="false" outlineLevel="0" collapsed="false">
      <c r="A2347" s="262" t="n">
        <v>1</v>
      </c>
      <c r="B2347" s="332" t="s">
        <v>2593</v>
      </c>
      <c r="C2347" s="332" t="s">
        <v>1553</v>
      </c>
      <c r="D2347" s="332" t="s">
        <v>2594</v>
      </c>
      <c r="E2347" s="262"/>
      <c r="F2347" s="331" t="n">
        <v>2</v>
      </c>
      <c r="G2347" s="333" t="n">
        <v>1448</v>
      </c>
      <c r="H2347" s="333" t="n">
        <f aca="false">A2347*G2347*(1-H2331/100)</f>
        <v>1448</v>
      </c>
      <c r="I2347" s="334" t="n">
        <v>965.25</v>
      </c>
      <c r="J2347" s="334" t="n">
        <f aca="false">(A2347*I2347)/J2331*K2331</f>
        <v>898.425</v>
      </c>
      <c r="K2347" s="335" t="n">
        <f aca="false">H2347-J2347</f>
        <v>549.575</v>
      </c>
      <c r="L2347" s="330"/>
      <c r="M2347" s="262"/>
      <c r="N2347" s="262" t="n">
        <v>965.25</v>
      </c>
      <c r="O2347" s="262" t="n">
        <v>11</v>
      </c>
      <c r="P2347" s="262" t="n">
        <v>1740</v>
      </c>
      <c r="Q2347" s="262" t="n">
        <v>1448</v>
      </c>
      <c r="R2347" s="331" t="n">
        <f aca="false">A2347*F2347</f>
        <v>2</v>
      </c>
    </row>
    <row r="2348" s="1" customFormat="true" ht="12.75" hidden="false" customHeight="false" outlineLevel="0" collapsed="false">
      <c r="A2348" s="262" t="n">
        <v>1</v>
      </c>
      <c r="B2348" s="332" t="s">
        <v>2297</v>
      </c>
      <c r="C2348" s="332" t="s">
        <v>1553</v>
      </c>
      <c r="D2348" s="332" t="s">
        <v>3679</v>
      </c>
      <c r="E2348" s="262"/>
      <c r="F2348" s="331" t="n">
        <v>4.2</v>
      </c>
      <c r="G2348" s="333" t="n">
        <v>2685</v>
      </c>
      <c r="H2348" s="333" t="n">
        <f aca="false">A2348*G2348*(1-H2331/100)</f>
        <v>2685</v>
      </c>
      <c r="I2348" s="334" t="n">
        <v>1790.1</v>
      </c>
      <c r="J2348" s="334" t="n">
        <f aca="false">(A2348*I2348)/J2331*K2331</f>
        <v>1666.17</v>
      </c>
      <c r="K2348" s="335" t="n">
        <f aca="false">H2348-J2348</f>
        <v>1018.83</v>
      </c>
      <c r="L2348" s="330"/>
      <c r="M2348" s="262"/>
      <c r="N2348" s="262" t="n">
        <v>1790.1</v>
      </c>
      <c r="O2348" s="262" t="n">
        <v>20.4</v>
      </c>
      <c r="P2348" s="262" t="n">
        <v>3220</v>
      </c>
      <c r="Q2348" s="262" t="n">
        <v>2685</v>
      </c>
      <c r="R2348" s="331" t="n">
        <f aca="false">A2348*F2348</f>
        <v>4.2</v>
      </c>
    </row>
    <row r="2349" s="1" customFormat="true" ht="12.75" hidden="false" customHeight="false" outlineLevel="0" collapsed="false">
      <c r="A2349" s="262" t="n">
        <v>3</v>
      </c>
      <c r="B2349" s="332" t="s">
        <v>3233</v>
      </c>
      <c r="C2349" s="332" t="s">
        <v>3234</v>
      </c>
      <c r="D2349" s="332" t="s">
        <v>3235</v>
      </c>
      <c r="E2349" s="262"/>
      <c r="F2349" s="331" t="n">
        <v>1</v>
      </c>
      <c r="G2349" s="333" t="n">
        <v>829</v>
      </c>
      <c r="H2349" s="333" t="n">
        <f aca="false">A2349*G2349*(1-H2331/100)</f>
        <v>2487</v>
      </c>
      <c r="I2349" s="334" t="n">
        <v>614.25</v>
      </c>
      <c r="J2349" s="334" t="n">
        <f aca="false">(A2349*I2349)/J2331*K2331</f>
        <v>1715.175</v>
      </c>
      <c r="K2349" s="335" t="n">
        <f aca="false">H2349-J2349</f>
        <v>771.825</v>
      </c>
      <c r="L2349" s="330"/>
      <c r="M2349" s="262"/>
      <c r="N2349" s="262" t="n">
        <v>614.25</v>
      </c>
      <c r="O2349" s="262" t="n">
        <v>7</v>
      </c>
      <c r="P2349" s="262" t="n">
        <v>1110</v>
      </c>
      <c r="Q2349" s="262" t="n">
        <v>829</v>
      </c>
      <c r="R2349" s="331" t="n">
        <f aca="false">A2349*F2349</f>
        <v>3</v>
      </c>
    </row>
    <row r="2350" s="1" customFormat="true" ht="12.75" hidden="false" customHeight="false" outlineLevel="0" collapsed="false">
      <c r="A2350" s="262" t="n">
        <v>2</v>
      </c>
      <c r="B2350" s="332" t="s">
        <v>2830</v>
      </c>
      <c r="C2350" s="332" t="s">
        <v>2598</v>
      </c>
      <c r="D2350" s="332" t="s">
        <v>2831</v>
      </c>
      <c r="E2350" s="262"/>
      <c r="F2350" s="331" t="n">
        <v>1.67</v>
      </c>
      <c r="G2350" s="333" t="n">
        <v>533</v>
      </c>
      <c r="H2350" s="333" t="n">
        <f aca="false">A2350*G2350*(1-H2331/100)</f>
        <v>1066</v>
      </c>
      <c r="I2350" s="334" t="n">
        <v>394.875</v>
      </c>
      <c r="J2350" s="334" t="n">
        <f aca="false">(A2350*I2350)/J2331*K2331</f>
        <v>735.075</v>
      </c>
      <c r="K2350" s="335" t="n">
        <f aca="false">H2350-J2350</f>
        <v>330.925</v>
      </c>
      <c r="L2350" s="330"/>
      <c r="M2350" s="262"/>
      <c r="N2350" s="262" t="n">
        <v>394.875</v>
      </c>
      <c r="O2350" s="262" t="n">
        <v>4.5</v>
      </c>
      <c r="P2350" s="262" t="n">
        <v>789.75</v>
      </c>
      <c r="Q2350" s="262" t="n">
        <v>533</v>
      </c>
      <c r="R2350" s="331" t="n">
        <f aca="false">A2350*F2350</f>
        <v>3.34</v>
      </c>
    </row>
    <row r="2351" s="1" customFormat="true" ht="12.75" hidden="false" customHeight="false" outlineLevel="0" collapsed="false">
      <c r="A2351" s="262" t="n">
        <v>1</v>
      </c>
      <c r="B2351" s="332" t="s">
        <v>2076</v>
      </c>
      <c r="C2351" s="332" t="s">
        <v>2077</v>
      </c>
      <c r="D2351" s="332" t="s">
        <v>2078</v>
      </c>
      <c r="E2351" s="262"/>
      <c r="F2351" s="331" t="n">
        <v>1.16</v>
      </c>
      <c r="G2351" s="333" t="n">
        <v>447</v>
      </c>
      <c r="H2351" s="333" t="n">
        <f aca="false">A2351*G2351*(1-H2331/100)</f>
        <v>447</v>
      </c>
      <c r="I2351" s="334" t="n">
        <v>319.41</v>
      </c>
      <c r="J2351" s="334" t="n">
        <f aca="false">(A2351*I2351)/J2331*K2331</f>
        <v>297.297</v>
      </c>
      <c r="K2351" s="335" t="n">
        <f aca="false">H2351-J2351</f>
        <v>149.703</v>
      </c>
      <c r="L2351" s="330"/>
      <c r="M2351" s="262"/>
      <c r="N2351" s="262" t="n">
        <v>319.41</v>
      </c>
      <c r="O2351" s="262" t="n">
        <v>3.64</v>
      </c>
      <c r="P2351" s="262" t="n">
        <v>638.82</v>
      </c>
      <c r="Q2351" s="262" t="n">
        <v>447</v>
      </c>
      <c r="R2351" s="331" t="n">
        <f aca="false">A2351*F2351</f>
        <v>1.16</v>
      </c>
    </row>
    <row r="2352" s="1" customFormat="true" ht="12.75" hidden="false" customHeight="false" outlineLevel="0" collapsed="false">
      <c r="A2352" s="262" t="n">
        <v>2</v>
      </c>
      <c r="B2352" s="332" t="s">
        <v>2519</v>
      </c>
      <c r="C2352" s="332" t="s">
        <v>2520</v>
      </c>
      <c r="D2352" s="332" t="s">
        <v>2521</v>
      </c>
      <c r="E2352" s="262"/>
      <c r="F2352" s="331" t="n">
        <v>0.633</v>
      </c>
      <c r="G2352" s="333" t="n">
        <v>225</v>
      </c>
      <c r="H2352" s="333" t="n">
        <f aca="false">A2352*G2352*(1-H2331/100)</f>
        <v>450</v>
      </c>
      <c r="I2352" s="334" t="n">
        <v>166.725</v>
      </c>
      <c r="J2352" s="334" t="n">
        <f aca="false">(A2352*I2352)/J2331*K2331</f>
        <v>310.365</v>
      </c>
      <c r="K2352" s="335" t="n">
        <f aca="false">H2352-J2352</f>
        <v>139.635</v>
      </c>
      <c r="L2352" s="330"/>
      <c r="M2352" s="262"/>
      <c r="N2352" s="262" t="n">
        <v>166.725</v>
      </c>
      <c r="O2352" s="262" t="n">
        <v>1.9</v>
      </c>
      <c r="P2352" s="262" t="n">
        <v>416.8125</v>
      </c>
      <c r="Q2352" s="262" t="n">
        <v>225</v>
      </c>
      <c r="R2352" s="331" t="n">
        <f aca="false">A2352*F2352</f>
        <v>1.266</v>
      </c>
    </row>
    <row r="2353" s="1" customFormat="true" ht="12.75" hidden="false" customHeight="false" outlineLevel="0" collapsed="false">
      <c r="A2353" s="262" t="n">
        <v>2</v>
      </c>
      <c r="B2353" s="332" t="s">
        <v>3680</v>
      </c>
      <c r="C2353" s="332" t="s">
        <v>2520</v>
      </c>
      <c r="D2353" s="332" t="s">
        <v>3681</v>
      </c>
      <c r="E2353" s="262"/>
      <c r="F2353" s="331" t="n">
        <v>0.45</v>
      </c>
      <c r="G2353" s="333" t="n">
        <v>195</v>
      </c>
      <c r="H2353" s="333" t="n">
        <f aca="false">A2353*G2353*(1-H2331/100)</f>
        <v>390</v>
      </c>
      <c r="I2353" s="334" t="n">
        <v>144.7875</v>
      </c>
      <c r="J2353" s="334" t="n">
        <f aca="false">(A2353*I2353)/J2331*K2331</f>
        <v>269.5275</v>
      </c>
      <c r="K2353" s="335" t="n">
        <f aca="false">H2353-J2353</f>
        <v>120.4725</v>
      </c>
      <c r="L2353" s="330"/>
      <c r="M2353" s="262"/>
      <c r="N2353" s="262" t="n">
        <v>144.7875</v>
      </c>
      <c r="O2353" s="262" t="n">
        <v>1.65</v>
      </c>
      <c r="P2353" s="262" t="n">
        <v>333.0112</v>
      </c>
      <c r="Q2353" s="262" t="n">
        <v>195</v>
      </c>
      <c r="R2353" s="331" t="n">
        <f aca="false">A2353*F2353</f>
        <v>0.9</v>
      </c>
    </row>
    <row r="2354" s="1" customFormat="true" ht="12.75" hidden="false" customHeight="false" outlineLevel="0" collapsed="false">
      <c r="A2354" s="262" t="n">
        <v>1</v>
      </c>
      <c r="B2354" s="332" t="s">
        <v>3275</v>
      </c>
      <c r="C2354" s="332" t="s">
        <v>1562</v>
      </c>
      <c r="D2354" s="332" t="s">
        <v>3276</v>
      </c>
      <c r="E2354" s="262"/>
      <c r="F2354" s="331" t="n">
        <v>0.67</v>
      </c>
      <c r="G2354" s="333" t="n">
        <v>213</v>
      </c>
      <c r="H2354" s="333" t="n">
        <f aca="false">A2354*G2354*(1-H2331/100)</f>
        <v>213</v>
      </c>
      <c r="I2354" s="334" t="n">
        <v>157.95</v>
      </c>
      <c r="J2354" s="334" t="n">
        <f aca="false">(A2354*I2354)/J2331*K2331</f>
        <v>147.015</v>
      </c>
      <c r="K2354" s="335" t="n">
        <f aca="false">H2354-J2354</f>
        <v>65.985</v>
      </c>
      <c r="L2354" s="330"/>
      <c r="M2354" s="262"/>
      <c r="N2354" s="262" t="n">
        <v>157.95</v>
      </c>
      <c r="O2354" s="262" t="n">
        <v>1.8</v>
      </c>
      <c r="P2354" s="262" t="n">
        <v>400</v>
      </c>
      <c r="Q2354" s="262" t="n">
        <v>213</v>
      </c>
      <c r="R2354" s="331" t="n">
        <f aca="false">A2354*F2354</f>
        <v>0.67</v>
      </c>
    </row>
    <row r="2355" s="1" customFormat="true" ht="12.75" hidden="false" customHeight="false" outlineLevel="0" collapsed="false">
      <c r="A2355" s="262" t="n">
        <v>2</v>
      </c>
      <c r="B2355" s="332" t="s">
        <v>1569</v>
      </c>
      <c r="C2355" s="332" t="s">
        <v>1570</v>
      </c>
      <c r="D2355" s="332" t="s">
        <v>1571</v>
      </c>
      <c r="E2355" s="262"/>
      <c r="F2355" s="331" t="n">
        <v>1.9</v>
      </c>
      <c r="G2355" s="333" t="n">
        <v>770</v>
      </c>
      <c r="H2355" s="333" t="n">
        <f aca="false">A2355*G2355*(1-H2331/100)</f>
        <v>1540</v>
      </c>
      <c r="I2355" s="334" t="n">
        <v>570.375</v>
      </c>
      <c r="J2355" s="334" t="n">
        <f aca="false">(A2355*I2355)/J2331*K2331</f>
        <v>1061.775</v>
      </c>
      <c r="K2355" s="335" t="n">
        <f aca="false">H2355-J2355</f>
        <v>478.225</v>
      </c>
      <c r="L2355" s="330"/>
      <c r="M2355" s="262"/>
      <c r="N2355" s="262" t="n">
        <v>570.375</v>
      </c>
      <c r="O2355" s="262" t="n">
        <v>6.5</v>
      </c>
      <c r="P2355" s="262" t="n">
        <v>1030</v>
      </c>
      <c r="Q2355" s="262" t="n">
        <v>770</v>
      </c>
      <c r="R2355" s="331" t="n">
        <f aca="false">A2355*F2355</f>
        <v>3.8</v>
      </c>
    </row>
    <row r="2356" s="1" customFormat="true" ht="12.75" hidden="false" customHeight="false" outlineLevel="0" collapsed="false">
      <c r="A2356" s="262" t="n">
        <v>2</v>
      </c>
      <c r="B2356" s="332" t="s">
        <v>2627</v>
      </c>
      <c r="C2356" s="332" t="s">
        <v>2628</v>
      </c>
      <c r="D2356" s="332" t="s">
        <v>2629</v>
      </c>
      <c r="E2356" s="262"/>
      <c r="F2356" s="331" t="n">
        <v>0.11</v>
      </c>
      <c r="G2356" s="333" t="n">
        <v>178</v>
      </c>
      <c r="H2356" s="333" t="n">
        <f aca="false">A2356*G2356*(1-H2331/100)</f>
        <v>356</v>
      </c>
      <c r="I2356" s="334" t="n">
        <v>131.625</v>
      </c>
      <c r="J2356" s="334" t="n">
        <f aca="false">(A2356*I2356)/J2331*K2331</f>
        <v>245.025</v>
      </c>
      <c r="K2356" s="335" t="n">
        <f aca="false">H2356-J2356</f>
        <v>110.975</v>
      </c>
      <c r="L2356" s="330"/>
      <c r="M2356" s="262"/>
      <c r="N2356" s="262" t="n">
        <v>131.625</v>
      </c>
      <c r="O2356" s="262" t="n">
        <v>1.5</v>
      </c>
      <c r="P2356" s="262" t="n">
        <v>240</v>
      </c>
      <c r="Q2356" s="262" t="n">
        <v>178</v>
      </c>
      <c r="R2356" s="331" t="n">
        <f aca="false">A2356*F2356</f>
        <v>0.22</v>
      </c>
    </row>
    <row r="2357" s="1" customFormat="true" ht="12.75" hidden="false" customHeight="false" outlineLevel="0" collapsed="false">
      <c r="A2357" s="336" t="n">
        <f aca="false">SUM(A2332:A2356)</f>
        <v>65</v>
      </c>
      <c r="B2357" s="336" t="s">
        <v>377</v>
      </c>
      <c r="C2357" s="336"/>
      <c r="D2357" s="336"/>
      <c r="E2357" s="336"/>
      <c r="F2357" s="337" t="n">
        <f aca="false">R2357</f>
        <v>113.466</v>
      </c>
      <c r="G2357" s="338"/>
      <c r="H2357" s="339" t="n">
        <f aca="false">SUM(H2332:H2356)</f>
        <v>47893</v>
      </c>
      <c r="I2357" s="340"/>
      <c r="J2357" s="341" t="n">
        <f aca="false">SUM(J2332:J2356)</f>
        <v>31038.0125</v>
      </c>
      <c r="K2357" s="335" t="n">
        <f aca="false">SUM(K2332:K2356)</f>
        <v>16854.9875</v>
      </c>
      <c r="L2357" s="330"/>
      <c r="M2357" s="262"/>
      <c r="N2357" s="262"/>
      <c r="O2357" s="262"/>
      <c r="P2357" s="262"/>
      <c r="Q2357" s="262"/>
      <c r="R2357" s="331" t="n">
        <f aca="false">SUM(R2332:R2356)</f>
        <v>113.466</v>
      </c>
    </row>
    <row r="2358" s="1" customFormat="true" ht="12.75" hidden="false" customHeight="false" outlineLevel="0" collapsed="false">
      <c r="A2358" s="262"/>
      <c r="B2358" s="272" t="s">
        <v>914</v>
      </c>
      <c r="C2358" s="342"/>
      <c r="D2358" s="342"/>
      <c r="E2358" s="262"/>
      <c r="F2358" s="262"/>
      <c r="G2358" s="333"/>
      <c r="H2358" s="343" t="n">
        <v>0</v>
      </c>
      <c r="I2358" s="344" t="n">
        <f aca="false">K2359/J2359</f>
        <v>0.543043389134533</v>
      </c>
      <c r="J2358" s="345"/>
      <c r="K2358" s="335"/>
      <c r="L2358" s="330"/>
      <c r="M2358" s="262"/>
      <c r="N2358" s="262"/>
      <c r="O2358" s="262"/>
      <c r="P2358" s="262"/>
      <c r="Q2358" s="262"/>
      <c r="R2358" s="331"/>
    </row>
    <row r="2359" s="1" customFormat="true" ht="13.5" hidden="false" customHeight="false" outlineLevel="0" collapsed="false">
      <c r="A2359" s="346"/>
      <c r="B2359" s="346" t="s">
        <v>915</v>
      </c>
      <c r="C2359" s="346"/>
      <c r="D2359" s="346"/>
      <c r="E2359" s="346"/>
      <c r="F2359" s="347"/>
      <c r="G2359" s="348"/>
      <c r="H2359" s="349" t="n">
        <f aca="false">SUM(H2357:H2358)</f>
        <v>47893</v>
      </c>
      <c r="I2359" s="350" t="n">
        <f aca="false">K2359/H2359</f>
        <v>0.351930083728311</v>
      </c>
      <c r="J2359" s="351" t="n">
        <f aca="false">SUM(J2357:J2358)</f>
        <v>31038.0125</v>
      </c>
      <c r="K2359" s="352" t="n">
        <f aca="false">H2359-J2359</f>
        <v>16854.9875</v>
      </c>
      <c r="L2359" s="330"/>
      <c r="M2359" s="262"/>
      <c r="N2359" s="262"/>
      <c r="O2359" s="262"/>
      <c r="P2359" s="262"/>
      <c r="Q2359" s="262"/>
      <c r="R2359" s="331"/>
    </row>
    <row r="2360" s="1" customFormat="true" ht="13.5" hidden="false" customHeight="false" outlineLevel="0" collapsed="false">
      <c r="A2360" s="262"/>
      <c r="B2360" s="332"/>
      <c r="C2360" s="342"/>
      <c r="D2360" s="342"/>
      <c r="E2360" s="262"/>
      <c r="F2360" s="262"/>
      <c r="G2360" s="262"/>
      <c r="H2360" s="262"/>
      <c r="I2360" s="354"/>
      <c r="J2360" s="354"/>
      <c r="K2360" s="355"/>
      <c r="L2360" s="330"/>
      <c r="M2360" s="262"/>
      <c r="N2360" s="262"/>
      <c r="O2360" s="262"/>
      <c r="P2360" s="262"/>
      <c r="Q2360" s="262"/>
      <c r="R2360" s="331"/>
    </row>
    <row r="2361" s="1" customFormat="true" ht="13.5" hidden="false" customHeight="false" outlineLevel="0" collapsed="false">
      <c r="A2361" s="322"/>
      <c r="B2361" s="323" t="s">
        <v>2962</v>
      </c>
      <c r="C2361" s="324" t="s">
        <v>2963</v>
      </c>
      <c r="D2361" s="325" t="n">
        <v>42787</v>
      </c>
      <c r="E2361" s="322"/>
      <c r="F2361" s="322" t="s">
        <v>3682</v>
      </c>
      <c r="G2361" s="324"/>
      <c r="H2361" s="326" t="n">
        <v>0</v>
      </c>
      <c r="I2361" s="327" t="s">
        <v>358</v>
      </c>
      <c r="J2361" s="328" t="n">
        <v>65</v>
      </c>
      <c r="K2361" s="329" t="n">
        <v>60.5</v>
      </c>
      <c r="L2361" s="330"/>
      <c r="M2361" s="262"/>
      <c r="N2361" s="262"/>
      <c r="O2361" s="262"/>
      <c r="P2361" s="262"/>
      <c r="Q2361" s="262"/>
      <c r="R2361" s="331"/>
    </row>
    <row r="2362" s="1" customFormat="true" ht="12.75" hidden="false" customHeight="false" outlineLevel="0" collapsed="false">
      <c r="A2362" s="262" t="n">
        <v>5</v>
      </c>
      <c r="B2362" s="332" t="s">
        <v>1988</v>
      </c>
      <c r="C2362" s="332" t="s">
        <v>1989</v>
      </c>
      <c r="D2362" s="332" t="s">
        <v>1990</v>
      </c>
      <c r="E2362" s="262"/>
      <c r="F2362" s="331" t="n">
        <v>14</v>
      </c>
      <c r="G2362" s="333" t="n">
        <v>2331</v>
      </c>
      <c r="H2362" s="333" t="n">
        <f aca="false">A2362*G2362*(1-H2361/100)</f>
        <v>11655</v>
      </c>
      <c r="I2362" s="334" t="n">
        <v>1726.92</v>
      </c>
      <c r="J2362" s="334" t="n">
        <f aca="false">(A2362*I2362)/J2361*K2361</f>
        <v>8036.82</v>
      </c>
      <c r="K2362" s="335" t="n">
        <f aca="false">H2362-J2362</f>
        <v>3618.18</v>
      </c>
      <c r="L2362" s="330"/>
      <c r="M2362" s="262"/>
      <c r="N2362" s="262" t="n">
        <v>1726.92</v>
      </c>
      <c r="O2362" s="262" t="n">
        <v>19.68</v>
      </c>
      <c r="P2362" s="262" t="n">
        <v>2763.072</v>
      </c>
      <c r="Q2362" s="262" t="n">
        <v>2331.342</v>
      </c>
      <c r="R2362" s="331" t="n">
        <f aca="false">A2362*F2362</f>
        <v>70</v>
      </c>
    </row>
    <row r="2363" s="1" customFormat="true" ht="12.75" hidden="false" customHeight="false" outlineLevel="0" collapsed="false">
      <c r="A2363" s="262" t="n">
        <v>5</v>
      </c>
      <c r="B2363" s="332" t="s">
        <v>1266</v>
      </c>
      <c r="C2363" s="332" t="s">
        <v>874</v>
      </c>
      <c r="D2363" s="332" t="s">
        <v>1267</v>
      </c>
      <c r="E2363" s="262"/>
      <c r="F2363" s="331" t="n">
        <v>0.25</v>
      </c>
      <c r="G2363" s="333" t="n">
        <v>87</v>
      </c>
      <c r="H2363" s="333" t="n">
        <f aca="false">A2363*G2363*(1-H2361/100)</f>
        <v>435</v>
      </c>
      <c r="I2363" s="334" t="n">
        <v>61.88</v>
      </c>
      <c r="J2363" s="334" t="n">
        <f aca="false">(A2363*I2363)/J2361*K2361</f>
        <v>287.98</v>
      </c>
      <c r="K2363" s="335" t="n">
        <f aca="false">H2363-J2363</f>
        <v>147.02</v>
      </c>
      <c r="L2363" s="330"/>
      <c r="M2363" s="262"/>
      <c r="N2363" s="262" t="n">
        <v>61.88</v>
      </c>
      <c r="O2363" s="262" t="n">
        <v>0.68</v>
      </c>
      <c r="P2363" s="262" t="n">
        <v>185.64</v>
      </c>
      <c r="Q2363" s="262" t="n">
        <v>86.632</v>
      </c>
      <c r="R2363" s="331" t="n">
        <f aca="false">A2363*F2363</f>
        <v>1.25</v>
      </c>
    </row>
    <row r="2364" s="1" customFormat="true" ht="12.75" hidden="false" customHeight="false" outlineLevel="0" collapsed="false">
      <c r="A2364" s="262" t="n">
        <v>10</v>
      </c>
      <c r="B2364" s="332" t="s">
        <v>1309</v>
      </c>
      <c r="C2364" s="332" t="s">
        <v>877</v>
      </c>
      <c r="D2364" s="332" t="s">
        <v>1310</v>
      </c>
      <c r="E2364" s="262"/>
      <c r="F2364" s="331" t="n">
        <v>0.42</v>
      </c>
      <c r="G2364" s="333" t="n">
        <v>108</v>
      </c>
      <c r="H2364" s="333" t="n">
        <f aca="false">A2364*G2364*(1-H2361/100)</f>
        <v>1080</v>
      </c>
      <c r="I2364" s="334" t="n">
        <v>69.745</v>
      </c>
      <c r="J2364" s="334" t="n">
        <f aca="false">(A2364*I2364)/J2361*K2361</f>
        <v>649.165</v>
      </c>
      <c r="K2364" s="335" t="n">
        <f aca="false">H2364-J2364</f>
        <v>430.835</v>
      </c>
      <c r="L2364" s="330"/>
      <c r="M2364" s="262"/>
      <c r="N2364" s="262" t="n">
        <v>69.745</v>
      </c>
      <c r="O2364" s="262" t="n">
        <v>0.74</v>
      </c>
      <c r="P2364" s="262" t="n">
        <v>200</v>
      </c>
      <c r="Q2364" s="262" t="n">
        <v>108.1047</v>
      </c>
      <c r="R2364" s="331" t="n">
        <f aca="false">A2364*F2364</f>
        <v>4.2</v>
      </c>
    </row>
    <row r="2365" s="1" customFormat="true" ht="12.75" hidden="false" customHeight="false" outlineLevel="0" collapsed="false">
      <c r="A2365" s="262" t="n">
        <v>1</v>
      </c>
      <c r="B2365" s="332" t="s">
        <v>2269</v>
      </c>
      <c r="C2365" s="332" t="s">
        <v>1720</v>
      </c>
      <c r="D2365" s="332" t="s">
        <v>2270</v>
      </c>
      <c r="E2365" s="262"/>
      <c r="F2365" s="331"/>
      <c r="G2365" s="333" t="n">
        <v>819</v>
      </c>
      <c r="H2365" s="333" t="n">
        <f aca="false">A2365*G2365*(1-H2361/100)</f>
        <v>819</v>
      </c>
      <c r="I2365" s="334" t="n">
        <v>546</v>
      </c>
      <c r="J2365" s="334" t="n">
        <f aca="false">(A2365*I2365)/J2361*K2361</f>
        <v>508.2</v>
      </c>
      <c r="K2365" s="335" t="n">
        <f aca="false">H2365-J2365</f>
        <v>310.8</v>
      </c>
      <c r="L2365" s="330"/>
      <c r="M2365" s="262"/>
      <c r="N2365" s="262" t="n">
        <v>546</v>
      </c>
      <c r="O2365" s="262" t="n">
        <v>6</v>
      </c>
      <c r="P2365" s="262" t="n">
        <v>928.2</v>
      </c>
      <c r="Q2365" s="262" t="n">
        <v>819</v>
      </c>
      <c r="R2365" s="331" t="n">
        <f aca="false">A2365*F2365</f>
        <v>0</v>
      </c>
    </row>
    <row r="2366" s="1" customFormat="true" ht="12.75" hidden="false" customHeight="false" outlineLevel="0" collapsed="false">
      <c r="A2366" s="262" t="n">
        <v>2</v>
      </c>
      <c r="B2366" s="332" t="s">
        <v>2967</v>
      </c>
      <c r="C2366" s="272" t="s">
        <v>1980</v>
      </c>
      <c r="D2366" s="332" t="s">
        <v>2968</v>
      </c>
      <c r="E2366" s="262"/>
      <c r="F2366" s="331"/>
      <c r="G2366" s="333" t="n">
        <v>0</v>
      </c>
      <c r="H2366" s="333" t="n">
        <f aca="false">A2366*G2366*(1-H2361/100)</f>
        <v>0</v>
      </c>
      <c r="I2366" s="334" t="n">
        <v>299</v>
      </c>
      <c r="J2366" s="334" t="n">
        <f aca="false">(A2366*I2366)/J2361*K2361</f>
        <v>556.6</v>
      </c>
      <c r="K2366" s="335" t="n">
        <f aca="false">H2366-J2366</f>
        <v>-556.6</v>
      </c>
      <c r="L2366" s="330"/>
      <c r="M2366" s="262"/>
      <c r="N2366" s="262" t="n">
        <v>299</v>
      </c>
      <c r="O2366" s="262" t="n">
        <v>4.6</v>
      </c>
      <c r="P2366" s="262" t="n">
        <v>310</v>
      </c>
      <c r="Q2366" s="262"/>
      <c r="R2366" s="331" t="n">
        <f aca="false">A2366*F2366</f>
        <v>0</v>
      </c>
    </row>
    <row r="2367" s="1" customFormat="true" ht="12.75" hidden="false" customHeight="false" outlineLevel="0" collapsed="false">
      <c r="A2367" s="262" t="n">
        <v>4</v>
      </c>
      <c r="B2367" s="332" t="s">
        <v>1531</v>
      </c>
      <c r="C2367" s="332" t="s">
        <v>1532</v>
      </c>
      <c r="D2367" s="332" t="s">
        <v>1533</v>
      </c>
      <c r="E2367" s="262"/>
      <c r="F2367" s="331" t="n">
        <v>0.6</v>
      </c>
      <c r="G2367" s="333" t="n">
        <v>285</v>
      </c>
      <c r="H2367" s="333" t="n">
        <f aca="false">A2367*G2367*(1-H2361/100)</f>
        <v>1140</v>
      </c>
      <c r="I2367" s="334" t="n">
        <v>201.825</v>
      </c>
      <c r="J2367" s="334" t="n">
        <f aca="false">(A2367*I2367)/J2361*K2361</f>
        <v>751.41</v>
      </c>
      <c r="K2367" s="335" t="n">
        <f aca="false">H2367-J2367</f>
        <v>388.59</v>
      </c>
      <c r="L2367" s="330"/>
      <c r="M2367" s="262"/>
      <c r="N2367" s="262" t="n">
        <v>201.825</v>
      </c>
      <c r="O2367" s="262" t="n">
        <v>2.3</v>
      </c>
      <c r="P2367" s="262" t="n">
        <v>400</v>
      </c>
      <c r="Q2367" s="262" t="n">
        <v>285</v>
      </c>
      <c r="R2367" s="331" t="n">
        <f aca="false">A2367*F2367</f>
        <v>2.4</v>
      </c>
    </row>
    <row r="2368" s="1" customFormat="true" ht="12.75" hidden="false" customHeight="false" outlineLevel="0" collapsed="false">
      <c r="A2368" s="262" t="n">
        <v>4</v>
      </c>
      <c r="B2368" s="332" t="s">
        <v>2047</v>
      </c>
      <c r="C2368" s="332" t="s">
        <v>1532</v>
      </c>
      <c r="D2368" s="332" t="s">
        <v>2048</v>
      </c>
      <c r="E2368" s="262"/>
      <c r="F2368" s="331" t="n">
        <v>0.6</v>
      </c>
      <c r="G2368" s="333" t="n">
        <v>225</v>
      </c>
      <c r="H2368" s="333" t="n">
        <f aca="false">A2368*G2368*(1-H2361/100)</f>
        <v>900</v>
      </c>
      <c r="I2368" s="334" t="n">
        <v>158.015</v>
      </c>
      <c r="J2368" s="334" t="n">
        <f aca="false">(A2368*I2368)/J2361*K2361</f>
        <v>588.302</v>
      </c>
      <c r="K2368" s="335" t="n">
        <f aca="false">H2368-J2368</f>
        <v>311.698</v>
      </c>
      <c r="L2368" s="330"/>
      <c r="M2368" s="262"/>
      <c r="N2368" s="262" t="n">
        <v>158.015</v>
      </c>
      <c r="O2368" s="262" t="n">
        <v>1.43</v>
      </c>
      <c r="P2368" s="262" t="n">
        <v>500</v>
      </c>
      <c r="Q2368" s="262" t="n">
        <v>225</v>
      </c>
      <c r="R2368" s="331" t="n">
        <f aca="false">A2368*F2368</f>
        <v>2.4</v>
      </c>
    </row>
    <row r="2369" s="1" customFormat="true" ht="12.75" hidden="false" customHeight="false" outlineLevel="0" collapsed="false">
      <c r="A2369" s="262" t="n">
        <v>2</v>
      </c>
      <c r="B2369" s="332" t="s">
        <v>3311</v>
      </c>
      <c r="C2369" s="332" t="s">
        <v>3312</v>
      </c>
      <c r="D2369" s="332" t="s">
        <v>2716</v>
      </c>
      <c r="E2369" s="262"/>
      <c r="F2369" s="331" t="n">
        <v>4</v>
      </c>
      <c r="G2369" s="333" t="n">
        <v>1566</v>
      </c>
      <c r="H2369" s="333" t="n">
        <f aca="false">A2369*G2369*(1-H2361/100)</f>
        <v>3132</v>
      </c>
      <c r="I2369" s="334" t="n">
        <v>1080</v>
      </c>
      <c r="J2369" s="334" t="n">
        <f aca="false">(A2369*I2369)/J2361*K2361</f>
        <v>2010.46153846154</v>
      </c>
      <c r="K2369" s="335" t="n">
        <f aca="false">H2369-J2369</f>
        <v>1121.53846153846</v>
      </c>
      <c r="L2369" s="330"/>
      <c r="M2369" s="262"/>
      <c r="N2369" s="262" t="n">
        <v>1080</v>
      </c>
      <c r="O2369" s="262" t="n">
        <v>11.0769230769231</v>
      </c>
      <c r="P2369" s="262" t="n">
        <v>2800</v>
      </c>
      <c r="Q2369" s="262" t="n">
        <v>1566</v>
      </c>
      <c r="R2369" s="331" t="n">
        <f aca="false">A2369*F2369</f>
        <v>8</v>
      </c>
    </row>
    <row r="2370" s="1" customFormat="true" ht="12.75" hidden="false" customHeight="false" outlineLevel="0" collapsed="false">
      <c r="A2370" s="262" t="n">
        <v>2</v>
      </c>
      <c r="B2370" s="332" t="s">
        <v>2076</v>
      </c>
      <c r="C2370" s="332" t="s">
        <v>2077</v>
      </c>
      <c r="D2370" s="332" t="s">
        <v>2078</v>
      </c>
      <c r="E2370" s="262"/>
      <c r="F2370" s="331" t="n">
        <v>1.16</v>
      </c>
      <c r="G2370" s="333" t="n">
        <v>447</v>
      </c>
      <c r="H2370" s="333" t="n">
        <f aca="false">A2370*G2370*(1-H2361/100)</f>
        <v>894</v>
      </c>
      <c r="I2370" s="334" t="n">
        <v>319.41</v>
      </c>
      <c r="J2370" s="334" t="n">
        <f aca="false">(A2370*I2370)/J2361*K2361</f>
        <v>594.594</v>
      </c>
      <c r="K2370" s="335" t="n">
        <f aca="false">H2370-J2370</f>
        <v>299.406</v>
      </c>
      <c r="L2370" s="330"/>
      <c r="M2370" s="262"/>
      <c r="N2370" s="262" t="n">
        <v>319.41</v>
      </c>
      <c r="O2370" s="262" t="n">
        <v>3.64</v>
      </c>
      <c r="P2370" s="262" t="n">
        <v>638.82</v>
      </c>
      <c r="Q2370" s="262" t="n">
        <v>447</v>
      </c>
      <c r="R2370" s="331" t="n">
        <f aca="false">A2370*F2370</f>
        <v>2.32</v>
      </c>
    </row>
    <row r="2371" s="1" customFormat="true" ht="12.75" hidden="false" customHeight="false" outlineLevel="0" collapsed="false">
      <c r="A2371" s="262" t="n">
        <v>2</v>
      </c>
      <c r="B2371" s="332" t="s">
        <v>3683</v>
      </c>
      <c r="C2371" s="332" t="s">
        <v>1570</v>
      </c>
      <c r="D2371" s="332" t="s">
        <v>3684</v>
      </c>
      <c r="E2371" s="262"/>
      <c r="F2371" s="331" t="n">
        <v>1.02</v>
      </c>
      <c r="G2371" s="333" t="n">
        <v>806</v>
      </c>
      <c r="H2371" s="333" t="n">
        <f aca="false">A2371*G2371*(1-H2361/100)</f>
        <v>1612</v>
      </c>
      <c r="I2371" s="334" t="n">
        <v>596.7</v>
      </c>
      <c r="J2371" s="334" t="n">
        <f aca="false">(A2371*I2371)/J2361*K2361</f>
        <v>1110.78</v>
      </c>
      <c r="K2371" s="335" t="n">
        <f aca="false">H2371-J2371</f>
        <v>501.22</v>
      </c>
      <c r="L2371" s="330"/>
      <c r="M2371" s="262"/>
      <c r="N2371" s="262" t="n">
        <v>596.7</v>
      </c>
      <c r="O2371" s="262" t="n">
        <v>6.8</v>
      </c>
      <c r="P2371" s="262" t="n">
        <v>1070</v>
      </c>
      <c r="Q2371" s="262" t="n">
        <v>806</v>
      </c>
      <c r="R2371" s="331" t="n">
        <f aca="false">A2371*F2371</f>
        <v>2.04</v>
      </c>
    </row>
    <row r="2372" s="1" customFormat="true" ht="12.75" hidden="false" customHeight="false" outlineLevel="0" collapsed="false">
      <c r="A2372" s="262"/>
      <c r="B2372" s="272" t="s">
        <v>1365</v>
      </c>
      <c r="C2372" s="332"/>
      <c r="D2372" s="332"/>
      <c r="E2372" s="262"/>
      <c r="F2372" s="331"/>
      <c r="G2372" s="333"/>
      <c r="H2372" s="333"/>
      <c r="I2372" s="334"/>
      <c r="J2372" s="334"/>
      <c r="K2372" s="335"/>
      <c r="L2372" s="330"/>
      <c r="M2372" s="262"/>
      <c r="N2372" s="262"/>
      <c r="O2372" s="262"/>
      <c r="P2372" s="262"/>
      <c r="Q2372" s="262"/>
      <c r="R2372" s="331"/>
    </row>
    <row r="2373" s="1" customFormat="true" ht="12.75" hidden="false" customHeight="false" outlineLevel="0" collapsed="false">
      <c r="A2373" s="262" t="n">
        <v>2</v>
      </c>
      <c r="B2373" s="332" t="s">
        <v>3685</v>
      </c>
      <c r="C2373" s="332" t="s">
        <v>2077</v>
      </c>
      <c r="D2373" s="332" t="s">
        <v>3686</v>
      </c>
      <c r="E2373" s="262"/>
      <c r="F2373" s="331" t="n">
        <v>0.6</v>
      </c>
      <c r="G2373" s="333" t="n">
        <v>284</v>
      </c>
      <c r="H2373" s="333" t="n">
        <f aca="false">A2373*G2373*(1-H2361/100)</f>
        <v>568</v>
      </c>
      <c r="I2373" s="334" t="n">
        <v>210.6</v>
      </c>
      <c r="J2373" s="334" t="n">
        <f aca="false">(A2373*I2373)/J2361*K2361</f>
        <v>392.04</v>
      </c>
      <c r="K2373" s="335" t="n">
        <f aca="false">H2373-J2373</f>
        <v>175.96</v>
      </c>
      <c r="L2373" s="330"/>
      <c r="M2373" s="262"/>
      <c r="N2373" s="262" t="n">
        <v>210.6</v>
      </c>
      <c r="O2373" s="262" t="n">
        <v>2.4</v>
      </c>
      <c r="P2373" s="262" t="n">
        <v>421.2</v>
      </c>
      <c r="Q2373" s="262" t="n">
        <v>284</v>
      </c>
      <c r="R2373" s="331" t="n">
        <f aca="false">A2373*F2373</f>
        <v>1.2</v>
      </c>
    </row>
    <row r="2374" s="1" customFormat="true" ht="12.75" hidden="false" customHeight="false" outlineLevel="0" collapsed="false">
      <c r="A2374" s="262" t="n">
        <v>1</v>
      </c>
      <c r="B2374" s="332" t="s">
        <v>2198</v>
      </c>
      <c r="C2374" s="332" t="s">
        <v>2199</v>
      </c>
      <c r="D2374" s="332" t="s">
        <v>2200</v>
      </c>
      <c r="E2374" s="262"/>
      <c r="F2374" s="331" t="n">
        <v>1.53</v>
      </c>
      <c r="G2374" s="333" t="n">
        <v>1007</v>
      </c>
      <c r="H2374" s="333" t="n">
        <f aca="false">A2374*G2374*(1-H2361/100)</f>
        <v>1007</v>
      </c>
      <c r="I2374" s="334" t="n">
        <v>671.58</v>
      </c>
      <c r="J2374" s="334" t="n">
        <f aca="false">(A2374*I2374)/J2361*K2361</f>
        <v>625.086</v>
      </c>
      <c r="K2374" s="335" t="n">
        <f aca="false">H2374-J2374</f>
        <v>381.914</v>
      </c>
      <c r="L2374" s="330"/>
      <c r="M2374" s="262"/>
      <c r="N2374" s="262" t="n">
        <v>671.58</v>
      </c>
      <c r="O2374" s="262" t="n">
        <v>7.38</v>
      </c>
      <c r="P2374" s="262" t="n">
        <v>1100</v>
      </c>
      <c r="Q2374" s="262" t="n">
        <v>1007.37</v>
      </c>
      <c r="R2374" s="331" t="n">
        <f aca="false">A2374*F2374</f>
        <v>1.53</v>
      </c>
    </row>
    <row r="2375" s="1" customFormat="true" ht="12.75" hidden="false" customHeight="false" outlineLevel="0" collapsed="false">
      <c r="A2375" s="262" t="n">
        <v>5</v>
      </c>
      <c r="B2375" s="332" t="s">
        <v>1891</v>
      </c>
      <c r="C2375" s="332" t="s">
        <v>1550</v>
      </c>
      <c r="D2375" s="332" t="s">
        <v>1892</v>
      </c>
      <c r="E2375" s="262"/>
      <c r="F2375" s="331" t="n">
        <v>0.28</v>
      </c>
      <c r="G2375" s="333" t="n">
        <v>428</v>
      </c>
      <c r="H2375" s="333" t="n">
        <f aca="false">A2375*G2375*(1-H2361/100)</f>
        <v>2140</v>
      </c>
      <c r="I2375" s="334" t="n">
        <v>316.875</v>
      </c>
      <c r="J2375" s="334" t="n">
        <f aca="false">(A2375*I2375)/J2361*K2361</f>
        <v>1474.6875</v>
      </c>
      <c r="K2375" s="335" t="n">
        <f aca="false">H2375-J2375</f>
        <v>665.3125</v>
      </c>
      <c r="L2375" s="330"/>
      <c r="M2375" s="262"/>
      <c r="N2375" s="262" t="n">
        <v>316.875</v>
      </c>
      <c r="O2375" s="262" t="n">
        <v>3.25</v>
      </c>
      <c r="P2375" s="262" t="n">
        <v>510</v>
      </c>
      <c r="Q2375" s="262" t="n">
        <v>427.7812</v>
      </c>
      <c r="R2375" s="331" t="n">
        <f aca="false">A2375*F2375</f>
        <v>1.4</v>
      </c>
    </row>
    <row r="2376" s="1" customFormat="true" ht="12.75" hidden="false" customHeight="false" outlineLevel="0" collapsed="false">
      <c r="A2376" s="262" t="n">
        <v>2</v>
      </c>
      <c r="B2376" s="332" t="s">
        <v>2806</v>
      </c>
      <c r="C2376" s="332" t="s">
        <v>1550</v>
      </c>
      <c r="D2376" s="332" t="s">
        <v>2807</v>
      </c>
      <c r="E2376" s="262"/>
      <c r="F2376" s="331" t="n">
        <v>0.31</v>
      </c>
      <c r="G2376" s="333" t="n">
        <v>439</v>
      </c>
      <c r="H2376" s="333" t="n">
        <f aca="false">A2376*G2376*(1-H2361/100)</f>
        <v>878</v>
      </c>
      <c r="I2376" s="334" t="n">
        <v>325.5525</v>
      </c>
      <c r="J2376" s="334" t="n">
        <f aca="false">(A2376*I2376)/J2361*K2361</f>
        <v>606.0285</v>
      </c>
      <c r="K2376" s="335" t="n">
        <f aca="false">H2376-J2376</f>
        <v>271.9715</v>
      </c>
      <c r="L2376" s="330"/>
      <c r="M2376" s="262"/>
      <c r="N2376" s="262" t="n">
        <v>325.5525</v>
      </c>
      <c r="O2376" s="262" t="n">
        <v>3.71</v>
      </c>
      <c r="P2376" s="262" t="n">
        <v>520</v>
      </c>
      <c r="Q2376" s="262" t="n">
        <v>439.4959</v>
      </c>
      <c r="R2376" s="331" t="n">
        <f aca="false">A2376*F2376</f>
        <v>0.62</v>
      </c>
    </row>
    <row r="2377" s="1" customFormat="true" ht="12.75" hidden="false" customHeight="false" outlineLevel="0" collapsed="false">
      <c r="A2377" s="262" t="n">
        <v>1</v>
      </c>
      <c r="B2377" s="332" t="s">
        <v>3687</v>
      </c>
      <c r="C2377" s="332" t="s">
        <v>1894</v>
      </c>
      <c r="D2377" s="332" t="s">
        <v>3688</v>
      </c>
      <c r="E2377" s="262"/>
      <c r="F2377" s="331"/>
      <c r="G2377" s="333" t="n">
        <v>1131</v>
      </c>
      <c r="H2377" s="333" t="n">
        <f aca="false">A2377*G2377*(1-H2361/100)</f>
        <v>1131</v>
      </c>
      <c r="I2377" s="334" t="n">
        <v>706.875</v>
      </c>
      <c r="J2377" s="334" t="n">
        <f aca="false">(A2377*I2377)/J2361*K2361</f>
        <v>657.9375</v>
      </c>
      <c r="K2377" s="335" t="n">
        <f aca="false">H2377-J2377</f>
        <v>473.0625</v>
      </c>
      <c r="L2377" s="330"/>
      <c r="M2377" s="262"/>
      <c r="N2377" s="262" t="n">
        <v>706.875</v>
      </c>
      <c r="O2377" s="262" t="n">
        <v>7.5</v>
      </c>
      <c r="P2377" s="262" t="n">
        <v>1340</v>
      </c>
      <c r="Q2377" s="262" t="n">
        <v>1131</v>
      </c>
      <c r="R2377" s="331" t="n">
        <f aca="false">A2377*F2377</f>
        <v>0</v>
      </c>
    </row>
    <row r="2378" s="1" customFormat="true" ht="12.75" hidden="false" customHeight="false" outlineLevel="0" collapsed="false">
      <c r="A2378" s="262" t="n">
        <v>1</v>
      </c>
      <c r="B2378" s="332" t="s">
        <v>3689</v>
      </c>
      <c r="C2378" s="332" t="s">
        <v>1894</v>
      </c>
      <c r="D2378" s="332" t="s">
        <v>3690</v>
      </c>
      <c r="E2378" s="262"/>
      <c r="F2378" s="331"/>
      <c r="G2378" s="333" t="n">
        <v>1146</v>
      </c>
      <c r="H2378" s="333" t="n">
        <f aca="false">A2378*G2378*(1-H2361/100)</f>
        <v>1146</v>
      </c>
      <c r="I2378" s="334" t="n">
        <v>716.3</v>
      </c>
      <c r="J2378" s="334" t="n">
        <f aca="false">(A2378*I2378)/J2361*K2361</f>
        <v>666.71</v>
      </c>
      <c r="K2378" s="335" t="n">
        <f aca="false">H2378-J2378</f>
        <v>479.29</v>
      </c>
      <c r="L2378" s="330"/>
      <c r="M2378" s="262"/>
      <c r="N2378" s="262" t="n">
        <v>716.3</v>
      </c>
      <c r="O2378" s="262" t="n">
        <v>7.6</v>
      </c>
      <c r="P2378" s="262" t="n">
        <v>1360</v>
      </c>
      <c r="Q2378" s="262" t="n">
        <v>1146.08</v>
      </c>
      <c r="R2378" s="331" t="n">
        <f aca="false">A2378*F2378</f>
        <v>0</v>
      </c>
    </row>
    <row r="2379" s="1" customFormat="true" ht="12.75" hidden="false" customHeight="false" outlineLevel="0" collapsed="false">
      <c r="A2379" s="262" t="n">
        <v>10</v>
      </c>
      <c r="B2379" s="332" t="s">
        <v>1801</v>
      </c>
      <c r="C2379" s="332" t="s">
        <v>1802</v>
      </c>
      <c r="D2379" s="332" t="s">
        <v>1803</v>
      </c>
      <c r="E2379" s="262"/>
      <c r="F2379" s="331" t="n">
        <v>0.01</v>
      </c>
      <c r="G2379" s="333" t="n">
        <v>21</v>
      </c>
      <c r="H2379" s="333" t="n">
        <f aca="false">A2379*G2379*(1-H2361/100)</f>
        <v>210</v>
      </c>
      <c r="I2379" s="334" t="n">
        <v>15.795</v>
      </c>
      <c r="J2379" s="334" t="n">
        <f aca="false">(A2379*I2379)/J2361*K2361</f>
        <v>147.015</v>
      </c>
      <c r="K2379" s="335" t="n">
        <f aca="false">H2379-J2379</f>
        <v>62.985</v>
      </c>
      <c r="L2379" s="330"/>
      <c r="M2379" s="262"/>
      <c r="N2379" s="262" t="n">
        <v>15.795</v>
      </c>
      <c r="O2379" s="262" t="n">
        <v>0.18</v>
      </c>
      <c r="P2379" s="262" t="n">
        <v>30</v>
      </c>
      <c r="Q2379" s="262" t="n">
        <v>21.3233</v>
      </c>
      <c r="R2379" s="331" t="n">
        <f aca="false">A2379*F2379</f>
        <v>0.1</v>
      </c>
    </row>
    <row r="2380" s="1" customFormat="true" ht="12.75" hidden="false" customHeight="false" outlineLevel="0" collapsed="false">
      <c r="A2380" s="262" t="n">
        <v>20</v>
      </c>
      <c r="B2380" s="332" t="s">
        <v>2858</v>
      </c>
      <c r="C2380" s="332" t="s">
        <v>1802</v>
      </c>
      <c r="D2380" s="332" t="s">
        <v>2859</v>
      </c>
      <c r="E2380" s="262"/>
      <c r="F2380" s="331" t="n">
        <v>0.01</v>
      </c>
      <c r="G2380" s="333" t="n">
        <v>29</v>
      </c>
      <c r="H2380" s="333" t="n">
        <f aca="false">A2380*G2380*(1-H2361/100)</f>
        <v>580</v>
      </c>
      <c r="I2380" s="334" t="n">
        <v>22.815</v>
      </c>
      <c r="J2380" s="334" t="n">
        <f aca="false">(A2380*I2380)/J2361*K2361</f>
        <v>424.71</v>
      </c>
      <c r="K2380" s="335" t="n">
        <f aca="false">H2380-J2380</f>
        <v>155.29</v>
      </c>
      <c r="L2380" s="330"/>
      <c r="M2380" s="262"/>
      <c r="N2380" s="262" t="n">
        <v>22.815</v>
      </c>
      <c r="O2380" s="262" t="n">
        <v>0.26</v>
      </c>
      <c r="P2380" s="262" t="n">
        <v>40</v>
      </c>
      <c r="Q2380" s="262" t="n">
        <v>28.5188</v>
      </c>
      <c r="R2380" s="331" t="n">
        <f aca="false">A2380*F2380</f>
        <v>0.2</v>
      </c>
    </row>
    <row r="2381" s="1" customFormat="true" ht="12.75" hidden="false" customHeight="false" outlineLevel="0" collapsed="false">
      <c r="A2381" s="262" t="n">
        <v>2</v>
      </c>
      <c r="B2381" s="332" t="s">
        <v>3691</v>
      </c>
      <c r="C2381" s="332" t="s">
        <v>1087</v>
      </c>
      <c r="D2381" s="332" t="s">
        <v>3692</v>
      </c>
      <c r="E2381" s="262"/>
      <c r="F2381" s="331" t="n">
        <v>0.01</v>
      </c>
      <c r="G2381" s="333" t="n">
        <v>381</v>
      </c>
      <c r="H2381" s="333" t="n">
        <f aca="false">A2381*G2381*(1-H2361/100)</f>
        <v>762</v>
      </c>
      <c r="I2381" s="334" t="n">
        <v>275.7857</v>
      </c>
      <c r="J2381" s="334" t="n">
        <f aca="false">(A2381*I2381)/J2361*K2361</f>
        <v>513.385687692308</v>
      </c>
      <c r="K2381" s="335" t="n">
        <f aca="false">H2381-J2381</f>
        <v>248.614312307692</v>
      </c>
      <c r="L2381" s="330"/>
      <c r="M2381" s="262"/>
      <c r="N2381" s="262" t="n">
        <v>275.7857</v>
      </c>
      <c r="O2381" s="262" t="n">
        <v>3.14285714285714</v>
      </c>
      <c r="P2381" s="262" t="n">
        <v>430</v>
      </c>
      <c r="Q2381" s="262" t="n">
        <v>381</v>
      </c>
      <c r="R2381" s="331" t="n">
        <f aca="false">A2381*F2381</f>
        <v>0.02</v>
      </c>
    </row>
    <row r="2382" s="1" customFormat="true" ht="12.75" hidden="false" customHeight="false" outlineLevel="0" collapsed="false">
      <c r="A2382" s="262" t="n">
        <v>4</v>
      </c>
      <c r="B2382" s="332" t="s">
        <v>3693</v>
      </c>
      <c r="C2382" s="332" t="s">
        <v>3694</v>
      </c>
      <c r="D2382" s="332" t="s">
        <v>3695</v>
      </c>
      <c r="E2382" s="262"/>
      <c r="F2382" s="331"/>
      <c r="G2382" s="333" t="n">
        <v>320</v>
      </c>
      <c r="H2382" s="333" t="n">
        <f aca="false">A2382*G2382*(1-H2361/100)</f>
        <v>1280</v>
      </c>
      <c r="I2382" s="334" t="n">
        <v>291.2</v>
      </c>
      <c r="J2382" s="334" t="n">
        <f aca="false">(A2382*I2382)/J2361*K2361</f>
        <v>1084.16</v>
      </c>
      <c r="K2382" s="335" t="n">
        <f aca="false">H2382-J2382</f>
        <v>195.84</v>
      </c>
      <c r="L2382" s="330"/>
      <c r="M2382" s="262"/>
      <c r="N2382" s="262" t="n">
        <v>291.2</v>
      </c>
      <c r="O2382" s="262" t="n">
        <v>3.2</v>
      </c>
      <c r="P2382" s="262" t="n">
        <v>360</v>
      </c>
      <c r="Q2382" s="262" t="n">
        <v>320.32</v>
      </c>
      <c r="R2382" s="331" t="n">
        <f aca="false">A2382*F2382</f>
        <v>0</v>
      </c>
    </row>
    <row r="2383" s="1" customFormat="true" ht="12.75" hidden="false" customHeight="false" outlineLevel="0" collapsed="false">
      <c r="A2383" s="262" t="n">
        <v>1</v>
      </c>
      <c r="B2383" s="332" t="s">
        <v>2436</v>
      </c>
      <c r="C2383" s="332" t="s">
        <v>1688</v>
      </c>
      <c r="D2383" s="332" t="s">
        <v>2437</v>
      </c>
      <c r="E2383" s="262"/>
      <c r="F2383" s="331" t="n">
        <v>0.015</v>
      </c>
      <c r="G2383" s="333" t="n">
        <v>309</v>
      </c>
      <c r="H2383" s="333" t="n">
        <f aca="false">A2383*G2383*(1-H2361/100)</f>
        <v>309</v>
      </c>
      <c r="I2383" s="334" t="n">
        <v>229.0275</v>
      </c>
      <c r="J2383" s="334" t="n">
        <f aca="false">(A2383*I2383)/J2361*K2361</f>
        <v>213.17175</v>
      </c>
      <c r="K2383" s="335" t="n">
        <f aca="false">H2383-J2383</f>
        <v>95.82825</v>
      </c>
      <c r="L2383" s="330"/>
      <c r="M2383" s="262"/>
      <c r="N2383" s="262" t="n">
        <v>229.0275</v>
      </c>
      <c r="O2383" s="262" t="n">
        <v>2.61</v>
      </c>
      <c r="P2383" s="262" t="n">
        <v>350</v>
      </c>
      <c r="Q2383" s="262" t="n">
        <v>309.1871</v>
      </c>
      <c r="R2383" s="331" t="n">
        <f aca="false">A2383*F2383</f>
        <v>0.015</v>
      </c>
    </row>
    <row r="2384" s="1" customFormat="true" ht="12.75" hidden="false" customHeight="false" outlineLevel="0" collapsed="false">
      <c r="A2384" s="262" t="n">
        <v>1</v>
      </c>
      <c r="B2384" s="332" t="s">
        <v>3696</v>
      </c>
      <c r="C2384" s="332" t="s">
        <v>1688</v>
      </c>
      <c r="D2384" s="332" t="s">
        <v>3697</v>
      </c>
      <c r="E2384" s="262"/>
      <c r="F2384" s="331" t="n">
        <v>0.018</v>
      </c>
      <c r="G2384" s="333" t="n">
        <v>352</v>
      </c>
      <c r="H2384" s="333" t="n">
        <f aca="false">A2384*G2384*(1-H2361/100)</f>
        <v>352</v>
      </c>
      <c r="I2384" s="334" t="n">
        <v>260.6175</v>
      </c>
      <c r="J2384" s="334" t="n">
        <f aca="false">(A2384*I2384)/J2361*K2361</f>
        <v>242.57475</v>
      </c>
      <c r="K2384" s="335" t="n">
        <f aca="false">H2384-J2384</f>
        <v>109.42525</v>
      </c>
      <c r="L2384" s="330"/>
      <c r="M2384" s="262"/>
      <c r="N2384" s="262" t="n">
        <v>260.6175</v>
      </c>
      <c r="O2384" s="262" t="n">
        <v>2.97</v>
      </c>
      <c r="P2384" s="262" t="n">
        <v>400</v>
      </c>
      <c r="Q2384" s="262" t="n">
        <v>351.8336</v>
      </c>
      <c r="R2384" s="331" t="n">
        <f aca="false">A2384*F2384</f>
        <v>0.018</v>
      </c>
    </row>
    <row r="2385" s="1" customFormat="true" ht="12.75" hidden="false" customHeight="false" outlineLevel="0" collapsed="false">
      <c r="A2385" s="262" t="n">
        <v>2</v>
      </c>
      <c r="B2385" s="332" t="s">
        <v>2993</v>
      </c>
      <c r="C2385" s="332" t="s">
        <v>1688</v>
      </c>
      <c r="D2385" s="332" t="s">
        <v>2994</v>
      </c>
      <c r="E2385" s="262"/>
      <c r="F2385" s="331" t="n">
        <v>0.02</v>
      </c>
      <c r="G2385" s="333" t="n">
        <v>386</v>
      </c>
      <c r="H2385" s="333" t="n">
        <f aca="false">A2385*G2385*(1-H2361/100)</f>
        <v>772</v>
      </c>
      <c r="I2385" s="334" t="n">
        <v>286</v>
      </c>
      <c r="J2385" s="334" t="n">
        <f aca="false">(A2385*I2385)/J2361*K2361</f>
        <v>532.4</v>
      </c>
      <c r="K2385" s="335" t="n">
        <f aca="false">H2385-J2385</f>
        <v>239.6</v>
      </c>
      <c r="L2385" s="330"/>
      <c r="M2385" s="262"/>
      <c r="N2385" s="262" t="n">
        <v>286</v>
      </c>
      <c r="O2385" s="262" t="n">
        <v>3.25925925925926</v>
      </c>
      <c r="P2385" s="262" t="n">
        <v>430</v>
      </c>
      <c r="Q2385" s="262" t="n">
        <v>386.1</v>
      </c>
      <c r="R2385" s="331" t="n">
        <f aca="false">A2385*F2385</f>
        <v>0.04</v>
      </c>
    </row>
    <row r="2386" s="1" customFormat="true" ht="12.75" hidden="false" customHeight="false" outlineLevel="0" collapsed="false">
      <c r="A2386" s="336" t="n">
        <f aca="false">SUM(A2362:A2385)</f>
        <v>89</v>
      </c>
      <c r="B2386" s="336" t="s">
        <v>377</v>
      </c>
      <c r="C2386" s="336"/>
      <c r="D2386" s="336"/>
      <c r="E2386" s="336"/>
      <c r="F2386" s="337" t="n">
        <f aca="false">R2386</f>
        <v>97.753</v>
      </c>
      <c r="G2386" s="338"/>
      <c r="H2386" s="339" t="n">
        <f aca="false">SUM(H2362:H2385)</f>
        <v>32802</v>
      </c>
      <c r="I2386" s="340"/>
      <c r="J2386" s="341" t="n">
        <f aca="false">SUM(J2362:J2385)</f>
        <v>22674.2192261538</v>
      </c>
      <c r="K2386" s="335" t="n">
        <f aca="false">SUM(K2362:K2385)</f>
        <v>10127.7807738462</v>
      </c>
      <c r="L2386" s="330"/>
      <c r="M2386" s="262"/>
      <c r="N2386" s="262"/>
      <c r="O2386" s="262"/>
      <c r="P2386" s="262"/>
      <c r="Q2386" s="262"/>
      <c r="R2386" s="331" t="n">
        <f aca="false">SUM(R2362:R2385)</f>
        <v>97.753</v>
      </c>
    </row>
    <row r="2387" s="1" customFormat="true" ht="12.75" hidden="false" customHeight="false" outlineLevel="0" collapsed="false">
      <c r="A2387" s="262"/>
      <c r="B2387" s="272" t="s">
        <v>914</v>
      </c>
      <c r="C2387" s="342"/>
      <c r="D2387" s="342"/>
      <c r="E2387" s="262"/>
      <c r="F2387" s="262"/>
      <c r="G2387" s="333"/>
      <c r="H2387" s="343" t="n">
        <v>0</v>
      </c>
      <c r="I2387" s="344" t="n">
        <f aca="false">K2388/J2388</f>
        <v>0.446665028366849</v>
      </c>
      <c r="J2387" s="345"/>
      <c r="K2387" s="335"/>
      <c r="L2387" s="330"/>
      <c r="M2387" s="262"/>
      <c r="N2387" s="262"/>
      <c r="O2387" s="262"/>
      <c r="P2387" s="262"/>
      <c r="Q2387" s="262"/>
      <c r="R2387" s="331"/>
    </row>
    <row r="2388" s="1" customFormat="true" ht="13.5" hidden="false" customHeight="false" outlineLevel="0" collapsed="false">
      <c r="A2388" s="346"/>
      <c r="B2388" s="346" t="s">
        <v>915</v>
      </c>
      <c r="C2388" s="346"/>
      <c r="D2388" s="346"/>
      <c r="E2388" s="346"/>
      <c r="F2388" s="347"/>
      <c r="G2388" s="348"/>
      <c r="H2388" s="349" t="n">
        <f aca="false">SUM(H2386:H2387)</f>
        <v>32802</v>
      </c>
      <c r="I2388" s="350" t="n">
        <f aca="false">K2388/H2388</f>
        <v>0.308754977557654</v>
      </c>
      <c r="J2388" s="351" t="n">
        <f aca="false">SUM(J2386:J2387)</f>
        <v>22674.2192261538</v>
      </c>
      <c r="K2388" s="352" t="n">
        <f aca="false">H2388-J2388</f>
        <v>10127.7807738462</v>
      </c>
      <c r="L2388" s="330"/>
      <c r="M2388" s="262"/>
      <c r="N2388" s="262"/>
      <c r="O2388" s="262"/>
      <c r="P2388" s="262"/>
      <c r="Q2388" s="262"/>
      <c r="R2388" s="331"/>
    </row>
    <row r="2389" s="1" customFormat="true" ht="13.5" hidden="false" customHeight="false" outlineLevel="0" collapsed="false">
      <c r="A2389" s="262"/>
      <c r="B2389" s="332"/>
      <c r="C2389" s="342"/>
      <c r="D2389" s="342"/>
      <c r="E2389" s="262"/>
      <c r="F2389" s="262"/>
      <c r="G2389" s="262"/>
      <c r="H2389" s="262"/>
      <c r="I2389" s="354"/>
      <c r="J2389" s="354"/>
      <c r="K2389" s="355"/>
      <c r="L2389" s="330"/>
      <c r="M2389" s="262"/>
      <c r="N2389" s="262"/>
      <c r="O2389" s="262"/>
      <c r="P2389" s="262"/>
      <c r="Q2389" s="262"/>
      <c r="R2389" s="331"/>
    </row>
    <row r="2390" s="1" customFormat="true" ht="13.5" hidden="false" customHeight="false" outlineLevel="0" collapsed="false">
      <c r="A2390" s="322"/>
      <c r="B2390" s="323" t="s">
        <v>2189</v>
      </c>
      <c r="C2390" s="324" t="s">
        <v>3698</v>
      </c>
      <c r="D2390" s="325" t="n">
        <v>42787</v>
      </c>
      <c r="E2390" s="322"/>
      <c r="F2390" s="322" t="s">
        <v>3699</v>
      </c>
      <c r="G2390" s="324"/>
      <c r="H2390" s="326" t="n">
        <v>0</v>
      </c>
      <c r="I2390" s="327" t="s">
        <v>358</v>
      </c>
      <c r="J2390" s="328" t="n">
        <v>65</v>
      </c>
      <c r="K2390" s="329" t="n">
        <v>60.5</v>
      </c>
      <c r="L2390" s="330"/>
      <c r="M2390" s="262"/>
      <c r="N2390" s="262"/>
      <c r="O2390" s="262"/>
      <c r="P2390" s="262"/>
      <c r="Q2390" s="262"/>
      <c r="R2390" s="331"/>
    </row>
    <row r="2391" s="1" customFormat="true" ht="12.75" hidden="false" customHeight="false" outlineLevel="0" collapsed="false">
      <c r="A2391" s="262" t="n">
        <v>6</v>
      </c>
      <c r="B2391" s="332" t="s">
        <v>1798</v>
      </c>
      <c r="C2391" s="332" t="s">
        <v>1799</v>
      </c>
      <c r="D2391" s="332" t="s">
        <v>1800</v>
      </c>
      <c r="E2391" s="262"/>
      <c r="F2391" s="331" t="n">
        <v>0.9</v>
      </c>
      <c r="G2391" s="333" t="n">
        <v>1365</v>
      </c>
      <c r="H2391" s="333" t="n">
        <f aca="false">A2391*G2391*(1-H2390/100)</f>
        <v>8190</v>
      </c>
      <c r="I2391" s="334" t="n">
        <v>546</v>
      </c>
      <c r="J2391" s="334" t="n">
        <f aca="false">(A2391*I2391)/J2390*K2390</f>
        <v>3049.2</v>
      </c>
      <c r="K2391" s="335" t="n">
        <f aca="false">H2391-J2391</f>
        <v>5140.8</v>
      </c>
      <c r="L2391" s="330"/>
      <c r="M2391" s="262"/>
      <c r="N2391" s="262" t="n">
        <v>546</v>
      </c>
      <c r="O2391" s="262" t="n">
        <v>6</v>
      </c>
      <c r="P2391" s="262" t="n">
        <v>1800</v>
      </c>
      <c r="Q2391" s="262" t="n">
        <v>1365</v>
      </c>
      <c r="R2391" s="331" t="n">
        <f aca="false">A2391*F2391</f>
        <v>5.4</v>
      </c>
    </row>
    <row r="2392" s="1" customFormat="true" ht="12.75" hidden="false" customHeight="false" outlineLevel="0" collapsed="false">
      <c r="A2392" s="336" t="n">
        <f aca="false">SUM(A2391:A2391)</f>
        <v>6</v>
      </c>
      <c r="B2392" s="336" t="s">
        <v>377</v>
      </c>
      <c r="C2392" s="336"/>
      <c r="D2392" s="336"/>
      <c r="E2392" s="336"/>
      <c r="F2392" s="337" t="n">
        <f aca="false">R2392</f>
        <v>5.4</v>
      </c>
      <c r="G2392" s="338"/>
      <c r="H2392" s="339" t="n">
        <f aca="false">SUM(H2391:H2391)</f>
        <v>8190</v>
      </c>
      <c r="I2392" s="340"/>
      <c r="J2392" s="341" t="n">
        <f aca="false">SUM(J2391:J2391)</f>
        <v>3049.2</v>
      </c>
      <c r="K2392" s="335" t="n">
        <f aca="false">SUM(K2391:K2391)</f>
        <v>5140.8</v>
      </c>
      <c r="L2392" s="330"/>
      <c r="M2392" s="262"/>
      <c r="N2392" s="262"/>
      <c r="O2392" s="262"/>
      <c r="P2392" s="262"/>
      <c r="Q2392" s="262"/>
      <c r="R2392" s="331" t="n">
        <f aca="false">SUM(R2391:R2391)</f>
        <v>5.4</v>
      </c>
    </row>
    <row r="2393" s="1" customFormat="true" ht="12.75" hidden="false" customHeight="false" outlineLevel="0" collapsed="false">
      <c r="A2393" s="262"/>
      <c r="B2393" s="272" t="s">
        <v>914</v>
      </c>
      <c r="C2393" s="342"/>
      <c r="D2393" s="342"/>
      <c r="E2393" s="262"/>
      <c r="F2393" s="262"/>
      <c r="G2393" s="333"/>
      <c r="H2393" s="343" t="n">
        <v>0</v>
      </c>
      <c r="I2393" s="344" t="n">
        <f aca="false">K2394/J2394</f>
        <v>1.68595041322314</v>
      </c>
      <c r="J2393" s="345"/>
      <c r="K2393" s="335"/>
      <c r="L2393" s="330"/>
      <c r="M2393" s="262"/>
      <c r="N2393" s="262"/>
      <c r="O2393" s="262"/>
      <c r="P2393" s="262"/>
      <c r="Q2393" s="262"/>
      <c r="R2393" s="331"/>
    </row>
    <row r="2394" s="1" customFormat="true" ht="13.5" hidden="false" customHeight="false" outlineLevel="0" collapsed="false">
      <c r="A2394" s="346"/>
      <c r="B2394" s="346" t="s">
        <v>915</v>
      </c>
      <c r="C2394" s="346"/>
      <c r="D2394" s="346"/>
      <c r="E2394" s="346"/>
      <c r="F2394" s="347"/>
      <c r="G2394" s="348"/>
      <c r="H2394" s="349" t="n">
        <f aca="false">SUM(H2392:H2393)</f>
        <v>8190</v>
      </c>
      <c r="I2394" s="350" t="n">
        <f aca="false">K2394/H2394</f>
        <v>0.627692307692308</v>
      </c>
      <c r="J2394" s="351" t="n">
        <f aca="false">SUM(J2392:J2393)</f>
        <v>3049.2</v>
      </c>
      <c r="K2394" s="352" t="n">
        <f aca="false">H2394-J2394</f>
        <v>5140.8</v>
      </c>
      <c r="L2394" s="330"/>
      <c r="M2394" s="262"/>
      <c r="N2394" s="262"/>
      <c r="O2394" s="262"/>
      <c r="P2394" s="262"/>
      <c r="Q2394" s="262"/>
      <c r="R2394" s="331"/>
    </row>
    <row r="2395" s="1" customFormat="true" ht="13.5" hidden="false" customHeight="false" outlineLevel="0" collapsed="false">
      <c r="A2395" s="262"/>
      <c r="B2395" s="332"/>
      <c r="C2395" s="342"/>
      <c r="D2395" s="342"/>
      <c r="E2395" s="262"/>
      <c r="F2395" s="262"/>
      <c r="G2395" s="262"/>
      <c r="H2395" s="262"/>
      <c r="I2395" s="354"/>
      <c r="J2395" s="354"/>
      <c r="K2395" s="355"/>
      <c r="L2395" s="330"/>
      <c r="M2395" s="262"/>
      <c r="N2395" s="262"/>
      <c r="O2395" s="262"/>
      <c r="P2395" s="262"/>
      <c r="Q2395" s="262"/>
      <c r="R2395" s="331"/>
    </row>
    <row r="2396" s="1" customFormat="true" ht="13.5" hidden="false" customHeight="false" outlineLevel="0" collapsed="false">
      <c r="A2396" s="322"/>
      <c r="B2396" s="323" t="s">
        <v>3700</v>
      </c>
      <c r="C2396" s="324" t="s">
        <v>3701</v>
      </c>
      <c r="D2396" s="325" t="n">
        <v>42787</v>
      </c>
      <c r="E2396" s="322"/>
      <c r="F2396" s="322" t="s">
        <v>3699</v>
      </c>
      <c r="G2396" s="324"/>
      <c r="H2396" s="326" t="n">
        <v>0</v>
      </c>
      <c r="I2396" s="327" t="s">
        <v>358</v>
      </c>
      <c r="J2396" s="328" t="n">
        <v>65</v>
      </c>
      <c r="K2396" s="329" t="n">
        <v>60.5</v>
      </c>
      <c r="L2396" s="330"/>
      <c r="M2396" s="262"/>
      <c r="N2396" s="262"/>
      <c r="O2396" s="262"/>
      <c r="P2396" s="262"/>
      <c r="Q2396" s="262"/>
      <c r="R2396" s="331"/>
    </row>
    <row r="2397" s="1" customFormat="true" ht="12.75" hidden="false" customHeight="false" outlineLevel="0" collapsed="false">
      <c r="A2397" s="262" t="n">
        <v>350</v>
      </c>
      <c r="B2397" s="332" t="s">
        <v>3702</v>
      </c>
      <c r="C2397" s="332" t="s">
        <v>3703</v>
      </c>
      <c r="D2397" s="332" t="s">
        <v>3704</v>
      </c>
      <c r="E2397" s="262"/>
      <c r="F2397" s="331" t="n">
        <v>0.8</v>
      </c>
      <c r="G2397" s="333" t="n">
        <v>252</v>
      </c>
      <c r="H2397" s="333" t="n">
        <f aca="false">A2397*G2397*(1-H2396/100)</f>
        <v>88200</v>
      </c>
      <c r="I2397" s="334" t="n">
        <v>201.825</v>
      </c>
      <c r="J2397" s="334" t="n">
        <f aca="false">(A2397*I2397)/J2396*K2396</f>
        <v>65748.375</v>
      </c>
      <c r="K2397" s="335" t="n">
        <f aca="false">H2397-J2397</f>
        <v>22451.625</v>
      </c>
      <c r="L2397" s="330"/>
      <c r="M2397" s="262"/>
      <c r="N2397" s="262" t="n">
        <v>201.825</v>
      </c>
      <c r="O2397" s="262" t="n">
        <v>2.3</v>
      </c>
      <c r="P2397" s="262"/>
      <c r="Q2397" s="262" t="n">
        <v>252.2812</v>
      </c>
      <c r="R2397" s="331" t="n">
        <f aca="false">A2397*F2397</f>
        <v>280</v>
      </c>
    </row>
    <row r="2398" s="1" customFormat="true" ht="12.75" hidden="false" customHeight="false" outlineLevel="0" collapsed="false">
      <c r="A2398" s="336" t="n">
        <f aca="false">SUM(A2397:A2397)</f>
        <v>350</v>
      </c>
      <c r="B2398" s="336" t="s">
        <v>377</v>
      </c>
      <c r="C2398" s="336"/>
      <c r="D2398" s="336"/>
      <c r="E2398" s="336"/>
      <c r="F2398" s="337" t="n">
        <f aca="false">R2398</f>
        <v>280</v>
      </c>
      <c r="G2398" s="338"/>
      <c r="H2398" s="339" t="n">
        <f aca="false">SUM(H2397:H2397)</f>
        <v>88200</v>
      </c>
      <c r="I2398" s="340"/>
      <c r="J2398" s="341" t="n">
        <f aca="false">SUM(J2397:J2397)</f>
        <v>65748.375</v>
      </c>
      <c r="K2398" s="335" t="n">
        <f aca="false">SUM(K2397:K2397)</f>
        <v>22451.625</v>
      </c>
      <c r="L2398" s="330"/>
      <c r="M2398" s="262"/>
      <c r="N2398" s="262"/>
      <c r="O2398" s="262"/>
      <c r="P2398" s="262"/>
      <c r="Q2398" s="262"/>
      <c r="R2398" s="331" t="n">
        <f aca="false">SUM(R2397:R2397)</f>
        <v>280</v>
      </c>
    </row>
    <row r="2399" s="1" customFormat="true" ht="12.75" hidden="false" customHeight="false" outlineLevel="0" collapsed="false">
      <c r="A2399" s="262"/>
      <c r="B2399" s="272" t="s">
        <v>914</v>
      </c>
      <c r="C2399" s="342"/>
      <c r="D2399" s="342"/>
      <c r="E2399" s="262"/>
      <c r="F2399" s="262"/>
      <c r="G2399" s="333"/>
      <c r="H2399" s="343" t="n">
        <v>0</v>
      </c>
      <c r="I2399" s="344" t="n">
        <f aca="false">K2400/J2400</f>
        <v>0.341478021319919</v>
      </c>
      <c r="J2399" s="345"/>
      <c r="K2399" s="335"/>
      <c r="L2399" s="330"/>
      <c r="M2399" s="262"/>
      <c r="N2399" s="262"/>
      <c r="O2399" s="262"/>
      <c r="P2399" s="262"/>
      <c r="Q2399" s="262"/>
      <c r="R2399" s="331"/>
    </row>
    <row r="2400" s="1" customFormat="true" ht="13.5" hidden="false" customHeight="false" outlineLevel="0" collapsed="false">
      <c r="A2400" s="346"/>
      <c r="B2400" s="346" t="s">
        <v>915</v>
      </c>
      <c r="C2400" s="346"/>
      <c r="D2400" s="346"/>
      <c r="E2400" s="346"/>
      <c r="F2400" s="347"/>
      <c r="G2400" s="348"/>
      <c r="H2400" s="349" t="n">
        <f aca="false">SUM(H2398:H2399)</f>
        <v>88200</v>
      </c>
      <c r="I2400" s="350" t="n">
        <f aca="false">K2400/H2400</f>
        <v>0.254553571428571</v>
      </c>
      <c r="J2400" s="351" t="n">
        <f aca="false">SUM(J2398:J2399)</f>
        <v>65748.375</v>
      </c>
      <c r="K2400" s="352" t="n">
        <f aca="false">H2400-J2400</f>
        <v>22451.625</v>
      </c>
      <c r="L2400" s="330"/>
      <c r="M2400" s="262"/>
      <c r="N2400" s="262"/>
      <c r="O2400" s="262"/>
      <c r="P2400" s="262"/>
      <c r="Q2400" s="262"/>
      <c r="R2400" s="331"/>
    </row>
    <row r="2401" s="1" customFormat="true" ht="13.5" hidden="false" customHeight="false" outlineLevel="0" collapsed="false">
      <c r="A2401" s="262"/>
      <c r="B2401" s="332"/>
      <c r="C2401" s="342"/>
      <c r="D2401" s="342"/>
      <c r="E2401" s="262"/>
      <c r="F2401" s="262"/>
      <c r="G2401" s="262"/>
      <c r="H2401" s="262"/>
      <c r="I2401" s="354"/>
      <c r="J2401" s="354"/>
      <c r="K2401" s="355"/>
      <c r="L2401" s="330"/>
      <c r="M2401" s="262"/>
      <c r="N2401" s="262"/>
      <c r="O2401" s="262"/>
      <c r="P2401" s="262"/>
      <c r="Q2401" s="262"/>
      <c r="R2401" s="331"/>
    </row>
    <row r="2402" s="1" customFormat="true" ht="13.5" hidden="false" customHeight="false" outlineLevel="0" collapsed="false">
      <c r="A2402" s="322"/>
      <c r="B2402" s="323" t="s">
        <v>3705</v>
      </c>
      <c r="C2402" s="324" t="s">
        <v>3706</v>
      </c>
      <c r="D2402" s="325" t="n">
        <v>42787</v>
      </c>
      <c r="E2402" s="322"/>
      <c r="F2402" s="322" t="s">
        <v>3707</v>
      </c>
      <c r="G2402" s="324"/>
      <c r="H2402" s="326" t="n">
        <v>0</v>
      </c>
      <c r="I2402" s="327" t="s">
        <v>358</v>
      </c>
      <c r="J2402" s="328" t="n">
        <v>65</v>
      </c>
      <c r="K2402" s="329" t="n">
        <v>60.5</v>
      </c>
      <c r="L2402" s="330"/>
      <c r="M2402" s="262"/>
      <c r="N2402" s="262"/>
      <c r="O2402" s="262"/>
      <c r="P2402" s="262"/>
      <c r="Q2402" s="262"/>
      <c r="R2402" s="331"/>
    </row>
    <row r="2403" s="1" customFormat="true" ht="12.75" hidden="false" customHeight="false" outlineLevel="0" collapsed="false">
      <c r="A2403" s="262" t="n">
        <v>20</v>
      </c>
      <c r="B2403" s="332" t="s">
        <v>2033</v>
      </c>
      <c r="C2403" s="332" t="s">
        <v>805</v>
      </c>
      <c r="D2403" s="332" t="s">
        <v>2034</v>
      </c>
      <c r="E2403" s="262"/>
      <c r="F2403" s="331" t="n">
        <v>9.88</v>
      </c>
      <c r="G2403" s="333" t="n">
        <v>1592</v>
      </c>
      <c r="H2403" s="333" t="n">
        <f aca="false">A2403*G2403*(1-H2402/100)</f>
        <v>31840</v>
      </c>
      <c r="I2403" s="334" t="n">
        <v>1179.36</v>
      </c>
      <c r="J2403" s="334" t="n">
        <f aca="false">(A2403*I2403)/J2402*K2402</f>
        <v>21954.24</v>
      </c>
      <c r="K2403" s="335" t="n">
        <f aca="false">H2403-J2403</f>
        <v>9885.76</v>
      </c>
      <c r="L2403" s="330"/>
      <c r="M2403" s="262"/>
      <c r="N2403" s="262" t="n">
        <v>1179.36</v>
      </c>
      <c r="O2403" s="262" t="n">
        <v>13.44</v>
      </c>
      <c r="P2403" s="262" t="n">
        <v>1770</v>
      </c>
      <c r="Q2403" s="262" t="n">
        <v>1592.136</v>
      </c>
      <c r="R2403" s="331" t="n">
        <f aca="false">A2403*F2403</f>
        <v>197.6</v>
      </c>
    </row>
    <row r="2404" s="1" customFormat="true" ht="12.75" hidden="false" customHeight="false" outlineLevel="0" collapsed="false">
      <c r="A2404" s="262" t="n">
        <v>10</v>
      </c>
      <c r="B2404" s="332" t="s">
        <v>3708</v>
      </c>
      <c r="C2404" s="332" t="s">
        <v>1577</v>
      </c>
      <c r="D2404" s="332" t="s">
        <v>3709</v>
      </c>
      <c r="E2404" s="262"/>
      <c r="F2404" s="331" t="n">
        <v>15</v>
      </c>
      <c r="G2404" s="333" t="n">
        <v>2488</v>
      </c>
      <c r="H2404" s="333" t="n">
        <f aca="false">A2404*G2404*(1-H2402/100)</f>
        <v>24880</v>
      </c>
      <c r="I2404" s="334" t="n">
        <v>1842.75</v>
      </c>
      <c r="J2404" s="334" t="n">
        <f aca="false">(A2404*I2404)/J2402*K2402</f>
        <v>17151.75</v>
      </c>
      <c r="K2404" s="335" t="n">
        <f aca="false">H2404-J2404</f>
        <v>7728.25</v>
      </c>
      <c r="L2404" s="330"/>
      <c r="M2404" s="262"/>
      <c r="N2404" s="262" t="n">
        <v>1842.75</v>
      </c>
      <c r="O2404" s="262" t="n">
        <v>21</v>
      </c>
      <c r="P2404" s="262" t="n">
        <v>2760</v>
      </c>
      <c r="Q2404" s="262" t="n">
        <v>2487.7125</v>
      </c>
      <c r="R2404" s="331" t="n">
        <f aca="false">A2404*F2404</f>
        <v>150</v>
      </c>
    </row>
    <row r="2405" s="1" customFormat="true" ht="12.75" hidden="false" customHeight="false" outlineLevel="0" collapsed="false">
      <c r="A2405" s="262" t="n">
        <v>10</v>
      </c>
      <c r="B2405" s="332" t="s">
        <v>2795</v>
      </c>
      <c r="C2405" s="332" t="s">
        <v>830</v>
      </c>
      <c r="D2405" s="332" t="s">
        <v>2796</v>
      </c>
      <c r="E2405" s="262"/>
      <c r="F2405" s="331" t="n">
        <v>5.9</v>
      </c>
      <c r="G2405" s="333" t="n">
        <v>1015</v>
      </c>
      <c r="H2405" s="333" t="n">
        <f aca="false">A2405*G2405*(1-H2402/100)</f>
        <v>10150</v>
      </c>
      <c r="I2405" s="334" t="n">
        <v>724.815</v>
      </c>
      <c r="J2405" s="334" t="n">
        <f aca="false">(A2405*I2405)/J2402*K2402</f>
        <v>6746.355</v>
      </c>
      <c r="K2405" s="335" t="n">
        <f aca="false">H2405-J2405</f>
        <v>3403.645</v>
      </c>
      <c r="L2405" s="330"/>
      <c r="M2405" s="262"/>
      <c r="N2405" s="262" t="n">
        <v>724.815</v>
      </c>
      <c r="O2405" s="262" t="n">
        <v>8.26</v>
      </c>
      <c r="P2405" s="262" t="n">
        <v>1087.2225</v>
      </c>
      <c r="Q2405" s="262" t="n">
        <v>1014.741</v>
      </c>
      <c r="R2405" s="331" t="n">
        <f aca="false">A2405*F2405</f>
        <v>59</v>
      </c>
    </row>
    <row r="2406" s="1" customFormat="true" ht="12.75" hidden="false" customHeight="false" outlineLevel="0" collapsed="false">
      <c r="A2406" s="262" t="n">
        <v>20</v>
      </c>
      <c r="B2406" s="332" t="s">
        <v>3144</v>
      </c>
      <c r="C2406" s="332" t="s">
        <v>833</v>
      </c>
      <c r="D2406" s="332" t="s">
        <v>3145</v>
      </c>
      <c r="E2406" s="262"/>
      <c r="F2406" s="331" t="n">
        <v>0.22</v>
      </c>
      <c r="G2406" s="333" t="n">
        <v>75</v>
      </c>
      <c r="H2406" s="333" t="n">
        <f aca="false">A2406*G2406*(1-H2402/100)</f>
        <v>1500</v>
      </c>
      <c r="I2406" s="334" t="n">
        <v>50.05</v>
      </c>
      <c r="J2406" s="334" t="n">
        <f aca="false">(A2406*I2406)/J2402*K2402</f>
        <v>931.7</v>
      </c>
      <c r="K2406" s="335" t="n">
        <f aca="false">H2406-J2406</f>
        <v>568.3</v>
      </c>
      <c r="L2406" s="330"/>
      <c r="M2406" s="262"/>
      <c r="N2406" s="262" t="n">
        <v>50.05</v>
      </c>
      <c r="O2406" s="262" t="n">
        <v>0.55</v>
      </c>
      <c r="P2406" s="262" t="n">
        <v>75.075</v>
      </c>
      <c r="Q2406" s="262" t="n">
        <v>75.075</v>
      </c>
      <c r="R2406" s="331" t="n">
        <f aca="false">A2406*F2406</f>
        <v>4.4</v>
      </c>
    </row>
    <row r="2407" s="1" customFormat="true" ht="12.75" hidden="false" customHeight="false" outlineLevel="0" collapsed="false">
      <c r="A2407" s="262" t="n">
        <v>5</v>
      </c>
      <c r="B2407" s="332" t="s">
        <v>3710</v>
      </c>
      <c r="C2407" s="332" t="s">
        <v>2745</v>
      </c>
      <c r="D2407" s="332" t="s">
        <v>856</v>
      </c>
      <c r="E2407" s="262"/>
      <c r="F2407" s="331" t="n">
        <v>0.47</v>
      </c>
      <c r="G2407" s="333" t="n">
        <v>439</v>
      </c>
      <c r="H2407" s="333" t="n">
        <f aca="false">A2407*G2407*(1-H2402/100)</f>
        <v>2195</v>
      </c>
      <c r="I2407" s="334" t="n">
        <v>337.61</v>
      </c>
      <c r="J2407" s="334" t="n">
        <f aca="false">(A2407*I2407)/J2402*K2402</f>
        <v>1571.185</v>
      </c>
      <c r="K2407" s="335" t="n">
        <f aca="false">H2407-J2407</f>
        <v>623.815</v>
      </c>
      <c r="L2407" s="330"/>
      <c r="M2407" s="262"/>
      <c r="N2407" s="262" t="n">
        <v>337.61</v>
      </c>
      <c r="O2407" s="262" t="n">
        <v>3.71</v>
      </c>
      <c r="P2407" s="262" t="n">
        <v>506.415</v>
      </c>
      <c r="Q2407" s="262" t="n">
        <v>438.893</v>
      </c>
      <c r="R2407" s="331" t="n">
        <f aca="false">A2407*F2407</f>
        <v>2.35</v>
      </c>
    </row>
    <row r="2408" s="1" customFormat="true" ht="12.75" hidden="false" customHeight="false" outlineLevel="0" collapsed="false">
      <c r="A2408" s="262" t="n">
        <v>4</v>
      </c>
      <c r="B2408" s="332" t="s">
        <v>3711</v>
      </c>
      <c r="C2408" s="332" t="s">
        <v>3712</v>
      </c>
      <c r="D2408" s="332" t="s">
        <v>3713</v>
      </c>
      <c r="E2408" s="262"/>
      <c r="F2408" s="331" t="n">
        <v>12.9</v>
      </c>
      <c r="G2408" s="333" t="n">
        <v>2123</v>
      </c>
      <c r="H2408" s="333" t="n">
        <f aca="false">A2408*G2408*(1-H2402/100)</f>
        <v>8492</v>
      </c>
      <c r="I2408" s="334" t="n">
        <v>1572.48</v>
      </c>
      <c r="J2408" s="334" t="n">
        <f aca="false">(A2408*I2408)/J2402*K2402</f>
        <v>5854.464</v>
      </c>
      <c r="K2408" s="335" t="n">
        <f aca="false">H2408-J2408</f>
        <v>2637.536</v>
      </c>
      <c r="L2408" s="330"/>
      <c r="M2408" s="262"/>
      <c r="N2408" s="262" t="n">
        <v>1572.48</v>
      </c>
      <c r="O2408" s="262" t="n">
        <v>17.92</v>
      </c>
      <c r="P2408" s="262" t="n">
        <v>2751.84</v>
      </c>
      <c r="Q2408" s="262" t="n">
        <v>2122.848</v>
      </c>
      <c r="R2408" s="331" t="n">
        <f aca="false">A2408*F2408</f>
        <v>51.6</v>
      </c>
    </row>
    <row r="2409" s="1" customFormat="true" ht="12.75" hidden="false" customHeight="false" outlineLevel="0" collapsed="false">
      <c r="A2409" s="262" t="n">
        <v>20</v>
      </c>
      <c r="B2409" s="332" t="s">
        <v>1268</v>
      </c>
      <c r="C2409" s="332" t="s">
        <v>1269</v>
      </c>
      <c r="D2409" s="332" t="s">
        <v>1643</v>
      </c>
      <c r="E2409" s="262"/>
      <c r="F2409" s="331" t="n">
        <v>0.3</v>
      </c>
      <c r="G2409" s="333" t="n">
        <v>90</v>
      </c>
      <c r="H2409" s="333" t="n">
        <f aca="false">A2409*G2409*(1-H2402/100)</f>
        <v>1800</v>
      </c>
      <c r="I2409" s="334" t="n">
        <v>66.69</v>
      </c>
      <c r="J2409" s="334" t="n">
        <f aca="false">(A2409*I2409)/J2402*K2402</f>
        <v>1241.46</v>
      </c>
      <c r="K2409" s="335" t="n">
        <f aca="false">H2409-J2409</f>
        <v>558.54</v>
      </c>
      <c r="L2409" s="330"/>
      <c r="M2409" s="262"/>
      <c r="N2409" s="262" t="n">
        <v>66.69</v>
      </c>
      <c r="O2409" s="262" t="n">
        <v>0.76</v>
      </c>
      <c r="P2409" s="262" t="n">
        <v>133.38</v>
      </c>
      <c r="Q2409" s="262" t="n">
        <v>90.0315</v>
      </c>
      <c r="R2409" s="331" t="n">
        <f aca="false">A2409*F2409</f>
        <v>6</v>
      </c>
    </row>
    <row r="2410" s="1" customFormat="true" ht="12.75" hidden="false" customHeight="false" outlineLevel="0" collapsed="false">
      <c r="A2410" s="262" t="n">
        <v>11</v>
      </c>
      <c r="B2410" s="332" t="s">
        <v>1582</v>
      </c>
      <c r="C2410" s="332" t="s">
        <v>1583</v>
      </c>
      <c r="D2410" s="332" t="s">
        <v>1584</v>
      </c>
      <c r="E2410" s="262"/>
      <c r="F2410" s="331" t="n">
        <v>0.35</v>
      </c>
      <c r="G2410" s="333" t="n">
        <v>110</v>
      </c>
      <c r="H2410" s="333" t="n">
        <f aca="false">A2410*G2410*(1-H2402/100)</f>
        <v>1210</v>
      </c>
      <c r="I2410" s="334" t="n">
        <v>81.6075</v>
      </c>
      <c r="J2410" s="334" t="n">
        <f aca="false">(A2410*I2410)/J2402*K2402</f>
        <v>835.53525</v>
      </c>
      <c r="K2410" s="335" t="n">
        <f aca="false">H2410-J2410</f>
        <v>374.46475</v>
      </c>
      <c r="L2410" s="330"/>
      <c r="M2410" s="262"/>
      <c r="N2410" s="262" t="n">
        <v>81.6075</v>
      </c>
      <c r="O2410" s="262" t="n">
        <v>0.93</v>
      </c>
      <c r="P2410" s="262" t="n">
        <v>146.8935</v>
      </c>
      <c r="Q2410" s="262" t="n">
        <v>110.1701</v>
      </c>
      <c r="R2410" s="331" t="n">
        <f aca="false">A2410*F2410</f>
        <v>3.85</v>
      </c>
    </row>
    <row r="2411" s="1" customFormat="true" ht="12.75" hidden="false" customHeight="false" outlineLevel="0" collapsed="false">
      <c r="A2411" s="262" t="n">
        <v>4</v>
      </c>
      <c r="B2411" s="332" t="s">
        <v>3714</v>
      </c>
      <c r="C2411" s="332" t="s">
        <v>3715</v>
      </c>
      <c r="D2411" s="332" t="s">
        <v>3716</v>
      </c>
      <c r="E2411" s="262"/>
      <c r="F2411" s="331" t="n">
        <v>4.26</v>
      </c>
      <c r="G2411" s="333" t="n">
        <v>731</v>
      </c>
      <c r="H2411" s="333" t="n">
        <f aca="false">A2411*G2411*(1-H2402/100)</f>
        <v>2924</v>
      </c>
      <c r="I2411" s="334" t="n">
        <v>608.855</v>
      </c>
      <c r="J2411" s="334" t="n">
        <f aca="false">(A2411*I2411)/J2402*K2402</f>
        <v>2266.814</v>
      </c>
      <c r="K2411" s="335" t="n">
        <f aca="false">H2411-J2411</f>
        <v>657.186</v>
      </c>
      <c r="L2411" s="330"/>
      <c r="M2411" s="262"/>
      <c r="N2411" s="262" t="n">
        <v>608.855</v>
      </c>
      <c r="O2411" s="262" t="n">
        <v>6.46</v>
      </c>
      <c r="P2411" s="262" t="n">
        <v>910</v>
      </c>
      <c r="Q2411" s="262" t="n">
        <v>730.626</v>
      </c>
      <c r="R2411" s="331" t="n">
        <f aca="false">A2411*F2411</f>
        <v>17.04</v>
      </c>
    </row>
    <row r="2412" s="1" customFormat="true" ht="12.75" hidden="false" customHeight="false" outlineLevel="0" collapsed="false">
      <c r="A2412" s="262" t="n">
        <v>1</v>
      </c>
      <c r="B2412" s="332" t="s">
        <v>3717</v>
      </c>
      <c r="C2412" s="332" t="s">
        <v>3718</v>
      </c>
      <c r="D2412" s="332" t="s">
        <v>3719</v>
      </c>
      <c r="E2412" s="262"/>
      <c r="F2412" s="331" t="n">
        <v>45</v>
      </c>
      <c r="G2412" s="333" t="n">
        <v>4620</v>
      </c>
      <c r="H2412" s="333" t="n">
        <f aca="false">A2412*G2412*(1-H2402/100)</f>
        <v>4620</v>
      </c>
      <c r="I2412" s="334" t="n">
        <v>3422.25</v>
      </c>
      <c r="J2412" s="334" t="n">
        <f aca="false">(A2412*I2412)/J2402*K2402</f>
        <v>3185.325</v>
      </c>
      <c r="K2412" s="335" t="n">
        <f aca="false">H2412-J2412</f>
        <v>1434.675</v>
      </c>
      <c r="L2412" s="330"/>
      <c r="M2412" s="262"/>
      <c r="N2412" s="262" t="n">
        <v>3422.25</v>
      </c>
      <c r="O2412" s="262" t="n">
        <v>39</v>
      </c>
      <c r="P2412" s="262" t="n">
        <v>5133.375</v>
      </c>
      <c r="Q2412" s="262" t="n">
        <v>4620.0375</v>
      </c>
      <c r="R2412" s="331" t="n">
        <f aca="false">A2412*F2412</f>
        <v>45</v>
      </c>
    </row>
    <row r="2413" s="1" customFormat="true" ht="12.75" hidden="false" customHeight="false" outlineLevel="0" collapsed="false">
      <c r="A2413" s="262" t="n">
        <v>1</v>
      </c>
      <c r="B2413" s="332" t="s">
        <v>3720</v>
      </c>
      <c r="C2413" s="332" t="s">
        <v>3718</v>
      </c>
      <c r="D2413" s="332" t="s">
        <v>3721</v>
      </c>
      <c r="E2413" s="262"/>
      <c r="F2413" s="331" t="n">
        <v>43</v>
      </c>
      <c r="G2413" s="333" t="n">
        <v>5686</v>
      </c>
      <c r="H2413" s="333" t="n">
        <f aca="false">A2413*G2413*(1-H2402/100)</f>
        <v>5686</v>
      </c>
      <c r="I2413" s="334" t="n">
        <v>4212</v>
      </c>
      <c r="J2413" s="334" t="n">
        <f aca="false">(A2413*I2413)/J2402*K2402</f>
        <v>3920.4</v>
      </c>
      <c r="K2413" s="335" t="n">
        <f aca="false">H2413-J2413</f>
        <v>1765.6</v>
      </c>
      <c r="L2413" s="330"/>
      <c r="M2413" s="262"/>
      <c r="N2413" s="262" t="n">
        <v>4212</v>
      </c>
      <c r="O2413" s="262" t="n">
        <v>48</v>
      </c>
      <c r="P2413" s="262" t="n">
        <v>6318</v>
      </c>
      <c r="Q2413" s="262" t="n">
        <v>5686.2</v>
      </c>
      <c r="R2413" s="331" t="n">
        <f aca="false">A2413*F2413</f>
        <v>43</v>
      </c>
    </row>
    <row r="2414" s="1" customFormat="true" ht="12.75" hidden="false" customHeight="false" outlineLevel="0" collapsed="false">
      <c r="A2414" s="262" t="n">
        <v>1</v>
      </c>
      <c r="B2414" s="332" t="s">
        <v>3722</v>
      </c>
      <c r="C2414" s="332" t="s">
        <v>3242</v>
      </c>
      <c r="D2414" s="332" t="s">
        <v>856</v>
      </c>
      <c r="E2414" s="262"/>
      <c r="F2414" s="331"/>
      <c r="G2414" s="333" t="n">
        <v>2958</v>
      </c>
      <c r="H2414" s="333" t="n">
        <f aca="false">A2414*G2414*(1-H2402/100)</f>
        <v>2958</v>
      </c>
      <c r="I2414" s="334" t="n">
        <v>2275</v>
      </c>
      <c r="J2414" s="334" t="n">
        <f aca="false">(A2414*I2414)/J2402*K2402</f>
        <v>2117.5</v>
      </c>
      <c r="K2414" s="335" t="n">
        <f aca="false">H2414-J2414</f>
        <v>840.5</v>
      </c>
      <c r="L2414" s="330"/>
      <c r="M2414" s="262"/>
      <c r="N2414" s="262" t="n">
        <v>2275</v>
      </c>
      <c r="O2414" s="262" t="n">
        <v>25</v>
      </c>
      <c r="P2414" s="262" t="n">
        <v>3640</v>
      </c>
      <c r="Q2414" s="262" t="n">
        <v>2957.5</v>
      </c>
      <c r="R2414" s="331" t="n">
        <f aca="false">A2414*F2414</f>
        <v>0</v>
      </c>
    </row>
    <row r="2415" s="1" customFormat="true" ht="12.75" hidden="false" customHeight="false" outlineLevel="0" collapsed="false">
      <c r="A2415" s="262" t="n">
        <v>3</v>
      </c>
      <c r="B2415" s="332" t="s">
        <v>3723</v>
      </c>
      <c r="C2415" s="332" t="s">
        <v>2955</v>
      </c>
      <c r="D2415" s="332" t="s">
        <v>3724</v>
      </c>
      <c r="E2415" s="262"/>
      <c r="F2415" s="331" t="n">
        <v>2.5</v>
      </c>
      <c r="G2415" s="333" t="n">
        <v>2475</v>
      </c>
      <c r="H2415" s="333" t="n">
        <f aca="false">A2415*G2415*(1-H2402/100)</f>
        <v>7425</v>
      </c>
      <c r="I2415" s="334" t="n">
        <v>1456</v>
      </c>
      <c r="J2415" s="334" t="n">
        <f aca="false">(A2415*I2415)/J2402*K2402</f>
        <v>4065.6</v>
      </c>
      <c r="K2415" s="335" t="n">
        <f aca="false">H2415-J2415</f>
        <v>3359.4</v>
      </c>
      <c r="L2415" s="330"/>
      <c r="M2415" s="262"/>
      <c r="N2415" s="262" t="n">
        <v>1456</v>
      </c>
      <c r="O2415" s="262" t="n">
        <v>16</v>
      </c>
      <c r="P2415" s="262" t="n">
        <v>2912</v>
      </c>
      <c r="Q2415" s="262" t="n">
        <v>2475.2</v>
      </c>
      <c r="R2415" s="331" t="n">
        <f aca="false">A2415*F2415</f>
        <v>7.5</v>
      </c>
    </row>
    <row r="2416" s="1" customFormat="true" ht="12.75" hidden="false" customHeight="false" outlineLevel="0" collapsed="false">
      <c r="A2416" s="262" t="n">
        <v>4</v>
      </c>
      <c r="B2416" s="332" t="s">
        <v>2237</v>
      </c>
      <c r="C2416" s="332" t="s">
        <v>2238</v>
      </c>
      <c r="D2416" s="332" t="s">
        <v>2239</v>
      </c>
      <c r="E2416" s="262"/>
      <c r="F2416" s="331" t="n">
        <v>2.55</v>
      </c>
      <c r="G2416" s="333" t="n">
        <v>2808</v>
      </c>
      <c r="H2416" s="333" t="n">
        <f aca="false">A2416*G2416*(1-H2402/100)</f>
        <v>11232</v>
      </c>
      <c r="I2416" s="334" t="n">
        <v>1755</v>
      </c>
      <c r="J2416" s="334" t="n">
        <f aca="false">(A2416*I2416)/J2402*K2402</f>
        <v>6534</v>
      </c>
      <c r="K2416" s="335" t="n">
        <f aca="false">H2416-J2416</f>
        <v>4698</v>
      </c>
      <c r="L2416" s="330"/>
      <c r="M2416" s="262"/>
      <c r="N2416" s="262" t="n">
        <v>1755</v>
      </c>
      <c r="O2416" s="262" t="n">
        <v>18</v>
      </c>
      <c r="P2416" s="262" t="n">
        <v>2808</v>
      </c>
      <c r="Q2416" s="262" t="n">
        <v>2808</v>
      </c>
      <c r="R2416" s="331" t="n">
        <f aca="false">A2416*F2416</f>
        <v>10.2</v>
      </c>
    </row>
    <row r="2417" s="1" customFormat="true" ht="12.75" hidden="false" customHeight="false" outlineLevel="0" collapsed="false">
      <c r="A2417" s="262" t="n">
        <v>4</v>
      </c>
      <c r="B2417" s="332" t="s">
        <v>3266</v>
      </c>
      <c r="C2417" s="332" t="s">
        <v>2386</v>
      </c>
      <c r="D2417" s="332" t="s">
        <v>3267</v>
      </c>
      <c r="E2417" s="262"/>
      <c r="F2417" s="331" t="n">
        <v>3.34</v>
      </c>
      <c r="G2417" s="333" t="n">
        <v>2429</v>
      </c>
      <c r="H2417" s="333" t="n">
        <f aca="false">A2417*G2417*(1-H2402/100)</f>
        <v>9716</v>
      </c>
      <c r="I2417" s="334" t="n">
        <v>1428.57</v>
      </c>
      <c r="J2417" s="334" t="n">
        <f aca="false">(A2417*I2417)/J2402*K2402</f>
        <v>5318.676</v>
      </c>
      <c r="K2417" s="335" t="n">
        <f aca="false">H2417-J2417</f>
        <v>4397.324</v>
      </c>
      <c r="L2417" s="330"/>
      <c r="M2417" s="262"/>
      <c r="N2417" s="262" t="n">
        <v>1428.57</v>
      </c>
      <c r="O2417" s="262" t="n">
        <v>16.28</v>
      </c>
      <c r="P2417" s="262" t="n">
        <v>2700</v>
      </c>
      <c r="Q2417" s="262" t="n">
        <v>2428.569</v>
      </c>
      <c r="R2417" s="331" t="n">
        <f aca="false">A2417*F2417</f>
        <v>13.36</v>
      </c>
    </row>
    <row r="2418" s="1" customFormat="true" ht="12.75" hidden="false" customHeight="false" outlineLevel="0" collapsed="false">
      <c r="A2418" s="262" t="n">
        <v>10</v>
      </c>
      <c r="B2418" s="332" t="s">
        <v>1016</v>
      </c>
      <c r="C2418" s="332" t="s">
        <v>1263</v>
      </c>
      <c r="D2418" s="332" t="s">
        <v>1018</v>
      </c>
      <c r="E2418" s="262"/>
      <c r="F2418" s="331" t="n">
        <v>0.71</v>
      </c>
      <c r="G2418" s="333" t="n">
        <v>980</v>
      </c>
      <c r="H2418" s="333" t="n">
        <f aca="false">A2418*G2418*(1-H2402/100)</f>
        <v>9800</v>
      </c>
      <c r="I2418" s="334" t="n">
        <v>403.65</v>
      </c>
      <c r="J2418" s="334" t="n">
        <f aca="false">(A2418*I2418)/J2402*K2402</f>
        <v>3757.05</v>
      </c>
      <c r="K2418" s="335" t="n">
        <f aca="false">H2418-J2418</f>
        <v>6042.95</v>
      </c>
      <c r="L2418" s="330"/>
      <c r="M2418" s="262"/>
      <c r="N2418" s="262" t="n">
        <v>403.65</v>
      </c>
      <c r="O2418" s="262" t="n">
        <v>4.6</v>
      </c>
      <c r="P2418" s="262" t="n">
        <v>1300</v>
      </c>
      <c r="Q2418" s="262" t="n">
        <v>980</v>
      </c>
      <c r="R2418" s="331" t="n">
        <f aca="false">A2418*F2418</f>
        <v>7.1</v>
      </c>
    </row>
    <row r="2419" s="1" customFormat="true" ht="12.75" hidden="false" customHeight="false" outlineLevel="0" collapsed="false">
      <c r="A2419" s="262" t="n">
        <v>24</v>
      </c>
      <c r="B2419" s="332" t="s">
        <v>1613</v>
      </c>
      <c r="C2419" s="332" t="s">
        <v>1532</v>
      </c>
      <c r="D2419" s="332" t="s">
        <v>1614</v>
      </c>
      <c r="E2419" s="262"/>
      <c r="F2419" s="331" t="n">
        <v>0.59</v>
      </c>
      <c r="G2419" s="333" t="n">
        <v>131</v>
      </c>
      <c r="H2419" s="333" t="n">
        <f aca="false">A2419*G2419*(1-H2402/100)</f>
        <v>3144</v>
      </c>
      <c r="I2419" s="334" t="n">
        <v>88.4</v>
      </c>
      <c r="J2419" s="334" t="n">
        <f aca="false">(A2419*I2419)/J2402*K2402</f>
        <v>1974.72</v>
      </c>
      <c r="K2419" s="335" t="n">
        <f aca="false">H2419-J2419</f>
        <v>1169.28</v>
      </c>
      <c r="L2419" s="330"/>
      <c r="M2419" s="262"/>
      <c r="N2419" s="262" t="n">
        <v>88.4</v>
      </c>
      <c r="O2419" s="262" t="n">
        <v>0.8</v>
      </c>
      <c r="P2419" s="262" t="n">
        <v>300</v>
      </c>
      <c r="Q2419" s="262" t="n">
        <v>131</v>
      </c>
      <c r="R2419" s="331" t="n">
        <f aca="false">A2419*F2419</f>
        <v>14.16</v>
      </c>
    </row>
    <row r="2420" s="1" customFormat="true" ht="12.75" hidden="false" customHeight="false" outlineLevel="0" collapsed="false">
      <c r="A2420" s="262" t="n">
        <v>6</v>
      </c>
      <c r="B2420" s="332" t="s">
        <v>2050</v>
      </c>
      <c r="C2420" s="332" t="s">
        <v>1974</v>
      </c>
      <c r="D2420" s="332" t="s">
        <v>2051</v>
      </c>
      <c r="E2420" s="262"/>
      <c r="F2420" s="331" t="n">
        <v>0.52</v>
      </c>
      <c r="G2420" s="333" t="n">
        <v>470</v>
      </c>
      <c r="H2420" s="333" t="n">
        <f aca="false">A2420*G2420*(1-H2402/100)</f>
        <v>2820</v>
      </c>
      <c r="I2420" s="334" t="n">
        <v>337.5</v>
      </c>
      <c r="J2420" s="334" t="n">
        <f aca="false">(A2420*I2420)/J2402*K2402</f>
        <v>1884.80769230769</v>
      </c>
      <c r="K2420" s="335" t="n">
        <f aca="false">H2420-J2420</f>
        <v>935.192307692308</v>
      </c>
      <c r="L2420" s="330"/>
      <c r="M2420" s="262"/>
      <c r="N2420" s="262" t="n">
        <v>337.5</v>
      </c>
      <c r="O2420" s="262" t="n">
        <v>3.84615384615385</v>
      </c>
      <c r="P2420" s="262" t="n">
        <v>800</v>
      </c>
      <c r="Q2420" s="262" t="n">
        <v>470</v>
      </c>
      <c r="R2420" s="331" t="n">
        <f aca="false">A2420*F2420</f>
        <v>3.12</v>
      </c>
    </row>
    <row r="2421" s="1" customFormat="true" ht="12.75" hidden="false" customHeight="false" outlineLevel="0" collapsed="false">
      <c r="A2421" s="262" t="n">
        <v>4</v>
      </c>
      <c r="B2421" s="332" t="s">
        <v>2828</v>
      </c>
      <c r="C2421" s="332" t="s">
        <v>1553</v>
      </c>
      <c r="D2421" s="332" t="s">
        <v>2829</v>
      </c>
      <c r="E2421" s="262"/>
      <c r="F2421" s="331" t="n">
        <v>3.4</v>
      </c>
      <c r="G2421" s="333" t="n">
        <v>1576</v>
      </c>
      <c r="H2421" s="333" t="n">
        <f aca="false">A2421*G2421*(1-H2402/100)</f>
        <v>6304</v>
      </c>
      <c r="I2421" s="334" t="n">
        <v>1102.14</v>
      </c>
      <c r="J2421" s="334" t="n">
        <f aca="false">(A2421*I2421)/J2402*K2402</f>
        <v>4103.352</v>
      </c>
      <c r="K2421" s="335" t="n">
        <f aca="false">H2421-J2421</f>
        <v>2200.648</v>
      </c>
      <c r="L2421" s="330"/>
      <c r="M2421" s="262"/>
      <c r="N2421" s="262" t="n">
        <v>1102.14</v>
      </c>
      <c r="O2421" s="262" t="n">
        <v>12.56</v>
      </c>
      <c r="P2421" s="262" t="n">
        <v>1980</v>
      </c>
      <c r="Q2421" s="262" t="n">
        <v>1576</v>
      </c>
      <c r="R2421" s="331" t="n">
        <f aca="false">A2421*F2421</f>
        <v>13.6</v>
      </c>
    </row>
    <row r="2422" s="1" customFormat="true" ht="12.75" hidden="false" customHeight="false" outlineLevel="0" collapsed="false">
      <c r="A2422" s="262" t="n">
        <v>12</v>
      </c>
      <c r="B2422" s="332" t="s">
        <v>2297</v>
      </c>
      <c r="C2422" s="332" t="s">
        <v>1553</v>
      </c>
      <c r="D2422" s="332" t="s">
        <v>3679</v>
      </c>
      <c r="E2422" s="262"/>
      <c r="F2422" s="331" t="n">
        <v>4.2</v>
      </c>
      <c r="G2422" s="333" t="n">
        <v>2685</v>
      </c>
      <c r="H2422" s="333" t="n">
        <f aca="false">A2422*G2422*(1-H2402/100)</f>
        <v>32220</v>
      </c>
      <c r="I2422" s="334" t="n">
        <v>1790.1</v>
      </c>
      <c r="J2422" s="334" t="n">
        <f aca="false">(A2422*I2422)/J2402*K2402</f>
        <v>19994.04</v>
      </c>
      <c r="K2422" s="335" t="n">
        <f aca="false">H2422-J2422</f>
        <v>12225.96</v>
      </c>
      <c r="L2422" s="330"/>
      <c r="M2422" s="262"/>
      <c r="N2422" s="262" t="n">
        <v>1790.1</v>
      </c>
      <c r="O2422" s="262" t="n">
        <v>20.4</v>
      </c>
      <c r="P2422" s="262" t="n">
        <v>3220</v>
      </c>
      <c r="Q2422" s="262" t="n">
        <v>2685</v>
      </c>
      <c r="R2422" s="331" t="n">
        <f aca="false">A2422*F2422</f>
        <v>50.4</v>
      </c>
    </row>
    <row r="2423" s="1" customFormat="true" ht="12.75" hidden="false" customHeight="false" outlineLevel="0" collapsed="false">
      <c r="A2423" s="262" t="n">
        <v>4</v>
      </c>
      <c r="B2423" s="332" t="s">
        <v>3725</v>
      </c>
      <c r="C2423" s="332" t="s">
        <v>3726</v>
      </c>
      <c r="D2423" s="332" t="s">
        <v>3727</v>
      </c>
      <c r="E2423" s="262"/>
      <c r="F2423" s="331" t="n">
        <v>4.85</v>
      </c>
      <c r="G2423" s="333" t="n">
        <v>2843</v>
      </c>
      <c r="H2423" s="333" t="n">
        <f aca="false">A2423*G2423*(1-H2402/100)</f>
        <v>11372</v>
      </c>
      <c r="I2423" s="334" t="n">
        <v>2106</v>
      </c>
      <c r="J2423" s="334" t="n">
        <f aca="false">(A2423*I2423)/J2402*K2402</f>
        <v>7840.8</v>
      </c>
      <c r="K2423" s="335" t="n">
        <f aca="false">H2423-J2423</f>
        <v>3531.2</v>
      </c>
      <c r="L2423" s="330"/>
      <c r="M2423" s="262"/>
      <c r="N2423" s="262" t="n">
        <v>2106</v>
      </c>
      <c r="O2423" s="262" t="n">
        <v>24</v>
      </c>
      <c r="P2423" s="262" t="n">
        <v>3790</v>
      </c>
      <c r="Q2423" s="262" t="n">
        <v>2843</v>
      </c>
      <c r="R2423" s="331" t="n">
        <f aca="false">A2423*F2423</f>
        <v>19.4</v>
      </c>
    </row>
    <row r="2424" s="1" customFormat="true" ht="12.75" hidden="false" customHeight="false" outlineLevel="0" collapsed="false">
      <c r="A2424" s="262" t="n">
        <v>12</v>
      </c>
      <c r="B2424" s="332" t="s">
        <v>2600</v>
      </c>
      <c r="C2424" s="332" t="s">
        <v>2598</v>
      </c>
      <c r="D2424" s="332" t="s">
        <v>2601</v>
      </c>
      <c r="E2424" s="262"/>
      <c r="F2424" s="331" t="n">
        <v>0.8</v>
      </c>
      <c r="G2424" s="333" t="n">
        <v>265</v>
      </c>
      <c r="H2424" s="333" t="n">
        <f aca="false">A2424*G2424*(1-H2402/100)</f>
        <v>3180</v>
      </c>
      <c r="I2424" s="334" t="n">
        <v>203.58</v>
      </c>
      <c r="J2424" s="334" t="n">
        <f aca="false">(A2424*I2424)/J2402*K2402</f>
        <v>2273.832</v>
      </c>
      <c r="K2424" s="335" t="n">
        <f aca="false">H2424-J2424</f>
        <v>906.168</v>
      </c>
      <c r="L2424" s="330"/>
      <c r="M2424" s="262"/>
      <c r="N2424" s="262" t="n">
        <v>203.58</v>
      </c>
      <c r="O2424" s="262" t="n">
        <v>2.32</v>
      </c>
      <c r="P2424" s="262" t="n">
        <v>447.876</v>
      </c>
      <c r="Q2424" s="262" t="n">
        <v>265</v>
      </c>
      <c r="R2424" s="331" t="n">
        <f aca="false">A2424*F2424</f>
        <v>9.6</v>
      </c>
    </row>
    <row r="2425" s="1" customFormat="true" ht="12.75" hidden="false" customHeight="false" outlineLevel="0" collapsed="false">
      <c r="A2425" s="262" t="n">
        <v>35</v>
      </c>
      <c r="B2425" s="332" t="s">
        <v>2832</v>
      </c>
      <c r="C2425" s="332" t="s">
        <v>1562</v>
      </c>
      <c r="D2425" s="332" t="s">
        <v>2833</v>
      </c>
      <c r="E2425" s="262"/>
      <c r="F2425" s="331" t="n">
        <v>0.33</v>
      </c>
      <c r="G2425" s="333" t="n">
        <v>284</v>
      </c>
      <c r="H2425" s="333" t="n">
        <f aca="false">A2425*G2425*(1-H2402/100)</f>
        <v>9940</v>
      </c>
      <c r="I2425" s="334" t="n">
        <v>210.6</v>
      </c>
      <c r="J2425" s="334" t="n">
        <f aca="false">(A2425*I2425)/J2402*K2402</f>
        <v>6860.7</v>
      </c>
      <c r="K2425" s="335" t="n">
        <f aca="false">H2425-J2425</f>
        <v>3079.3</v>
      </c>
      <c r="L2425" s="330"/>
      <c r="M2425" s="262"/>
      <c r="N2425" s="262" t="n">
        <v>210.6</v>
      </c>
      <c r="O2425" s="262" t="n">
        <v>2.4</v>
      </c>
      <c r="P2425" s="262" t="n">
        <v>400</v>
      </c>
      <c r="Q2425" s="262" t="n">
        <v>284</v>
      </c>
      <c r="R2425" s="331" t="n">
        <f aca="false">A2425*F2425</f>
        <v>11.55</v>
      </c>
    </row>
    <row r="2426" s="1" customFormat="true" ht="12.75" hidden="false" customHeight="false" outlineLevel="0" collapsed="false">
      <c r="A2426" s="262" t="n">
        <v>36</v>
      </c>
      <c r="B2426" s="332" t="s">
        <v>3728</v>
      </c>
      <c r="C2426" s="332" t="s">
        <v>1562</v>
      </c>
      <c r="D2426" s="332" t="s">
        <v>3729</v>
      </c>
      <c r="E2426" s="262"/>
      <c r="F2426" s="331" t="n">
        <v>0.3</v>
      </c>
      <c r="G2426" s="333" t="n">
        <v>261</v>
      </c>
      <c r="H2426" s="333" t="n">
        <f aca="false">A2426*G2426*(1-H2402/100)</f>
        <v>9396</v>
      </c>
      <c r="I2426" s="334" t="n">
        <v>193.05</v>
      </c>
      <c r="J2426" s="334" t="n">
        <f aca="false">(A2426*I2426)/J2402*K2402</f>
        <v>6468.66</v>
      </c>
      <c r="K2426" s="335" t="n">
        <f aca="false">H2426-J2426</f>
        <v>2927.34</v>
      </c>
      <c r="L2426" s="330"/>
      <c r="M2426" s="262"/>
      <c r="N2426" s="262" t="n">
        <v>193.05</v>
      </c>
      <c r="O2426" s="262" t="n">
        <v>2.2</v>
      </c>
      <c r="P2426" s="262" t="n">
        <v>500</v>
      </c>
      <c r="Q2426" s="262" t="n">
        <v>261</v>
      </c>
      <c r="R2426" s="331" t="n">
        <f aca="false">A2426*F2426</f>
        <v>10.8</v>
      </c>
    </row>
    <row r="2427" s="1" customFormat="true" ht="12.75" hidden="false" customHeight="false" outlineLevel="0" collapsed="false">
      <c r="A2427" s="262" t="n">
        <v>2</v>
      </c>
      <c r="B2427" s="332" t="s">
        <v>1569</v>
      </c>
      <c r="C2427" s="332" t="s">
        <v>1570</v>
      </c>
      <c r="D2427" s="332" t="s">
        <v>1571</v>
      </c>
      <c r="E2427" s="262"/>
      <c r="F2427" s="331" t="n">
        <v>1.9</v>
      </c>
      <c r="G2427" s="333" t="n">
        <v>770</v>
      </c>
      <c r="H2427" s="333" t="n">
        <f aca="false">A2427*G2427*(1-H2402/100)</f>
        <v>1540</v>
      </c>
      <c r="I2427" s="334" t="n">
        <v>570.375</v>
      </c>
      <c r="J2427" s="334" t="n">
        <f aca="false">(A2427*I2427)/J2402*K2402</f>
        <v>1061.775</v>
      </c>
      <c r="K2427" s="335" t="n">
        <f aca="false">H2427-J2427</f>
        <v>478.225</v>
      </c>
      <c r="L2427" s="330"/>
      <c r="M2427" s="262"/>
      <c r="N2427" s="262" t="n">
        <v>570.375</v>
      </c>
      <c r="O2427" s="262" t="n">
        <v>6.5</v>
      </c>
      <c r="P2427" s="262" t="n">
        <v>1030</v>
      </c>
      <c r="Q2427" s="262" t="n">
        <v>770</v>
      </c>
      <c r="R2427" s="331" t="n">
        <f aca="false">A2427*F2427</f>
        <v>3.8</v>
      </c>
    </row>
    <row r="2428" s="1" customFormat="true" ht="12.75" hidden="false" customHeight="false" outlineLevel="0" collapsed="false">
      <c r="A2428" s="262" t="n">
        <v>4</v>
      </c>
      <c r="B2428" s="332" t="s">
        <v>3730</v>
      </c>
      <c r="C2428" s="332" t="s">
        <v>1809</v>
      </c>
      <c r="D2428" s="332" t="s">
        <v>3731</v>
      </c>
      <c r="E2428" s="262"/>
      <c r="F2428" s="331" t="n">
        <v>0.71</v>
      </c>
      <c r="G2428" s="333" t="n">
        <v>842</v>
      </c>
      <c r="H2428" s="333" t="n">
        <f aca="false">A2428*G2428*(1-H2402/100)</f>
        <v>3368</v>
      </c>
      <c r="I2428" s="334" t="n">
        <v>526.5</v>
      </c>
      <c r="J2428" s="334" t="n">
        <f aca="false">(A2428*I2428)/J2402*K2402</f>
        <v>1960.2</v>
      </c>
      <c r="K2428" s="335" t="n">
        <f aca="false">H2428-J2428</f>
        <v>1407.8</v>
      </c>
      <c r="L2428" s="330"/>
      <c r="M2428" s="262"/>
      <c r="N2428" s="262" t="n">
        <v>526.5</v>
      </c>
      <c r="O2428" s="262" t="n">
        <v>6</v>
      </c>
      <c r="P2428" s="262" t="n">
        <v>950</v>
      </c>
      <c r="Q2428" s="262" t="n">
        <v>842</v>
      </c>
      <c r="R2428" s="331" t="n">
        <f aca="false">A2428*F2428</f>
        <v>2.84</v>
      </c>
    </row>
    <row r="2429" s="1" customFormat="true" ht="12.75" hidden="false" customHeight="false" outlineLevel="0" collapsed="false">
      <c r="A2429" s="262" t="n">
        <v>8</v>
      </c>
      <c r="B2429" s="332" t="s">
        <v>3683</v>
      </c>
      <c r="C2429" s="332" t="s">
        <v>1570</v>
      </c>
      <c r="D2429" s="332" t="s">
        <v>3684</v>
      </c>
      <c r="E2429" s="262"/>
      <c r="F2429" s="331" t="n">
        <v>1.02</v>
      </c>
      <c r="G2429" s="333" t="n">
        <v>806</v>
      </c>
      <c r="H2429" s="333" t="n">
        <f aca="false">A2429*G2429*(1-H2402/100)</f>
        <v>6448</v>
      </c>
      <c r="I2429" s="334" t="n">
        <v>596.7</v>
      </c>
      <c r="J2429" s="334" t="n">
        <f aca="false">(A2429*I2429)/J2402*K2402</f>
        <v>4443.12</v>
      </c>
      <c r="K2429" s="335" t="n">
        <f aca="false">H2429-J2429</f>
        <v>2004.88</v>
      </c>
      <c r="L2429" s="330"/>
      <c r="M2429" s="262"/>
      <c r="N2429" s="262" t="n">
        <v>596.7</v>
      </c>
      <c r="O2429" s="262" t="n">
        <v>6.8</v>
      </c>
      <c r="P2429" s="262" t="n">
        <v>1070</v>
      </c>
      <c r="Q2429" s="262" t="n">
        <v>806</v>
      </c>
      <c r="R2429" s="331" t="n">
        <f aca="false">A2429*F2429</f>
        <v>8.16</v>
      </c>
    </row>
    <row r="2430" s="1" customFormat="true" ht="12.75" hidden="false" customHeight="false" outlineLevel="0" collapsed="false">
      <c r="A2430" s="262" t="n">
        <v>20</v>
      </c>
      <c r="B2430" s="332" t="s">
        <v>3732</v>
      </c>
      <c r="C2430" s="272" t="s">
        <v>1980</v>
      </c>
      <c r="D2430" s="332"/>
      <c r="E2430" s="262"/>
      <c r="F2430" s="331"/>
      <c r="G2430" s="333"/>
      <c r="H2430" s="333"/>
      <c r="I2430" s="334"/>
      <c r="J2430" s="334"/>
      <c r="K2430" s="335"/>
      <c r="L2430" s="330"/>
      <c r="M2430" s="262"/>
      <c r="N2430" s="262"/>
      <c r="O2430" s="262"/>
      <c r="P2430" s="262"/>
      <c r="Q2430" s="262"/>
      <c r="R2430" s="331"/>
    </row>
    <row r="2431" s="1" customFormat="true" ht="12.75" hidden="false" customHeight="false" outlineLevel="0" collapsed="false">
      <c r="A2431" s="262" t="n">
        <v>15</v>
      </c>
      <c r="B2431" s="332" t="s">
        <v>3733</v>
      </c>
      <c r="C2431" s="272" t="s">
        <v>1980</v>
      </c>
      <c r="D2431" s="332"/>
      <c r="E2431" s="262"/>
      <c r="F2431" s="331"/>
      <c r="G2431" s="333"/>
      <c r="H2431" s="333"/>
      <c r="I2431" s="334"/>
      <c r="J2431" s="334"/>
      <c r="K2431" s="335"/>
      <c r="L2431" s="330"/>
      <c r="M2431" s="262"/>
      <c r="N2431" s="262"/>
      <c r="O2431" s="262"/>
      <c r="P2431" s="262"/>
      <c r="Q2431" s="262"/>
      <c r="R2431" s="331"/>
    </row>
    <row r="2432" s="1" customFormat="true" ht="12.75" hidden="false" customHeight="false" outlineLevel="0" collapsed="false">
      <c r="A2432" s="262" t="n">
        <v>15</v>
      </c>
      <c r="B2432" s="332" t="s">
        <v>3734</v>
      </c>
      <c r="C2432" s="272" t="s">
        <v>1980</v>
      </c>
      <c r="D2432" s="332"/>
      <c r="E2432" s="262"/>
      <c r="F2432" s="331"/>
      <c r="G2432" s="333"/>
      <c r="H2432" s="333"/>
      <c r="I2432" s="334"/>
      <c r="J2432" s="334"/>
      <c r="K2432" s="335"/>
      <c r="L2432" s="330"/>
      <c r="M2432" s="262"/>
      <c r="N2432" s="262"/>
      <c r="O2432" s="262"/>
      <c r="P2432" s="262"/>
      <c r="Q2432" s="262"/>
      <c r="R2432" s="331"/>
    </row>
    <row r="2433" s="1" customFormat="true" ht="12.75" hidden="false" customHeight="false" outlineLevel="0" collapsed="false">
      <c r="A2433" s="262" t="n">
        <v>10</v>
      </c>
      <c r="B2433" s="332" t="s">
        <v>3735</v>
      </c>
      <c r="C2433" s="272" t="s">
        <v>1980</v>
      </c>
      <c r="D2433" s="332"/>
      <c r="E2433" s="262"/>
      <c r="F2433" s="331"/>
      <c r="G2433" s="333"/>
      <c r="H2433" s="333"/>
      <c r="I2433" s="334"/>
      <c r="J2433" s="334"/>
      <c r="K2433" s="335"/>
      <c r="L2433" s="330"/>
      <c r="M2433" s="262"/>
      <c r="N2433" s="262"/>
      <c r="O2433" s="262"/>
      <c r="P2433" s="262"/>
      <c r="Q2433" s="262"/>
      <c r="R2433" s="331"/>
    </row>
    <row r="2434" s="1" customFormat="true" ht="12.75" hidden="false" customHeight="false" outlineLevel="0" collapsed="false">
      <c r="A2434" s="262" t="n">
        <v>6</v>
      </c>
      <c r="B2434" s="332" t="s">
        <v>3736</v>
      </c>
      <c r="C2434" s="272" t="s">
        <v>1980</v>
      </c>
      <c r="D2434" s="332"/>
      <c r="E2434" s="262"/>
      <c r="F2434" s="331"/>
      <c r="G2434" s="333"/>
      <c r="H2434" s="333"/>
      <c r="I2434" s="334"/>
      <c r="J2434" s="334"/>
      <c r="K2434" s="335"/>
      <c r="L2434" s="330"/>
      <c r="M2434" s="262"/>
      <c r="N2434" s="262"/>
      <c r="O2434" s="262"/>
      <c r="P2434" s="262"/>
      <c r="Q2434" s="262"/>
      <c r="R2434" s="331"/>
    </row>
    <row r="2435" s="1" customFormat="true" ht="12.75" hidden="false" customHeight="false" outlineLevel="0" collapsed="false">
      <c r="A2435" s="262" t="n">
        <v>4</v>
      </c>
      <c r="B2435" s="332" t="s">
        <v>3737</v>
      </c>
      <c r="C2435" s="272" t="s">
        <v>1980</v>
      </c>
      <c r="D2435" s="332"/>
      <c r="E2435" s="262"/>
      <c r="F2435" s="331"/>
      <c r="G2435" s="333"/>
      <c r="H2435" s="333"/>
      <c r="I2435" s="334"/>
      <c r="J2435" s="334"/>
      <c r="K2435" s="335"/>
      <c r="L2435" s="330"/>
      <c r="M2435" s="262"/>
      <c r="N2435" s="262"/>
      <c r="O2435" s="262"/>
      <c r="P2435" s="262"/>
      <c r="Q2435" s="262"/>
      <c r="R2435" s="331"/>
    </row>
    <row r="2436" s="1" customFormat="true" ht="12.75" hidden="false" customHeight="false" outlineLevel="0" collapsed="false">
      <c r="A2436" s="262"/>
      <c r="B2436" s="272" t="s">
        <v>2471</v>
      </c>
      <c r="C2436" s="332"/>
      <c r="D2436" s="332"/>
      <c r="E2436" s="262"/>
      <c r="F2436" s="331"/>
      <c r="G2436" s="333"/>
      <c r="H2436" s="333"/>
      <c r="I2436" s="334"/>
      <c r="J2436" s="334"/>
      <c r="K2436" s="335"/>
      <c r="L2436" s="330"/>
      <c r="M2436" s="262"/>
      <c r="N2436" s="262"/>
      <c r="O2436" s="262"/>
      <c r="P2436" s="262"/>
      <c r="Q2436" s="262"/>
      <c r="R2436" s="331"/>
    </row>
    <row r="2437" s="1" customFormat="true" ht="12.75" hidden="false" customHeight="false" outlineLevel="0" collapsed="false">
      <c r="A2437" s="262" t="n">
        <v>1</v>
      </c>
      <c r="B2437" s="332" t="s">
        <v>2122</v>
      </c>
      <c r="C2437" s="332" t="s">
        <v>2123</v>
      </c>
      <c r="D2437" s="332" t="s">
        <v>2124</v>
      </c>
      <c r="E2437" s="262"/>
      <c r="F2437" s="331" t="n">
        <v>2.5</v>
      </c>
      <c r="G2437" s="333" t="n">
        <v>2300</v>
      </c>
      <c r="H2437" s="333" t="n">
        <f aca="false">A2437*G2437*(1-H2402/100)</f>
        <v>2300</v>
      </c>
      <c r="I2437" s="334" t="n">
        <v>1009.125</v>
      </c>
      <c r="J2437" s="334" t="n">
        <f aca="false">(A2437*I2437)/J2402*K2402</f>
        <v>939.2625</v>
      </c>
      <c r="K2437" s="335" t="n">
        <f aca="false">H2437-J2437</f>
        <v>1360.7375</v>
      </c>
      <c r="L2437" s="330"/>
      <c r="M2437" s="262"/>
      <c r="N2437" s="262" t="n">
        <v>1009.125</v>
      </c>
      <c r="O2437" s="262" t="n">
        <v>11.5</v>
      </c>
      <c r="P2437" s="262" t="n">
        <v>3000</v>
      </c>
      <c r="Q2437" s="262" t="n">
        <v>2300</v>
      </c>
      <c r="R2437" s="331" t="n">
        <f aca="false">A2437*F2437</f>
        <v>2.5</v>
      </c>
    </row>
    <row r="2438" s="1" customFormat="true" ht="12.75" hidden="false" customHeight="false" outlineLevel="0" collapsed="false">
      <c r="A2438" s="262" t="n">
        <v>1</v>
      </c>
      <c r="B2438" s="332" t="s">
        <v>2198</v>
      </c>
      <c r="C2438" s="332" t="s">
        <v>2199</v>
      </c>
      <c r="D2438" s="332" t="s">
        <v>2200</v>
      </c>
      <c r="E2438" s="262"/>
      <c r="F2438" s="331" t="n">
        <v>1.53</v>
      </c>
      <c r="G2438" s="333" t="n">
        <v>1007</v>
      </c>
      <c r="H2438" s="333" t="n">
        <f aca="false">A2438*G2438*(1-H2402/100)</f>
        <v>1007</v>
      </c>
      <c r="I2438" s="334" t="n">
        <v>671.58</v>
      </c>
      <c r="J2438" s="334" t="n">
        <f aca="false">(A2438*I2438)/J2402*K2402</f>
        <v>625.086</v>
      </c>
      <c r="K2438" s="335" t="n">
        <f aca="false">H2438-J2438</f>
        <v>381.914</v>
      </c>
      <c r="L2438" s="330"/>
      <c r="M2438" s="262"/>
      <c r="N2438" s="262" t="n">
        <v>671.58</v>
      </c>
      <c r="O2438" s="262" t="n">
        <v>7.38</v>
      </c>
      <c r="P2438" s="262" t="n">
        <v>1100</v>
      </c>
      <c r="Q2438" s="262" t="n">
        <v>1007.37</v>
      </c>
      <c r="R2438" s="331" t="n">
        <f aca="false">A2438*F2438</f>
        <v>1.53</v>
      </c>
    </row>
    <row r="2439" s="1" customFormat="true" ht="12.75" hidden="false" customHeight="false" outlineLevel="0" collapsed="false">
      <c r="A2439" s="262" t="n">
        <v>30</v>
      </c>
      <c r="B2439" s="332" t="s">
        <v>846</v>
      </c>
      <c r="C2439" s="332" t="s">
        <v>842</v>
      </c>
      <c r="D2439" s="332" t="s">
        <v>1328</v>
      </c>
      <c r="E2439" s="262"/>
      <c r="F2439" s="331" t="n">
        <v>0.04</v>
      </c>
      <c r="G2439" s="333" t="n">
        <v>42</v>
      </c>
      <c r="H2439" s="333" t="n">
        <f aca="false">A2439*G2439*(1-H2402/100)</f>
        <v>1260</v>
      </c>
      <c r="I2439" s="334" t="n">
        <v>26.325</v>
      </c>
      <c r="J2439" s="334" t="n">
        <f aca="false">(A2439*I2439)/J2402*K2402</f>
        <v>735.075</v>
      </c>
      <c r="K2439" s="335" t="n">
        <f aca="false">H2439-J2439</f>
        <v>524.925</v>
      </c>
      <c r="L2439" s="330"/>
      <c r="M2439" s="262"/>
      <c r="N2439" s="262" t="n">
        <v>26.325</v>
      </c>
      <c r="O2439" s="262" t="n">
        <v>0.3</v>
      </c>
      <c r="P2439" s="262" t="n">
        <v>80</v>
      </c>
      <c r="Q2439" s="262" t="n">
        <v>42.12</v>
      </c>
      <c r="R2439" s="331" t="n">
        <f aca="false">A2439*F2439</f>
        <v>1.2</v>
      </c>
    </row>
    <row r="2440" s="1" customFormat="true" ht="12.75" hidden="false" customHeight="false" outlineLevel="0" collapsed="false">
      <c r="A2440" s="262" t="n">
        <v>50</v>
      </c>
      <c r="B2440" s="332" t="s">
        <v>1801</v>
      </c>
      <c r="C2440" s="332" t="s">
        <v>1802</v>
      </c>
      <c r="D2440" s="332" t="s">
        <v>1803</v>
      </c>
      <c r="E2440" s="262"/>
      <c r="F2440" s="331" t="n">
        <v>0.01</v>
      </c>
      <c r="G2440" s="333" t="n">
        <v>21</v>
      </c>
      <c r="H2440" s="333" t="n">
        <f aca="false">A2440*G2440*(1-H2402/100)</f>
        <v>1050</v>
      </c>
      <c r="I2440" s="334" t="n">
        <v>15.795</v>
      </c>
      <c r="J2440" s="334" t="n">
        <f aca="false">(A2440*I2440)/J2402*K2402</f>
        <v>735.075</v>
      </c>
      <c r="K2440" s="335" t="n">
        <f aca="false">H2440-J2440</f>
        <v>314.925</v>
      </c>
      <c r="L2440" s="330"/>
      <c r="M2440" s="262"/>
      <c r="N2440" s="262" t="n">
        <v>15.795</v>
      </c>
      <c r="O2440" s="262" t="n">
        <v>0.18</v>
      </c>
      <c r="P2440" s="262" t="n">
        <v>30</v>
      </c>
      <c r="Q2440" s="262" t="n">
        <v>21.3233</v>
      </c>
      <c r="R2440" s="331" t="n">
        <f aca="false">A2440*F2440</f>
        <v>0.5</v>
      </c>
    </row>
    <row r="2441" s="1" customFormat="true" ht="12.75" hidden="false" customHeight="false" outlineLevel="0" collapsed="false">
      <c r="A2441" s="262" t="n">
        <v>10</v>
      </c>
      <c r="B2441" s="332" t="s">
        <v>2858</v>
      </c>
      <c r="C2441" s="332" t="s">
        <v>1802</v>
      </c>
      <c r="D2441" s="332" t="s">
        <v>2859</v>
      </c>
      <c r="E2441" s="262"/>
      <c r="F2441" s="331" t="n">
        <v>0.01</v>
      </c>
      <c r="G2441" s="333" t="n">
        <v>29</v>
      </c>
      <c r="H2441" s="333" t="n">
        <f aca="false">A2441*G2441*(1-H2402/100)</f>
        <v>290</v>
      </c>
      <c r="I2441" s="334" t="n">
        <v>22.815</v>
      </c>
      <c r="J2441" s="334" t="n">
        <f aca="false">(A2441*I2441)/J2402*K2402</f>
        <v>212.355</v>
      </c>
      <c r="K2441" s="335" t="n">
        <f aca="false">H2441-J2441</f>
        <v>77.645</v>
      </c>
      <c r="L2441" s="330"/>
      <c r="M2441" s="262"/>
      <c r="N2441" s="262" t="n">
        <v>22.815</v>
      </c>
      <c r="O2441" s="262" t="n">
        <v>0.26</v>
      </c>
      <c r="P2441" s="262" t="n">
        <v>40</v>
      </c>
      <c r="Q2441" s="262" t="n">
        <v>28.5188</v>
      </c>
      <c r="R2441" s="331" t="n">
        <f aca="false">A2441*F2441</f>
        <v>0.1</v>
      </c>
    </row>
    <row r="2442" s="1" customFormat="true" ht="12.75" hidden="false" customHeight="false" outlineLevel="0" collapsed="false">
      <c r="A2442" s="262" t="n">
        <v>10</v>
      </c>
      <c r="B2442" s="332" t="s">
        <v>2860</v>
      </c>
      <c r="C2442" s="332" t="s">
        <v>1802</v>
      </c>
      <c r="D2442" s="332" t="s">
        <v>2861</v>
      </c>
      <c r="E2442" s="262"/>
      <c r="F2442" s="331" t="n">
        <v>0.01</v>
      </c>
      <c r="G2442" s="333" t="n">
        <v>29</v>
      </c>
      <c r="H2442" s="333" t="n">
        <f aca="false">A2442*G2442*(1-H2402/100)</f>
        <v>290</v>
      </c>
      <c r="I2442" s="334" t="n">
        <v>22.815</v>
      </c>
      <c r="J2442" s="334" t="n">
        <f aca="false">(A2442*I2442)/J2402*K2402</f>
        <v>212.355</v>
      </c>
      <c r="K2442" s="335" t="n">
        <f aca="false">H2442-J2442</f>
        <v>77.645</v>
      </c>
      <c r="L2442" s="330"/>
      <c r="M2442" s="262"/>
      <c r="N2442" s="262" t="n">
        <v>22.815</v>
      </c>
      <c r="O2442" s="262" t="n">
        <v>0.26</v>
      </c>
      <c r="P2442" s="262" t="n">
        <v>40</v>
      </c>
      <c r="Q2442" s="262" t="n">
        <v>28.5188</v>
      </c>
      <c r="R2442" s="331" t="n">
        <f aca="false">A2442*F2442</f>
        <v>0.1</v>
      </c>
    </row>
    <row r="2443" s="1" customFormat="true" ht="12.75" hidden="false" customHeight="false" outlineLevel="0" collapsed="false">
      <c r="A2443" s="262" t="n">
        <v>6</v>
      </c>
      <c r="B2443" s="332" t="s">
        <v>2401</v>
      </c>
      <c r="C2443" s="332" t="s">
        <v>2402</v>
      </c>
      <c r="D2443" s="332" t="s">
        <v>2403</v>
      </c>
      <c r="E2443" s="262"/>
      <c r="F2443" s="331"/>
      <c r="G2443" s="333" t="n">
        <v>284</v>
      </c>
      <c r="H2443" s="333" t="n">
        <f aca="false">A2443*G2443*(1-H2402/100)</f>
        <v>1704</v>
      </c>
      <c r="I2443" s="334" t="n">
        <v>210.6</v>
      </c>
      <c r="J2443" s="334" t="n">
        <f aca="false">(A2443*I2443)/J2402*K2402</f>
        <v>1176.12</v>
      </c>
      <c r="K2443" s="335" t="n">
        <f aca="false">H2443-J2443</f>
        <v>527.88</v>
      </c>
      <c r="L2443" s="330"/>
      <c r="M2443" s="262"/>
      <c r="N2443" s="262" t="n">
        <v>210.6</v>
      </c>
      <c r="O2443" s="262" t="n">
        <v>2.4</v>
      </c>
      <c r="P2443" s="262" t="n">
        <v>390</v>
      </c>
      <c r="Q2443" s="262" t="n">
        <v>284.31</v>
      </c>
      <c r="R2443" s="331" t="n">
        <f aca="false">A2443*F2443</f>
        <v>0</v>
      </c>
    </row>
    <row r="2444" s="1" customFormat="true" ht="12.75" hidden="false" customHeight="false" outlineLevel="0" collapsed="false">
      <c r="A2444" s="262" t="n">
        <v>1</v>
      </c>
      <c r="B2444" s="332" t="s">
        <v>3738</v>
      </c>
      <c r="C2444" s="332" t="s">
        <v>1962</v>
      </c>
      <c r="D2444" s="332" t="s">
        <v>3115</v>
      </c>
      <c r="E2444" s="262"/>
      <c r="F2444" s="331" t="n">
        <v>2</v>
      </c>
      <c r="G2444" s="333" t="n">
        <v>2320</v>
      </c>
      <c r="H2444" s="333" t="n">
        <f aca="false">A2444*G2444*(1-H2402/100)</f>
        <v>2320</v>
      </c>
      <c r="I2444" s="334" t="n">
        <v>1547</v>
      </c>
      <c r="J2444" s="334" t="n">
        <f aca="false">(A2444*I2444)/J2402*K2402</f>
        <v>1439.9</v>
      </c>
      <c r="K2444" s="335" t="n">
        <f aca="false">H2444-J2444</f>
        <v>880.1</v>
      </c>
      <c r="L2444" s="330"/>
      <c r="M2444" s="262"/>
      <c r="N2444" s="262" t="n">
        <v>1547</v>
      </c>
      <c r="O2444" s="262" t="n">
        <v>17</v>
      </c>
      <c r="P2444" s="262" t="n">
        <v>3000</v>
      </c>
      <c r="Q2444" s="262" t="n">
        <v>2320.5</v>
      </c>
      <c r="R2444" s="331" t="n">
        <f aca="false">A2444*F2444</f>
        <v>2</v>
      </c>
    </row>
    <row r="2445" s="1" customFormat="true" ht="12.75" hidden="false" customHeight="false" outlineLevel="0" collapsed="false">
      <c r="A2445" s="262" t="n">
        <v>1</v>
      </c>
      <c r="B2445" s="332" t="s">
        <v>3739</v>
      </c>
      <c r="C2445" s="332" t="s">
        <v>3740</v>
      </c>
      <c r="D2445" s="332" t="s">
        <v>3741</v>
      </c>
      <c r="E2445" s="262"/>
      <c r="F2445" s="331"/>
      <c r="G2445" s="333" t="n">
        <v>2662</v>
      </c>
      <c r="H2445" s="333" t="n">
        <f aca="false">A2445*G2445*(1-H2402/100)</f>
        <v>2662</v>
      </c>
      <c r="I2445" s="334" t="n">
        <v>2047.5</v>
      </c>
      <c r="J2445" s="334" t="n">
        <f aca="false">(A2445*I2445)/J2402*K2402</f>
        <v>1905.75</v>
      </c>
      <c r="K2445" s="335" t="n">
        <f aca="false">H2445-J2445</f>
        <v>756.25</v>
      </c>
      <c r="L2445" s="330"/>
      <c r="M2445" s="262"/>
      <c r="N2445" s="262" t="n">
        <v>2047.5</v>
      </c>
      <c r="O2445" s="262" t="n">
        <v>17.5</v>
      </c>
      <c r="P2445" s="262" t="n">
        <v>2940</v>
      </c>
      <c r="Q2445" s="262" t="n">
        <v>2661.75</v>
      </c>
      <c r="R2445" s="331" t="n">
        <f aca="false">A2445*F2445</f>
        <v>0</v>
      </c>
    </row>
    <row r="2446" s="1" customFormat="true" ht="12.75" hidden="false" customHeight="false" outlineLevel="0" collapsed="false">
      <c r="A2446" s="262" t="n">
        <v>2</v>
      </c>
      <c r="B2446" s="332" t="s">
        <v>3742</v>
      </c>
      <c r="C2446" s="332" t="s">
        <v>3740</v>
      </c>
      <c r="D2446" s="332" t="s">
        <v>3743</v>
      </c>
      <c r="E2446" s="262"/>
      <c r="F2446" s="331"/>
      <c r="G2446" s="333" t="n">
        <v>2814</v>
      </c>
      <c r="H2446" s="333" t="n">
        <f aca="false">A2446*G2446*(1-H2402/100)</f>
        <v>5628</v>
      </c>
      <c r="I2446" s="334" t="n">
        <v>2164.5</v>
      </c>
      <c r="J2446" s="334" t="n">
        <f aca="false">(A2446*I2446)/J2402*K2402</f>
        <v>4029.3</v>
      </c>
      <c r="K2446" s="335" t="n">
        <f aca="false">H2446-J2446</f>
        <v>1598.7</v>
      </c>
      <c r="L2446" s="330"/>
      <c r="M2446" s="262"/>
      <c r="N2446" s="262" t="n">
        <v>2164.5</v>
      </c>
      <c r="O2446" s="262" t="n">
        <v>18.5</v>
      </c>
      <c r="P2446" s="262" t="n">
        <v>3100</v>
      </c>
      <c r="Q2446" s="262" t="n">
        <v>2813.85</v>
      </c>
      <c r="R2446" s="331" t="n">
        <f aca="false">A2446*F2446</f>
        <v>0</v>
      </c>
    </row>
    <row r="2447" s="1" customFormat="true" ht="12.75" hidden="false" customHeight="false" outlineLevel="0" collapsed="false">
      <c r="A2447" s="262" t="n">
        <v>1</v>
      </c>
      <c r="B2447" s="332" t="s">
        <v>3744</v>
      </c>
      <c r="C2447" s="332" t="s">
        <v>3745</v>
      </c>
      <c r="D2447" s="353"/>
      <c r="E2447" s="262"/>
      <c r="F2447" s="331"/>
      <c r="G2447" s="333" t="n">
        <v>3019</v>
      </c>
      <c r="H2447" s="333" t="n">
        <f aca="false">A2447*G2447*(1-H2402/100)</f>
        <v>3019</v>
      </c>
      <c r="I2447" s="334" t="n">
        <v>2875.6</v>
      </c>
      <c r="J2447" s="334" t="n">
        <f aca="false">(A2447*I2447)/J2402*K2402</f>
        <v>2676.52</v>
      </c>
      <c r="K2447" s="335" t="n">
        <f aca="false">H2447-J2447</f>
        <v>342.48</v>
      </c>
      <c r="L2447" s="330"/>
      <c r="M2447" s="262"/>
      <c r="N2447" s="262" t="n">
        <v>2875.6</v>
      </c>
      <c r="O2447" s="262" t="n">
        <v>28</v>
      </c>
      <c r="P2447" s="262" t="n">
        <v>3330</v>
      </c>
      <c r="Q2447" s="262" t="n">
        <v>3019.38</v>
      </c>
      <c r="R2447" s="331" t="n">
        <f aca="false">A2447*F2447</f>
        <v>0</v>
      </c>
    </row>
    <row r="2448" s="1" customFormat="true" ht="12.75" hidden="false" customHeight="false" outlineLevel="0" collapsed="false">
      <c r="A2448" s="262" t="n">
        <v>4</v>
      </c>
      <c r="B2448" s="332" t="s">
        <v>3746</v>
      </c>
      <c r="C2448" s="332" t="s">
        <v>3747</v>
      </c>
      <c r="D2448" s="332" t="s">
        <v>3748</v>
      </c>
      <c r="E2448" s="262"/>
      <c r="F2448" s="331"/>
      <c r="G2448" s="333" t="n">
        <v>502</v>
      </c>
      <c r="H2448" s="333" t="n">
        <f aca="false">A2448*G2448*(1-H2402/100)</f>
        <v>2008</v>
      </c>
      <c r="I2448" s="334" t="n">
        <v>372.19</v>
      </c>
      <c r="J2448" s="334" t="n">
        <f aca="false">(A2448*I2448)/J2402*K2402</f>
        <v>1385.692</v>
      </c>
      <c r="K2448" s="335" t="n">
        <f aca="false">H2448-J2448</f>
        <v>622.308</v>
      </c>
      <c r="L2448" s="330"/>
      <c r="M2448" s="262"/>
      <c r="N2448" s="262" t="n">
        <v>372.19</v>
      </c>
      <c r="O2448" s="262" t="n">
        <v>4.09</v>
      </c>
      <c r="P2448" s="262" t="n">
        <v>632.723</v>
      </c>
      <c r="Q2448" s="262" t="n">
        <v>502.4565</v>
      </c>
      <c r="R2448" s="331" t="n">
        <f aca="false">A2448*F2448</f>
        <v>0</v>
      </c>
    </row>
    <row r="2449" s="1" customFormat="true" ht="12.75" hidden="false" customHeight="false" outlineLevel="0" collapsed="false">
      <c r="A2449" s="262" t="n">
        <v>20</v>
      </c>
      <c r="B2449" s="332" t="s">
        <v>2404</v>
      </c>
      <c r="C2449" s="332" t="s">
        <v>1680</v>
      </c>
      <c r="D2449" s="332" t="s">
        <v>2405</v>
      </c>
      <c r="E2449" s="262"/>
      <c r="F2449" s="331" t="n">
        <v>0.05</v>
      </c>
      <c r="G2449" s="333" t="n">
        <v>130</v>
      </c>
      <c r="H2449" s="333" t="n">
        <f aca="false">A2449*G2449*(1-H2402/100)</f>
        <v>2600</v>
      </c>
      <c r="I2449" s="334" t="n">
        <v>96.525</v>
      </c>
      <c r="J2449" s="334" t="n">
        <f aca="false">(A2449*I2449)/J2402*K2402</f>
        <v>1796.85</v>
      </c>
      <c r="K2449" s="335" t="n">
        <f aca="false">H2449-J2449</f>
        <v>803.15</v>
      </c>
      <c r="L2449" s="330"/>
      <c r="M2449" s="262"/>
      <c r="N2449" s="262" t="n">
        <v>96.525</v>
      </c>
      <c r="O2449" s="262" t="n">
        <v>1.1</v>
      </c>
      <c r="P2449" s="262" t="n">
        <v>140</v>
      </c>
      <c r="Q2449" s="262" t="n">
        <v>130.3088</v>
      </c>
      <c r="R2449" s="331" t="n">
        <f aca="false">A2449*F2449</f>
        <v>1</v>
      </c>
    </row>
    <row r="2450" s="1" customFormat="true" ht="12.75" hidden="false" customHeight="false" outlineLevel="0" collapsed="false">
      <c r="A2450" s="262" t="n">
        <v>8</v>
      </c>
      <c r="B2450" s="332" t="s">
        <v>3086</v>
      </c>
      <c r="C2450" s="332" t="s">
        <v>3087</v>
      </c>
      <c r="D2450" s="332" t="s">
        <v>3088</v>
      </c>
      <c r="E2450" s="262"/>
      <c r="F2450" s="331"/>
      <c r="G2450" s="333" t="n">
        <v>919</v>
      </c>
      <c r="H2450" s="333" t="n">
        <f aca="false">A2450*G2450*(1-H2402/100)</f>
        <v>7352</v>
      </c>
      <c r="I2450" s="334" t="n">
        <v>707.265</v>
      </c>
      <c r="J2450" s="334" t="n">
        <f aca="false">(A2450*I2450)/J2402*K2402</f>
        <v>5266.404</v>
      </c>
      <c r="K2450" s="335" t="n">
        <f aca="false">H2450-J2450</f>
        <v>2085.596</v>
      </c>
      <c r="L2450" s="330"/>
      <c r="M2450" s="262"/>
      <c r="N2450" s="262" t="n">
        <v>707.265</v>
      </c>
      <c r="O2450" s="262" t="n">
        <v>8.37</v>
      </c>
      <c r="P2450" s="262" t="n">
        <v>1060.8975</v>
      </c>
      <c r="Q2450" s="262" t="n">
        <v>919.4445</v>
      </c>
      <c r="R2450" s="331" t="n">
        <f aca="false">A2450*F2450</f>
        <v>0</v>
      </c>
    </row>
    <row r="2451" s="1" customFormat="true" ht="12.75" hidden="false" customHeight="false" outlineLevel="0" collapsed="false">
      <c r="A2451" s="336" t="n">
        <f aca="false">SUM(A2403:A2450)</f>
        <v>490</v>
      </c>
      <c r="B2451" s="336" t="s">
        <v>377</v>
      </c>
      <c r="C2451" s="336"/>
      <c r="D2451" s="336"/>
      <c r="E2451" s="336"/>
      <c r="F2451" s="337" t="n">
        <f aca="false">R2451</f>
        <v>774.36</v>
      </c>
      <c r="G2451" s="338"/>
      <c r="H2451" s="339" t="n">
        <f aca="false">SUM(H2403:H2450)</f>
        <v>259650</v>
      </c>
      <c r="I2451" s="340"/>
      <c r="J2451" s="341" t="n">
        <f aca="false">SUM(J2403:J2450)</f>
        <v>169453.805442308</v>
      </c>
      <c r="K2451" s="335" t="n">
        <f aca="false">SUM(K2403:K2450)</f>
        <v>90196.1945576923</v>
      </c>
      <c r="L2451" s="330"/>
      <c r="M2451" s="262"/>
      <c r="N2451" s="262"/>
      <c r="O2451" s="262"/>
      <c r="P2451" s="262"/>
      <c r="Q2451" s="262"/>
      <c r="R2451" s="331" t="n">
        <f aca="false">SUM(R2403:R2450)</f>
        <v>774.36</v>
      </c>
    </row>
    <row r="2452" s="1" customFormat="true" ht="12.75" hidden="false" customHeight="false" outlineLevel="0" collapsed="false">
      <c r="A2452" s="262"/>
      <c r="B2452" s="272" t="s">
        <v>914</v>
      </c>
      <c r="C2452" s="342"/>
      <c r="D2452" s="342"/>
      <c r="E2452" s="262"/>
      <c r="F2452" s="262"/>
      <c r="G2452" s="333"/>
      <c r="H2452" s="343" t="n">
        <v>0</v>
      </c>
      <c r="I2452" s="344" t="n">
        <f aca="false">K2453/J2453</f>
        <v>0.532276004792354</v>
      </c>
      <c r="J2452" s="345"/>
      <c r="K2452" s="335"/>
      <c r="L2452" s="330"/>
      <c r="M2452" s="262"/>
      <c r="N2452" s="262"/>
      <c r="O2452" s="262"/>
      <c r="P2452" s="262"/>
      <c r="Q2452" s="262"/>
      <c r="R2452" s="331"/>
    </row>
    <row r="2453" s="1" customFormat="true" ht="13.5" hidden="false" customHeight="false" outlineLevel="0" collapsed="false">
      <c r="A2453" s="346"/>
      <c r="B2453" s="346" t="s">
        <v>915</v>
      </c>
      <c r="C2453" s="346"/>
      <c r="D2453" s="346"/>
      <c r="E2453" s="346"/>
      <c r="F2453" s="347"/>
      <c r="G2453" s="348"/>
      <c r="H2453" s="349" t="n">
        <f aca="false">SUM(H2451:H2452)</f>
        <v>259650</v>
      </c>
      <c r="I2453" s="350" t="n">
        <f aca="false">K2453/H2453</f>
        <v>0.34737606222874</v>
      </c>
      <c r="J2453" s="351" t="n">
        <f aca="false">SUM(J2451:J2452)</f>
        <v>169453.805442308</v>
      </c>
      <c r="K2453" s="352" t="n">
        <f aca="false">H2453-J2453</f>
        <v>90196.1945576924</v>
      </c>
      <c r="L2453" s="330"/>
      <c r="M2453" s="262"/>
      <c r="N2453" s="262"/>
      <c r="O2453" s="262"/>
      <c r="P2453" s="262"/>
      <c r="Q2453" s="262"/>
      <c r="R2453" s="331"/>
    </row>
    <row r="2454" s="1" customFormat="true" ht="13.5" hidden="false" customHeight="false" outlineLevel="0" collapsed="false">
      <c r="A2454" s="262"/>
      <c r="B2454" s="332"/>
      <c r="C2454" s="342"/>
      <c r="D2454" s="342"/>
      <c r="E2454" s="262"/>
      <c r="F2454" s="262"/>
      <c r="G2454" s="262"/>
      <c r="H2454" s="262"/>
      <c r="I2454" s="354"/>
      <c r="J2454" s="354"/>
      <c r="K2454" s="355"/>
      <c r="L2454" s="330"/>
      <c r="M2454" s="262"/>
      <c r="N2454" s="262"/>
      <c r="O2454" s="262"/>
      <c r="P2454" s="262"/>
      <c r="Q2454" s="262"/>
      <c r="R2454" s="331"/>
    </row>
    <row r="2455" s="1" customFormat="true" ht="13.5" hidden="false" customHeight="false" outlineLevel="0" collapsed="false">
      <c r="A2455" s="322"/>
      <c r="B2455" s="323" t="s">
        <v>383</v>
      </c>
      <c r="C2455" s="324" t="s">
        <v>3749</v>
      </c>
      <c r="D2455" s="325" t="n">
        <v>42788</v>
      </c>
      <c r="E2455" s="322"/>
      <c r="F2455" s="322" t="s">
        <v>3750</v>
      </c>
      <c r="G2455" s="324"/>
      <c r="H2455" s="326" t="n">
        <v>0</v>
      </c>
      <c r="I2455" s="327" t="s">
        <v>358</v>
      </c>
      <c r="J2455" s="328" t="n">
        <v>65</v>
      </c>
      <c r="K2455" s="329" t="n">
        <v>60.5</v>
      </c>
      <c r="L2455" s="330"/>
      <c r="M2455" s="262"/>
      <c r="N2455" s="262"/>
      <c r="O2455" s="262"/>
      <c r="P2455" s="262"/>
      <c r="Q2455" s="262"/>
      <c r="R2455" s="331"/>
    </row>
    <row r="2456" s="1" customFormat="true" ht="12.75" hidden="false" customHeight="false" outlineLevel="0" collapsed="false">
      <c r="A2456" s="262" t="n">
        <v>12</v>
      </c>
      <c r="B2456" s="332" t="s">
        <v>3751</v>
      </c>
      <c r="C2456" s="332" t="s">
        <v>1822</v>
      </c>
      <c r="D2456" s="332" t="s">
        <v>3752</v>
      </c>
      <c r="E2456" s="262"/>
      <c r="F2456" s="331" t="n">
        <v>0.54</v>
      </c>
      <c r="G2456" s="333" t="n">
        <v>200</v>
      </c>
      <c r="H2456" s="333" t="n">
        <f aca="false">A2456*G2456*(1-H2455/100)</f>
        <v>2400</v>
      </c>
      <c r="I2456" s="334" t="n">
        <v>122.85</v>
      </c>
      <c r="J2456" s="334" t="n">
        <f aca="false">(A2456*I2456)/J2455*K2455</f>
        <v>1372.14</v>
      </c>
      <c r="K2456" s="335" t="n">
        <f aca="false">H2456-J2456</f>
        <v>1027.86</v>
      </c>
      <c r="L2456" s="330"/>
      <c r="M2456" s="262"/>
      <c r="N2456" s="262" t="n">
        <v>122.85</v>
      </c>
      <c r="O2456" s="262" t="n">
        <v>1.4</v>
      </c>
      <c r="P2456" s="262" t="n">
        <v>184.275</v>
      </c>
      <c r="Q2456" s="262" t="n">
        <v>165.8475</v>
      </c>
      <c r="R2456" s="331" t="n">
        <f aca="false">A2456*F2456</f>
        <v>6.48</v>
      </c>
    </row>
    <row r="2457" s="1" customFormat="true" ht="12.75" hidden="false" customHeight="false" outlineLevel="0" collapsed="false">
      <c r="A2457" s="262" t="n">
        <v>12</v>
      </c>
      <c r="B2457" s="332" t="s">
        <v>3753</v>
      </c>
      <c r="C2457" s="332" t="s">
        <v>1825</v>
      </c>
      <c r="D2457" s="332" t="s">
        <v>3754</v>
      </c>
      <c r="E2457" s="262"/>
      <c r="F2457" s="331" t="n">
        <v>3.6</v>
      </c>
      <c r="G2457" s="333" t="n">
        <v>900</v>
      </c>
      <c r="H2457" s="333" t="n">
        <f aca="false">A2457*G2457*(1-H2455/100)</f>
        <v>10800</v>
      </c>
      <c r="I2457" s="334" t="n">
        <v>614.25</v>
      </c>
      <c r="J2457" s="334" t="n">
        <f aca="false">(A2457*I2457)/J2455*K2455</f>
        <v>6860.7</v>
      </c>
      <c r="K2457" s="335" t="n">
        <f aca="false">H2457-J2457</f>
        <v>3939.3</v>
      </c>
      <c r="L2457" s="330"/>
      <c r="M2457" s="262"/>
      <c r="N2457" s="262" t="n">
        <v>614.25</v>
      </c>
      <c r="O2457" s="262" t="n">
        <v>7</v>
      </c>
      <c r="P2457" s="262" t="n">
        <v>921.375</v>
      </c>
      <c r="Q2457" s="262" t="n">
        <v>829.2375</v>
      </c>
      <c r="R2457" s="331" t="n">
        <f aca="false">A2457*F2457</f>
        <v>43.2</v>
      </c>
    </row>
    <row r="2458" s="1" customFormat="true" ht="12.75" hidden="false" customHeight="false" outlineLevel="0" collapsed="false">
      <c r="A2458" s="262" t="n">
        <v>2</v>
      </c>
      <c r="B2458" s="332" t="s">
        <v>3755</v>
      </c>
      <c r="C2458" s="332" t="s">
        <v>3756</v>
      </c>
      <c r="D2458" s="332" t="s">
        <v>3757</v>
      </c>
      <c r="E2458" s="262"/>
      <c r="F2458" s="331" t="n">
        <v>150</v>
      </c>
      <c r="G2458" s="333" t="n">
        <v>29700</v>
      </c>
      <c r="H2458" s="333" t="n">
        <f aca="false">A2458*G2458*(1-H2455/100)</f>
        <v>59400</v>
      </c>
      <c r="I2458" s="334" t="n">
        <v>20972.25</v>
      </c>
      <c r="J2458" s="334" t="n">
        <f aca="false">(A2458*I2458)/J2455*K2455</f>
        <v>39040.65</v>
      </c>
      <c r="K2458" s="335" t="n">
        <f aca="false">H2458-J2458</f>
        <v>20359.35</v>
      </c>
      <c r="L2458" s="330"/>
      <c r="M2458" s="262"/>
      <c r="N2458" s="262" t="n">
        <v>20972.25</v>
      </c>
      <c r="O2458" s="262" t="n">
        <v>239</v>
      </c>
      <c r="P2458" s="262" t="n">
        <v>29361.15</v>
      </c>
      <c r="Q2458" s="262" t="n">
        <v>28312.5375</v>
      </c>
      <c r="R2458" s="331" t="n">
        <f aca="false">A2458*F2458</f>
        <v>300</v>
      </c>
    </row>
    <row r="2459" s="1" customFormat="true" ht="12.75" hidden="false" customHeight="false" outlineLevel="0" collapsed="false">
      <c r="A2459" s="336" t="n">
        <f aca="false">SUM(A2456:A2458)</f>
        <v>26</v>
      </c>
      <c r="B2459" s="336" t="s">
        <v>377</v>
      </c>
      <c r="C2459" s="336"/>
      <c r="D2459" s="336"/>
      <c r="E2459" s="336"/>
      <c r="F2459" s="337" t="n">
        <f aca="false">R2459</f>
        <v>349.68</v>
      </c>
      <c r="G2459" s="338"/>
      <c r="H2459" s="339" t="n">
        <f aca="false">SUM(H2456:H2458)</f>
        <v>72600</v>
      </c>
      <c r="I2459" s="340"/>
      <c r="J2459" s="341" t="n">
        <f aca="false">SUM(J2456:J2458)</f>
        <v>47273.49</v>
      </c>
      <c r="K2459" s="335" t="n">
        <f aca="false">SUM(K2456:K2458)</f>
        <v>25326.51</v>
      </c>
      <c r="L2459" s="330"/>
      <c r="M2459" s="262"/>
      <c r="N2459" s="262"/>
      <c r="O2459" s="262"/>
      <c r="P2459" s="262"/>
      <c r="Q2459" s="262"/>
      <c r="R2459" s="331" t="n">
        <f aca="false">SUM(R2456:R2458)</f>
        <v>349.68</v>
      </c>
    </row>
    <row r="2460" s="1" customFormat="true" ht="12.75" hidden="false" customHeight="false" outlineLevel="0" collapsed="false">
      <c r="A2460" s="262"/>
      <c r="B2460" s="272" t="s">
        <v>914</v>
      </c>
      <c r="C2460" s="342"/>
      <c r="D2460" s="342"/>
      <c r="E2460" s="262"/>
      <c r="F2460" s="262"/>
      <c r="G2460" s="333"/>
      <c r="H2460" s="343" t="n">
        <v>0</v>
      </c>
      <c r="I2460" s="344" t="n">
        <f aca="false">K2461/J2461</f>
        <v>0.535744452123167</v>
      </c>
      <c r="J2460" s="345"/>
      <c r="K2460" s="335"/>
      <c r="L2460" s="330"/>
      <c r="M2460" s="262"/>
      <c r="N2460" s="262"/>
      <c r="O2460" s="262"/>
      <c r="P2460" s="262"/>
      <c r="Q2460" s="262"/>
      <c r="R2460" s="331"/>
    </row>
    <row r="2461" s="1" customFormat="true" ht="13.5" hidden="false" customHeight="false" outlineLevel="0" collapsed="false">
      <c r="A2461" s="346"/>
      <c r="B2461" s="346" t="s">
        <v>915</v>
      </c>
      <c r="C2461" s="346"/>
      <c r="D2461" s="346"/>
      <c r="E2461" s="346"/>
      <c r="F2461" s="347"/>
      <c r="G2461" s="348"/>
      <c r="H2461" s="349" t="n">
        <f aca="false">SUM(H2459:H2460)</f>
        <v>72600</v>
      </c>
      <c r="I2461" s="350" t="n">
        <f aca="false">K2461/H2461</f>
        <v>0.34885</v>
      </c>
      <c r="J2461" s="351" t="n">
        <f aca="false">SUM(J2459:J2460)</f>
        <v>47273.49</v>
      </c>
      <c r="K2461" s="352" t="n">
        <f aca="false">H2461-J2461</f>
        <v>25326.51</v>
      </c>
      <c r="L2461" s="330"/>
      <c r="M2461" s="262"/>
      <c r="N2461" s="262"/>
      <c r="O2461" s="262"/>
      <c r="P2461" s="262"/>
      <c r="Q2461" s="262"/>
      <c r="R2461" s="331"/>
    </row>
    <row r="2462" s="1" customFormat="true" ht="13.5" hidden="false" customHeight="false" outlineLevel="0" collapsed="false">
      <c r="A2462" s="262"/>
      <c r="B2462" s="332"/>
      <c r="C2462" s="342"/>
      <c r="D2462" s="342"/>
      <c r="E2462" s="262"/>
      <c r="F2462" s="262"/>
      <c r="G2462" s="262"/>
      <c r="H2462" s="262"/>
      <c r="I2462" s="354"/>
      <c r="J2462" s="354"/>
      <c r="K2462" s="355"/>
      <c r="L2462" s="330"/>
      <c r="M2462" s="262"/>
      <c r="N2462" s="262"/>
      <c r="O2462" s="262"/>
      <c r="P2462" s="262"/>
      <c r="Q2462" s="262"/>
      <c r="R2462" s="331"/>
    </row>
    <row r="2463" s="1" customFormat="true" ht="13.5" hidden="false" customHeight="false" outlineLevel="0" collapsed="false">
      <c r="A2463" s="322"/>
      <c r="B2463" s="323" t="s">
        <v>3758</v>
      </c>
      <c r="C2463" s="324" t="s">
        <v>2027</v>
      </c>
      <c r="D2463" s="325" t="n">
        <v>42788</v>
      </c>
      <c r="E2463" s="322"/>
      <c r="F2463" s="322" t="s">
        <v>3759</v>
      </c>
      <c r="G2463" s="324"/>
      <c r="H2463" s="326" t="n">
        <v>0</v>
      </c>
      <c r="I2463" s="327" t="s">
        <v>358</v>
      </c>
      <c r="J2463" s="328" t="n">
        <v>65</v>
      </c>
      <c r="K2463" s="329" t="n">
        <v>60.5</v>
      </c>
      <c r="L2463" s="330"/>
      <c r="M2463" s="262"/>
      <c r="N2463" s="262"/>
      <c r="O2463" s="262"/>
      <c r="P2463" s="262"/>
      <c r="Q2463" s="262"/>
      <c r="R2463" s="331"/>
    </row>
    <row r="2464" s="1" customFormat="true" ht="12.75" hidden="false" customHeight="false" outlineLevel="0" collapsed="false">
      <c r="A2464" s="262" t="n">
        <v>20</v>
      </c>
      <c r="B2464" s="332" t="s">
        <v>1207</v>
      </c>
      <c r="C2464" s="332" t="s">
        <v>1208</v>
      </c>
      <c r="D2464" s="332" t="s">
        <v>1960</v>
      </c>
      <c r="E2464" s="262"/>
      <c r="F2464" s="331" t="n">
        <v>0.3</v>
      </c>
      <c r="G2464" s="333" t="n">
        <v>60</v>
      </c>
      <c r="H2464" s="333" t="n">
        <f aca="false">A2464*G2464*(1-H2463/100)</f>
        <v>1200</v>
      </c>
      <c r="I2464" s="334" t="n">
        <v>34.2225</v>
      </c>
      <c r="J2464" s="334" t="n">
        <f aca="false">(A2464*I2464)/J2463*K2463</f>
        <v>637.065</v>
      </c>
      <c r="K2464" s="335" t="n">
        <f aca="false">H2464-J2464</f>
        <v>562.935</v>
      </c>
      <c r="L2464" s="330"/>
      <c r="M2464" s="262"/>
      <c r="N2464" s="262" t="n">
        <v>34.2225</v>
      </c>
      <c r="O2464" s="262" t="n">
        <v>0.39</v>
      </c>
      <c r="P2464" s="262"/>
      <c r="Q2464" s="262" t="n">
        <v>46.5426</v>
      </c>
      <c r="R2464" s="331" t="n">
        <f aca="false">A2464*F2464</f>
        <v>6</v>
      </c>
    </row>
    <row r="2465" s="1" customFormat="true" ht="12.75" hidden="false" customHeight="false" outlineLevel="0" collapsed="false">
      <c r="A2465" s="262" t="n">
        <v>2</v>
      </c>
      <c r="B2465" s="332" t="s">
        <v>3760</v>
      </c>
      <c r="C2465" s="332" t="s">
        <v>3761</v>
      </c>
      <c r="D2465" s="332" t="s">
        <v>3762</v>
      </c>
      <c r="E2465" s="262"/>
      <c r="F2465" s="331" t="n">
        <v>14</v>
      </c>
      <c r="G2465" s="333" t="n">
        <v>1600</v>
      </c>
      <c r="H2465" s="333" t="n">
        <f aca="false">A2465*G2465*(1-H2463/100)</f>
        <v>3200</v>
      </c>
      <c r="I2465" s="334" t="n">
        <v>1046.5</v>
      </c>
      <c r="J2465" s="334" t="n">
        <f aca="false">(A2465*I2465)/J2463*K2463</f>
        <v>1948.1</v>
      </c>
      <c r="K2465" s="335" t="n">
        <f aca="false">H2465-J2465</f>
        <v>1251.9</v>
      </c>
      <c r="L2465" s="330"/>
      <c r="M2465" s="262"/>
      <c r="N2465" s="262" t="n">
        <v>1046.5</v>
      </c>
      <c r="O2465" s="262" t="n">
        <v>11.5</v>
      </c>
      <c r="P2465" s="262" t="n">
        <v>1569.75</v>
      </c>
      <c r="Q2465" s="262" t="n">
        <v>1465.1</v>
      </c>
      <c r="R2465" s="331" t="n">
        <f aca="false">A2465*F2465</f>
        <v>28</v>
      </c>
    </row>
    <row r="2466" s="1" customFormat="true" ht="12.75" hidden="false" customHeight="false" outlineLevel="0" collapsed="false">
      <c r="A2466" s="262" t="n">
        <v>3</v>
      </c>
      <c r="B2466" s="332" t="s">
        <v>3763</v>
      </c>
      <c r="C2466" s="332" t="s">
        <v>1825</v>
      </c>
      <c r="D2466" s="332" t="s">
        <v>3764</v>
      </c>
      <c r="E2466" s="262"/>
      <c r="F2466" s="331" t="n">
        <v>10.8</v>
      </c>
      <c r="G2466" s="333" t="n">
        <v>1900</v>
      </c>
      <c r="H2466" s="333" t="n">
        <f aca="false">A2466*G2466*(1-H2463/100)</f>
        <v>5700</v>
      </c>
      <c r="I2466" s="334" t="n">
        <v>1246.05</v>
      </c>
      <c r="J2466" s="334" t="n">
        <f aca="false">(A2466*I2466)/J2463*K2463</f>
        <v>3479.355</v>
      </c>
      <c r="K2466" s="335" t="n">
        <f aca="false">H2466-J2466</f>
        <v>2220.645</v>
      </c>
      <c r="L2466" s="330"/>
      <c r="M2466" s="262"/>
      <c r="N2466" s="262" t="n">
        <v>1246.05</v>
      </c>
      <c r="O2466" s="262" t="n">
        <v>14.2</v>
      </c>
      <c r="P2466" s="262" t="n">
        <v>1869.075</v>
      </c>
      <c r="Q2466" s="262" t="n">
        <v>1682.1675</v>
      </c>
      <c r="R2466" s="331" t="n">
        <f aca="false">A2466*F2466</f>
        <v>32.4</v>
      </c>
    </row>
    <row r="2467" s="1" customFormat="true" ht="12.75" hidden="false" customHeight="false" outlineLevel="0" collapsed="false">
      <c r="A2467" s="262" t="n">
        <v>1</v>
      </c>
      <c r="B2467" s="332" t="s">
        <v>3311</v>
      </c>
      <c r="C2467" s="332" t="s">
        <v>3312</v>
      </c>
      <c r="D2467" s="332" t="s">
        <v>2716</v>
      </c>
      <c r="E2467" s="262"/>
      <c r="F2467" s="331" t="n">
        <v>4</v>
      </c>
      <c r="G2467" s="333" t="n">
        <v>2500</v>
      </c>
      <c r="H2467" s="333" t="n">
        <f aca="false">A2467*G2467*(1-H2463/100)</f>
        <v>2500</v>
      </c>
      <c r="I2467" s="334" t="n">
        <v>1080</v>
      </c>
      <c r="J2467" s="334" t="n">
        <f aca="false">(A2467*I2467)/J2463*K2463</f>
        <v>1005.23076923077</v>
      </c>
      <c r="K2467" s="335" t="n">
        <f aca="false">H2467-J2467</f>
        <v>1494.76923076923</v>
      </c>
      <c r="L2467" s="330"/>
      <c r="M2467" s="262"/>
      <c r="N2467" s="262" t="n">
        <v>1080</v>
      </c>
      <c r="O2467" s="262" t="n">
        <v>11.0769230769231</v>
      </c>
      <c r="P2467" s="262" t="n">
        <v>2800</v>
      </c>
      <c r="Q2467" s="262" t="n">
        <v>1566</v>
      </c>
      <c r="R2467" s="331" t="n">
        <f aca="false">A2467*F2467</f>
        <v>4</v>
      </c>
    </row>
    <row r="2468" s="1" customFormat="true" ht="12.75" hidden="false" customHeight="false" outlineLevel="0" collapsed="false">
      <c r="A2468" s="336" t="n">
        <f aca="false">SUM(A2464:A2467)</f>
        <v>26</v>
      </c>
      <c r="B2468" s="336" t="s">
        <v>377</v>
      </c>
      <c r="C2468" s="336"/>
      <c r="D2468" s="336"/>
      <c r="E2468" s="336"/>
      <c r="F2468" s="337" t="n">
        <f aca="false">R2468</f>
        <v>70.4</v>
      </c>
      <c r="G2468" s="338"/>
      <c r="H2468" s="339" t="n">
        <f aca="false">SUM(H2464:H2467)</f>
        <v>12600</v>
      </c>
      <c r="I2468" s="340"/>
      <c r="J2468" s="341" t="n">
        <f aca="false">SUM(J2464:J2467)</f>
        <v>7069.75076923077</v>
      </c>
      <c r="K2468" s="335" t="n">
        <f aca="false">SUM(K2464:K2467)</f>
        <v>5530.24923076923</v>
      </c>
      <c r="L2468" s="330"/>
      <c r="M2468" s="262"/>
      <c r="N2468" s="262"/>
      <c r="O2468" s="262"/>
      <c r="P2468" s="262"/>
      <c r="Q2468" s="262"/>
      <c r="R2468" s="331" t="n">
        <f aca="false">SUM(R2464:R2467)</f>
        <v>70.4</v>
      </c>
    </row>
    <row r="2469" s="1" customFormat="true" ht="12.75" hidden="false" customHeight="false" outlineLevel="0" collapsed="false">
      <c r="A2469" s="262"/>
      <c r="B2469" s="272" t="s">
        <v>914</v>
      </c>
      <c r="C2469" s="342"/>
      <c r="D2469" s="342"/>
      <c r="E2469" s="262"/>
      <c r="F2469" s="262"/>
      <c r="G2469" s="333"/>
      <c r="H2469" s="343" t="n">
        <v>0</v>
      </c>
      <c r="I2469" s="344" t="n">
        <f aca="false">K2470/J2470</f>
        <v>0.782241045163598</v>
      </c>
      <c r="J2469" s="345"/>
      <c r="K2469" s="335"/>
      <c r="L2469" s="330"/>
      <c r="M2469" s="262"/>
      <c r="N2469" s="262"/>
      <c r="O2469" s="262"/>
      <c r="P2469" s="262"/>
      <c r="Q2469" s="262"/>
      <c r="R2469" s="331"/>
    </row>
    <row r="2470" s="1" customFormat="true" ht="13.5" hidden="false" customHeight="false" outlineLevel="0" collapsed="false">
      <c r="A2470" s="346"/>
      <c r="B2470" s="346" t="s">
        <v>915</v>
      </c>
      <c r="C2470" s="346"/>
      <c r="D2470" s="346"/>
      <c r="E2470" s="346"/>
      <c r="F2470" s="347"/>
      <c r="G2470" s="348"/>
      <c r="H2470" s="349" t="n">
        <f aca="false">SUM(H2468:H2469)</f>
        <v>12600</v>
      </c>
      <c r="I2470" s="350" t="n">
        <f aca="false">K2470/H2470</f>
        <v>0.438908669108669</v>
      </c>
      <c r="J2470" s="351" t="n">
        <f aca="false">SUM(J2468:J2469)</f>
        <v>7069.75076923077</v>
      </c>
      <c r="K2470" s="352" t="n">
        <f aca="false">H2470-J2470</f>
        <v>5530.24923076923</v>
      </c>
      <c r="L2470" s="330"/>
      <c r="M2470" s="262"/>
      <c r="N2470" s="262"/>
      <c r="O2470" s="262"/>
      <c r="P2470" s="262"/>
      <c r="Q2470" s="262"/>
      <c r="R2470" s="331"/>
    </row>
    <row r="2471" s="1" customFormat="true" ht="13.5" hidden="false" customHeight="false" outlineLevel="0" collapsed="false">
      <c r="A2471" s="262"/>
      <c r="B2471" s="272"/>
      <c r="C2471" s="342"/>
      <c r="D2471" s="342"/>
      <c r="E2471" s="262"/>
      <c r="F2471" s="262"/>
      <c r="G2471" s="262"/>
      <c r="H2471" s="262"/>
      <c r="I2471" s="354"/>
      <c r="J2471" s="354"/>
      <c r="K2471" s="355"/>
      <c r="L2471" s="330"/>
      <c r="M2471" s="262"/>
      <c r="N2471" s="262"/>
      <c r="O2471" s="262"/>
      <c r="P2471" s="262"/>
      <c r="Q2471" s="262"/>
      <c r="R2471" s="331"/>
    </row>
    <row r="2472" s="1" customFormat="true" ht="13.5" hidden="false" customHeight="false" outlineLevel="0" collapsed="false">
      <c r="A2472" s="322"/>
      <c r="B2472" s="272" t="s">
        <v>3765</v>
      </c>
      <c r="C2472" s="324"/>
      <c r="D2472" s="325" t="n">
        <v>42788</v>
      </c>
      <c r="E2472" s="322"/>
      <c r="F2472" s="322" t="s">
        <v>3759</v>
      </c>
      <c r="G2472" s="324"/>
      <c r="H2472" s="326" t="n">
        <v>0</v>
      </c>
      <c r="I2472" s="327" t="s">
        <v>358</v>
      </c>
      <c r="J2472" s="328" t="n">
        <v>65</v>
      </c>
      <c r="K2472" s="329" t="n">
        <v>60.5</v>
      </c>
      <c r="L2472" s="330"/>
      <c r="M2472" s="262"/>
      <c r="N2472" s="262"/>
      <c r="O2472" s="262"/>
      <c r="P2472" s="262"/>
      <c r="Q2472" s="262"/>
      <c r="R2472" s="331"/>
    </row>
    <row r="2473" s="1" customFormat="true" ht="12.75" hidden="false" customHeight="false" outlineLevel="0" collapsed="false">
      <c r="A2473" s="262" t="n">
        <v>11</v>
      </c>
      <c r="B2473" s="332" t="s">
        <v>280</v>
      </c>
      <c r="C2473" s="332" t="s">
        <v>3766</v>
      </c>
      <c r="D2473" s="332" t="s">
        <v>3767</v>
      </c>
      <c r="E2473" s="262"/>
      <c r="F2473" s="331" t="n">
        <v>18.3</v>
      </c>
      <c r="G2473" s="333" t="n">
        <v>3897</v>
      </c>
      <c r="H2473" s="333" t="n">
        <f aca="false">A2473*G2473*(1-H2472/100)</f>
        <v>42867</v>
      </c>
      <c r="I2473" s="334" t="n">
        <v>2997.54</v>
      </c>
      <c r="J2473" s="334" t="n">
        <f aca="false">(A2473*I2473)/J2472*K2472</f>
        <v>30690.198</v>
      </c>
      <c r="K2473" s="335" t="n">
        <f aca="false">H2473-J2473</f>
        <v>12176.802</v>
      </c>
      <c r="L2473" s="330"/>
      <c r="M2473" s="262"/>
      <c r="N2473" s="262" t="n">
        <v>2997.54</v>
      </c>
      <c r="O2473" s="262" t="n">
        <v>32.94</v>
      </c>
      <c r="P2473" s="262" t="n">
        <v>4500</v>
      </c>
      <c r="Q2473" s="262" t="n">
        <v>3896.802</v>
      </c>
      <c r="R2473" s="331" t="n">
        <f aca="false">A2473*F2473</f>
        <v>201.3</v>
      </c>
    </row>
    <row r="2474" s="1" customFormat="true" ht="12.75" hidden="false" customHeight="false" outlineLevel="0" collapsed="false">
      <c r="A2474" s="262" t="n">
        <v>320</v>
      </c>
      <c r="B2474" s="332" t="s">
        <v>3403</v>
      </c>
      <c r="C2474" s="332" t="s">
        <v>3404</v>
      </c>
      <c r="D2474" s="332" t="s">
        <v>3405</v>
      </c>
      <c r="E2474" s="262"/>
      <c r="F2474" s="331" t="n">
        <v>0.5</v>
      </c>
      <c r="G2474" s="333" t="n">
        <v>105</v>
      </c>
      <c r="H2474" s="333" t="n">
        <f aca="false">A2474*G2474*(1-H2472/100)</f>
        <v>33600</v>
      </c>
      <c r="I2474" s="334" t="n">
        <v>78.0975</v>
      </c>
      <c r="J2474" s="334" t="n">
        <f aca="false">(A2474*I2474)/J2472*K2472</f>
        <v>23261.04</v>
      </c>
      <c r="K2474" s="335" t="n">
        <f aca="false">H2474-J2474</f>
        <v>10338.96</v>
      </c>
      <c r="L2474" s="330"/>
      <c r="M2474" s="262"/>
      <c r="N2474" s="262" t="n">
        <v>78.0975</v>
      </c>
      <c r="O2474" s="262" t="n">
        <v>0.89</v>
      </c>
      <c r="P2474" s="262"/>
      <c r="Q2474" s="262" t="n">
        <v>105.4316</v>
      </c>
      <c r="R2474" s="331" t="n">
        <f aca="false">A2474*F2474</f>
        <v>160</v>
      </c>
    </row>
    <row r="2475" s="1" customFormat="true" ht="12.75" hidden="false" customHeight="false" outlineLevel="0" collapsed="false">
      <c r="A2475" s="262" t="n">
        <v>4</v>
      </c>
      <c r="B2475" s="332" t="s">
        <v>1761</v>
      </c>
      <c r="C2475" s="332" t="s">
        <v>1762</v>
      </c>
      <c r="D2475" s="332" t="s">
        <v>1763</v>
      </c>
      <c r="E2475" s="262"/>
      <c r="F2475" s="331" t="n">
        <v>0.1</v>
      </c>
      <c r="G2475" s="333" t="n">
        <v>160</v>
      </c>
      <c r="H2475" s="333" t="n">
        <f aca="false">A2475*G2475*(1-H2472/100)</f>
        <v>640</v>
      </c>
      <c r="I2475" s="334" t="n">
        <v>118.4625</v>
      </c>
      <c r="J2475" s="334" t="n">
        <f aca="false">(A2475*I2475)/J2472*K2472</f>
        <v>441.045</v>
      </c>
      <c r="K2475" s="335" t="n">
        <f aca="false">H2475-J2475</f>
        <v>198.955</v>
      </c>
      <c r="L2475" s="330"/>
      <c r="M2475" s="262"/>
      <c r="N2475" s="262" t="n">
        <v>118.4625</v>
      </c>
      <c r="O2475" s="262" t="n">
        <v>1.35</v>
      </c>
      <c r="P2475" s="262" t="n">
        <v>190</v>
      </c>
      <c r="Q2475" s="262" t="n">
        <v>159.9244</v>
      </c>
      <c r="R2475" s="331" t="n">
        <f aca="false">A2475*F2475</f>
        <v>0.4</v>
      </c>
    </row>
    <row r="2476" s="1" customFormat="true" ht="12.75" hidden="false" customHeight="false" outlineLevel="0" collapsed="false">
      <c r="A2476" s="262" t="n">
        <v>16</v>
      </c>
      <c r="B2476" s="332" t="s">
        <v>3768</v>
      </c>
      <c r="C2476" s="332" t="s">
        <v>1762</v>
      </c>
      <c r="D2476" s="332" t="s">
        <v>3769</v>
      </c>
      <c r="E2476" s="262"/>
      <c r="F2476" s="331" t="n">
        <v>0.2</v>
      </c>
      <c r="G2476" s="333" t="n">
        <v>190</v>
      </c>
      <c r="H2476" s="333" t="n">
        <f aca="false">A2476*G2476*(1-H2472/100)</f>
        <v>3040</v>
      </c>
      <c r="I2476" s="334" t="n">
        <v>140.4</v>
      </c>
      <c r="J2476" s="334" t="n">
        <f aca="false">(A2476*I2476)/J2472*K2472</f>
        <v>2090.88</v>
      </c>
      <c r="K2476" s="335" t="n">
        <f aca="false">H2476-J2476</f>
        <v>949.12</v>
      </c>
      <c r="L2476" s="330"/>
      <c r="M2476" s="262"/>
      <c r="N2476" s="262" t="n">
        <v>140.4</v>
      </c>
      <c r="O2476" s="262" t="n">
        <v>1.6</v>
      </c>
      <c r="P2476" s="262" t="n">
        <v>220</v>
      </c>
      <c r="Q2476" s="262" t="n">
        <v>189.54</v>
      </c>
      <c r="R2476" s="331" t="n">
        <f aca="false">A2476*F2476</f>
        <v>3.2</v>
      </c>
    </row>
    <row r="2477" s="1" customFormat="true" ht="12.75" hidden="false" customHeight="false" outlineLevel="0" collapsed="false">
      <c r="A2477" s="262" t="n">
        <v>10</v>
      </c>
      <c r="B2477" s="332" t="s">
        <v>3139</v>
      </c>
      <c r="C2477" s="332" t="s">
        <v>3140</v>
      </c>
      <c r="D2477" s="332" t="s">
        <v>3141</v>
      </c>
      <c r="E2477" s="262"/>
      <c r="F2477" s="331" t="n">
        <v>0.13</v>
      </c>
      <c r="G2477" s="333" t="n">
        <v>172</v>
      </c>
      <c r="H2477" s="333" t="n">
        <f aca="false">A2477*G2477*(1-H2472/100)</f>
        <v>1720</v>
      </c>
      <c r="I2477" s="334" t="n">
        <v>127.2375</v>
      </c>
      <c r="J2477" s="334" t="n">
        <f aca="false">(A2477*I2477)/J2472*K2472</f>
        <v>1184.2875</v>
      </c>
      <c r="K2477" s="335" t="n">
        <f aca="false">H2477-J2477</f>
        <v>535.7125</v>
      </c>
      <c r="L2477" s="330"/>
      <c r="M2477" s="262"/>
      <c r="N2477" s="262" t="n">
        <v>127.2375</v>
      </c>
      <c r="O2477" s="262" t="n">
        <v>1.45</v>
      </c>
      <c r="P2477" s="262" t="n">
        <v>200</v>
      </c>
      <c r="Q2477" s="262" t="n">
        <v>171.7706</v>
      </c>
      <c r="R2477" s="331" t="n">
        <f aca="false">A2477*F2477</f>
        <v>1.3</v>
      </c>
    </row>
    <row r="2478" s="1" customFormat="true" ht="12.75" hidden="false" customHeight="false" outlineLevel="0" collapsed="false">
      <c r="A2478" s="262" t="n">
        <v>15</v>
      </c>
      <c r="B2478" s="332" t="s">
        <v>3770</v>
      </c>
      <c r="C2478" s="332" t="s">
        <v>3140</v>
      </c>
      <c r="D2478" s="332" t="s">
        <v>3771</v>
      </c>
      <c r="E2478" s="262"/>
      <c r="F2478" s="331" t="n">
        <v>0.24</v>
      </c>
      <c r="G2478" s="333" t="n">
        <v>192</v>
      </c>
      <c r="H2478" s="333" t="n">
        <f aca="false">A2478*G2478*(1-H2472/100)</f>
        <v>2880</v>
      </c>
      <c r="I2478" s="334" t="n">
        <v>142.155</v>
      </c>
      <c r="J2478" s="334" t="n">
        <f aca="false">(A2478*I2478)/J2472*K2472</f>
        <v>1984.7025</v>
      </c>
      <c r="K2478" s="335" t="n">
        <f aca="false">H2478-J2478</f>
        <v>895.2975</v>
      </c>
      <c r="L2478" s="330"/>
      <c r="M2478" s="262"/>
      <c r="N2478" s="262" t="n">
        <v>142.155</v>
      </c>
      <c r="O2478" s="262" t="n">
        <v>1.62</v>
      </c>
      <c r="P2478" s="262" t="n">
        <v>220</v>
      </c>
      <c r="Q2478" s="262" t="n">
        <v>191.9093</v>
      </c>
      <c r="R2478" s="331" t="n">
        <f aca="false">A2478*F2478</f>
        <v>3.6</v>
      </c>
    </row>
    <row r="2479" s="1" customFormat="true" ht="12.75" hidden="false" customHeight="false" outlineLevel="0" collapsed="false">
      <c r="A2479" s="262" t="n">
        <v>20</v>
      </c>
      <c r="B2479" s="332" t="s">
        <v>2782</v>
      </c>
      <c r="C2479" s="332" t="s">
        <v>1680</v>
      </c>
      <c r="D2479" s="332" t="s">
        <v>2783</v>
      </c>
      <c r="E2479" s="262"/>
      <c r="F2479" s="331"/>
      <c r="G2479" s="333" t="n">
        <v>222</v>
      </c>
      <c r="H2479" s="333" t="n">
        <f aca="false">A2479*G2479*(1-H2472/100)</f>
        <v>4440</v>
      </c>
      <c r="I2479" s="334" t="n">
        <v>164.0925</v>
      </c>
      <c r="J2479" s="334" t="n">
        <f aca="false">(A2479*I2479)/J2472*K2472</f>
        <v>3054.645</v>
      </c>
      <c r="K2479" s="335" t="n">
        <f aca="false">H2479-J2479</f>
        <v>1385.355</v>
      </c>
      <c r="L2479" s="330"/>
      <c r="M2479" s="262"/>
      <c r="N2479" s="262" t="n">
        <v>164.0925</v>
      </c>
      <c r="O2479" s="262" t="n">
        <v>1.87</v>
      </c>
      <c r="P2479" s="262" t="n">
        <v>250</v>
      </c>
      <c r="Q2479" s="262" t="n">
        <v>221.5249</v>
      </c>
      <c r="R2479" s="331" t="n">
        <f aca="false">A2479*F2479</f>
        <v>0</v>
      </c>
    </row>
    <row r="2480" s="1" customFormat="true" ht="12.75" hidden="false" customHeight="false" outlineLevel="0" collapsed="false">
      <c r="A2480" s="262" t="n">
        <v>4</v>
      </c>
      <c r="B2480" s="332" t="s">
        <v>2563</v>
      </c>
      <c r="C2480" s="332" t="s">
        <v>1907</v>
      </c>
      <c r="D2480" s="332" t="s">
        <v>2564</v>
      </c>
      <c r="E2480" s="262"/>
      <c r="F2480" s="331"/>
      <c r="G2480" s="333" t="n">
        <v>314</v>
      </c>
      <c r="H2480" s="333" t="n">
        <f aca="false">A2480*G2480*(1-H2472/100)</f>
        <v>1256</v>
      </c>
      <c r="I2480" s="334" t="n">
        <v>232.5375</v>
      </c>
      <c r="J2480" s="334" t="n">
        <f aca="false">(A2480*I2480)/J2472*K2472</f>
        <v>865.755</v>
      </c>
      <c r="K2480" s="335" t="n">
        <f aca="false">H2480-J2480</f>
        <v>390.245</v>
      </c>
      <c r="L2480" s="330"/>
      <c r="M2480" s="262"/>
      <c r="N2480" s="262" t="n">
        <v>232.5375</v>
      </c>
      <c r="O2480" s="262" t="n">
        <v>2.65</v>
      </c>
      <c r="P2480" s="262" t="n">
        <v>350</v>
      </c>
      <c r="Q2480" s="262" t="n">
        <v>313.9256</v>
      </c>
      <c r="R2480" s="331" t="n">
        <f aca="false">A2480*F2480</f>
        <v>0</v>
      </c>
    </row>
    <row r="2481" s="1" customFormat="true" ht="12.75" hidden="false" customHeight="false" outlineLevel="0" collapsed="false">
      <c r="A2481" s="336" t="n">
        <f aca="false">SUM(A2473:A2480)</f>
        <v>400</v>
      </c>
      <c r="B2481" s="336" t="s">
        <v>377</v>
      </c>
      <c r="C2481" s="336"/>
      <c r="D2481" s="336"/>
      <c r="E2481" s="336"/>
      <c r="F2481" s="337" t="n">
        <f aca="false">R2481</f>
        <v>369.8</v>
      </c>
      <c r="G2481" s="338"/>
      <c r="H2481" s="339" t="n">
        <f aca="false">SUM(H2473:H2480)</f>
        <v>90443</v>
      </c>
      <c r="I2481" s="340"/>
      <c r="J2481" s="341" t="n">
        <f aca="false">SUM(J2473:J2480)</f>
        <v>63572.553</v>
      </c>
      <c r="K2481" s="335" t="n">
        <f aca="false">SUM(K2473:K2480)</f>
        <v>26870.447</v>
      </c>
      <c r="L2481" s="330"/>
      <c r="M2481" s="262"/>
      <c r="N2481" s="262"/>
      <c r="O2481" s="262"/>
      <c r="P2481" s="262"/>
      <c r="Q2481" s="262"/>
      <c r="R2481" s="331" t="n">
        <f aca="false">SUM(R2473:R2480)</f>
        <v>369.8</v>
      </c>
    </row>
    <row r="2482" s="1" customFormat="true" ht="12.75" hidden="false" customHeight="false" outlineLevel="0" collapsed="false">
      <c r="A2482" s="262"/>
      <c r="B2482" s="272" t="s">
        <v>914</v>
      </c>
      <c r="C2482" s="342"/>
      <c r="D2482" s="342"/>
      <c r="E2482" s="262"/>
      <c r="F2482" s="262"/>
      <c r="G2482" s="333"/>
      <c r="H2482" s="343" t="n">
        <v>0</v>
      </c>
      <c r="I2482" s="344" t="n">
        <f aca="false">K2483/J2483</f>
        <v>0.422673712663388</v>
      </c>
      <c r="J2482" s="345"/>
      <c r="K2482" s="335"/>
      <c r="L2482" s="330"/>
      <c r="M2482" s="262"/>
      <c r="N2482" s="262"/>
      <c r="O2482" s="262"/>
      <c r="P2482" s="262"/>
      <c r="Q2482" s="262"/>
      <c r="R2482" s="331"/>
    </row>
    <row r="2483" s="1" customFormat="true" ht="13.5" hidden="false" customHeight="false" outlineLevel="0" collapsed="false">
      <c r="A2483" s="346"/>
      <c r="B2483" s="346" t="s">
        <v>915</v>
      </c>
      <c r="C2483" s="346"/>
      <c r="D2483" s="346"/>
      <c r="E2483" s="346"/>
      <c r="F2483" s="347"/>
      <c r="G2483" s="348"/>
      <c r="H2483" s="349" t="n">
        <f aca="false">SUM(H2481:H2482)</f>
        <v>90443</v>
      </c>
      <c r="I2483" s="350" t="n">
        <f aca="false">K2483/H2483</f>
        <v>0.297098139159471</v>
      </c>
      <c r="J2483" s="351" t="n">
        <f aca="false">SUM(J2481:J2482)</f>
        <v>63572.553</v>
      </c>
      <c r="K2483" s="352" t="n">
        <f aca="false">H2483-J2483</f>
        <v>26870.447</v>
      </c>
      <c r="L2483" s="330"/>
      <c r="M2483" s="262"/>
      <c r="N2483" s="262"/>
      <c r="O2483" s="262"/>
      <c r="P2483" s="262"/>
      <c r="Q2483" s="262"/>
      <c r="R2483" s="331"/>
    </row>
    <row r="2484" s="1" customFormat="true" ht="13.5" hidden="false" customHeight="false" outlineLevel="0" collapsed="false">
      <c r="A2484" s="262"/>
      <c r="B2484" s="332"/>
      <c r="C2484" s="342"/>
      <c r="D2484" s="342"/>
      <c r="E2484" s="262"/>
      <c r="F2484" s="262"/>
      <c r="G2484" s="262"/>
      <c r="H2484" s="262"/>
      <c r="I2484" s="354"/>
      <c r="J2484" s="354"/>
      <c r="K2484" s="355"/>
      <c r="L2484" s="330"/>
      <c r="M2484" s="262"/>
      <c r="N2484" s="262"/>
      <c r="O2484" s="262"/>
      <c r="P2484" s="262"/>
      <c r="Q2484" s="262"/>
      <c r="R2484" s="331"/>
    </row>
    <row r="2485" s="1" customFormat="true" ht="13.5" hidden="false" customHeight="false" outlineLevel="0" collapsed="false">
      <c r="A2485" s="322"/>
      <c r="B2485" s="323" t="s">
        <v>385</v>
      </c>
      <c r="C2485" s="324"/>
      <c r="D2485" s="325" t="n">
        <v>42788</v>
      </c>
      <c r="E2485" s="322"/>
      <c r="F2485" s="322" t="s">
        <v>3772</v>
      </c>
      <c r="G2485" s="324"/>
      <c r="H2485" s="326" t="n">
        <v>0</v>
      </c>
      <c r="I2485" s="327" t="s">
        <v>358</v>
      </c>
      <c r="J2485" s="328" t="n">
        <v>65</v>
      </c>
      <c r="K2485" s="329" t="n">
        <v>60.5</v>
      </c>
      <c r="L2485" s="330"/>
      <c r="M2485" s="262"/>
      <c r="N2485" s="262"/>
      <c r="O2485" s="262"/>
      <c r="P2485" s="262"/>
      <c r="Q2485" s="262"/>
      <c r="R2485" s="331"/>
    </row>
    <row r="2486" s="1" customFormat="true" ht="12.75" hidden="false" customHeight="false" outlineLevel="0" collapsed="false">
      <c r="A2486" s="262" t="n">
        <v>4</v>
      </c>
      <c r="B2486" s="332" t="s">
        <v>2722</v>
      </c>
      <c r="C2486" s="332" t="s">
        <v>2723</v>
      </c>
      <c r="D2486" s="332" t="s">
        <v>2724</v>
      </c>
      <c r="E2486" s="262"/>
      <c r="F2486" s="331" t="n">
        <v>1.85</v>
      </c>
      <c r="G2486" s="333" t="n">
        <v>450</v>
      </c>
      <c r="H2486" s="333" t="n">
        <f aca="false">A2486*G2486*(1-H2485/100)</f>
        <v>1800</v>
      </c>
      <c r="I2486" s="334" t="n">
        <v>227.2725</v>
      </c>
      <c r="J2486" s="334" t="n">
        <f aca="false">(A2486*I2486)/J2485*K2485</f>
        <v>846.153</v>
      </c>
      <c r="K2486" s="335" t="n">
        <f aca="false">H2486-J2486</f>
        <v>953.847</v>
      </c>
      <c r="L2486" s="330"/>
      <c r="M2486" s="262"/>
      <c r="N2486" s="262" t="n">
        <v>227.2725</v>
      </c>
      <c r="O2486" s="262" t="n">
        <v>2.59</v>
      </c>
      <c r="P2486" s="262" t="n">
        <v>450</v>
      </c>
      <c r="Q2486" s="262" t="n">
        <v>306.8179</v>
      </c>
      <c r="R2486" s="331" t="n">
        <f aca="false">A2486*F2486</f>
        <v>7.4</v>
      </c>
    </row>
    <row r="2487" s="1" customFormat="true" ht="12.75" hidden="false" customHeight="false" outlineLevel="0" collapsed="false">
      <c r="A2487" s="262" t="n">
        <v>4</v>
      </c>
      <c r="B2487" s="332" t="s">
        <v>821</v>
      </c>
      <c r="C2487" s="332" t="s">
        <v>819</v>
      </c>
      <c r="D2487" s="332" t="s">
        <v>1230</v>
      </c>
      <c r="E2487" s="262"/>
      <c r="F2487" s="331" t="n">
        <v>1.4</v>
      </c>
      <c r="G2487" s="333" t="n">
        <v>600</v>
      </c>
      <c r="H2487" s="333" t="n">
        <f aca="false">A2487*G2487*(1-H2485/100)</f>
        <v>2400</v>
      </c>
      <c r="I2487" s="334" t="n">
        <v>403.7215</v>
      </c>
      <c r="J2487" s="334" t="n">
        <f aca="false">(A2487*I2487)/J2485*K2485</f>
        <v>1503.0862</v>
      </c>
      <c r="K2487" s="335" t="n">
        <f aca="false">H2487-J2487</f>
        <v>896.9138</v>
      </c>
      <c r="L2487" s="330"/>
      <c r="M2487" s="262"/>
      <c r="N2487" s="262" t="n">
        <v>403.7215</v>
      </c>
      <c r="O2487" s="262" t="n">
        <v>4.67</v>
      </c>
      <c r="P2487" s="262" t="n">
        <v>600</v>
      </c>
      <c r="Q2487" s="262" t="n">
        <v>484.4658</v>
      </c>
      <c r="R2487" s="331" t="n">
        <f aca="false">A2487*F2487</f>
        <v>5.6</v>
      </c>
    </row>
    <row r="2488" s="1" customFormat="true" ht="12.75" hidden="false" customHeight="false" outlineLevel="0" collapsed="false">
      <c r="A2488" s="262" t="n">
        <v>4</v>
      </c>
      <c r="B2488" s="332" t="s">
        <v>835</v>
      </c>
      <c r="C2488" s="332" t="s">
        <v>833</v>
      </c>
      <c r="D2488" s="332" t="s">
        <v>836</v>
      </c>
      <c r="E2488" s="262"/>
      <c r="F2488" s="331" t="n">
        <v>0.05</v>
      </c>
      <c r="G2488" s="333" t="n">
        <v>34</v>
      </c>
      <c r="H2488" s="333" t="n">
        <f aca="false">A2488*G2488*(1-H2485/100)</f>
        <v>136</v>
      </c>
      <c r="I2488" s="334" t="n">
        <v>22.75</v>
      </c>
      <c r="J2488" s="334" t="n">
        <f aca="false">(A2488*I2488)/J2485*K2485</f>
        <v>84.7</v>
      </c>
      <c r="K2488" s="335" t="n">
        <f aca="false">H2488-J2488</f>
        <v>51.3</v>
      </c>
      <c r="L2488" s="330"/>
      <c r="M2488" s="262"/>
      <c r="N2488" s="262" t="n">
        <v>22.75</v>
      </c>
      <c r="O2488" s="262" t="n">
        <v>0.25</v>
      </c>
      <c r="P2488" s="262" t="n">
        <v>34.125</v>
      </c>
      <c r="Q2488" s="262" t="n">
        <v>34.125</v>
      </c>
      <c r="R2488" s="331" t="n">
        <f aca="false">A2488*F2488</f>
        <v>0.2</v>
      </c>
    </row>
    <row r="2489" s="1" customFormat="true" ht="12.75" hidden="false" customHeight="false" outlineLevel="0" collapsed="false">
      <c r="A2489" s="262" t="n">
        <v>4</v>
      </c>
      <c r="B2489" s="332" t="s">
        <v>843</v>
      </c>
      <c r="C2489" s="332" t="s">
        <v>842</v>
      </c>
      <c r="D2489" s="332" t="s">
        <v>836</v>
      </c>
      <c r="E2489" s="262"/>
      <c r="F2489" s="331" t="n">
        <v>0.03</v>
      </c>
      <c r="G2489" s="333" t="n">
        <v>30</v>
      </c>
      <c r="H2489" s="333" t="n">
        <f aca="false">A2489*G2489*(1-H2485/100)</f>
        <v>120</v>
      </c>
      <c r="I2489" s="334" t="n">
        <v>20.1825</v>
      </c>
      <c r="J2489" s="334" t="n">
        <f aca="false">(A2489*I2489)/J2485*K2485</f>
        <v>75.141</v>
      </c>
      <c r="K2489" s="335" t="n">
        <f aca="false">H2489-J2489</f>
        <v>44.859</v>
      </c>
      <c r="L2489" s="330"/>
      <c r="M2489" s="262"/>
      <c r="N2489" s="262" t="n">
        <v>20.1825</v>
      </c>
      <c r="O2489" s="262" t="n">
        <v>0.23</v>
      </c>
      <c r="P2489" s="262" t="n">
        <v>30.2738</v>
      </c>
      <c r="Q2489" s="262" t="n">
        <v>30.2738</v>
      </c>
      <c r="R2489" s="331" t="n">
        <f aca="false">A2489*F2489</f>
        <v>0.12</v>
      </c>
    </row>
    <row r="2490" s="1" customFormat="true" ht="12.75" hidden="false" customHeight="false" outlineLevel="0" collapsed="false">
      <c r="A2490" s="262" t="n">
        <v>4</v>
      </c>
      <c r="B2490" s="332" t="s">
        <v>3773</v>
      </c>
      <c r="C2490" s="332" t="s">
        <v>3774</v>
      </c>
      <c r="D2490" s="332" t="s">
        <v>3775</v>
      </c>
      <c r="E2490" s="262"/>
      <c r="F2490" s="331" t="n">
        <v>3.1</v>
      </c>
      <c r="G2490" s="333" t="n">
        <v>579</v>
      </c>
      <c r="H2490" s="333" t="n">
        <f aca="false">A2490*G2490*(1-H2485/100)</f>
        <v>2316</v>
      </c>
      <c r="I2490" s="334" t="n">
        <v>386.1</v>
      </c>
      <c r="J2490" s="334" t="n">
        <f aca="false">(A2490*I2490)/J2485*K2485</f>
        <v>1437.48</v>
      </c>
      <c r="K2490" s="335" t="n">
        <f aca="false">H2490-J2490</f>
        <v>878.52</v>
      </c>
      <c r="L2490" s="330"/>
      <c r="M2490" s="262"/>
      <c r="N2490" s="262" t="n">
        <v>386.1</v>
      </c>
      <c r="O2490" s="262" t="n">
        <v>4.4</v>
      </c>
      <c r="P2490" s="262" t="n">
        <v>579.15</v>
      </c>
      <c r="Q2490" s="262" t="n">
        <v>521.235</v>
      </c>
      <c r="R2490" s="331" t="n">
        <f aca="false">A2490*F2490</f>
        <v>12.4</v>
      </c>
    </row>
    <row r="2491" s="1" customFormat="true" ht="12.75" hidden="false" customHeight="false" outlineLevel="0" collapsed="false">
      <c r="A2491" s="262" t="n">
        <v>2</v>
      </c>
      <c r="B2491" s="332" t="s">
        <v>1999</v>
      </c>
      <c r="C2491" s="332" t="s">
        <v>2000</v>
      </c>
      <c r="D2491" s="332" t="s">
        <v>2001</v>
      </c>
      <c r="E2491" s="262"/>
      <c r="F2491" s="331" t="n">
        <v>54.5</v>
      </c>
      <c r="G2491" s="333" t="n">
        <v>8803</v>
      </c>
      <c r="H2491" s="333" t="n">
        <f aca="false">A2491*G2491*(1-H2485/100)</f>
        <v>17606</v>
      </c>
      <c r="I2491" s="334" t="n">
        <v>5868.72</v>
      </c>
      <c r="J2491" s="334" t="n">
        <f aca="false">(A2491*I2491)/J2485*K2485</f>
        <v>10924.848</v>
      </c>
      <c r="K2491" s="335" t="n">
        <f aca="false">H2491-J2491</f>
        <v>6681.152</v>
      </c>
      <c r="L2491" s="330"/>
      <c r="M2491" s="262"/>
      <c r="N2491" s="262" t="n">
        <v>5868.72</v>
      </c>
      <c r="O2491" s="262" t="n">
        <v>66.88</v>
      </c>
      <c r="P2491" s="262" t="n">
        <v>8803.08</v>
      </c>
      <c r="Q2491" s="262" t="n">
        <v>7922.772</v>
      </c>
      <c r="R2491" s="331" t="n">
        <f aca="false">A2491*F2491</f>
        <v>109</v>
      </c>
    </row>
    <row r="2492" s="1" customFormat="true" ht="12.75" hidden="false" customHeight="false" outlineLevel="0" collapsed="false">
      <c r="A2492" s="262" t="n">
        <v>17</v>
      </c>
      <c r="B2492" s="332" t="s">
        <v>2006</v>
      </c>
      <c r="C2492" s="332" t="s">
        <v>2007</v>
      </c>
      <c r="D2492" s="332" t="s">
        <v>2008</v>
      </c>
      <c r="E2492" s="262"/>
      <c r="F2492" s="331" t="n">
        <v>0.18</v>
      </c>
      <c r="G2492" s="333" t="n">
        <v>50</v>
      </c>
      <c r="H2492" s="333" t="n">
        <f aca="false">A2492*G2492*(1-H2485/100)</f>
        <v>850</v>
      </c>
      <c r="I2492" s="334" t="n">
        <v>28.275</v>
      </c>
      <c r="J2492" s="334" t="n">
        <f aca="false">(A2492*I2492)/J2485*K2485</f>
        <v>447.3975</v>
      </c>
      <c r="K2492" s="335" t="n">
        <f aca="false">H2492-J2492</f>
        <v>402.6025</v>
      </c>
      <c r="L2492" s="330"/>
      <c r="M2492" s="262"/>
      <c r="N2492" s="262" t="n">
        <v>28.275</v>
      </c>
      <c r="O2492" s="262" t="n">
        <v>0.3</v>
      </c>
      <c r="P2492" s="262" t="n">
        <v>50</v>
      </c>
      <c r="Q2492" s="262" t="n">
        <v>39.585</v>
      </c>
      <c r="R2492" s="331" t="n">
        <f aca="false">A2492*F2492</f>
        <v>3.06</v>
      </c>
    </row>
    <row r="2493" s="1" customFormat="true" ht="12.75" hidden="false" customHeight="false" outlineLevel="0" collapsed="false">
      <c r="A2493" s="262" t="n">
        <v>17</v>
      </c>
      <c r="B2493" s="332" t="s">
        <v>2009</v>
      </c>
      <c r="C2493" s="332" t="s">
        <v>2010</v>
      </c>
      <c r="D2493" s="332" t="s">
        <v>2011</v>
      </c>
      <c r="E2493" s="262"/>
      <c r="F2493" s="331" t="n">
        <v>0.05</v>
      </c>
      <c r="G2493" s="333" t="n">
        <v>20</v>
      </c>
      <c r="H2493" s="333" t="n">
        <f aca="false">A2493*G2493*(1-H2485/100)</f>
        <v>340</v>
      </c>
      <c r="I2493" s="334" t="n">
        <v>14.1375</v>
      </c>
      <c r="J2493" s="334" t="n">
        <f aca="false">(A2493*I2493)/J2485*K2485</f>
        <v>223.69875</v>
      </c>
      <c r="K2493" s="335" t="n">
        <f aca="false">H2493-J2493</f>
        <v>116.30125</v>
      </c>
      <c r="L2493" s="330"/>
      <c r="M2493" s="262"/>
      <c r="N2493" s="262" t="n">
        <v>14.1375</v>
      </c>
      <c r="O2493" s="262" t="n">
        <v>0.15</v>
      </c>
      <c r="P2493" s="262" t="n">
        <v>20</v>
      </c>
      <c r="Q2493" s="262" t="n">
        <v>19.7925</v>
      </c>
      <c r="R2493" s="331" t="n">
        <f aca="false">A2493*F2493</f>
        <v>0.85</v>
      </c>
    </row>
    <row r="2494" s="1" customFormat="true" ht="12.75" hidden="false" customHeight="false" outlineLevel="0" collapsed="false">
      <c r="A2494" s="262" t="n">
        <v>1</v>
      </c>
      <c r="B2494" s="332" t="s">
        <v>3776</v>
      </c>
      <c r="C2494" s="332" t="s">
        <v>3718</v>
      </c>
      <c r="D2494" s="332" t="s">
        <v>3777</v>
      </c>
      <c r="E2494" s="262"/>
      <c r="F2494" s="331" t="n">
        <v>10.9</v>
      </c>
      <c r="G2494" s="333" t="n">
        <v>2632</v>
      </c>
      <c r="H2494" s="333" t="n">
        <f aca="false">A2494*G2494*(1-H2485/100)</f>
        <v>2632</v>
      </c>
      <c r="I2494" s="334" t="n">
        <v>1755</v>
      </c>
      <c r="J2494" s="334" t="n">
        <f aca="false">(A2494*I2494)/J2485*K2485</f>
        <v>1633.5</v>
      </c>
      <c r="K2494" s="335" t="n">
        <f aca="false">H2494-J2494</f>
        <v>998.5</v>
      </c>
      <c r="L2494" s="330"/>
      <c r="M2494" s="262"/>
      <c r="N2494" s="262" t="n">
        <v>1755</v>
      </c>
      <c r="O2494" s="262" t="n">
        <v>20</v>
      </c>
      <c r="P2494" s="262" t="n">
        <v>2632.5</v>
      </c>
      <c r="Q2494" s="262" t="n">
        <v>2369.25</v>
      </c>
      <c r="R2494" s="331" t="n">
        <f aca="false">A2494*F2494</f>
        <v>10.9</v>
      </c>
    </row>
    <row r="2495" s="1" customFormat="true" ht="12.75" hidden="false" customHeight="false" outlineLevel="0" collapsed="false">
      <c r="A2495" s="262" t="n">
        <v>1</v>
      </c>
      <c r="B2495" s="332" t="s">
        <v>1609</v>
      </c>
      <c r="C2495" s="332" t="s">
        <v>1610</v>
      </c>
      <c r="D2495" s="332" t="s">
        <v>1611</v>
      </c>
      <c r="E2495" s="262"/>
      <c r="F2495" s="331" t="s">
        <v>1612</v>
      </c>
      <c r="G2495" s="333" t="n">
        <v>950</v>
      </c>
      <c r="H2495" s="333" t="n">
        <f aca="false">A2495*G2495*(1-H2485/100)</f>
        <v>950</v>
      </c>
      <c r="I2495" s="334" t="n">
        <v>730.925</v>
      </c>
      <c r="J2495" s="334" t="n">
        <f aca="false">(A2495*I2495)/J2485*K2485</f>
        <v>680.3225</v>
      </c>
      <c r="K2495" s="335" t="n">
        <f aca="false">H2495-J2495</f>
        <v>269.6775</v>
      </c>
      <c r="L2495" s="330"/>
      <c r="M2495" s="262"/>
      <c r="N2495" s="262" t="n">
        <v>730.925</v>
      </c>
      <c r="O2495" s="262" t="n">
        <v>8.65</v>
      </c>
      <c r="P2495" s="262" t="n">
        <v>950</v>
      </c>
      <c r="Q2495" s="262" t="n">
        <v>950</v>
      </c>
      <c r="R2495" s="331" t="e">
        <f aca="false">A2495*F2495</f>
        <v>#VALUE!</v>
      </c>
    </row>
    <row r="2496" s="1" customFormat="true" ht="12.75" hidden="false" customHeight="false" outlineLevel="0" collapsed="false">
      <c r="A2496" s="262" t="n">
        <v>1</v>
      </c>
      <c r="B2496" s="332" t="s">
        <v>1658</v>
      </c>
      <c r="C2496" s="332" t="s">
        <v>1550</v>
      </c>
      <c r="D2496" s="332" t="s">
        <v>1659</v>
      </c>
      <c r="E2496" s="262"/>
      <c r="F2496" s="331" t="n">
        <v>0.28</v>
      </c>
      <c r="G2496" s="333" t="n">
        <v>480</v>
      </c>
      <c r="H2496" s="333" t="n">
        <f aca="false">A2496*G2496*(1-H2485/100)</f>
        <v>480</v>
      </c>
      <c r="I2496" s="334" t="n">
        <v>297.4725</v>
      </c>
      <c r="J2496" s="334" t="n">
        <f aca="false">(A2496*I2496)/J2485*K2485</f>
        <v>276.87825</v>
      </c>
      <c r="K2496" s="335" t="n">
        <f aca="false">H2496-J2496</f>
        <v>203.12175</v>
      </c>
      <c r="L2496" s="330"/>
      <c r="M2496" s="262"/>
      <c r="N2496" s="262" t="n">
        <v>297.4725</v>
      </c>
      <c r="O2496" s="262" t="n">
        <v>3.39</v>
      </c>
      <c r="P2496" s="262" t="n">
        <v>480</v>
      </c>
      <c r="Q2496" s="262" t="n">
        <v>416.4615</v>
      </c>
      <c r="R2496" s="331" t="n">
        <f aca="false">A2496*F2496</f>
        <v>0.28</v>
      </c>
    </row>
    <row r="2497" s="1" customFormat="true" ht="12.75" hidden="false" customHeight="false" outlineLevel="0" collapsed="false">
      <c r="A2497" s="262" t="n">
        <v>1</v>
      </c>
      <c r="B2497" s="332" t="s">
        <v>3368</v>
      </c>
      <c r="C2497" s="332" t="s">
        <v>3369</v>
      </c>
      <c r="D2497" s="332" t="s">
        <v>3370</v>
      </c>
      <c r="E2497" s="262"/>
      <c r="F2497" s="331" t="n">
        <v>9.9</v>
      </c>
      <c r="G2497" s="333" t="n">
        <v>2860</v>
      </c>
      <c r="H2497" s="333" t="n">
        <f aca="false">A2497*G2497*(1-H2485/100)</f>
        <v>2860</v>
      </c>
      <c r="I2497" s="334" t="n">
        <v>1909.18</v>
      </c>
      <c r="J2497" s="334" t="n">
        <f aca="false">(A2497*I2497)/J2485*K2485</f>
        <v>1777.006</v>
      </c>
      <c r="K2497" s="335" t="n">
        <f aca="false">H2497-J2497</f>
        <v>1082.994</v>
      </c>
      <c r="L2497" s="330"/>
      <c r="M2497" s="262"/>
      <c r="N2497" s="262" t="n">
        <v>1909.18</v>
      </c>
      <c r="O2497" s="262" t="n">
        <v>20.98</v>
      </c>
      <c r="P2497" s="262" t="n">
        <v>2860</v>
      </c>
      <c r="Q2497" s="262" t="n">
        <v>2577.393</v>
      </c>
      <c r="R2497" s="331" t="n">
        <f aca="false">A2497*F2497</f>
        <v>9.9</v>
      </c>
    </row>
    <row r="2498" s="1" customFormat="true" ht="12.75" hidden="false" customHeight="false" outlineLevel="0" collapsed="false">
      <c r="A2498" s="262" t="n">
        <v>5</v>
      </c>
      <c r="B2498" s="332" t="s">
        <v>1801</v>
      </c>
      <c r="C2498" s="332" t="s">
        <v>1802</v>
      </c>
      <c r="D2498" s="332" t="s">
        <v>1803</v>
      </c>
      <c r="E2498" s="262"/>
      <c r="F2498" s="331" t="n">
        <v>0.01</v>
      </c>
      <c r="G2498" s="333" t="n">
        <v>30</v>
      </c>
      <c r="H2498" s="333" t="n">
        <f aca="false">A2498*G2498*(1-H2485/100)</f>
        <v>150</v>
      </c>
      <c r="I2498" s="334" t="n">
        <v>15.795</v>
      </c>
      <c r="J2498" s="334" t="n">
        <f aca="false">(A2498*I2498)/J2485*K2485</f>
        <v>73.5075</v>
      </c>
      <c r="K2498" s="335" t="n">
        <f aca="false">H2498-J2498</f>
        <v>76.4925</v>
      </c>
      <c r="L2498" s="330"/>
      <c r="M2498" s="262"/>
      <c r="N2498" s="262" t="n">
        <v>15.795</v>
      </c>
      <c r="O2498" s="262" t="n">
        <v>0.18</v>
      </c>
      <c r="P2498" s="262" t="n">
        <v>30</v>
      </c>
      <c r="Q2498" s="262" t="n">
        <v>21.3233</v>
      </c>
      <c r="R2498" s="331" t="n">
        <f aca="false">A2498*F2498</f>
        <v>0.05</v>
      </c>
    </row>
    <row r="2499" s="1" customFormat="true" ht="12.75" hidden="false" customHeight="false" outlineLevel="0" collapsed="false">
      <c r="A2499" s="262" t="n">
        <v>1</v>
      </c>
      <c r="B2499" s="332" t="s">
        <v>3778</v>
      </c>
      <c r="C2499" s="332" t="s">
        <v>3779</v>
      </c>
      <c r="D2499" s="332" t="s">
        <v>3780</v>
      </c>
      <c r="E2499" s="262"/>
      <c r="F2499" s="331" t="n">
        <v>0.26</v>
      </c>
      <c r="G2499" s="333" t="n">
        <v>2690</v>
      </c>
      <c r="H2499" s="333" t="n">
        <f aca="false">A2499*G2499*(1-H2485/100)</f>
        <v>2690</v>
      </c>
      <c r="I2499" s="334" t="n">
        <v>1805.765</v>
      </c>
      <c r="J2499" s="334" t="n">
        <f aca="false">(A2499*I2499)/J2485*K2485</f>
        <v>1680.7505</v>
      </c>
      <c r="K2499" s="335" t="n">
        <f aca="false">H2499-J2499</f>
        <v>1009.2495</v>
      </c>
      <c r="L2499" s="330"/>
      <c r="M2499" s="262"/>
      <c r="N2499" s="262" t="n">
        <v>1805.765</v>
      </c>
      <c r="O2499" s="262" t="n">
        <v>21.37</v>
      </c>
      <c r="P2499" s="262" t="n">
        <v>2690</v>
      </c>
      <c r="Q2499" s="262" t="n">
        <v>2437.7828</v>
      </c>
      <c r="R2499" s="331" t="n">
        <f aca="false">A2499*F2499</f>
        <v>0.26</v>
      </c>
    </row>
    <row r="2500" s="1" customFormat="true" ht="12.75" hidden="false" customHeight="false" outlineLevel="0" collapsed="false">
      <c r="A2500" s="336" t="n">
        <f aca="false">SUM(A2486:A2499)</f>
        <v>66</v>
      </c>
      <c r="B2500" s="336" t="s">
        <v>377</v>
      </c>
      <c r="C2500" s="336"/>
      <c r="D2500" s="336"/>
      <c r="E2500" s="336"/>
      <c r="F2500" s="337" t="e">
        <f aca="false">R2500</f>
        <v>#VALUE!</v>
      </c>
      <c r="G2500" s="338"/>
      <c r="H2500" s="339" t="n">
        <f aca="false">SUM(H2486:H2499)</f>
        <v>35330</v>
      </c>
      <c r="I2500" s="340"/>
      <c r="J2500" s="341" t="n">
        <f aca="false">SUM(J2486:J2499)</f>
        <v>21664.4692</v>
      </c>
      <c r="K2500" s="335" t="n">
        <f aca="false">SUM(K2486:K2499)</f>
        <v>13665.5308</v>
      </c>
      <c r="L2500" s="330"/>
      <c r="M2500" s="262"/>
      <c r="N2500" s="262"/>
      <c r="O2500" s="262"/>
      <c r="P2500" s="262"/>
      <c r="Q2500" s="262"/>
      <c r="R2500" s="331" t="e">
        <f aca="false">SUM(R2486:R2499)</f>
        <v>#VALUE!</v>
      </c>
    </row>
    <row r="2501" s="1" customFormat="true" ht="12.75" hidden="false" customHeight="false" outlineLevel="0" collapsed="false">
      <c r="A2501" s="262"/>
      <c r="B2501" s="272" t="s">
        <v>914</v>
      </c>
      <c r="C2501" s="342"/>
      <c r="D2501" s="342"/>
      <c r="E2501" s="262"/>
      <c r="F2501" s="262"/>
      <c r="G2501" s="333"/>
      <c r="H2501" s="343" t="n">
        <v>0</v>
      </c>
      <c r="I2501" s="344" t="n">
        <f aca="false">K2502/J2502</f>
        <v>0.630780780911078</v>
      </c>
      <c r="J2501" s="345"/>
      <c r="K2501" s="335"/>
      <c r="L2501" s="330"/>
      <c r="M2501" s="262"/>
      <c r="N2501" s="262"/>
      <c r="O2501" s="262"/>
      <c r="P2501" s="262"/>
      <c r="Q2501" s="262"/>
      <c r="R2501" s="331"/>
    </row>
    <row r="2502" s="1" customFormat="true" ht="13.5" hidden="false" customHeight="false" outlineLevel="0" collapsed="false">
      <c r="A2502" s="346"/>
      <c r="B2502" s="346" t="s">
        <v>915</v>
      </c>
      <c r="C2502" s="346"/>
      <c r="D2502" s="346"/>
      <c r="E2502" s="346"/>
      <c r="F2502" s="347"/>
      <c r="G2502" s="348"/>
      <c r="H2502" s="349" t="n">
        <f aca="false">SUM(H2500:H2501)</f>
        <v>35330</v>
      </c>
      <c r="I2502" s="350" t="n">
        <f aca="false">K2502/H2502</f>
        <v>0.386796795924144</v>
      </c>
      <c r="J2502" s="351" t="n">
        <f aca="false">SUM(J2500:J2501)</f>
        <v>21664.4692</v>
      </c>
      <c r="K2502" s="352" t="n">
        <f aca="false">H2502-J2502</f>
        <v>13665.5308</v>
      </c>
      <c r="L2502" s="330"/>
      <c r="M2502" s="262"/>
      <c r="N2502" s="262"/>
      <c r="O2502" s="262"/>
      <c r="P2502" s="262"/>
      <c r="Q2502" s="262"/>
      <c r="R2502" s="331"/>
    </row>
    <row r="2503" s="1" customFormat="true" ht="13.5" hidden="false" customHeight="false" outlineLevel="0" collapsed="false">
      <c r="A2503" s="262"/>
      <c r="B2503" s="272"/>
      <c r="C2503" s="342"/>
      <c r="D2503" s="342"/>
      <c r="E2503" s="262"/>
      <c r="F2503" s="262"/>
      <c r="G2503" s="262"/>
      <c r="H2503" s="262"/>
      <c r="I2503" s="354"/>
      <c r="J2503" s="354"/>
      <c r="K2503" s="355"/>
      <c r="L2503" s="330"/>
      <c r="M2503" s="262"/>
      <c r="N2503" s="262"/>
      <c r="O2503" s="262"/>
      <c r="P2503" s="262"/>
      <c r="Q2503" s="262"/>
      <c r="R2503" s="331"/>
    </row>
    <row r="2504" s="1" customFormat="true" ht="13.5" hidden="false" customHeight="false" outlineLevel="0" collapsed="false">
      <c r="A2504" s="322"/>
      <c r="B2504" s="272" t="s">
        <v>3781</v>
      </c>
      <c r="C2504" s="324"/>
      <c r="D2504" s="325" t="n">
        <v>42791</v>
      </c>
      <c r="E2504" s="322"/>
      <c r="F2504" s="322" t="s">
        <v>3782</v>
      </c>
      <c r="G2504" s="324"/>
      <c r="H2504" s="326" t="n">
        <v>0</v>
      </c>
      <c r="I2504" s="327" t="s">
        <v>358</v>
      </c>
      <c r="J2504" s="328" t="n">
        <v>65</v>
      </c>
      <c r="K2504" s="329" t="n">
        <v>60.5</v>
      </c>
      <c r="L2504" s="330"/>
      <c r="M2504" s="262"/>
      <c r="N2504" s="262"/>
      <c r="O2504" s="262"/>
      <c r="P2504" s="262"/>
      <c r="Q2504" s="262"/>
      <c r="R2504" s="331"/>
    </row>
    <row r="2505" s="1" customFormat="true" ht="12.75" hidden="false" customHeight="false" outlineLevel="0" collapsed="false">
      <c r="A2505" s="262" t="n">
        <v>1</v>
      </c>
      <c r="B2505" s="332" t="s">
        <v>275</v>
      </c>
      <c r="C2505" s="332" t="s">
        <v>780</v>
      </c>
      <c r="D2505" s="332" t="s">
        <v>3783</v>
      </c>
      <c r="E2505" s="262"/>
      <c r="F2505" s="331" t="n">
        <v>17</v>
      </c>
      <c r="G2505" s="333" t="n">
        <v>3900</v>
      </c>
      <c r="H2505" s="333" t="n">
        <f aca="false">A2505*G2505*(1-H2504/100)</f>
        <v>3900</v>
      </c>
      <c r="I2505" s="334" t="n">
        <v>2457</v>
      </c>
      <c r="J2505" s="334" t="n">
        <f aca="false">(A2505*I2505)/J2504*K2504</f>
        <v>2286.9</v>
      </c>
      <c r="K2505" s="335" t="n">
        <f aca="false">H2505-J2505</f>
        <v>1613.1</v>
      </c>
      <c r="L2505" s="330"/>
      <c r="M2505" s="262"/>
      <c r="N2505" s="262" t="n">
        <v>2457</v>
      </c>
      <c r="O2505" s="262" t="n">
        <v>28</v>
      </c>
      <c r="P2505" s="262" t="n">
        <v>3690</v>
      </c>
      <c r="Q2505" s="262" t="n">
        <v>3900</v>
      </c>
      <c r="R2505" s="331" t="n">
        <f aca="false">A2505*F2505</f>
        <v>17</v>
      </c>
    </row>
    <row r="2506" s="1" customFormat="true" ht="12.75" hidden="false" customHeight="false" outlineLevel="0" collapsed="false">
      <c r="A2506" s="262" t="n">
        <v>2</v>
      </c>
      <c r="B2506" s="332" t="s">
        <v>1309</v>
      </c>
      <c r="C2506" s="332" t="s">
        <v>877</v>
      </c>
      <c r="D2506" s="332" t="s">
        <v>1310</v>
      </c>
      <c r="E2506" s="262"/>
      <c r="F2506" s="331" t="n">
        <v>0.42</v>
      </c>
      <c r="G2506" s="333" t="n">
        <v>108</v>
      </c>
      <c r="H2506" s="333" t="n">
        <f aca="false">A2506*G2506*(1-H2504/100)</f>
        <v>216</v>
      </c>
      <c r="I2506" s="334" t="n">
        <v>69.745</v>
      </c>
      <c r="J2506" s="334" t="n">
        <f aca="false">(A2506*I2506)/J2504*K2504</f>
        <v>129.833</v>
      </c>
      <c r="K2506" s="335" t="n">
        <f aca="false">H2506-J2506</f>
        <v>86.167</v>
      </c>
      <c r="L2506" s="330"/>
      <c r="M2506" s="262"/>
      <c r="N2506" s="262" t="n">
        <v>69.745</v>
      </c>
      <c r="O2506" s="262" t="n">
        <v>0.74</v>
      </c>
      <c r="P2506" s="262" t="n">
        <v>200</v>
      </c>
      <c r="Q2506" s="262" t="n">
        <v>108.1047</v>
      </c>
      <c r="R2506" s="331" t="n">
        <f aca="false">A2506*F2506</f>
        <v>0.84</v>
      </c>
    </row>
    <row r="2507" s="1" customFormat="true" ht="12.75" hidden="false" customHeight="false" outlineLevel="0" collapsed="false">
      <c r="A2507" s="262" t="n">
        <v>2</v>
      </c>
      <c r="B2507" s="332" t="s">
        <v>3784</v>
      </c>
      <c r="C2507" s="332" t="s">
        <v>3785</v>
      </c>
      <c r="D2507" s="332" t="s">
        <v>3786</v>
      </c>
      <c r="E2507" s="262"/>
      <c r="F2507" s="331" t="n">
        <v>0.3</v>
      </c>
      <c r="G2507" s="333" t="n">
        <v>810</v>
      </c>
      <c r="H2507" s="333" t="n">
        <f aca="false">A2507*G2507*(1-H2504/100)</f>
        <v>1620</v>
      </c>
      <c r="I2507" s="334" t="n">
        <v>578.5</v>
      </c>
      <c r="J2507" s="334" t="n">
        <f aca="false">(A2507*I2507)/J2504*K2504</f>
        <v>1076.9</v>
      </c>
      <c r="K2507" s="335" t="n">
        <f aca="false">H2507-J2507</f>
        <v>543.1</v>
      </c>
      <c r="L2507" s="330"/>
      <c r="M2507" s="262"/>
      <c r="N2507" s="262" t="n">
        <v>578.5</v>
      </c>
      <c r="O2507" s="262" t="n">
        <v>3.56</v>
      </c>
      <c r="P2507" s="262" t="n">
        <v>1041.3</v>
      </c>
      <c r="Q2507" s="262" t="n">
        <v>809.9</v>
      </c>
      <c r="R2507" s="331" t="n">
        <f aca="false">A2507*F2507</f>
        <v>0.6</v>
      </c>
    </row>
    <row r="2508" s="1" customFormat="true" ht="12.75" hidden="false" customHeight="false" outlineLevel="0" collapsed="false">
      <c r="A2508" s="262" t="n">
        <v>1</v>
      </c>
      <c r="B2508" s="332" t="s">
        <v>1527</v>
      </c>
      <c r="C2508" s="332" t="s">
        <v>1528</v>
      </c>
      <c r="D2508" s="332" t="s">
        <v>856</v>
      </c>
      <c r="E2508" s="262"/>
      <c r="F2508" s="331" t="n">
        <v>2.02</v>
      </c>
      <c r="G2508" s="333" t="n">
        <v>2896</v>
      </c>
      <c r="H2508" s="333" t="n">
        <f aca="false">A2508*G2508*(1-H2504/100)</f>
        <v>2896</v>
      </c>
      <c r="I2508" s="334" t="n">
        <v>1930.5</v>
      </c>
      <c r="J2508" s="334" t="n">
        <f aca="false">(A2508*I2508)/J2504*K2504</f>
        <v>1796.85</v>
      </c>
      <c r="K2508" s="335" t="n">
        <f aca="false">H2508-J2508</f>
        <v>1099.15</v>
      </c>
      <c r="L2508" s="330"/>
      <c r="M2508" s="262"/>
      <c r="N2508" s="262" t="n">
        <v>1930.5</v>
      </c>
      <c r="O2508" s="262" t="n">
        <v>22</v>
      </c>
      <c r="P2508" s="262"/>
      <c r="Q2508" s="262" t="n">
        <v>2895.75</v>
      </c>
      <c r="R2508" s="331" t="n">
        <f aca="false">A2508*F2508</f>
        <v>2.02</v>
      </c>
    </row>
    <row r="2509" s="1" customFormat="true" ht="12.75" hidden="false" customHeight="false" outlineLevel="0" collapsed="false">
      <c r="A2509" s="262" t="n">
        <v>1</v>
      </c>
      <c r="B2509" s="332" t="s">
        <v>1940</v>
      </c>
      <c r="C2509" s="332" t="s">
        <v>1648</v>
      </c>
      <c r="D2509" s="332" t="s">
        <v>1941</v>
      </c>
      <c r="E2509" s="262"/>
      <c r="F2509" s="331" t="n">
        <v>0.8</v>
      </c>
      <c r="G2509" s="333" t="n">
        <v>2392</v>
      </c>
      <c r="H2509" s="333" t="n">
        <f aca="false">A2509*G2509*(1-H2504/100)</f>
        <v>2392</v>
      </c>
      <c r="I2509" s="334" t="n">
        <v>1594.71</v>
      </c>
      <c r="J2509" s="334" t="n">
        <f aca="false">(A2509*I2509)/J2504*K2504</f>
        <v>1484.307</v>
      </c>
      <c r="K2509" s="335" t="n">
        <f aca="false">H2509-J2509</f>
        <v>907.693</v>
      </c>
      <c r="L2509" s="330"/>
      <c r="M2509" s="262"/>
      <c r="N2509" s="262" t="n">
        <v>1594.71</v>
      </c>
      <c r="O2509" s="262" t="n">
        <v>16.92</v>
      </c>
      <c r="P2509" s="262" t="n">
        <v>2870.478</v>
      </c>
      <c r="Q2509" s="262" t="n">
        <v>2392.065</v>
      </c>
      <c r="R2509" s="331" t="n">
        <f aca="false">A2509*F2509</f>
        <v>0.8</v>
      </c>
    </row>
    <row r="2510" s="1" customFormat="true" ht="12.75" hidden="false" customHeight="false" outlineLevel="0" collapsed="false">
      <c r="A2510" s="262" t="n">
        <v>1</v>
      </c>
      <c r="B2510" s="332" t="s">
        <v>3787</v>
      </c>
      <c r="C2510" s="332" t="s">
        <v>3788</v>
      </c>
      <c r="D2510" s="332" t="s">
        <v>3789</v>
      </c>
      <c r="E2510" s="262"/>
      <c r="F2510" s="331" t="n">
        <v>0.09</v>
      </c>
      <c r="G2510" s="333" t="n">
        <v>1329</v>
      </c>
      <c r="H2510" s="333" t="n">
        <f aca="false">A2510*G2510*(1-H2504/100)</f>
        <v>1329</v>
      </c>
      <c r="I2510" s="334" t="n">
        <v>984.555</v>
      </c>
      <c r="J2510" s="334" t="n">
        <f aca="false">(A2510*I2510)/J2504*K2504</f>
        <v>916.3935</v>
      </c>
      <c r="K2510" s="335" t="n">
        <f aca="false">H2510-J2510</f>
        <v>412.6065</v>
      </c>
      <c r="L2510" s="330"/>
      <c r="M2510" s="262"/>
      <c r="N2510" s="262" t="n">
        <v>984.555</v>
      </c>
      <c r="O2510" s="262" t="n">
        <v>11.22</v>
      </c>
      <c r="P2510" s="262" t="n">
        <v>1470</v>
      </c>
      <c r="Q2510" s="262" t="n">
        <v>1329.1493</v>
      </c>
      <c r="R2510" s="331" t="n">
        <f aca="false">A2510*F2510</f>
        <v>0.09</v>
      </c>
    </row>
    <row r="2511" s="1" customFormat="true" ht="12.75" hidden="false" customHeight="false" outlineLevel="0" collapsed="false">
      <c r="A2511" s="336" t="n">
        <f aca="false">SUM(A2505:A2510)</f>
        <v>8</v>
      </c>
      <c r="B2511" s="336" t="s">
        <v>377</v>
      </c>
      <c r="C2511" s="336"/>
      <c r="D2511" s="336"/>
      <c r="E2511" s="336"/>
      <c r="F2511" s="337" t="n">
        <f aca="false">R2511</f>
        <v>21.35</v>
      </c>
      <c r="G2511" s="338"/>
      <c r="H2511" s="339" t="n">
        <f aca="false">SUM(H2505:H2510)</f>
        <v>12353</v>
      </c>
      <c r="I2511" s="340"/>
      <c r="J2511" s="341" t="n">
        <f aca="false">SUM(J2505:J2510)</f>
        <v>7691.1835</v>
      </c>
      <c r="K2511" s="335" t="n">
        <f aca="false">SUM(K2505:K2510)</f>
        <v>4661.8165</v>
      </c>
      <c r="L2511" s="330"/>
      <c r="M2511" s="262"/>
      <c r="N2511" s="262"/>
      <c r="O2511" s="262"/>
      <c r="P2511" s="262"/>
      <c r="Q2511" s="262"/>
      <c r="R2511" s="331" t="n">
        <f aca="false">SUM(R2505:R2510)</f>
        <v>21.35</v>
      </c>
    </row>
    <row r="2512" s="1" customFormat="true" ht="12.75" hidden="false" customHeight="false" outlineLevel="0" collapsed="false">
      <c r="A2512" s="262"/>
      <c r="B2512" s="272" t="s">
        <v>914</v>
      </c>
      <c r="C2512" s="342"/>
      <c r="D2512" s="342"/>
      <c r="E2512" s="262"/>
      <c r="F2512" s="262"/>
      <c r="G2512" s="333"/>
      <c r="H2512" s="343" t="n">
        <v>0</v>
      </c>
      <c r="I2512" s="344" t="n">
        <f aca="false">K2513/J2513</f>
        <v>0.606124727098242</v>
      </c>
      <c r="J2512" s="345"/>
      <c r="K2512" s="335"/>
      <c r="L2512" s="330"/>
      <c r="M2512" s="262"/>
      <c r="N2512" s="262"/>
      <c r="O2512" s="262"/>
      <c r="P2512" s="262"/>
      <c r="Q2512" s="262"/>
      <c r="R2512" s="331"/>
    </row>
    <row r="2513" s="1" customFormat="true" ht="13.5" hidden="false" customHeight="false" outlineLevel="0" collapsed="false">
      <c r="A2513" s="346"/>
      <c r="B2513" s="346" t="s">
        <v>915</v>
      </c>
      <c r="C2513" s="346"/>
      <c r="D2513" s="346"/>
      <c r="E2513" s="346"/>
      <c r="F2513" s="347"/>
      <c r="G2513" s="348"/>
      <c r="H2513" s="349" t="n">
        <f aca="false">SUM(H2511:H2512)</f>
        <v>12353</v>
      </c>
      <c r="I2513" s="350" t="n">
        <f aca="false">K2513/H2513</f>
        <v>0.377383348174532</v>
      </c>
      <c r="J2513" s="351" t="n">
        <f aca="false">SUM(J2511:J2512)</f>
        <v>7691.1835</v>
      </c>
      <c r="K2513" s="352" t="n">
        <f aca="false">H2513-J2513</f>
        <v>4661.8165</v>
      </c>
      <c r="L2513" s="330"/>
      <c r="M2513" s="262"/>
      <c r="N2513" s="262"/>
      <c r="O2513" s="262"/>
      <c r="P2513" s="262"/>
      <c r="Q2513" s="262"/>
      <c r="R2513" s="331"/>
    </row>
    <row r="2514" s="1" customFormat="true" ht="13.5" hidden="false" customHeight="false" outlineLevel="0" collapsed="false">
      <c r="A2514" s="262"/>
      <c r="B2514" s="332"/>
      <c r="C2514" s="342"/>
      <c r="D2514" s="342"/>
      <c r="E2514" s="262"/>
      <c r="F2514" s="262"/>
      <c r="G2514" s="262"/>
      <c r="H2514" s="262"/>
      <c r="I2514" s="354"/>
      <c r="J2514" s="354"/>
      <c r="K2514" s="355"/>
      <c r="L2514" s="330"/>
      <c r="M2514" s="262"/>
      <c r="N2514" s="262"/>
      <c r="O2514" s="262"/>
      <c r="P2514" s="262"/>
      <c r="Q2514" s="262"/>
      <c r="R2514" s="331"/>
    </row>
    <row r="2515" s="1" customFormat="true" ht="13.5" hidden="false" customHeight="false" outlineLevel="0" collapsed="false">
      <c r="A2515" s="322"/>
      <c r="B2515" s="323" t="s">
        <v>1796</v>
      </c>
      <c r="C2515" s="324" t="s">
        <v>2190</v>
      </c>
      <c r="D2515" s="325" t="n">
        <v>42791</v>
      </c>
      <c r="E2515" s="322"/>
      <c r="F2515" s="322" t="s">
        <v>3782</v>
      </c>
      <c r="G2515" s="324"/>
      <c r="H2515" s="326" t="n">
        <v>0</v>
      </c>
      <c r="I2515" s="327" t="s">
        <v>358</v>
      </c>
      <c r="J2515" s="328" t="n">
        <v>65</v>
      </c>
      <c r="K2515" s="329" t="n">
        <v>60.5</v>
      </c>
      <c r="L2515" s="330"/>
      <c r="M2515" s="262"/>
      <c r="N2515" s="262"/>
      <c r="O2515" s="262"/>
      <c r="P2515" s="262"/>
      <c r="Q2515" s="262"/>
      <c r="R2515" s="331"/>
    </row>
    <row r="2516" s="1" customFormat="true" ht="12.75" hidden="false" customHeight="false" outlineLevel="0" collapsed="false">
      <c r="A2516" s="262" t="n">
        <v>12</v>
      </c>
      <c r="B2516" s="332" t="s">
        <v>2705</v>
      </c>
      <c r="C2516" s="332" t="s">
        <v>2706</v>
      </c>
      <c r="D2516" s="332" t="s">
        <v>2707</v>
      </c>
      <c r="E2516" s="262"/>
      <c r="F2516" s="331"/>
      <c r="G2516" s="333" t="n">
        <v>466</v>
      </c>
      <c r="H2516" s="333" t="n">
        <f aca="false">A2516*G2516*(1-H2515/100)</f>
        <v>5592</v>
      </c>
      <c r="I2516" s="334" t="n">
        <v>227.5</v>
      </c>
      <c r="J2516" s="334" t="n">
        <f aca="false">(A2516*I2516)/J2515*K2515</f>
        <v>2541</v>
      </c>
      <c r="K2516" s="335" t="n">
        <f aca="false">H2516-J2516</f>
        <v>3051</v>
      </c>
      <c r="L2516" s="330"/>
      <c r="M2516" s="262"/>
      <c r="N2516" s="262" t="n">
        <v>227.5</v>
      </c>
      <c r="O2516" s="262" t="n">
        <v>2.5</v>
      </c>
      <c r="P2516" s="262" t="n">
        <v>850</v>
      </c>
      <c r="Q2516" s="262" t="n">
        <v>455</v>
      </c>
      <c r="R2516" s="331" t="n">
        <f aca="false">A2516*F2516</f>
        <v>0</v>
      </c>
    </row>
    <row r="2517" s="1" customFormat="true" ht="12.75" hidden="false" customHeight="false" outlineLevel="0" collapsed="false">
      <c r="A2517" s="262" t="n">
        <v>3</v>
      </c>
      <c r="B2517" s="332" t="s">
        <v>3790</v>
      </c>
      <c r="C2517" s="332" t="s">
        <v>1648</v>
      </c>
      <c r="D2517" s="332" t="s">
        <v>1941</v>
      </c>
      <c r="E2517" s="262"/>
      <c r="F2517" s="331" t="n">
        <v>0.8</v>
      </c>
      <c r="G2517" s="333" t="n">
        <v>2392</v>
      </c>
      <c r="H2517" s="333" t="n">
        <f aca="false">A2517*G2517*(1-H2515/100)</f>
        <v>7176</v>
      </c>
      <c r="I2517" s="334" t="n">
        <v>1594.71</v>
      </c>
      <c r="J2517" s="334" t="n">
        <f aca="false">(A2517*I2517)/J2515*K2515</f>
        <v>4452.921</v>
      </c>
      <c r="K2517" s="335" t="n">
        <f aca="false">H2517-J2517</f>
        <v>2723.079</v>
      </c>
      <c r="L2517" s="330"/>
      <c r="M2517" s="262"/>
      <c r="N2517" s="262" t="n">
        <v>1594.71</v>
      </c>
      <c r="O2517" s="262" t="n">
        <v>16.92</v>
      </c>
      <c r="P2517" s="262" t="n">
        <v>2870.478</v>
      </c>
      <c r="Q2517" s="262" t="n">
        <v>2392.065</v>
      </c>
      <c r="R2517" s="331" t="n">
        <f aca="false">A2517*F2517</f>
        <v>2.4</v>
      </c>
    </row>
    <row r="2518" s="1" customFormat="true" ht="12.75" hidden="false" customHeight="false" outlineLevel="0" collapsed="false">
      <c r="A2518" s="336" t="n">
        <f aca="false">SUM(A2516:A2517)</f>
        <v>15</v>
      </c>
      <c r="B2518" s="336" t="s">
        <v>377</v>
      </c>
      <c r="C2518" s="336"/>
      <c r="D2518" s="336"/>
      <c r="E2518" s="336"/>
      <c r="F2518" s="337" t="n">
        <f aca="false">R2518</f>
        <v>2.4</v>
      </c>
      <c r="G2518" s="338"/>
      <c r="H2518" s="339" t="n">
        <f aca="false">SUM(H2516:H2517)</f>
        <v>12768</v>
      </c>
      <c r="I2518" s="340"/>
      <c r="J2518" s="341" t="n">
        <f aca="false">SUM(J2516:J2517)</f>
        <v>6993.921</v>
      </c>
      <c r="K2518" s="335" t="n">
        <f aca="false">SUM(K2516:K2517)</f>
        <v>5774.079</v>
      </c>
      <c r="L2518" s="330"/>
      <c r="M2518" s="262"/>
      <c r="N2518" s="262"/>
      <c r="O2518" s="262"/>
      <c r="P2518" s="262"/>
      <c r="Q2518" s="262"/>
      <c r="R2518" s="331" t="n">
        <f aca="false">SUM(R2516:R2517)</f>
        <v>2.4</v>
      </c>
    </row>
    <row r="2519" s="1" customFormat="true" ht="12.75" hidden="false" customHeight="false" outlineLevel="0" collapsed="false">
      <c r="A2519" s="262"/>
      <c r="B2519" s="272" t="s">
        <v>914</v>
      </c>
      <c r="C2519" s="342"/>
      <c r="D2519" s="342"/>
      <c r="E2519" s="262"/>
      <c r="F2519" s="262"/>
      <c r="G2519" s="333"/>
      <c r="H2519" s="343" t="n">
        <v>0</v>
      </c>
      <c r="I2519" s="344" t="n">
        <f aca="false">K2520/J2520</f>
        <v>0.825585390512704</v>
      </c>
      <c r="J2519" s="345"/>
      <c r="K2519" s="335"/>
      <c r="L2519" s="330"/>
      <c r="M2519" s="262"/>
      <c r="N2519" s="262"/>
      <c r="O2519" s="262"/>
      <c r="P2519" s="262"/>
      <c r="Q2519" s="262"/>
      <c r="R2519" s="331"/>
    </row>
    <row r="2520" s="1" customFormat="true" ht="13.5" hidden="false" customHeight="false" outlineLevel="0" collapsed="false">
      <c r="A2520" s="346"/>
      <c r="B2520" s="346" t="s">
        <v>915</v>
      </c>
      <c r="C2520" s="346"/>
      <c r="D2520" s="346"/>
      <c r="E2520" s="346"/>
      <c r="F2520" s="347"/>
      <c r="G2520" s="348"/>
      <c r="H2520" s="349" t="n">
        <f aca="false">SUM(H2518:H2519)</f>
        <v>12768</v>
      </c>
      <c r="I2520" s="350" t="n">
        <f aca="false">K2520/H2520</f>
        <v>0.452230498120301</v>
      </c>
      <c r="J2520" s="351" t="n">
        <f aca="false">SUM(J2518:J2519)</f>
        <v>6993.921</v>
      </c>
      <c r="K2520" s="352" t="n">
        <f aca="false">H2520-J2520</f>
        <v>5774.079</v>
      </c>
      <c r="L2520" s="330"/>
      <c r="M2520" s="262"/>
      <c r="N2520" s="262"/>
      <c r="O2520" s="262"/>
      <c r="P2520" s="262"/>
      <c r="Q2520" s="262"/>
      <c r="R2520" s="331"/>
    </row>
    <row r="2521" s="1" customFormat="true" ht="13.5" hidden="false" customHeight="false" outlineLevel="0" collapsed="false">
      <c r="A2521" s="262"/>
      <c r="B2521" s="332"/>
      <c r="C2521" s="342"/>
      <c r="D2521" s="342"/>
      <c r="E2521" s="262"/>
      <c r="F2521" s="262"/>
      <c r="G2521" s="262"/>
      <c r="H2521" s="262"/>
      <c r="I2521" s="354"/>
      <c r="J2521" s="354"/>
      <c r="K2521" s="355"/>
      <c r="L2521" s="330"/>
      <c r="M2521" s="262"/>
      <c r="N2521" s="262"/>
      <c r="O2521" s="262"/>
      <c r="P2521" s="262"/>
      <c r="Q2521" s="262"/>
      <c r="R2521" s="331"/>
    </row>
    <row r="2522" s="1" customFormat="true" ht="13.5" hidden="false" customHeight="false" outlineLevel="0" collapsed="false">
      <c r="A2522" s="322"/>
      <c r="B2522" s="323" t="s">
        <v>3791</v>
      </c>
      <c r="C2522" s="324" t="s">
        <v>3792</v>
      </c>
      <c r="D2522" s="325" t="n">
        <v>42791</v>
      </c>
      <c r="E2522" s="322"/>
      <c r="F2522" s="322" t="s">
        <v>3782</v>
      </c>
      <c r="G2522" s="324"/>
      <c r="H2522" s="326" t="n">
        <v>0</v>
      </c>
      <c r="I2522" s="327" t="s">
        <v>358</v>
      </c>
      <c r="J2522" s="328" t="n">
        <v>65</v>
      </c>
      <c r="K2522" s="329" t="n">
        <v>60.5</v>
      </c>
      <c r="L2522" s="330"/>
      <c r="M2522" s="262"/>
      <c r="N2522" s="262"/>
      <c r="O2522" s="262"/>
      <c r="P2522" s="262"/>
      <c r="Q2522" s="262"/>
      <c r="R2522" s="331"/>
    </row>
    <row r="2523" s="1" customFormat="true" ht="12.75" hidden="false" customHeight="false" outlineLevel="0" collapsed="false">
      <c r="A2523" s="262" t="n">
        <v>10</v>
      </c>
      <c r="B2523" s="332" t="s">
        <v>2565</v>
      </c>
      <c r="C2523" s="332" t="s">
        <v>816</v>
      </c>
      <c r="D2523" s="332" t="s">
        <v>2566</v>
      </c>
      <c r="E2523" s="262"/>
      <c r="F2523" s="331" t="n">
        <v>13.8</v>
      </c>
      <c r="G2523" s="333" t="n">
        <v>2436</v>
      </c>
      <c r="H2523" s="333" t="n">
        <f aca="false">A2523*G2523*(1-H2522/100)</f>
        <v>24360</v>
      </c>
      <c r="I2523" s="334" t="n">
        <v>1804.14</v>
      </c>
      <c r="J2523" s="334" t="n">
        <f aca="false">(A2523*I2523)/J2522*K2522</f>
        <v>16792.38</v>
      </c>
      <c r="K2523" s="335" t="n">
        <f aca="false">H2523-J2523</f>
        <v>7567.62</v>
      </c>
      <c r="L2523" s="330"/>
      <c r="M2523" s="262"/>
      <c r="N2523" s="262" t="n">
        <v>1804.14</v>
      </c>
      <c r="O2523" s="262" t="n">
        <v>20.56</v>
      </c>
      <c r="P2523" s="262" t="n">
        <v>2710</v>
      </c>
      <c r="Q2523" s="262" t="n">
        <v>2435.589</v>
      </c>
      <c r="R2523" s="331" t="n">
        <f aca="false">A2523*F2523</f>
        <v>138</v>
      </c>
    </row>
    <row r="2524" s="1" customFormat="true" ht="12.75" hidden="false" customHeight="false" outlineLevel="0" collapsed="false">
      <c r="A2524" s="262" t="n">
        <v>10</v>
      </c>
      <c r="B2524" s="332" t="s">
        <v>1582</v>
      </c>
      <c r="C2524" s="332" t="s">
        <v>1583</v>
      </c>
      <c r="D2524" s="332" t="s">
        <v>1584</v>
      </c>
      <c r="E2524" s="262"/>
      <c r="F2524" s="331" t="n">
        <v>0.35</v>
      </c>
      <c r="G2524" s="333" t="n">
        <v>110</v>
      </c>
      <c r="H2524" s="333" t="n">
        <f aca="false">A2524*G2524*(1-H2522/100)</f>
        <v>1100</v>
      </c>
      <c r="I2524" s="334" t="n">
        <v>81.6075</v>
      </c>
      <c r="J2524" s="334" t="n">
        <f aca="false">(A2524*I2524)/J2522*K2522</f>
        <v>759.5775</v>
      </c>
      <c r="K2524" s="335" t="n">
        <f aca="false">H2524-J2524</f>
        <v>340.4225</v>
      </c>
      <c r="L2524" s="330"/>
      <c r="M2524" s="262"/>
      <c r="N2524" s="262" t="n">
        <v>81.6075</v>
      </c>
      <c r="O2524" s="262" t="n">
        <v>0.93</v>
      </c>
      <c r="P2524" s="262" t="n">
        <v>146.8935</v>
      </c>
      <c r="Q2524" s="262" t="n">
        <v>110.1701</v>
      </c>
      <c r="R2524" s="331" t="n">
        <f aca="false">A2524*F2524</f>
        <v>3.5</v>
      </c>
    </row>
    <row r="2525" s="1" customFormat="true" ht="12.75" hidden="false" customHeight="false" outlineLevel="0" collapsed="false">
      <c r="A2525" s="336" t="n">
        <f aca="false">SUM(A2523:A2524)</f>
        <v>20</v>
      </c>
      <c r="B2525" s="336" t="s">
        <v>377</v>
      </c>
      <c r="C2525" s="336"/>
      <c r="D2525" s="336"/>
      <c r="E2525" s="336"/>
      <c r="F2525" s="337" t="n">
        <f aca="false">R2525</f>
        <v>141.5</v>
      </c>
      <c r="G2525" s="338"/>
      <c r="H2525" s="339" t="n">
        <f aca="false">SUM(H2523:H2524)</f>
        <v>25460</v>
      </c>
      <c r="I2525" s="340"/>
      <c r="J2525" s="341" t="n">
        <f aca="false">SUM(J2523:J2524)</f>
        <v>17551.9575</v>
      </c>
      <c r="K2525" s="335" t="n">
        <f aca="false">SUM(K2523:K2524)</f>
        <v>7908.0425</v>
      </c>
      <c r="L2525" s="330"/>
      <c r="M2525" s="262"/>
      <c r="N2525" s="262"/>
      <c r="O2525" s="262"/>
      <c r="P2525" s="262"/>
      <c r="Q2525" s="262"/>
      <c r="R2525" s="331" t="n">
        <f aca="false">SUM(R2523:R2524)</f>
        <v>141.5</v>
      </c>
    </row>
    <row r="2526" s="1" customFormat="true" ht="12.75" hidden="false" customHeight="false" outlineLevel="0" collapsed="false">
      <c r="A2526" s="262"/>
      <c r="B2526" s="272" t="s">
        <v>914</v>
      </c>
      <c r="C2526" s="342"/>
      <c r="D2526" s="342"/>
      <c r="E2526" s="262"/>
      <c r="F2526" s="262"/>
      <c r="G2526" s="333"/>
      <c r="H2526" s="343" t="n">
        <v>0</v>
      </c>
      <c r="I2526" s="344" t="n">
        <f aca="false">K2527/J2527</f>
        <v>0.450550458545721</v>
      </c>
      <c r="J2526" s="345"/>
      <c r="K2526" s="335"/>
      <c r="L2526" s="330"/>
      <c r="M2526" s="262"/>
      <c r="N2526" s="262"/>
      <c r="O2526" s="262"/>
      <c r="P2526" s="262"/>
      <c r="Q2526" s="262"/>
      <c r="R2526" s="331"/>
    </row>
    <row r="2527" s="1" customFormat="true" ht="13.5" hidden="false" customHeight="false" outlineLevel="0" collapsed="false">
      <c r="A2527" s="346"/>
      <c r="B2527" s="346" t="s">
        <v>915</v>
      </c>
      <c r="C2527" s="346"/>
      <c r="D2527" s="346"/>
      <c r="E2527" s="346"/>
      <c r="F2527" s="347"/>
      <c r="G2527" s="348"/>
      <c r="H2527" s="349" t="n">
        <f aca="false">SUM(H2525:H2526)</f>
        <v>25460</v>
      </c>
      <c r="I2527" s="350" t="n">
        <f aca="false">K2527/H2527</f>
        <v>0.310606539670071</v>
      </c>
      <c r="J2527" s="351" t="n">
        <f aca="false">SUM(J2525:J2526)</f>
        <v>17551.9575</v>
      </c>
      <c r="K2527" s="352" t="n">
        <f aca="false">H2527-J2527</f>
        <v>7908.0425</v>
      </c>
      <c r="L2527" s="330"/>
      <c r="M2527" s="262"/>
      <c r="N2527" s="262"/>
      <c r="O2527" s="262"/>
      <c r="P2527" s="262"/>
      <c r="Q2527" s="262"/>
      <c r="R2527" s="331"/>
    </row>
    <row r="2528" s="1" customFormat="true" ht="13.5" hidden="false" customHeight="false" outlineLevel="0" collapsed="false">
      <c r="A2528" s="262"/>
      <c r="B2528" s="332"/>
      <c r="C2528" s="342"/>
      <c r="D2528" s="342"/>
      <c r="E2528" s="262"/>
      <c r="F2528" s="262"/>
      <c r="G2528" s="262"/>
      <c r="H2528" s="262"/>
      <c r="I2528" s="354"/>
      <c r="J2528" s="354"/>
      <c r="K2528" s="355"/>
      <c r="L2528" s="330"/>
      <c r="M2528" s="262"/>
      <c r="N2528" s="262"/>
      <c r="O2528" s="262"/>
      <c r="P2528" s="262"/>
      <c r="Q2528" s="262"/>
      <c r="R2528" s="331"/>
    </row>
    <row r="2529" s="1" customFormat="true" ht="13.5" hidden="false" customHeight="false" outlineLevel="0" collapsed="false">
      <c r="A2529" s="322"/>
      <c r="B2529" s="323" t="s">
        <v>2189</v>
      </c>
      <c r="C2529" s="324" t="s">
        <v>2190</v>
      </c>
      <c r="D2529" s="325" t="n">
        <v>42792</v>
      </c>
      <c r="E2529" s="322"/>
      <c r="F2529" s="322" t="s">
        <v>3782</v>
      </c>
      <c r="G2529" s="324"/>
      <c r="H2529" s="326" t="n">
        <v>5</v>
      </c>
      <c r="I2529" s="327" t="s">
        <v>358</v>
      </c>
      <c r="J2529" s="328" t="n">
        <v>65</v>
      </c>
      <c r="K2529" s="329" t="n">
        <v>60.5</v>
      </c>
      <c r="L2529" s="330"/>
      <c r="M2529" s="262"/>
      <c r="N2529" s="262"/>
      <c r="O2529" s="262"/>
      <c r="P2529" s="262"/>
      <c r="Q2529" s="262"/>
      <c r="R2529" s="331"/>
    </row>
    <row r="2530" s="1" customFormat="true" ht="12.75" hidden="false" customHeight="false" outlineLevel="0" collapsed="false">
      <c r="A2530" s="262" t="n">
        <v>12</v>
      </c>
      <c r="B2530" s="332" t="s">
        <v>2052</v>
      </c>
      <c r="C2530" s="332" t="s">
        <v>1974</v>
      </c>
      <c r="D2530" s="332" t="s">
        <v>2053</v>
      </c>
      <c r="E2530" s="262"/>
      <c r="F2530" s="331" t="n">
        <v>1.84</v>
      </c>
      <c r="G2530" s="333" t="n">
        <v>685</v>
      </c>
      <c r="H2530" s="333" t="n">
        <f aca="false">A2530*G2530*(1-H2529/100)</f>
        <v>7809</v>
      </c>
      <c r="I2530" s="334" t="n">
        <v>475.15</v>
      </c>
      <c r="J2530" s="334" t="n">
        <f aca="false">(A2530*I2530)/J2529*K2529</f>
        <v>5307.06</v>
      </c>
      <c r="K2530" s="335" t="n">
        <f aca="false">H2530-J2530</f>
        <v>2501.94</v>
      </c>
      <c r="L2530" s="330"/>
      <c r="M2530" s="262"/>
      <c r="N2530" s="262" t="n">
        <v>475.15</v>
      </c>
      <c r="O2530" s="262" t="n">
        <v>4.3</v>
      </c>
      <c r="P2530" s="262" t="n">
        <v>1100</v>
      </c>
      <c r="Q2530" s="262" t="n">
        <v>685</v>
      </c>
      <c r="R2530" s="331" t="n">
        <f aca="false">A2530*F2530</f>
        <v>22.08</v>
      </c>
    </row>
    <row r="2531" s="1" customFormat="true" ht="12.75" hidden="false" customHeight="false" outlineLevel="0" collapsed="false">
      <c r="A2531" s="262" t="n">
        <v>12</v>
      </c>
      <c r="B2531" s="332" t="s">
        <v>2359</v>
      </c>
      <c r="C2531" s="332" t="s">
        <v>2360</v>
      </c>
      <c r="D2531" s="332" t="s">
        <v>2361</v>
      </c>
      <c r="E2531" s="262"/>
      <c r="F2531" s="331" t="n">
        <v>0.68</v>
      </c>
      <c r="G2531" s="333" t="n">
        <v>296</v>
      </c>
      <c r="H2531" s="333" t="n">
        <f aca="false">A2531*G2531*(1-H2529/100)</f>
        <v>3374.4</v>
      </c>
      <c r="I2531" s="334" t="n">
        <v>219.375</v>
      </c>
      <c r="J2531" s="334" t="n">
        <f aca="false">(A2531*I2531)/J2529*K2529</f>
        <v>2450.25</v>
      </c>
      <c r="K2531" s="335" t="n">
        <f aca="false">H2531-J2531</f>
        <v>924.15</v>
      </c>
      <c r="L2531" s="330"/>
      <c r="M2531" s="262"/>
      <c r="N2531" s="262" t="n">
        <v>219.375</v>
      </c>
      <c r="O2531" s="262" t="n">
        <v>2.5</v>
      </c>
      <c r="P2531" s="262" t="n">
        <v>438.75</v>
      </c>
      <c r="Q2531" s="262" t="n">
        <v>296</v>
      </c>
      <c r="R2531" s="331" t="n">
        <f aca="false">A2531*F2531</f>
        <v>8.16</v>
      </c>
    </row>
    <row r="2532" s="1" customFormat="true" ht="12.75" hidden="false" customHeight="false" outlineLevel="0" collapsed="false">
      <c r="A2532" s="262" t="n">
        <v>12</v>
      </c>
      <c r="B2532" s="332" t="s">
        <v>1561</v>
      </c>
      <c r="C2532" s="332" t="s">
        <v>1562</v>
      </c>
      <c r="D2532" s="332" t="s">
        <v>1563</v>
      </c>
      <c r="E2532" s="262"/>
      <c r="F2532" s="331" t="n">
        <v>1.26</v>
      </c>
      <c r="G2532" s="333" t="n">
        <v>171</v>
      </c>
      <c r="H2532" s="333" t="n">
        <f aca="false">A2532*G2532*(1-H2529/100)</f>
        <v>1949.4</v>
      </c>
      <c r="I2532" s="334" t="n">
        <v>126.36</v>
      </c>
      <c r="J2532" s="334" t="n">
        <f aca="false">(A2532*I2532)/J2529*K2529</f>
        <v>1411.344</v>
      </c>
      <c r="K2532" s="335" t="n">
        <f aca="false">H2532-J2532</f>
        <v>538.056</v>
      </c>
      <c r="L2532" s="330"/>
      <c r="M2532" s="262"/>
      <c r="N2532" s="262" t="n">
        <v>126.36</v>
      </c>
      <c r="O2532" s="262" t="n">
        <v>1.44</v>
      </c>
      <c r="P2532" s="262" t="n">
        <v>300</v>
      </c>
      <c r="Q2532" s="262" t="n">
        <v>171</v>
      </c>
      <c r="R2532" s="331" t="n">
        <f aca="false">A2532*F2532</f>
        <v>15.12</v>
      </c>
    </row>
    <row r="2533" s="1" customFormat="true" ht="12.75" hidden="false" customHeight="false" outlineLevel="0" collapsed="false">
      <c r="A2533" s="262" t="n">
        <v>24</v>
      </c>
      <c r="B2533" s="332" t="s">
        <v>3793</v>
      </c>
      <c r="C2533" s="332" t="s">
        <v>1747</v>
      </c>
      <c r="D2533" s="332" t="s">
        <v>1748</v>
      </c>
      <c r="E2533" s="262"/>
      <c r="F2533" s="331" t="n">
        <v>0.91</v>
      </c>
      <c r="G2533" s="333" t="n">
        <v>533</v>
      </c>
      <c r="H2533" s="333" t="n">
        <f aca="false">A2533*G2533*(1-H2529/100)</f>
        <v>12152.4</v>
      </c>
      <c r="I2533" s="334" t="n">
        <v>394.875</v>
      </c>
      <c r="J2533" s="334" t="n">
        <f aca="false">(A2533*I2533)/J2529*K2529</f>
        <v>8820.9</v>
      </c>
      <c r="K2533" s="335" t="n">
        <f aca="false">H2533-J2533</f>
        <v>3331.5</v>
      </c>
      <c r="L2533" s="330"/>
      <c r="M2533" s="262"/>
      <c r="N2533" s="262" t="n">
        <v>394.875</v>
      </c>
      <c r="O2533" s="262" t="n">
        <v>4.5</v>
      </c>
      <c r="P2533" s="262" t="n">
        <v>800</v>
      </c>
      <c r="Q2533" s="262" t="n">
        <v>533</v>
      </c>
      <c r="R2533" s="331" t="n">
        <f aca="false">A2533*F2533</f>
        <v>21.84</v>
      </c>
    </row>
    <row r="2534" s="1" customFormat="true" ht="12.75" hidden="false" customHeight="false" outlineLevel="0" collapsed="false">
      <c r="A2534" s="262" t="n">
        <v>12</v>
      </c>
      <c r="B2534" s="332" t="s">
        <v>2057</v>
      </c>
      <c r="C2534" s="332" t="s">
        <v>1570</v>
      </c>
      <c r="D2534" s="332" t="s">
        <v>2470</v>
      </c>
      <c r="E2534" s="262"/>
      <c r="F2534" s="331" t="n">
        <v>2.2</v>
      </c>
      <c r="G2534" s="333" t="n">
        <v>833</v>
      </c>
      <c r="H2534" s="333" t="n">
        <f aca="false">A2534*G2534*(1-H2529/100)</f>
        <v>9496.2</v>
      </c>
      <c r="I2534" s="334" t="n">
        <v>640.575</v>
      </c>
      <c r="J2534" s="334" t="n">
        <f aca="false">(A2534*I2534)/J2529*K2529</f>
        <v>7154.73</v>
      </c>
      <c r="K2534" s="335" t="n">
        <f aca="false">H2534-J2534</f>
        <v>2341.47</v>
      </c>
      <c r="L2534" s="330"/>
      <c r="M2534" s="262"/>
      <c r="N2534" s="262" t="n">
        <v>640.575</v>
      </c>
      <c r="O2534" s="262" t="n">
        <v>7.3</v>
      </c>
      <c r="P2534" s="262" t="n">
        <v>1150</v>
      </c>
      <c r="Q2534" s="262" t="n">
        <v>833</v>
      </c>
      <c r="R2534" s="331" t="n">
        <f aca="false">A2534*F2534</f>
        <v>26.4</v>
      </c>
    </row>
    <row r="2535" s="1" customFormat="true" ht="12.75" hidden="false" customHeight="false" outlineLevel="0" collapsed="false">
      <c r="A2535" s="262" t="n">
        <v>15</v>
      </c>
      <c r="B2535" s="332" t="s">
        <v>2568</v>
      </c>
      <c r="C2535" s="332" t="s">
        <v>2569</v>
      </c>
      <c r="D2535" s="332" t="s">
        <v>2570</v>
      </c>
      <c r="E2535" s="262"/>
      <c r="F2535" s="331" t="n">
        <v>0.2043</v>
      </c>
      <c r="G2535" s="333" t="n">
        <v>344</v>
      </c>
      <c r="H2535" s="333" t="n">
        <f aca="false">A2535*G2535*(1-H2529/100)</f>
        <v>4902</v>
      </c>
      <c r="I2535" s="334" t="n">
        <v>254.475</v>
      </c>
      <c r="J2535" s="334" t="n">
        <f aca="false">(A2535*I2535)/J2529*K2529</f>
        <v>3552.8625</v>
      </c>
      <c r="K2535" s="335" t="n">
        <f aca="false">H2535-J2535</f>
        <v>1349.1375</v>
      </c>
      <c r="L2535" s="330"/>
      <c r="M2535" s="262"/>
      <c r="N2535" s="262" t="n">
        <v>254.475</v>
      </c>
      <c r="O2535" s="262" t="n">
        <v>2.9</v>
      </c>
      <c r="P2535" s="262" t="n">
        <v>460</v>
      </c>
      <c r="Q2535" s="262" t="n">
        <v>344</v>
      </c>
      <c r="R2535" s="331" t="n">
        <f aca="false">A2535*F2535</f>
        <v>3.0645</v>
      </c>
    </row>
    <row r="2536" s="1" customFormat="true" ht="12.75" hidden="false" customHeight="false" outlineLevel="0" collapsed="false">
      <c r="A2536" s="336" t="n">
        <f aca="false">SUM(A2530:A2535)</f>
        <v>87</v>
      </c>
      <c r="B2536" s="336" t="s">
        <v>377</v>
      </c>
      <c r="C2536" s="336"/>
      <c r="D2536" s="336"/>
      <c r="E2536" s="336"/>
      <c r="F2536" s="337" t="n">
        <f aca="false">R2536</f>
        <v>96.6645</v>
      </c>
      <c r="G2536" s="338"/>
      <c r="H2536" s="339" t="n">
        <f aca="false">SUM(H2530:H2535)</f>
        <v>39683.4</v>
      </c>
      <c r="I2536" s="340"/>
      <c r="J2536" s="341" t="n">
        <f aca="false">SUM(J2530:J2535)</f>
        <v>28697.1465</v>
      </c>
      <c r="K2536" s="335" t="n">
        <f aca="false">SUM(K2530:K2535)</f>
        <v>10986.2535</v>
      </c>
      <c r="L2536" s="330"/>
      <c r="M2536" s="262"/>
      <c r="N2536" s="262"/>
      <c r="O2536" s="262"/>
      <c r="P2536" s="262"/>
      <c r="Q2536" s="262"/>
      <c r="R2536" s="331" t="n">
        <f aca="false">SUM(R2530:R2535)</f>
        <v>96.6645</v>
      </c>
    </row>
    <row r="2537" s="1" customFormat="true" ht="12.75" hidden="false" customHeight="false" outlineLevel="0" collapsed="false">
      <c r="A2537" s="262"/>
      <c r="B2537" s="272" t="s">
        <v>914</v>
      </c>
      <c r="C2537" s="342"/>
      <c r="D2537" s="342"/>
      <c r="E2537" s="262"/>
      <c r="F2537" s="262"/>
      <c r="G2537" s="333"/>
      <c r="H2537" s="343" t="n">
        <v>0</v>
      </c>
      <c r="I2537" s="344" t="n">
        <f aca="false">K2538/J2538</f>
        <v>0.382834352537455</v>
      </c>
      <c r="J2537" s="345"/>
      <c r="K2537" s="335"/>
      <c r="L2537" s="330"/>
      <c r="M2537" s="262"/>
      <c r="N2537" s="262"/>
      <c r="O2537" s="262"/>
      <c r="P2537" s="262"/>
      <c r="Q2537" s="262"/>
      <c r="R2537" s="331"/>
    </row>
    <row r="2538" s="1" customFormat="true" ht="13.5" hidden="false" customHeight="false" outlineLevel="0" collapsed="false">
      <c r="A2538" s="346"/>
      <c r="B2538" s="346" t="s">
        <v>915</v>
      </c>
      <c r="C2538" s="346"/>
      <c r="D2538" s="346"/>
      <c r="E2538" s="346"/>
      <c r="F2538" s="347"/>
      <c r="G2538" s="348"/>
      <c r="H2538" s="349" t="n">
        <f aca="false">SUM(H2536:H2537)</f>
        <v>39683.4</v>
      </c>
      <c r="I2538" s="350" t="n">
        <f aca="false">K2538/H2538</f>
        <v>0.276847586144332</v>
      </c>
      <c r="J2538" s="351" t="n">
        <f aca="false">SUM(J2536:J2537)</f>
        <v>28697.1465</v>
      </c>
      <c r="K2538" s="352" t="n">
        <f aca="false">H2538-J2538</f>
        <v>10986.2535</v>
      </c>
      <c r="L2538" s="330"/>
      <c r="M2538" s="262"/>
      <c r="N2538" s="262"/>
      <c r="O2538" s="262"/>
      <c r="P2538" s="262"/>
      <c r="Q2538" s="262"/>
      <c r="R2538" s="331"/>
    </row>
    <row r="2539" s="1" customFormat="true" ht="13.5" hidden="false" customHeight="false" outlineLevel="0" collapsed="false">
      <c r="A2539" s="262"/>
      <c r="B2539" s="332"/>
      <c r="C2539" s="342"/>
      <c r="D2539" s="342"/>
      <c r="E2539" s="262"/>
      <c r="F2539" s="262"/>
      <c r="G2539" s="262"/>
      <c r="H2539" s="262"/>
      <c r="I2539" s="354"/>
      <c r="J2539" s="354"/>
      <c r="K2539" s="355"/>
      <c r="L2539" s="330"/>
      <c r="M2539" s="262"/>
      <c r="N2539" s="262"/>
      <c r="O2539" s="262"/>
      <c r="P2539" s="262"/>
      <c r="Q2539" s="262"/>
      <c r="R2539" s="331"/>
    </row>
    <row r="2540" s="1" customFormat="true" ht="13.5" hidden="false" customHeight="false" outlineLevel="0" collapsed="false">
      <c r="A2540" s="322"/>
      <c r="B2540" s="323" t="s">
        <v>3794</v>
      </c>
      <c r="C2540" s="324" t="s">
        <v>3795</v>
      </c>
      <c r="D2540" s="325" t="n">
        <v>42792</v>
      </c>
      <c r="E2540" s="322"/>
      <c r="F2540" s="322" t="s">
        <v>3782</v>
      </c>
      <c r="G2540" s="324"/>
      <c r="H2540" s="326" t="n">
        <v>0</v>
      </c>
      <c r="I2540" s="327" t="s">
        <v>358</v>
      </c>
      <c r="J2540" s="328" t="n">
        <v>65</v>
      </c>
      <c r="K2540" s="329" t="n">
        <v>60.5</v>
      </c>
      <c r="L2540" s="330"/>
      <c r="M2540" s="262"/>
      <c r="N2540" s="262"/>
      <c r="O2540" s="262"/>
      <c r="P2540" s="262"/>
      <c r="Q2540" s="262"/>
      <c r="R2540" s="331"/>
    </row>
    <row r="2541" s="1" customFormat="true" ht="12.75" hidden="false" customHeight="false" outlineLevel="0" collapsed="false">
      <c r="A2541" s="262" t="n">
        <v>11</v>
      </c>
      <c r="B2541" s="332" t="s">
        <v>3796</v>
      </c>
      <c r="C2541" s="332" t="s">
        <v>3797</v>
      </c>
      <c r="D2541" s="332" t="s">
        <v>3798</v>
      </c>
      <c r="E2541" s="262"/>
      <c r="F2541" s="331" t="n">
        <v>0.04</v>
      </c>
      <c r="G2541" s="333" t="n">
        <v>500</v>
      </c>
      <c r="H2541" s="333" t="n">
        <f aca="false">A2541*G2541*(1-H2540/100)</f>
        <v>5500</v>
      </c>
      <c r="I2541" s="334" t="n">
        <v>310.635</v>
      </c>
      <c r="J2541" s="334" t="n">
        <f aca="false">(A2541*I2541)/J2540*K2540</f>
        <v>3180.4245</v>
      </c>
      <c r="K2541" s="335" t="n">
        <f aca="false">H2541-J2541</f>
        <v>2319.5755</v>
      </c>
      <c r="L2541" s="330"/>
      <c r="M2541" s="262"/>
      <c r="N2541" s="262" t="n">
        <v>310.635</v>
      </c>
      <c r="O2541" s="262" t="n">
        <v>1.77</v>
      </c>
      <c r="P2541" s="262" t="n">
        <v>621.27</v>
      </c>
      <c r="Q2541" s="262" t="n">
        <v>465.9525</v>
      </c>
      <c r="R2541" s="331" t="n">
        <f aca="false">A2541*F2541</f>
        <v>0.44</v>
      </c>
    </row>
    <row r="2542" s="1" customFormat="true" ht="12.75" hidden="false" customHeight="false" outlineLevel="0" collapsed="false">
      <c r="A2542" s="336" t="n">
        <f aca="false">SUM(A2541:A2541)</f>
        <v>11</v>
      </c>
      <c r="B2542" s="336" t="s">
        <v>377</v>
      </c>
      <c r="C2542" s="336"/>
      <c r="D2542" s="336"/>
      <c r="E2542" s="336"/>
      <c r="F2542" s="337" t="n">
        <f aca="false">R2542</f>
        <v>0.44</v>
      </c>
      <c r="G2542" s="338"/>
      <c r="H2542" s="339" t="n">
        <f aca="false">SUM(H2541:H2541)</f>
        <v>5500</v>
      </c>
      <c r="I2542" s="340"/>
      <c r="J2542" s="341" t="n">
        <f aca="false">SUM(J2541:J2541)</f>
        <v>3180.4245</v>
      </c>
      <c r="K2542" s="335" t="n">
        <f aca="false">SUM(K2541:K2541)</f>
        <v>2319.5755</v>
      </c>
      <c r="L2542" s="330"/>
      <c r="M2542" s="262"/>
      <c r="N2542" s="262"/>
      <c r="O2542" s="262"/>
      <c r="P2542" s="262"/>
      <c r="Q2542" s="262"/>
      <c r="R2542" s="331" t="n">
        <f aca="false">SUM(R2541:R2541)</f>
        <v>0.44</v>
      </c>
    </row>
    <row r="2543" s="1" customFormat="true" ht="12.75" hidden="false" customHeight="false" outlineLevel="0" collapsed="false">
      <c r="A2543" s="262"/>
      <c r="B2543" s="272" t="s">
        <v>914</v>
      </c>
      <c r="C2543" s="342"/>
      <c r="D2543" s="342"/>
      <c r="E2543" s="262"/>
      <c r="F2543" s="262"/>
      <c r="G2543" s="333"/>
      <c r="H2543" s="343" t="n">
        <v>0</v>
      </c>
      <c r="I2543" s="344" t="n">
        <f aca="false">K2544/J2544</f>
        <v>0.729328899334036</v>
      </c>
      <c r="J2543" s="345"/>
      <c r="K2543" s="335"/>
      <c r="L2543" s="330"/>
      <c r="M2543" s="262"/>
      <c r="N2543" s="262"/>
      <c r="O2543" s="262"/>
      <c r="P2543" s="262"/>
      <c r="Q2543" s="262"/>
      <c r="R2543" s="331"/>
    </row>
    <row r="2544" s="1" customFormat="true" ht="13.5" hidden="false" customHeight="false" outlineLevel="0" collapsed="false">
      <c r="A2544" s="346"/>
      <c r="B2544" s="346" t="s">
        <v>915</v>
      </c>
      <c r="C2544" s="346" t="s">
        <v>3799</v>
      </c>
      <c r="D2544" s="346"/>
      <c r="E2544" s="346"/>
      <c r="F2544" s="347"/>
      <c r="G2544" s="348"/>
      <c r="H2544" s="349" t="n">
        <f aca="false">SUM(H2542:H2543)</f>
        <v>5500</v>
      </c>
      <c r="I2544" s="350" t="n">
        <f aca="false">K2544/H2544</f>
        <v>0.421741</v>
      </c>
      <c r="J2544" s="351" t="n">
        <f aca="false">SUM(J2542:J2543)</f>
        <v>3180.4245</v>
      </c>
      <c r="K2544" s="352" t="n">
        <f aca="false">H2544-J2544</f>
        <v>2319.5755</v>
      </c>
      <c r="L2544" s="330"/>
      <c r="M2544" s="262"/>
      <c r="N2544" s="262"/>
      <c r="O2544" s="262"/>
      <c r="P2544" s="262"/>
      <c r="Q2544" s="262"/>
      <c r="R2544" s="331"/>
    </row>
    <row r="2545" s="1" customFormat="true" ht="13.5" hidden="false" customHeight="false" outlineLevel="0" collapsed="false">
      <c r="A2545" s="262"/>
      <c r="B2545" s="332"/>
      <c r="C2545" s="342"/>
      <c r="D2545" s="342"/>
      <c r="E2545" s="262"/>
      <c r="F2545" s="262"/>
      <c r="G2545" s="262"/>
      <c r="H2545" s="262"/>
      <c r="I2545" s="354"/>
      <c r="J2545" s="354"/>
      <c r="K2545" s="355"/>
      <c r="L2545" s="330"/>
      <c r="M2545" s="262"/>
      <c r="N2545" s="262"/>
      <c r="O2545" s="262"/>
      <c r="P2545" s="262"/>
      <c r="Q2545" s="262"/>
      <c r="R2545" s="331"/>
    </row>
    <row r="2546" s="1" customFormat="true" ht="13.5" hidden="false" customHeight="false" outlineLevel="0" collapsed="false">
      <c r="A2546" s="322"/>
      <c r="B2546" s="323" t="s">
        <v>3313</v>
      </c>
      <c r="C2546" s="324" t="s">
        <v>3800</v>
      </c>
      <c r="D2546" s="325" t="n">
        <v>42792</v>
      </c>
      <c r="E2546" s="322"/>
      <c r="F2546" s="322" t="s">
        <v>3801</v>
      </c>
      <c r="G2546" s="324"/>
      <c r="H2546" s="326" t="n">
        <v>0</v>
      </c>
      <c r="I2546" s="327" t="s">
        <v>358</v>
      </c>
      <c r="J2546" s="328" t="n">
        <v>65</v>
      </c>
      <c r="K2546" s="329" t="n">
        <v>60.5</v>
      </c>
      <c r="L2546" s="330"/>
      <c r="M2546" s="262"/>
      <c r="N2546" s="262"/>
      <c r="O2546" s="262"/>
      <c r="P2546" s="262"/>
      <c r="Q2546" s="262"/>
      <c r="R2546" s="331"/>
    </row>
    <row r="2547" s="1" customFormat="true" ht="12.75" hidden="false" customHeight="false" outlineLevel="0" collapsed="false">
      <c r="A2547" s="262" t="n">
        <v>1</v>
      </c>
      <c r="B2547" s="332" t="s">
        <v>2708</v>
      </c>
      <c r="C2547" s="332" t="s">
        <v>1794</v>
      </c>
      <c r="D2547" s="332" t="s">
        <v>2709</v>
      </c>
      <c r="E2547" s="262"/>
      <c r="F2547" s="331" t="n">
        <v>13.78</v>
      </c>
      <c r="G2547" s="333" t="n">
        <v>4857</v>
      </c>
      <c r="H2547" s="333" t="n">
        <f aca="false">A2547*G2547*(1-H2546/100)</f>
        <v>4857</v>
      </c>
      <c r="I2547" s="334" t="n">
        <v>3597.75</v>
      </c>
      <c r="J2547" s="334" t="n">
        <f aca="false">(A2547*I2547)/J2546*K2546</f>
        <v>3348.675</v>
      </c>
      <c r="K2547" s="335" t="n">
        <f aca="false">H2547-J2547</f>
        <v>1508.325</v>
      </c>
      <c r="L2547" s="330"/>
      <c r="M2547" s="262"/>
      <c r="N2547" s="262" t="n">
        <v>3597.75</v>
      </c>
      <c r="O2547" s="262" t="n">
        <v>41</v>
      </c>
      <c r="P2547" s="262" t="n">
        <v>5400</v>
      </c>
      <c r="Q2547" s="262" t="n">
        <v>4856.9625</v>
      </c>
      <c r="R2547" s="331" t="n">
        <f aca="false">A2547*F2547</f>
        <v>13.78</v>
      </c>
    </row>
    <row r="2548" s="1" customFormat="true" ht="12.75" hidden="false" customHeight="false" outlineLevel="0" collapsed="false">
      <c r="A2548" s="262" t="n">
        <v>1</v>
      </c>
      <c r="B2548" s="332" t="s">
        <v>2710</v>
      </c>
      <c r="C2548" s="332" t="s">
        <v>1731</v>
      </c>
      <c r="D2548" s="332" t="s">
        <v>2711</v>
      </c>
      <c r="E2548" s="262"/>
      <c r="F2548" s="331" t="n">
        <v>18.5</v>
      </c>
      <c r="G2548" s="333" t="n">
        <v>5686</v>
      </c>
      <c r="H2548" s="333" t="n">
        <f aca="false">A2548*G2548*(1-H2546/100)</f>
        <v>5686</v>
      </c>
      <c r="I2548" s="334" t="n">
        <v>4212</v>
      </c>
      <c r="J2548" s="334" t="n">
        <f aca="false">(A2548*I2548)/J2546*K2546</f>
        <v>3920.4</v>
      </c>
      <c r="K2548" s="335" t="n">
        <f aca="false">H2548-J2548</f>
        <v>1765.6</v>
      </c>
      <c r="L2548" s="330"/>
      <c r="M2548" s="262"/>
      <c r="N2548" s="262" t="n">
        <v>4212</v>
      </c>
      <c r="O2548" s="262" t="n">
        <v>48</v>
      </c>
      <c r="P2548" s="262" t="n">
        <v>6320</v>
      </c>
      <c r="Q2548" s="262" t="n">
        <v>5686.2</v>
      </c>
      <c r="R2548" s="331" t="n">
        <f aca="false">A2548*F2548</f>
        <v>18.5</v>
      </c>
    </row>
    <row r="2549" s="1" customFormat="true" ht="12.75" hidden="false" customHeight="false" outlineLevel="0" collapsed="false">
      <c r="A2549" s="262" t="n">
        <v>1</v>
      </c>
      <c r="B2549" s="332" t="s">
        <v>2194</v>
      </c>
      <c r="C2549" s="332" t="s">
        <v>1734</v>
      </c>
      <c r="D2549" s="332" t="s">
        <v>2195</v>
      </c>
      <c r="E2549" s="262"/>
      <c r="F2549" s="331" t="n">
        <v>18</v>
      </c>
      <c r="G2549" s="333" t="n">
        <v>5476</v>
      </c>
      <c r="H2549" s="333" t="n">
        <f aca="false">A2549*G2549*(1-H2546/100)</f>
        <v>5476</v>
      </c>
      <c r="I2549" s="334" t="n">
        <v>4212</v>
      </c>
      <c r="J2549" s="334" t="n">
        <f aca="false">(A2549*I2549)/J2546*K2546</f>
        <v>3920.4</v>
      </c>
      <c r="K2549" s="335" t="n">
        <f aca="false">H2549-J2549</f>
        <v>1555.6</v>
      </c>
      <c r="L2549" s="330"/>
      <c r="M2549" s="262"/>
      <c r="N2549" s="262" t="n">
        <v>4212</v>
      </c>
      <c r="O2549" s="262" t="n">
        <v>48</v>
      </c>
      <c r="P2549" s="262" t="n">
        <v>6320</v>
      </c>
      <c r="Q2549" s="262" t="n">
        <v>5475.6</v>
      </c>
      <c r="R2549" s="331" t="n">
        <f aca="false">A2549*F2549</f>
        <v>18</v>
      </c>
    </row>
    <row r="2550" s="1" customFormat="true" ht="12.75" hidden="false" customHeight="false" outlineLevel="0" collapsed="false">
      <c r="A2550" s="262" t="n">
        <v>1</v>
      </c>
      <c r="B2550" s="332" t="s">
        <v>2196</v>
      </c>
      <c r="C2550" s="332" t="s">
        <v>1731</v>
      </c>
      <c r="D2550" s="332" t="s">
        <v>2197</v>
      </c>
      <c r="E2550" s="262"/>
      <c r="F2550" s="331" t="n">
        <v>20.38</v>
      </c>
      <c r="G2550" s="333" t="n">
        <v>5449</v>
      </c>
      <c r="H2550" s="333" t="n">
        <f aca="false">A2550*G2550*(1-H2546/100)</f>
        <v>5449</v>
      </c>
      <c r="I2550" s="334" t="n">
        <v>4036.5</v>
      </c>
      <c r="J2550" s="334" t="n">
        <f aca="false">(A2550*I2550)/J2546*K2546</f>
        <v>3757.05</v>
      </c>
      <c r="K2550" s="335" t="n">
        <f aca="false">H2550-J2550</f>
        <v>1691.95</v>
      </c>
      <c r="L2550" s="330"/>
      <c r="M2550" s="262"/>
      <c r="N2550" s="262" t="n">
        <v>4036.5</v>
      </c>
      <c r="O2550" s="262" t="n">
        <v>46</v>
      </c>
      <c r="P2550" s="262" t="n">
        <v>6050</v>
      </c>
      <c r="Q2550" s="262" t="n">
        <v>5449.275</v>
      </c>
      <c r="R2550" s="331" t="n">
        <f aca="false">A2550*F2550</f>
        <v>20.38</v>
      </c>
    </row>
    <row r="2551" s="1" customFormat="true" ht="12.75" hidden="false" customHeight="false" outlineLevel="0" collapsed="false">
      <c r="A2551" s="262" t="n">
        <v>6</v>
      </c>
      <c r="B2551" s="332" t="s">
        <v>1933</v>
      </c>
      <c r="C2551" s="332" t="s">
        <v>1931</v>
      </c>
      <c r="D2551" s="332" t="s">
        <v>1934</v>
      </c>
      <c r="E2551" s="262"/>
      <c r="F2551" s="331" t="n">
        <v>0.07</v>
      </c>
      <c r="G2551" s="333" t="n">
        <v>100</v>
      </c>
      <c r="H2551" s="333" t="n">
        <f aca="false">A2551*G2551*(1-H2546/100)</f>
        <v>600</v>
      </c>
      <c r="I2551" s="334" t="n">
        <v>74.36</v>
      </c>
      <c r="J2551" s="334" t="n">
        <f aca="false">(A2551*I2551)/J2546*K2546</f>
        <v>415.272</v>
      </c>
      <c r="K2551" s="335" t="n">
        <f aca="false">H2551-J2551</f>
        <v>184.728</v>
      </c>
      <c r="L2551" s="330"/>
      <c r="M2551" s="262"/>
      <c r="N2551" s="262" t="n">
        <v>74.36</v>
      </c>
      <c r="O2551" s="262" t="n">
        <v>0.88</v>
      </c>
      <c r="P2551" s="262" t="n">
        <v>120</v>
      </c>
      <c r="Q2551" s="262" t="n">
        <v>100.386</v>
      </c>
      <c r="R2551" s="331" t="n">
        <f aca="false">A2551*F2551</f>
        <v>0.42</v>
      </c>
    </row>
    <row r="2552" s="1" customFormat="true" ht="12.75" hidden="false" customHeight="false" outlineLevel="0" collapsed="false">
      <c r="A2552" s="262" t="n">
        <v>4</v>
      </c>
      <c r="B2552" s="332" t="s">
        <v>2187</v>
      </c>
      <c r="C2552" s="332" t="s">
        <v>2148</v>
      </c>
      <c r="D2552" s="332" t="s">
        <v>2188</v>
      </c>
      <c r="E2552" s="262"/>
      <c r="F2552" s="331" t="n">
        <v>0.02</v>
      </c>
      <c r="G2552" s="333" t="n">
        <v>81</v>
      </c>
      <c r="H2552" s="333" t="n">
        <f aca="false">A2552*G2552*(1-H2546/100)</f>
        <v>324</v>
      </c>
      <c r="I2552" s="334" t="n">
        <v>38.025</v>
      </c>
      <c r="J2552" s="334" t="n">
        <f aca="false">(A2552*I2552)/J2546*K2546</f>
        <v>141.57</v>
      </c>
      <c r="K2552" s="335" t="n">
        <f aca="false">H2552-J2552</f>
        <v>182.43</v>
      </c>
      <c r="L2552" s="330"/>
      <c r="M2552" s="262"/>
      <c r="N2552" s="262" t="n">
        <v>38.025</v>
      </c>
      <c r="O2552" s="262" t="n">
        <v>0.39</v>
      </c>
      <c r="P2552" s="262" t="n">
        <v>100</v>
      </c>
      <c r="Q2552" s="262" t="n">
        <v>81</v>
      </c>
      <c r="R2552" s="331" t="n">
        <f aca="false">A2552*F2552</f>
        <v>0.08</v>
      </c>
    </row>
    <row r="2553" s="1" customFormat="true" ht="12.75" hidden="false" customHeight="false" outlineLevel="0" collapsed="false">
      <c r="A2553" s="262" t="n">
        <v>2</v>
      </c>
      <c r="B2553" s="332" t="s">
        <v>3802</v>
      </c>
      <c r="C2553" s="332" t="s">
        <v>1907</v>
      </c>
      <c r="D2553" s="332" t="s">
        <v>3803</v>
      </c>
      <c r="E2553" s="262"/>
      <c r="F2553" s="331" t="n">
        <v>0.045</v>
      </c>
      <c r="G2553" s="333" t="n">
        <v>137</v>
      </c>
      <c r="H2553" s="333" t="n">
        <f aca="false">A2553*G2553*(1-H2546/100)</f>
        <v>274</v>
      </c>
      <c r="I2553" s="334" t="n">
        <v>91.26</v>
      </c>
      <c r="J2553" s="334" t="n">
        <f aca="false">(A2553*I2553)/J2546*K2546</f>
        <v>169.884</v>
      </c>
      <c r="K2553" s="335" t="n">
        <f aca="false">H2553-J2553</f>
        <v>104.116</v>
      </c>
      <c r="L2553" s="330"/>
      <c r="M2553" s="262"/>
      <c r="N2553" s="262" t="n">
        <v>91.26</v>
      </c>
      <c r="O2553" s="262" t="n">
        <v>1.04</v>
      </c>
      <c r="P2553" s="262" t="n">
        <v>140</v>
      </c>
      <c r="Q2553" s="262" t="n">
        <v>136.89</v>
      </c>
      <c r="R2553" s="331" t="n">
        <f aca="false">A2553*F2553</f>
        <v>0.09</v>
      </c>
    </row>
    <row r="2554" s="1" customFormat="true" ht="12.75" hidden="false" customHeight="false" outlineLevel="0" collapsed="false">
      <c r="A2554" s="336" t="n">
        <f aca="false">SUM(A2547:A2553)</f>
        <v>16</v>
      </c>
      <c r="B2554" s="336" t="s">
        <v>377</v>
      </c>
      <c r="C2554" s="336"/>
      <c r="D2554" s="336"/>
      <c r="E2554" s="336"/>
      <c r="F2554" s="337" t="n">
        <f aca="false">R2554</f>
        <v>71.25</v>
      </c>
      <c r="G2554" s="338"/>
      <c r="H2554" s="339" t="n">
        <f aca="false">SUM(H2547:H2553)</f>
        <v>22666</v>
      </c>
      <c r="I2554" s="340"/>
      <c r="J2554" s="341" t="n">
        <f aca="false">SUM(J2547:J2553)</f>
        <v>15673.251</v>
      </c>
      <c r="K2554" s="335" t="n">
        <f aca="false">SUM(K2547:K2553)</f>
        <v>6992.749</v>
      </c>
      <c r="L2554" s="330"/>
      <c r="M2554" s="262"/>
      <c r="N2554" s="262"/>
      <c r="O2554" s="262"/>
      <c r="P2554" s="262"/>
      <c r="Q2554" s="262"/>
      <c r="R2554" s="331" t="n">
        <f aca="false">SUM(R2547:R2553)</f>
        <v>71.25</v>
      </c>
    </row>
    <row r="2555" s="1" customFormat="true" ht="12.75" hidden="false" customHeight="false" outlineLevel="0" collapsed="false">
      <c r="A2555" s="262"/>
      <c r="B2555" s="272" t="s">
        <v>914</v>
      </c>
      <c r="C2555" s="342"/>
      <c r="D2555" s="342"/>
      <c r="E2555" s="262"/>
      <c r="F2555" s="262"/>
      <c r="G2555" s="333"/>
      <c r="H2555" s="343" t="n">
        <v>0</v>
      </c>
      <c r="I2555" s="344" t="n">
        <f aca="false">K2556/J2556</f>
        <v>0.446158171013787</v>
      </c>
      <c r="J2555" s="345"/>
      <c r="K2555" s="335"/>
      <c r="L2555" s="330"/>
      <c r="M2555" s="262"/>
      <c r="N2555" s="262"/>
      <c r="O2555" s="262"/>
      <c r="P2555" s="262"/>
      <c r="Q2555" s="262"/>
      <c r="R2555" s="331"/>
    </row>
    <row r="2556" s="1" customFormat="true" ht="13.5" hidden="false" customHeight="false" outlineLevel="0" collapsed="false">
      <c r="A2556" s="346"/>
      <c r="B2556" s="346" t="s">
        <v>915</v>
      </c>
      <c r="C2556" s="346"/>
      <c r="D2556" s="346"/>
      <c r="E2556" s="346"/>
      <c r="F2556" s="347"/>
      <c r="G2556" s="348"/>
      <c r="H2556" s="349" t="n">
        <f aca="false">SUM(H2554:H2555)</f>
        <v>22666</v>
      </c>
      <c r="I2556" s="350" t="n">
        <f aca="false">K2556/H2556</f>
        <v>0.308512706256066</v>
      </c>
      <c r="J2556" s="351" t="n">
        <f aca="false">SUM(J2554:J2555)</f>
        <v>15673.251</v>
      </c>
      <c r="K2556" s="352" t="n">
        <f aca="false">H2556-J2556</f>
        <v>6992.749</v>
      </c>
      <c r="L2556" s="330"/>
      <c r="M2556" s="262"/>
      <c r="N2556" s="262"/>
      <c r="O2556" s="262"/>
      <c r="P2556" s="262"/>
      <c r="Q2556" s="262"/>
      <c r="R2556" s="331"/>
    </row>
    <row r="2557" s="1" customFormat="true" ht="13.5" hidden="false" customHeight="false" outlineLevel="0" collapsed="false">
      <c r="A2557" s="262"/>
      <c r="B2557" s="332"/>
      <c r="C2557" s="342"/>
      <c r="D2557" s="342"/>
      <c r="E2557" s="262"/>
      <c r="F2557" s="262"/>
      <c r="G2557" s="262"/>
      <c r="H2557" s="262"/>
      <c r="I2557" s="354"/>
      <c r="J2557" s="354"/>
      <c r="K2557" s="355"/>
      <c r="L2557" s="330"/>
      <c r="M2557" s="262"/>
      <c r="N2557" s="262"/>
      <c r="O2557" s="262"/>
      <c r="P2557" s="262"/>
      <c r="Q2557" s="262"/>
      <c r="R2557" s="331"/>
    </row>
    <row r="2558" s="1" customFormat="true" ht="13.5" hidden="false" customHeight="false" outlineLevel="0" collapsed="false">
      <c r="A2558" s="322"/>
      <c r="B2558" s="323" t="s">
        <v>3804</v>
      </c>
      <c r="C2558" s="324" t="s">
        <v>2027</v>
      </c>
      <c r="D2558" s="325" t="n">
        <v>42792</v>
      </c>
      <c r="E2558" s="322"/>
      <c r="F2558" s="322" t="s">
        <v>3801</v>
      </c>
      <c r="G2558" s="324"/>
      <c r="H2558" s="326" t="n">
        <v>0</v>
      </c>
      <c r="I2558" s="327" t="s">
        <v>358</v>
      </c>
      <c r="J2558" s="328" t="n">
        <v>65</v>
      </c>
      <c r="K2558" s="329" t="n">
        <v>60.5</v>
      </c>
      <c r="L2558" s="330"/>
      <c r="M2558" s="262"/>
      <c r="N2558" s="262"/>
      <c r="O2558" s="262"/>
      <c r="P2558" s="262"/>
      <c r="Q2558" s="262"/>
      <c r="R2558" s="331"/>
    </row>
    <row r="2559" s="1" customFormat="true" ht="12.75" hidden="false" customHeight="false" outlineLevel="0" collapsed="false">
      <c r="A2559" s="262" t="n">
        <v>20</v>
      </c>
      <c r="B2559" s="332" t="s">
        <v>1337</v>
      </c>
      <c r="C2559" s="332" t="s">
        <v>786</v>
      </c>
      <c r="D2559" s="332" t="s">
        <v>1338</v>
      </c>
      <c r="E2559" s="262"/>
      <c r="F2559" s="331" t="n">
        <v>5.6</v>
      </c>
      <c r="G2559" s="333" t="n">
        <v>1100</v>
      </c>
      <c r="H2559" s="333" t="n">
        <f aca="false">A2559*G2559*(1-H2558/100)</f>
        <v>22000</v>
      </c>
      <c r="I2559" s="334" t="n">
        <v>712.53</v>
      </c>
      <c r="J2559" s="334" t="n">
        <f aca="false">(A2559*I2559)/J2558*K2558</f>
        <v>13264.02</v>
      </c>
      <c r="K2559" s="335" t="n">
        <f aca="false">H2559-J2559</f>
        <v>8735.98</v>
      </c>
      <c r="L2559" s="330"/>
      <c r="M2559" s="262"/>
      <c r="N2559" s="262" t="n">
        <v>712.53</v>
      </c>
      <c r="O2559" s="262" t="n">
        <v>8.12</v>
      </c>
      <c r="P2559" s="262" t="n">
        <v>1070</v>
      </c>
      <c r="Q2559" s="262" t="n">
        <v>961.9155</v>
      </c>
      <c r="R2559" s="331" t="n">
        <f aca="false">A2559*F2559</f>
        <v>112</v>
      </c>
    </row>
    <row r="2560" s="1" customFormat="true" ht="12.75" hidden="false" customHeight="false" outlineLevel="0" collapsed="false">
      <c r="A2560" s="262" t="n">
        <v>20</v>
      </c>
      <c r="B2560" s="332" t="s">
        <v>1266</v>
      </c>
      <c r="C2560" s="332" t="s">
        <v>874</v>
      </c>
      <c r="D2560" s="332" t="s">
        <v>1267</v>
      </c>
      <c r="E2560" s="262"/>
      <c r="F2560" s="331" t="n">
        <v>0.25</v>
      </c>
      <c r="G2560" s="333" t="n">
        <v>200</v>
      </c>
      <c r="H2560" s="333" t="n">
        <f aca="false">A2560*G2560*(1-H2558/100)</f>
        <v>4000</v>
      </c>
      <c r="I2560" s="334" t="n">
        <v>61.88</v>
      </c>
      <c r="J2560" s="334" t="n">
        <f aca="false">(A2560*I2560)/J2558*K2558</f>
        <v>1151.92</v>
      </c>
      <c r="K2560" s="335" t="n">
        <f aca="false">H2560-J2560</f>
        <v>2848.08</v>
      </c>
      <c r="L2560" s="330"/>
      <c r="M2560" s="262"/>
      <c r="N2560" s="262" t="n">
        <v>61.88</v>
      </c>
      <c r="O2560" s="262" t="n">
        <v>0.68</v>
      </c>
      <c r="P2560" s="262" t="n">
        <v>185.64</v>
      </c>
      <c r="Q2560" s="262" t="n">
        <v>86.632</v>
      </c>
      <c r="R2560" s="331" t="n">
        <f aca="false">A2560*F2560</f>
        <v>5</v>
      </c>
    </row>
    <row r="2561" s="1" customFormat="true" ht="12.75" hidden="false" customHeight="false" outlineLevel="0" collapsed="false">
      <c r="A2561" s="262" t="n">
        <v>10</v>
      </c>
      <c r="B2561" s="332" t="s">
        <v>1613</v>
      </c>
      <c r="C2561" s="332" t="s">
        <v>1532</v>
      </c>
      <c r="D2561" s="332" t="s">
        <v>1614</v>
      </c>
      <c r="E2561" s="262"/>
      <c r="F2561" s="331" t="n">
        <v>0.59</v>
      </c>
      <c r="G2561" s="333" t="n">
        <v>400</v>
      </c>
      <c r="H2561" s="333" t="n">
        <f aca="false">A2561*G2561*(1-H2558/100)</f>
        <v>4000</v>
      </c>
      <c r="I2561" s="334" t="n">
        <v>88.4</v>
      </c>
      <c r="J2561" s="334" t="n">
        <f aca="false">(A2561*I2561)/J2558*K2558</f>
        <v>822.8</v>
      </c>
      <c r="K2561" s="335" t="n">
        <f aca="false">H2561-J2561</f>
        <v>3177.2</v>
      </c>
      <c r="L2561" s="330"/>
      <c r="M2561" s="262"/>
      <c r="N2561" s="262" t="n">
        <v>88.4</v>
      </c>
      <c r="O2561" s="262" t="n">
        <v>0.8</v>
      </c>
      <c r="P2561" s="262" t="n">
        <v>300</v>
      </c>
      <c r="Q2561" s="262" t="n">
        <v>131</v>
      </c>
      <c r="R2561" s="331" t="n">
        <f aca="false">A2561*F2561</f>
        <v>5.9</v>
      </c>
    </row>
    <row r="2562" s="1" customFormat="true" ht="12.75" hidden="false" customHeight="false" outlineLevel="0" collapsed="false">
      <c r="A2562" s="262" t="n">
        <v>10</v>
      </c>
      <c r="B2562" s="332" t="s">
        <v>2409</v>
      </c>
      <c r="C2562" s="332" t="s">
        <v>2410</v>
      </c>
      <c r="D2562" s="332" t="s">
        <v>2411</v>
      </c>
      <c r="E2562" s="262"/>
      <c r="F2562" s="331" t="n">
        <v>0.63</v>
      </c>
      <c r="G2562" s="333" t="n">
        <v>500</v>
      </c>
      <c r="H2562" s="333" t="n">
        <f aca="false">A2562*G2562*(1-H2558/100)</f>
        <v>5000</v>
      </c>
      <c r="I2562" s="334" t="n">
        <v>158.015</v>
      </c>
      <c r="J2562" s="334" t="n">
        <f aca="false">(A2562*I2562)/J2558*K2558</f>
        <v>1470.755</v>
      </c>
      <c r="K2562" s="335" t="n">
        <f aca="false">H2562-J2562</f>
        <v>3529.245</v>
      </c>
      <c r="L2562" s="330"/>
      <c r="M2562" s="262"/>
      <c r="N2562" s="262" t="n">
        <v>158.015</v>
      </c>
      <c r="O2562" s="262" t="n">
        <v>1.43</v>
      </c>
      <c r="P2562" s="262" t="n">
        <v>500</v>
      </c>
      <c r="Q2562" s="262" t="n">
        <v>225</v>
      </c>
      <c r="R2562" s="331" t="n">
        <f aca="false">A2562*F2562</f>
        <v>6.3</v>
      </c>
    </row>
    <row r="2563" s="1" customFormat="true" ht="12.75" hidden="false" customHeight="false" outlineLevel="0" collapsed="false">
      <c r="A2563" s="262" t="n">
        <v>5</v>
      </c>
      <c r="B2563" s="332" t="s">
        <v>3805</v>
      </c>
      <c r="C2563" s="332" t="s">
        <v>1553</v>
      </c>
      <c r="D2563" s="332" t="s">
        <v>3806</v>
      </c>
      <c r="E2563" s="262"/>
      <c r="F2563" s="331" t="n">
        <v>2.1</v>
      </c>
      <c r="G2563" s="333" t="n">
        <v>2200</v>
      </c>
      <c r="H2563" s="333" t="n">
        <f aca="false">A2563*G2563*(1-H2558/100)</f>
        <v>11000</v>
      </c>
      <c r="I2563" s="334" t="n">
        <v>947.7</v>
      </c>
      <c r="J2563" s="334" t="n">
        <f aca="false">(A2563*I2563)/J2558*K2558</f>
        <v>4410.45</v>
      </c>
      <c r="K2563" s="335" t="n">
        <f aca="false">H2563-J2563</f>
        <v>6589.55</v>
      </c>
      <c r="L2563" s="330"/>
      <c r="M2563" s="262"/>
      <c r="N2563" s="262" t="n">
        <v>947.7</v>
      </c>
      <c r="O2563" s="262" t="n">
        <v>10.8</v>
      </c>
      <c r="P2563" s="262" t="n">
        <v>1710</v>
      </c>
      <c r="Q2563" s="262" t="n">
        <v>1279</v>
      </c>
      <c r="R2563" s="331" t="n">
        <f aca="false">A2563*F2563</f>
        <v>10.5</v>
      </c>
    </row>
    <row r="2564" s="1" customFormat="true" ht="12.75" hidden="false" customHeight="false" outlineLevel="0" collapsed="false">
      <c r="A2564" s="262" t="n">
        <v>5</v>
      </c>
      <c r="B2564" s="332" t="s">
        <v>3683</v>
      </c>
      <c r="C2564" s="332" t="s">
        <v>1570</v>
      </c>
      <c r="D2564" s="332" t="s">
        <v>3684</v>
      </c>
      <c r="E2564" s="262"/>
      <c r="F2564" s="331" t="n">
        <v>1.02</v>
      </c>
      <c r="G2564" s="333" t="n">
        <v>1100</v>
      </c>
      <c r="H2564" s="333" t="n">
        <f aca="false">A2564*G2564*(1-H2558/100)</f>
        <v>5500</v>
      </c>
      <c r="I2564" s="334" t="n">
        <v>596.7</v>
      </c>
      <c r="J2564" s="334" t="n">
        <f aca="false">(A2564*I2564)/J2558*K2558</f>
        <v>2776.95</v>
      </c>
      <c r="K2564" s="335" t="n">
        <f aca="false">H2564-J2564</f>
        <v>2723.05</v>
      </c>
      <c r="L2564" s="330"/>
      <c r="M2564" s="262"/>
      <c r="N2564" s="262" t="n">
        <v>596.7</v>
      </c>
      <c r="O2564" s="262" t="n">
        <v>6.8</v>
      </c>
      <c r="P2564" s="262" t="n">
        <v>1070</v>
      </c>
      <c r="Q2564" s="262" t="n">
        <v>806</v>
      </c>
      <c r="R2564" s="331" t="n">
        <f aca="false">A2564*F2564</f>
        <v>5.1</v>
      </c>
    </row>
    <row r="2565" s="1" customFormat="true" ht="12.75" hidden="false" customHeight="false" outlineLevel="0" collapsed="false">
      <c r="A2565" s="336" t="n">
        <f aca="false">SUM(A2559:A2564)</f>
        <v>70</v>
      </c>
      <c r="B2565" s="336" t="s">
        <v>377</v>
      </c>
      <c r="C2565" s="336"/>
      <c r="D2565" s="336"/>
      <c r="E2565" s="336"/>
      <c r="F2565" s="337" t="n">
        <f aca="false">R2565</f>
        <v>144.8</v>
      </c>
      <c r="G2565" s="338"/>
      <c r="H2565" s="339" t="n">
        <f aca="false">SUM(H2559:H2564)</f>
        <v>51500</v>
      </c>
      <c r="I2565" s="340"/>
      <c r="J2565" s="341" t="n">
        <f aca="false">SUM(J2559:J2564)</f>
        <v>23896.895</v>
      </c>
      <c r="K2565" s="335" t="n">
        <f aca="false">SUM(K2559:K2564)</f>
        <v>27603.105</v>
      </c>
      <c r="L2565" s="330"/>
      <c r="M2565" s="262"/>
      <c r="N2565" s="262"/>
      <c r="O2565" s="262"/>
      <c r="P2565" s="262"/>
      <c r="Q2565" s="262"/>
      <c r="R2565" s="331" t="n">
        <f aca="false">SUM(R2559:R2564)</f>
        <v>144.8</v>
      </c>
    </row>
    <row r="2566" s="1" customFormat="true" ht="12.75" hidden="false" customHeight="false" outlineLevel="0" collapsed="false">
      <c r="A2566" s="262"/>
      <c r="B2566" s="272" t="s">
        <v>914</v>
      </c>
      <c r="C2566" s="342"/>
      <c r="D2566" s="342"/>
      <c r="E2566" s="262"/>
      <c r="F2566" s="262"/>
      <c r="G2566" s="333"/>
      <c r="H2566" s="343" t="n">
        <v>0</v>
      </c>
      <c r="I2566" s="344" t="n">
        <f aca="false">K2567/J2567</f>
        <v>1.15509169705939</v>
      </c>
      <c r="J2566" s="345"/>
      <c r="K2566" s="335"/>
      <c r="L2566" s="330"/>
      <c r="M2566" s="262"/>
      <c r="N2566" s="262"/>
      <c r="O2566" s="262"/>
      <c r="P2566" s="262"/>
      <c r="Q2566" s="262"/>
      <c r="R2566" s="331"/>
    </row>
    <row r="2567" s="1" customFormat="true" ht="13.5" hidden="false" customHeight="false" outlineLevel="0" collapsed="false">
      <c r="A2567" s="346"/>
      <c r="B2567" s="346" t="s">
        <v>915</v>
      </c>
      <c r="C2567" s="346"/>
      <c r="D2567" s="346"/>
      <c r="E2567" s="346"/>
      <c r="F2567" s="347"/>
      <c r="G2567" s="348"/>
      <c r="H2567" s="349" t="n">
        <f aca="false">SUM(H2565:H2566)</f>
        <v>51500</v>
      </c>
      <c r="I2567" s="350" t="n">
        <f aca="false">K2567/H2567</f>
        <v>0.535982621359223</v>
      </c>
      <c r="J2567" s="351" t="n">
        <f aca="false">SUM(J2565:J2566)</f>
        <v>23896.895</v>
      </c>
      <c r="K2567" s="352" t="n">
        <f aca="false">H2567-J2567</f>
        <v>27603.105</v>
      </c>
      <c r="L2567" s="330"/>
      <c r="M2567" s="262"/>
      <c r="N2567" s="262"/>
      <c r="O2567" s="262"/>
      <c r="P2567" s="262"/>
      <c r="Q2567" s="262"/>
      <c r="R2567" s="331"/>
    </row>
    <row r="2568" s="1" customFormat="true" ht="13.5" hidden="false" customHeight="false" outlineLevel="0" collapsed="false">
      <c r="A2568" s="262"/>
      <c r="B2568" s="332"/>
      <c r="C2568" s="342"/>
      <c r="D2568" s="342"/>
      <c r="E2568" s="262"/>
      <c r="F2568" s="262"/>
      <c r="G2568" s="262"/>
      <c r="H2568" s="262"/>
      <c r="I2568" s="354"/>
      <c r="J2568" s="354"/>
      <c r="K2568" s="355"/>
      <c r="L2568" s="330"/>
      <c r="M2568" s="262"/>
      <c r="N2568" s="262"/>
      <c r="O2568" s="262"/>
      <c r="P2568" s="262"/>
      <c r="Q2568" s="262"/>
      <c r="R2568" s="331"/>
    </row>
    <row r="2569" s="1" customFormat="true" ht="13.5" hidden="false" customHeight="false" outlineLevel="0" collapsed="false">
      <c r="A2569" s="322"/>
      <c r="B2569" s="323" t="s">
        <v>3456</v>
      </c>
      <c r="C2569" s="324" t="s">
        <v>3457</v>
      </c>
      <c r="D2569" s="325" t="n">
        <v>42792</v>
      </c>
      <c r="E2569" s="322"/>
      <c r="F2569" s="322" t="s">
        <v>3801</v>
      </c>
      <c r="G2569" s="324"/>
      <c r="H2569" s="326" t="n">
        <v>0</v>
      </c>
      <c r="I2569" s="327" t="s">
        <v>358</v>
      </c>
      <c r="J2569" s="328" t="n">
        <v>65</v>
      </c>
      <c r="K2569" s="329" t="n">
        <v>60.5</v>
      </c>
      <c r="L2569" s="330"/>
      <c r="M2569" s="262"/>
      <c r="N2569" s="262"/>
      <c r="O2569" s="262"/>
      <c r="P2569" s="262"/>
      <c r="Q2569" s="262"/>
      <c r="R2569" s="331"/>
    </row>
    <row r="2570" s="1" customFormat="true" ht="12.75" hidden="false" customHeight="false" outlineLevel="0" collapsed="false">
      <c r="A2570" s="262" t="n">
        <v>1</v>
      </c>
      <c r="B2570" s="332" t="s">
        <v>3807</v>
      </c>
      <c r="C2570" s="332" t="s">
        <v>3465</v>
      </c>
      <c r="D2570" s="332" t="s">
        <v>3808</v>
      </c>
      <c r="E2570" s="262"/>
      <c r="F2570" s="331" t="n">
        <v>12</v>
      </c>
      <c r="G2570" s="333" t="n">
        <v>9122</v>
      </c>
      <c r="H2570" s="333" t="n">
        <f aca="false">A2570*G2570*(1-H2569/100)</f>
        <v>9122</v>
      </c>
      <c r="I2570" s="334" t="n">
        <v>6756.75</v>
      </c>
      <c r="J2570" s="334" t="n">
        <f aca="false">(A2570*I2570)/J2569*K2569</f>
        <v>6288.975</v>
      </c>
      <c r="K2570" s="335" t="n">
        <f aca="false">H2570-J2570</f>
        <v>2833.025</v>
      </c>
      <c r="L2570" s="330"/>
      <c r="M2570" s="262"/>
      <c r="N2570" s="262" t="n">
        <v>6756.75</v>
      </c>
      <c r="O2570" s="262" t="n">
        <v>77</v>
      </c>
      <c r="P2570" s="262" t="n">
        <v>10100</v>
      </c>
      <c r="Q2570" s="262" t="n">
        <v>9121.6125</v>
      </c>
      <c r="R2570" s="331" t="n">
        <f aca="false">A2570*F2570</f>
        <v>12</v>
      </c>
    </row>
    <row r="2571" s="1" customFormat="true" ht="12.75" hidden="false" customHeight="false" outlineLevel="0" collapsed="false">
      <c r="A2571" s="262" t="n">
        <v>1</v>
      </c>
      <c r="B2571" s="332" t="s">
        <v>3809</v>
      </c>
      <c r="C2571" s="332" t="s">
        <v>3468</v>
      </c>
      <c r="D2571" s="332" t="s">
        <v>3810</v>
      </c>
      <c r="E2571" s="262"/>
      <c r="F2571" s="331" t="n">
        <v>19.5</v>
      </c>
      <c r="G2571" s="333" t="n">
        <v>4883</v>
      </c>
      <c r="H2571" s="333" t="n">
        <f aca="false">A2571*G2571*(1-H2569/100)</f>
        <v>4883</v>
      </c>
      <c r="I2571" s="334" t="n">
        <v>3255.525</v>
      </c>
      <c r="J2571" s="334" t="n">
        <f aca="false">(A2571*I2571)/J2569*K2569</f>
        <v>3030.1425</v>
      </c>
      <c r="K2571" s="335" t="n">
        <f aca="false">H2571-J2571</f>
        <v>1852.8575</v>
      </c>
      <c r="L2571" s="330"/>
      <c r="M2571" s="262"/>
      <c r="N2571" s="262" t="n">
        <v>3255.525</v>
      </c>
      <c r="O2571" s="262" t="n">
        <v>37.1</v>
      </c>
      <c r="P2571" s="262" t="n">
        <v>6500</v>
      </c>
      <c r="Q2571" s="262" t="n">
        <v>4883.2875</v>
      </c>
      <c r="R2571" s="331" t="n">
        <f aca="false">A2571*F2571</f>
        <v>19.5</v>
      </c>
    </row>
    <row r="2572" s="1" customFormat="true" ht="12.75" hidden="false" customHeight="false" outlineLevel="0" collapsed="false">
      <c r="A2572" s="262" t="n">
        <v>1</v>
      </c>
      <c r="B2572" s="332" t="s">
        <v>3472</v>
      </c>
      <c r="C2572" s="332" t="s">
        <v>3473</v>
      </c>
      <c r="D2572" s="332" t="s">
        <v>3474</v>
      </c>
      <c r="E2572" s="262"/>
      <c r="F2572" s="331" t="n">
        <v>2</v>
      </c>
      <c r="G2572" s="333" t="n">
        <v>2703</v>
      </c>
      <c r="H2572" s="333" t="n">
        <f aca="false">A2572*G2572*(1-H2569/100)</f>
        <v>2703</v>
      </c>
      <c r="I2572" s="334" t="n">
        <v>1930.5</v>
      </c>
      <c r="J2572" s="334" t="n">
        <f aca="false">(A2572*I2572)/J2569*K2569</f>
        <v>1796.85</v>
      </c>
      <c r="K2572" s="335" t="n">
        <f aca="false">H2572-J2572</f>
        <v>906.15</v>
      </c>
      <c r="L2572" s="330"/>
      <c r="M2572" s="262"/>
      <c r="N2572" s="262" t="n">
        <v>1930.5</v>
      </c>
      <c r="O2572" s="262" t="n">
        <v>22</v>
      </c>
      <c r="P2572" s="262"/>
      <c r="Q2572" s="262" t="n">
        <v>2702.7</v>
      </c>
      <c r="R2572" s="331" t="n">
        <f aca="false">A2572*F2572</f>
        <v>2</v>
      </c>
    </row>
    <row r="2573" s="1" customFormat="true" ht="12.75" hidden="false" customHeight="false" outlineLevel="0" collapsed="false">
      <c r="A2573" s="336" t="n">
        <f aca="false">SUM(A2570:A2572)</f>
        <v>3</v>
      </c>
      <c r="B2573" s="336" t="s">
        <v>377</v>
      </c>
      <c r="C2573" s="336"/>
      <c r="D2573" s="336"/>
      <c r="E2573" s="336"/>
      <c r="F2573" s="337" t="n">
        <f aca="false">R2573</f>
        <v>33.5</v>
      </c>
      <c r="G2573" s="338"/>
      <c r="H2573" s="339" t="n">
        <f aca="false">SUM(H2570:H2572)</f>
        <v>16708</v>
      </c>
      <c r="I2573" s="340"/>
      <c r="J2573" s="341" t="n">
        <f aca="false">SUM(J2570:J2572)</f>
        <v>11115.9675</v>
      </c>
      <c r="K2573" s="335" t="n">
        <f aca="false">SUM(K2570:K2572)</f>
        <v>5592.0325</v>
      </c>
      <c r="L2573" s="330"/>
      <c r="M2573" s="262"/>
      <c r="N2573" s="262"/>
      <c r="O2573" s="262"/>
      <c r="P2573" s="262"/>
      <c r="Q2573" s="262"/>
      <c r="R2573" s="331" t="n">
        <f aca="false">SUM(R2570:R2572)</f>
        <v>33.5</v>
      </c>
    </row>
    <row r="2574" s="1" customFormat="true" ht="12.75" hidden="false" customHeight="false" outlineLevel="0" collapsed="false">
      <c r="A2574" s="262"/>
      <c r="B2574" s="272" t="s">
        <v>914</v>
      </c>
      <c r="C2574" s="342"/>
      <c r="D2574" s="342"/>
      <c r="E2574" s="262"/>
      <c r="F2574" s="262"/>
      <c r="G2574" s="333"/>
      <c r="H2574" s="343" t="n">
        <v>0</v>
      </c>
      <c r="I2574" s="344" t="n">
        <f aca="false">K2575/J2575</f>
        <v>0.503063048717981</v>
      </c>
      <c r="J2574" s="345"/>
      <c r="K2574" s="335"/>
      <c r="L2574" s="330"/>
      <c r="M2574" s="262"/>
      <c r="N2574" s="262"/>
      <c r="O2574" s="262"/>
      <c r="P2574" s="262"/>
      <c r="Q2574" s="262"/>
      <c r="R2574" s="331"/>
    </row>
    <row r="2575" s="1" customFormat="true" ht="13.5" hidden="false" customHeight="false" outlineLevel="0" collapsed="false">
      <c r="A2575" s="346"/>
      <c r="B2575" s="346" t="s">
        <v>915</v>
      </c>
      <c r="C2575" s="346"/>
      <c r="D2575" s="346"/>
      <c r="E2575" s="346"/>
      <c r="F2575" s="347"/>
      <c r="G2575" s="348"/>
      <c r="H2575" s="349" t="n">
        <f aca="false">SUM(H2573:H2574)</f>
        <v>16708</v>
      </c>
      <c r="I2575" s="350" t="n">
        <f aca="false">K2575/H2575</f>
        <v>0.334691914053148</v>
      </c>
      <c r="J2575" s="351" t="n">
        <f aca="false">SUM(J2573:J2574)</f>
        <v>11115.9675</v>
      </c>
      <c r="K2575" s="352" t="n">
        <f aca="false">H2575-J2575</f>
        <v>5592.0325</v>
      </c>
      <c r="L2575" s="330"/>
      <c r="M2575" s="262"/>
      <c r="N2575" s="262"/>
      <c r="O2575" s="262"/>
      <c r="P2575" s="262"/>
      <c r="Q2575" s="262"/>
      <c r="R2575" s="331"/>
    </row>
    <row r="2576" s="1" customFormat="true" ht="13.5" hidden="false" customHeight="false" outlineLevel="0" collapsed="false">
      <c r="A2576" s="262"/>
      <c r="B2576" s="332"/>
      <c r="C2576" s="342"/>
      <c r="D2576" s="342"/>
      <c r="E2576" s="262"/>
      <c r="F2576" s="262"/>
      <c r="G2576" s="262"/>
      <c r="H2576" s="262"/>
      <c r="I2576" s="354"/>
      <c r="J2576" s="354"/>
      <c r="K2576" s="355"/>
      <c r="L2576" s="330"/>
      <c r="M2576" s="262"/>
      <c r="N2576" s="262"/>
      <c r="O2576" s="262"/>
      <c r="P2576" s="262"/>
      <c r="Q2576" s="262"/>
      <c r="R2576" s="331"/>
    </row>
    <row r="2577" s="1" customFormat="true" ht="13.5" hidden="false" customHeight="false" outlineLevel="0" collapsed="false">
      <c r="A2577" s="322"/>
      <c r="B2577" s="323" t="s">
        <v>3811</v>
      </c>
      <c r="C2577" s="324"/>
      <c r="D2577" s="325" t="n">
        <v>42792</v>
      </c>
      <c r="E2577" s="322"/>
      <c r="F2577" s="322" t="s">
        <v>3812</v>
      </c>
      <c r="G2577" s="324"/>
      <c r="H2577" s="326" t="n">
        <v>0</v>
      </c>
      <c r="I2577" s="327" t="s">
        <v>358</v>
      </c>
      <c r="J2577" s="328" t="n">
        <v>65</v>
      </c>
      <c r="K2577" s="329" t="n">
        <v>59</v>
      </c>
      <c r="L2577" s="330"/>
      <c r="M2577" s="262"/>
      <c r="N2577" s="262"/>
      <c r="O2577" s="262"/>
      <c r="P2577" s="262"/>
      <c r="Q2577" s="262"/>
      <c r="R2577" s="331"/>
    </row>
    <row r="2578" s="1" customFormat="true" ht="12.75" hidden="false" customHeight="false" outlineLevel="0" collapsed="false">
      <c r="A2578" s="262" t="n">
        <v>3</v>
      </c>
      <c r="B2578" s="332" t="s">
        <v>3813</v>
      </c>
      <c r="C2578" s="332" t="s">
        <v>3814</v>
      </c>
      <c r="D2578" s="332" t="s">
        <v>3815</v>
      </c>
      <c r="E2578" s="262"/>
      <c r="F2578" s="331"/>
      <c r="G2578" s="333" t="n">
        <v>2500</v>
      </c>
      <c r="H2578" s="333" t="n">
        <f aca="false">A2578*G2578*(1-H2577/100)</f>
        <v>7500</v>
      </c>
      <c r="I2578" s="334" t="n">
        <v>3490.695</v>
      </c>
      <c r="J2578" s="334" t="n">
        <f aca="false">(A2578*I2578)/J2577*K2577</f>
        <v>9505.431</v>
      </c>
      <c r="K2578" s="335" t="n">
        <f aca="false">H2578-J2578</f>
        <v>-2005.431</v>
      </c>
      <c r="L2578" s="330"/>
      <c r="M2578" s="262"/>
      <c r="N2578" s="262" t="n">
        <v>3490.695</v>
      </c>
      <c r="O2578" s="262" t="n">
        <v>39.78</v>
      </c>
      <c r="P2578" s="262"/>
      <c r="Q2578" s="262" t="n">
        <v>3839.7645</v>
      </c>
      <c r="R2578" s="331" t="n">
        <f aca="false">A2578*F2578</f>
        <v>0</v>
      </c>
    </row>
    <row r="2579" s="1" customFormat="true" ht="12.75" hidden="false" customHeight="false" outlineLevel="0" collapsed="false">
      <c r="A2579" s="262" t="n">
        <v>3</v>
      </c>
      <c r="B2579" s="332" t="s">
        <v>3816</v>
      </c>
      <c r="C2579" s="332" t="s">
        <v>3817</v>
      </c>
      <c r="D2579" s="332" t="s">
        <v>3815</v>
      </c>
      <c r="E2579" s="262"/>
      <c r="F2579" s="331"/>
      <c r="G2579" s="333" t="n">
        <v>743</v>
      </c>
      <c r="H2579" s="333" t="n">
        <f aca="false">A2579*G2579*(1-H2577/100)</f>
        <v>2229</v>
      </c>
      <c r="I2579" s="334" t="n">
        <v>877.5</v>
      </c>
      <c r="J2579" s="334" t="n">
        <f aca="false">(A2579*I2579)/J2577*K2577</f>
        <v>2389.5</v>
      </c>
      <c r="K2579" s="335" t="n">
        <f aca="false">H2579-J2579</f>
        <v>-160.5</v>
      </c>
      <c r="L2579" s="330"/>
      <c r="M2579" s="262"/>
      <c r="N2579" s="262" t="n">
        <v>877.5</v>
      </c>
      <c r="O2579" s="262" t="n">
        <v>10</v>
      </c>
      <c r="P2579" s="262"/>
      <c r="Q2579" s="262" t="n">
        <v>965.25</v>
      </c>
      <c r="R2579" s="331" t="n">
        <f aca="false">A2579*F2579</f>
        <v>0</v>
      </c>
    </row>
    <row r="2580" s="1" customFormat="true" ht="12.75" hidden="false" customHeight="false" outlineLevel="0" collapsed="false">
      <c r="A2580" s="262" t="n">
        <v>1</v>
      </c>
      <c r="B2580" s="332" t="s">
        <v>3818</v>
      </c>
      <c r="C2580" s="332" t="s">
        <v>3819</v>
      </c>
      <c r="D2580" s="332" t="s">
        <v>3815</v>
      </c>
      <c r="E2580" s="262"/>
      <c r="F2580" s="331"/>
      <c r="G2580" s="333" t="n">
        <v>5359</v>
      </c>
      <c r="H2580" s="333" t="n">
        <f aca="false">A2580*G2580*(1-H2577/100)</f>
        <v>5359</v>
      </c>
      <c r="I2580" s="334" t="n">
        <v>7037.55</v>
      </c>
      <c r="J2580" s="334" t="n">
        <f aca="false">(A2580*I2580)/J2577*K2577</f>
        <v>6387.93</v>
      </c>
      <c r="K2580" s="335" t="n">
        <f aca="false">H2580-J2580</f>
        <v>-1028.93</v>
      </c>
      <c r="L2580" s="330"/>
      <c r="M2580" s="262"/>
      <c r="N2580" s="262" t="n">
        <v>7037.55</v>
      </c>
      <c r="O2580" s="262" t="n">
        <v>80.2</v>
      </c>
      <c r="P2580" s="262"/>
      <c r="Q2580" s="262" t="n">
        <v>7741.305</v>
      </c>
      <c r="R2580" s="331" t="n">
        <f aca="false">A2580*F2580</f>
        <v>0</v>
      </c>
    </row>
    <row r="2581" s="1" customFormat="true" ht="12.75" hidden="false" customHeight="false" outlineLevel="0" collapsed="false">
      <c r="A2581" s="262" t="n">
        <v>4</v>
      </c>
      <c r="B2581" s="332" t="s">
        <v>3820</v>
      </c>
      <c r="C2581" s="332" t="s">
        <v>3821</v>
      </c>
      <c r="D2581" s="332" t="s">
        <v>3815</v>
      </c>
      <c r="E2581" s="262"/>
      <c r="F2581" s="331"/>
      <c r="G2581" s="333" t="n">
        <v>730</v>
      </c>
      <c r="H2581" s="333" t="n">
        <f aca="false">A2581*G2581*(1-H2577/100)</f>
        <v>2920</v>
      </c>
      <c r="I2581" s="334" t="n">
        <v>862.5825</v>
      </c>
      <c r="J2581" s="334" t="n">
        <f aca="false">(A2581*I2581)/J2577*K2577</f>
        <v>3131.838</v>
      </c>
      <c r="K2581" s="335" t="n">
        <f aca="false">H2581-J2581</f>
        <v>-211.838</v>
      </c>
      <c r="L2581" s="330"/>
      <c r="M2581" s="262"/>
      <c r="N2581" s="262" t="n">
        <v>862.5825</v>
      </c>
      <c r="O2581" s="262" t="n">
        <v>9.83</v>
      </c>
      <c r="P2581" s="262"/>
      <c r="Q2581" s="262" t="n">
        <v>948.8408</v>
      </c>
      <c r="R2581" s="331" t="n">
        <f aca="false">A2581*F2581</f>
        <v>0</v>
      </c>
    </row>
    <row r="2582" s="1" customFormat="true" ht="12.75" hidden="false" customHeight="false" outlineLevel="0" collapsed="false">
      <c r="A2582" s="262" t="n">
        <v>8</v>
      </c>
      <c r="B2582" s="332" t="s">
        <v>3822</v>
      </c>
      <c r="C2582" s="332" t="s">
        <v>3823</v>
      </c>
      <c r="D2582" s="332" t="s">
        <v>3815</v>
      </c>
      <c r="E2582" s="262"/>
      <c r="F2582" s="331"/>
      <c r="G2582" s="333" t="n">
        <v>128</v>
      </c>
      <c r="H2582" s="333" t="n">
        <f aca="false">A2582*G2582*(1-H2577/100)</f>
        <v>1024</v>
      </c>
      <c r="I2582" s="334" t="n">
        <v>150.93</v>
      </c>
      <c r="J2582" s="334" t="n">
        <f aca="false">(A2582*I2582)/J2577*K2577</f>
        <v>1095.984</v>
      </c>
      <c r="K2582" s="335" t="n">
        <f aca="false">H2582-J2582</f>
        <v>-71.9839999999999</v>
      </c>
      <c r="L2582" s="330"/>
      <c r="M2582" s="262"/>
      <c r="N2582" s="262" t="n">
        <v>150.93</v>
      </c>
      <c r="O2582" s="262" t="n">
        <v>1.72</v>
      </c>
      <c r="P2582" s="262"/>
      <c r="Q2582" s="262" t="n">
        <v>166.023</v>
      </c>
      <c r="R2582" s="331" t="n">
        <f aca="false">A2582*F2582</f>
        <v>0</v>
      </c>
    </row>
    <row r="2583" s="1" customFormat="true" ht="12.75" hidden="false" customHeight="false" outlineLevel="0" collapsed="false">
      <c r="A2583" s="262" t="n">
        <v>4</v>
      </c>
      <c r="B2583" s="332" t="s">
        <v>3824</v>
      </c>
      <c r="C2583" s="332" t="s">
        <v>3825</v>
      </c>
      <c r="D2583" s="332" t="s">
        <v>3815</v>
      </c>
      <c r="E2583" s="262"/>
      <c r="F2583" s="331"/>
      <c r="G2583" s="333" t="n">
        <v>820</v>
      </c>
      <c r="H2583" s="333" t="n">
        <f aca="false">A2583*G2583*(1-H2577/100)</f>
        <v>3280</v>
      </c>
      <c r="I2583" s="334" t="n">
        <v>969.6375</v>
      </c>
      <c r="J2583" s="334" t="n">
        <f aca="false">(A2583*I2583)/J2577*K2577</f>
        <v>3520.53</v>
      </c>
      <c r="K2583" s="335" t="n">
        <f aca="false">H2583-J2583</f>
        <v>-240.53</v>
      </c>
      <c r="L2583" s="330"/>
      <c r="M2583" s="262"/>
      <c r="N2583" s="262" t="n">
        <v>969.6375</v>
      </c>
      <c r="O2583" s="262" t="n">
        <v>11.05</v>
      </c>
      <c r="P2583" s="262"/>
      <c r="Q2583" s="262" t="n">
        <v>1066.6013</v>
      </c>
      <c r="R2583" s="331" t="n">
        <f aca="false">A2583*F2583</f>
        <v>0</v>
      </c>
    </row>
    <row r="2584" s="1" customFormat="true" ht="12.75" hidden="false" customHeight="false" outlineLevel="0" collapsed="false">
      <c r="A2584" s="262" t="n">
        <v>4</v>
      </c>
      <c r="B2584" s="332" t="s">
        <v>3826</v>
      </c>
      <c r="C2584" s="332" t="s">
        <v>3827</v>
      </c>
      <c r="D2584" s="332" t="s">
        <v>3815</v>
      </c>
      <c r="E2584" s="262"/>
      <c r="F2584" s="331"/>
      <c r="G2584" s="333" t="n">
        <v>3500</v>
      </c>
      <c r="H2584" s="333" t="n">
        <f aca="false">A2584*G2584*(1-H2577/100)</f>
        <v>14000</v>
      </c>
      <c r="I2584" s="334" t="n">
        <v>6401.3625</v>
      </c>
      <c r="J2584" s="334" t="n">
        <f aca="false">(A2584*I2584)/J2577*K2577</f>
        <v>23241.87</v>
      </c>
      <c r="K2584" s="335" t="n">
        <f aca="false">H2584-J2584</f>
        <v>-9241.87</v>
      </c>
      <c r="L2584" s="330"/>
      <c r="M2584" s="262"/>
      <c r="N2584" s="262" t="n">
        <v>6401.3625</v>
      </c>
      <c r="O2584" s="262" t="n">
        <v>72.95</v>
      </c>
      <c r="P2584" s="262"/>
      <c r="Q2584" s="262" t="n">
        <v>7041.4988</v>
      </c>
      <c r="R2584" s="331" t="n">
        <f aca="false">A2584*F2584</f>
        <v>0</v>
      </c>
    </row>
    <row r="2585" s="1" customFormat="true" ht="12.75" hidden="false" customHeight="false" outlineLevel="0" collapsed="false">
      <c r="A2585" s="262" t="n">
        <v>4</v>
      </c>
      <c r="B2585" s="332" t="s">
        <v>3828</v>
      </c>
      <c r="C2585" s="332" t="s">
        <v>3829</v>
      </c>
      <c r="D2585" s="332" t="s">
        <v>3815</v>
      </c>
      <c r="E2585" s="262"/>
      <c r="F2585" s="331"/>
      <c r="G2585" s="333" t="n">
        <v>3648</v>
      </c>
      <c r="H2585" s="333" t="n">
        <f aca="false">A2585*G2585*(1-H2577/100)</f>
        <v>14592</v>
      </c>
      <c r="I2585" s="334" t="n">
        <v>4311.1575</v>
      </c>
      <c r="J2585" s="334" t="n">
        <f aca="false">(A2585*I2585)/J2577*K2577</f>
        <v>15652.818</v>
      </c>
      <c r="K2585" s="335" t="n">
        <f aca="false">H2585-J2585</f>
        <v>-1060.818</v>
      </c>
      <c r="L2585" s="330"/>
      <c r="M2585" s="262"/>
      <c r="N2585" s="262" t="n">
        <v>4311.1575</v>
      </c>
      <c r="O2585" s="262" t="n">
        <v>49.13</v>
      </c>
      <c r="P2585" s="262"/>
      <c r="Q2585" s="262" t="n">
        <v>4742.2733</v>
      </c>
      <c r="R2585" s="331" t="n">
        <f aca="false">A2585*F2585</f>
        <v>0</v>
      </c>
    </row>
    <row r="2586" s="1" customFormat="true" ht="12.75" hidden="false" customHeight="false" outlineLevel="0" collapsed="false">
      <c r="A2586" s="262" t="n">
        <v>2</v>
      </c>
      <c r="B2586" s="332" t="s">
        <v>2047</v>
      </c>
      <c r="C2586" s="332" t="s">
        <v>1532</v>
      </c>
      <c r="D2586" s="332" t="s">
        <v>2048</v>
      </c>
      <c r="E2586" s="262"/>
      <c r="F2586" s="331" t="n">
        <v>0.6</v>
      </c>
      <c r="G2586" s="333" t="n">
        <v>500</v>
      </c>
      <c r="H2586" s="333" t="n">
        <f aca="false">A2586*G2586*(1-H2577/100)</f>
        <v>1000</v>
      </c>
      <c r="I2586" s="334" t="n">
        <v>158.015</v>
      </c>
      <c r="J2586" s="334" t="n">
        <f aca="false">(A2586*I2586)/J2577*K2577</f>
        <v>286.858</v>
      </c>
      <c r="K2586" s="335" t="n">
        <f aca="false">H2586-J2586</f>
        <v>713.142</v>
      </c>
      <c r="L2586" s="330"/>
      <c r="M2586" s="262"/>
      <c r="N2586" s="262" t="n">
        <v>158.015</v>
      </c>
      <c r="O2586" s="262" t="n">
        <v>1.43</v>
      </c>
      <c r="P2586" s="262" t="n">
        <v>500</v>
      </c>
      <c r="Q2586" s="262" t="n">
        <v>225</v>
      </c>
      <c r="R2586" s="331" t="n">
        <f aca="false">A2586*F2586</f>
        <v>1.2</v>
      </c>
    </row>
    <row r="2587" s="1" customFormat="true" ht="12.75" hidden="false" customHeight="false" outlineLevel="0" collapsed="false">
      <c r="A2587" s="262" t="n">
        <v>2</v>
      </c>
      <c r="B2587" s="332" t="s">
        <v>2050</v>
      </c>
      <c r="C2587" s="332" t="s">
        <v>1974</v>
      </c>
      <c r="D2587" s="332" t="s">
        <v>2051</v>
      </c>
      <c r="E2587" s="262"/>
      <c r="F2587" s="331" t="n">
        <v>0.52</v>
      </c>
      <c r="G2587" s="333" t="n">
        <v>800</v>
      </c>
      <c r="H2587" s="333" t="n">
        <f aca="false">A2587*G2587*(1-H2577/100)</f>
        <v>1600</v>
      </c>
      <c r="I2587" s="334" t="n">
        <v>337.5</v>
      </c>
      <c r="J2587" s="334" t="n">
        <f aca="false">(A2587*I2587)/J2577*K2577</f>
        <v>612.692307692308</v>
      </c>
      <c r="K2587" s="335" t="n">
        <f aca="false">H2587-J2587</f>
        <v>987.307692307692</v>
      </c>
      <c r="L2587" s="330"/>
      <c r="M2587" s="262"/>
      <c r="N2587" s="262" t="n">
        <v>337.5</v>
      </c>
      <c r="O2587" s="262" t="n">
        <v>3.84615384615385</v>
      </c>
      <c r="P2587" s="262" t="n">
        <v>800</v>
      </c>
      <c r="Q2587" s="262" t="n">
        <v>470</v>
      </c>
      <c r="R2587" s="331" t="n">
        <f aca="false">A2587*F2587</f>
        <v>1.04</v>
      </c>
    </row>
    <row r="2588" s="1" customFormat="true" ht="12.75" hidden="false" customHeight="false" outlineLevel="0" collapsed="false">
      <c r="A2588" s="262" t="n">
        <v>1</v>
      </c>
      <c r="B2588" s="332" t="s">
        <v>1973</v>
      </c>
      <c r="C2588" s="332" t="s">
        <v>1974</v>
      </c>
      <c r="D2588" s="332" t="s">
        <v>1975</v>
      </c>
      <c r="E2588" s="262"/>
      <c r="F2588" s="331" t="n">
        <v>1.84</v>
      </c>
      <c r="G2588" s="333" t="n">
        <v>1300</v>
      </c>
      <c r="H2588" s="333" t="n">
        <f aca="false">A2588*G2588*(1-H2577/100)</f>
        <v>1300</v>
      </c>
      <c r="I2588" s="334" t="n">
        <v>475.15</v>
      </c>
      <c r="J2588" s="334" t="n">
        <f aca="false">(A2588*I2588)/J2577*K2577</f>
        <v>431.29</v>
      </c>
      <c r="K2588" s="335" t="n">
        <f aca="false">H2588-J2588</f>
        <v>868.71</v>
      </c>
      <c r="L2588" s="330"/>
      <c r="M2588" s="262"/>
      <c r="N2588" s="262" t="n">
        <v>475.15</v>
      </c>
      <c r="O2588" s="262" t="n">
        <v>4.3</v>
      </c>
      <c r="P2588" s="262" t="n">
        <v>1300</v>
      </c>
      <c r="Q2588" s="262" t="n">
        <v>685</v>
      </c>
      <c r="R2588" s="331" t="n">
        <f aca="false">A2588*F2588</f>
        <v>1.84</v>
      </c>
    </row>
    <row r="2589" s="1" customFormat="true" ht="12.75" hidden="false" customHeight="false" outlineLevel="0" collapsed="false">
      <c r="A2589" s="262" t="n">
        <v>4</v>
      </c>
      <c r="B2589" s="332" t="s">
        <v>1845</v>
      </c>
      <c r="C2589" s="332" t="s">
        <v>1846</v>
      </c>
      <c r="D2589" s="332" t="s">
        <v>1847</v>
      </c>
      <c r="E2589" s="262"/>
      <c r="F2589" s="331" t="n">
        <v>2.2</v>
      </c>
      <c r="G2589" s="333" t="n">
        <v>1400</v>
      </c>
      <c r="H2589" s="333" t="n">
        <f aca="false">A2589*G2589*(1-H2577/100)</f>
        <v>5600</v>
      </c>
      <c r="I2589" s="334" t="n">
        <v>789.75</v>
      </c>
      <c r="J2589" s="334" t="n">
        <f aca="false">(A2589*I2589)/J2577*K2577</f>
        <v>2867.4</v>
      </c>
      <c r="K2589" s="335" t="n">
        <f aca="false">H2589-J2589</f>
        <v>2732.6</v>
      </c>
      <c r="L2589" s="330"/>
      <c r="M2589" s="262"/>
      <c r="N2589" s="262" t="n">
        <v>789.75</v>
      </c>
      <c r="O2589" s="262" t="n">
        <v>9</v>
      </c>
      <c r="P2589" s="262" t="n">
        <v>1420</v>
      </c>
      <c r="Q2589" s="262" t="n">
        <v>1066</v>
      </c>
      <c r="R2589" s="331" t="n">
        <f aca="false">A2589*F2589</f>
        <v>8.8</v>
      </c>
    </row>
    <row r="2590" s="1" customFormat="true" ht="12.75" hidden="false" customHeight="false" outlineLevel="0" collapsed="false">
      <c r="A2590" s="262" t="n">
        <v>2</v>
      </c>
      <c r="B2590" s="332" t="s">
        <v>2472</v>
      </c>
      <c r="C2590" s="332" t="s">
        <v>2473</v>
      </c>
      <c r="D2590" s="332" t="s">
        <v>2474</v>
      </c>
      <c r="E2590" s="262"/>
      <c r="F2590" s="331" t="n">
        <v>0.03</v>
      </c>
      <c r="G2590" s="333" t="n">
        <v>450</v>
      </c>
      <c r="H2590" s="333" t="n">
        <f aca="false">A2590*G2590*(1-H2577/100)</f>
        <v>900</v>
      </c>
      <c r="I2590" s="334" t="n">
        <v>114.075</v>
      </c>
      <c r="J2590" s="334" t="n">
        <f aca="false">(A2590*I2590)/J2577*K2577</f>
        <v>207.09</v>
      </c>
      <c r="K2590" s="335" t="n">
        <f aca="false">H2590-J2590</f>
        <v>692.91</v>
      </c>
      <c r="L2590" s="330"/>
      <c r="M2590" s="262"/>
      <c r="N2590" s="262" t="n">
        <v>114.075</v>
      </c>
      <c r="O2590" s="262" t="n">
        <v>1.3</v>
      </c>
      <c r="P2590" s="262" t="n">
        <v>210</v>
      </c>
      <c r="Q2590" s="262" t="n">
        <v>154</v>
      </c>
      <c r="R2590" s="331" t="n">
        <f aca="false">A2590*F2590</f>
        <v>0.06</v>
      </c>
    </row>
    <row r="2591" s="1" customFormat="true" ht="12.75" hidden="false" customHeight="false" outlineLevel="0" collapsed="false">
      <c r="A2591" s="262" t="n">
        <v>2</v>
      </c>
      <c r="B2591" s="332" t="s">
        <v>3830</v>
      </c>
      <c r="C2591" s="332" t="s">
        <v>2415</v>
      </c>
      <c r="D2591" s="332" t="s">
        <v>3831</v>
      </c>
      <c r="E2591" s="262"/>
      <c r="F2591" s="331" t="n">
        <v>6.6</v>
      </c>
      <c r="G2591" s="333" t="n">
        <v>3400</v>
      </c>
      <c r="H2591" s="333" t="n">
        <f aca="false">A2591*G2591*(1-H2577/100)</f>
        <v>6800</v>
      </c>
      <c r="I2591" s="334" t="n">
        <v>1807.65</v>
      </c>
      <c r="J2591" s="334" t="n">
        <f aca="false">(A2591*I2591)/J2577*K2577</f>
        <v>3281.58</v>
      </c>
      <c r="K2591" s="335" t="n">
        <f aca="false">H2591-J2591</f>
        <v>3518.42</v>
      </c>
      <c r="L2591" s="330"/>
      <c r="M2591" s="262"/>
      <c r="N2591" s="262" t="n">
        <v>1807.65</v>
      </c>
      <c r="O2591" s="262" t="n">
        <v>20.6</v>
      </c>
      <c r="P2591" s="262" t="n">
        <v>3615</v>
      </c>
      <c r="Q2591" s="262" t="n">
        <v>2440</v>
      </c>
      <c r="R2591" s="331" t="n">
        <f aca="false">A2591*F2591</f>
        <v>13.2</v>
      </c>
    </row>
    <row r="2592" s="1" customFormat="true" ht="12.75" hidden="false" customHeight="false" outlineLevel="0" collapsed="false">
      <c r="A2592" s="262" t="n">
        <v>2</v>
      </c>
      <c r="B2592" s="332" t="s">
        <v>3086</v>
      </c>
      <c r="C2592" s="332" t="s">
        <v>3087</v>
      </c>
      <c r="D2592" s="332" t="s">
        <v>3088</v>
      </c>
      <c r="E2592" s="262"/>
      <c r="F2592" s="331"/>
      <c r="G2592" s="333" t="n">
        <v>1050</v>
      </c>
      <c r="H2592" s="333" t="n">
        <f aca="false">A2592*G2592*(1-H2577/100)</f>
        <v>2100</v>
      </c>
      <c r="I2592" s="334" t="n">
        <v>707.265</v>
      </c>
      <c r="J2592" s="334" t="n">
        <f aca="false">(A2592*I2592)/J2577*K2577</f>
        <v>1283.958</v>
      </c>
      <c r="K2592" s="335" t="n">
        <f aca="false">H2592-J2592</f>
        <v>816.042</v>
      </c>
      <c r="L2592" s="330"/>
      <c r="M2592" s="262"/>
      <c r="N2592" s="262" t="n">
        <v>707.265</v>
      </c>
      <c r="O2592" s="262" t="n">
        <v>8.37</v>
      </c>
      <c r="P2592" s="262" t="n">
        <v>1060.8975</v>
      </c>
      <c r="Q2592" s="262" t="n">
        <v>919.4445</v>
      </c>
      <c r="R2592" s="331" t="n">
        <f aca="false">A2592*F2592</f>
        <v>0</v>
      </c>
    </row>
    <row r="2593" s="1" customFormat="true" ht="12.75" hidden="false" customHeight="false" outlineLevel="0" collapsed="false">
      <c r="A2593" s="336" t="n">
        <f aca="false">SUM(A2578:A2592)</f>
        <v>46</v>
      </c>
      <c r="B2593" s="336" t="s">
        <v>377</v>
      </c>
      <c r="C2593" s="336"/>
      <c r="D2593" s="336"/>
      <c r="E2593" s="336"/>
      <c r="F2593" s="337" t="n">
        <f aca="false">R2593</f>
        <v>26.14</v>
      </c>
      <c r="G2593" s="338"/>
      <c r="H2593" s="339" t="n">
        <f aca="false">SUM(H2578:H2592)</f>
        <v>70204</v>
      </c>
      <c r="I2593" s="340"/>
      <c r="J2593" s="341" t="n">
        <f aca="false">SUM(J2578:J2592)</f>
        <v>73896.7693076923</v>
      </c>
      <c r="K2593" s="335" t="n">
        <f aca="false">SUM(K2578:K2592)</f>
        <v>-3692.76930769231</v>
      </c>
      <c r="L2593" s="330"/>
      <c r="M2593" s="262"/>
      <c r="N2593" s="262"/>
      <c r="O2593" s="262"/>
      <c r="P2593" s="262"/>
      <c r="Q2593" s="262"/>
      <c r="R2593" s="331" t="n">
        <f aca="false">SUM(R2578:R2592)</f>
        <v>26.14</v>
      </c>
    </row>
    <row r="2594" s="1" customFormat="true" ht="12.75" hidden="false" customHeight="false" outlineLevel="0" collapsed="false">
      <c r="A2594" s="262"/>
      <c r="B2594" s="272" t="s">
        <v>914</v>
      </c>
      <c r="C2594" s="342"/>
      <c r="D2594" s="342"/>
      <c r="E2594" s="262"/>
      <c r="F2594" s="262"/>
      <c r="G2594" s="333"/>
      <c r="H2594" s="343" t="n">
        <v>0</v>
      </c>
      <c r="I2594" s="344" t="n">
        <f aca="false">K2595/J2595</f>
        <v>-0.0499719993483924</v>
      </c>
      <c r="J2594" s="345"/>
      <c r="K2594" s="335"/>
      <c r="L2594" s="330"/>
      <c r="M2594" s="262"/>
      <c r="N2594" s="262"/>
      <c r="O2594" s="262"/>
      <c r="P2594" s="262"/>
      <c r="Q2594" s="262"/>
      <c r="R2594" s="331"/>
    </row>
    <row r="2595" s="1" customFormat="true" ht="13.5" hidden="false" customHeight="false" outlineLevel="0" collapsed="false">
      <c r="A2595" s="346"/>
      <c r="B2595" s="346" t="s">
        <v>915</v>
      </c>
      <c r="C2595" s="346"/>
      <c r="D2595" s="346"/>
      <c r="E2595" s="346"/>
      <c r="F2595" s="347"/>
      <c r="G2595" s="348"/>
      <c r="H2595" s="349" t="n">
        <f aca="false">SUM(H2593:H2594)</f>
        <v>70204</v>
      </c>
      <c r="I2595" s="350" t="n">
        <f aca="false">K2595/H2595</f>
        <v>-0.0526005542090522</v>
      </c>
      <c r="J2595" s="351" t="n">
        <f aca="false">SUM(J2593:J2594)</f>
        <v>73896.7693076923</v>
      </c>
      <c r="K2595" s="352" t="n">
        <f aca="false">H2595-J2595</f>
        <v>-3692.7693076923</v>
      </c>
      <c r="L2595" s="330"/>
      <c r="M2595" s="262"/>
      <c r="N2595" s="262"/>
      <c r="O2595" s="262"/>
      <c r="P2595" s="262"/>
      <c r="Q2595" s="262"/>
      <c r="R2595" s="331"/>
    </row>
    <row r="2596" s="1" customFormat="true" ht="13.5" hidden="false" customHeight="false" outlineLevel="0" collapsed="false">
      <c r="A2596" s="262"/>
      <c r="B2596" s="332"/>
      <c r="C2596" s="342"/>
      <c r="D2596" s="342"/>
      <c r="E2596" s="262"/>
      <c r="F2596" s="262"/>
      <c r="G2596" s="262"/>
      <c r="H2596" s="262"/>
      <c r="I2596" s="354"/>
      <c r="J2596" s="354"/>
      <c r="K2596" s="355"/>
      <c r="L2596" s="330"/>
      <c r="M2596" s="262"/>
      <c r="N2596" s="262"/>
      <c r="O2596" s="262"/>
      <c r="P2596" s="262"/>
      <c r="Q2596" s="262"/>
      <c r="R2596" s="331"/>
    </row>
    <row r="2597" s="1" customFormat="true" ht="13.5" hidden="false" customHeight="false" outlineLevel="0" collapsed="false">
      <c r="A2597" s="322"/>
      <c r="B2597" s="323" t="s">
        <v>3155</v>
      </c>
      <c r="C2597" s="324" t="s">
        <v>3832</v>
      </c>
      <c r="D2597" s="325" t="n">
        <v>42793</v>
      </c>
      <c r="E2597" s="322"/>
      <c r="F2597" s="322" t="s">
        <v>3833</v>
      </c>
      <c r="G2597" s="324"/>
      <c r="H2597" s="326" t="n">
        <v>0</v>
      </c>
      <c r="I2597" s="327" t="s">
        <v>358</v>
      </c>
      <c r="J2597" s="328" t="n">
        <v>65</v>
      </c>
      <c r="K2597" s="329" t="n">
        <v>59</v>
      </c>
      <c r="L2597" s="330"/>
      <c r="M2597" s="262"/>
      <c r="N2597" s="262"/>
      <c r="O2597" s="262"/>
      <c r="P2597" s="262"/>
      <c r="Q2597" s="262"/>
      <c r="R2597" s="331"/>
    </row>
    <row r="2598" s="1" customFormat="true" ht="12.75" hidden="false" customHeight="false" outlineLevel="0" collapsed="false">
      <c r="A2598" s="262" t="n">
        <v>1</v>
      </c>
      <c r="B2598" s="332" t="s">
        <v>2851</v>
      </c>
      <c r="C2598" s="332" t="s">
        <v>1636</v>
      </c>
      <c r="D2598" s="332" t="s">
        <v>1637</v>
      </c>
      <c r="E2598" s="262"/>
      <c r="F2598" s="331" t="n">
        <v>4.08</v>
      </c>
      <c r="G2598" s="333" t="n">
        <v>2862</v>
      </c>
      <c r="H2598" s="333" t="n">
        <f aca="false">A2598*G2598*(1-H2597/100)</f>
        <v>2862</v>
      </c>
      <c r="I2598" s="334" t="n">
        <v>2120.3</v>
      </c>
      <c r="J2598" s="334" t="n">
        <f aca="false">(A2598*I2598)/J2597*K2597</f>
        <v>1924.58</v>
      </c>
      <c r="K2598" s="335" t="n">
        <f aca="false">H2598-J2598</f>
        <v>937.42</v>
      </c>
      <c r="L2598" s="330"/>
      <c r="M2598" s="262"/>
      <c r="N2598" s="262" t="n">
        <v>2120.3</v>
      </c>
      <c r="O2598" s="262" t="n">
        <v>23.3</v>
      </c>
      <c r="P2598" s="262" t="n">
        <v>3500</v>
      </c>
      <c r="Q2598" s="262" t="n">
        <v>2862.405</v>
      </c>
      <c r="R2598" s="331" t="n">
        <f aca="false">A2598*F2598</f>
        <v>4.08</v>
      </c>
    </row>
    <row r="2599" s="1" customFormat="true" ht="12.75" hidden="false" customHeight="false" outlineLevel="0" collapsed="false">
      <c r="A2599" s="262" t="n">
        <v>5</v>
      </c>
      <c r="B2599" s="332" t="s">
        <v>1798</v>
      </c>
      <c r="C2599" s="332" t="s">
        <v>1799</v>
      </c>
      <c r="D2599" s="332" t="s">
        <v>1800</v>
      </c>
      <c r="E2599" s="262"/>
      <c r="F2599" s="331" t="n">
        <v>0.9</v>
      </c>
      <c r="G2599" s="333" t="n">
        <v>1365</v>
      </c>
      <c r="H2599" s="333" t="n">
        <f aca="false">A2599*G2599*(1-H2597/100)</f>
        <v>6825</v>
      </c>
      <c r="I2599" s="334" t="n">
        <v>546</v>
      </c>
      <c r="J2599" s="334" t="n">
        <f aca="false">(A2599*I2599)/J2597*K2597</f>
        <v>2478</v>
      </c>
      <c r="K2599" s="335" t="n">
        <f aca="false">H2599-J2599</f>
        <v>4347</v>
      </c>
      <c r="L2599" s="330"/>
      <c r="M2599" s="262"/>
      <c r="N2599" s="262" t="n">
        <v>546</v>
      </c>
      <c r="O2599" s="262" t="n">
        <v>6</v>
      </c>
      <c r="P2599" s="262" t="n">
        <v>1800</v>
      </c>
      <c r="Q2599" s="262" t="n">
        <v>1365</v>
      </c>
      <c r="R2599" s="331" t="n">
        <f aca="false">A2599*F2599</f>
        <v>4.5</v>
      </c>
    </row>
    <row r="2600" s="1" customFormat="true" ht="12.75" hidden="false" customHeight="false" outlineLevel="0" collapsed="false">
      <c r="A2600" s="336" t="n">
        <f aca="false">SUM(A2598:A2599)</f>
        <v>6</v>
      </c>
      <c r="B2600" s="336" t="s">
        <v>377</v>
      </c>
      <c r="C2600" s="336"/>
      <c r="D2600" s="336"/>
      <c r="E2600" s="336"/>
      <c r="F2600" s="337" t="n">
        <f aca="false">R2600</f>
        <v>8.58</v>
      </c>
      <c r="G2600" s="338"/>
      <c r="H2600" s="339" t="n">
        <f aca="false">SUM(H2598:H2599)</f>
        <v>9687</v>
      </c>
      <c r="I2600" s="340"/>
      <c r="J2600" s="341" t="n">
        <f aca="false">SUM(J2599:J2599)</f>
        <v>2478</v>
      </c>
      <c r="K2600" s="335" t="n">
        <f aca="false">SUM(K2599:K2599)</f>
        <v>4347</v>
      </c>
      <c r="L2600" s="330"/>
      <c r="M2600" s="262"/>
      <c r="N2600" s="262"/>
      <c r="O2600" s="262"/>
      <c r="P2600" s="262"/>
      <c r="Q2600" s="262"/>
      <c r="R2600" s="331" t="n">
        <f aca="false">SUM(R2598:R2599)</f>
        <v>8.58</v>
      </c>
    </row>
    <row r="2601" s="1" customFormat="true" ht="12.75" hidden="false" customHeight="false" outlineLevel="0" collapsed="false">
      <c r="A2601" s="262"/>
      <c r="B2601" s="272" t="s">
        <v>914</v>
      </c>
      <c r="C2601" s="342"/>
      <c r="D2601" s="342"/>
      <c r="E2601" s="262"/>
      <c r="F2601" s="262"/>
      <c r="G2601" s="333"/>
      <c r="H2601" s="343" t="n">
        <v>0</v>
      </c>
      <c r="I2601" s="344" t="n">
        <f aca="false">K2602/J2602</f>
        <v>2.909200968523</v>
      </c>
      <c r="J2601" s="345"/>
      <c r="K2601" s="335"/>
      <c r="L2601" s="330"/>
      <c r="M2601" s="262"/>
      <c r="N2601" s="262"/>
      <c r="O2601" s="262"/>
      <c r="P2601" s="262"/>
      <c r="Q2601" s="262"/>
      <c r="R2601" s="331"/>
    </row>
    <row r="2602" s="1" customFormat="true" ht="13.5" hidden="false" customHeight="false" outlineLevel="0" collapsed="false">
      <c r="A2602" s="346"/>
      <c r="B2602" s="346" t="s">
        <v>915</v>
      </c>
      <c r="C2602" s="346"/>
      <c r="D2602" s="346"/>
      <c r="E2602" s="346"/>
      <c r="F2602" s="347"/>
      <c r="G2602" s="348"/>
      <c r="H2602" s="349" t="n">
        <f aca="false">SUM(H2600:H2601)</f>
        <v>9687</v>
      </c>
      <c r="I2602" s="350" t="n">
        <f aca="false">K2602/H2602</f>
        <v>0.744193248683803</v>
      </c>
      <c r="J2602" s="351" t="n">
        <f aca="false">SUM(J2600:J2601)</f>
        <v>2478</v>
      </c>
      <c r="K2602" s="352" t="n">
        <f aca="false">H2602-J2602</f>
        <v>7209</v>
      </c>
      <c r="L2602" s="330"/>
      <c r="M2602" s="262"/>
      <c r="N2602" s="262"/>
      <c r="O2602" s="262"/>
      <c r="P2602" s="262"/>
      <c r="Q2602" s="262"/>
      <c r="R2602" s="331"/>
    </row>
    <row r="2603" s="1" customFormat="true" ht="13.5" hidden="false" customHeight="false" outlineLevel="0" collapsed="false">
      <c r="A2603" s="262"/>
      <c r="B2603" s="332"/>
      <c r="C2603" s="342"/>
      <c r="D2603" s="342"/>
      <c r="E2603" s="262"/>
      <c r="F2603" s="262"/>
      <c r="G2603" s="262"/>
      <c r="H2603" s="262"/>
      <c r="I2603" s="354"/>
      <c r="J2603" s="354"/>
      <c r="K2603" s="355"/>
      <c r="L2603" s="330"/>
      <c r="M2603" s="262"/>
      <c r="N2603" s="262"/>
      <c r="O2603" s="262"/>
      <c r="P2603" s="262"/>
      <c r="Q2603" s="262"/>
      <c r="R2603" s="331"/>
    </row>
    <row r="2604" s="1" customFormat="true" ht="13.5" hidden="false" customHeight="false" outlineLevel="0" collapsed="false">
      <c r="A2604" s="322"/>
      <c r="B2604" s="323" t="s">
        <v>1529</v>
      </c>
      <c r="C2604" s="324" t="s">
        <v>3834</v>
      </c>
      <c r="D2604" s="325" t="n">
        <v>42793</v>
      </c>
      <c r="E2604" s="322"/>
      <c r="F2604" s="322" t="s">
        <v>3833</v>
      </c>
      <c r="G2604" s="324"/>
      <c r="H2604" s="326" t="n">
        <v>0</v>
      </c>
      <c r="I2604" s="327" t="s">
        <v>358</v>
      </c>
      <c r="J2604" s="328" t="n">
        <v>65</v>
      </c>
      <c r="K2604" s="329" t="n">
        <v>59</v>
      </c>
      <c r="L2604" s="330"/>
      <c r="M2604" s="262"/>
      <c r="N2604" s="262"/>
      <c r="O2604" s="262"/>
      <c r="P2604" s="262"/>
      <c r="Q2604" s="262"/>
      <c r="R2604" s="331"/>
    </row>
    <row r="2605" s="1" customFormat="true" ht="12.75" hidden="false" customHeight="false" outlineLevel="0" collapsed="false">
      <c r="A2605" s="262" t="n">
        <v>3</v>
      </c>
      <c r="B2605" s="332" t="s">
        <v>2701</v>
      </c>
      <c r="C2605" s="332" t="s">
        <v>2702</v>
      </c>
      <c r="D2605" s="332" t="s">
        <v>2703</v>
      </c>
      <c r="E2605" s="262"/>
      <c r="F2605" s="331"/>
      <c r="G2605" s="333" t="n">
        <v>1923</v>
      </c>
      <c r="H2605" s="333" t="n">
        <f aca="false">A2605*G2605*(1-H2604/100)</f>
        <v>5769</v>
      </c>
      <c r="I2605" s="334" t="n">
        <v>1282.19</v>
      </c>
      <c r="J2605" s="334" t="n">
        <f aca="false">(A2605*I2605)/J2604*K2604</f>
        <v>3491.502</v>
      </c>
      <c r="K2605" s="335" t="n">
        <f aca="false">H2605-J2605</f>
        <v>2277.498</v>
      </c>
      <c r="L2605" s="330"/>
      <c r="M2605" s="262"/>
      <c r="N2605" s="262" t="n">
        <v>1282.19</v>
      </c>
      <c r="O2605" s="262" t="n">
        <v>14.09</v>
      </c>
      <c r="P2605" s="262" t="n">
        <v>1923.285</v>
      </c>
      <c r="Q2605" s="262" t="n">
        <v>1923.285</v>
      </c>
      <c r="R2605" s="331" t="n">
        <f aca="false">A2605*F2605</f>
        <v>0</v>
      </c>
    </row>
    <row r="2606" s="1" customFormat="true" ht="12.75" hidden="false" customHeight="false" outlineLevel="0" collapsed="false">
      <c r="A2606" s="262" t="n">
        <v>4</v>
      </c>
      <c r="B2606" s="332" t="s">
        <v>2622</v>
      </c>
      <c r="C2606" s="332" t="s">
        <v>2623</v>
      </c>
      <c r="D2606" s="332" t="s">
        <v>2624</v>
      </c>
      <c r="E2606" s="262"/>
      <c r="F2606" s="331" t="n">
        <v>0.37</v>
      </c>
      <c r="G2606" s="333" t="n">
        <v>1603</v>
      </c>
      <c r="H2606" s="333" t="n">
        <f aca="false">A2606*G2606*(1-H2604/100)</f>
        <v>6412</v>
      </c>
      <c r="I2606" s="334" t="n">
        <v>1145.1375</v>
      </c>
      <c r="J2606" s="334" t="n">
        <f aca="false">(A2606*I2606)/J2604*K2604</f>
        <v>4157.73</v>
      </c>
      <c r="K2606" s="335" t="n">
        <f aca="false">H2606-J2606</f>
        <v>2254.27</v>
      </c>
      <c r="L2606" s="330"/>
      <c r="M2606" s="262"/>
      <c r="N2606" s="262" t="n">
        <v>1145.1375</v>
      </c>
      <c r="O2606" s="262" t="n">
        <v>13.05</v>
      </c>
      <c r="P2606" s="262" t="n">
        <v>1717.7063</v>
      </c>
      <c r="Q2606" s="262" t="n">
        <v>1603.1925</v>
      </c>
      <c r="R2606" s="331" t="n">
        <f aca="false">A2606*F2606</f>
        <v>1.48</v>
      </c>
    </row>
    <row r="2607" s="1" customFormat="true" ht="12.75" hidden="false" customHeight="false" outlineLevel="0" collapsed="false">
      <c r="A2607" s="262" t="n">
        <v>1</v>
      </c>
      <c r="B2607" s="332" t="s">
        <v>3835</v>
      </c>
      <c r="C2607" s="272" t="s">
        <v>3836</v>
      </c>
      <c r="D2607" s="332"/>
      <c r="E2607" s="262"/>
      <c r="F2607" s="331" t="n">
        <v>25</v>
      </c>
      <c r="G2607" s="333" t="n">
        <v>2862</v>
      </c>
      <c r="H2607" s="333" t="n">
        <f aca="false">A2607*G2607*(1-H2604/100)</f>
        <v>2862</v>
      </c>
      <c r="I2607" s="334" t="n">
        <v>2120.3</v>
      </c>
      <c r="J2607" s="334" t="n">
        <f aca="false">(A2607*I2607)/J2604*K2604</f>
        <v>1924.58</v>
      </c>
      <c r="K2607" s="335" t="n">
        <f aca="false">H2607-J2607</f>
        <v>937.42</v>
      </c>
      <c r="L2607" s="330"/>
      <c r="M2607" s="262"/>
      <c r="N2607" s="262" t="n">
        <v>2120.3</v>
      </c>
      <c r="O2607" s="262" t="n">
        <v>23.3</v>
      </c>
      <c r="P2607" s="262" t="n">
        <v>3500</v>
      </c>
      <c r="Q2607" s="262" t="n">
        <v>2862.405</v>
      </c>
      <c r="R2607" s="331" t="n">
        <f aca="false">A2607*F2607</f>
        <v>25</v>
      </c>
    </row>
    <row r="2608" s="1" customFormat="true" ht="12.75" hidden="false" customHeight="false" outlineLevel="0" collapsed="false">
      <c r="A2608" s="262" t="n">
        <v>6</v>
      </c>
      <c r="B2608" s="332" t="s">
        <v>3837</v>
      </c>
      <c r="C2608" s="332" t="s">
        <v>2133</v>
      </c>
      <c r="D2608" s="332" t="s">
        <v>3838</v>
      </c>
      <c r="E2608" s="262"/>
      <c r="F2608" s="331" t="n">
        <v>2.3</v>
      </c>
      <c r="G2608" s="333" t="n">
        <v>1673</v>
      </c>
      <c r="H2608" s="333" t="n">
        <f aca="false">A2608*G2608*(1-H2604/100)</f>
        <v>10038</v>
      </c>
      <c r="I2608" s="334" t="n">
        <v>1195.35</v>
      </c>
      <c r="J2608" s="334" t="n">
        <f aca="false">(A2608*I2608)/J2604*K2604</f>
        <v>6510.06</v>
      </c>
      <c r="K2608" s="335" t="n">
        <f aca="false">H2608-J2608</f>
        <v>3527.94</v>
      </c>
      <c r="L2608" s="330"/>
      <c r="M2608" s="262"/>
      <c r="N2608" s="262" t="n">
        <v>1195.35</v>
      </c>
      <c r="O2608" s="262" t="n">
        <v>12.26</v>
      </c>
      <c r="P2608" s="262" t="n">
        <v>1790</v>
      </c>
      <c r="Q2608" s="262" t="n">
        <v>1673.49</v>
      </c>
      <c r="R2608" s="331" t="n">
        <f aca="false">A2608*F2608</f>
        <v>13.8</v>
      </c>
    </row>
    <row r="2609" s="1" customFormat="true" ht="12.75" hidden="false" customHeight="false" outlineLevel="0" collapsed="false">
      <c r="A2609" s="262" t="n">
        <v>4</v>
      </c>
      <c r="B2609" s="332" t="s">
        <v>3839</v>
      </c>
      <c r="C2609" s="332" t="s">
        <v>1550</v>
      </c>
      <c r="D2609" s="332" t="s">
        <v>3840</v>
      </c>
      <c r="E2609" s="262"/>
      <c r="F2609" s="331" t="n">
        <v>2.39</v>
      </c>
      <c r="G2609" s="333" t="n">
        <v>1892</v>
      </c>
      <c r="H2609" s="333" t="n">
        <f aca="false">A2609*G2609*(1-H2604/100)</f>
        <v>7568</v>
      </c>
      <c r="I2609" s="334" t="n">
        <v>1236.3</v>
      </c>
      <c r="J2609" s="334" t="n">
        <f aca="false">(A2609*I2609)/J2604*K2604</f>
        <v>4488.72</v>
      </c>
      <c r="K2609" s="335" t="n">
        <f aca="false">H2609-J2609</f>
        <v>3079.28</v>
      </c>
      <c r="L2609" s="330"/>
      <c r="M2609" s="262"/>
      <c r="N2609" s="262" t="n">
        <v>1236.3</v>
      </c>
      <c r="O2609" s="262" t="n">
        <v>12.68</v>
      </c>
      <c r="P2609" s="262" t="n">
        <v>1850</v>
      </c>
      <c r="Q2609" s="262" t="n">
        <v>1891.539</v>
      </c>
      <c r="R2609" s="331" t="n">
        <f aca="false">A2609*F2609</f>
        <v>9.56</v>
      </c>
    </row>
    <row r="2610" s="1" customFormat="true" ht="12.75" hidden="false" customHeight="false" outlineLevel="0" collapsed="false">
      <c r="A2610" s="336" t="n">
        <f aca="false">SUM(A2605:A2609)</f>
        <v>18</v>
      </c>
      <c r="B2610" s="336" t="s">
        <v>377</v>
      </c>
      <c r="C2610" s="336"/>
      <c r="D2610" s="336"/>
      <c r="E2610" s="336"/>
      <c r="F2610" s="337" t="n">
        <f aca="false">R2610</f>
        <v>49.84</v>
      </c>
      <c r="G2610" s="338"/>
      <c r="H2610" s="339" t="n">
        <f aca="false">SUM(H2605:H2609)</f>
        <v>32649</v>
      </c>
      <c r="I2610" s="340"/>
      <c r="J2610" s="341" t="n">
        <f aca="false">SUM(J2605:J2609)</f>
        <v>20572.592</v>
      </c>
      <c r="K2610" s="335" t="n">
        <f aca="false">SUM(K2605:K2609)</f>
        <v>12076.408</v>
      </c>
      <c r="L2610" s="330"/>
      <c r="M2610" s="262"/>
      <c r="N2610" s="262"/>
      <c r="O2610" s="262"/>
      <c r="P2610" s="262"/>
      <c r="Q2610" s="262"/>
      <c r="R2610" s="331" t="n">
        <f aca="false">SUM(R2605:R2609)</f>
        <v>49.84</v>
      </c>
    </row>
    <row r="2611" s="1" customFormat="true" ht="12.75" hidden="false" customHeight="false" outlineLevel="0" collapsed="false">
      <c r="A2611" s="262"/>
      <c r="B2611" s="272" t="s">
        <v>914</v>
      </c>
      <c r="C2611" s="342"/>
      <c r="D2611" s="342"/>
      <c r="E2611" s="262"/>
      <c r="F2611" s="262"/>
      <c r="G2611" s="333"/>
      <c r="H2611" s="343" t="n">
        <v>0</v>
      </c>
      <c r="I2611" s="344" t="n">
        <f aca="false">K2612/J2612</f>
        <v>0.587014412184911</v>
      </c>
      <c r="J2611" s="345"/>
      <c r="K2611" s="335"/>
      <c r="L2611" s="330"/>
      <c r="M2611" s="262"/>
      <c r="N2611" s="262"/>
      <c r="O2611" s="262"/>
      <c r="P2611" s="262"/>
      <c r="Q2611" s="262"/>
      <c r="R2611" s="331"/>
    </row>
    <row r="2612" s="1" customFormat="true" ht="13.5" hidden="false" customHeight="false" outlineLevel="0" collapsed="false">
      <c r="A2612" s="346"/>
      <c r="B2612" s="346" t="s">
        <v>915</v>
      </c>
      <c r="C2612" s="346"/>
      <c r="D2612" s="346"/>
      <c r="E2612" s="346"/>
      <c r="F2612" s="347"/>
      <c r="G2612" s="348"/>
      <c r="H2612" s="349" t="n">
        <f aca="false">SUM(H2610:H2611)</f>
        <v>32649</v>
      </c>
      <c r="I2612" s="350" t="n">
        <f aca="false">K2612/H2612</f>
        <v>0.369885999571197</v>
      </c>
      <c r="J2612" s="351" t="n">
        <f aca="false">SUM(J2610:J2611)</f>
        <v>20572.592</v>
      </c>
      <c r="K2612" s="352" t="n">
        <f aca="false">H2612-J2612</f>
        <v>12076.408</v>
      </c>
      <c r="L2612" s="330"/>
      <c r="M2612" s="262"/>
      <c r="N2612" s="262"/>
      <c r="O2612" s="262"/>
      <c r="P2612" s="262"/>
      <c r="Q2612" s="262"/>
      <c r="R2612" s="331"/>
    </row>
    <row r="2613" s="1" customFormat="true" ht="13.5" hidden="false" customHeight="false" outlineLevel="0" collapsed="false">
      <c r="A2613" s="262"/>
      <c r="B2613" s="332"/>
      <c r="C2613" s="342"/>
      <c r="D2613" s="342"/>
      <c r="E2613" s="262"/>
      <c r="F2613" s="262"/>
      <c r="G2613" s="262"/>
      <c r="H2613" s="262"/>
      <c r="I2613" s="354"/>
      <c r="J2613" s="354"/>
      <c r="K2613" s="355"/>
      <c r="L2613" s="330"/>
      <c r="M2613" s="262"/>
      <c r="N2613" s="262"/>
      <c r="O2613" s="262"/>
      <c r="P2613" s="262"/>
      <c r="Q2613" s="262"/>
      <c r="R2613" s="331"/>
    </row>
    <row r="2614" s="1" customFormat="true" ht="13.5" hidden="false" customHeight="false" outlineLevel="0" collapsed="false">
      <c r="A2614" s="322"/>
      <c r="B2614" s="323" t="s">
        <v>3841</v>
      </c>
      <c r="C2614" s="324" t="s">
        <v>3842</v>
      </c>
      <c r="D2614" s="325" t="n">
        <v>42793</v>
      </c>
      <c r="E2614" s="322"/>
      <c r="F2614" s="322" t="s">
        <v>3833</v>
      </c>
      <c r="G2614" s="324"/>
      <c r="H2614" s="326" t="n">
        <v>0</v>
      </c>
      <c r="I2614" s="327" t="s">
        <v>358</v>
      </c>
      <c r="J2614" s="328" t="n">
        <v>65</v>
      </c>
      <c r="K2614" s="329" t="n">
        <v>59</v>
      </c>
      <c r="L2614" s="330"/>
      <c r="M2614" s="262"/>
      <c r="N2614" s="262"/>
      <c r="O2614" s="262"/>
      <c r="P2614" s="262"/>
      <c r="Q2614" s="262"/>
      <c r="R2614" s="331"/>
    </row>
    <row r="2615" s="1" customFormat="true" ht="12.75" hidden="false" customHeight="false" outlineLevel="0" collapsed="false">
      <c r="A2615" s="262" t="n">
        <v>2</v>
      </c>
      <c r="B2615" s="332" t="s">
        <v>3843</v>
      </c>
      <c r="C2615" s="332" t="s">
        <v>2013</v>
      </c>
      <c r="D2615" s="332" t="s">
        <v>3844</v>
      </c>
      <c r="E2615" s="262"/>
      <c r="F2615" s="331" t="n">
        <v>36</v>
      </c>
      <c r="G2615" s="333" t="n">
        <v>10780</v>
      </c>
      <c r="H2615" s="333" t="n">
        <f aca="false">A2615*G2615*(1-H2614/100)</f>
        <v>21560</v>
      </c>
      <c r="I2615" s="334" t="n">
        <v>7985.25</v>
      </c>
      <c r="J2615" s="334" t="n">
        <f aca="false">(A2615*I2615)/J2614*K2614</f>
        <v>14496.3</v>
      </c>
      <c r="K2615" s="335" t="n">
        <f aca="false">H2615-J2615</f>
        <v>7063.7</v>
      </c>
      <c r="L2615" s="330"/>
      <c r="M2615" s="262"/>
      <c r="N2615" s="262" t="n">
        <v>7985.25</v>
      </c>
      <c r="O2615" s="262" t="n">
        <v>91</v>
      </c>
      <c r="P2615" s="262" t="n">
        <v>11977.875</v>
      </c>
      <c r="Q2615" s="262" t="n">
        <v>10780.0875</v>
      </c>
      <c r="R2615" s="331" t="n">
        <f aca="false">A2615*F2615</f>
        <v>72</v>
      </c>
    </row>
    <row r="2616" s="1" customFormat="true" ht="12.75" hidden="false" customHeight="false" outlineLevel="0" collapsed="false">
      <c r="A2616" s="336" t="n">
        <f aca="false">SUM(A2615:A2615)</f>
        <v>2</v>
      </c>
      <c r="B2616" s="336" t="s">
        <v>377</v>
      </c>
      <c r="C2616" s="336"/>
      <c r="D2616" s="336"/>
      <c r="E2616" s="336"/>
      <c r="F2616" s="337" t="n">
        <f aca="false">R2616</f>
        <v>72</v>
      </c>
      <c r="G2616" s="338"/>
      <c r="H2616" s="339" t="n">
        <f aca="false">SUM(H2615:H2615)</f>
        <v>21560</v>
      </c>
      <c r="I2616" s="340"/>
      <c r="J2616" s="341" t="n">
        <f aca="false">SUM(J2615:J2615)</f>
        <v>14496.3</v>
      </c>
      <c r="K2616" s="335" t="n">
        <f aca="false">SUM(K2615:K2615)</f>
        <v>7063.7</v>
      </c>
      <c r="L2616" s="330"/>
      <c r="M2616" s="262"/>
      <c r="N2616" s="262"/>
      <c r="O2616" s="262"/>
      <c r="P2616" s="262"/>
      <c r="Q2616" s="262"/>
      <c r="R2616" s="331" t="n">
        <f aca="false">SUM(R2615:R2615)</f>
        <v>72</v>
      </c>
    </row>
    <row r="2617" s="1" customFormat="true" ht="12.75" hidden="false" customHeight="false" outlineLevel="0" collapsed="false">
      <c r="A2617" s="262"/>
      <c r="B2617" s="272" t="s">
        <v>914</v>
      </c>
      <c r="C2617" s="342"/>
      <c r="D2617" s="342"/>
      <c r="E2617" s="262"/>
      <c r="F2617" s="262"/>
      <c r="G2617" s="333"/>
      <c r="H2617" s="343" t="n">
        <v>0</v>
      </c>
      <c r="I2617" s="344" t="n">
        <f aca="false">K2618/J2618</f>
        <v>0.48727606354725</v>
      </c>
      <c r="J2617" s="345"/>
      <c r="K2617" s="335"/>
      <c r="L2617" s="330"/>
      <c r="M2617" s="262"/>
      <c r="N2617" s="262"/>
      <c r="O2617" s="262"/>
      <c r="P2617" s="262"/>
      <c r="Q2617" s="262"/>
      <c r="R2617" s="331"/>
    </row>
    <row r="2618" s="1" customFormat="true" ht="13.5" hidden="false" customHeight="false" outlineLevel="0" collapsed="false">
      <c r="A2618" s="346"/>
      <c r="B2618" s="346" t="s">
        <v>915</v>
      </c>
      <c r="C2618" s="346"/>
      <c r="D2618" s="346"/>
      <c r="E2618" s="346"/>
      <c r="F2618" s="347"/>
      <c r="G2618" s="348"/>
      <c r="H2618" s="349" t="n">
        <f aca="false">SUM(H2616:H2617)</f>
        <v>21560</v>
      </c>
      <c r="I2618" s="350" t="n">
        <f aca="false">K2618/H2618</f>
        <v>0.32762987012987</v>
      </c>
      <c r="J2618" s="351" t="n">
        <f aca="false">SUM(J2616:J2617)</f>
        <v>14496.3</v>
      </c>
      <c r="K2618" s="352" t="n">
        <f aca="false">H2618-J2618</f>
        <v>7063.7</v>
      </c>
      <c r="L2618" s="330"/>
      <c r="M2618" s="262"/>
      <c r="N2618" s="262"/>
      <c r="O2618" s="262"/>
      <c r="P2618" s="262"/>
      <c r="Q2618" s="262"/>
      <c r="R2618" s="331"/>
    </row>
    <row r="2619" s="1" customFormat="true" ht="13.5" hidden="false" customHeight="false" outlineLevel="0" collapsed="false">
      <c r="A2619" s="262"/>
      <c r="B2619" s="332"/>
      <c r="C2619" s="342"/>
      <c r="D2619" s="342"/>
      <c r="E2619" s="262"/>
      <c r="F2619" s="262"/>
      <c r="G2619" s="262"/>
      <c r="H2619" s="262"/>
      <c r="I2619" s="354"/>
      <c r="J2619" s="354"/>
      <c r="K2619" s="355"/>
      <c r="L2619" s="330"/>
      <c r="M2619" s="262"/>
      <c r="N2619" s="262"/>
      <c r="O2619" s="262"/>
      <c r="P2619" s="262"/>
      <c r="Q2619" s="262"/>
      <c r="R2619" s="331"/>
    </row>
    <row r="2620" s="1" customFormat="true" ht="13.5" hidden="false" customHeight="false" outlineLevel="0" collapsed="false">
      <c r="A2620" s="322"/>
      <c r="B2620" s="323" t="s">
        <v>1804</v>
      </c>
      <c r="C2620" s="324" t="s">
        <v>3845</v>
      </c>
      <c r="D2620" s="325" t="n">
        <v>42793</v>
      </c>
      <c r="E2620" s="322"/>
      <c r="F2620" s="322" t="s">
        <v>3833</v>
      </c>
      <c r="G2620" s="324"/>
      <c r="H2620" s="326" t="n">
        <v>0</v>
      </c>
      <c r="I2620" s="327" t="s">
        <v>358</v>
      </c>
      <c r="J2620" s="328" t="n">
        <v>65</v>
      </c>
      <c r="K2620" s="329" t="n">
        <v>59</v>
      </c>
      <c r="L2620" s="330"/>
      <c r="M2620" s="262"/>
      <c r="N2620" s="262"/>
      <c r="O2620" s="262"/>
      <c r="P2620" s="262"/>
      <c r="Q2620" s="262"/>
      <c r="R2620" s="331"/>
    </row>
    <row r="2621" s="1" customFormat="true" ht="12.75" hidden="false" customHeight="false" outlineLevel="0" collapsed="false">
      <c r="A2621" s="262" t="n">
        <v>6</v>
      </c>
      <c r="B2621" s="332" t="s">
        <v>3846</v>
      </c>
      <c r="C2621" s="332" t="s">
        <v>3847</v>
      </c>
      <c r="D2621" s="332" t="s">
        <v>3848</v>
      </c>
      <c r="E2621" s="262"/>
      <c r="F2621" s="331" t="n">
        <v>8.8</v>
      </c>
      <c r="G2621" s="333" t="n">
        <v>1420</v>
      </c>
      <c r="H2621" s="333" t="n">
        <f aca="false">A2621*G2621*(1-H2620/100)</f>
        <v>8520</v>
      </c>
      <c r="I2621" s="334" t="n">
        <v>1050.3675</v>
      </c>
      <c r="J2621" s="334" t="n">
        <f aca="false">(A2621*I2621)/J2620*K2620</f>
        <v>5720.463</v>
      </c>
      <c r="K2621" s="335" t="n">
        <f aca="false">H2621-J2621</f>
        <v>2799.537</v>
      </c>
      <c r="L2621" s="330"/>
      <c r="M2621" s="262"/>
      <c r="N2621" s="262" t="n">
        <v>1050.3675</v>
      </c>
      <c r="O2621" s="262" t="n">
        <v>11.97</v>
      </c>
      <c r="P2621" s="262" t="n">
        <v>1575.5512</v>
      </c>
      <c r="Q2621" s="262" t="n">
        <v>1417.9961</v>
      </c>
      <c r="R2621" s="331" t="n">
        <f aca="false">A2621*F2621</f>
        <v>52.8</v>
      </c>
    </row>
    <row r="2622" s="1" customFormat="true" ht="12.75" hidden="false" customHeight="false" outlineLevel="0" collapsed="false">
      <c r="A2622" s="336" t="n">
        <f aca="false">SUM(A2621:A2621)</f>
        <v>6</v>
      </c>
      <c r="B2622" s="336" t="s">
        <v>377</v>
      </c>
      <c r="C2622" s="336"/>
      <c r="D2622" s="336"/>
      <c r="E2622" s="336"/>
      <c r="F2622" s="337" t="n">
        <f aca="false">R2622</f>
        <v>52.8</v>
      </c>
      <c r="G2622" s="338"/>
      <c r="H2622" s="339" t="n">
        <f aca="false">SUM(H2621:H2621)</f>
        <v>8520</v>
      </c>
      <c r="I2622" s="340"/>
      <c r="J2622" s="341" t="n">
        <f aca="false">SUM(J2621:J2621)</f>
        <v>5720.463</v>
      </c>
      <c r="K2622" s="335" t="n">
        <f aca="false">SUM(K2621:K2621)</f>
        <v>2799.537</v>
      </c>
      <c r="L2622" s="330"/>
      <c r="M2622" s="262"/>
      <c r="N2622" s="262"/>
      <c r="O2622" s="262"/>
      <c r="P2622" s="262"/>
      <c r="Q2622" s="262"/>
      <c r="R2622" s="331" t="n">
        <f aca="false">SUM(R2621:R2621)</f>
        <v>52.8</v>
      </c>
    </row>
    <row r="2623" s="1" customFormat="true" ht="12.75" hidden="false" customHeight="false" outlineLevel="0" collapsed="false">
      <c r="A2623" s="262"/>
      <c r="B2623" s="272" t="s">
        <v>914</v>
      </c>
      <c r="C2623" s="342"/>
      <c r="D2623" s="342"/>
      <c r="E2623" s="262"/>
      <c r="F2623" s="262"/>
      <c r="G2623" s="333"/>
      <c r="H2623" s="343" t="n">
        <v>0</v>
      </c>
      <c r="I2623" s="344" t="n">
        <f aca="false">K2624/J2624</f>
        <v>0.489389932248491</v>
      </c>
      <c r="J2623" s="345"/>
      <c r="K2623" s="335"/>
      <c r="L2623" s="330"/>
      <c r="M2623" s="262"/>
      <c r="N2623" s="262"/>
      <c r="O2623" s="262"/>
      <c r="P2623" s="262"/>
      <c r="Q2623" s="262"/>
      <c r="R2623" s="331"/>
    </row>
    <row r="2624" s="1" customFormat="true" ht="13.5" hidden="false" customHeight="false" outlineLevel="0" collapsed="false">
      <c r="A2624" s="346"/>
      <c r="B2624" s="346" t="s">
        <v>915</v>
      </c>
      <c r="C2624" s="346"/>
      <c r="D2624" s="346"/>
      <c r="E2624" s="346"/>
      <c r="F2624" s="347"/>
      <c r="G2624" s="348"/>
      <c r="H2624" s="349" t="n">
        <f aca="false">SUM(H2622:H2623)</f>
        <v>8520</v>
      </c>
      <c r="I2624" s="350" t="n">
        <f aca="false">K2624/H2624</f>
        <v>0.328584154929577</v>
      </c>
      <c r="J2624" s="351" t="n">
        <f aca="false">SUM(J2622:J2623)</f>
        <v>5720.463</v>
      </c>
      <c r="K2624" s="352" t="n">
        <f aca="false">H2624-J2624</f>
        <v>2799.537</v>
      </c>
      <c r="L2624" s="330"/>
      <c r="M2624" s="262"/>
      <c r="N2624" s="262"/>
      <c r="O2624" s="262"/>
      <c r="P2624" s="262"/>
      <c r="Q2624" s="262"/>
      <c r="R2624" s="331"/>
    </row>
    <row r="2625" s="1" customFormat="true" ht="13.5" hidden="false" customHeight="false" outlineLevel="0" collapsed="false">
      <c r="A2625" s="262"/>
      <c r="B2625" s="332"/>
      <c r="C2625" s="342"/>
      <c r="D2625" s="342"/>
      <c r="E2625" s="262"/>
      <c r="F2625" s="262"/>
      <c r="G2625" s="262"/>
      <c r="H2625" s="262"/>
      <c r="I2625" s="354"/>
      <c r="J2625" s="354"/>
      <c r="K2625" s="355"/>
      <c r="L2625" s="330"/>
      <c r="M2625" s="262"/>
      <c r="N2625" s="262"/>
      <c r="O2625" s="262"/>
      <c r="P2625" s="262"/>
      <c r="Q2625" s="262"/>
      <c r="R2625" s="331"/>
    </row>
    <row r="2626" s="1" customFormat="true" ht="13.5" hidden="false" customHeight="false" outlineLevel="0" collapsed="false">
      <c r="A2626" s="322"/>
      <c r="B2626" s="323" t="s">
        <v>385</v>
      </c>
      <c r="C2626" s="324"/>
      <c r="D2626" s="325" t="n">
        <v>42793</v>
      </c>
      <c r="E2626" s="322"/>
      <c r="F2626" s="322" t="s">
        <v>3849</v>
      </c>
      <c r="G2626" s="324"/>
      <c r="H2626" s="326" t="n">
        <v>0</v>
      </c>
      <c r="I2626" s="327" t="s">
        <v>358</v>
      </c>
      <c r="J2626" s="328" t="n">
        <v>65</v>
      </c>
      <c r="K2626" s="329" t="n">
        <v>59</v>
      </c>
      <c r="L2626" s="330"/>
      <c r="M2626" s="262"/>
      <c r="N2626" s="262"/>
      <c r="O2626" s="262"/>
      <c r="P2626" s="262"/>
      <c r="Q2626" s="262"/>
      <c r="R2626" s="331"/>
    </row>
    <row r="2627" s="1" customFormat="true" ht="12.75" hidden="false" customHeight="false" outlineLevel="0" collapsed="false">
      <c r="A2627" s="262" t="n">
        <v>4</v>
      </c>
      <c r="B2627" s="332" t="s">
        <v>2074</v>
      </c>
      <c r="C2627" s="332" t="s">
        <v>786</v>
      </c>
      <c r="D2627" s="332" t="s">
        <v>2075</v>
      </c>
      <c r="E2627" s="262"/>
      <c r="F2627" s="331" t="n">
        <v>4.3</v>
      </c>
      <c r="G2627" s="333" t="n">
        <v>770</v>
      </c>
      <c r="H2627" s="333" t="n">
        <f aca="false">A2627*G2627*(1-H2626/100)</f>
        <v>3080</v>
      </c>
      <c r="I2627" s="334" t="n">
        <v>513.3375</v>
      </c>
      <c r="J2627" s="334" t="n">
        <f aca="false">(A2627*I2627)/J2626*K2626</f>
        <v>1863.81</v>
      </c>
      <c r="K2627" s="335" t="n">
        <f aca="false">H2627-J2627</f>
        <v>1216.19</v>
      </c>
      <c r="L2627" s="330"/>
      <c r="M2627" s="262"/>
      <c r="N2627" s="262" t="n">
        <v>513.3375</v>
      </c>
      <c r="O2627" s="262" t="n">
        <v>5.85</v>
      </c>
      <c r="P2627" s="262" t="n">
        <v>770</v>
      </c>
      <c r="Q2627" s="262" t="n">
        <v>693.0056</v>
      </c>
      <c r="R2627" s="331" t="n">
        <f aca="false">A2627*F2627</f>
        <v>17.2</v>
      </c>
    </row>
    <row r="2628" s="1" customFormat="true" ht="12.75" hidden="false" customHeight="false" outlineLevel="0" collapsed="false">
      <c r="A2628" s="262" t="n">
        <v>10</v>
      </c>
      <c r="B2628" s="332" t="s">
        <v>2483</v>
      </c>
      <c r="C2628" s="332" t="s">
        <v>2484</v>
      </c>
      <c r="D2628" s="332" t="s">
        <v>2485</v>
      </c>
      <c r="E2628" s="262"/>
      <c r="F2628" s="331" t="n">
        <v>6.2</v>
      </c>
      <c r="G2628" s="333" t="n">
        <v>1380</v>
      </c>
      <c r="H2628" s="333" t="n">
        <f aca="false">A2628*G2628*(1-H2626/100)</f>
        <v>13800</v>
      </c>
      <c r="I2628" s="334" t="n">
        <v>921.375</v>
      </c>
      <c r="J2628" s="334" t="n">
        <f aca="false">(A2628*I2628)/J2626*K2626</f>
        <v>8363.25</v>
      </c>
      <c r="K2628" s="335" t="n">
        <f aca="false">H2628-J2628</f>
        <v>5436.75</v>
      </c>
      <c r="L2628" s="330"/>
      <c r="M2628" s="262"/>
      <c r="N2628" s="262" t="n">
        <v>921.375</v>
      </c>
      <c r="O2628" s="262" t="n">
        <v>10.5</v>
      </c>
      <c r="P2628" s="262" t="n">
        <v>1380</v>
      </c>
      <c r="Q2628" s="262" t="n">
        <v>1243.8563</v>
      </c>
      <c r="R2628" s="331" t="n">
        <f aca="false">A2628*F2628</f>
        <v>62</v>
      </c>
    </row>
    <row r="2629" s="1" customFormat="true" ht="12.75" hidden="false" customHeight="false" outlineLevel="0" collapsed="false">
      <c r="A2629" s="262" t="n">
        <v>4</v>
      </c>
      <c r="B2629" s="332" t="s">
        <v>1302</v>
      </c>
      <c r="C2629" s="332" t="s">
        <v>830</v>
      </c>
      <c r="D2629" s="332" t="s">
        <v>1049</v>
      </c>
      <c r="E2629" s="262"/>
      <c r="F2629" s="331" t="n">
        <v>1.1</v>
      </c>
      <c r="G2629" s="333" t="n">
        <v>550</v>
      </c>
      <c r="H2629" s="333" t="n">
        <f aca="false">A2629*G2629*(1-H2626/100)</f>
        <v>2200</v>
      </c>
      <c r="I2629" s="334" t="n">
        <v>145.6</v>
      </c>
      <c r="J2629" s="334" t="n">
        <f aca="false">(A2629*I2629)/J2626*K2626</f>
        <v>528.64</v>
      </c>
      <c r="K2629" s="335" t="n">
        <f aca="false">H2629-J2629</f>
        <v>1671.36</v>
      </c>
      <c r="L2629" s="330"/>
      <c r="M2629" s="262"/>
      <c r="N2629" s="262" t="n">
        <v>145.6</v>
      </c>
      <c r="O2629" s="262" t="n">
        <v>1.6</v>
      </c>
      <c r="P2629" s="262" t="n">
        <v>550</v>
      </c>
      <c r="Q2629" s="262" t="n">
        <v>218.4</v>
      </c>
      <c r="R2629" s="331" t="n">
        <f aca="false">A2629*F2629</f>
        <v>4.4</v>
      </c>
    </row>
    <row r="2630" s="1" customFormat="true" ht="12.75" hidden="false" customHeight="false" outlineLevel="0" collapsed="false">
      <c r="A2630" s="262" t="n">
        <v>2</v>
      </c>
      <c r="B2630" s="332" t="s">
        <v>1308</v>
      </c>
      <c r="C2630" s="332" t="s">
        <v>830</v>
      </c>
      <c r="D2630" s="332" t="s">
        <v>1339</v>
      </c>
      <c r="E2630" s="262"/>
      <c r="F2630" s="331" t="n">
        <v>2.2</v>
      </c>
      <c r="G2630" s="333" t="n">
        <v>435</v>
      </c>
      <c r="H2630" s="333" t="n">
        <f aca="false">A2630*G2630*(1-H2626/100)</f>
        <v>870</v>
      </c>
      <c r="I2630" s="334" t="n">
        <v>290.29</v>
      </c>
      <c r="J2630" s="334" t="n">
        <f aca="false">(A2630*I2630)/J2626*K2626</f>
        <v>526.988</v>
      </c>
      <c r="K2630" s="335" t="n">
        <f aca="false">H2630-J2630</f>
        <v>343.012</v>
      </c>
      <c r="L2630" s="330"/>
      <c r="M2630" s="262"/>
      <c r="N2630" s="262" t="n">
        <v>290.29</v>
      </c>
      <c r="O2630" s="262" t="n">
        <v>3.19</v>
      </c>
      <c r="P2630" s="262" t="n">
        <v>435.435</v>
      </c>
      <c r="Q2630" s="262" t="n">
        <v>435.435</v>
      </c>
      <c r="R2630" s="331" t="n">
        <f aca="false">A2630*F2630</f>
        <v>4.4</v>
      </c>
    </row>
    <row r="2631" s="1" customFormat="true" ht="12.75" hidden="false" customHeight="false" outlineLevel="0" collapsed="false">
      <c r="A2631" s="262" t="n">
        <v>8</v>
      </c>
      <c r="B2631" s="332" t="s">
        <v>1219</v>
      </c>
      <c r="C2631" s="332" t="s">
        <v>830</v>
      </c>
      <c r="D2631" s="332" t="s">
        <v>1347</v>
      </c>
      <c r="E2631" s="262"/>
      <c r="F2631" s="331" t="n">
        <v>2.5</v>
      </c>
      <c r="G2631" s="333" t="n">
        <v>573</v>
      </c>
      <c r="H2631" s="333" t="n">
        <f aca="false">A2631*G2631*(1-H2626/100)</f>
        <v>4584</v>
      </c>
      <c r="I2631" s="334" t="n">
        <v>318.5</v>
      </c>
      <c r="J2631" s="334" t="n">
        <f aca="false">(A2631*I2631)/J2626*K2626</f>
        <v>2312.8</v>
      </c>
      <c r="K2631" s="335" t="n">
        <f aca="false">H2631-J2631</f>
        <v>2271.2</v>
      </c>
      <c r="L2631" s="330"/>
      <c r="M2631" s="262"/>
      <c r="N2631" s="262" t="n">
        <v>318.5</v>
      </c>
      <c r="O2631" s="262" t="n">
        <v>3.5</v>
      </c>
      <c r="P2631" s="262" t="n">
        <v>573.3</v>
      </c>
      <c r="Q2631" s="262" t="n">
        <v>429.975</v>
      </c>
      <c r="R2631" s="331" t="n">
        <f aca="false">A2631*F2631</f>
        <v>20</v>
      </c>
    </row>
    <row r="2632" s="1" customFormat="true" ht="12.75" hidden="false" customHeight="false" outlineLevel="0" collapsed="false">
      <c r="A2632" s="262" t="n">
        <v>4</v>
      </c>
      <c r="B2632" s="332" t="s">
        <v>832</v>
      </c>
      <c r="C2632" s="332" t="s">
        <v>833</v>
      </c>
      <c r="D2632" s="332" t="s">
        <v>834</v>
      </c>
      <c r="E2632" s="262"/>
      <c r="F2632" s="331" t="n">
        <v>0.03</v>
      </c>
      <c r="G2632" s="333" t="n">
        <v>34</v>
      </c>
      <c r="H2632" s="333" t="n">
        <f aca="false">A2632*G2632*(1-H2626/100)</f>
        <v>136</v>
      </c>
      <c r="I2632" s="334" t="n">
        <v>22.75</v>
      </c>
      <c r="J2632" s="334" t="n">
        <f aca="false">(A2632*I2632)/J2626*K2626</f>
        <v>82.6</v>
      </c>
      <c r="K2632" s="335" t="n">
        <f aca="false">H2632-J2632</f>
        <v>53.4</v>
      </c>
      <c r="L2632" s="330"/>
      <c r="M2632" s="262"/>
      <c r="N2632" s="262" t="n">
        <v>22.75</v>
      </c>
      <c r="O2632" s="262" t="n">
        <v>0.25</v>
      </c>
      <c r="P2632" s="262" t="n">
        <v>34.125</v>
      </c>
      <c r="Q2632" s="262" t="n">
        <v>36.4</v>
      </c>
      <c r="R2632" s="331" t="n">
        <f aca="false">A2632*F2632</f>
        <v>0.12</v>
      </c>
    </row>
    <row r="2633" s="1" customFormat="true" ht="12.75" hidden="false" customHeight="false" outlineLevel="0" collapsed="false">
      <c r="A2633" s="262" t="n">
        <v>6</v>
      </c>
      <c r="B2633" s="332" t="s">
        <v>837</v>
      </c>
      <c r="C2633" s="332" t="s">
        <v>833</v>
      </c>
      <c r="D2633" s="332" t="s">
        <v>1304</v>
      </c>
      <c r="E2633" s="262"/>
      <c r="F2633" s="331" t="n">
        <v>0.09</v>
      </c>
      <c r="G2633" s="333" t="n">
        <v>52</v>
      </c>
      <c r="H2633" s="333" t="n">
        <f aca="false">A2633*G2633*(1-H2626/100)</f>
        <v>312</v>
      </c>
      <c r="I2633" s="334" t="n">
        <v>34.58</v>
      </c>
      <c r="J2633" s="334" t="n">
        <f aca="false">(A2633*I2633)/J2626*K2626</f>
        <v>188.328</v>
      </c>
      <c r="K2633" s="335" t="n">
        <f aca="false">H2633-J2633</f>
        <v>123.672</v>
      </c>
      <c r="L2633" s="330"/>
      <c r="M2633" s="262"/>
      <c r="N2633" s="262" t="n">
        <v>34.58</v>
      </c>
      <c r="O2633" s="262" t="n">
        <v>0.38</v>
      </c>
      <c r="P2633" s="262" t="n">
        <v>51.87</v>
      </c>
      <c r="Q2633" s="262" t="n">
        <v>51.87</v>
      </c>
      <c r="R2633" s="331" t="n">
        <f aca="false">A2633*F2633</f>
        <v>0.54</v>
      </c>
    </row>
    <row r="2634" s="1" customFormat="true" ht="12.75" hidden="false" customHeight="false" outlineLevel="0" collapsed="false">
      <c r="A2634" s="262" t="n">
        <v>4</v>
      </c>
      <c r="B2634" s="332" t="s">
        <v>841</v>
      </c>
      <c r="C2634" s="332" t="s">
        <v>842</v>
      </c>
      <c r="D2634" s="332" t="s">
        <v>834</v>
      </c>
      <c r="E2634" s="262"/>
      <c r="F2634" s="331" t="n">
        <v>0.02</v>
      </c>
      <c r="G2634" s="333" t="n">
        <v>31</v>
      </c>
      <c r="H2634" s="333" t="n">
        <f aca="false">A2634*G2634*(1-H2626/100)</f>
        <v>124</v>
      </c>
      <c r="I2634" s="334" t="n">
        <v>20.93</v>
      </c>
      <c r="J2634" s="334" t="n">
        <f aca="false">(A2634*I2634)/J2626*K2626</f>
        <v>75.992</v>
      </c>
      <c r="K2634" s="335" t="n">
        <f aca="false">H2634-J2634</f>
        <v>48.008</v>
      </c>
      <c r="L2634" s="330"/>
      <c r="M2634" s="262"/>
      <c r="N2634" s="262" t="n">
        <v>20.93</v>
      </c>
      <c r="O2634" s="262" t="n">
        <v>0.23</v>
      </c>
      <c r="P2634" s="262" t="n">
        <v>31.395</v>
      </c>
      <c r="Q2634" s="262" t="n">
        <v>27.209</v>
      </c>
      <c r="R2634" s="331" t="n">
        <f aca="false">A2634*F2634</f>
        <v>0.08</v>
      </c>
    </row>
    <row r="2635" s="1" customFormat="true" ht="12.75" hidden="false" customHeight="false" outlineLevel="0" collapsed="false">
      <c r="A2635" s="262" t="n">
        <v>6</v>
      </c>
      <c r="B2635" s="332" t="s">
        <v>844</v>
      </c>
      <c r="C2635" s="332" t="s">
        <v>842</v>
      </c>
      <c r="D2635" s="332" t="s">
        <v>1305</v>
      </c>
      <c r="E2635" s="262"/>
      <c r="F2635" s="331" t="n">
        <v>0.03</v>
      </c>
      <c r="G2635" s="333" t="n">
        <v>50</v>
      </c>
      <c r="H2635" s="333" t="n">
        <f aca="false">A2635*G2635*(1-H2626/100)</f>
        <v>300</v>
      </c>
      <c r="I2635" s="334" t="n">
        <v>22.75</v>
      </c>
      <c r="J2635" s="334" t="n">
        <f aca="false">(A2635*I2635)/J2626*K2626</f>
        <v>123.9</v>
      </c>
      <c r="K2635" s="335" t="n">
        <f aca="false">H2635-J2635</f>
        <v>176.1</v>
      </c>
      <c r="L2635" s="330"/>
      <c r="M2635" s="262"/>
      <c r="N2635" s="262" t="n">
        <v>22.75</v>
      </c>
      <c r="O2635" s="262" t="n">
        <v>0.25</v>
      </c>
      <c r="P2635" s="262" t="n">
        <v>50</v>
      </c>
      <c r="Q2635" s="262" t="n">
        <v>29.575</v>
      </c>
      <c r="R2635" s="331" t="n">
        <f aca="false">A2635*F2635</f>
        <v>0.18</v>
      </c>
    </row>
    <row r="2636" s="1" customFormat="true" ht="12.75" hidden="false" customHeight="false" outlineLevel="0" collapsed="false">
      <c r="A2636" s="262" t="n">
        <v>5</v>
      </c>
      <c r="B2636" s="332" t="s">
        <v>846</v>
      </c>
      <c r="C2636" s="332" t="s">
        <v>842</v>
      </c>
      <c r="D2636" s="332" t="s">
        <v>1328</v>
      </c>
      <c r="E2636" s="262"/>
      <c r="F2636" s="331" t="n">
        <v>0.04</v>
      </c>
      <c r="G2636" s="333" t="n">
        <v>80</v>
      </c>
      <c r="H2636" s="333" t="n">
        <f aca="false">A2636*G2636*(1-H2626/100)</f>
        <v>400</v>
      </c>
      <c r="I2636" s="334" t="n">
        <v>26.325</v>
      </c>
      <c r="J2636" s="334" t="n">
        <f aca="false">(A2636*I2636)/J2626*K2626</f>
        <v>119.475</v>
      </c>
      <c r="K2636" s="335" t="n">
        <f aca="false">H2636-J2636</f>
        <v>280.525</v>
      </c>
      <c r="L2636" s="330"/>
      <c r="M2636" s="262"/>
      <c r="N2636" s="262" t="n">
        <v>26.325</v>
      </c>
      <c r="O2636" s="262" t="n">
        <v>0.3</v>
      </c>
      <c r="P2636" s="262" t="n">
        <v>80</v>
      </c>
      <c r="Q2636" s="262" t="n">
        <v>42.12</v>
      </c>
      <c r="R2636" s="331" t="n">
        <f aca="false">A2636*F2636</f>
        <v>0.2</v>
      </c>
    </row>
    <row r="2637" s="1" customFormat="true" ht="12.75" hidden="false" customHeight="false" outlineLevel="0" collapsed="false">
      <c r="A2637" s="262" t="n">
        <v>4</v>
      </c>
      <c r="B2637" s="332" t="s">
        <v>1266</v>
      </c>
      <c r="C2637" s="332" t="s">
        <v>874</v>
      </c>
      <c r="D2637" s="332" t="s">
        <v>1267</v>
      </c>
      <c r="E2637" s="262"/>
      <c r="F2637" s="331" t="n">
        <v>0.25</v>
      </c>
      <c r="G2637" s="333" t="n">
        <v>186</v>
      </c>
      <c r="H2637" s="333" t="n">
        <f aca="false">A2637*G2637*(1-H2626/100)</f>
        <v>744</v>
      </c>
      <c r="I2637" s="334" t="n">
        <v>61.88</v>
      </c>
      <c r="J2637" s="334" t="n">
        <f aca="false">(A2637*I2637)/J2626*K2626</f>
        <v>224.672</v>
      </c>
      <c r="K2637" s="335" t="n">
        <f aca="false">H2637-J2637</f>
        <v>519.328</v>
      </c>
      <c r="L2637" s="330"/>
      <c r="M2637" s="262"/>
      <c r="N2637" s="262" t="n">
        <v>61.88</v>
      </c>
      <c r="O2637" s="262" t="n">
        <v>0.68</v>
      </c>
      <c r="P2637" s="262" t="n">
        <v>185.64</v>
      </c>
      <c r="Q2637" s="262" t="n">
        <v>86.632</v>
      </c>
      <c r="R2637" s="331" t="n">
        <f aca="false">A2637*F2637</f>
        <v>1</v>
      </c>
    </row>
    <row r="2638" s="1" customFormat="true" ht="12.75" hidden="false" customHeight="false" outlineLevel="0" collapsed="false">
      <c r="A2638" s="262" t="n">
        <v>10</v>
      </c>
      <c r="B2638" s="332" t="s">
        <v>2345</v>
      </c>
      <c r="C2638" s="332" t="s">
        <v>2346</v>
      </c>
      <c r="D2638" s="332" t="s">
        <v>2347</v>
      </c>
      <c r="E2638" s="262"/>
      <c r="F2638" s="331" t="n">
        <v>0.05</v>
      </c>
      <c r="G2638" s="333" t="n">
        <v>38</v>
      </c>
      <c r="H2638" s="333" t="n">
        <f aca="false">A2638*G2638*(1-H2626/100)</f>
        <v>380</v>
      </c>
      <c r="I2638" s="334" t="n">
        <v>21.06</v>
      </c>
      <c r="J2638" s="334" t="n">
        <f aca="false">(A2638*I2638)/J2626*K2626</f>
        <v>191.16</v>
      </c>
      <c r="K2638" s="335" t="n">
        <f aca="false">H2638-J2638</f>
        <v>188.84</v>
      </c>
      <c r="L2638" s="330"/>
      <c r="M2638" s="262"/>
      <c r="N2638" s="262" t="n">
        <v>21.06</v>
      </c>
      <c r="O2638" s="262" t="n">
        <v>0.24</v>
      </c>
      <c r="P2638" s="262" t="n">
        <v>37.908</v>
      </c>
      <c r="Q2638" s="262" t="n">
        <v>28.431</v>
      </c>
      <c r="R2638" s="331" t="n">
        <f aca="false">A2638*F2638</f>
        <v>0.5</v>
      </c>
    </row>
    <row r="2639" s="1" customFormat="true" ht="12.75" hidden="false" customHeight="false" outlineLevel="0" collapsed="false">
      <c r="A2639" s="262" t="n">
        <v>10</v>
      </c>
      <c r="B2639" s="332" t="s">
        <v>3347</v>
      </c>
      <c r="C2639" s="332" t="s">
        <v>3348</v>
      </c>
      <c r="D2639" s="332" t="s">
        <v>901</v>
      </c>
      <c r="E2639" s="262"/>
      <c r="F2639" s="331" t="n">
        <v>0.29</v>
      </c>
      <c r="G2639" s="333" t="n">
        <v>63</v>
      </c>
      <c r="H2639" s="333" t="n">
        <f aca="false">A2639*G2639*(1-H2626/100)</f>
        <v>630</v>
      </c>
      <c r="I2639" s="334" t="n">
        <v>35.1</v>
      </c>
      <c r="J2639" s="334" t="n">
        <f aca="false">(A2639*I2639)/J2626*K2626</f>
        <v>318.6</v>
      </c>
      <c r="K2639" s="335" t="n">
        <f aca="false">H2639-J2639</f>
        <v>311.4</v>
      </c>
      <c r="L2639" s="330"/>
      <c r="M2639" s="262"/>
      <c r="N2639" s="262" t="n">
        <v>35.1</v>
      </c>
      <c r="O2639" s="262" t="n">
        <v>0.4</v>
      </c>
      <c r="P2639" s="262" t="n">
        <v>63.18</v>
      </c>
      <c r="Q2639" s="262" t="n">
        <v>52.65</v>
      </c>
      <c r="R2639" s="331" t="n">
        <f aca="false">A2639*F2639</f>
        <v>2.9</v>
      </c>
    </row>
    <row r="2640" s="1" customFormat="true" ht="12.75" hidden="false" customHeight="false" outlineLevel="0" collapsed="false">
      <c r="A2640" s="262" t="n">
        <v>10</v>
      </c>
      <c r="B2640" s="332" t="s">
        <v>1268</v>
      </c>
      <c r="C2640" s="332" t="s">
        <v>1269</v>
      </c>
      <c r="D2640" s="332" t="s">
        <v>1643</v>
      </c>
      <c r="E2640" s="262"/>
      <c r="F2640" s="331" t="n">
        <v>0.3</v>
      </c>
      <c r="G2640" s="333" t="n">
        <v>133</v>
      </c>
      <c r="H2640" s="333" t="n">
        <f aca="false">A2640*G2640*(1-H2626/100)</f>
        <v>1330</v>
      </c>
      <c r="I2640" s="334" t="n">
        <v>66.69</v>
      </c>
      <c r="J2640" s="334" t="n">
        <f aca="false">(A2640*I2640)/J2626*K2626</f>
        <v>605.34</v>
      </c>
      <c r="K2640" s="335" t="n">
        <f aca="false">H2640-J2640</f>
        <v>724.66</v>
      </c>
      <c r="L2640" s="330"/>
      <c r="M2640" s="262"/>
      <c r="N2640" s="262" t="n">
        <v>66.69</v>
      </c>
      <c r="O2640" s="262" t="n">
        <v>0.76</v>
      </c>
      <c r="P2640" s="262" t="n">
        <v>133.38</v>
      </c>
      <c r="Q2640" s="262" t="n">
        <v>90.0315</v>
      </c>
      <c r="R2640" s="331" t="n">
        <f aca="false">A2640*F2640</f>
        <v>3</v>
      </c>
    </row>
    <row r="2641" s="1" customFormat="true" ht="12.75" hidden="false" customHeight="false" outlineLevel="0" collapsed="false">
      <c r="A2641" s="262" t="n">
        <v>60</v>
      </c>
      <c r="B2641" s="332" t="s">
        <v>2002</v>
      </c>
      <c r="C2641" s="332" t="s">
        <v>2003</v>
      </c>
      <c r="D2641" s="332" t="s">
        <v>2004</v>
      </c>
      <c r="E2641" s="262"/>
      <c r="F2641" s="331" t="n">
        <v>0.1</v>
      </c>
      <c r="G2641" s="333" t="n">
        <v>0</v>
      </c>
      <c r="H2641" s="333" t="n">
        <f aca="false">A2641*G2641*(1-H2626/100)</f>
        <v>0</v>
      </c>
      <c r="I2641" s="334" t="n">
        <v>17.55</v>
      </c>
      <c r="J2641" s="334" t="n">
        <f aca="false">(A2641*I2641)/J2626*K2626</f>
        <v>955.8</v>
      </c>
      <c r="K2641" s="335" t="n">
        <f aca="false">H2641-J2641</f>
        <v>-955.8</v>
      </c>
      <c r="L2641" s="330"/>
      <c r="M2641" s="262"/>
      <c r="N2641" s="262" t="n">
        <v>17.55</v>
      </c>
      <c r="O2641" s="262" t="n">
        <v>0.2</v>
      </c>
      <c r="P2641" s="262"/>
      <c r="Q2641" s="262" t="n">
        <v>23.6925</v>
      </c>
      <c r="R2641" s="331" t="n">
        <f aca="false">A2641*F2641</f>
        <v>6</v>
      </c>
    </row>
    <row r="2642" s="1" customFormat="true" ht="12.75" hidden="false" customHeight="false" outlineLevel="0" collapsed="false">
      <c r="A2642" s="262" t="n">
        <v>4</v>
      </c>
      <c r="B2642" s="332" t="s">
        <v>1355</v>
      </c>
      <c r="C2642" s="332" t="s">
        <v>1185</v>
      </c>
      <c r="D2642" s="332" t="s">
        <v>1156</v>
      </c>
      <c r="E2642" s="262"/>
      <c r="F2642" s="331" t="n">
        <v>0.25</v>
      </c>
      <c r="G2642" s="333" t="n">
        <v>0</v>
      </c>
      <c r="H2642" s="333" t="n">
        <f aca="false">A2642*G2642*(1-H2626/100)</f>
        <v>0</v>
      </c>
      <c r="I2642" s="334" t="n">
        <v>31.59</v>
      </c>
      <c r="J2642" s="334" t="n">
        <f aca="false">(A2642*I2642)/J2626*K2626</f>
        <v>114.696</v>
      </c>
      <c r="K2642" s="335" t="n">
        <f aca="false">H2642-J2642</f>
        <v>-114.696</v>
      </c>
      <c r="L2642" s="330"/>
      <c r="M2642" s="262"/>
      <c r="N2642" s="262" t="n">
        <v>31.59</v>
      </c>
      <c r="O2642" s="262" t="n">
        <v>0.36</v>
      </c>
      <c r="P2642" s="262"/>
      <c r="Q2642" s="262" t="n">
        <v>43</v>
      </c>
      <c r="R2642" s="331" t="n">
        <f aca="false">A2642*F2642</f>
        <v>1</v>
      </c>
    </row>
    <row r="2643" s="1" customFormat="true" ht="12.75" hidden="false" customHeight="false" outlineLevel="0" collapsed="false">
      <c r="A2643" s="262" t="n">
        <v>16</v>
      </c>
      <c r="B2643" s="332" t="s">
        <v>1311</v>
      </c>
      <c r="C2643" s="332" t="s">
        <v>1312</v>
      </c>
      <c r="D2643" s="332" t="s">
        <v>1159</v>
      </c>
      <c r="E2643" s="262"/>
      <c r="F2643" s="331" t="n">
        <v>0.25</v>
      </c>
      <c r="G2643" s="333" t="n">
        <v>0</v>
      </c>
      <c r="H2643" s="333" t="n">
        <f aca="false">A2643*G2643*(1-H2626/100)</f>
        <v>0</v>
      </c>
      <c r="I2643" s="334" t="n">
        <v>45.63</v>
      </c>
      <c r="J2643" s="334" t="n">
        <f aca="false">(A2643*I2643)/J2626*K2626</f>
        <v>662.688</v>
      </c>
      <c r="K2643" s="335" t="n">
        <f aca="false">H2643-J2643</f>
        <v>-662.688</v>
      </c>
      <c r="L2643" s="330"/>
      <c r="M2643" s="262"/>
      <c r="N2643" s="262" t="n">
        <v>45.63</v>
      </c>
      <c r="O2643" s="262" t="n">
        <v>0.52</v>
      </c>
      <c r="P2643" s="262"/>
      <c r="Q2643" s="262" t="n">
        <v>61.6005</v>
      </c>
      <c r="R2643" s="331" t="n">
        <f aca="false">A2643*F2643</f>
        <v>4</v>
      </c>
    </row>
    <row r="2644" s="1" customFormat="true" ht="12.75" hidden="false" customHeight="false" outlineLevel="0" collapsed="false">
      <c r="A2644" s="262" t="n">
        <v>1</v>
      </c>
      <c r="B2644" s="332" t="s">
        <v>3850</v>
      </c>
      <c r="C2644" s="332" t="s">
        <v>1822</v>
      </c>
      <c r="D2644" s="332" t="s">
        <v>3851</v>
      </c>
      <c r="E2644" s="262"/>
      <c r="F2644" s="331" t="n">
        <v>2.2</v>
      </c>
      <c r="G2644" s="333" t="n">
        <v>526</v>
      </c>
      <c r="H2644" s="333" t="n">
        <f aca="false">A2644*G2644*(1-H2626/100)</f>
        <v>526</v>
      </c>
      <c r="I2644" s="334" t="n">
        <v>351</v>
      </c>
      <c r="J2644" s="334" t="n">
        <f aca="false">(A2644*I2644)/J2626*K2626</f>
        <v>318.6</v>
      </c>
      <c r="K2644" s="335" t="n">
        <f aca="false">H2644-J2644</f>
        <v>207.4</v>
      </c>
      <c r="L2644" s="330"/>
      <c r="M2644" s="262"/>
      <c r="N2644" s="262" t="n">
        <v>351</v>
      </c>
      <c r="O2644" s="262" t="n">
        <v>4</v>
      </c>
      <c r="P2644" s="262" t="n">
        <v>526.5</v>
      </c>
      <c r="Q2644" s="262" t="n">
        <v>390</v>
      </c>
      <c r="R2644" s="331" t="n">
        <f aca="false">A2644*F2644</f>
        <v>2.2</v>
      </c>
    </row>
    <row r="2645" s="1" customFormat="true" ht="12.75" hidden="false" customHeight="false" outlineLevel="0" collapsed="false">
      <c r="A2645" s="262" t="n">
        <v>1</v>
      </c>
      <c r="B2645" s="332" t="s">
        <v>3852</v>
      </c>
      <c r="C2645" s="332" t="s">
        <v>1825</v>
      </c>
      <c r="D2645" s="332" t="s">
        <v>3853</v>
      </c>
      <c r="E2645" s="262"/>
      <c r="F2645" s="331" t="n">
        <v>10.8</v>
      </c>
      <c r="G2645" s="333" t="n">
        <v>1869</v>
      </c>
      <c r="H2645" s="333" t="n">
        <f aca="false">A2645*G2645*(1-H2626/100)</f>
        <v>1869</v>
      </c>
      <c r="I2645" s="334" t="n">
        <v>1246.05</v>
      </c>
      <c r="J2645" s="334" t="n">
        <f aca="false">(A2645*I2645)/J2626*K2626</f>
        <v>1131.03</v>
      </c>
      <c r="K2645" s="335" t="n">
        <f aca="false">H2645-J2645</f>
        <v>737.97</v>
      </c>
      <c r="L2645" s="330"/>
      <c r="M2645" s="262"/>
      <c r="N2645" s="262" t="n">
        <v>1246.05</v>
      </c>
      <c r="O2645" s="262" t="n">
        <v>14.2</v>
      </c>
      <c r="P2645" s="262" t="n">
        <v>1869.075</v>
      </c>
      <c r="Q2645" s="262" t="n">
        <v>1682.1675</v>
      </c>
      <c r="R2645" s="331" t="n">
        <f aca="false">A2645*F2645</f>
        <v>10.8</v>
      </c>
    </row>
    <row r="2646" s="1" customFormat="true" ht="12.75" hidden="false" customHeight="false" outlineLevel="0" collapsed="false">
      <c r="A2646" s="262" t="n">
        <v>2</v>
      </c>
      <c r="B2646" s="332" t="s">
        <v>2680</v>
      </c>
      <c r="C2646" s="332" t="s">
        <v>2013</v>
      </c>
      <c r="D2646" s="332" t="s">
        <v>2681</v>
      </c>
      <c r="E2646" s="262"/>
      <c r="F2646" s="331" t="n">
        <v>20</v>
      </c>
      <c r="G2646" s="333" t="n">
        <v>3582</v>
      </c>
      <c r="H2646" s="333" t="n">
        <f aca="false">A2646*G2646*(1-H2626/100)</f>
        <v>7164</v>
      </c>
      <c r="I2646" s="334" t="n">
        <v>2388.295</v>
      </c>
      <c r="J2646" s="334" t="n">
        <f aca="false">(A2646*I2646)/J2626*K2626</f>
        <v>4335.674</v>
      </c>
      <c r="K2646" s="335" t="n">
        <f aca="false">H2646-J2646</f>
        <v>2828.326</v>
      </c>
      <c r="L2646" s="330"/>
      <c r="M2646" s="262"/>
      <c r="N2646" s="262" t="n">
        <v>2388.295</v>
      </c>
      <c r="O2646" s="262" t="n">
        <v>25.34</v>
      </c>
      <c r="P2646" s="262" t="n">
        <v>3582.4425</v>
      </c>
      <c r="Q2646" s="262" t="n">
        <v>3224.1983</v>
      </c>
      <c r="R2646" s="331" t="n">
        <f aca="false">A2646*F2646</f>
        <v>40</v>
      </c>
    </row>
    <row r="2647" s="1" customFormat="true" ht="12.75" hidden="false" customHeight="false" outlineLevel="0" collapsed="false">
      <c r="A2647" s="262" t="n">
        <v>4</v>
      </c>
      <c r="B2647" s="332" t="s">
        <v>3854</v>
      </c>
      <c r="C2647" s="332" t="s">
        <v>3855</v>
      </c>
      <c r="D2647" s="332" t="s">
        <v>3856</v>
      </c>
      <c r="E2647" s="262"/>
      <c r="F2647" s="331" t="n">
        <v>16</v>
      </c>
      <c r="G2647" s="333" t="n">
        <v>5500</v>
      </c>
      <c r="H2647" s="333" t="n">
        <f aca="false">A2647*G2647*(1-H2626/100)</f>
        <v>22000</v>
      </c>
      <c r="I2647" s="334" t="n">
        <v>3071.25</v>
      </c>
      <c r="J2647" s="334" t="n">
        <f aca="false">(A2647*I2647)/J2626*K2626</f>
        <v>11151</v>
      </c>
      <c r="K2647" s="335" t="n">
        <f aca="false">H2647-J2647</f>
        <v>10849</v>
      </c>
      <c r="L2647" s="330"/>
      <c r="M2647" s="262"/>
      <c r="N2647" s="262" t="n">
        <v>3071.25</v>
      </c>
      <c r="O2647" s="262" t="n">
        <v>35</v>
      </c>
      <c r="P2647" s="262" t="n">
        <v>5500</v>
      </c>
      <c r="Q2647" s="262" t="n">
        <v>4146.1875</v>
      </c>
      <c r="R2647" s="331" t="n">
        <f aca="false">A2647*F2647</f>
        <v>64</v>
      </c>
    </row>
    <row r="2648" s="1" customFormat="true" ht="12.75" hidden="false" customHeight="false" outlineLevel="0" collapsed="false">
      <c r="A2648" s="262" t="n">
        <v>1</v>
      </c>
      <c r="B2648" s="332" t="s">
        <v>1658</v>
      </c>
      <c r="C2648" s="332" t="s">
        <v>1550</v>
      </c>
      <c r="D2648" s="332" t="s">
        <v>1659</v>
      </c>
      <c r="E2648" s="262"/>
      <c r="F2648" s="331" t="n">
        <v>0.28</v>
      </c>
      <c r="G2648" s="333" t="n">
        <v>480</v>
      </c>
      <c r="H2648" s="333" t="n">
        <f aca="false">A2648*G2648*(1-H2626/100)</f>
        <v>480</v>
      </c>
      <c r="I2648" s="334" t="n">
        <v>297.4725</v>
      </c>
      <c r="J2648" s="334" t="n">
        <f aca="false">(A2648*I2648)/J2626*K2626</f>
        <v>270.0135</v>
      </c>
      <c r="K2648" s="335" t="n">
        <f aca="false">H2648-J2648</f>
        <v>209.9865</v>
      </c>
      <c r="L2648" s="330"/>
      <c r="M2648" s="262"/>
      <c r="N2648" s="262" t="n">
        <v>297.4725</v>
      </c>
      <c r="O2648" s="262" t="n">
        <v>3.39</v>
      </c>
      <c r="P2648" s="262" t="n">
        <v>480</v>
      </c>
      <c r="Q2648" s="262" t="n">
        <v>416.4615</v>
      </c>
      <c r="R2648" s="331" t="n">
        <f aca="false">A2648*F2648</f>
        <v>0.28</v>
      </c>
    </row>
    <row r="2649" s="1" customFormat="true" ht="12.75" hidden="false" customHeight="false" outlineLevel="0" collapsed="false">
      <c r="A2649" s="262" t="n">
        <v>5</v>
      </c>
      <c r="B2649" s="332" t="s">
        <v>2318</v>
      </c>
      <c r="C2649" s="332" t="s">
        <v>1550</v>
      </c>
      <c r="D2649" s="332" t="s">
        <v>2319</v>
      </c>
      <c r="E2649" s="262"/>
      <c r="F2649" s="331" t="n">
        <v>0.41</v>
      </c>
      <c r="G2649" s="333" t="n">
        <v>620</v>
      </c>
      <c r="H2649" s="333" t="n">
        <f aca="false">A2649*G2649*(1-H2626/100)</f>
        <v>3100</v>
      </c>
      <c r="I2649" s="334" t="n">
        <v>389.61</v>
      </c>
      <c r="J2649" s="334" t="n">
        <f aca="false">(A2649*I2649)/J2626*K2626</f>
        <v>1768.23</v>
      </c>
      <c r="K2649" s="335" t="n">
        <f aca="false">H2649-J2649</f>
        <v>1331.77</v>
      </c>
      <c r="L2649" s="330"/>
      <c r="M2649" s="262"/>
      <c r="N2649" s="262" t="n">
        <v>389.61</v>
      </c>
      <c r="O2649" s="262" t="n">
        <v>4.44</v>
      </c>
      <c r="P2649" s="262" t="n">
        <v>620</v>
      </c>
      <c r="Q2649" s="262" t="n">
        <v>525.9735</v>
      </c>
      <c r="R2649" s="331" t="n">
        <f aca="false">A2649*F2649</f>
        <v>2.05</v>
      </c>
    </row>
    <row r="2650" s="1" customFormat="true" ht="12.75" hidden="false" customHeight="false" outlineLevel="0" collapsed="false">
      <c r="A2650" s="262" t="n">
        <v>2</v>
      </c>
      <c r="B2650" s="332" t="s">
        <v>3857</v>
      </c>
      <c r="C2650" s="332" t="s">
        <v>3858</v>
      </c>
      <c r="D2650" s="332" t="s">
        <v>3859</v>
      </c>
      <c r="E2650" s="262"/>
      <c r="F2650" s="331" t="n">
        <v>3</v>
      </c>
      <c r="G2650" s="333" t="n">
        <v>1700</v>
      </c>
      <c r="H2650" s="333" t="n">
        <f aca="false">A2650*G2650*(1-H2626/100)</f>
        <v>3400</v>
      </c>
      <c r="I2650" s="334" t="n">
        <v>1136.3625</v>
      </c>
      <c r="J2650" s="334" t="n">
        <f aca="false">(A2650*I2650)/J2626*K2626</f>
        <v>2062.935</v>
      </c>
      <c r="K2650" s="335" t="n">
        <f aca="false">H2650-J2650</f>
        <v>1337.065</v>
      </c>
      <c r="L2650" s="330"/>
      <c r="M2650" s="262"/>
      <c r="N2650" s="262" t="n">
        <v>1136.3625</v>
      </c>
      <c r="O2650" s="262" t="n">
        <v>12.95</v>
      </c>
      <c r="P2650" s="262" t="n">
        <v>1700</v>
      </c>
      <c r="Q2650" s="262" t="n">
        <v>1590.9075</v>
      </c>
      <c r="R2650" s="331" t="n">
        <f aca="false">A2650*F2650</f>
        <v>6</v>
      </c>
    </row>
    <row r="2651" s="1" customFormat="true" ht="12.75" hidden="false" customHeight="false" outlineLevel="0" collapsed="false">
      <c r="A2651" s="262" t="n">
        <v>10</v>
      </c>
      <c r="B2651" s="332" t="s">
        <v>2818</v>
      </c>
      <c r="C2651" s="332" t="s">
        <v>1664</v>
      </c>
      <c r="D2651" s="332" t="s">
        <v>2819</v>
      </c>
      <c r="E2651" s="262"/>
      <c r="F2651" s="331" t="n">
        <v>0.06</v>
      </c>
      <c r="G2651" s="333" t="n">
        <v>70</v>
      </c>
      <c r="H2651" s="333" t="n">
        <f aca="false">A2651*G2651*(1-H2626/100)</f>
        <v>700</v>
      </c>
      <c r="I2651" s="334" t="n">
        <v>38.61</v>
      </c>
      <c r="J2651" s="334" t="n">
        <f aca="false">(A2651*I2651)/J2626*K2626</f>
        <v>350.46</v>
      </c>
      <c r="K2651" s="335" t="n">
        <f aca="false">H2651-J2651</f>
        <v>349.54</v>
      </c>
      <c r="L2651" s="330"/>
      <c r="M2651" s="262"/>
      <c r="N2651" s="262" t="n">
        <v>38.61</v>
      </c>
      <c r="O2651" s="262" t="n">
        <v>0.44</v>
      </c>
      <c r="P2651" s="262" t="n">
        <v>70</v>
      </c>
      <c r="Q2651" s="262" t="n">
        <v>54.054</v>
      </c>
      <c r="R2651" s="331" t="n">
        <f aca="false">A2651*F2651</f>
        <v>0.6</v>
      </c>
    </row>
    <row r="2652" s="1" customFormat="true" ht="12.75" hidden="false" customHeight="false" outlineLevel="0" collapsed="false">
      <c r="A2652" s="262" t="n">
        <v>4</v>
      </c>
      <c r="B2652" s="332" t="s">
        <v>3860</v>
      </c>
      <c r="C2652" s="332" t="s">
        <v>3861</v>
      </c>
      <c r="D2652" s="332" t="s">
        <v>3862</v>
      </c>
      <c r="E2652" s="262"/>
      <c r="F2652" s="331" t="n">
        <v>0.11</v>
      </c>
      <c r="G2652" s="333" t="n">
        <v>100</v>
      </c>
      <c r="H2652" s="333" t="n">
        <f aca="false">A2652*G2652*(1-H2626/100)</f>
        <v>400</v>
      </c>
      <c r="I2652" s="334" t="n">
        <v>59.67</v>
      </c>
      <c r="J2652" s="334" t="n">
        <f aca="false">(A2652*I2652)/J2626*K2626</f>
        <v>216.648</v>
      </c>
      <c r="K2652" s="335" t="n">
        <f aca="false">H2652-J2652</f>
        <v>183.352</v>
      </c>
      <c r="L2652" s="330"/>
      <c r="M2652" s="262"/>
      <c r="N2652" s="262" t="n">
        <v>59.67</v>
      </c>
      <c r="O2652" s="262" t="n">
        <v>0.68</v>
      </c>
      <c r="P2652" s="262" t="n">
        <v>100</v>
      </c>
      <c r="Q2652" s="262" t="n">
        <v>83.538</v>
      </c>
      <c r="R2652" s="331" t="n">
        <f aca="false">A2652*F2652</f>
        <v>0.44</v>
      </c>
    </row>
    <row r="2653" s="1" customFormat="true" ht="12.75" hidden="false" customHeight="false" outlineLevel="0" collapsed="false">
      <c r="A2653" s="262" t="n">
        <v>1</v>
      </c>
      <c r="B2653" s="332" t="s">
        <v>3863</v>
      </c>
      <c r="C2653" s="332" t="s">
        <v>3864</v>
      </c>
      <c r="D2653" s="332" t="s">
        <v>3865</v>
      </c>
      <c r="E2653" s="262"/>
      <c r="F2653" s="331"/>
      <c r="G2653" s="333" t="n">
        <v>4570</v>
      </c>
      <c r="H2653" s="333" t="n">
        <f aca="false">A2653*G2653*(1-H2626/100)</f>
        <v>4570</v>
      </c>
      <c r="I2653" s="334" t="n">
        <v>3071.25</v>
      </c>
      <c r="J2653" s="334" t="n">
        <f aca="false">(A2653*I2653)/J2626*K2626</f>
        <v>2787.75</v>
      </c>
      <c r="K2653" s="335" t="n">
        <f aca="false">H2653-J2653</f>
        <v>1782.25</v>
      </c>
      <c r="L2653" s="330"/>
      <c r="M2653" s="262"/>
      <c r="N2653" s="262" t="n">
        <v>3071.25</v>
      </c>
      <c r="O2653" s="262" t="n">
        <v>35</v>
      </c>
      <c r="P2653" s="262" t="n">
        <v>4570</v>
      </c>
      <c r="Q2653" s="262" t="n">
        <v>4146.1875</v>
      </c>
      <c r="R2653" s="331" t="n">
        <f aca="false">A2653*F2653</f>
        <v>0</v>
      </c>
    </row>
    <row r="2654" s="1" customFormat="true" ht="12.75" hidden="false" customHeight="false" outlineLevel="0" collapsed="false">
      <c r="A2654" s="262" t="n">
        <v>3</v>
      </c>
      <c r="B2654" s="332" t="s">
        <v>1906</v>
      </c>
      <c r="C2654" s="332" t="s">
        <v>1907</v>
      </c>
      <c r="D2654" s="332" t="s">
        <v>1908</v>
      </c>
      <c r="E2654" s="262"/>
      <c r="F2654" s="331" t="n">
        <v>0.02</v>
      </c>
      <c r="G2654" s="333" t="n">
        <v>120</v>
      </c>
      <c r="H2654" s="333" t="n">
        <f aca="false">A2654*G2654*(1-H2626/100)</f>
        <v>360</v>
      </c>
      <c r="I2654" s="334" t="n">
        <v>78.975</v>
      </c>
      <c r="J2654" s="334" t="n">
        <f aca="false">(A2654*I2654)/J2626*K2626</f>
        <v>215.055</v>
      </c>
      <c r="K2654" s="335" t="n">
        <f aca="false">H2654-J2654</f>
        <v>144.945</v>
      </c>
      <c r="L2654" s="330"/>
      <c r="M2654" s="262"/>
      <c r="N2654" s="262" t="n">
        <v>78.975</v>
      </c>
      <c r="O2654" s="262" t="n">
        <v>0.9</v>
      </c>
      <c r="P2654" s="262" t="n">
        <v>120</v>
      </c>
      <c r="Q2654" s="262" t="n">
        <v>106.6163</v>
      </c>
      <c r="R2654" s="331" t="n">
        <f aca="false">A2654*F2654</f>
        <v>0.06</v>
      </c>
    </row>
    <row r="2655" s="1" customFormat="true" ht="12.75" hidden="false" customHeight="false" outlineLevel="0" collapsed="false">
      <c r="A2655" s="262" t="n">
        <v>4</v>
      </c>
      <c r="B2655" s="332" t="s">
        <v>3555</v>
      </c>
      <c r="C2655" s="332" t="s">
        <v>1907</v>
      </c>
      <c r="D2655" s="332" t="s">
        <v>3556</v>
      </c>
      <c r="E2655" s="262"/>
      <c r="F2655" s="331" t="n">
        <v>0.04</v>
      </c>
      <c r="G2655" s="333" t="n">
        <v>230</v>
      </c>
      <c r="H2655" s="333" t="n">
        <f aca="false">A2655*G2655*(1-H2626/100)</f>
        <v>920</v>
      </c>
      <c r="I2655" s="334" t="n">
        <v>156.195</v>
      </c>
      <c r="J2655" s="334" t="n">
        <f aca="false">(A2655*I2655)/J2626*K2626</f>
        <v>567.108</v>
      </c>
      <c r="K2655" s="335" t="n">
        <f aca="false">H2655-J2655</f>
        <v>352.892</v>
      </c>
      <c r="L2655" s="330"/>
      <c r="M2655" s="262"/>
      <c r="N2655" s="262" t="n">
        <v>156.195</v>
      </c>
      <c r="O2655" s="262" t="n">
        <v>1.78</v>
      </c>
      <c r="P2655" s="262" t="n">
        <v>230</v>
      </c>
      <c r="Q2655" s="262" t="n">
        <v>150</v>
      </c>
      <c r="R2655" s="331" t="n">
        <f aca="false">A2655*F2655</f>
        <v>0.16</v>
      </c>
    </row>
    <row r="2656" s="1" customFormat="true" ht="12.75" hidden="false" customHeight="false" outlineLevel="0" collapsed="false">
      <c r="A2656" s="262" t="n">
        <v>20</v>
      </c>
      <c r="B2656" s="332" t="s">
        <v>3866</v>
      </c>
      <c r="C2656" s="332" t="s">
        <v>2498</v>
      </c>
      <c r="D2656" s="332" t="s">
        <v>3867</v>
      </c>
      <c r="E2656" s="262"/>
      <c r="F2656" s="331" t="n">
        <v>0.54</v>
      </c>
      <c r="G2656" s="333" t="n">
        <v>900</v>
      </c>
      <c r="H2656" s="333" t="n">
        <f aca="false">A2656*G2656*(1-H2626/100)</f>
        <v>18000</v>
      </c>
      <c r="I2656" s="334" t="n">
        <v>526.5</v>
      </c>
      <c r="J2656" s="334" t="n">
        <f aca="false">(A2656*I2656)/J2626*K2626</f>
        <v>9558</v>
      </c>
      <c r="K2656" s="335" t="n">
        <f aca="false">H2656-J2656</f>
        <v>8442</v>
      </c>
      <c r="L2656" s="330"/>
      <c r="M2656" s="262"/>
      <c r="N2656" s="262" t="n">
        <v>526.5</v>
      </c>
      <c r="O2656" s="262" t="n">
        <v>6</v>
      </c>
      <c r="P2656" s="262" t="n">
        <v>900</v>
      </c>
      <c r="Q2656" s="262" t="n">
        <v>785</v>
      </c>
      <c r="R2656" s="331" t="n">
        <f aca="false">A2656*F2656</f>
        <v>10.8</v>
      </c>
    </row>
    <row r="2657" s="1" customFormat="true" ht="12.75" hidden="false" customHeight="false" outlineLevel="0" collapsed="false">
      <c r="A2657" s="336" t="n">
        <f aca="false">SUM(A2627:A2656)</f>
        <v>225</v>
      </c>
      <c r="B2657" s="336" t="s">
        <v>377</v>
      </c>
      <c r="C2657" s="336"/>
      <c r="D2657" s="336"/>
      <c r="E2657" s="336"/>
      <c r="F2657" s="337" t="n">
        <f aca="false">R2657</f>
        <v>264.91</v>
      </c>
      <c r="G2657" s="338"/>
      <c r="H2657" s="339" t="n">
        <f aca="false">SUM(H2627:H2656)</f>
        <v>92379</v>
      </c>
      <c r="I2657" s="340"/>
      <c r="J2657" s="341" t="n">
        <f aca="false">SUM(J2627:J2656)</f>
        <v>51991.2425</v>
      </c>
      <c r="K2657" s="335" t="n">
        <f aca="false">SUM(K2627:K2656)</f>
        <v>40387.7575</v>
      </c>
      <c r="L2657" s="330"/>
      <c r="M2657" s="262"/>
      <c r="N2657" s="262"/>
      <c r="O2657" s="262"/>
      <c r="P2657" s="262"/>
      <c r="Q2657" s="262"/>
      <c r="R2657" s="331" t="n">
        <f aca="false">SUM(R2627:R2656)</f>
        <v>264.91</v>
      </c>
    </row>
    <row r="2658" s="1" customFormat="true" ht="12.75" hidden="false" customHeight="false" outlineLevel="0" collapsed="false">
      <c r="A2658" s="262"/>
      <c r="B2658" s="272" t="s">
        <v>914</v>
      </c>
      <c r="C2658" s="342"/>
      <c r="D2658" s="342"/>
      <c r="E2658" s="262"/>
      <c r="F2658" s="262"/>
      <c r="G2658" s="333"/>
      <c r="H2658" s="343" t="n">
        <v>0</v>
      </c>
      <c r="I2658" s="344" t="n">
        <f aca="false">K2659/J2659</f>
        <v>0.776818470918444</v>
      </c>
      <c r="J2658" s="345"/>
      <c r="K2658" s="335"/>
      <c r="L2658" s="330"/>
      <c r="M2658" s="262"/>
      <c r="N2658" s="262"/>
      <c r="O2658" s="262"/>
      <c r="P2658" s="262"/>
      <c r="Q2658" s="262"/>
      <c r="R2658" s="331"/>
    </row>
    <row r="2659" s="1" customFormat="true" ht="13.5" hidden="false" customHeight="false" outlineLevel="0" collapsed="false">
      <c r="A2659" s="346"/>
      <c r="B2659" s="346" t="s">
        <v>915</v>
      </c>
      <c r="C2659" s="346"/>
      <c r="D2659" s="346"/>
      <c r="E2659" s="346"/>
      <c r="F2659" s="347"/>
      <c r="G2659" s="348"/>
      <c r="H2659" s="349" t="n">
        <f aca="false">SUM(H2657:H2658)</f>
        <v>92379</v>
      </c>
      <c r="I2659" s="350" t="n">
        <f aca="false">K2659/H2659</f>
        <v>0.437196305437383</v>
      </c>
      <c r="J2659" s="351" t="n">
        <f aca="false">SUM(J2657:J2658)</f>
        <v>51991.2425</v>
      </c>
      <c r="K2659" s="352" t="n">
        <f aca="false">H2659-J2659</f>
        <v>40387.7575</v>
      </c>
      <c r="L2659" s="330"/>
      <c r="M2659" s="262"/>
      <c r="N2659" s="262"/>
      <c r="O2659" s="262"/>
      <c r="P2659" s="262"/>
      <c r="Q2659" s="262"/>
      <c r="R2659" s="331"/>
    </row>
    <row r="2660" s="1" customFormat="true" ht="13.5" hidden="false" customHeight="false" outlineLevel="0" collapsed="false">
      <c r="A2660" s="262"/>
      <c r="B2660" s="332"/>
      <c r="C2660" s="342"/>
      <c r="D2660" s="342"/>
      <c r="E2660" s="262"/>
      <c r="F2660" s="262"/>
      <c r="G2660" s="262"/>
      <c r="H2660" s="262"/>
      <c r="I2660" s="354"/>
      <c r="J2660" s="354"/>
      <c r="K2660" s="355"/>
      <c r="L2660" s="330"/>
      <c r="M2660" s="262"/>
      <c r="N2660" s="262"/>
      <c r="O2660" s="262"/>
      <c r="P2660" s="262"/>
      <c r="Q2660" s="262"/>
      <c r="R2660" s="331"/>
    </row>
    <row r="2661" s="1" customFormat="true" ht="13.5" hidden="false" customHeight="false" outlineLevel="0" collapsed="false">
      <c r="A2661" s="322"/>
      <c r="B2661" s="323" t="s">
        <v>3633</v>
      </c>
      <c r="C2661" s="324"/>
      <c r="D2661" s="325" t="n">
        <v>42793</v>
      </c>
      <c r="E2661" s="322"/>
      <c r="F2661" s="322" t="s">
        <v>3868</v>
      </c>
      <c r="G2661" s="324"/>
      <c r="H2661" s="326" t="n">
        <v>5</v>
      </c>
      <c r="I2661" s="327" t="s">
        <v>358</v>
      </c>
      <c r="J2661" s="328" t="n">
        <v>65</v>
      </c>
      <c r="K2661" s="329" t="n">
        <v>59</v>
      </c>
      <c r="L2661" s="330"/>
      <c r="M2661" s="262"/>
      <c r="N2661" s="262"/>
      <c r="O2661" s="262"/>
      <c r="P2661" s="262"/>
      <c r="Q2661" s="262"/>
      <c r="R2661" s="331"/>
    </row>
    <row r="2662" s="1" customFormat="true" ht="12.75" hidden="false" customHeight="false" outlineLevel="0" collapsed="false">
      <c r="A2662" s="262" t="n">
        <v>1</v>
      </c>
      <c r="B2662" s="332" t="s">
        <v>2125</v>
      </c>
      <c r="C2662" s="332" t="s">
        <v>1242</v>
      </c>
      <c r="D2662" s="332" t="s">
        <v>1243</v>
      </c>
      <c r="E2662" s="262"/>
      <c r="F2662" s="331" t="n">
        <v>0.35</v>
      </c>
      <c r="G2662" s="333" t="n">
        <v>754</v>
      </c>
      <c r="H2662" s="333" t="n">
        <f aca="false">A2662*G2662*(1-H2661/100)</f>
        <v>716.3</v>
      </c>
      <c r="I2662" s="334" t="n">
        <v>377</v>
      </c>
      <c r="J2662" s="334" t="n">
        <f aca="false">(A2662*I2662)/J2661*K2661</f>
        <v>342.2</v>
      </c>
      <c r="K2662" s="335" t="n">
        <f aca="false">H2662-J2662</f>
        <v>374.1</v>
      </c>
      <c r="L2662" s="330"/>
      <c r="M2662" s="262"/>
      <c r="N2662" s="262" t="n">
        <v>377</v>
      </c>
      <c r="O2662" s="262" t="n">
        <v>4</v>
      </c>
      <c r="P2662" s="262" t="n">
        <v>1100</v>
      </c>
      <c r="Q2662" s="262" t="n">
        <v>754</v>
      </c>
      <c r="R2662" s="331" t="n">
        <f aca="false">A2662*F2662</f>
        <v>0.35</v>
      </c>
    </row>
    <row r="2663" s="1" customFormat="true" ht="12.75" hidden="false" customHeight="false" outlineLevel="0" collapsed="false">
      <c r="A2663" s="262" t="n">
        <v>2</v>
      </c>
      <c r="B2663" s="332" t="s">
        <v>1259</v>
      </c>
      <c r="C2663" s="332" t="s">
        <v>1260</v>
      </c>
      <c r="D2663" s="332" t="s">
        <v>1261</v>
      </c>
      <c r="E2663" s="262"/>
      <c r="F2663" s="331" t="n">
        <v>0.35</v>
      </c>
      <c r="G2663" s="333" t="n">
        <v>528</v>
      </c>
      <c r="H2663" s="333" t="n">
        <f aca="false">A2663*G2663*(1-H2661/100)</f>
        <v>1003.2</v>
      </c>
      <c r="I2663" s="334" t="n">
        <v>263.9</v>
      </c>
      <c r="J2663" s="334" t="n">
        <f aca="false">(A2663*I2663)/J2661*K2661</f>
        <v>479.08</v>
      </c>
      <c r="K2663" s="335" t="n">
        <f aca="false">H2663-J2663</f>
        <v>524.12</v>
      </c>
      <c r="L2663" s="330"/>
      <c r="M2663" s="262"/>
      <c r="N2663" s="262" t="n">
        <v>263.9</v>
      </c>
      <c r="O2663" s="262" t="n">
        <v>2.8</v>
      </c>
      <c r="P2663" s="262" t="n">
        <v>800</v>
      </c>
      <c r="Q2663" s="262" t="n">
        <v>527.8</v>
      </c>
      <c r="R2663" s="331" t="n">
        <f aca="false">A2663*F2663</f>
        <v>0.7</v>
      </c>
    </row>
    <row r="2664" s="1" customFormat="true" ht="12.75" hidden="false" customHeight="false" outlineLevel="0" collapsed="false">
      <c r="A2664" s="262" t="n">
        <v>3</v>
      </c>
      <c r="B2664" s="332" t="s">
        <v>3869</v>
      </c>
      <c r="C2664" s="332" t="s">
        <v>1648</v>
      </c>
      <c r="D2664" s="332" t="s">
        <v>3870</v>
      </c>
      <c r="E2664" s="262"/>
      <c r="F2664" s="331"/>
      <c r="G2664" s="333" t="n">
        <v>2392</v>
      </c>
      <c r="H2664" s="333" t="n">
        <f aca="false">A2664*G2664*(1-H2661/100)</f>
        <v>6817.2</v>
      </c>
      <c r="I2664" s="334" t="n">
        <v>1594.71</v>
      </c>
      <c r="J2664" s="334" t="n">
        <f aca="false">(A2664*I2664)/J2661*K2661</f>
        <v>4342.518</v>
      </c>
      <c r="K2664" s="335" t="n">
        <f aca="false">H2664-J2664</f>
        <v>2474.682</v>
      </c>
      <c r="L2664" s="330"/>
      <c r="M2664" s="262"/>
      <c r="N2664" s="262" t="n">
        <v>1594.71</v>
      </c>
      <c r="O2664" s="262" t="n">
        <v>16.92</v>
      </c>
      <c r="P2664" s="262" t="n">
        <v>2870.478</v>
      </c>
      <c r="Q2664" s="262" t="n">
        <v>2392.065</v>
      </c>
      <c r="R2664" s="331" t="n">
        <f aca="false">A2664*F2664</f>
        <v>0</v>
      </c>
    </row>
    <row r="2665" s="1" customFormat="true" ht="12.75" hidden="false" customHeight="false" outlineLevel="0" collapsed="false">
      <c r="A2665" s="262" t="n">
        <v>3</v>
      </c>
      <c r="B2665" s="332" t="s">
        <v>1940</v>
      </c>
      <c r="C2665" s="332" t="s">
        <v>1648</v>
      </c>
      <c r="D2665" s="332" t="s">
        <v>1941</v>
      </c>
      <c r="E2665" s="262"/>
      <c r="F2665" s="331" t="n">
        <v>0.8</v>
      </c>
      <c r="G2665" s="333" t="n">
        <v>2392</v>
      </c>
      <c r="H2665" s="333" t="n">
        <f aca="false">A2665*G2665*(1-H2661/100)</f>
        <v>6817.2</v>
      </c>
      <c r="I2665" s="334" t="n">
        <v>1594.71</v>
      </c>
      <c r="J2665" s="334" t="n">
        <f aca="false">(A2665*I2665)/J2661*K2661</f>
        <v>4342.518</v>
      </c>
      <c r="K2665" s="335" t="n">
        <f aca="false">H2665-J2665</f>
        <v>2474.682</v>
      </c>
      <c r="L2665" s="330"/>
      <c r="M2665" s="262"/>
      <c r="N2665" s="262" t="n">
        <v>1594.71</v>
      </c>
      <c r="O2665" s="262" t="n">
        <v>16.92</v>
      </c>
      <c r="P2665" s="262" t="n">
        <v>2870.478</v>
      </c>
      <c r="Q2665" s="262" t="n">
        <v>2392.065</v>
      </c>
      <c r="R2665" s="331" t="n">
        <f aca="false">A2665*F2665</f>
        <v>2.4</v>
      </c>
    </row>
    <row r="2666" s="1" customFormat="true" ht="12.75" hidden="false" customHeight="false" outlineLevel="0" collapsed="false">
      <c r="A2666" s="262" t="n">
        <v>3</v>
      </c>
      <c r="B2666" s="332" t="s">
        <v>1649</v>
      </c>
      <c r="C2666" s="332" t="s">
        <v>1650</v>
      </c>
      <c r="D2666" s="332" t="s">
        <v>1651</v>
      </c>
      <c r="E2666" s="262"/>
      <c r="F2666" s="331" t="n">
        <v>0.3</v>
      </c>
      <c r="G2666" s="333" t="n">
        <v>592</v>
      </c>
      <c r="H2666" s="333" t="n">
        <f aca="false">A2666*G2666*(1-H2661/100)</f>
        <v>1687.2</v>
      </c>
      <c r="I2666" s="334" t="n">
        <v>438.75</v>
      </c>
      <c r="J2666" s="334" t="n">
        <f aca="false">(A2666*I2666)/J2661*K2661</f>
        <v>1194.75</v>
      </c>
      <c r="K2666" s="335" t="n">
        <f aca="false">H2666-J2666</f>
        <v>492.45</v>
      </c>
      <c r="L2666" s="330"/>
      <c r="M2666" s="262"/>
      <c r="N2666" s="262" t="n">
        <v>438.75</v>
      </c>
      <c r="O2666" s="262" t="n">
        <v>5</v>
      </c>
      <c r="P2666" s="262" t="n">
        <v>650</v>
      </c>
      <c r="Q2666" s="262" t="n">
        <v>592.3125</v>
      </c>
      <c r="R2666" s="331" t="n">
        <f aca="false">A2666*F2666</f>
        <v>0.9</v>
      </c>
    </row>
    <row r="2667" s="1" customFormat="true" ht="12.75" hidden="false" customHeight="false" outlineLevel="0" collapsed="false">
      <c r="A2667" s="262" t="n">
        <v>6</v>
      </c>
      <c r="B2667" s="332" t="s">
        <v>3871</v>
      </c>
      <c r="C2667" s="332" t="s">
        <v>3872</v>
      </c>
      <c r="D2667" s="332" t="s">
        <v>3873</v>
      </c>
      <c r="E2667" s="262"/>
      <c r="F2667" s="331" t="n">
        <v>0.3</v>
      </c>
      <c r="G2667" s="333" t="n">
        <v>474</v>
      </c>
      <c r="H2667" s="333" t="n">
        <f aca="false">A2667*G2667*(1-H2661/100)</f>
        <v>2701.8</v>
      </c>
      <c r="I2667" s="334" t="n">
        <v>263.25</v>
      </c>
      <c r="J2667" s="334" t="n">
        <f aca="false">(A2667*I2667)/J2661*K2661</f>
        <v>1433.7</v>
      </c>
      <c r="K2667" s="335" t="n">
        <f aca="false">H2667-J2667</f>
        <v>1268.1</v>
      </c>
      <c r="L2667" s="330"/>
      <c r="M2667" s="262"/>
      <c r="N2667" s="262" t="n">
        <v>263.25</v>
      </c>
      <c r="O2667" s="262" t="n">
        <v>3</v>
      </c>
      <c r="P2667" s="262" t="n">
        <v>500</v>
      </c>
      <c r="Q2667" s="262" t="n">
        <v>473.85</v>
      </c>
      <c r="R2667" s="331" t="n">
        <f aca="false">A2667*F2667</f>
        <v>1.8</v>
      </c>
    </row>
    <row r="2668" s="1" customFormat="true" ht="12.75" hidden="false" customHeight="false" outlineLevel="0" collapsed="false">
      <c r="A2668" s="262" t="n">
        <v>2</v>
      </c>
      <c r="B2668" s="332" t="s">
        <v>3874</v>
      </c>
      <c r="C2668" s="332" t="s">
        <v>3875</v>
      </c>
      <c r="D2668" s="332" t="s">
        <v>3876</v>
      </c>
      <c r="E2668" s="262"/>
      <c r="F2668" s="331" t="n">
        <v>3</v>
      </c>
      <c r="G2668" s="333" t="n">
        <v>2818</v>
      </c>
      <c r="H2668" s="333" t="n">
        <f aca="false">A2668*G2668*(1-H2661/100)</f>
        <v>5354.2</v>
      </c>
      <c r="I2668" s="334" t="n">
        <v>1657.5</v>
      </c>
      <c r="J2668" s="334" t="n">
        <f aca="false">(A2668*I2668)/J2661*K2661</f>
        <v>3009</v>
      </c>
      <c r="K2668" s="335" t="n">
        <f aca="false">H2668-J2668</f>
        <v>2345.2</v>
      </c>
      <c r="L2668" s="330"/>
      <c r="M2668" s="262"/>
      <c r="N2668" s="262" t="n">
        <v>1657.5</v>
      </c>
      <c r="O2668" s="262" t="n">
        <v>17</v>
      </c>
      <c r="P2668" s="262"/>
      <c r="Q2668" s="262" t="n">
        <v>2817.75</v>
      </c>
      <c r="R2668" s="331" t="n">
        <f aca="false">A2668*F2668</f>
        <v>6</v>
      </c>
    </row>
    <row r="2669" s="1" customFormat="true" ht="12.75" hidden="false" customHeight="false" outlineLevel="0" collapsed="false">
      <c r="A2669" s="262" t="n">
        <v>4</v>
      </c>
      <c r="B2669" s="332" t="s">
        <v>2237</v>
      </c>
      <c r="C2669" s="332" t="s">
        <v>2238</v>
      </c>
      <c r="D2669" s="332" t="s">
        <v>2239</v>
      </c>
      <c r="E2669" s="262"/>
      <c r="F2669" s="331" t="n">
        <v>2.55</v>
      </c>
      <c r="G2669" s="333" t="n">
        <v>2808</v>
      </c>
      <c r="H2669" s="333" t="n">
        <f aca="false">A2669*G2669*(1-H2661/100)</f>
        <v>10670.4</v>
      </c>
      <c r="I2669" s="334" t="n">
        <v>1755</v>
      </c>
      <c r="J2669" s="334" t="n">
        <f aca="false">(A2669*I2669)/J2661*K2661</f>
        <v>6372</v>
      </c>
      <c r="K2669" s="335" t="n">
        <f aca="false">H2669-J2669</f>
        <v>4298.4</v>
      </c>
      <c r="L2669" s="330"/>
      <c r="M2669" s="262"/>
      <c r="N2669" s="262" t="n">
        <v>1755</v>
      </c>
      <c r="O2669" s="262" t="n">
        <v>18</v>
      </c>
      <c r="P2669" s="262" t="n">
        <v>2808</v>
      </c>
      <c r="Q2669" s="262" t="n">
        <v>2808</v>
      </c>
      <c r="R2669" s="331" t="n">
        <f aca="false">A2669*F2669</f>
        <v>10.2</v>
      </c>
    </row>
    <row r="2670" s="1" customFormat="true" ht="12.75" hidden="false" customHeight="false" outlineLevel="0" collapsed="false">
      <c r="A2670" s="262" t="n">
        <v>2</v>
      </c>
      <c r="B2670" s="332" t="s">
        <v>3877</v>
      </c>
      <c r="C2670" s="332" t="s">
        <v>3878</v>
      </c>
      <c r="D2670" s="332" t="s">
        <v>3879</v>
      </c>
      <c r="E2670" s="262"/>
      <c r="F2670" s="331"/>
      <c r="G2670" s="333" t="n">
        <v>6581</v>
      </c>
      <c r="H2670" s="333" t="n">
        <f aca="false">A2670*G2670*(1-H2661/100)</f>
        <v>12503.9</v>
      </c>
      <c r="I2670" s="334" t="n">
        <v>4875</v>
      </c>
      <c r="J2670" s="334" t="n">
        <f aca="false">(A2670*I2670)/J2661*K2661</f>
        <v>8850</v>
      </c>
      <c r="K2670" s="335" t="n">
        <f aca="false">H2670-J2670</f>
        <v>3653.9</v>
      </c>
      <c r="L2670" s="330"/>
      <c r="M2670" s="262"/>
      <c r="N2670" s="262" t="n">
        <v>4875</v>
      </c>
      <c r="O2670" s="262" t="n">
        <v>50</v>
      </c>
      <c r="P2670" s="262" t="n">
        <v>7000</v>
      </c>
      <c r="Q2670" s="262" t="n">
        <v>6581.25</v>
      </c>
      <c r="R2670" s="331" t="n">
        <f aca="false">A2670*F2670</f>
        <v>0</v>
      </c>
    </row>
    <row r="2671" s="1" customFormat="true" ht="12.75" hidden="false" customHeight="false" outlineLevel="0" collapsed="false">
      <c r="A2671" s="336" t="n">
        <f aca="false">SUM(A2662:A2670)</f>
        <v>26</v>
      </c>
      <c r="B2671" s="336" t="s">
        <v>377</v>
      </c>
      <c r="C2671" s="336"/>
      <c r="D2671" s="336"/>
      <c r="E2671" s="336"/>
      <c r="F2671" s="337" t="n">
        <f aca="false">R2671</f>
        <v>22.35</v>
      </c>
      <c r="G2671" s="338"/>
      <c r="H2671" s="339" t="n">
        <f aca="false">SUM(H2662:H2670)</f>
        <v>48271.4</v>
      </c>
      <c r="I2671" s="340"/>
      <c r="J2671" s="341" t="n">
        <f aca="false">SUM(J2662:J2670)</f>
        <v>30365.766</v>
      </c>
      <c r="K2671" s="335" t="n">
        <f aca="false">SUM(K2662:K2670)</f>
        <v>17905.634</v>
      </c>
      <c r="L2671" s="330"/>
      <c r="M2671" s="262"/>
      <c r="N2671" s="262"/>
      <c r="O2671" s="262"/>
      <c r="P2671" s="262"/>
      <c r="Q2671" s="262"/>
      <c r="R2671" s="331" t="n">
        <f aca="false">SUM(R2662:R2670)</f>
        <v>22.35</v>
      </c>
    </row>
    <row r="2672" s="1" customFormat="true" ht="12.75" hidden="false" customHeight="false" outlineLevel="0" collapsed="false">
      <c r="A2672" s="262"/>
      <c r="B2672" s="272" t="s">
        <v>914</v>
      </c>
      <c r="C2672" s="342"/>
      <c r="D2672" s="342"/>
      <c r="E2672" s="262"/>
      <c r="F2672" s="262"/>
      <c r="G2672" s="333"/>
      <c r="H2672" s="343" t="n">
        <v>0</v>
      </c>
      <c r="I2672" s="344" t="n">
        <f aca="false">K2673/J2673</f>
        <v>0.589665151210083</v>
      </c>
      <c r="J2672" s="345"/>
      <c r="K2672" s="335"/>
      <c r="L2672" s="330"/>
      <c r="M2672" s="262"/>
      <c r="N2672" s="262"/>
      <c r="O2672" s="262"/>
      <c r="P2672" s="262"/>
      <c r="Q2672" s="262"/>
      <c r="R2672" s="331"/>
    </row>
    <row r="2673" s="1" customFormat="true" ht="13.5" hidden="false" customHeight="false" outlineLevel="0" collapsed="false">
      <c r="A2673" s="346"/>
      <c r="B2673" s="346" t="s">
        <v>915</v>
      </c>
      <c r="C2673" s="346"/>
      <c r="D2673" s="346"/>
      <c r="E2673" s="346"/>
      <c r="F2673" s="347"/>
      <c r="G2673" s="348"/>
      <c r="H2673" s="349" t="n">
        <f aca="false">SUM(H2671:H2672)</f>
        <v>48271.4</v>
      </c>
      <c r="I2673" s="350" t="n">
        <f aca="false">K2673/H2673</f>
        <v>0.370936703721044</v>
      </c>
      <c r="J2673" s="351" t="n">
        <f aca="false">SUM(J2671:J2672)</f>
        <v>30365.766</v>
      </c>
      <c r="K2673" s="352" t="n">
        <f aca="false">H2673-J2673</f>
        <v>17905.634</v>
      </c>
      <c r="L2673" s="330"/>
      <c r="M2673" s="262"/>
      <c r="N2673" s="262"/>
      <c r="O2673" s="262"/>
      <c r="P2673" s="262"/>
      <c r="Q2673" s="262"/>
      <c r="R2673" s="331"/>
    </row>
    <row r="2674" s="1" customFormat="true" ht="13.5" hidden="false" customHeight="false" outlineLevel="0" collapsed="false">
      <c r="A2674" s="262"/>
      <c r="B2674" s="332"/>
      <c r="C2674" s="342"/>
      <c r="D2674" s="342"/>
      <c r="E2674" s="262"/>
      <c r="F2674" s="262"/>
      <c r="G2674" s="262"/>
      <c r="H2674" s="262"/>
      <c r="I2674" s="354"/>
      <c r="J2674" s="354"/>
      <c r="K2674" s="355"/>
      <c r="L2674" s="330"/>
      <c r="M2674" s="262"/>
      <c r="N2674" s="262"/>
      <c r="O2674" s="262"/>
      <c r="P2674" s="262"/>
      <c r="Q2674" s="262"/>
      <c r="R2674" s="331"/>
    </row>
    <row r="2675" s="1" customFormat="true" ht="13.5" hidden="false" customHeight="false" outlineLevel="0" collapsed="false">
      <c r="A2675" s="322"/>
      <c r="B2675" s="323" t="s">
        <v>3880</v>
      </c>
      <c r="C2675" s="324" t="s">
        <v>3881</v>
      </c>
      <c r="D2675" s="325" t="n">
        <v>42793</v>
      </c>
      <c r="E2675" s="322"/>
      <c r="F2675" s="322" t="s">
        <v>3868</v>
      </c>
      <c r="G2675" s="324"/>
      <c r="H2675" s="326" t="n">
        <v>0</v>
      </c>
      <c r="I2675" s="327" t="s">
        <v>358</v>
      </c>
      <c r="J2675" s="328" t="n">
        <v>65</v>
      </c>
      <c r="K2675" s="329" t="n">
        <v>59</v>
      </c>
      <c r="L2675" s="330"/>
      <c r="M2675" s="262"/>
      <c r="N2675" s="262"/>
      <c r="O2675" s="262"/>
      <c r="P2675" s="262"/>
      <c r="Q2675" s="262"/>
      <c r="R2675" s="331"/>
    </row>
    <row r="2676" s="1" customFormat="true" ht="12.75" hidden="false" customHeight="false" outlineLevel="0" collapsed="false">
      <c r="A2676" s="262" t="n">
        <v>1</v>
      </c>
      <c r="B2676" s="332" t="s">
        <v>3882</v>
      </c>
      <c r="C2676" s="332" t="s">
        <v>3202</v>
      </c>
      <c r="D2676" s="332" t="s">
        <v>3883</v>
      </c>
      <c r="E2676" s="262"/>
      <c r="F2676" s="331"/>
      <c r="G2676" s="333" t="n">
        <v>800</v>
      </c>
      <c r="H2676" s="333" t="n">
        <f aca="false">A2676*G2676*(1-H2675/100)</f>
        <v>800</v>
      </c>
      <c r="I2676" s="334" t="n">
        <v>268.45</v>
      </c>
      <c r="J2676" s="334" t="n">
        <f aca="false">(A2676*I2676)/J2675*K2675</f>
        <v>243.67</v>
      </c>
      <c r="K2676" s="335" t="n">
        <f aca="false">H2676-J2676</f>
        <v>556.33</v>
      </c>
      <c r="L2676" s="330"/>
      <c r="M2676" s="262"/>
      <c r="N2676" s="262" t="n">
        <v>268.45</v>
      </c>
      <c r="O2676" s="262" t="n">
        <v>2.95</v>
      </c>
      <c r="P2676" s="262" t="n">
        <v>671.125</v>
      </c>
      <c r="Q2676" s="262" t="n">
        <v>536.9</v>
      </c>
      <c r="R2676" s="331" t="n">
        <f aca="false">A2676*F2676</f>
        <v>0</v>
      </c>
    </row>
    <row r="2677" s="1" customFormat="true" ht="12.75" hidden="false" customHeight="false" outlineLevel="0" collapsed="false">
      <c r="A2677" s="262" t="n">
        <v>1</v>
      </c>
      <c r="B2677" s="332" t="s">
        <v>3472</v>
      </c>
      <c r="C2677" s="332" t="s">
        <v>3473</v>
      </c>
      <c r="D2677" s="332" t="s">
        <v>3474</v>
      </c>
      <c r="E2677" s="262"/>
      <c r="F2677" s="331" t="n">
        <v>2</v>
      </c>
      <c r="G2677" s="333" t="n">
        <v>3600</v>
      </c>
      <c r="H2677" s="333" t="n">
        <f aca="false">A2677*G2677*(1-H2675/100)</f>
        <v>3600</v>
      </c>
      <c r="I2677" s="334" t="n">
        <v>1930.5</v>
      </c>
      <c r="J2677" s="334" t="n">
        <f aca="false">(A2677*I2677)/J2675*K2675</f>
        <v>1752.3</v>
      </c>
      <c r="K2677" s="335" t="n">
        <f aca="false">H2677-J2677</f>
        <v>1847.7</v>
      </c>
      <c r="L2677" s="330"/>
      <c r="M2677" s="262"/>
      <c r="N2677" s="262" t="n">
        <v>1930.5</v>
      </c>
      <c r="O2677" s="262" t="n">
        <v>22</v>
      </c>
      <c r="P2677" s="262"/>
      <c r="Q2677" s="262" t="n">
        <v>2702.7</v>
      </c>
      <c r="R2677" s="331" t="n">
        <f aca="false">A2677*F2677</f>
        <v>2</v>
      </c>
    </row>
    <row r="2678" s="1" customFormat="true" ht="12.75" hidden="false" customHeight="false" outlineLevel="0" collapsed="false">
      <c r="A2678" s="262" t="n">
        <v>1</v>
      </c>
      <c r="B2678" s="332" t="s">
        <v>1613</v>
      </c>
      <c r="C2678" s="332" t="s">
        <v>1532</v>
      </c>
      <c r="D2678" s="332" t="s">
        <v>1614</v>
      </c>
      <c r="E2678" s="262"/>
      <c r="F2678" s="331" t="n">
        <v>0.59</v>
      </c>
      <c r="G2678" s="333" t="n">
        <v>150</v>
      </c>
      <c r="H2678" s="333" t="n">
        <f aca="false">A2678*G2678*(1-H2675/100)</f>
        <v>150</v>
      </c>
      <c r="I2678" s="334" t="n">
        <v>88.4</v>
      </c>
      <c r="J2678" s="334" t="n">
        <f aca="false">(A2678*I2678)/J2675*K2675</f>
        <v>80.24</v>
      </c>
      <c r="K2678" s="335" t="n">
        <f aca="false">H2678-J2678</f>
        <v>69.76</v>
      </c>
      <c r="L2678" s="330"/>
      <c r="M2678" s="262"/>
      <c r="N2678" s="262" t="n">
        <v>88.4</v>
      </c>
      <c r="O2678" s="262" t="n">
        <v>0.8</v>
      </c>
      <c r="P2678" s="262" t="n">
        <v>300</v>
      </c>
      <c r="Q2678" s="262" t="n">
        <v>131</v>
      </c>
      <c r="R2678" s="331" t="n">
        <f aca="false">A2678*F2678</f>
        <v>0.59</v>
      </c>
    </row>
    <row r="2679" s="1" customFormat="true" ht="12.75" hidden="false" customHeight="false" outlineLevel="0" collapsed="false">
      <c r="A2679" s="262" t="n">
        <v>1</v>
      </c>
      <c r="B2679" s="332" t="s">
        <v>1531</v>
      </c>
      <c r="C2679" s="332" t="s">
        <v>1532</v>
      </c>
      <c r="D2679" s="332" t="s">
        <v>1533</v>
      </c>
      <c r="E2679" s="262"/>
      <c r="F2679" s="331" t="n">
        <v>0.6</v>
      </c>
      <c r="G2679" s="333" t="n">
        <v>400</v>
      </c>
      <c r="H2679" s="333" t="n">
        <f aca="false">A2679*G2679*(1-H2675/100)</f>
        <v>400</v>
      </c>
      <c r="I2679" s="334" t="n">
        <v>201.825</v>
      </c>
      <c r="J2679" s="334" t="n">
        <f aca="false">(A2679*I2679)/J2675*K2675</f>
        <v>183.195</v>
      </c>
      <c r="K2679" s="335" t="n">
        <f aca="false">H2679-J2679</f>
        <v>216.805</v>
      </c>
      <c r="L2679" s="330"/>
      <c r="M2679" s="262"/>
      <c r="N2679" s="262" t="n">
        <v>201.825</v>
      </c>
      <c r="O2679" s="262" t="n">
        <v>2.3</v>
      </c>
      <c r="P2679" s="262" t="n">
        <v>400</v>
      </c>
      <c r="Q2679" s="262" t="n">
        <v>285</v>
      </c>
      <c r="R2679" s="331" t="n">
        <f aca="false">A2679*F2679</f>
        <v>0.6</v>
      </c>
    </row>
    <row r="2680" s="1" customFormat="true" ht="12.75" hidden="false" customHeight="false" outlineLevel="0" collapsed="false">
      <c r="A2680" s="262" t="n">
        <v>1</v>
      </c>
      <c r="B2680" s="332" t="s">
        <v>2049</v>
      </c>
      <c r="C2680" s="332" t="s">
        <v>1532</v>
      </c>
      <c r="D2680" s="332" t="s">
        <v>1748</v>
      </c>
      <c r="E2680" s="262"/>
      <c r="F2680" s="331" t="n">
        <v>0.95</v>
      </c>
      <c r="G2680" s="333" t="n">
        <v>900</v>
      </c>
      <c r="H2680" s="333" t="n">
        <f aca="false">A2680*G2680*(1-H2675/100)</f>
        <v>900</v>
      </c>
      <c r="I2680" s="334" t="n">
        <v>438.75</v>
      </c>
      <c r="J2680" s="334" t="n">
        <f aca="false">(A2680*I2680)/J2675*K2675</f>
        <v>398.25</v>
      </c>
      <c r="K2680" s="335" t="n">
        <f aca="false">H2680-J2680</f>
        <v>501.75</v>
      </c>
      <c r="L2680" s="330"/>
      <c r="M2680" s="262"/>
      <c r="N2680" s="262" t="n">
        <v>438.75</v>
      </c>
      <c r="O2680" s="262" t="n">
        <v>4.5</v>
      </c>
      <c r="P2680" s="262" t="n">
        <v>900</v>
      </c>
      <c r="Q2680" s="262" t="n">
        <v>629</v>
      </c>
      <c r="R2680" s="331" t="n">
        <f aca="false">A2680*F2680</f>
        <v>0.95</v>
      </c>
    </row>
    <row r="2681" s="1" customFormat="true" ht="12.75" hidden="false" customHeight="false" outlineLevel="0" collapsed="false">
      <c r="A2681" s="262" t="n">
        <v>1</v>
      </c>
      <c r="B2681" s="332" t="s">
        <v>1534</v>
      </c>
      <c r="C2681" s="332" t="s">
        <v>1535</v>
      </c>
      <c r="D2681" s="332" t="s">
        <v>1536</v>
      </c>
      <c r="E2681" s="262"/>
      <c r="F2681" s="331" t="n">
        <v>7</v>
      </c>
      <c r="G2681" s="333" t="n">
        <v>2900</v>
      </c>
      <c r="H2681" s="333" t="n">
        <f aca="false">A2681*G2681*(1-H2675/100)</f>
        <v>2900</v>
      </c>
      <c r="I2681" s="334" t="n">
        <v>1886.625</v>
      </c>
      <c r="J2681" s="334" t="n">
        <f aca="false">(A2681*I2681)/J2675*K2675</f>
        <v>1712.475</v>
      </c>
      <c r="K2681" s="335" t="n">
        <f aca="false">H2681-J2681</f>
        <v>1187.525</v>
      </c>
      <c r="L2681" s="330"/>
      <c r="M2681" s="262"/>
      <c r="N2681" s="262" t="n">
        <v>1886.625</v>
      </c>
      <c r="O2681" s="262" t="n">
        <v>21.5</v>
      </c>
      <c r="P2681" s="262" t="n">
        <v>3400</v>
      </c>
      <c r="Q2681" s="262" t="n">
        <v>2547</v>
      </c>
      <c r="R2681" s="331" t="n">
        <f aca="false">A2681*F2681</f>
        <v>7</v>
      </c>
    </row>
    <row r="2682" s="1" customFormat="true" ht="12.75" hidden="false" customHeight="false" outlineLevel="0" collapsed="false">
      <c r="A2682" s="336" t="n">
        <f aca="false">SUM(A2676:A2681)</f>
        <v>6</v>
      </c>
      <c r="B2682" s="336" t="s">
        <v>377</v>
      </c>
      <c r="C2682" s="336"/>
      <c r="D2682" s="336"/>
      <c r="E2682" s="336"/>
      <c r="F2682" s="337" t="n">
        <f aca="false">R2682</f>
        <v>11.14</v>
      </c>
      <c r="G2682" s="338"/>
      <c r="H2682" s="339" t="n">
        <f aca="false">SUM(H2676:H2681)</f>
        <v>8750</v>
      </c>
      <c r="I2682" s="340"/>
      <c r="J2682" s="341" t="n">
        <f aca="false">SUM(J2676:J2681)</f>
        <v>4370.13</v>
      </c>
      <c r="K2682" s="335" t="n">
        <f aca="false">SUM(K2676:K2681)</f>
        <v>4379.87</v>
      </c>
      <c r="L2682" s="330"/>
      <c r="M2682" s="262"/>
      <c r="N2682" s="262"/>
      <c r="O2682" s="262"/>
      <c r="P2682" s="262"/>
      <c r="Q2682" s="262"/>
      <c r="R2682" s="331" t="n">
        <f aca="false">SUM(R2676:R2681)</f>
        <v>11.14</v>
      </c>
    </row>
    <row r="2683" s="1" customFormat="true" ht="12.75" hidden="false" customHeight="false" outlineLevel="0" collapsed="false">
      <c r="A2683" s="262"/>
      <c r="B2683" s="272" t="s">
        <v>914</v>
      </c>
      <c r="C2683" s="342"/>
      <c r="D2683" s="342"/>
      <c r="E2683" s="262"/>
      <c r="F2683" s="262"/>
      <c r="G2683" s="333"/>
      <c r="H2683" s="343" t="n">
        <v>0</v>
      </c>
      <c r="I2683" s="344" t="n">
        <f aca="false">K2684/J2684</f>
        <v>1.00222876664996</v>
      </c>
      <c r="J2683" s="345"/>
      <c r="K2683" s="335"/>
      <c r="L2683" s="330"/>
      <c r="M2683" s="262"/>
      <c r="N2683" s="262"/>
      <c r="O2683" s="262"/>
      <c r="P2683" s="262"/>
      <c r="Q2683" s="262"/>
      <c r="R2683" s="331"/>
    </row>
    <row r="2684" s="1" customFormat="true" ht="13.5" hidden="false" customHeight="false" outlineLevel="0" collapsed="false">
      <c r="A2684" s="346"/>
      <c r="B2684" s="346" t="s">
        <v>915</v>
      </c>
      <c r="C2684" s="346"/>
      <c r="D2684" s="346"/>
      <c r="E2684" s="346"/>
      <c r="F2684" s="347"/>
      <c r="G2684" s="348"/>
      <c r="H2684" s="349" t="n">
        <f aca="false">SUM(H2682:H2683)</f>
        <v>8750</v>
      </c>
      <c r="I2684" s="350" t="n">
        <f aca="false">K2684/H2684</f>
        <v>0.500556571428572</v>
      </c>
      <c r="J2684" s="351" t="n">
        <f aca="false">SUM(J2682:J2683)</f>
        <v>4370.13</v>
      </c>
      <c r="K2684" s="352" t="n">
        <f aca="false">H2684-J2684</f>
        <v>4379.87</v>
      </c>
      <c r="L2684" s="330"/>
      <c r="M2684" s="262"/>
      <c r="N2684" s="262"/>
      <c r="O2684" s="262"/>
      <c r="P2684" s="262"/>
      <c r="Q2684" s="262"/>
      <c r="R2684" s="331"/>
    </row>
    <row r="2685" s="1" customFormat="true" ht="13.5" hidden="false" customHeight="false" outlineLevel="0" collapsed="false">
      <c r="A2685" s="262"/>
      <c r="B2685" s="272"/>
      <c r="C2685" s="342"/>
      <c r="D2685" s="342"/>
      <c r="E2685" s="262"/>
      <c r="F2685" s="262"/>
      <c r="G2685" s="262"/>
      <c r="H2685" s="262"/>
      <c r="I2685" s="354"/>
      <c r="J2685" s="354"/>
      <c r="K2685" s="355"/>
      <c r="L2685" s="330"/>
      <c r="M2685" s="262"/>
      <c r="N2685" s="262"/>
      <c r="O2685" s="262"/>
      <c r="P2685" s="262"/>
      <c r="Q2685" s="262"/>
      <c r="R2685" s="331"/>
    </row>
    <row r="2686" s="1" customFormat="true" ht="13.5" hidden="false" customHeight="false" outlineLevel="0" collapsed="false">
      <c r="A2686" s="322"/>
      <c r="B2686" s="323" t="s">
        <v>3884</v>
      </c>
      <c r="C2686" s="324" t="s">
        <v>1965</v>
      </c>
      <c r="D2686" s="325" t="n">
        <v>42793</v>
      </c>
      <c r="E2686" s="322"/>
      <c r="F2686" s="322" t="s">
        <v>3868</v>
      </c>
      <c r="G2686" s="324"/>
      <c r="H2686" s="326" t="n">
        <v>0</v>
      </c>
      <c r="I2686" s="327" t="s">
        <v>358</v>
      </c>
      <c r="J2686" s="328" t="n">
        <v>65</v>
      </c>
      <c r="K2686" s="329" t="n">
        <v>59</v>
      </c>
      <c r="L2686" s="330"/>
      <c r="M2686" s="262"/>
      <c r="N2686" s="262"/>
      <c r="O2686" s="262"/>
      <c r="P2686" s="262"/>
      <c r="Q2686" s="262"/>
      <c r="R2686" s="331"/>
    </row>
    <row r="2687" s="1" customFormat="true" ht="12.75" hidden="false" customHeight="false" outlineLevel="0" collapsed="false">
      <c r="A2687" s="262" t="n">
        <v>22</v>
      </c>
      <c r="B2687" s="332" t="s">
        <v>2033</v>
      </c>
      <c r="C2687" s="332" t="s">
        <v>805</v>
      </c>
      <c r="D2687" s="332" t="s">
        <v>2034</v>
      </c>
      <c r="E2687" s="262"/>
      <c r="F2687" s="331" t="n">
        <v>9.88</v>
      </c>
      <c r="G2687" s="333" t="n">
        <v>1592</v>
      </c>
      <c r="H2687" s="333" t="n">
        <f aca="false">A2687*G2687*(1-H2686/100)</f>
        <v>35024</v>
      </c>
      <c r="I2687" s="334" t="n">
        <v>1179.36</v>
      </c>
      <c r="J2687" s="334" t="n">
        <f aca="false">(A2687*I2687)/J2686*K2686</f>
        <v>23550.912</v>
      </c>
      <c r="K2687" s="335" t="n">
        <f aca="false">H2687-J2687</f>
        <v>11473.088</v>
      </c>
      <c r="L2687" s="330"/>
      <c r="M2687" s="262"/>
      <c r="N2687" s="262" t="n">
        <v>1179.36</v>
      </c>
      <c r="O2687" s="262" t="n">
        <v>13.44</v>
      </c>
      <c r="P2687" s="262" t="n">
        <v>1770</v>
      </c>
      <c r="Q2687" s="262" t="n">
        <v>1592.136</v>
      </c>
      <c r="R2687" s="331" t="n">
        <f aca="false">A2687*F2687</f>
        <v>217.36</v>
      </c>
    </row>
    <row r="2688" s="1" customFormat="true" ht="12.75" hidden="false" customHeight="false" outlineLevel="0" collapsed="false">
      <c r="A2688" s="336" t="n">
        <f aca="false">SUM(A2687:A2687)</f>
        <v>22</v>
      </c>
      <c r="B2688" s="336" t="s">
        <v>377</v>
      </c>
      <c r="C2688" s="336"/>
      <c r="D2688" s="336"/>
      <c r="E2688" s="336"/>
      <c r="F2688" s="337" t="n">
        <f aca="false">R2688</f>
        <v>217.36</v>
      </c>
      <c r="G2688" s="338"/>
      <c r="H2688" s="339" t="n">
        <f aca="false">SUM(H2687:H2687)</f>
        <v>35024</v>
      </c>
      <c r="I2688" s="340"/>
      <c r="J2688" s="341" t="n">
        <f aca="false">SUM(J2687:J2687)</f>
        <v>23550.912</v>
      </c>
      <c r="K2688" s="335" t="n">
        <f aca="false">SUM(K2687:K2687)</f>
        <v>11473.088</v>
      </c>
      <c r="L2688" s="330"/>
      <c r="M2688" s="262"/>
      <c r="N2688" s="262"/>
      <c r="O2688" s="262"/>
      <c r="P2688" s="262"/>
      <c r="Q2688" s="262"/>
      <c r="R2688" s="331" t="n">
        <f aca="false">SUM(R2687:R2687)</f>
        <v>217.36</v>
      </c>
    </row>
    <row r="2689" s="1" customFormat="true" ht="12.75" hidden="false" customHeight="false" outlineLevel="0" collapsed="false">
      <c r="A2689" s="262"/>
      <c r="B2689" s="272" t="s">
        <v>914</v>
      </c>
      <c r="C2689" s="342"/>
      <c r="D2689" s="342"/>
      <c r="E2689" s="262"/>
      <c r="F2689" s="262"/>
      <c r="G2689" s="333"/>
      <c r="H2689" s="343" t="n">
        <v>0</v>
      </c>
      <c r="I2689" s="344" t="n">
        <f aca="false">K2690/J2690</f>
        <v>0.487161091680866</v>
      </c>
      <c r="J2689" s="345"/>
      <c r="K2689" s="335"/>
      <c r="L2689" s="330"/>
      <c r="M2689" s="262"/>
      <c r="N2689" s="262"/>
      <c r="O2689" s="262"/>
      <c r="P2689" s="262"/>
      <c r="Q2689" s="262"/>
      <c r="R2689" s="331"/>
    </row>
    <row r="2690" s="1" customFormat="true" ht="13.5" hidden="false" customHeight="false" outlineLevel="0" collapsed="false">
      <c r="A2690" s="346"/>
      <c r="B2690" s="346" t="s">
        <v>915</v>
      </c>
      <c r="C2690" s="346"/>
      <c r="D2690" s="346"/>
      <c r="E2690" s="346"/>
      <c r="F2690" s="347"/>
      <c r="G2690" s="348"/>
      <c r="H2690" s="349" t="n">
        <f aca="false">SUM(H2688:H2689)</f>
        <v>35024</v>
      </c>
      <c r="I2690" s="350" t="n">
        <f aca="false">K2690/H2690</f>
        <v>0.327577889447236</v>
      </c>
      <c r="J2690" s="351" t="n">
        <f aca="false">SUM(J2688:J2689)</f>
        <v>23550.912</v>
      </c>
      <c r="K2690" s="352" t="n">
        <f aca="false">H2690-J2690</f>
        <v>11473.088</v>
      </c>
      <c r="L2690" s="330"/>
      <c r="M2690" s="262"/>
      <c r="N2690" s="262"/>
      <c r="O2690" s="262"/>
      <c r="P2690" s="262"/>
      <c r="Q2690" s="262"/>
      <c r="R2690" s="331"/>
    </row>
    <row r="2691" s="1" customFormat="true" ht="13.5" hidden="false" customHeight="false" outlineLevel="0" collapsed="false">
      <c r="A2691" s="262"/>
      <c r="C2691" s="342"/>
      <c r="D2691" s="342"/>
      <c r="E2691" s="262"/>
      <c r="F2691" s="262"/>
      <c r="G2691" s="262"/>
      <c r="H2691" s="262"/>
      <c r="I2691" s="354"/>
      <c r="J2691" s="354"/>
      <c r="K2691" s="355"/>
      <c r="L2691" s="330"/>
      <c r="M2691" s="262"/>
      <c r="N2691" s="262"/>
      <c r="O2691" s="262"/>
      <c r="P2691" s="262"/>
      <c r="Q2691" s="262"/>
      <c r="R2691" s="331"/>
    </row>
    <row r="2692" s="1" customFormat="true" ht="13.5" hidden="false" customHeight="false" outlineLevel="0" collapsed="false">
      <c r="A2692" s="322"/>
      <c r="B2692" s="272" t="s">
        <v>3885</v>
      </c>
      <c r="C2692" s="324" t="s">
        <v>3886</v>
      </c>
      <c r="D2692" s="325" t="n">
        <v>42793</v>
      </c>
      <c r="E2692" s="322"/>
      <c r="F2692" s="322" t="s">
        <v>3887</v>
      </c>
      <c r="G2692" s="324"/>
      <c r="H2692" s="326" t="n">
        <v>0</v>
      </c>
      <c r="I2692" s="327" t="s">
        <v>358</v>
      </c>
      <c r="J2692" s="328" t="n">
        <v>65</v>
      </c>
      <c r="K2692" s="329" t="n">
        <v>59</v>
      </c>
      <c r="L2692" s="330"/>
      <c r="M2692" s="262"/>
      <c r="N2692" s="262"/>
      <c r="O2692" s="262"/>
      <c r="P2692" s="262"/>
      <c r="Q2692" s="262"/>
      <c r="R2692" s="331"/>
    </row>
    <row r="2693" s="1" customFormat="true" ht="12.75" hidden="false" customHeight="false" outlineLevel="0" collapsed="false">
      <c r="A2693" s="262" t="n">
        <v>1</v>
      </c>
      <c r="B2693" s="332" t="s">
        <v>3888</v>
      </c>
      <c r="C2693" s="332" t="s">
        <v>3889</v>
      </c>
      <c r="D2693" s="332" t="s">
        <v>3890</v>
      </c>
      <c r="E2693" s="262"/>
      <c r="F2693" s="331"/>
      <c r="G2693" s="333" t="n">
        <v>25000</v>
      </c>
      <c r="H2693" s="333" t="n">
        <f aca="false">A2693*G2693*(1-H2692/100)</f>
        <v>25000</v>
      </c>
      <c r="I2693" s="334" t="n">
        <v>19305</v>
      </c>
      <c r="J2693" s="334" t="n">
        <f aca="false">(A2693*I2693)/J2692*K2692</f>
        <v>17523</v>
      </c>
      <c r="K2693" s="335" t="n">
        <f aca="false">H2693-J2693</f>
        <v>7477</v>
      </c>
      <c r="L2693" s="330"/>
      <c r="M2693" s="262"/>
      <c r="N2693" s="262" t="n">
        <v>19305</v>
      </c>
      <c r="O2693" s="262" t="n">
        <v>220</v>
      </c>
      <c r="P2693" s="262"/>
      <c r="Q2693" s="262" t="n">
        <v>25096.5</v>
      </c>
      <c r="R2693" s="331" t="n">
        <f aca="false">A2693*F2693</f>
        <v>0</v>
      </c>
    </row>
    <row r="2694" s="1" customFormat="true" ht="12.75" hidden="false" customHeight="false" outlineLevel="0" collapsed="false">
      <c r="A2694" s="262" t="n">
        <v>1</v>
      </c>
      <c r="B2694" s="332" t="s">
        <v>3891</v>
      </c>
      <c r="C2694" s="332" t="s">
        <v>3892</v>
      </c>
      <c r="D2694" s="332" t="s">
        <v>3893</v>
      </c>
      <c r="E2694" s="262"/>
      <c r="F2694" s="331"/>
      <c r="G2694" s="333" t="n">
        <v>19000</v>
      </c>
      <c r="H2694" s="333" t="n">
        <f aca="false">A2694*G2694*(1-H2692/100)</f>
        <v>19000</v>
      </c>
      <c r="I2694" s="334" t="n">
        <v>16000</v>
      </c>
      <c r="J2694" s="334" t="n">
        <f aca="false">(A2694*I2694)/J2692*K2692</f>
        <v>14523.0769230769</v>
      </c>
      <c r="K2694" s="335" t="n">
        <f aca="false">H2694-J2694</f>
        <v>4476.92307692308</v>
      </c>
      <c r="L2694" s="330"/>
      <c r="M2694" s="262"/>
      <c r="N2694" s="262" t="n">
        <v>20490.5025</v>
      </c>
      <c r="O2694" s="262" t="n">
        <v>233.51</v>
      </c>
      <c r="P2694" s="262" t="n">
        <v>28686.7035</v>
      </c>
      <c r="Q2694" s="262" t="n">
        <v>24588.603</v>
      </c>
      <c r="R2694" s="331" t="n">
        <f aca="false">A2694*F2694</f>
        <v>0</v>
      </c>
    </row>
    <row r="2695" s="1" customFormat="true" ht="12.75" hidden="false" customHeight="false" outlineLevel="0" collapsed="false">
      <c r="A2695" s="262" t="n">
        <v>1</v>
      </c>
      <c r="B2695" s="332" t="s">
        <v>3894</v>
      </c>
      <c r="C2695" s="332" t="s">
        <v>1760</v>
      </c>
      <c r="D2695" s="332" t="s">
        <v>856</v>
      </c>
      <c r="E2695" s="262"/>
      <c r="F2695" s="331"/>
      <c r="G2695" s="333" t="n">
        <v>8500</v>
      </c>
      <c r="H2695" s="333" t="n">
        <f aca="false">A2695*G2695*(1-H2692/100)</f>
        <v>8500</v>
      </c>
      <c r="I2695" s="334" t="n">
        <v>6500</v>
      </c>
      <c r="J2695" s="334" t="n">
        <f aca="false">(A2695*I2695)/J2692*K2692</f>
        <v>5900</v>
      </c>
      <c r="K2695" s="335" t="n">
        <f aca="false">H2695-J2695</f>
        <v>2600</v>
      </c>
      <c r="L2695" s="330"/>
      <c r="M2695" s="262"/>
      <c r="N2695" s="262" t="n">
        <v>9198.28</v>
      </c>
      <c r="O2695" s="262" t="n">
        <v>101.08</v>
      </c>
      <c r="P2695" s="262"/>
      <c r="Q2695" s="262" t="n">
        <v>8500</v>
      </c>
      <c r="R2695" s="331" t="n">
        <f aca="false">A2695*F2695</f>
        <v>0</v>
      </c>
    </row>
    <row r="2696" s="1" customFormat="true" ht="12.75" hidden="false" customHeight="false" outlineLevel="0" collapsed="false">
      <c r="A2696" s="262" t="n">
        <v>1</v>
      </c>
      <c r="B2696" s="332" t="s">
        <v>3895</v>
      </c>
      <c r="C2696" s="332" t="s">
        <v>3896</v>
      </c>
      <c r="D2696" s="332"/>
      <c r="E2696" s="262"/>
      <c r="F2696" s="331"/>
      <c r="G2696" s="333"/>
      <c r="H2696" s="333"/>
      <c r="I2696" s="334"/>
      <c r="J2696" s="334"/>
      <c r="K2696" s="335"/>
      <c r="L2696" s="330"/>
      <c r="M2696" s="262"/>
      <c r="N2696" s="262"/>
      <c r="O2696" s="262"/>
      <c r="P2696" s="262"/>
      <c r="Q2696" s="262"/>
      <c r="R2696" s="331"/>
    </row>
    <row r="2697" s="1" customFormat="true" ht="12.75" hidden="false" customHeight="false" outlineLevel="0" collapsed="false">
      <c r="A2697" s="336" t="n">
        <f aca="false">SUM(A2693:A2696)</f>
        <v>4</v>
      </c>
      <c r="B2697" s="336" t="s">
        <v>377</v>
      </c>
      <c r="C2697" s="336"/>
      <c r="D2697" s="336"/>
      <c r="E2697" s="336"/>
      <c r="F2697" s="337" t="n">
        <f aca="false">R2697</f>
        <v>0</v>
      </c>
      <c r="G2697" s="338"/>
      <c r="H2697" s="339" t="n">
        <f aca="false">SUM(H2693:H2695)</f>
        <v>52500</v>
      </c>
      <c r="I2697" s="340"/>
      <c r="J2697" s="341" t="n">
        <f aca="false">SUM(J2693:J2695)</f>
        <v>37946.0769230769</v>
      </c>
      <c r="K2697" s="335" t="n">
        <f aca="false">SUM(K2693:K2695)</f>
        <v>14553.9230769231</v>
      </c>
      <c r="L2697" s="330"/>
      <c r="M2697" s="262"/>
      <c r="N2697" s="262"/>
      <c r="O2697" s="262"/>
      <c r="P2697" s="262"/>
      <c r="Q2697" s="262"/>
      <c r="R2697" s="331" t="n">
        <f aca="false">SUM(R2693:R2695)</f>
        <v>0</v>
      </c>
    </row>
    <row r="2698" s="1" customFormat="true" ht="12.75" hidden="false" customHeight="false" outlineLevel="0" collapsed="false">
      <c r="A2698" s="262"/>
      <c r="B2698" s="272" t="s">
        <v>914</v>
      </c>
      <c r="C2698" s="342"/>
      <c r="D2698" s="342"/>
      <c r="E2698" s="262"/>
      <c r="F2698" s="262"/>
      <c r="G2698" s="333"/>
      <c r="H2698" s="343" t="n">
        <v>0</v>
      </c>
      <c r="I2698" s="344" t="n">
        <f aca="false">K2699/J2699</f>
        <v>0.383542233006757</v>
      </c>
      <c r="J2698" s="345"/>
      <c r="K2698" s="335"/>
      <c r="L2698" s="330"/>
      <c r="M2698" s="262"/>
      <c r="N2698" s="262"/>
      <c r="O2698" s="262"/>
      <c r="P2698" s="262"/>
      <c r="Q2698" s="262"/>
      <c r="R2698" s="331"/>
    </row>
    <row r="2699" s="1" customFormat="true" ht="13.5" hidden="false" customHeight="false" outlineLevel="0" collapsed="false">
      <c r="A2699" s="346"/>
      <c r="B2699" s="346" t="s">
        <v>915</v>
      </c>
      <c r="C2699" s="346"/>
      <c r="D2699" s="346"/>
      <c r="E2699" s="346"/>
      <c r="F2699" s="347"/>
      <c r="G2699" s="348"/>
      <c r="H2699" s="349" t="n">
        <f aca="false">SUM(H2697:H2698)</f>
        <v>52500</v>
      </c>
      <c r="I2699" s="350" t="n">
        <f aca="false">K2699/H2699</f>
        <v>0.277217582417582</v>
      </c>
      <c r="J2699" s="351" t="n">
        <f aca="false">SUM(J2697:J2698)</f>
        <v>37946.0769230769</v>
      </c>
      <c r="K2699" s="352" t="n">
        <f aca="false">H2699-J2699</f>
        <v>14553.9230769231</v>
      </c>
      <c r="L2699" s="330"/>
      <c r="M2699" s="262"/>
      <c r="N2699" s="262"/>
      <c r="O2699" s="262"/>
      <c r="P2699" s="262"/>
      <c r="Q2699" s="262"/>
      <c r="R2699" s="331"/>
    </row>
    <row r="2700" s="1" customFormat="true" ht="13.5" hidden="false" customHeight="false" outlineLevel="0" collapsed="false">
      <c r="A2700" s="262"/>
      <c r="C2700" s="342"/>
      <c r="D2700" s="342"/>
      <c r="E2700" s="262"/>
      <c r="F2700" s="262"/>
      <c r="G2700" s="262"/>
      <c r="H2700" s="262"/>
      <c r="I2700" s="354"/>
      <c r="J2700" s="354"/>
      <c r="K2700" s="355"/>
      <c r="L2700" s="330"/>
      <c r="M2700" s="262"/>
      <c r="N2700" s="262"/>
      <c r="O2700" s="262"/>
      <c r="P2700" s="262"/>
      <c r="Q2700" s="262"/>
      <c r="R2700" s="331"/>
    </row>
    <row r="2701" s="1" customFormat="true" ht="13.5" hidden="false" customHeight="false" outlineLevel="0" collapsed="false">
      <c r="A2701" s="322"/>
      <c r="B2701" s="323" t="s">
        <v>3897</v>
      </c>
      <c r="C2701" s="324" t="s">
        <v>2027</v>
      </c>
      <c r="D2701" s="325" t="n">
        <v>42793</v>
      </c>
      <c r="E2701" s="322"/>
      <c r="F2701" s="322" t="s">
        <v>3887</v>
      </c>
      <c r="G2701" s="324"/>
      <c r="H2701" s="326" t="n">
        <v>0</v>
      </c>
      <c r="I2701" s="327" t="s">
        <v>358</v>
      </c>
      <c r="J2701" s="328" t="n">
        <v>65</v>
      </c>
      <c r="K2701" s="329" t="n">
        <v>59</v>
      </c>
      <c r="L2701" s="330"/>
      <c r="M2701" s="262"/>
      <c r="N2701" s="262"/>
      <c r="O2701" s="262"/>
      <c r="P2701" s="262"/>
      <c r="Q2701" s="262"/>
      <c r="R2701" s="331"/>
    </row>
    <row r="2702" s="1" customFormat="true" ht="12.75" hidden="false" customHeight="false" outlineLevel="0" collapsed="false">
      <c r="A2702" s="262" t="n">
        <v>5</v>
      </c>
      <c r="B2702" s="332" t="s">
        <v>3805</v>
      </c>
      <c r="C2702" s="332" t="s">
        <v>1553</v>
      </c>
      <c r="D2702" s="332" t="s">
        <v>3806</v>
      </c>
      <c r="E2702" s="262"/>
      <c r="F2702" s="331" t="n">
        <v>2.1</v>
      </c>
      <c r="G2702" s="333" t="n">
        <v>2400</v>
      </c>
      <c r="H2702" s="333" t="n">
        <f aca="false">A2702*G2702*(1-H2701/100)</f>
        <v>12000</v>
      </c>
      <c r="I2702" s="334" t="n">
        <v>947.7</v>
      </c>
      <c r="J2702" s="334" t="n">
        <f aca="false">(A2702*I2702)/J2701*K2701</f>
        <v>4301.1</v>
      </c>
      <c r="K2702" s="335" t="n">
        <f aca="false">H2702-J2702</f>
        <v>7698.9</v>
      </c>
      <c r="L2702" s="330"/>
      <c r="M2702" s="262"/>
      <c r="N2702" s="262" t="n">
        <v>947.7</v>
      </c>
      <c r="O2702" s="262" t="n">
        <v>10.8</v>
      </c>
      <c r="P2702" s="262" t="n">
        <v>1710</v>
      </c>
      <c r="Q2702" s="262" t="n">
        <v>1279</v>
      </c>
      <c r="R2702" s="331" t="n">
        <f aca="false">A2702*F2702</f>
        <v>10.5</v>
      </c>
    </row>
    <row r="2703" s="1" customFormat="true" ht="12.75" hidden="false" customHeight="false" outlineLevel="0" collapsed="false">
      <c r="A2703" s="262" t="n">
        <v>5</v>
      </c>
      <c r="B2703" s="332" t="s">
        <v>2297</v>
      </c>
      <c r="C2703" s="332" t="s">
        <v>1553</v>
      </c>
      <c r="D2703" s="332" t="s">
        <v>3679</v>
      </c>
      <c r="E2703" s="262"/>
      <c r="F2703" s="331" t="n">
        <v>4.2</v>
      </c>
      <c r="G2703" s="333" t="n">
        <v>3900</v>
      </c>
      <c r="H2703" s="333" t="n">
        <f aca="false">A2703*G2703*(1-H2701/100)</f>
        <v>19500</v>
      </c>
      <c r="I2703" s="334" t="n">
        <v>1790.1</v>
      </c>
      <c r="J2703" s="334" t="n">
        <f aca="false">(A2703*I2703)/J2701*K2701</f>
        <v>8124.3</v>
      </c>
      <c r="K2703" s="335" t="n">
        <f aca="false">H2703-J2703</f>
        <v>11375.7</v>
      </c>
      <c r="L2703" s="330"/>
      <c r="M2703" s="262"/>
      <c r="N2703" s="262" t="n">
        <v>1790.1</v>
      </c>
      <c r="O2703" s="262" t="n">
        <v>20.4</v>
      </c>
      <c r="P2703" s="262" t="n">
        <v>3220</v>
      </c>
      <c r="Q2703" s="262" t="n">
        <v>2685</v>
      </c>
      <c r="R2703" s="331" t="n">
        <f aca="false">A2703*F2703</f>
        <v>21</v>
      </c>
    </row>
    <row r="2704" s="1" customFormat="true" ht="12.75" hidden="false" customHeight="false" outlineLevel="0" collapsed="false">
      <c r="A2704" s="262" t="n">
        <v>8</v>
      </c>
      <c r="B2704" s="332" t="s">
        <v>3384</v>
      </c>
      <c r="C2704" s="332" t="s">
        <v>2415</v>
      </c>
      <c r="D2704" s="332" t="s">
        <v>3385</v>
      </c>
      <c r="E2704" s="262"/>
      <c r="F2704" s="331"/>
      <c r="G2704" s="333" t="n">
        <v>5800</v>
      </c>
      <c r="H2704" s="333" t="n">
        <f aca="false">A2704*G2704*(1-H2701/100)</f>
        <v>46400</v>
      </c>
      <c r="I2704" s="334" t="n">
        <v>2439.97</v>
      </c>
      <c r="J2704" s="334" t="n">
        <f aca="false">(A2704*I2704)/J2701*K2701</f>
        <v>17717.936</v>
      </c>
      <c r="K2704" s="335" t="n">
        <f aca="false">H2704-J2704</f>
        <v>28682.064</v>
      </c>
      <c r="L2704" s="330"/>
      <c r="M2704" s="262"/>
      <c r="N2704" s="262" t="n">
        <v>2439.97</v>
      </c>
      <c r="O2704" s="262" t="n">
        <v>27.4</v>
      </c>
      <c r="P2704" s="262" t="n">
        <v>4880</v>
      </c>
      <c r="Q2704" s="262" t="n">
        <v>3294</v>
      </c>
      <c r="R2704" s="331" t="n">
        <f aca="false">A2704*F2704</f>
        <v>0</v>
      </c>
    </row>
    <row r="2705" s="1" customFormat="true" ht="12.75" hidden="false" customHeight="false" outlineLevel="0" collapsed="false">
      <c r="A2705" s="262" t="n">
        <v>6</v>
      </c>
      <c r="B2705" s="332" t="s">
        <v>3898</v>
      </c>
      <c r="C2705" s="332" t="s">
        <v>3899</v>
      </c>
      <c r="D2705" s="332" t="s">
        <v>856</v>
      </c>
      <c r="E2705" s="262"/>
      <c r="F2705" s="331"/>
      <c r="G2705" s="333" t="n">
        <v>1900</v>
      </c>
      <c r="H2705" s="333" t="n">
        <f aca="false">A2705*G2705*(1-H2701/100)</f>
        <v>11400</v>
      </c>
      <c r="I2705" s="334" t="n">
        <v>921.375</v>
      </c>
      <c r="J2705" s="334" t="n">
        <f aca="false">(A2705*I2705)/J2701*K2701</f>
        <v>5017.95</v>
      </c>
      <c r="K2705" s="335" t="n">
        <f aca="false">H2705-J2705</f>
        <v>6382.05</v>
      </c>
      <c r="L2705" s="330"/>
      <c r="M2705" s="262"/>
      <c r="N2705" s="262" t="n">
        <v>921.375</v>
      </c>
      <c r="O2705" s="262" t="n">
        <v>10.5</v>
      </c>
      <c r="P2705" s="262"/>
      <c r="Q2705" s="262" t="n">
        <v>1290</v>
      </c>
      <c r="R2705" s="331" t="n">
        <f aca="false">A2705*F2705</f>
        <v>0</v>
      </c>
    </row>
    <row r="2706" s="1" customFormat="true" ht="12.75" hidden="false" customHeight="false" outlineLevel="0" collapsed="false">
      <c r="A2706" s="336" t="n">
        <f aca="false">SUM(A2702:A2705)</f>
        <v>24</v>
      </c>
      <c r="B2706" s="336" t="s">
        <v>377</v>
      </c>
      <c r="C2706" s="336"/>
      <c r="D2706" s="336"/>
      <c r="E2706" s="336"/>
      <c r="F2706" s="337" t="n">
        <f aca="false">R2706</f>
        <v>31.5</v>
      </c>
      <c r="G2706" s="338"/>
      <c r="H2706" s="339" t="n">
        <f aca="false">SUM(H2702:H2705)</f>
        <v>89300</v>
      </c>
      <c r="I2706" s="340"/>
      <c r="J2706" s="341" t="n">
        <f aca="false">SUM(J2702:J2705)</f>
        <v>35161.286</v>
      </c>
      <c r="K2706" s="335" t="n">
        <f aca="false">SUM(K2702:K2705)</f>
        <v>54138.714</v>
      </c>
      <c r="L2706" s="330"/>
      <c r="M2706" s="262"/>
      <c r="N2706" s="262"/>
      <c r="O2706" s="262"/>
      <c r="P2706" s="262"/>
      <c r="Q2706" s="262"/>
      <c r="R2706" s="331" t="n">
        <f aca="false">SUM(R2702:R2705)</f>
        <v>31.5</v>
      </c>
    </row>
    <row r="2707" s="1" customFormat="true" ht="12.75" hidden="false" customHeight="false" outlineLevel="0" collapsed="false">
      <c r="A2707" s="262"/>
      <c r="B2707" s="272" t="s">
        <v>914</v>
      </c>
      <c r="C2707" s="342"/>
      <c r="D2707" s="342"/>
      <c r="E2707" s="262"/>
      <c r="F2707" s="262"/>
      <c r="G2707" s="333"/>
      <c r="H2707" s="343" t="n">
        <v>0</v>
      </c>
      <c r="I2707" s="344" t="n">
        <f aca="false">K2708/J2708</f>
        <v>1.53972508286529</v>
      </c>
      <c r="J2707" s="345"/>
      <c r="K2707" s="335"/>
      <c r="L2707" s="330"/>
      <c r="M2707" s="262"/>
      <c r="N2707" s="262"/>
      <c r="O2707" s="262"/>
      <c r="P2707" s="262"/>
      <c r="Q2707" s="262"/>
      <c r="R2707" s="331"/>
    </row>
    <row r="2708" s="1" customFormat="true" ht="13.5" hidden="false" customHeight="false" outlineLevel="0" collapsed="false">
      <c r="A2708" s="346"/>
      <c r="B2708" s="346" t="s">
        <v>915</v>
      </c>
      <c r="C2708" s="346"/>
      <c r="D2708" s="346"/>
      <c r="E2708" s="346"/>
      <c r="F2708" s="347"/>
      <c r="G2708" s="348"/>
      <c r="H2708" s="349" t="n">
        <f aca="false">SUM(H2706:H2707)</f>
        <v>89300</v>
      </c>
      <c r="I2708" s="350" t="n">
        <f aca="false">K2708/H2708</f>
        <v>0.606256595744681</v>
      </c>
      <c r="J2708" s="351" t="n">
        <f aca="false">SUM(J2706:J2707)</f>
        <v>35161.286</v>
      </c>
      <c r="K2708" s="352" t="n">
        <f aca="false">H2708-J2708</f>
        <v>54138.714</v>
      </c>
      <c r="L2708" s="330"/>
      <c r="M2708" s="262"/>
      <c r="N2708" s="262"/>
      <c r="O2708" s="262"/>
      <c r="P2708" s="262"/>
      <c r="Q2708" s="262"/>
      <c r="R2708" s="331"/>
    </row>
    <row r="2709" s="1" customFormat="true" ht="13.5" hidden="false" customHeight="false" outlineLevel="0" collapsed="false">
      <c r="A2709" s="262"/>
      <c r="B2709" s="272" t="s">
        <v>3900</v>
      </c>
      <c r="C2709" s="342"/>
      <c r="D2709" s="342"/>
      <c r="E2709" s="262"/>
      <c r="F2709" s="262"/>
      <c r="G2709" s="262"/>
      <c r="H2709" s="262"/>
      <c r="I2709" s="354"/>
      <c r="J2709" s="354"/>
      <c r="K2709" s="355"/>
      <c r="L2709" s="330"/>
      <c r="M2709" s="262"/>
      <c r="N2709" s="262"/>
      <c r="O2709" s="262"/>
      <c r="P2709" s="262"/>
      <c r="Q2709" s="262"/>
      <c r="R2709" s="331"/>
    </row>
    <row r="2710" s="1" customFormat="true" ht="13.5" hidden="false" customHeight="false" outlineLevel="0" collapsed="false">
      <c r="A2710" s="322"/>
      <c r="B2710" s="323" t="s">
        <v>3900</v>
      </c>
      <c r="C2710" s="324"/>
      <c r="E2710" s="322"/>
      <c r="F2710" s="322" t="s">
        <v>3887</v>
      </c>
      <c r="G2710" s="325" t="n">
        <v>42793</v>
      </c>
      <c r="H2710" s="326" t="n">
        <v>0</v>
      </c>
      <c r="I2710" s="327" t="s">
        <v>358</v>
      </c>
      <c r="J2710" s="328" t="n">
        <v>65</v>
      </c>
      <c r="K2710" s="329" t="n">
        <v>59</v>
      </c>
      <c r="L2710" s="330"/>
      <c r="M2710" s="262"/>
      <c r="N2710" s="262"/>
      <c r="O2710" s="262"/>
      <c r="P2710" s="262"/>
      <c r="Q2710" s="262"/>
      <c r="R2710" s="331"/>
    </row>
    <row r="2711" s="1" customFormat="true" ht="12.75" hidden="false" customHeight="false" outlineLevel="0" collapsed="false">
      <c r="A2711" s="262" t="n">
        <v>5</v>
      </c>
      <c r="B2711" s="332" t="s">
        <v>1403</v>
      </c>
      <c r="C2711" s="332" t="s">
        <v>786</v>
      </c>
      <c r="D2711" s="332" t="s">
        <v>1593</v>
      </c>
      <c r="E2711" s="262"/>
      <c r="F2711" s="331" t="n">
        <v>8.8</v>
      </c>
      <c r="G2711" s="333" t="n">
        <v>1580</v>
      </c>
      <c r="H2711" s="333" t="n">
        <f aca="false">A2711*G2711*(1-H2710/100)</f>
        <v>7900</v>
      </c>
      <c r="I2711" s="334" t="n">
        <v>1050.3675</v>
      </c>
      <c r="J2711" s="334" t="n">
        <f aca="false">(A2711*I2711)/J2710*K2710</f>
        <v>4767.0525</v>
      </c>
      <c r="K2711" s="335" t="n">
        <f aca="false">H2711-J2711</f>
        <v>3132.9475</v>
      </c>
      <c r="L2711" s="330"/>
      <c r="M2711" s="262"/>
      <c r="N2711" s="262" t="n">
        <v>1050.3675</v>
      </c>
      <c r="O2711" s="262" t="n">
        <v>11.97</v>
      </c>
      <c r="P2711" s="262" t="n">
        <v>1580</v>
      </c>
      <c r="Q2711" s="262" t="n">
        <v>1417.9961</v>
      </c>
      <c r="R2711" s="331" t="n">
        <f aca="false">A2711*F2711</f>
        <v>44</v>
      </c>
    </row>
    <row r="2712" s="1" customFormat="true" ht="12.75" hidden="false" customHeight="false" outlineLevel="0" collapsed="false">
      <c r="A2712" s="262" t="n">
        <v>5</v>
      </c>
      <c r="B2712" s="332" t="s">
        <v>812</v>
      </c>
      <c r="C2712" s="332" t="s">
        <v>813</v>
      </c>
      <c r="D2712" s="332" t="s">
        <v>1205</v>
      </c>
      <c r="E2712" s="262"/>
      <c r="F2712" s="331" t="n">
        <v>10</v>
      </c>
      <c r="G2712" s="333" t="n">
        <v>1890</v>
      </c>
      <c r="H2712" s="333" t="n">
        <f aca="false">A2712*G2712*(1-H2710/100)</f>
        <v>9450</v>
      </c>
      <c r="I2712" s="334" t="n">
        <v>1259.05</v>
      </c>
      <c r="J2712" s="334" t="n">
        <f aca="false">(A2712*I2712)/J2710*K2710</f>
        <v>5714.15</v>
      </c>
      <c r="K2712" s="335" t="n">
        <f aca="false">H2712-J2712</f>
        <v>3735.85</v>
      </c>
      <c r="L2712" s="330"/>
      <c r="M2712" s="262"/>
      <c r="N2712" s="262" t="n">
        <v>1259.05</v>
      </c>
      <c r="O2712" s="262" t="n">
        <v>14.9</v>
      </c>
      <c r="P2712" s="262" t="n">
        <v>1890</v>
      </c>
      <c r="Q2712" s="262" t="n">
        <v>1636.765</v>
      </c>
      <c r="R2712" s="331" t="n">
        <f aca="false">A2712*F2712</f>
        <v>50</v>
      </c>
    </row>
    <row r="2713" s="1" customFormat="true" ht="12.75" hidden="false" customHeight="false" outlineLevel="0" collapsed="false">
      <c r="A2713" s="262" t="n">
        <v>2</v>
      </c>
      <c r="B2713" s="332" t="s">
        <v>1225</v>
      </c>
      <c r="C2713" s="332" t="s">
        <v>830</v>
      </c>
      <c r="D2713" s="332" t="s">
        <v>1348</v>
      </c>
      <c r="E2713" s="262"/>
      <c r="F2713" s="331" t="n">
        <v>4.1</v>
      </c>
      <c r="G2713" s="333" t="n">
        <v>763</v>
      </c>
      <c r="H2713" s="333" t="n">
        <f aca="false">A2713*G2713*(1-H2710/100)</f>
        <v>1526</v>
      </c>
      <c r="I2713" s="334" t="n">
        <v>508.95</v>
      </c>
      <c r="J2713" s="334" t="n">
        <f aca="false">(A2713*I2713)/J2710*K2710</f>
        <v>923.94</v>
      </c>
      <c r="K2713" s="335" t="n">
        <f aca="false">H2713-J2713</f>
        <v>602.06</v>
      </c>
      <c r="L2713" s="330"/>
      <c r="M2713" s="262"/>
      <c r="N2713" s="262" t="n">
        <v>508.95</v>
      </c>
      <c r="O2713" s="262" t="n">
        <v>5.8</v>
      </c>
      <c r="P2713" s="262" t="n">
        <v>763.425</v>
      </c>
      <c r="Q2713" s="262" t="n">
        <v>712.53</v>
      </c>
      <c r="R2713" s="331" t="n">
        <f aca="false">A2713*F2713</f>
        <v>8.2</v>
      </c>
    </row>
    <row r="2714" s="1" customFormat="true" ht="12.75" hidden="false" customHeight="false" outlineLevel="0" collapsed="false">
      <c r="A2714" s="262" t="n">
        <v>5</v>
      </c>
      <c r="B2714" s="332" t="s">
        <v>839</v>
      </c>
      <c r="C2714" s="332" t="s">
        <v>833</v>
      </c>
      <c r="D2714" s="332" t="s">
        <v>1317</v>
      </c>
      <c r="E2714" s="262"/>
      <c r="F2714" s="331" t="n">
        <v>0.11</v>
      </c>
      <c r="G2714" s="333" t="n">
        <v>53</v>
      </c>
      <c r="H2714" s="333" t="n">
        <f aca="false">A2714*G2714*(1-H2710/100)</f>
        <v>265</v>
      </c>
      <c r="I2714" s="334" t="n">
        <v>35.1</v>
      </c>
      <c r="J2714" s="334" t="n">
        <f aca="false">(A2714*I2714)/J2710*K2710</f>
        <v>159.3</v>
      </c>
      <c r="K2714" s="335" t="n">
        <f aca="false">H2714-J2714</f>
        <v>105.7</v>
      </c>
      <c r="L2714" s="330"/>
      <c r="M2714" s="262"/>
      <c r="N2714" s="262" t="n">
        <v>35.1</v>
      </c>
      <c r="O2714" s="262" t="n">
        <v>0.4</v>
      </c>
      <c r="P2714" s="262" t="n">
        <v>52.65</v>
      </c>
      <c r="Q2714" s="262" t="n">
        <v>52.65</v>
      </c>
      <c r="R2714" s="331" t="n">
        <f aca="false">A2714*F2714</f>
        <v>0.55</v>
      </c>
    </row>
    <row r="2715" s="1" customFormat="true" ht="12.75" hidden="false" customHeight="false" outlineLevel="0" collapsed="false">
      <c r="A2715" s="262" t="n">
        <v>5</v>
      </c>
      <c r="B2715" s="332" t="s">
        <v>846</v>
      </c>
      <c r="C2715" s="332" t="s">
        <v>842</v>
      </c>
      <c r="D2715" s="332" t="s">
        <v>1328</v>
      </c>
      <c r="E2715" s="262"/>
      <c r="F2715" s="331" t="n">
        <v>0.04</v>
      </c>
      <c r="G2715" s="333" t="n">
        <v>80</v>
      </c>
      <c r="H2715" s="333" t="n">
        <f aca="false">A2715*G2715*(1-H2710/100)</f>
        <v>400</v>
      </c>
      <c r="I2715" s="334" t="n">
        <v>26.325</v>
      </c>
      <c r="J2715" s="334" t="n">
        <f aca="false">(A2715*I2715)/J2710*K2710</f>
        <v>119.475</v>
      </c>
      <c r="K2715" s="335" t="n">
        <f aca="false">H2715-J2715</f>
        <v>280.525</v>
      </c>
      <c r="L2715" s="330"/>
      <c r="M2715" s="262"/>
      <c r="N2715" s="262" t="n">
        <v>26.325</v>
      </c>
      <c r="O2715" s="262" t="n">
        <v>0.3</v>
      </c>
      <c r="P2715" s="262" t="n">
        <v>80</v>
      </c>
      <c r="Q2715" s="262" t="n">
        <v>42.12</v>
      </c>
      <c r="R2715" s="331" t="n">
        <f aca="false">A2715*F2715</f>
        <v>0.2</v>
      </c>
    </row>
    <row r="2716" s="1" customFormat="true" ht="12.75" hidden="false" customHeight="false" outlineLevel="0" collapsed="false">
      <c r="A2716" s="262" t="n">
        <v>1</v>
      </c>
      <c r="B2716" s="332" t="s">
        <v>3390</v>
      </c>
      <c r="C2716" s="332" t="s">
        <v>860</v>
      </c>
      <c r="D2716" s="332" t="s">
        <v>3391</v>
      </c>
      <c r="E2716" s="262"/>
      <c r="F2716" s="331" t="n">
        <v>13.5</v>
      </c>
      <c r="G2716" s="333" t="n">
        <v>2488</v>
      </c>
      <c r="H2716" s="333" t="n">
        <f aca="false">A2716*G2716*(1-H2710/100)</f>
        <v>2488</v>
      </c>
      <c r="I2716" s="334" t="n">
        <v>1658.475</v>
      </c>
      <c r="J2716" s="334" t="n">
        <f aca="false">(A2716*I2716)/J2710*K2710</f>
        <v>1505.385</v>
      </c>
      <c r="K2716" s="335" t="n">
        <f aca="false">H2716-J2716</f>
        <v>982.615</v>
      </c>
      <c r="L2716" s="330"/>
      <c r="M2716" s="262"/>
      <c r="N2716" s="262" t="n">
        <v>1658.475</v>
      </c>
      <c r="O2716" s="262" t="n">
        <v>18.9</v>
      </c>
      <c r="P2716" s="262" t="n">
        <v>2487.7125</v>
      </c>
      <c r="Q2716" s="262" t="n">
        <v>2238.9413</v>
      </c>
      <c r="R2716" s="331" t="n">
        <f aca="false">A2716*F2716</f>
        <v>13.5</v>
      </c>
    </row>
    <row r="2717" s="1" customFormat="true" ht="12.75" hidden="false" customHeight="false" outlineLevel="0" collapsed="false">
      <c r="A2717" s="262" t="n">
        <v>5</v>
      </c>
      <c r="B2717" s="332" t="s">
        <v>1988</v>
      </c>
      <c r="C2717" s="332" t="s">
        <v>1989</v>
      </c>
      <c r="D2717" s="332" t="s">
        <v>1990</v>
      </c>
      <c r="E2717" s="262"/>
      <c r="F2717" s="331" t="n">
        <v>14</v>
      </c>
      <c r="G2717" s="333" t="n">
        <v>2763</v>
      </c>
      <c r="H2717" s="333" t="n">
        <f aca="false">A2717*G2717*(1-H2710/100)</f>
        <v>13815</v>
      </c>
      <c r="I2717" s="334" t="n">
        <v>1726.92</v>
      </c>
      <c r="J2717" s="334" t="n">
        <f aca="false">(A2717*I2717)/J2710*K2710</f>
        <v>7837.56</v>
      </c>
      <c r="K2717" s="335" t="n">
        <f aca="false">H2717-J2717</f>
        <v>5977.44</v>
      </c>
      <c r="L2717" s="330"/>
      <c r="M2717" s="262"/>
      <c r="N2717" s="262" t="n">
        <v>1726.92</v>
      </c>
      <c r="O2717" s="262" t="n">
        <v>19.68</v>
      </c>
      <c r="P2717" s="262" t="n">
        <v>2763.072</v>
      </c>
      <c r="Q2717" s="262" t="n">
        <v>2331.342</v>
      </c>
      <c r="R2717" s="331" t="n">
        <f aca="false">A2717*F2717</f>
        <v>70</v>
      </c>
    </row>
    <row r="2718" s="1" customFormat="true" ht="12.75" hidden="false" customHeight="false" outlineLevel="0" collapsed="false">
      <c r="A2718" s="262" t="n">
        <v>5</v>
      </c>
      <c r="B2718" s="332" t="s">
        <v>1309</v>
      </c>
      <c r="C2718" s="332" t="s">
        <v>877</v>
      </c>
      <c r="D2718" s="332" t="s">
        <v>1310</v>
      </c>
      <c r="E2718" s="262"/>
      <c r="F2718" s="331" t="n">
        <v>0.42</v>
      </c>
      <c r="G2718" s="333" t="n">
        <v>200</v>
      </c>
      <c r="H2718" s="333" t="n">
        <f aca="false">A2718*G2718*(1-H2710/100)</f>
        <v>1000</v>
      </c>
      <c r="I2718" s="334" t="n">
        <v>69.745</v>
      </c>
      <c r="J2718" s="334" t="n">
        <f aca="false">(A2718*I2718)/J2710*K2710</f>
        <v>316.535</v>
      </c>
      <c r="K2718" s="335" t="n">
        <f aca="false">H2718-J2718</f>
        <v>683.465</v>
      </c>
      <c r="L2718" s="330"/>
      <c r="M2718" s="262"/>
      <c r="N2718" s="262" t="n">
        <v>69.745</v>
      </c>
      <c r="O2718" s="262" t="n">
        <v>0.74</v>
      </c>
      <c r="P2718" s="262" t="n">
        <v>200</v>
      </c>
      <c r="Q2718" s="262" t="n">
        <v>108.1047</v>
      </c>
      <c r="R2718" s="331" t="n">
        <f aca="false">A2718*F2718</f>
        <v>2.1</v>
      </c>
    </row>
    <row r="2719" s="1" customFormat="true" ht="12.75" hidden="false" customHeight="false" outlineLevel="0" collapsed="false">
      <c r="A2719" s="262" t="n">
        <v>5</v>
      </c>
      <c r="B2719" s="332" t="s">
        <v>2345</v>
      </c>
      <c r="C2719" s="332" t="s">
        <v>2346</v>
      </c>
      <c r="D2719" s="332" t="s">
        <v>2347</v>
      </c>
      <c r="E2719" s="262"/>
      <c r="F2719" s="331" t="n">
        <v>0.05</v>
      </c>
      <c r="G2719" s="333" t="n">
        <v>38</v>
      </c>
      <c r="H2719" s="333" t="n">
        <f aca="false">A2719*G2719*(1-H2710/100)</f>
        <v>190</v>
      </c>
      <c r="I2719" s="334" t="n">
        <v>21.06</v>
      </c>
      <c r="J2719" s="334" t="n">
        <f aca="false">(A2719*I2719)/J2710*K2710</f>
        <v>95.58</v>
      </c>
      <c r="K2719" s="335" t="n">
        <f aca="false">H2719-J2719</f>
        <v>94.42</v>
      </c>
      <c r="L2719" s="330"/>
      <c r="M2719" s="262"/>
      <c r="N2719" s="262" t="n">
        <v>21.06</v>
      </c>
      <c r="O2719" s="262" t="n">
        <v>0.24</v>
      </c>
      <c r="P2719" s="262" t="n">
        <v>37.908</v>
      </c>
      <c r="Q2719" s="262" t="n">
        <v>28.431</v>
      </c>
      <c r="R2719" s="331" t="n">
        <f aca="false">A2719*F2719</f>
        <v>0.25</v>
      </c>
    </row>
    <row r="2720" s="1" customFormat="true" ht="12.75" hidden="false" customHeight="false" outlineLevel="0" collapsed="false">
      <c r="A2720" s="262" t="n">
        <v>5</v>
      </c>
      <c r="B2720" s="332" t="s">
        <v>3347</v>
      </c>
      <c r="C2720" s="332" t="s">
        <v>3348</v>
      </c>
      <c r="D2720" s="332" t="s">
        <v>901</v>
      </c>
      <c r="E2720" s="262"/>
      <c r="F2720" s="331" t="n">
        <v>0.29</v>
      </c>
      <c r="G2720" s="333" t="n">
        <v>63</v>
      </c>
      <c r="H2720" s="333" t="n">
        <f aca="false">A2720*G2720*(1-H2710/100)</f>
        <v>315</v>
      </c>
      <c r="I2720" s="334" t="n">
        <v>35.1</v>
      </c>
      <c r="J2720" s="334" t="n">
        <f aca="false">(A2720*I2720)/J2710*K2710</f>
        <v>159.3</v>
      </c>
      <c r="K2720" s="335" t="n">
        <f aca="false">H2720-J2720</f>
        <v>155.7</v>
      </c>
      <c r="L2720" s="330"/>
      <c r="M2720" s="262"/>
      <c r="N2720" s="262" t="n">
        <v>35.1</v>
      </c>
      <c r="O2720" s="262" t="n">
        <v>0.4</v>
      </c>
      <c r="P2720" s="262" t="n">
        <v>63.18</v>
      </c>
      <c r="Q2720" s="262" t="n">
        <v>52.65</v>
      </c>
      <c r="R2720" s="331" t="n">
        <f aca="false">A2720*F2720</f>
        <v>1.45</v>
      </c>
    </row>
    <row r="2721" s="1" customFormat="true" ht="12.75" hidden="false" customHeight="false" outlineLevel="0" collapsed="false">
      <c r="A2721" s="262" t="n">
        <v>10</v>
      </c>
      <c r="B2721" s="332" t="s">
        <v>3901</v>
      </c>
      <c r="C2721" s="332" t="s">
        <v>1822</v>
      </c>
      <c r="D2721" s="332" t="s">
        <v>3902</v>
      </c>
      <c r="E2721" s="262"/>
      <c r="F2721" s="331" t="n">
        <v>0.8</v>
      </c>
      <c r="G2721" s="333" t="n">
        <v>355</v>
      </c>
      <c r="H2721" s="333" t="n">
        <f aca="false">A2721*G2721*(1-H2710/100)</f>
        <v>3550</v>
      </c>
      <c r="I2721" s="334" t="n">
        <v>236.925</v>
      </c>
      <c r="J2721" s="334" t="n">
        <f aca="false">(A2721*I2721)/J2710*K2710</f>
        <v>2150.55</v>
      </c>
      <c r="K2721" s="335" t="n">
        <f aca="false">H2721-J2721</f>
        <v>1399.45</v>
      </c>
      <c r="L2721" s="330"/>
      <c r="M2721" s="262"/>
      <c r="N2721" s="262" t="n">
        <v>236.925</v>
      </c>
      <c r="O2721" s="262" t="n">
        <v>2.7</v>
      </c>
      <c r="P2721" s="262" t="n">
        <v>355.3875</v>
      </c>
      <c r="Q2721" s="262" t="n">
        <v>319.8488</v>
      </c>
      <c r="R2721" s="331" t="n">
        <f aca="false">A2721*F2721</f>
        <v>8</v>
      </c>
    </row>
    <row r="2722" s="1" customFormat="true" ht="12.75" hidden="false" customHeight="false" outlineLevel="0" collapsed="false">
      <c r="A2722" s="262" t="n">
        <v>3</v>
      </c>
      <c r="B2722" s="332" t="s">
        <v>3850</v>
      </c>
      <c r="C2722" s="332" t="s">
        <v>1822</v>
      </c>
      <c r="D2722" s="332" t="s">
        <v>3851</v>
      </c>
      <c r="E2722" s="262"/>
      <c r="F2722" s="331" t="n">
        <v>2.2</v>
      </c>
      <c r="G2722" s="333" t="n">
        <v>526</v>
      </c>
      <c r="H2722" s="333" t="n">
        <f aca="false">A2722*G2722*(1-H2710/100)</f>
        <v>1578</v>
      </c>
      <c r="I2722" s="334" t="n">
        <v>351</v>
      </c>
      <c r="J2722" s="334" t="n">
        <f aca="false">(A2722*I2722)/J2710*K2710</f>
        <v>955.8</v>
      </c>
      <c r="K2722" s="335" t="n">
        <f aca="false">H2722-J2722</f>
        <v>622.2</v>
      </c>
      <c r="L2722" s="330"/>
      <c r="M2722" s="262"/>
      <c r="N2722" s="262" t="n">
        <v>351</v>
      </c>
      <c r="O2722" s="262" t="n">
        <v>4</v>
      </c>
      <c r="P2722" s="262" t="n">
        <v>526.5</v>
      </c>
      <c r="Q2722" s="262" t="n">
        <v>390</v>
      </c>
      <c r="R2722" s="331" t="n">
        <f aca="false">A2722*F2722</f>
        <v>6.6</v>
      </c>
    </row>
    <row r="2723" s="1" customFormat="true" ht="12.75" hidden="false" customHeight="false" outlineLevel="0" collapsed="false">
      <c r="A2723" s="262" t="n">
        <v>2</v>
      </c>
      <c r="B2723" s="332" t="s">
        <v>3416</v>
      </c>
      <c r="C2723" s="332" t="s">
        <v>3417</v>
      </c>
      <c r="D2723" s="332" t="s">
        <v>3418</v>
      </c>
      <c r="E2723" s="262"/>
      <c r="F2723" s="331"/>
      <c r="G2723" s="333" t="n">
        <v>650</v>
      </c>
      <c r="H2723" s="333" t="n">
        <f aca="false">A2723*G2723*(1-H2710/100)</f>
        <v>1300</v>
      </c>
      <c r="I2723" s="334" t="n">
        <v>564.2</v>
      </c>
      <c r="J2723" s="334" t="n">
        <f aca="false">(A2723*I2723)/J2710*K2710</f>
        <v>1024.24</v>
      </c>
      <c r="K2723" s="335" t="n">
        <f aca="false">H2723-J2723</f>
        <v>275.76</v>
      </c>
      <c r="L2723" s="330"/>
      <c r="M2723" s="262"/>
      <c r="N2723" s="262" t="n">
        <v>564.2</v>
      </c>
      <c r="O2723" s="262" t="n">
        <v>6.2</v>
      </c>
      <c r="P2723" s="262" t="n">
        <v>650</v>
      </c>
      <c r="Q2723" s="262" t="n">
        <v>761.67</v>
      </c>
      <c r="R2723" s="331" t="n">
        <f aca="false">A2723*F2723</f>
        <v>0</v>
      </c>
    </row>
    <row r="2724" s="1" customFormat="true" ht="12.75" hidden="false" customHeight="false" outlineLevel="0" collapsed="false">
      <c r="A2724" s="262" t="n">
        <v>2</v>
      </c>
      <c r="B2724" s="332" t="s">
        <v>1609</v>
      </c>
      <c r="C2724" s="332" t="s">
        <v>1610</v>
      </c>
      <c r="D2724" s="332" t="s">
        <v>1611</v>
      </c>
      <c r="E2724" s="262"/>
      <c r="F2724" s="331" t="s">
        <v>1612</v>
      </c>
      <c r="G2724" s="333" t="n">
        <v>950</v>
      </c>
      <c r="H2724" s="333" t="n">
        <f aca="false">A2724*G2724*(1-H2710/100)</f>
        <v>1900</v>
      </c>
      <c r="I2724" s="334" t="n">
        <v>730.925</v>
      </c>
      <c r="J2724" s="334" t="n">
        <f aca="false">(A2724*I2724)/J2710*K2710</f>
        <v>1326.91</v>
      </c>
      <c r="K2724" s="335" t="n">
        <f aca="false">H2724-J2724</f>
        <v>573.09</v>
      </c>
      <c r="L2724" s="330"/>
      <c r="M2724" s="262"/>
      <c r="N2724" s="262" t="n">
        <v>730.925</v>
      </c>
      <c r="O2724" s="262" t="n">
        <v>8.65</v>
      </c>
      <c r="P2724" s="262" t="n">
        <v>950</v>
      </c>
      <c r="Q2724" s="262" t="n">
        <v>950</v>
      </c>
      <c r="R2724" s="331" t="e">
        <f aca="false">A2724*F2724</f>
        <v>#VALUE!</v>
      </c>
    </row>
    <row r="2725" s="1" customFormat="true" ht="12.75" hidden="false" customHeight="false" outlineLevel="0" collapsed="false">
      <c r="A2725" s="262" t="n">
        <v>2</v>
      </c>
      <c r="B2725" s="332" t="s">
        <v>3903</v>
      </c>
      <c r="C2725" s="332" t="s">
        <v>2696</v>
      </c>
      <c r="D2725" s="332" t="s">
        <v>3904</v>
      </c>
      <c r="E2725" s="262"/>
      <c r="F2725" s="331" t="n">
        <v>1.8</v>
      </c>
      <c r="G2725" s="333" t="n">
        <v>2270</v>
      </c>
      <c r="H2725" s="333" t="n">
        <f aca="false">A2725*G2725*(1-H2710/100)</f>
        <v>4540</v>
      </c>
      <c r="I2725" s="334" t="n">
        <v>1516.32</v>
      </c>
      <c r="J2725" s="334" t="n">
        <f aca="false">(A2725*I2725)/J2710*K2710</f>
        <v>2752.704</v>
      </c>
      <c r="K2725" s="335" t="n">
        <f aca="false">H2725-J2725</f>
        <v>1787.296</v>
      </c>
      <c r="L2725" s="330"/>
      <c r="M2725" s="262"/>
      <c r="N2725" s="262" t="n">
        <v>1516.32</v>
      </c>
      <c r="O2725" s="262" t="n">
        <v>17.28</v>
      </c>
      <c r="P2725" s="262" t="n">
        <v>2270</v>
      </c>
      <c r="Q2725" s="262" t="n">
        <v>2047.032</v>
      </c>
      <c r="R2725" s="331" t="n">
        <f aca="false">A2725*F2725</f>
        <v>3.6</v>
      </c>
    </row>
    <row r="2726" s="1" customFormat="true" ht="12.75" hidden="false" customHeight="false" outlineLevel="0" collapsed="false">
      <c r="A2726" s="262" t="n">
        <v>2</v>
      </c>
      <c r="B2726" s="332" t="s">
        <v>3905</v>
      </c>
      <c r="C2726" s="332" t="s">
        <v>3906</v>
      </c>
      <c r="D2726" s="332" t="s">
        <v>856</v>
      </c>
      <c r="E2726" s="262"/>
      <c r="F2726" s="331"/>
      <c r="G2726" s="333" t="n">
        <v>230</v>
      </c>
      <c r="H2726" s="333" t="n">
        <f aca="false">A2726*G2726*(1-H2710/100)</f>
        <v>460</v>
      </c>
      <c r="I2726" s="334" t="n">
        <v>153.79</v>
      </c>
      <c r="J2726" s="334" t="n">
        <f aca="false">(A2726*I2726)/J2710*K2710</f>
        <v>279.188</v>
      </c>
      <c r="K2726" s="335" t="n">
        <f aca="false">H2726-J2726</f>
        <v>180.812</v>
      </c>
      <c r="L2726" s="330"/>
      <c r="M2726" s="262"/>
      <c r="N2726" s="262" t="n">
        <v>153.79</v>
      </c>
      <c r="O2726" s="262" t="n">
        <v>1.82</v>
      </c>
      <c r="P2726" s="262" t="n">
        <v>230</v>
      </c>
      <c r="Q2726" s="262" t="n">
        <v>200</v>
      </c>
      <c r="R2726" s="331" t="n">
        <f aca="false">A2726*F2726</f>
        <v>0</v>
      </c>
    </row>
    <row r="2727" s="1" customFormat="true" ht="12.75" hidden="false" customHeight="false" outlineLevel="0" collapsed="false">
      <c r="A2727" s="262" t="n">
        <v>2</v>
      </c>
      <c r="B2727" s="332" t="s">
        <v>3907</v>
      </c>
      <c r="C2727" s="332" t="s">
        <v>3908</v>
      </c>
      <c r="D2727" s="332" t="s">
        <v>3909</v>
      </c>
      <c r="E2727" s="262"/>
      <c r="F2727" s="331"/>
      <c r="G2727" s="333" t="n">
        <v>3090</v>
      </c>
      <c r="H2727" s="333" t="n">
        <f aca="false">A2727*G2727*(1-H2710/100)</f>
        <v>6180</v>
      </c>
      <c r="I2727" s="334" t="n">
        <v>2072.07</v>
      </c>
      <c r="J2727" s="334" t="n">
        <f aca="false">(A2727*I2727)/J2710*K2710</f>
        <v>3761.604</v>
      </c>
      <c r="K2727" s="335" t="n">
        <f aca="false">H2727-J2727</f>
        <v>2418.396</v>
      </c>
      <c r="L2727" s="330"/>
      <c r="M2727" s="262"/>
      <c r="N2727" s="262" t="n">
        <v>2072.07</v>
      </c>
      <c r="O2727" s="262" t="n">
        <v>22.77</v>
      </c>
      <c r="P2727" s="262" t="n">
        <v>3090</v>
      </c>
      <c r="Q2727" s="262" t="n">
        <v>2797.2945</v>
      </c>
      <c r="R2727" s="331" t="n">
        <f aca="false">A2727*F2727</f>
        <v>0</v>
      </c>
    </row>
    <row r="2728" s="1" customFormat="true" ht="12.75" hidden="false" customHeight="false" outlineLevel="0" collapsed="false">
      <c r="A2728" s="262" t="n">
        <v>4</v>
      </c>
      <c r="B2728" s="332" t="s">
        <v>3910</v>
      </c>
      <c r="C2728" s="332" t="s">
        <v>1680</v>
      </c>
      <c r="D2728" s="332" t="s">
        <v>3911</v>
      </c>
      <c r="E2728" s="262"/>
      <c r="F2728" s="331"/>
      <c r="G2728" s="333" t="n">
        <v>260</v>
      </c>
      <c r="H2728" s="333" t="n">
        <f aca="false">A2728*G2728*(1-H2710/100)</f>
        <v>1040</v>
      </c>
      <c r="I2728" s="334" t="n">
        <v>175.5</v>
      </c>
      <c r="J2728" s="334" t="n">
        <f aca="false">(A2728*I2728)/J2710*K2710</f>
        <v>637.2</v>
      </c>
      <c r="K2728" s="335" t="n">
        <f aca="false">H2728-J2728</f>
        <v>402.8</v>
      </c>
      <c r="L2728" s="330"/>
      <c r="M2728" s="262"/>
      <c r="N2728" s="262" t="n">
        <v>175.5</v>
      </c>
      <c r="O2728" s="262" t="n">
        <v>2</v>
      </c>
      <c r="P2728" s="262" t="n">
        <v>260</v>
      </c>
      <c r="Q2728" s="262" t="n">
        <v>236.925</v>
      </c>
      <c r="R2728" s="331" t="n">
        <f aca="false">A2728*F2728</f>
        <v>0</v>
      </c>
    </row>
    <row r="2729" s="1" customFormat="true" ht="12.75" hidden="false" customHeight="false" outlineLevel="0" collapsed="false">
      <c r="A2729" s="262" t="n">
        <v>12</v>
      </c>
      <c r="B2729" s="332" t="s">
        <v>3912</v>
      </c>
      <c r="C2729" s="332" t="s">
        <v>1907</v>
      </c>
      <c r="D2729" s="332" t="s">
        <v>3913</v>
      </c>
      <c r="E2729" s="262"/>
      <c r="F2729" s="331" t="n">
        <v>0.065</v>
      </c>
      <c r="G2729" s="333" t="n">
        <v>220</v>
      </c>
      <c r="H2729" s="333" t="n">
        <f aca="false">A2729*G2729*(1-H2710/100)</f>
        <v>2640</v>
      </c>
      <c r="I2729" s="334" t="n">
        <v>149.175</v>
      </c>
      <c r="J2729" s="334" t="n">
        <f aca="false">(A2729*I2729)/J2710*K2710</f>
        <v>1624.86</v>
      </c>
      <c r="K2729" s="335" t="n">
        <f aca="false">H2729-J2729</f>
        <v>1015.14</v>
      </c>
      <c r="L2729" s="330"/>
      <c r="M2729" s="262"/>
      <c r="N2729" s="262" t="n">
        <v>149.175</v>
      </c>
      <c r="O2729" s="262" t="n">
        <v>1.7</v>
      </c>
      <c r="P2729" s="262" t="n">
        <v>220</v>
      </c>
      <c r="Q2729" s="262" t="n">
        <v>201.3862</v>
      </c>
      <c r="R2729" s="331" t="n">
        <f aca="false">A2729*F2729</f>
        <v>0.78</v>
      </c>
    </row>
    <row r="2730" s="1" customFormat="true" ht="12.75" hidden="false" customHeight="false" outlineLevel="0" collapsed="false">
      <c r="A2730" s="262" t="n">
        <v>1</v>
      </c>
      <c r="B2730" s="332" t="s">
        <v>1613</v>
      </c>
      <c r="C2730" s="332" t="s">
        <v>1532</v>
      </c>
      <c r="D2730" s="332" t="s">
        <v>1614</v>
      </c>
      <c r="E2730" s="262"/>
      <c r="F2730" s="331" t="n">
        <v>0.59</v>
      </c>
      <c r="G2730" s="333" t="n">
        <v>300</v>
      </c>
      <c r="H2730" s="333" t="n">
        <f aca="false">A2730*G2730*(1-H2710/100)</f>
        <v>300</v>
      </c>
      <c r="I2730" s="334" t="n">
        <v>88.4</v>
      </c>
      <c r="J2730" s="334" t="n">
        <f aca="false">(A2730*I2730)/J2710*K2710</f>
        <v>80.24</v>
      </c>
      <c r="K2730" s="335" t="n">
        <f aca="false">H2730-J2730</f>
        <v>219.76</v>
      </c>
      <c r="L2730" s="330"/>
      <c r="M2730" s="262"/>
      <c r="N2730" s="262" t="n">
        <v>88.4</v>
      </c>
      <c r="O2730" s="262" t="n">
        <v>0.8</v>
      </c>
      <c r="P2730" s="262" t="n">
        <v>300</v>
      </c>
      <c r="Q2730" s="262" t="n">
        <v>131</v>
      </c>
      <c r="R2730" s="331" t="n">
        <f aca="false">A2730*F2730</f>
        <v>0.59</v>
      </c>
    </row>
    <row r="2731" s="1" customFormat="true" ht="12.75" hidden="false" customHeight="false" outlineLevel="0" collapsed="false">
      <c r="A2731" s="262" t="n">
        <v>3</v>
      </c>
      <c r="B2731" s="332" t="s">
        <v>1738</v>
      </c>
      <c r="C2731" s="332" t="s">
        <v>1532</v>
      </c>
      <c r="D2731" s="332" t="s">
        <v>1739</v>
      </c>
      <c r="E2731" s="262"/>
      <c r="F2731" s="331" t="n">
        <v>0.7</v>
      </c>
      <c r="G2731" s="333" t="n">
        <v>500</v>
      </c>
      <c r="H2731" s="333" t="n">
        <f aca="false">A2731*G2731*(1-H2710/100)</f>
        <v>1500</v>
      </c>
      <c r="I2731" s="334" t="n">
        <v>121.9725</v>
      </c>
      <c r="J2731" s="334" t="n">
        <f aca="false">(A2731*I2731)/J2710*K2710</f>
        <v>332.1405</v>
      </c>
      <c r="K2731" s="335" t="n">
        <f aca="false">H2731-J2731</f>
        <v>1167.8595</v>
      </c>
      <c r="L2731" s="330"/>
      <c r="M2731" s="262"/>
      <c r="N2731" s="262" t="n">
        <v>121.9725</v>
      </c>
      <c r="O2731" s="262" t="n">
        <v>1.39</v>
      </c>
      <c r="P2731" s="262" t="n">
        <v>500</v>
      </c>
      <c r="Q2731" s="262" t="n">
        <v>250</v>
      </c>
      <c r="R2731" s="331" t="n">
        <f aca="false">A2731*F2731</f>
        <v>2.1</v>
      </c>
    </row>
    <row r="2732" s="1" customFormat="true" ht="12.75" hidden="false" customHeight="false" outlineLevel="0" collapsed="false">
      <c r="A2732" s="262" t="n">
        <v>1</v>
      </c>
      <c r="B2732" s="332" t="s">
        <v>2049</v>
      </c>
      <c r="C2732" s="332" t="s">
        <v>1532</v>
      </c>
      <c r="D2732" s="332" t="s">
        <v>1748</v>
      </c>
      <c r="E2732" s="262"/>
      <c r="F2732" s="331" t="n">
        <v>0.95</v>
      </c>
      <c r="G2732" s="333" t="n">
        <v>900</v>
      </c>
      <c r="H2732" s="333" t="n">
        <f aca="false">A2732*G2732*(1-H2710/100)</f>
        <v>900</v>
      </c>
      <c r="I2732" s="334" t="n">
        <v>438.75</v>
      </c>
      <c r="J2732" s="334" t="n">
        <f aca="false">(A2732*I2732)/J2710*K2710</f>
        <v>398.25</v>
      </c>
      <c r="K2732" s="335" t="n">
        <f aca="false">H2732-J2732</f>
        <v>501.75</v>
      </c>
      <c r="L2732" s="330"/>
      <c r="M2732" s="262"/>
      <c r="N2732" s="262" t="n">
        <v>438.75</v>
      </c>
      <c r="O2732" s="262" t="n">
        <v>4.5</v>
      </c>
      <c r="P2732" s="262" t="n">
        <v>900</v>
      </c>
      <c r="Q2732" s="262" t="n">
        <v>629</v>
      </c>
      <c r="R2732" s="331" t="n">
        <f aca="false">A2732*F2732</f>
        <v>0.95</v>
      </c>
    </row>
    <row r="2733" s="1" customFormat="true" ht="12.75" hidden="false" customHeight="false" outlineLevel="0" collapsed="false">
      <c r="A2733" s="262" t="n">
        <v>1</v>
      </c>
      <c r="B2733" s="332" t="s">
        <v>2409</v>
      </c>
      <c r="C2733" s="332" t="s">
        <v>2410</v>
      </c>
      <c r="D2733" s="332" t="s">
        <v>2411</v>
      </c>
      <c r="E2733" s="262"/>
      <c r="F2733" s="331" t="n">
        <v>0.63</v>
      </c>
      <c r="G2733" s="333" t="n">
        <v>500</v>
      </c>
      <c r="H2733" s="333" t="n">
        <f aca="false">A2733*G2733*(1-H2710/100)</f>
        <v>500</v>
      </c>
      <c r="I2733" s="334" t="n">
        <v>158.015</v>
      </c>
      <c r="J2733" s="334" t="n">
        <f aca="false">(A2733*I2733)/J2710*K2710</f>
        <v>143.429</v>
      </c>
      <c r="K2733" s="335" t="n">
        <f aca="false">H2733-J2733</f>
        <v>356.571</v>
      </c>
      <c r="L2733" s="330"/>
      <c r="M2733" s="262"/>
      <c r="N2733" s="262" t="n">
        <v>158.015</v>
      </c>
      <c r="O2733" s="262" t="n">
        <v>1.43</v>
      </c>
      <c r="P2733" s="262" t="n">
        <v>500</v>
      </c>
      <c r="Q2733" s="262" t="n">
        <v>225</v>
      </c>
      <c r="R2733" s="331" t="n">
        <f aca="false">A2733*F2733</f>
        <v>0.63</v>
      </c>
    </row>
    <row r="2734" s="1" customFormat="true" ht="12.75" hidden="false" customHeight="false" outlineLevel="0" collapsed="false">
      <c r="A2734" s="262" t="n">
        <v>3</v>
      </c>
      <c r="B2734" s="332" t="s">
        <v>2050</v>
      </c>
      <c r="C2734" s="332" t="s">
        <v>1974</v>
      </c>
      <c r="D2734" s="332" t="s">
        <v>2051</v>
      </c>
      <c r="E2734" s="262"/>
      <c r="F2734" s="331" t="n">
        <v>0.52</v>
      </c>
      <c r="G2734" s="333" t="n">
        <v>800</v>
      </c>
      <c r="H2734" s="333" t="n">
        <f aca="false">A2734*G2734*(1-H2710/100)</f>
        <v>2400</v>
      </c>
      <c r="I2734" s="334" t="n">
        <v>337.5</v>
      </c>
      <c r="J2734" s="334" t="n">
        <f aca="false">(A2734*I2734)/J2710*K2710</f>
        <v>919.038461538462</v>
      </c>
      <c r="K2734" s="335" t="n">
        <f aca="false">H2734-J2734</f>
        <v>1480.96153846154</v>
      </c>
      <c r="L2734" s="330"/>
      <c r="M2734" s="262"/>
      <c r="N2734" s="262" t="n">
        <v>337.5</v>
      </c>
      <c r="O2734" s="262" t="n">
        <v>3.84615384615385</v>
      </c>
      <c r="P2734" s="262" t="n">
        <v>800</v>
      </c>
      <c r="Q2734" s="262" t="n">
        <v>470</v>
      </c>
      <c r="R2734" s="331" t="n">
        <f aca="false">A2734*F2734</f>
        <v>1.56</v>
      </c>
    </row>
    <row r="2735" s="1" customFormat="true" ht="12.75" hidden="false" customHeight="false" outlineLevel="0" collapsed="false">
      <c r="A2735" s="262" t="n">
        <v>2</v>
      </c>
      <c r="B2735" s="332" t="s">
        <v>3661</v>
      </c>
      <c r="C2735" s="332" t="s">
        <v>2295</v>
      </c>
      <c r="D2735" s="332" t="s">
        <v>3662</v>
      </c>
      <c r="E2735" s="262"/>
      <c r="F2735" s="331" t="n">
        <v>3.46</v>
      </c>
      <c r="G2735" s="333" t="n">
        <v>2020</v>
      </c>
      <c r="H2735" s="333" t="n">
        <f aca="false">A2735*G2735*(1-H2710/100)</f>
        <v>4040</v>
      </c>
      <c r="I2735" s="334" t="n">
        <v>1009.125</v>
      </c>
      <c r="J2735" s="334" t="n">
        <f aca="false">(A2735*I2735)/J2710*K2710</f>
        <v>1831.95</v>
      </c>
      <c r="K2735" s="335" t="n">
        <f aca="false">H2735-J2735</f>
        <v>2208.05</v>
      </c>
      <c r="L2735" s="330"/>
      <c r="M2735" s="262"/>
      <c r="N2735" s="262" t="n">
        <v>1009.125</v>
      </c>
      <c r="O2735" s="262" t="n">
        <v>11.5</v>
      </c>
      <c r="P2735" s="262" t="n">
        <v>2020</v>
      </c>
      <c r="Q2735" s="262" t="n">
        <v>1362</v>
      </c>
      <c r="R2735" s="331" t="n">
        <f aca="false">A2735*F2735</f>
        <v>6.92</v>
      </c>
    </row>
    <row r="2736" s="1" customFormat="true" ht="12.75" hidden="false" customHeight="false" outlineLevel="0" collapsed="false">
      <c r="A2736" s="262" t="n">
        <v>2</v>
      </c>
      <c r="B2736" s="332" t="s">
        <v>2412</v>
      </c>
      <c r="C2736" s="332" t="s">
        <v>1553</v>
      </c>
      <c r="D2736" s="332" t="s">
        <v>2413</v>
      </c>
      <c r="E2736" s="262"/>
      <c r="F2736" s="331" t="n">
        <v>5.5129</v>
      </c>
      <c r="G2736" s="333" t="n">
        <v>2670</v>
      </c>
      <c r="H2736" s="333" t="n">
        <f aca="false">A2736*G2736*(1-H2710/100)</f>
        <v>5340</v>
      </c>
      <c r="I2736" s="334" t="n">
        <v>1667.25</v>
      </c>
      <c r="J2736" s="334" t="n">
        <f aca="false">(A2736*I2736)/J2710*K2710</f>
        <v>3026.7</v>
      </c>
      <c r="K2736" s="335" t="n">
        <f aca="false">H2736-J2736</f>
        <v>2313.3</v>
      </c>
      <c r="L2736" s="330"/>
      <c r="M2736" s="262"/>
      <c r="N2736" s="262" t="n">
        <v>1667.25</v>
      </c>
      <c r="O2736" s="262" t="n">
        <v>19</v>
      </c>
      <c r="P2736" s="262" t="n">
        <v>2670</v>
      </c>
      <c r="Q2736" s="262" t="n">
        <v>2251</v>
      </c>
      <c r="R2736" s="331" t="n">
        <f aca="false">A2736*F2736</f>
        <v>11.0258</v>
      </c>
    </row>
    <row r="2737" s="1" customFormat="true" ht="12.75" hidden="false" customHeight="false" outlineLevel="0" collapsed="false">
      <c r="A2737" s="336" t="n">
        <f aca="false">SUM(A2711:A2736)</f>
        <v>95</v>
      </c>
      <c r="B2737" s="336" t="s">
        <v>377</v>
      </c>
      <c r="C2737" s="336"/>
      <c r="D2737" s="336"/>
      <c r="E2737" s="336"/>
      <c r="F2737" s="337" t="e">
        <f aca="false">R2737</f>
        <v>#VALUE!</v>
      </c>
      <c r="G2737" s="338"/>
      <c r="H2737" s="339" t="n">
        <f aca="false">SUM(H2711:H2736)</f>
        <v>75517</v>
      </c>
      <c r="I2737" s="340"/>
      <c r="J2737" s="341" t="n">
        <f aca="false">SUM(J2711:J2736)</f>
        <v>42843.0814615385</v>
      </c>
      <c r="K2737" s="335" t="n">
        <f aca="false">SUM(K2711:K2736)</f>
        <v>32673.9185384615</v>
      </c>
      <c r="L2737" s="330"/>
      <c r="M2737" s="262"/>
      <c r="N2737" s="262"/>
      <c r="O2737" s="262"/>
      <c r="P2737" s="262"/>
      <c r="Q2737" s="262"/>
      <c r="R2737" s="331" t="e">
        <f aca="false">SUM(R2711:R2736)</f>
        <v>#VALUE!</v>
      </c>
    </row>
    <row r="2738" s="1" customFormat="true" ht="12.75" hidden="false" customHeight="false" outlineLevel="0" collapsed="false">
      <c r="A2738" s="262"/>
      <c r="B2738" s="272" t="s">
        <v>914</v>
      </c>
      <c r="C2738" s="342"/>
      <c r="D2738" s="342"/>
      <c r="E2738" s="262"/>
      <c r="F2738" s="262"/>
      <c r="G2738" s="333"/>
      <c r="H2738" s="343" t="n">
        <v>0</v>
      </c>
      <c r="I2738" s="344" t="n">
        <f aca="false">K2739/J2739</f>
        <v>0.762641654704364</v>
      </c>
      <c r="J2738" s="345"/>
      <c r="K2738" s="335"/>
      <c r="L2738" s="330"/>
      <c r="M2738" s="262"/>
      <c r="N2738" s="262"/>
      <c r="O2738" s="262"/>
      <c r="P2738" s="262"/>
      <c r="Q2738" s="262"/>
      <c r="R2738" s="331"/>
    </row>
    <row r="2739" s="1" customFormat="true" ht="13.5" hidden="false" customHeight="false" outlineLevel="0" collapsed="false">
      <c r="A2739" s="346"/>
      <c r="B2739" s="346" t="s">
        <v>915</v>
      </c>
      <c r="C2739" s="346"/>
      <c r="D2739" s="346"/>
      <c r="E2739" s="346"/>
      <c r="F2739" s="347"/>
      <c r="G2739" s="348"/>
      <c r="H2739" s="349" t="n">
        <f aca="false">SUM(H2737:H2738)</f>
        <v>75517</v>
      </c>
      <c r="I2739" s="350" t="n">
        <f aca="false">K2739/H2739</f>
        <v>0.432669710640803</v>
      </c>
      <c r="J2739" s="351" t="n">
        <f aca="false">SUM(J2737:J2738)</f>
        <v>42843.0814615385</v>
      </c>
      <c r="K2739" s="352" t="n">
        <f aca="false">H2739-J2739</f>
        <v>32673.9185384615</v>
      </c>
      <c r="L2739" s="330"/>
      <c r="M2739" s="262"/>
      <c r="N2739" s="262"/>
      <c r="O2739" s="262"/>
      <c r="P2739" s="262"/>
      <c r="Q2739" s="262"/>
      <c r="R2739" s="331"/>
    </row>
    <row r="2740" s="1" customFormat="true" ht="13.5" hidden="false" customHeight="false" outlineLevel="0" collapsed="false">
      <c r="A2740" s="262"/>
      <c r="B2740" s="332"/>
      <c r="C2740" s="342"/>
      <c r="D2740" s="342"/>
      <c r="E2740" s="262"/>
      <c r="F2740" s="262"/>
      <c r="G2740" s="262"/>
      <c r="H2740" s="262"/>
      <c r="I2740" s="354"/>
      <c r="J2740" s="354"/>
      <c r="K2740" s="355"/>
      <c r="L2740" s="330"/>
      <c r="M2740" s="262"/>
      <c r="N2740" s="262"/>
      <c r="O2740" s="262"/>
      <c r="P2740" s="262"/>
      <c r="Q2740" s="262"/>
      <c r="R2740" s="331"/>
    </row>
    <row r="2741" s="1" customFormat="true" ht="13.5" hidden="false" customHeight="false" outlineLevel="0" collapsed="false">
      <c r="A2741" s="322"/>
      <c r="B2741" s="323" t="s">
        <v>3914</v>
      </c>
      <c r="C2741" s="324" t="s">
        <v>3915</v>
      </c>
      <c r="D2741" s="325" t="n">
        <v>42793</v>
      </c>
      <c r="E2741" s="322"/>
      <c r="F2741" s="322" t="s">
        <v>3916</v>
      </c>
      <c r="G2741" s="324"/>
      <c r="H2741" s="326" t="n">
        <v>0</v>
      </c>
      <c r="I2741" s="327" t="s">
        <v>358</v>
      </c>
      <c r="J2741" s="328" t="n">
        <v>65</v>
      </c>
      <c r="K2741" s="329" t="n">
        <v>59</v>
      </c>
      <c r="L2741" s="330"/>
      <c r="M2741" s="262"/>
      <c r="N2741" s="262"/>
      <c r="O2741" s="262"/>
      <c r="P2741" s="262"/>
      <c r="Q2741" s="262"/>
      <c r="R2741" s="331"/>
    </row>
    <row r="2742" s="1" customFormat="true" ht="12.75" hidden="false" customHeight="false" outlineLevel="0" collapsed="false">
      <c r="A2742" s="262" t="n">
        <v>3</v>
      </c>
      <c r="B2742" s="332" t="s">
        <v>3381</v>
      </c>
      <c r="C2742" s="332" t="s">
        <v>2287</v>
      </c>
      <c r="D2742" s="332" t="s">
        <v>3382</v>
      </c>
      <c r="E2742" s="262"/>
      <c r="F2742" s="331" t="n">
        <v>69.33</v>
      </c>
      <c r="G2742" s="333" t="n">
        <v>14300</v>
      </c>
      <c r="H2742" s="333" t="n">
        <f aca="false">A2742*G2742*(1-H2741/100)</f>
        <v>42900</v>
      </c>
      <c r="I2742" s="334" t="n">
        <v>9463.545</v>
      </c>
      <c r="J2742" s="334" t="n">
        <f aca="false">(A2742*I2742)/J2741*K2741</f>
        <v>25769.961</v>
      </c>
      <c r="K2742" s="335" t="n">
        <f aca="false">H2742-J2742</f>
        <v>17130.039</v>
      </c>
      <c r="L2742" s="330"/>
      <c r="M2742" s="262"/>
      <c r="N2742" s="262" t="n">
        <v>9463.545</v>
      </c>
      <c r="O2742" s="262" t="n">
        <v>103.995</v>
      </c>
      <c r="P2742" s="262" t="n">
        <v>14195.3175</v>
      </c>
      <c r="Q2742" s="262" t="n">
        <v>11356.254</v>
      </c>
      <c r="R2742" s="331" t="n">
        <f aca="false">A2742*F2742</f>
        <v>207.99</v>
      </c>
    </row>
    <row r="2743" s="1" customFormat="true" ht="12.75" hidden="false" customHeight="false" outlineLevel="0" collapsed="false">
      <c r="A2743" s="262" t="n">
        <v>2</v>
      </c>
      <c r="B2743" s="332" t="s">
        <v>3917</v>
      </c>
      <c r="C2743" s="332" t="s">
        <v>2287</v>
      </c>
      <c r="D2743" s="332" t="s">
        <v>3918</v>
      </c>
      <c r="E2743" s="262"/>
      <c r="F2743" s="331" t="n">
        <v>72.22</v>
      </c>
      <c r="G2743" s="333" t="n">
        <v>14900</v>
      </c>
      <c r="H2743" s="333" t="n">
        <f aca="false">A2743*G2743*(1-H2741/100)</f>
        <v>29800</v>
      </c>
      <c r="I2743" s="334" t="n">
        <v>9858.03</v>
      </c>
      <c r="J2743" s="334" t="n">
        <f aca="false">(A2743*I2743)/J2741*K2741</f>
        <v>17896.116</v>
      </c>
      <c r="K2743" s="335" t="n">
        <f aca="false">H2743-J2743</f>
        <v>11903.884</v>
      </c>
      <c r="L2743" s="330"/>
      <c r="M2743" s="262"/>
      <c r="N2743" s="262" t="n">
        <v>9858.03</v>
      </c>
      <c r="O2743" s="262" t="n">
        <v>108.33</v>
      </c>
      <c r="P2743" s="262" t="n">
        <v>14787.045</v>
      </c>
      <c r="Q2743" s="262" t="n">
        <v>11829.636</v>
      </c>
      <c r="R2743" s="331" t="n">
        <f aca="false">A2743*F2743</f>
        <v>144.44</v>
      </c>
    </row>
    <row r="2744" s="1" customFormat="true" ht="12.75" hidden="false" customHeight="false" outlineLevel="0" collapsed="false">
      <c r="A2744" s="336" t="n">
        <f aca="false">SUM(A2742:A2743)</f>
        <v>5</v>
      </c>
      <c r="B2744" s="336" t="s">
        <v>377</v>
      </c>
      <c r="C2744" s="336"/>
      <c r="D2744" s="336"/>
      <c r="E2744" s="336"/>
      <c r="F2744" s="337" t="n">
        <f aca="false">R2744</f>
        <v>352.43</v>
      </c>
      <c r="G2744" s="338"/>
      <c r="H2744" s="339" t="n">
        <f aca="false">SUM(H2742:H2743)</f>
        <v>72700</v>
      </c>
      <c r="I2744" s="340"/>
      <c r="J2744" s="341" t="n">
        <f aca="false">SUM(J2742:J2743)</f>
        <v>43666.077</v>
      </c>
      <c r="K2744" s="335" t="n">
        <f aca="false">SUM(K2742:K2743)</f>
        <v>29033.923</v>
      </c>
      <c r="L2744" s="330"/>
      <c r="M2744" s="262"/>
      <c r="N2744" s="262"/>
      <c r="O2744" s="262"/>
      <c r="P2744" s="262"/>
      <c r="Q2744" s="262"/>
      <c r="R2744" s="331" t="n">
        <f aca="false">SUM(R2742:R2743)</f>
        <v>352.43</v>
      </c>
    </row>
    <row r="2745" s="1" customFormat="true" ht="12.75" hidden="false" customHeight="false" outlineLevel="0" collapsed="false">
      <c r="A2745" s="262"/>
      <c r="B2745" s="272" t="s">
        <v>914</v>
      </c>
      <c r="C2745" s="342"/>
      <c r="D2745" s="342"/>
      <c r="E2745" s="262"/>
      <c r="F2745" s="262"/>
      <c r="G2745" s="333"/>
      <c r="H2745" s="343" t="n">
        <v>0</v>
      </c>
      <c r="I2745" s="344" t="n">
        <f aca="false">K2746/J2746</f>
        <v>0.66490797879553</v>
      </c>
      <c r="J2745" s="345"/>
      <c r="K2745" s="335"/>
      <c r="L2745" s="330"/>
      <c r="M2745" s="262"/>
      <c r="N2745" s="262"/>
      <c r="O2745" s="262"/>
      <c r="P2745" s="262"/>
      <c r="Q2745" s="262"/>
      <c r="R2745" s="331"/>
    </row>
    <row r="2746" s="1" customFormat="true" ht="13.5" hidden="false" customHeight="false" outlineLevel="0" collapsed="false">
      <c r="A2746" s="346"/>
      <c r="B2746" s="346" t="s">
        <v>915</v>
      </c>
      <c r="C2746" s="346"/>
      <c r="D2746" s="346"/>
      <c r="E2746" s="346"/>
      <c r="F2746" s="347"/>
      <c r="G2746" s="348"/>
      <c r="H2746" s="349" t="n">
        <f aca="false">SUM(H2744:H2745)</f>
        <v>72700</v>
      </c>
      <c r="I2746" s="350" t="n">
        <f aca="false">K2746/H2746</f>
        <v>0.399366203576341</v>
      </c>
      <c r="J2746" s="351" t="n">
        <f aca="false">SUM(J2744:J2745)</f>
        <v>43666.077</v>
      </c>
      <c r="K2746" s="352" t="n">
        <f aca="false">H2746-J2746</f>
        <v>29033.923</v>
      </c>
      <c r="L2746" s="330"/>
      <c r="M2746" s="262"/>
      <c r="N2746" s="262"/>
      <c r="O2746" s="262"/>
      <c r="P2746" s="262"/>
      <c r="Q2746" s="262"/>
      <c r="R2746" s="331"/>
    </row>
    <row r="2747" s="1" customFormat="true" ht="13.5" hidden="false" customHeight="false" outlineLevel="0" collapsed="false">
      <c r="A2747" s="262"/>
      <c r="B2747" s="332"/>
      <c r="C2747" s="342"/>
      <c r="D2747" s="342"/>
      <c r="E2747" s="262"/>
      <c r="F2747" s="262"/>
      <c r="G2747" s="262"/>
      <c r="H2747" s="262"/>
      <c r="I2747" s="354"/>
      <c r="J2747" s="354"/>
      <c r="K2747" s="355"/>
      <c r="L2747" s="330"/>
      <c r="M2747" s="262"/>
      <c r="N2747" s="262"/>
      <c r="O2747" s="262"/>
      <c r="P2747" s="262"/>
      <c r="Q2747" s="262"/>
      <c r="R2747" s="331"/>
    </row>
    <row r="2748" s="1" customFormat="true" ht="13.5" hidden="false" customHeight="false" outlineLevel="0" collapsed="false">
      <c r="A2748" s="322"/>
      <c r="B2748" s="323" t="s">
        <v>3919</v>
      </c>
      <c r="C2748" s="324" t="s">
        <v>3920</v>
      </c>
      <c r="D2748" s="325" t="n">
        <v>42793</v>
      </c>
      <c r="E2748" s="322"/>
      <c r="F2748" s="322" t="s">
        <v>3916</v>
      </c>
      <c r="G2748" s="324"/>
      <c r="H2748" s="326" t="n">
        <v>0</v>
      </c>
      <c r="I2748" s="327" t="s">
        <v>358</v>
      </c>
      <c r="J2748" s="328" t="n">
        <v>65</v>
      </c>
      <c r="K2748" s="329" t="n">
        <v>59</v>
      </c>
      <c r="L2748" s="330"/>
      <c r="M2748" s="262"/>
      <c r="N2748" s="262"/>
      <c r="O2748" s="262"/>
      <c r="P2748" s="262"/>
      <c r="Q2748" s="262"/>
      <c r="R2748" s="331"/>
    </row>
    <row r="2749" s="1" customFormat="true" ht="12.75" hidden="false" customHeight="false" outlineLevel="0" collapsed="false">
      <c r="A2749" s="262" t="n">
        <v>10</v>
      </c>
      <c r="B2749" s="332" t="s">
        <v>1403</v>
      </c>
      <c r="C2749" s="332" t="s">
        <v>786</v>
      </c>
      <c r="D2749" s="332" t="s">
        <v>1593</v>
      </c>
      <c r="E2749" s="262"/>
      <c r="F2749" s="331" t="n">
        <v>8.8</v>
      </c>
      <c r="G2749" s="333" t="n">
        <v>1418</v>
      </c>
      <c r="H2749" s="333" t="n">
        <f aca="false">A2749*G2749*(1-H2748/100)</f>
        <v>14180</v>
      </c>
      <c r="I2749" s="334" t="n">
        <v>1050.3675</v>
      </c>
      <c r="J2749" s="334" t="n">
        <f aca="false">(A2749*I2749)/J2748*K2748</f>
        <v>9534.105</v>
      </c>
      <c r="K2749" s="335" t="n">
        <f aca="false">H2749-J2749</f>
        <v>4645.895</v>
      </c>
      <c r="L2749" s="330"/>
      <c r="M2749" s="262"/>
      <c r="N2749" s="262" t="n">
        <v>1050.3675</v>
      </c>
      <c r="O2749" s="262" t="n">
        <v>11.97</v>
      </c>
      <c r="P2749" s="262" t="n">
        <v>1580</v>
      </c>
      <c r="Q2749" s="262" t="n">
        <v>1417.9961</v>
      </c>
      <c r="R2749" s="331" t="n">
        <f aca="false">A2749*F2749</f>
        <v>88</v>
      </c>
    </row>
    <row r="2750" s="1" customFormat="true" ht="12.75" hidden="false" customHeight="false" outlineLevel="0" collapsed="false">
      <c r="A2750" s="336" t="n">
        <f aca="false">SUM(A2749:A2749)</f>
        <v>10</v>
      </c>
      <c r="B2750" s="336" t="s">
        <v>377</v>
      </c>
      <c r="C2750" s="336"/>
      <c r="D2750" s="336"/>
      <c r="E2750" s="336"/>
      <c r="F2750" s="337" t="n">
        <f aca="false">R2750</f>
        <v>88</v>
      </c>
      <c r="G2750" s="338"/>
      <c r="H2750" s="339" t="n">
        <f aca="false">SUM(H2749:H2749)</f>
        <v>14180</v>
      </c>
      <c r="I2750" s="340"/>
      <c r="J2750" s="341" t="n">
        <f aca="false">SUM(J2749:J2749)</f>
        <v>9534.105</v>
      </c>
      <c r="K2750" s="335" t="n">
        <f aca="false">SUM(K2749:K2749)</f>
        <v>4645.895</v>
      </c>
      <c r="L2750" s="330"/>
      <c r="M2750" s="262"/>
      <c r="N2750" s="262"/>
      <c r="O2750" s="262"/>
      <c r="P2750" s="262"/>
      <c r="Q2750" s="262"/>
      <c r="R2750" s="331" t="n">
        <f aca="false">SUM(R2749:R2749)</f>
        <v>88</v>
      </c>
    </row>
    <row r="2751" s="1" customFormat="true" ht="12.75" hidden="false" customHeight="false" outlineLevel="0" collapsed="false">
      <c r="A2751" s="262"/>
      <c r="B2751" s="272" t="s">
        <v>914</v>
      </c>
      <c r="C2751" s="342"/>
      <c r="D2751" s="342"/>
      <c r="E2751" s="262"/>
      <c r="F2751" s="262"/>
      <c r="G2751" s="333"/>
      <c r="H2751" s="343" t="n">
        <v>0</v>
      </c>
      <c r="I2751" s="344" t="n">
        <f aca="false">K2752/J2752</f>
        <v>0.487292199949549</v>
      </c>
      <c r="J2751" s="345"/>
      <c r="K2751" s="335"/>
      <c r="L2751" s="330"/>
      <c r="M2751" s="262"/>
      <c r="N2751" s="262"/>
      <c r="O2751" s="262"/>
      <c r="P2751" s="262"/>
      <c r="Q2751" s="262"/>
      <c r="R2751" s="331"/>
    </row>
    <row r="2752" s="1" customFormat="true" ht="13.5" hidden="false" customHeight="false" outlineLevel="0" collapsed="false">
      <c r="A2752" s="346"/>
      <c r="B2752" s="346" t="s">
        <v>915</v>
      </c>
      <c r="C2752" s="346"/>
      <c r="D2752" s="346"/>
      <c r="E2752" s="346"/>
      <c r="F2752" s="347"/>
      <c r="G2752" s="348"/>
      <c r="H2752" s="349" t="n">
        <f aca="false">SUM(H2750:H2751)</f>
        <v>14180</v>
      </c>
      <c r="I2752" s="350" t="n">
        <f aca="false">K2752/H2752</f>
        <v>0.327637165021156</v>
      </c>
      <c r="J2752" s="351" t="n">
        <f aca="false">SUM(J2750:J2751)</f>
        <v>9534.105</v>
      </c>
      <c r="K2752" s="352" t="n">
        <f aca="false">H2752-J2752</f>
        <v>4645.895</v>
      </c>
      <c r="L2752" s="330"/>
      <c r="M2752" s="262"/>
      <c r="N2752" s="262"/>
      <c r="O2752" s="262"/>
      <c r="P2752" s="262"/>
      <c r="Q2752" s="262"/>
      <c r="R2752" s="331"/>
    </row>
    <row r="2753" s="1" customFormat="true" ht="13.5" hidden="false" customHeight="false" outlineLevel="0" collapsed="false">
      <c r="A2753" s="262"/>
      <c r="B2753" s="332"/>
      <c r="C2753" s="342"/>
      <c r="D2753" s="342"/>
      <c r="E2753" s="262"/>
      <c r="F2753" s="262"/>
      <c r="G2753" s="262"/>
      <c r="H2753" s="262"/>
      <c r="I2753" s="354"/>
      <c r="J2753" s="354"/>
      <c r="K2753" s="355"/>
      <c r="L2753" s="330"/>
      <c r="M2753" s="262"/>
      <c r="N2753" s="262"/>
      <c r="O2753" s="262"/>
      <c r="P2753" s="262"/>
      <c r="Q2753" s="262"/>
      <c r="R2753" s="331"/>
    </row>
    <row r="2754" s="1" customFormat="true" ht="13.5" hidden="false" customHeight="false" outlineLevel="0" collapsed="false">
      <c r="A2754" s="322"/>
      <c r="B2754" s="323" t="s">
        <v>3804</v>
      </c>
      <c r="C2754" s="324" t="s">
        <v>2027</v>
      </c>
      <c r="D2754" s="325" t="n">
        <v>42793</v>
      </c>
      <c r="E2754" s="322"/>
      <c r="F2754" s="322" t="s">
        <v>3916</v>
      </c>
      <c r="G2754" s="324"/>
      <c r="H2754" s="326" t="n">
        <v>0</v>
      </c>
      <c r="I2754" s="327" t="s">
        <v>358</v>
      </c>
      <c r="J2754" s="328" t="n">
        <v>65</v>
      </c>
      <c r="K2754" s="329" t="n">
        <v>59</v>
      </c>
      <c r="L2754" s="330"/>
      <c r="M2754" s="262"/>
      <c r="N2754" s="262"/>
      <c r="O2754" s="262"/>
      <c r="P2754" s="262"/>
      <c r="Q2754" s="262"/>
      <c r="R2754" s="331"/>
    </row>
    <row r="2755" s="1" customFormat="true" ht="12.75" hidden="false" customHeight="false" outlineLevel="0" collapsed="false">
      <c r="A2755" s="262" t="n">
        <v>20</v>
      </c>
      <c r="B2755" s="332" t="s">
        <v>1308</v>
      </c>
      <c r="C2755" s="332" t="s">
        <v>830</v>
      </c>
      <c r="D2755" s="332" t="s">
        <v>1339</v>
      </c>
      <c r="E2755" s="262"/>
      <c r="F2755" s="331" t="n">
        <v>2.2</v>
      </c>
      <c r="G2755" s="333" t="n">
        <v>600</v>
      </c>
      <c r="H2755" s="333" t="n">
        <f aca="false">A2755*G2755*(1-H2754/100)</f>
        <v>12000</v>
      </c>
      <c r="I2755" s="334" t="n">
        <v>290.29</v>
      </c>
      <c r="J2755" s="334" t="n">
        <f aca="false">(A2755*I2755)/J2754*K2754</f>
        <v>5269.88</v>
      </c>
      <c r="K2755" s="335" t="n">
        <f aca="false">H2755-J2755</f>
        <v>6730.12</v>
      </c>
      <c r="L2755" s="330"/>
      <c r="M2755" s="262"/>
      <c r="N2755" s="262" t="n">
        <v>290.29</v>
      </c>
      <c r="O2755" s="262" t="n">
        <v>3.19</v>
      </c>
      <c r="P2755" s="262" t="n">
        <v>435.435</v>
      </c>
      <c r="Q2755" s="262" t="n">
        <v>435.435</v>
      </c>
      <c r="R2755" s="331" t="n">
        <f aca="false">A2755*F2755</f>
        <v>44</v>
      </c>
    </row>
    <row r="2756" s="1" customFormat="true" ht="12.75" hidden="false" customHeight="false" outlineLevel="0" collapsed="false">
      <c r="A2756" s="262" t="n">
        <v>20</v>
      </c>
      <c r="B2756" s="332" t="s">
        <v>837</v>
      </c>
      <c r="C2756" s="332" t="s">
        <v>833</v>
      </c>
      <c r="D2756" s="332" t="s">
        <v>1304</v>
      </c>
      <c r="E2756" s="262"/>
      <c r="F2756" s="331" t="n">
        <v>0.09</v>
      </c>
      <c r="G2756" s="333" t="n">
        <v>100</v>
      </c>
      <c r="H2756" s="333" t="n">
        <f aca="false">A2756*G2756*(1-H2754/100)</f>
        <v>2000</v>
      </c>
      <c r="I2756" s="334" t="n">
        <v>34.58</v>
      </c>
      <c r="J2756" s="334" t="n">
        <f aca="false">(A2756*I2756)/J2754*K2754</f>
        <v>627.76</v>
      </c>
      <c r="K2756" s="335" t="n">
        <f aca="false">H2756-J2756</f>
        <v>1372.24</v>
      </c>
      <c r="L2756" s="330"/>
      <c r="M2756" s="262"/>
      <c r="N2756" s="262" t="n">
        <v>34.58</v>
      </c>
      <c r="O2756" s="262" t="n">
        <v>0.38</v>
      </c>
      <c r="P2756" s="262" t="n">
        <v>51.87</v>
      </c>
      <c r="Q2756" s="262" t="n">
        <v>51.87</v>
      </c>
      <c r="R2756" s="331" t="n">
        <f aca="false">A2756*F2756</f>
        <v>1.8</v>
      </c>
    </row>
    <row r="2757" s="1" customFormat="true" ht="12.75" hidden="false" customHeight="false" outlineLevel="0" collapsed="false">
      <c r="A2757" s="262" t="n">
        <v>20</v>
      </c>
      <c r="B2757" s="332" t="s">
        <v>844</v>
      </c>
      <c r="C2757" s="332" t="s">
        <v>842</v>
      </c>
      <c r="D2757" s="332" t="s">
        <v>1305</v>
      </c>
      <c r="E2757" s="262"/>
      <c r="F2757" s="331" t="n">
        <v>0.03</v>
      </c>
      <c r="G2757" s="333" t="n">
        <v>100</v>
      </c>
      <c r="H2757" s="333" t="n">
        <f aca="false">A2757*G2757*(1-H2754/100)</f>
        <v>2000</v>
      </c>
      <c r="I2757" s="334" t="n">
        <v>22.75</v>
      </c>
      <c r="J2757" s="334" t="n">
        <f aca="false">(A2757*I2757)/J2754*K2754</f>
        <v>413</v>
      </c>
      <c r="K2757" s="335" t="n">
        <f aca="false">H2757-J2757</f>
        <v>1587</v>
      </c>
      <c r="L2757" s="330"/>
      <c r="M2757" s="262"/>
      <c r="N2757" s="262" t="n">
        <v>22.75</v>
      </c>
      <c r="O2757" s="262" t="n">
        <v>0.25</v>
      </c>
      <c r="P2757" s="262" t="n">
        <v>50</v>
      </c>
      <c r="Q2757" s="262" t="n">
        <v>29.575</v>
      </c>
      <c r="R2757" s="331" t="n">
        <f aca="false">A2757*F2757</f>
        <v>0.6</v>
      </c>
    </row>
    <row r="2758" s="1" customFormat="true" ht="12.75" hidden="false" customHeight="false" outlineLevel="0" collapsed="false">
      <c r="A2758" s="262" t="n">
        <v>5</v>
      </c>
      <c r="B2758" s="332" t="s">
        <v>3230</v>
      </c>
      <c r="C2758" s="332" t="s">
        <v>3231</v>
      </c>
      <c r="D2758" s="332" t="s">
        <v>3232</v>
      </c>
      <c r="E2758" s="262"/>
      <c r="F2758" s="331" t="n">
        <v>0.75</v>
      </c>
      <c r="G2758" s="333" t="n">
        <v>1100</v>
      </c>
      <c r="H2758" s="333" t="n">
        <f aca="false">A2758*G2758*(1-H2754/100)</f>
        <v>5500</v>
      </c>
      <c r="I2758" s="334" t="n">
        <v>363.285</v>
      </c>
      <c r="J2758" s="334" t="n">
        <f aca="false">(A2758*I2758)/J2754*K2754</f>
        <v>1648.755</v>
      </c>
      <c r="K2758" s="335" t="n">
        <f aca="false">H2758-J2758</f>
        <v>3851.245</v>
      </c>
      <c r="L2758" s="330"/>
      <c r="M2758" s="262"/>
      <c r="N2758" s="262" t="n">
        <v>363.285</v>
      </c>
      <c r="O2758" s="262" t="n">
        <v>4.14</v>
      </c>
      <c r="P2758" s="262" t="n">
        <v>650</v>
      </c>
      <c r="Q2758" s="262" t="n">
        <v>490</v>
      </c>
      <c r="R2758" s="331" t="n">
        <f aca="false">A2758*F2758</f>
        <v>3.75</v>
      </c>
    </row>
    <row r="2759" s="1" customFormat="true" ht="12.75" hidden="false" customHeight="false" outlineLevel="0" collapsed="false">
      <c r="A2759" s="262" t="n">
        <v>10</v>
      </c>
      <c r="B2759" s="332" t="s">
        <v>3125</v>
      </c>
      <c r="C2759" s="332" t="s">
        <v>3126</v>
      </c>
      <c r="D2759" s="332" t="s">
        <v>3127</v>
      </c>
      <c r="E2759" s="262"/>
      <c r="F2759" s="331" t="n">
        <v>0.39</v>
      </c>
      <c r="G2759" s="333" t="n">
        <v>400</v>
      </c>
      <c r="H2759" s="333" t="n">
        <f aca="false">A2759*G2759*(1-H2754/100)</f>
        <v>4000</v>
      </c>
      <c r="I2759" s="334" t="n">
        <v>100.9125</v>
      </c>
      <c r="J2759" s="334" t="n">
        <f aca="false">(A2759*I2759)/J2754*K2754</f>
        <v>915.975</v>
      </c>
      <c r="K2759" s="335" t="n">
        <f aca="false">H2759-J2759</f>
        <v>3084.025</v>
      </c>
      <c r="L2759" s="330"/>
      <c r="M2759" s="262"/>
      <c r="N2759" s="262" t="n">
        <v>100.9125</v>
      </c>
      <c r="O2759" s="262" t="n">
        <v>1.15</v>
      </c>
      <c r="P2759" s="262" t="n">
        <v>300</v>
      </c>
      <c r="Q2759" s="262" t="n">
        <v>136</v>
      </c>
      <c r="R2759" s="331" t="n">
        <f aca="false">A2759*F2759</f>
        <v>3.9</v>
      </c>
    </row>
    <row r="2760" s="1" customFormat="true" ht="12.75" hidden="false" customHeight="false" outlineLevel="0" collapsed="false">
      <c r="A2760" s="262" t="n">
        <v>5</v>
      </c>
      <c r="B2760" s="332" t="s">
        <v>3921</v>
      </c>
      <c r="C2760" s="332" t="s">
        <v>1570</v>
      </c>
      <c r="D2760" s="332" t="s">
        <v>3922</v>
      </c>
      <c r="E2760" s="262"/>
      <c r="F2760" s="331" t="n">
        <v>1.61</v>
      </c>
      <c r="G2760" s="333" t="n">
        <v>1100</v>
      </c>
      <c r="H2760" s="333" t="n">
        <f aca="false">A2760*G2760*(1-H2754/100)</f>
        <v>5500</v>
      </c>
      <c r="I2760" s="334" t="n">
        <v>482.625</v>
      </c>
      <c r="J2760" s="334" t="n">
        <f aca="false">(A2760*I2760)/J2754*K2754</f>
        <v>2190.375</v>
      </c>
      <c r="K2760" s="335" t="n">
        <f aca="false">H2760-J2760</f>
        <v>3309.625</v>
      </c>
      <c r="L2760" s="330"/>
      <c r="M2760" s="262"/>
      <c r="N2760" s="262" t="n">
        <v>482.625</v>
      </c>
      <c r="O2760" s="262" t="n">
        <v>5.5</v>
      </c>
      <c r="P2760" s="262" t="n">
        <v>870</v>
      </c>
      <c r="Q2760" s="262" t="n">
        <v>652</v>
      </c>
      <c r="R2760" s="331" t="n">
        <f aca="false">A2760*F2760</f>
        <v>8.05</v>
      </c>
    </row>
    <row r="2761" s="1" customFormat="true" ht="12.75" hidden="false" customHeight="false" outlineLevel="0" collapsed="false">
      <c r="A2761" s="262" t="n">
        <v>10</v>
      </c>
      <c r="B2761" s="332" t="s">
        <v>3923</v>
      </c>
      <c r="C2761" s="332" t="s">
        <v>3924</v>
      </c>
      <c r="D2761" s="332"/>
      <c r="E2761" s="262"/>
      <c r="F2761" s="331"/>
      <c r="G2761" s="333" t="n">
        <v>400</v>
      </c>
      <c r="H2761" s="333" t="n">
        <f aca="false">G2761*A2761</f>
        <v>4000</v>
      </c>
      <c r="I2761" s="334"/>
      <c r="J2761" s="334"/>
      <c r="K2761" s="335"/>
      <c r="L2761" s="330"/>
      <c r="M2761" s="262"/>
      <c r="N2761" s="262"/>
      <c r="O2761" s="262"/>
      <c r="P2761" s="262"/>
      <c r="Q2761" s="262"/>
      <c r="R2761" s="331"/>
    </row>
    <row r="2762" s="1" customFormat="true" ht="12.75" hidden="false" customHeight="false" outlineLevel="0" collapsed="false">
      <c r="A2762" s="336" t="n">
        <f aca="false">SUM(A2755:A2761)</f>
        <v>90</v>
      </c>
      <c r="B2762" s="336" t="s">
        <v>377</v>
      </c>
      <c r="C2762" s="336"/>
      <c r="D2762" s="336"/>
      <c r="E2762" s="336"/>
      <c r="F2762" s="337" t="n">
        <f aca="false">R2762</f>
        <v>62.1</v>
      </c>
      <c r="G2762" s="338"/>
      <c r="H2762" s="339" t="n">
        <f aca="false">SUM(H2755:H2761)</f>
        <v>35000</v>
      </c>
      <c r="I2762" s="340"/>
      <c r="J2762" s="341" t="n">
        <f aca="false">SUM(J2755:J2760)</f>
        <v>11065.745</v>
      </c>
      <c r="K2762" s="335" t="n">
        <f aca="false">SUM(K2755:K2760)</f>
        <v>19934.255</v>
      </c>
      <c r="L2762" s="330"/>
      <c r="M2762" s="262"/>
      <c r="N2762" s="262"/>
      <c r="O2762" s="262"/>
      <c r="P2762" s="262"/>
      <c r="Q2762" s="262"/>
      <c r="R2762" s="331" t="n">
        <f aca="false">SUM(R2755:R2760)</f>
        <v>62.1</v>
      </c>
    </row>
    <row r="2763" s="1" customFormat="true" ht="12.75" hidden="false" customHeight="false" outlineLevel="0" collapsed="false">
      <c r="A2763" s="262"/>
      <c r="B2763" s="272" t="s">
        <v>914</v>
      </c>
      <c r="C2763" s="342"/>
      <c r="D2763" s="342"/>
      <c r="E2763" s="262"/>
      <c r="F2763" s="262"/>
      <c r="G2763" s="333"/>
      <c r="H2763" s="343" t="n">
        <v>0</v>
      </c>
      <c r="I2763" s="344" t="n">
        <f aca="false">K2764/J2764</f>
        <v>2.16291401979713</v>
      </c>
      <c r="J2763" s="345"/>
      <c r="K2763" s="335"/>
      <c r="L2763" s="330"/>
      <c r="M2763" s="262"/>
      <c r="N2763" s="262"/>
      <c r="O2763" s="262"/>
      <c r="P2763" s="262"/>
      <c r="Q2763" s="262"/>
      <c r="R2763" s="331"/>
    </row>
    <row r="2764" s="1" customFormat="true" ht="13.5" hidden="false" customHeight="false" outlineLevel="0" collapsed="false">
      <c r="A2764" s="346"/>
      <c r="B2764" s="346" t="s">
        <v>915</v>
      </c>
      <c r="C2764" s="346"/>
      <c r="D2764" s="346"/>
      <c r="E2764" s="346"/>
      <c r="F2764" s="347"/>
      <c r="G2764" s="348"/>
      <c r="H2764" s="349" t="n">
        <f aca="false">SUM(H2762:H2763)</f>
        <v>35000</v>
      </c>
      <c r="I2764" s="350" t="n">
        <f aca="false">K2764/H2764</f>
        <v>0.683835857142857</v>
      </c>
      <c r="J2764" s="351" t="n">
        <f aca="false">SUM(J2762:J2763)</f>
        <v>11065.745</v>
      </c>
      <c r="K2764" s="352" t="n">
        <f aca="false">H2764-J2764</f>
        <v>23934.255</v>
      </c>
      <c r="L2764" s="330"/>
      <c r="M2764" s="262"/>
      <c r="N2764" s="262"/>
      <c r="O2764" s="262"/>
      <c r="P2764" s="262"/>
      <c r="Q2764" s="262"/>
      <c r="R2764" s="331"/>
    </row>
    <row r="2765" s="1" customFormat="true" ht="13.5" hidden="false" customHeight="false" outlineLevel="0" collapsed="false">
      <c r="A2765" s="262"/>
      <c r="B2765" s="332"/>
      <c r="C2765" s="342"/>
      <c r="D2765" s="342"/>
      <c r="E2765" s="262"/>
      <c r="F2765" s="262"/>
      <c r="G2765" s="262"/>
      <c r="H2765" s="262"/>
      <c r="I2765" s="354"/>
      <c r="J2765" s="354"/>
      <c r="K2765" s="355"/>
      <c r="L2765" s="330"/>
      <c r="M2765" s="262"/>
      <c r="N2765" s="262"/>
      <c r="O2765" s="262"/>
      <c r="P2765" s="262"/>
      <c r="Q2765" s="262"/>
      <c r="R2765" s="331"/>
    </row>
    <row r="2766" s="1" customFormat="true" ht="13.5" hidden="false" customHeight="false" outlineLevel="0" collapsed="false">
      <c r="A2766" s="322"/>
      <c r="B2766" s="323" t="s">
        <v>3155</v>
      </c>
      <c r="C2766" s="324" t="s">
        <v>3925</v>
      </c>
      <c r="D2766" s="325" t="n">
        <v>42794</v>
      </c>
      <c r="E2766" s="322"/>
      <c r="F2766" s="322" t="s">
        <v>3916</v>
      </c>
      <c r="G2766" s="324"/>
      <c r="H2766" s="326" t="n">
        <v>0</v>
      </c>
      <c r="I2766" s="327" t="s">
        <v>358</v>
      </c>
      <c r="J2766" s="328" t="n">
        <v>65</v>
      </c>
      <c r="K2766" s="329" t="n">
        <v>59</v>
      </c>
      <c r="L2766" s="330"/>
      <c r="M2766" s="262"/>
      <c r="N2766" s="262"/>
      <c r="O2766" s="262"/>
      <c r="P2766" s="262"/>
      <c r="Q2766" s="262"/>
      <c r="R2766" s="331"/>
    </row>
    <row r="2767" s="1" customFormat="true" ht="12.75" hidden="false" customHeight="false" outlineLevel="0" collapsed="false">
      <c r="A2767" s="262" t="n">
        <v>1</v>
      </c>
      <c r="B2767" s="332" t="s">
        <v>3738</v>
      </c>
      <c r="C2767" s="332" t="s">
        <v>1962</v>
      </c>
      <c r="D2767" s="332" t="s">
        <v>3115</v>
      </c>
      <c r="E2767" s="262"/>
      <c r="F2767" s="331" t="n">
        <v>2</v>
      </c>
      <c r="G2767" s="333" t="n">
        <v>3000</v>
      </c>
      <c r="H2767" s="333" t="n">
        <f aca="false">A2767*G2767*(1-H2766/100)</f>
        <v>3000</v>
      </c>
      <c r="I2767" s="334" t="n">
        <v>1547</v>
      </c>
      <c r="J2767" s="334" t="n">
        <f aca="false">(A2767*I2767)/J2766*K2766</f>
        <v>1404.2</v>
      </c>
      <c r="K2767" s="335" t="n">
        <f aca="false">H2767-J2767</f>
        <v>1595.8</v>
      </c>
      <c r="L2767" s="330"/>
      <c r="M2767" s="262"/>
      <c r="N2767" s="262" t="n">
        <v>1547</v>
      </c>
      <c r="O2767" s="262" t="n">
        <v>17</v>
      </c>
      <c r="P2767" s="262" t="n">
        <v>3000</v>
      </c>
      <c r="Q2767" s="262" t="n">
        <v>2320.5</v>
      </c>
      <c r="R2767" s="331" t="n">
        <f aca="false">A2767*F2767</f>
        <v>2</v>
      </c>
    </row>
    <row r="2768" s="1" customFormat="true" ht="12.75" hidden="false" customHeight="false" outlineLevel="0" collapsed="false">
      <c r="A2768" s="262" t="n">
        <v>1</v>
      </c>
      <c r="B2768" s="332" t="s">
        <v>2825</v>
      </c>
      <c r="C2768" s="332" t="s">
        <v>2826</v>
      </c>
      <c r="D2768" s="332" t="s">
        <v>2827</v>
      </c>
      <c r="E2768" s="262"/>
      <c r="F2768" s="331" t="n">
        <v>4.4</v>
      </c>
      <c r="G2768" s="333" t="n">
        <v>3640</v>
      </c>
      <c r="H2768" s="333" t="n">
        <f aca="false">A2768*G2768*(1-H2766/100)</f>
        <v>3640</v>
      </c>
      <c r="I2768" s="334" t="n">
        <v>2275</v>
      </c>
      <c r="J2768" s="334" t="n">
        <f aca="false">(A2768*I2768)/J2766*K2766</f>
        <v>2065</v>
      </c>
      <c r="K2768" s="335" t="n">
        <f aca="false">H2768-J2768</f>
        <v>1575</v>
      </c>
      <c r="L2768" s="330"/>
      <c r="M2768" s="262"/>
      <c r="N2768" s="262" t="n">
        <v>2275</v>
      </c>
      <c r="O2768" s="262" t="n">
        <v>25</v>
      </c>
      <c r="P2768" s="262" t="n">
        <v>6500</v>
      </c>
      <c r="Q2768" s="262" t="n">
        <v>3640</v>
      </c>
      <c r="R2768" s="331" t="n">
        <f aca="false">A2768*F2768</f>
        <v>4.4</v>
      </c>
    </row>
    <row r="2769" s="1" customFormat="true" ht="12.75" hidden="false" customHeight="false" outlineLevel="0" collapsed="false">
      <c r="A2769" s="336" t="n">
        <f aca="false">SUM(A2767:A2768)</f>
        <v>2</v>
      </c>
      <c r="B2769" s="336" t="s">
        <v>377</v>
      </c>
      <c r="C2769" s="336"/>
      <c r="D2769" s="336"/>
      <c r="E2769" s="336"/>
      <c r="F2769" s="337" t="n">
        <f aca="false">R2769</f>
        <v>6.4</v>
      </c>
      <c r="G2769" s="338"/>
      <c r="H2769" s="339" t="n">
        <f aca="false">SUM(H2767:H2768)</f>
        <v>6640</v>
      </c>
      <c r="I2769" s="340"/>
      <c r="J2769" s="341" t="n">
        <f aca="false">SUM(J2767:J2768)</f>
        <v>3469.2</v>
      </c>
      <c r="K2769" s="335" t="n">
        <f aca="false">SUM(K2767:K2768)</f>
        <v>3170.8</v>
      </c>
      <c r="L2769" s="330"/>
      <c r="M2769" s="262"/>
      <c r="N2769" s="262"/>
      <c r="O2769" s="262"/>
      <c r="P2769" s="262"/>
      <c r="Q2769" s="262"/>
      <c r="R2769" s="331" t="n">
        <f aca="false">SUM(R2767:R2768)</f>
        <v>6.4</v>
      </c>
    </row>
    <row r="2770" s="1" customFormat="true" ht="12.75" hidden="false" customHeight="false" outlineLevel="0" collapsed="false">
      <c r="A2770" s="262"/>
      <c r="B2770" s="272" t="s">
        <v>914</v>
      </c>
      <c r="C2770" s="342"/>
      <c r="D2770" s="342"/>
      <c r="E2770" s="262"/>
      <c r="F2770" s="262"/>
      <c r="G2770" s="333"/>
      <c r="H2770" s="343" t="n">
        <v>0</v>
      </c>
      <c r="I2770" s="344" t="n">
        <f aca="false">K2771/J2771</f>
        <v>0.913985933356394</v>
      </c>
      <c r="J2770" s="345"/>
      <c r="K2770" s="335"/>
      <c r="L2770" s="330"/>
      <c r="M2770" s="262"/>
      <c r="N2770" s="262"/>
      <c r="O2770" s="262"/>
      <c r="P2770" s="262"/>
      <c r="Q2770" s="262"/>
      <c r="R2770" s="331"/>
    </row>
    <row r="2771" s="1" customFormat="true" ht="13.5" hidden="false" customHeight="false" outlineLevel="0" collapsed="false">
      <c r="A2771" s="346"/>
      <c r="B2771" s="346" t="s">
        <v>915</v>
      </c>
      <c r="C2771" s="346"/>
      <c r="D2771" s="346"/>
      <c r="E2771" s="346"/>
      <c r="F2771" s="347"/>
      <c r="G2771" s="348"/>
      <c r="H2771" s="349" t="n">
        <f aca="false">SUM(H2769:H2770)</f>
        <v>6640</v>
      </c>
      <c r="I2771" s="350" t="n">
        <f aca="false">K2771/H2771</f>
        <v>0.477530120481928</v>
      </c>
      <c r="J2771" s="351" t="n">
        <f aca="false">SUM(J2769:J2770)</f>
        <v>3469.2</v>
      </c>
      <c r="K2771" s="352" t="n">
        <f aca="false">H2771-J2771</f>
        <v>3170.8</v>
      </c>
      <c r="L2771" s="330"/>
      <c r="M2771" s="262"/>
      <c r="N2771" s="262"/>
      <c r="O2771" s="262"/>
      <c r="P2771" s="262"/>
      <c r="Q2771" s="262"/>
      <c r="R2771" s="331"/>
    </row>
    <row r="2772" s="1" customFormat="true" ht="13.5" hidden="false" customHeight="false" outlineLevel="0" collapsed="false">
      <c r="A2772" s="262"/>
      <c r="B2772" s="332"/>
      <c r="C2772" s="342"/>
      <c r="D2772" s="342"/>
      <c r="E2772" s="262"/>
      <c r="F2772" s="262"/>
      <c r="G2772" s="262"/>
      <c r="H2772" s="262"/>
      <c r="I2772" s="354"/>
      <c r="J2772" s="354"/>
      <c r="K2772" s="355"/>
      <c r="L2772" s="330"/>
      <c r="M2772" s="262"/>
      <c r="N2772" s="262"/>
      <c r="O2772" s="262"/>
      <c r="P2772" s="262"/>
      <c r="Q2772" s="262"/>
      <c r="R2772" s="331"/>
    </row>
    <row r="2773" s="1" customFormat="true" ht="13.5" hidden="false" customHeight="false" outlineLevel="0" collapsed="false">
      <c r="A2773" s="322"/>
      <c r="B2773" s="323" t="s">
        <v>3926</v>
      </c>
      <c r="C2773" s="324"/>
      <c r="D2773" s="325" t="n">
        <v>42794</v>
      </c>
      <c r="E2773" s="322"/>
      <c r="F2773" s="322" t="s">
        <v>3927</v>
      </c>
      <c r="G2773" s="324"/>
      <c r="H2773" s="326" t="n">
        <v>0</v>
      </c>
      <c r="I2773" s="327" t="s">
        <v>358</v>
      </c>
      <c r="J2773" s="328" t="n">
        <v>65</v>
      </c>
      <c r="K2773" s="329" t="n">
        <v>59</v>
      </c>
      <c r="L2773" s="330"/>
      <c r="M2773" s="262"/>
      <c r="N2773" s="262"/>
      <c r="O2773" s="262"/>
      <c r="P2773" s="262"/>
      <c r="Q2773" s="262"/>
      <c r="R2773" s="331"/>
    </row>
    <row r="2774" s="1" customFormat="true" ht="12.75" hidden="false" customHeight="false" outlineLevel="0" collapsed="false">
      <c r="A2774" s="262" t="n">
        <v>1</v>
      </c>
      <c r="B2774" s="332" t="s">
        <v>3928</v>
      </c>
      <c r="C2774" s="332" t="s">
        <v>2029</v>
      </c>
      <c r="D2774" s="332" t="s">
        <v>3929</v>
      </c>
      <c r="E2774" s="262"/>
      <c r="F2774" s="331" t="n">
        <v>180</v>
      </c>
      <c r="G2774" s="333" t="n">
        <v>25800</v>
      </c>
      <c r="H2774" s="333" t="n">
        <f aca="false">A2774*G2774*(1-H2773/100)</f>
        <v>25800</v>
      </c>
      <c r="I2774" s="334" t="n">
        <v>19831.5</v>
      </c>
      <c r="J2774" s="334" t="n">
        <f aca="false">(A2774*I2774)/J2773*K2773</f>
        <v>18000.9</v>
      </c>
      <c r="K2774" s="335" t="n">
        <f aca="false">H2774-J2774</f>
        <v>7799.1</v>
      </c>
      <c r="L2774" s="330"/>
      <c r="M2774" s="262"/>
      <c r="N2774" s="262" t="n">
        <v>19831.5</v>
      </c>
      <c r="O2774" s="262" t="n">
        <v>226</v>
      </c>
      <c r="P2774" s="262" t="n">
        <v>27764.1</v>
      </c>
      <c r="Q2774" s="262" t="n">
        <v>25780.95</v>
      </c>
      <c r="R2774" s="331" t="n">
        <f aca="false">A2774*F2774</f>
        <v>180</v>
      </c>
    </row>
    <row r="2775" s="1" customFormat="true" ht="12.75" hidden="false" customHeight="false" outlineLevel="0" collapsed="false">
      <c r="A2775" s="262" t="n">
        <v>7</v>
      </c>
      <c r="B2775" s="332" t="s">
        <v>3930</v>
      </c>
      <c r="C2775" s="332" t="s">
        <v>3160</v>
      </c>
      <c r="D2775" s="332" t="s">
        <v>3931</v>
      </c>
      <c r="E2775" s="262"/>
      <c r="F2775" s="331" t="n">
        <v>54</v>
      </c>
      <c r="G2775" s="333" t="n">
        <v>8100</v>
      </c>
      <c r="H2775" s="333" t="n">
        <f aca="false">A2775*G2775*(1-H2773/100)</f>
        <v>56700</v>
      </c>
      <c r="I2775" s="334" t="n">
        <v>5967</v>
      </c>
      <c r="J2775" s="334" t="n">
        <f aca="false">(A2775*I2775)/J2773*K2773</f>
        <v>37913.4</v>
      </c>
      <c r="K2775" s="335" t="n">
        <f aca="false">H2775-J2775</f>
        <v>18786.6</v>
      </c>
      <c r="L2775" s="330"/>
      <c r="M2775" s="262"/>
      <c r="N2775" s="262" t="n">
        <v>5967</v>
      </c>
      <c r="O2775" s="262" t="n">
        <v>68</v>
      </c>
      <c r="P2775" s="262"/>
      <c r="Q2775" s="262" t="n">
        <v>8055.45</v>
      </c>
      <c r="R2775" s="331" t="n">
        <f aca="false">A2775*F2775</f>
        <v>378</v>
      </c>
    </row>
    <row r="2776" s="1" customFormat="true" ht="12.75" hidden="false" customHeight="false" outlineLevel="0" collapsed="false">
      <c r="A2776" s="336" t="n">
        <f aca="false">SUM(A2774:A2775)</f>
        <v>8</v>
      </c>
      <c r="B2776" s="336" t="s">
        <v>377</v>
      </c>
      <c r="C2776" s="336"/>
      <c r="D2776" s="336"/>
      <c r="E2776" s="336"/>
      <c r="F2776" s="337" t="n">
        <f aca="false">R2776</f>
        <v>558</v>
      </c>
      <c r="G2776" s="338"/>
      <c r="H2776" s="339" t="n">
        <f aca="false">SUM(H2774:H2775)</f>
        <v>82500</v>
      </c>
      <c r="I2776" s="340"/>
      <c r="J2776" s="341" t="n">
        <f aca="false">SUM(J2774:J2775)</f>
        <v>55914.3</v>
      </c>
      <c r="K2776" s="335" t="n">
        <f aca="false">SUM(K2774:K2775)</f>
        <v>26585.7</v>
      </c>
      <c r="L2776" s="330"/>
      <c r="M2776" s="262"/>
      <c r="N2776" s="262"/>
      <c r="O2776" s="262"/>
      <c r="P2776" s="262"/>
      <c r="Q2776" s="262"/>
      <c r="R2776" s="331" t="n">
        <f aca="false">SUM(R2774:R2775)</f>
        <v>558</v>
      </c>
    </row>
    <row r="2777" s="1" customFormat="true" ht="12.75" hidden="false" customHeight="false" outlineLevel="0" collapsed="false">
      <c r="A2777" s="262"/>
      <c r="B2777" s="272" t="s">
        <v>914</v>
      </c>
      <c r="C2777" s="342"/>
      <c r="D2777" s="342"/>
      <c r="E2777" s="262"/>
      <c r="F2777" s="262"/>
      <c r="G2777" s="333"/>
      <c r="H2777" s="343" t="n">
        <v>0</v>
      </c>
      <c r="I2777" s="344" t="n">
        <f aca="false">K2778/J2778</f>
        <v>0.475472285265129</v>
      </c>
      <c r="J2777" s="345"/>
      <c r="K2777" s="335"/>
      <c r="L2777" s="330"/>
      <c r="M2777" s="262"/>
      <c r="N2777" s="262"/>
      <c r="O2777" s="262"/>
      <c r="P2777" s="262"/>
      <c r="Q2777" s="262"/>
      <c r="R2777" s="331"/>
    </row>
    <row r="2778" s="1" customFormat="true" ht="13.5" hidden="false" customHeight="false" outlineLevel="0" collapsed="false">
      <c r="A2778" s="346"/>
      <c r="B2778" s="346" t="s">
        <v>915</v>
      </c>
      <c r="C2778" s="346"/>
      <c r="D2778" s="346"/>
      <c r="E2778" s="346"/>
      <c r="F2778" s="347"/>
      <c r="G2778" s="348"/>
      <c r="H2778" s="349" t="n">
        <f aca="false">SUM(H2776:H2777)</f>
        <v>82500</v>
      </c>
      <c r="I2778" s="350" t="n">
        <f aca="false">K2778/H2778</f>
        <v>0.322250909090909</v>
      </c>
      <c r="J2778" s="351" t="n">
        <f aca="false">SUM(J2776:J2777)</f>
        <v>55914.3</v>
      </c>
      <c r="K2778" s="352" t="n">
        <f aca="false">H2778-J2778</f>
        <v>26585.7</v>
      </c>
      <c r="L2778" s="330"/>
      <c r="M2778" s="262"/>
      <c r="N2778" s="262"/>
      <c r="O2778" s="262"/>
      <c r="P2778" s="262"/>
      <c r="Q2778" s="262"/>
      <c r="R2778" s="331"/>
    </row>
    <row r="2779" s="1" customFormat="true" ht="13.5" hidden="false" customHeight="false" outlineLevel="0" collapsed="false">
      <c r="A2779" s="262"/>
      <c r="B2779" s="332"/>
      <c r="C2779" s="342"/>
      <c r="D2779" s="342"/>
      <c r="E2779" s="262"/>
      <c r="F2779" s="262"/>
      <c r="G2779" s="262"/>
      <c r="H2779" s="262"/>
      <c r="I2779" s="354"/>
      <c r="J2779" s="354"/>
      <c r="K2779" s="355"/>
      <c r="L2779" s="330"/>
      <c r="M2779" s="262"/>
      <c r="N2779" s="262"/>
      <c r="O2779" s="262"/>
      <c r="P2779" s="262"/>
      <c r="Q2779" s="262"/>
      <c r="R2779" s="331"/>
    </row>
    <row r="2780" s="1" customFormat="true" ht="13.5" hidden="false" customHeight="false" outlineLevel="0" collapsed="false">
      <c r="A2780" s="322"/>
      <c r="B2780" s="323" t="s">
        <v>3932</v>
      </c>
      <c r="C2780" s="324" t="s">
        <v>2849</v>
      </c>
      <c r="D2780" s="325" t="n">
        <v>42794</v>
      </c>
      <c r="E2780" s="322"/>
      <c r="F2780" s="322" t="s">
        <v>3927</v>
      </c>
      <c r="G2780" s="324"/>
      <c r="H2780" s="326" t="n">
        <v>0</v>
      </c>
      <c r="I2780" s="327" t="s">
        <v>358</v>
      </c>
      <c r="J2780" s="328" t="n">
        <v>65</v>
      </c>
      <c r="K2780" s="329" t="n">
        <v>59</v>
      </c>
      <c r="L2780" s="330"/>
      <c r="M2780" s="262"/>
      <c r="N2780" s="262"/>
      <c r="O2780" s="262"/>
      <c r="P2780" s="262"/>
      <c r="Q2780" s="262"/>
      <c r="R2780" s="331"/>
    </row>
    <row r="2781" s="1" customFormat="true" ht="12.75" hidden="false" customHeight="false" outlineLevel="0" collapsed="false">
      <c r="A2781" s="262" t="n">
        <v>10</v>
      </c>
      <c r="B2781" s="332" t="s">
        <v>777</v>
      </c>
      <c r="C2781" s="332" t="s">
        <v>775</v>
      </c>
      <c r="D2781" s="332" t="s">
        <v>1046</v>
      </c>
      <c r="E2781" s="262"/>
      <c r="F2781" s="331" t="n">
        <v>2.5</v>
      </c>
      <c r="G2781" s="333" t="n">
        <v>781</v>
      </c>
      <c r="H2781" s="333" t="n">
        <f aca="false">A2781*G2781*(1-H2780/100)</f>
        <v>7810</v>
      </c>
      <c r="I2781" s="334" t="n">
        <v>624.455</v>
      </c>
      <c r="J2781" s="334" t="n">
        <f aca="false">(A2781*I2781)/J2780*K2780</f>
        <v>5668.13</v>
      </c>
      <c r="K2781" s="335" t="n">
        <f aca="false">H2781-J2781</f>
        <v>2141.87</v>
      </c>
      <c r="L2781" s="330"/>
      <c r="M2781" s="262"/>
      <c r="N2781" s="262" t="n">
        <v>624.455</v>
      </c>
      <c r="O2781" s="262" t="n">
        <v>7.39</v>
      </c>
      <c r="P2781" s="262" t="n">
        <v>750</v>
      </c>
      <c r="Q2781" s="262" t="n">
        <v>780.5687</v>
      </c>
      <c r="R2781" s="331" t="n">
        <f aca="false">A2781*F2781</f>
        <v>25</v>
      </c>
    </row>
    <row r="2782" s="1" customFormat="true" ht="12.75" hidden="false" customHeight="false" outlineLevel="0" collapsed="false">
      <c r="A2782" s="262" t="n">
        <v>10</v>
      </c>
      <c r="B2782" s="332" t="s">
        <v>1036</v>
      </c>
      <c r="C2782" s="332" t="s">
        <v>830</v>
      </c>
      <c r="D2782" s="332" t="s">
        <v>3363</v>
      </c>
      <c r="E2782" s="262"/>
      <c r="F2782" s="331" t="n">
        <v>7.5</v>
      </c>
      <c r="G2782" s="333" t="n">
        <v>950</v>
      </c>
      <c r="H2782" s="333" t="n">
        <f aca="false">A2782*G2782*(1-H2780/100)</f>
        <v>9500</v>
      </c>
      <c r="I2782" s="334" t="n">
        <v>1092</v>
      </c>
      <c r="J2782" s="334" t="n">
        <f aca="false">(A2782*I2782)/J2780*K2780</f>
        <v>9912</v>
      </c>
      <c r="K2782" s="335" t="n">
        <f aca="false">H2782-J2782</f>
        <v>-412</v>
      </c>
      <c r="L2782" s="330"/>
      <c r="M2782" s="262"/>
      <c r="N2782" s="262" t="n">
        <v>1092</v>
      </c>
      <c r="O2782" s="262" t="n">
        <v>12</v>
      </c>
      <c r="P2782" s="262" t="n">
        <v>1638</v>
      </c>
      <c r="Q2782" s="262" t="n">
        <v>1255.8</v>
      </c>
      <c r="R2782" s="331" t="n">
        <f aca="false">A2782*F2782</f>
        <v>75</v>
      </c>
    </row>
    <row r="2783" s="1" customFormat="true" ht="12.75" hidden="false" customHeight="false" outlineLevel="0" collapsed="false">
      <c r="A2783" s="262" t="n">
        <v>5</v>
      </c>
      <c r="B2783" s="332" t="s">
        <v>3933</v>
      </c>
      <c r="C2783" s="332" t="s">
        <v>3934</v>
      </c>
      <c r="D2783" s="332" t="s">
        <v>3935</v>
      </c>
      <c r="E2783" s="262"/>
      <c r="F2783" s="331" t="n">
        <v>15</v>
      </c>
      <c r="G2783" s="333" t="n">
        <v>2417</v>
      </c>
      <c r="H2783" s="333" t="n">
        <f aca="false">A2783*G2783*(1-H2780/100)</f>
        <v>12085</v>
      </c>
      <c r="I2783" s="334" t="n">
        <v>1790.1</v>
      </c>
      <c r="J2783" s="334" t="n">
        <f aca="false">(A2783*I2783)/J2780*K2780</f>
        <v>8124.3</v>
      </c>
      <c r="K2783" s="335" t="n">
        <f aca="false">H2783-J2783</f>
        <v>3960.7</v>
      </c>
      <c r="L2783" s="330"/>
      <c r="M2783" s="262"/>
      <c r="N2783" s="262" t="n">
        <v>1790.1</v>
      </c>
      <c r="O2783" s="262" t="n">
        <v>20.4</v>
      </c>
      <c r="P2783" s="262" t="n">
        <v>2685.15</v>
      </c>
      <c r="Q2783" s="262" t="n">
        <v>2416.635</v>
      </c>
      <c r="R2783" s="331" t="n">
        <f aca="false">A2783*F2783</f>
        <v>75</v>
      </c>
    </row>
    <row r="2784" s="1" customFormat="true" ht="12.75" hidden="false" customHeight="false" outlineLevel="0" collapsed="false">
      <c r="A2784" s="262" t="n">
        <v>5</v>
      </c>
      <c r="B2784" s="332" t="s">
        <v>2851</v>
      </c>
      <c r="C2784" s="332" t="s">
        <v>1636</v>
      </c>
      <c r="D2784" s="332" t="s">
        <v>1637</v>
      </c>
      <c r="E2784" s="262"/>
      <c r="F2784" s="331" t="n">
        <v>4.08</v>
      </c>
      <c r="G2784" s="333" t="n">
        <v>2862</v>
      </c>
      <c r="H2784" s="333" t="n">
        <f aca="false">A2784*G2784*(1-H2780/100)</f>
        <v>14310</v>
      </c>
      <c r="I2784" s="334" t="n">
        <v>2120.3</v>
      </c>
      <c r="J2784" s="334" t="n">
        <f aca="false">(A2784*I2784)/J2780*K2780</f>
        <v>9622.9</v>
      </c>
      <c r="K2784" s="335" t="n">
        <f aca="false">H2784-J2784</f>
        <v>4687.1</v>
      </c>
      <c r="L2784" s="330"/>
      <c r="M2784" s="262"/>
      <c r="N2784" s="262" t="n">
        <v>2120.3</v>
      </c>
      <c r="O2784" s="262" t="n">
        <v>23.3</v>
      </c>
      <c r="P2784" s="262" t="n">
        <v>3500</v>
      </c>
      <c r="Q2784" s="262" t="n">
        <v>2862.405</v>
      </c>
      <c r="R2784" s="331" t="n">
        <f aca="false">A2784*F2784</f>
        <v>20.4</v>
      </c>
    </row>
    <row r="2785" s="1" customFormat="true" ht="12.75" hidden="false" customHeight="false" outlineLevel="0" collapsed="false">
      <c r="A2785" s="262" t="n">
        <v>5</v>
      </c>
      <c r="B2785" s="332" t="s">
        <v>3936</v>
      </c>
      <c r="C2785" s="332" t="s">
        <v>1636</v>
      </c>
      <c r="D2785" s="332" t="s">
        <v>3937</v>
      </c>
      <c r="E2785" s="262"/>
      <c r="F2785" s="331" t="n">
        <v>4.08</v>
      </c>
      <c r="G2785" s="333" t="n">
        <v>2862</v>
      </c>
      <c r="H2785" s="333" t="n">
        <f aca="false">A2785*G2785*(1-H2780/100)</f>
        <v>14310</v>
      </c>
      <c r="I2785" s="334" t="n">
        <v>2120.3</v>
      </c>
      <c r="J2785" s="334" t="n">
        <f aca="false">(A2785*I2785)/J2780*K2780</f>
        <v>9622.9</v>
      </c>
      <c r="K2785" s="335" t="n">
        <f aca="false">H2785-J2785</f>
        <v>4687.1</v>
      </c>
      <c r="L2785" s="330"/>
      <c r="M2785" s="262"/>
      <c r="N2785" s="262" t="n">
        <v>2120.3</v>
      </c>
      <c r="O2785" s="262" t="n">
        <v>23.3</v>
      </c>
      <c r="P2785" s="262" t="n">
        <v>3500</v>
      </c>
      <c r="Q2785" s="262" t="n">
        <v>2862.405</v>
      </c>
      <c r="R2785" s="331" t="n">
        <f aca="false">A2785*F2785</f>
        <v>20.4</v>
      </c>
    </row>
    <row r="2786" s="1" customFormat="true" ht="12.75" hidden="false" customHeight="false" outlineLevel="0" collapsed="false">
      <c r="A2786" s="262" t="n">
        <v>1</v>
      </c>
      <c r="B2786" s="272" t="s">
        <v>3938</v>
      </c>
      <c r="C2786" s="332" t="s">
        <v>1688</v>
      </c>
      <c r="D2786" s="332" t="s">
        <v>856</v>
      </c>
      <c r="E2786" s="262"/>
      <c r="F2786" s="331"/>
      <c r="G2786" s="333" t="n">
        <v>1244</v>
      </c>
      <c r="H2786" s="333" t="n">
        <f aca="false">A2786*G2786*(1-H2780/100)</f>
        <v>1244</v>
      </c>
      <c r="I2786" s="334" t="n">
        <v>921.375</v>
      </c>
      <c r="J2786" s="334" t="n">
        <f aca="false">(A2786*I2786)/J2780*K2780</f>
        <v>836.325</v>
      </c>
      <c r="K2786" s="335" t="n">
        <f aca="false">H2786-J2786</f>
        <v>407.675</v>
      </c>
      <c r="L2786" s="330"/>
      <c r="M2786" s="262"/>
      <c r="N2786" s="262" t="n">
        <v>921.375</v>
      </c>
      <c r="O2786" s="262" t="n">
        <v>10.5</v>
      </c>
      <c r="P2786" s="262" t="n">
        <v>1380</v>
      </c>
      <c r="Q2786" s="262" t="n">
        <v>1243.8563</v>
      </c>
      <c r="R2786" s="331" t="n">
        <f aca="false">A2786*F2786</f>
        <v>0</v>
      </c>
    </row>
    <row r="2787" s="1" customFormat="true" ht="12.75" hidden="false" customHeight="false" outlineLevel="0" collapsed="false">
      <c r="A2787" s="262" t="n">
        <v>5</v>
      </c>
      <c r="B2787" s="332" t="s">
        <v>3939</v>
      </c>
      <c r="C2787" s="332" t="s">
        <v>1570</v>
      </c>
      <c r="D2787" s="332" t="s">
        <v>3940</v>
      </c>
      <c r="E2787" s="262"/>
      <c r="F2787" s="331" t="n">
        <v>1.37</v>
      </c>
      <c r="G2787" s="333" t="n">
        <v>521</v>
      </c>
      <c r="H2787" s="333" t="n">
        <f aca="false">A2787*G2787*(1-H2780/100)</f>
        <v>2605</v>
      </c>
      <c r="I2787" s="334" t="n">
        <v>386.1</v>
      </c>
      <c r="J2787" s="334" t="n">
        <f aca="false">(A2787*I2787)/J2780*K2780</f>
        <v>1752.3</v>
      </c>
      <c r="K2787" s="335" t="n">
        <f aca="false">H2787-J2787</f>
        <v>852.7</v>
      </c>
      <c r="L2787" s="330"/>
      <c r="M2787" s="262"/>
      <c r="N2787" s="262" t="n">
        <v>386.1</v>
      </c>
      <c r="O2787" s="262" t="n">
        <v>4.4</v>
      </c>
      <c r="P2787" s="262" t="n">
        <v>690</v>
      </c>
      <c r="Q2787" s="262" t="n">
        <v>521</v>
      </c>
      <c r="R2787" s="331" t="n">
        <f aca="false">A2787*F2787</f>
        <v>6.85</v>
      </c>
    </row>
    <row r="2788" s="1" customFormat="true" ht="12.75" hidden="false" customHeight="false" outlineLevel="0" collapsed="false">
      <c r="A2788" s="262" t="n">
        <v>5</v>
      </c>
      <c r="B2788" s="332" t="s">
        <v>3557</v>
      </c>
      <c r="C2788" s="332" t="s">
        <v>2628</v>
      </c>
      <c r="D2788" s="332" t="s">
        <v>3558</v>
      </c>
      <c r="E2788" s="262"/>
      <c r="F2788" s="331" t="n">
        <v>0.63</v>
      </c>
      <c r="G2788" s="333" t="n">
        <v>835</v>
      </c>
      <c r="H2788" s="333" t="n">
        <f aca="false">A2788*G2788*(1-H2780/100)</f>
        <v>4175</v>
      </c>
      <c r="I2788" s="334" t="n">
        <v>618.6375</v>
      </c>
      <c r="J2788" s="334" t="n">
        <f aca="false">(A2788*I2788)/J2780*K2780</f>
        <v>2807.6625</v>
      </c>
      <c r="K2788" s="335" t="n">
        <f aca="false">H2788-J2788</f>
        <v>1367.3375</v>
      </c>
      <c r="L2788" s="330"/>
      <c r="M2788" s="262"/>
      <c r="N2788" s="262" t="n">
        <v>618.6375</v>
      </c>
      <c r="O2788" s="262" t="n">
        <v>7.05</v>
      </c>
      <c r="P2788" s="262"/>
      <c r="Q2788" s="262" t="n">
        <v>835</v>
      </c>
      <c r="R2788" s="331" t="n">
        <f aca="false">A2788*F2788</f>
        <v>3.15</v>
      </c>
    </row>
    <row r="2789" s="1" customFormat="true" ht="12.75" hidden="false" customHeight="false" outlineLevel="0" collapsed="false">
      <c r="A2789" s="336" t="n">
        <f aca="false">SUM(A2781:A2788)</f>
        <v>46</v>
      </c>
      <c r="B2789" s="336" t="s">
        <v>377</v>
      </c>
      <c r="C2789" s="336"/>
      <c r="D2789" s="336"/>
      <c r="E2789" s="336"/>
      <c r="F2789" s="337" t="n">
        <f aca="false">R2789</f>
        <v>225.8</v>
      </c>
      <c r="G2789" s="338"/>
      <c r="H2789" s="339" t="n">
        <f aca="false">SUM(H2781:H2788)</f>
        <v>66039</v>
      </c>
      <c r="I2789" s="340"/>
      <c r="J2789" s="341" t="n">
        <f aca="false">SUM(J2781:J2788)</f>
        <v>48346.5175</v>
      </c>
      <c r="K2789" s="335" t="n">
        <f aca="false">SUM(K2781:K2788)</f>
        <v>17692.4825</v>
      </c>
      <c r="L2789" s="330"/>
      <c r="M2789" s="262"/>
      <c r="N2789" s="262"/>
      <c r="O2789" s="262"/>
      <c r="P2789" s="262"/>
      <c r="Q2789" s="262"/>
      <c r="R2789" s="331" t="n">
        <f aca="false">SUM(R2781:R2788)</f>
        <v>225.8</v>
      </c>
    </row>
    <row r="2790" s="1" customFormat="true" ht="12.75" hidden="false" customHeight="false" outlineLevel="0" collapsed="false">
      <c r="A2790" s="262"/>
      <c r="B2790" s="272" t="s">
        <v>914</v>
      </c>
      <c r="C2790" s="342"/>
      <c r="D2790" s="342"/>
      <c r="E2790" s="262"/>
      <c r="F2790" s="262"/>
      <c r="G2790" s="333"/>
      <c r="H2790" s="343" t="n">
        <v>0</v>
      </c>
      <c r="I2790" s="344" t="n">
        <f aca="false">K2791/J2791</f>
        <v>0.365951539322351</v>
      </c>
      <c r="J2790" s="345"/>
      <c r="K2790" s="335"/>
      <c r="L2790" s="330"/>
      <c r="M2790" s="262"/>
      <c r="N2790" s="262"/>
      <c r="O2790" s="262"/>
      <c r="P2790" s="262"/>
      <c r="Q2790" s="262"/>
      <c r="R2790" s="331"/>
    </row>
    <row r="2791" s="1" customFormat="true" ht="13.5" hidden="false" customHeight="false" outlineLevel="0" collapsed="false">
      <c r="A2791" s="346"/>
      <c r="B2791" s="346" t="s">
        <v>915</v>
      </c>
      <c r="C2791" s="346"/>
      <c r="D2791" s="346"/>
      <c r="E2791" s="346"/>
      <c r="F2791" s="347"/>
      <c r="G2791" s="348"/>
      <c r="H2791" s="349" t="n">
        <f aca="false">SUM(H2789:H2790)</f>
        <v>66039</v>
      </c>
      <c r="I2791" s="350" t="n">
        <f aca="false">K2791/H2791</f>
        <v>0.267909606444677</v>
      </c>
      <c r="J2791" s="351" t="n">
        <f aca="false">SUM(J2789:J2790)</f>
        <v>48346.5175</v>
      </c>
      <c r="K2791" s="352" t="n">
        <f aca="false">H2791-J2791</f>
        <v>17692.4825</v>
      </c>
      <c r="L2791" s="330"/>
      <c r="M2791" s="262"/>
      <c r="N2791" s="262"/>
      <c r="O2791" s="262"/>
      <c r="P2791" s="262"/>
      <c r="Q2791" s="262"/>
      <c r="R2791" s="331"/>
    </row>
    <row r="2792" s="1" customFormat="true" ht="13.5" hidden="false" customHeight="false" outlineLevel="0" collapsed="false">
      <c r="A2792" s="262"/>
      <c r="B2792" s="332"/>
      <c r="C2792" s="342"/>
      <c r="D2792" s="342"/>
      <c r="E2792" s="262"/>
      <c r="F2792" s="262"/>
      <c r="G2792" s="262"/>
      <c r="H2792" s="262"/>
      <c r="I2792" s="354"/>
      <c r="J2792" s="354"/>
      <c r="K2792" s="355"/>
      <c r="L2792" s="330"/>
      <c r="M2792" s="262"/>
      <c r="N2792" s="262"/>
      <c r="O2792" s="262"/>
      <c r="P2792" s="262"/>
      <c r="Q2792" s="262"/>
      <c r="R2792" s="331"/>
    </row>
    <row r="2793" s="1" customFormat="true" ht="13.5" hidden="false" customHeight="false" outlineLevel="0" collapsed="false">
      <c r="A2793" s="322"/>
      <c r="B2793" s="323" t="s">
        <v>3279</v>
      </c>
      <c r="C2793" s="324" t="s">
        <v>2849</v>
      </c>
      <c r="D2793" s="325" t="n">
        <v>42794</v>
      </c>
      <c r="E2793" s="322"/>
      <c r="F2793" s="322" t="s">
        <v>1325</v>
      </c>
      <c r="G2793" s="324"/>
      <c r="H2793" s="326" t="n">
        <v>0</v>
      </c>
      <c r="I2793" s="327" t="s">
        <v>358</v>
      </c>
      <c r="J2793" s="328" t="n">
        <v>65</v>
      </c>
      <c r="K2793" s="329" t="n">
        <v>59</v>
      </c>
      <c r="L2793" s="330"/>
      <c r="M2793" s="262"/>
      <c r="N2793" s="262"/>
      <c r="O2793" s="262"/>
      <c r="P2793" s="262"/>
      <c r="Q2793" s="262"/>
      <c r="R2793" s="331"/>
    </row>
    <row r="2794" s="1" customFormat="true" ht="12.75" hidden="false" customHeight="false" outlineLevel="0" collapsed="false">
      <c r="A2794" s="262" t="n">
        <v>3</v>
      </c>
      <c r="B2794" s="332" t="s">
        <v>3941</v>
      </c>
      <c r="C2794" s="332" t="s">
        <v>1133</v>
      </c>
      <c r="D2794" s="332" t="s">
        <v>3942</v>
      </c>
      <c r="E2794" s="262"/>
      <c r="F2794" s="331" t="n">
        <v>9.3</v>
      </c>
      <c r="G2794" s="333" t="n">
        <v>4500</v>
      </c>
      <c r="H2794" s="333" t="n">
        <f aca="false">A2794*G2794*(1-H2793/100)</f>
        <v>13500</v>
      </c>
      <c r="I2794" s="334" t="n">
        <v>2158.65</v>
      </c>
      <c r="J2794" s="334" t="n">
        <f aca="false">(A2794*I2794)/J2793*K2793</f>
        <v>5878.17</v>
      </c>
      <c r="K2794" s="335" t="n">
        <f aca="false">H2794-J2794</f>
        <v>7621.83</v>
      </c>
      <c r="L2794" s="330"/>
      <c r="M2794" s="262"/>
      <c r="N2794" s="262" t="n">
        <v>2158.65</v>
      </c>
      <c r="O2794" s="262" t="n">
        <v>24.6</v>
      </c>
      <c r="P2794" s="262" t="n">
        <v>4500</v>
      </c>
      <c r="Q2794" s="262" t="n">
        <v>3022.11</v>
      </c>
      <c r="R2794" s="331" t="n">
        <f aca="false">A2794*F2794</f>
        <v>27.9</v>
      </c>
    </row>
    <row r="2795" s="1" customFormat="true" ht="12.75" hidden="false" customHeight="false" outlineLevel="0" collapsed="false">
      <c r="A2795" s="336" t="n">
        <f aca="false">SUM(A2794:A2794)</f>
        <v>3</v>
      </c>
      <c r="B2795" s="336" t="s">
        <v>377</v>
      </c>
      <c r="C2795" s="336"/>
      <c r="D2795" s="336"/>
      <c r="E2795" s="336"/>
      <c r="F2795" s="337" t="n">
        <f aca="false">R2795</f>
        <v>27.9</v>
      </c>
      <c r="G2795" s="338"/>
      <c r="H2795" s="339" t="n">
        <f aca="false">SUM(H2794:H2794)</f>
        <v>13500</v>
      </c>
      <c r="I2795" s="340"/>
      <c r="J2795" s="341" t="n">
        <f aca="false">SUM(J2794:J2794)</f>
        <v>5878.17</v>
      </c>
      <c r="K2795" s="335" t="n">
        <f aca="false">SUM(K2794:K2794)</f>
        <v>7621.83</v>
      </c>
      <c r="L2795" s="330"/>
      <c r="M2795" s="262"/>
      <c r="N2795" s="262"/>
      <c r="O2795" s="262"/>
      <c r="P2795" s="262"/>
      <c r="Q2795" s="262"/>
      <c r="R2795" s="331" t="n">
        <f aca="false">SUM(R2794:R2794)</f>
        <v>27.9</v>
      </c>
    </row>
    <row r="2796" s="1" customFormat="true" ht="12.75" hidden="false" customHeight="false" outlineLevel="0" collapsed="false">
      <c r="A2796" s="262"/>
      <c r="B2796" s="272" t="s">
        <v>914</v>
      </c>
      <c r="C2796" s="342"/>
      <c r="D2796" s="342"/>
      <c r="E2796" s="262"/>
      <c r="F2796" s="262"/>
      <c r="G2796" s="333"/>
      <c r="H2796" s="343" t="n">
        <v>0</v>
      </c>
      <c r="I2796" s="344" t="n">
        <f aca="false">K2797/J2797</f>
        <v>1.29663313582288</v>
      </c>
      <c r="J2796" s="345"/>
      <c r="K2796" s="335"/>
      <c r="L2796" s="330"/>
      <c r="M2796" s="262"/>
      <c r="N2796" s="262"/>
      <c r="O2796" s="262"/>
      <c r="P2796" s="262"/>
      <c r="Q2796" s="262"/>
      <c r="R2796" s="331"/>
    </row>
    <row r="2797" s="1" customFormat="true" ht="13.5" hidden="false" customHeight="false" outlineLevel="0" collapsed="false">
      <c r="A2797" s="346"/>
      <c r="B2797" s="346" t="s">
        <v>915</v>
      </c>
      <c r="C2797" s="346"/>
      <c r="D2797" s="346"/>
      <c r="E2797" s="346"/>
      <c r="F2797" s="347"/>
      <c r="G2797" s="348"/>
      <c r="H2797" s="349" t="n">
        <f aca="false">SUM(H2795:H2796)</f>
        <v>13500</v>
      </c>
      <c r="I2797" s="350" t="n">
        <f aca="false">K2797/H2797</f>
        <v>0.56458</v>
      </c>
      <c r="J2797" s="351" t="n">
        <f aca="false">SUM(J2795:J2796)</f>
        <v>5878.17</v>
      </c>
      <c r="K2797" s="352" t="n">
        <f aca="false">H2797-J2797</f>
        <v>7621.83</v>
      </c>
      <c r="L2797" s="330"/>
      <c r="M2797" s="262"/>
      <c r="N2797" s="262"/>
      <c r="O2797" s="262"/>
      <c r="P2797" s="262"/>
      <c r="Q2797" s="262"/>
      <c r="R2797" s="331"/>
    </row>
    <row r="2798" s="1" customFormat="true" ht="13.5" hidden="false" customHeight="false" outlineLevel="0" collapsed="false">
      <c r="A2798" s="262"/>
      <c r="B2798" s="332"/>
      <c r="C2798" s="342"/>
      <c r="D2798" s="342"/>
      <c r="E2798" s="262"/>
      <c r="F2798" s="262"/>
      <c r="G2798" s="262"/>
      <c r="H2798" s="262"/>
      <c r="I2798" s="354"/>
      <c r="J2798" s="354"/>
      <c r="K2798" s="355"/>
      <c r="L2798" s="330"/>
      <c r="M2798" s="262"/>
      <c r="N2798" s="262"/>
      <c r="O2798" s="262"/>
      <c r="P2798" s="262"/>
      <c r="Q2798" s="262"/>
      <c r="R2798" s="331"/>
    </row>
    <row r="2799" s="1" customFormat="true" ht="13.5" hidden="false" customHeight="false" outlineLevel="0" collapsed="false">
      <c r="A2799" s="322"/>
      <c r="B2799" s="323" t="s">
        <v>3943</v>
      </c>
      <c r="C2799" s="324" t="s">
        <v>3944</v>
      </c>
      <c r="D2799" s="325" t="n">
        <v>42794</v>
      </c>
      <c r="E2799" s="322"/>
      <c r="F2799" s="322" t="s">
        <v>3945</v>
      </c>
      <c r="G2799" s="324"/>
      <c r="H2799" s="326" t="n">
        <v>0</v>
      </c>
      <c r="I2799" s="327" t="s">
        <v>358</v>
      </c>
      <c r="J2799" s="328" t="n">
        <v>65</v>
      </c>
      <c r="K2799" s="329" t="n">
        <v>59</v>
      </c>
      <c r="L2799" s="330"/>
      <c r="M2799" s="262"/>
      <c r="N2799" s="262"/>
      <c r="O2799" s="262"/>
      <c r="P2799" s="262"/>
      <c r="Q2799" s="262"/>
      <c r="R2799" s="331"/>
    </row>
    <row r="2800" s="1" customFormat="true" ht="12.75" hidden="false" customHeight="false" outlineLevel="0" collapsed="false">
      <c r="A2800" s="262" t="n">
        <v>15</v>
      </c>
      <c r="B2800" s="332" t="s">
        <v>2345</v>
      </c>
      <c r="C2800" s="332" t="s">
        <v>2346</v>
      </c>
      <c r="D2800" s="332" t="s">
        <v>2347</v>
      </c>
      <c r="E2800" s="262"/>
      <c r="F2800" s="331" t="n">
        <v>0.05</v>
      </c>
      <c r="G2800" s="333" t="n">
        <v>29</v>
      </c>
      <c r="H2800" s="333" t="n">
        <f aca="false">A2800*G2800*(1-H2799/100)</f>
        <v>435</v>
      </c>
      <c r="I2800" s="334" t="n">
        <v>21.06</v>
      </c>
      <c r="J2800" s="334" t="n">
        <f aca="false">(A2800*I2800)/J2799*K2799</f>
        <v>286.74</v>
      </c>
      <c r="K2800" s="335" t="n">
        <f aca="false">H2800-J2800</f>
        <v>148.26</v>
      </c>
      <c r="L2800" s="330"/>
      <c r="M2800" s="262"/>
      <c r="N2800" s="262" t="n">
        <v>21.06</v>
      </c>
      <c r="O2800" s="262" t="n">
        <v>0.24</v>
      </c>
      <c r="P2800" s="262" t="n">
        <v>37.908</v>
      </c>
      <c r="Q2800" s="262" t="n">
        <v>28.431</v>
      </c>
      <c r="R2800" s="331" t="n">
        <f aca="false">A2800*F2800</f>
        <v>0.75</v>
      </c>
    </row>
    <row r="2801" s="1" customFormat="true" ht="12.75" hidden="false" customHeight="false" outlineLevel="0" collapsed="false">
      <c r="A2801" s="262" t="n">
        <v>24</v>
      </c>
      <c r="B2801" s="332" t="s">
        <v>3793</v>
      </c>
      <c r="C2801" s="332" t="s">
        <v>1747</v>
      </c>
      <c r="D2801" s="332" t="s">
        <v>1748</v>
      </c>
      <c r="E2801" s="262"/>
      <c r="F2801" s="331" t="n">
        <v>0.91</v>
      </c>
      <c r="G2801" s="333" t="n">
        <v>533</v>
      </c>
      <c r="H2801" s="333" t="n">
        <f aca="false">A2801*G2801*(1-H2799/100)</f>
        <v>12792</v>
      </c>
      <c r="I2801" s="334" t="n">
        <v>394.875</v>
      </c>
      <c r="J2801" s="334" t="n">
        <f aca="false">(A2801*I2801)/J2799*K2799</f>
        <v>8602.2</v>
      </c>
      <c r="K2801" s="335" t="n">
        <f aca="false">H2801-J2801</f>
        <v>4189.8</v>
      </c>
      <c r="L2801" s="330"/>
      <c r="M2801" s="262"/>
      <c r="N2801" s="262" t="n">
        <v>394.875</v>
      </c>
      <c r="O2801" s="262" t="n">
        <v>4.5</v>
      </c>
      <c r="P2801" s="262" t="n">
        <v>800</v>
      </c>
      <c r="Q2801" s="262" t="n">
        <v>533</v>
      </c>
      <c r="R2801" s="331" t="n">
        <f aca="false">A2801*F2801</f>
        <v>21.84</v>
      </c>
    </row>
    <row r="2802" s="1" customFormat="true" ht="12.75" hidden="false" customHeight="false" outlineLevel="0" collapsed="false">
      <c r="A2802" s="336" t="n">
        <f aca="false">SUM(A2800:A2801)</f>
        <v>39</v>
      </c>
      <c r="B2802" s="336" t="s">
        <v>377</v>
      </c>
      <c r="C2802" s="336"/>
      <c r="D2802" s="336"/>
      <c r="E2802" s="336"/>
      <c r="F2802" s="337" t="n">
        <f aca="false">R2802</f>
        <v>22.59</v>
      </c>
      <c r="G2802" s="338"/>
      <c r="H2802" s="339" t="n">
        <f aca="false">SUM(H2800:H2801)</f>
        <v>13227</v>
      </c>
      <c r="I2802" s="340"/>
      <c r="J2802" s="341" t="n">
        <f aca="false">SUM(J2800:J2801)</f>
        <v>8888.94</v>
      </c>
      <c r="K2802" s="335" t="n">
        <f aca="false">SUM(K2800:K2801)</f>
        <v>4338.06</v>
      </c>
      <c r="L2802" s="330"/>
      <c r="M2802" s="262"/>
      <c r="N2802" s="262"/>
      <c r="O2802" s="262"/>
      <c r="P2802" s="262"/>
      <c r="Q2802" s="262"/>
      <c r="R2802" s="331" t="n">
        <f aca="false">SUM(R2800:R2801)</f>
        <v>22.59</v>
      </c>
    </row>
    <row r="2803" s="1" customFormat="true" ht="12.75" hidden="false" customHeight="false" outlineLevel="0" collapsed="false">
      <c r="A2803" s="262"/>
      <c r="B2803" s="272" t="s">
        <v>914</v>
      </c>
      <c r="C2803" s="342"/>
      <c r="D2803" s="342"/>
      <c r="E2803" s="262"/>
      <c r="F2803" s="262"/>
      <c r="G2803" s="333"/>
      <c r="H2803" s="343" t="n">
        <v>0</v>
      </c>
      <c r="I2803" s="344" t="n">
        <f aca="false">K2804/J2804</f>
        <v>0.488028943833573</v>
      </c>
      <c r="J2803" s="345"/>
      <c r="K2803" s="335"/>
      <c r="L2803" s="330"/>
      <c r="M2803" s="262"/>
      <c r="N2803" s="262"/>
      <c r="O2803" s="262"/>
      <c r="P2803" s="262"/>
      <c r="Q2803" s="262"/>
      <c r="R2803" s="331"/>
    </row>
    <row r="2804" s="1" customFormat="true" ht="13.5" hidden="false" customHeight="false" outlineLevel="0" collapsed="false">
      <c r="A2804" s="346"/>
      <c r="B2804" s="346" t="s">
        <v>915</v>
      </c>
      <c r="C2804" s="346"/>
      <c r="D2804" s="346"/>
      <c r="E2804" s="346"/>
      <c r="F2804" s="347"/>
      <c r="G2804" s="348"/>
      <c r="H2804" s="349" t="n">
        <f aca="false">SUM(H2802:H2803)</f>
        <v>13227</v>
      </c>
      <c r="I2804" s="350" t="n">
        <f aca="false">K2804/H2804</f>
        <v>0.327970061238376</v>
      </c>
      <c r="J2804" s="351" t="n">
        <f aca="false">SUM(J2802:J2803)</f>
        <v>8888.94</v>
      </c>
      <c r="K2804" s="352" t="n">
        <f aca="false">H2804-J2804</f>
        <v>4338.06</v>
      </c>
      <c r="L2804" s="330"/>
      <c r="M2804" s="262"/>
      <c r="N2804" s="262"/>
      <c r="O2804" s="262"/>
      <c r="P2804" s="262"/>
      <c r="Q2804" s="262"/>
      <c r="R2804" s="331"/>
    </row>
    <row r="2805" s="1" customFormat="true" ht="13.5" hidden="false" customHeight="false" outlineLevel="0" collapsed="false">
      <c r="A2805" s="262"/>
      <c r="B2805" s="332"/>
      <c r="C2805" s="342"/>
      <c r="D2805" s="342"/>
      <c r="E2805" s="262"/>
      <c r="F2805" s="262"/>
      <c r="G2805" s="262"/>
      <c r="H2805" s="262"/>
      <c r="I2805" s="354"/>
      <c r="J2805" s="354"/>
      <c r="K2805" s="355"/>
      <c r="L2805" s="330"/>
      <c r="M2805" s="262"/>
      <c r="N2805" s="262"/>
      <c r="O2805" s="262"/>
      <c r="P2805" s="262"/>
      <c r="Q2805" s="262"/>
      <c r="R2805" s="331"/>
    </row>
    <row r="2806" s="1" customFormat="true" ht="13.5" hidden="false" customHeight="false" outlineLevel="0" collapsed="false">
      <c r="A2806" s="322"/>
      <c r="B2806" s="323" t="s">
        <v>385</v>
      </c>
      <c r="C2806" s="324"/>
      <c r="D2806" s="325" t="n">
        <v>42794</v>
      </c>
      <c r="E2806" s="322"/>
      <c r="F2806" s="322" t="s">
        <v>3946</v>
      </c>
      <c r="G2806" s="324"/>
      <c r="H2806" s="326" t="n">
        <v>0</v>
      </c>
      <c r="I2806" s="327" t="s">
        <v>358</v>
      </c>
      <c r="J2806" s="328" t="n">
        <v>65</v>
      </c>
      <c r="K2806" s="329" t="n">
        <v>59</v>
      </c>
      <c r="L2806" s="330"/>
      <c r="M2806" s="262"/>
      <c r="N2806" s="262"/>
      <c r="O2806" s="262"/>
      <c r="P2806" s="262"/>
      <c r="Q2806" s="262"/>
      <c r="R2806" s="331"/>
    </row>
    <row r="2807" s="1" customFormat="true" ht="12.75" hidden="false" customHeight="false" outlineLevel="0" collapsed="false">
      <c r="A2807" s="262" t="n">
        <v>10</v>
      </c>
      <c r="B2807" s="332" t="s">
        <v>1302</v>
      </c>
      <c r="C2807" s="332" t="s">
        <v>830</v>
      </c>
      <c r="D2807" s="332" t="s">
        <v>1049</v>
      </c>
      <c r="E2807" s="262"/>
      <c r="F2807" s="331" t="n">
        <v>1.1</v>
      </c>
      <c r="G2807" s="333" t="n">
        <v>550</v>
      </c>
      <c r="H2807" s="333" t="n">
        <f aca="false">A2807*G2807*(1-H2806/100)</f>
        <v>5500</v>
      </c>
      <c r="I2807" s="334" t="n">
        <v>145.6</v>
      </c>
      <c r="J2807" s="334" t="n">
        <f aca="false">(A2807*I2807)/J2806*K2806</f>
        <v>1321.6</v>
      </c>
      <c r="K2807" s="335" t="n">
        <f aca="false">H2807-J2807</f>
        <v>4178.4</v>
      </c>
      <c r="L2807" s="330"/>
      <c r="M2807" s="262"/>
      <c r="N2807" s="262" t="n">
        <v>145.6</v>
      </c>
      <c r="O2807" s="262" t="n">
        <v>1.6</v>
      </c>
      <c r="P2807" s="262" t="n">
        <v>550</v>
      </c>
      <c r="Q2807" s="262" t="n">
        <v>218.4</v>
      </c>
      <c r="R2807" s="331" t="n">
        <f aca="false">A2807*F2807</f>
        <v>11</v>
      </c>
    </row>
    <row r="2808" s="1" customFormat="true" ht="12.75" hidden="false" customHeight="false" outlineLevel="0" collapsed="false">
      <c r="A2808" s="262" t="n">
        <v>1</v>
      </c>
      <c r="B2808" s="332" t="s">
        <v>1308</v>
      </c>
      <c r="C2808" s="332" t="s">
        <v>830</v>
      </c>
      <c r="D2808" s="332" t="s">
        <v>1339</v>
      </c>
      <c r="E2808" s="262"/>
      <c r="F2808" s="331" t="n">
        <v>2.2</v>
      </c>
      <c r="G2808" s="333" t="n">
        <v>435</v>
      </c>
      <c r="H2808" s="333" t="n">
        <f aca="false">A2808*G2808*(1-H2806/100)</f>
        <v>435</v>
      </c>
      <c r="I2808" s="334" t="n">
        <v>290.29</v>
      </c>
      <c r="J2808" s="334" t="n">
        <f aca="false">(A2808*I2808)/J2806*K2806</f>
        <v>263.494</v>
      </c>
      <c r="K2808" s="335" t="n">
        <f aca="false">H2808-J2808</f>
        <v>171.506</v>
      </c>
      <c r="L2808" s="330"/>
      <c r="M2808" s="262"/>
      <c r="N2808" s="262" t="n">
        <v>290.29</v>
      </c>
      <c r="O2808" s="262" t="n">
        <v>3.19</v>
      </c>
      <c r="P2808" s="262" t="n">
        <v>435.435</v>
      </c>
      <c r="Q2808" s="262" t="n">
        <v>435.435</v>
      </c>
      <c r="R2808" s="331" t="n">
        <f aca="false">A2808*F2808</f>
        <v>2.2</v>
      </c>
    </row>
    <row r="2809" s="1" customFormat="true" ht="12.75" hidden="false" customHeight="false" outlineLevel="0" collapsed="false">
      <c r="A2809" s="262" t="n">
        <v>10</v>
      </c>
      <c r="B2809" s="332" t="s">
        <v>832</v>
      </c>
      <c r="C2809" s="332" t="s">
        <v>833</v>
      </c>
      <c r="D2809" s="332" t="s">
        <v>834</v>
      </c>
      <c r="E2809" s="262"/>
      <c r="F2809" s="331" t="n">
        <v>0.03</v>
      </c>
      <c r="G2809" s="333" t="n">
        <v>34</v>
      </c>
      <c r="H2809" s="333" t="n">
        <f aca="false">A2809*G2809*(1-H2806/100)</f>
        <v>340</v>
      </c>
      <c r="I2809" s="334" t="n">
        <v>22.75</v>
      </c>
      <c r="J2809" s="334" t="n">
        <f aca="false">(A2809*I2809)/J2806*K2806</f>
        <v>206.5</v>
      </c>
      <c r="K2809" s="335" t="n">
        <f aca="false">H2809-J2809</f>
        <v>133.5</v>
      </c>
      <c r="L2809" s="330"/>
      <c r="M2809" s="262"/>
      <c r="N2809" s="262" t="n">
        <v>22.75</v>
      </c>
      <c r="O2809" s="262" t="n">
        <v>0.25</v>
      </c>
      <c r="P2809" s="262" t="n">
        <v>34.125</v>
      </c>
      <c r="Q2809" s="262" t="n">
        <v>36.4</v>
      </c>
      <c r="R2809" s="331" t="n">
        <f aca="false">A2809*F2809</f>
        <v>0.3</v>
      </c>
    </row>
    <row r="2810" s="1" customFormat="true" ht="12.75" hidden="false" customHeight="false" outlineLevel="0" collapsed="false">
      <c r="A2810" s="262" t="n">
        <v>1</v>
      </c>
      <c r="B2810" s="332" t="s">
        <v>837</v>
      </c>
      <c r="C2810" s="332" t="s">
        <v>833</v>
      </c>
      <c r="D2810" s="332" t="s">
        <v>1304</v>
      </c>
      <c r="E2810" s="262"/>
      <c r="F2810" s="331" t="n">
        <v>0.09</v>
      </c>
      <c r="G2810" s="333" t="n">
        <v>52</v>
      </c>
      <c r="H2810" s="333" t="n">
        <f aca="false">A2810*G2810*(1-H2806/100)</f>
        <v>52</v>
      </c>
      <c r="I2810" s="334" t="n">
        <v>34.58</v>
      </c>
      <c r="J2810" s="334" t="n">
        <f aca="false">(A2810*I2810)/J2806*K2806</f>
        <v>31.388</v>
      </c>
      <c r="K2810" s="335" t="n">
        <f aca="false">H2810-J2810</f>
        <v>20.612</v>
      </c>
      <c r="L2810" s="330"/>
      <c r="M2810" s="262"/>
      <c r="N2810" s="262" t="n">
        <v>34.58</v>
      </c>
      <c r="O2810" s="262" t="n">
        <v>0.38</v>
      </c>
      <c r="P2810" s="262" t="n">
        <v>51.87</v>
      </c>
      <c r="Q2810" s="262" t="n">
        <v>51.87</v>
      </c>
      <c r="R2810" s="331" t="n">
        <f aca="false">A2810*F2810</f>
        <v>0.09</v>
      </c>
    </row>
    <row r="2811" s="1" customFormat="true" ht="12.75" hidden="false" customHeight="false" outlineLevel="0" collapsed="false">
      <c r="A2811" s="262" t="n">
        <v>10</v>
      </c>
      <c r="B2811" s="332" t="s">
        <v>841</v>
      </c>
      <c r="C2811" s="332" t="s">
        <v>842</v>
      </c>
      <c r="D2811" s="332" t="s">
        <v>834</v>
      </c>
      <c r="E2811" s="262"/>
      <c r="F2811" s="331" t="n">
        <v>0.02</v>
      </c>
      <c r="G2811" s="333" t="n">
        <v>31</v>
      </c>
      <c r="H2811" s="333" t="n">
        <f aca="false">A2811*G2811*(1-H2806/100)</f>
        <v>310</v>
      </c>
      <c r="I2811" s="334" t="n">
        <v>20.93</v>
      </c>
      <c r="J2811" s="334" t="n">
        <f aca="false">(A2811*I2811)/J2806*K2806</f>
        <v>189.98</v>
      </c>
      <c r="K2811" s="335" t="n">
        <f aca="false">H2811-J2811</f>
        <v>120.02</v>
      </c>
      <c r="L2811" s="330"/>
      <c r="M2811" s="262"/>
      <c r="N2811" s="262" t="n">
        <v>20.93</v>
      </c>
      <c r="O2811" s="262" t="n">
        <v>0.23</v>
      </c>
      <c r="P2811" s="262" t="n">
        <v>31.395</v>
      </c>
      <c r="Q2811" s="262" t="n">
        <v>27.209</v>
      </c>
      <c r="R2811" s="331" t="n">
        <f aca="false">A2811*F2811</f>
        <v>0.2</v>
      </c>
    </row>
    <row r="2812" s="1" customFormat="true" ht="12.75" hidden="false" customHeight="false" outlineLevel="0" collapsed="false">
      <c r="A2812" s="262" t="n">
        <v>1</v>
      </c>
      <c r="B2812" s="332" t="s">
        <v>844</v>
      </c>
      <c r="C2812" s="332" t="s">
        <v>842</v>
      </c>
      <c r="D2812" s="332" t="s">
        <v>1305</v>
      </c>
      <c r="E2812" s="262"/>
      <c r="F2812" s="331" t="n">
        <v>0.03</v>
      </c>
      <c r="G2812" s="333" t="n">
        <v>50</v>
      </c>
      <c r="H2812" s="333" t="n">
        <f aca="false">A2812*G2812*(1-H2806/100)</f>
        <v>50</v>
      </c>
      <c r="I2812" s="334" t="n">
        <v>22.75</v>
      </c>
      <c r="J2812" s="334" t="n">
        <f aca="false">(A2812*I2812)/J2806*K2806</f>
        <v>20.65</v>
      </c>
      <c r="K2812" s="335" t="n">
        <f aca="false">H2812-J2812</f>
        <v>29.35</v>
      </c>
      <c r="L2812" s="330"/>
      <c r="M2812" s="262"/>
      <c r="N2812" s="262" t="n">
        <v>22.75</v>
      </c>
      <c r="O2812" s="262" t="n">
        <v>0.25</v>
      </c>
      <c r="P2812" s="262" t="n">
        <v>50</v>
      </c>
      <c r="Q2812" s="262" t="n">
        <v>29.575</v>
      </c>
      <c r="R2812" s="331" t="n">
        <f aca="false">A2812*F2812</f>
        <v>0.03</v>
      </c>
    </row>
    <row r="2813" s="1" customFormat="true" ht="12.75" hidden="false" customHeight="false" outlineLevel="0" collapsed="false">
      <c r="A2813" s="262" t="n">
        <v>1</v>
      </c>
      <c r="B2813" s="332" t="s">
        <v>2371</v>
      </c>
      <c r="C2813" s="332" t="s">
        <v>1212</v>
      </c>
      <c r="D2813" s="332" t="s">
        <v>856</v>
      </c>
      <c r="E2813" s="262"/>
      <c r="F2813" s="331" t="n">
        <v>3.6</v>
      </c>
      <c r="G2813" s="333" t="n">
        <v>687</v>
      </c>
      <c r="H2813" s="333" t="n">
        <f aca="false">A2813*G2813*(1-H2806/100)</f>
        <v>687</v>
      </c>
      <c r="I2813" s="334" t="n">
        <v>458.055</v>
      </c>
      <c r="J2813" s="334" t="n">
        <f aca="false">(A2813*I2813)/J2806*K2806</f>
        <v>415.773</v>
      </c>
      <c r="K2813" s="335" t="n">
        <f aca="false">H2813-J2813</f>
        <v>271.227</v>
      </c>
      <c r="L2813" s="330"/>
      <c r="M2813" s="262"/>
      <c r="N2813" s="262" t="n">
        <v>458.055</v>
      </c>
      <c r="O2813" s="262" t="n">
        <v>5.22</v>
      </c>
      <c r="P2813" s="262" t="n">
        <v>687.0825</v>
      </c>
      <c r="Q2813" s="262" t="n">
        <v>618.3743</v>
      </c>
      <c r="R2813" s="331" t="n">
        <f aca="false">A2813*F2813</f>
        <v>3.6</v>
      </c>
    </row>
    <row r="2814" s="1" customFormat="true" ht="12.75" hidden="false" customHeight="false" outlineLevel="0" collapsed="false">
      <c r="A2814" s="262" t="n">
        <v>1</v>
      </c>
      <c r="B2814" s="332" t="s">
        <v>3947</v>
      </c>
      <c r="C2814" s="332" t="s">
        <v>2287</v>
      </c>
      <c r="D2814" s="332" t="s">
        <v>3948</v>
      </c>
      <c r="E2814" s="262"/>
      <c r="F2814" s="331" t="n">
        <v>39</v>
      </c>
      <c r="G2814" s="333" t="n">
        <v>7985</v>
      </c>
      <c r="H2814" s="333" t="n">
        <f aca="false">A2814*G2814*(1-H2806/100)</f>
        <v>7985</v>
      </c>
      <c r="I2814" s="334" t="n">
        <v>5323.5</v>
      </c>
      <c r="J2814" s="334" t="n">
        <f aca="false">(A2814*I2814)/J2806*K2806</f>
        <v>4832.1</v>
      </c>
      <c r="K2814" s="335" t="n">
        <f aca="false">H2814-J2814</f>
        <v>3152.9</v>
      </c>
      <c r="L2814" s="330"/>
      <c r="M2814" s="262"/>
      <c r="N2814" s="262" t="n">
        <v>5323.5</v>
      </c>
      <c r="O2814" s="262" t="n">
        <v>58.5</v>
      </c>
      <c r="P2814" s="262" t="n">
        <v>7985.25</v>
      </c>
      <c r="Q2814" s="262" t="n">
        <v>6388.2</v>
      </c>
      <c r="R2814" s="331" t="n">
        <f aca="false">A2814*F2814</f>
        <v>39</v>
      </c>
    </row>
    <row r="2815" s="1" customFormat="true" ht="12.75" hidden="false" customHeight="false" outlineLevel="0" collapsed="false">
      <c r="A2815" s="262" t="n">
        <v>7</v>
      </c>
      <c r="B2815" s="332" t="s">
        <v>2006</v>
      </c>
      <c r="C2815" s="332" t="s">
        <v>2007</v>
      </c>
      <c r="D2815" s="332" t="s">
        <v>2008</v>
      </c>
      <c r="E2815" s="262"/>
      <c r="F2815" s="331" t="n">
        <v>0.18</v>
      </c>
      <c r="G2815" s="333" t="n">
        <v>50</v>
      </c>
      <c r="H2815" s="333" t="n">
        <f aca="false">A2815*G2815*(1-H2806/100)</f>
        <v>350</v>
      </c>
      <c r="I2815" s="334" t="n">
        <v>28.275</v>
      </c>
      <c r="J2815" s="334" t="n">
        <f aca="false">(A2815*I2815)/J2806*K2806</f>
        <v>179.655</v>
      </c>
      <c r="K2815" s="335" t="n">
        <f aca="false">H2815-J2815</f>
        <v>170.345</v>
      </c>
      <c r="L2815" s="330"/>
      <c r="M2815" s="262"/>
      <c r="N2815" s="262" t="n">
        <v>28.275</v>
      </c>
      <c r="O2815" s="262" t="n">
        <v>0.3</v>
      </c>
      <c r="P2815" s="262" t="n">
        <v>50</v>
      </c>
      <c r="Q2815" s="262" t="n">
        <v>39.585</v>
      </c>
      <c r="R2815" s="331" t="n">
        <f aca="false">A2815*F2815</f>
        <v>1.26</v>
      </c>
    </row>
    <row r="2816" s="1" customFormat="true" ht="12.75" hidden="false" customHeight="false" outlineLevel="0" collapsed="false">
      <c r="A2816" s="262" t="n">
        <v>7</v>
      </c>
      <c r="B2816" s="332" t="s">
        <v>2009</v>
      </c>
      <c r="C2816" s="332" t="s">
        <v>2010</v>
      </c>
      <c r="D2816" s="332" t="s">
        <v>2011</v>
      </c>
      <c r="E2816" s="262"/>
      <c r="F2816" s="331" t="n">
        <v>0.05</v>
      </c>
      <c r="G2816" s="333" t="n">
        <v>20</v>
      </c>
      <c r="H2816" s="333" t="n">
        <f aca="false">A2816*G2816*(1-H2806/100)</f>
        <v>140</v>
      </c>
      <c r="I2816" s="334" t="n">
        <v>14.1375</v>
      </c>
      <c r="J2816" s="334" t="n">
        <f aca="false">(A2816*I2816)/J2806*K2806</f>
        <v>89.8275</v>
      </c>
      <c r="K2816" s="335" t="n">
        <f aca="false">H2816-J2816</f>
        <v>50.1725</v>
      </c>
      <c r="L2816" s="330"/>
      <c r="M2816" s="262"/>
      <c r="N2816" s="262" t="n">
        <v>14.1375</v>
      </c>
      <c r="O2816" s="262" t="n">
        <v>0.15</v>
      </c>
      <c r="P2816" s="262" t="n">
        <v>20</v>
      </c>
      <c r="Q2816" s="262" t="n">
        <v>19.7925</v>
      </c>
      <c r="R2816" s="331" t="n">
        <f aca="false">A2816*F2816</f>
        <v>0.35</v>
      </c>
    </row>
    <row r="2817" s="1" customFormat="true" ht="12.75" hidden="false" customHeight="false" outlineLevel="0" collapsed="false">
      <c r="A2817" s="262" t="n">
        <v>2</v>
      </c>
      <c r="B2817" s="332" t="s">
        <v>3850</v>
      </c>
      <c r="C2817" s="332" t="s">
        <v>1822</v>
      </c>
      <c r="D2817" s="332" t="s">
        <v>3851</v>
      </c>
      <c r="E2817" s="262"/>
      <c r="F2817" s="331" t="n">
        <v>2.2</v>
      </c>
      <c r="G2817" s="333" t="n">
        <v>526</v>
      </c>
      <c r="H2817" s="333" t="n">
        <f aca="false">A2817*G2817*(1-H2806/100)</f>
        <v>1052</v>
      </c>
      <c r="I2817" s="334" t="n">
        <v>351</v>
      </c>
      <c r="J2817" s="334" t="n">
        <f aca="false">(A2817*I2817)/J2806*K2806</f>
        <v>637.2</v>
      </c>
      <c r="K2817" s="335" t="n">
        <f aca="false">H2817-J2817</f>
        <v>414.8</v>
      </c>
      <c r="L2817" s="330"/>
      <c r="M2817" s="262"/>
      <c r="N2817" s="262" t="n">
        <v>351</v>
      </c>
      <c r="O2817" s="262" t="n">
        <v>4</v>
      </c>
      <c r="P2817" s="262" t="n">
        <v>526.5</v>
      </c>
      <c r="Q2817" s="262" t="n">
        <v>390</v>
      </c>
      <c r="R2817" s="331" t="n">
        <f aca="false">A2817*F2817</f>
        <v>4.4</v>
      </c>
    </row>
    <row r="2818" s="1" customFormat="true" ht="12.75" hidden="false" customHeight="false" outlineLevel="0" collapsed="false">
      <c r="A2818" s="262" t="n">
        <v>1</v>
      </c>
      <c r="B2818" s="332" t="s">
        <v>3416</v>
      </c>
      <c r="C2818" s="332" t="s">
        <v>3417</v>
      </c>
      <c r="D2818" s="332" t="s">
        <v>3418</v>
      </c>
      <c r="E2818" s="262"/>
      <c r="F2818" s="331"/>
      <c r="G2818" s="333" t="n">
        <v>650</v>
      </c>
      <c r="H2818" s="333" t="n">
        <f aca="false">A2818*G2818*(1-H2806/100)</f>
        <v>650</v>
      </c>
      <c r="I2818" s="334" t="n">
        <v>564.2</v>
      </c>
      <c r="J2818" s="334" t="n">
        <f aca="false">(A2818*I2818)/J2806*K2806</f>
        <v>512.12</v>
      </c>
      <c r="K2818" s="335" t="n">
        <f aca="false">H2818-J2818</f>
        <v>137.88</v>
      </c>
      <c r="L2818" s="330"/>
      <c r="M2818" s="262"/>
      <c r="N2818" s="262" t="n">
        <v>564.2</v>
      </c>
      <c r="O2818" s="262" t="n">
        <v>6.2</v>
      </c>
      <c r="P2818" s="262" t="n">
        <v>650</v>
      </c>
      <c r="Q2818" s="262" t="n">
        <v>761.67</v>
      </c>
      <c r="R2818" s="331" t="n">
        <f aca="false">A2818*F2818</f>
        <v>0</v>
      </c>
    </row>
    <row r="2819" s="1" customFormat="true" ht="12.75" hidden="false" customHeight="false" outlineLevel="0" collapsed="false">
      <c r="A2819" s="262" t="n">
        <v>7</v>
      </c>
      <c r="B2819" s="332" t="s">
        <v>2818</v>
      </c>
      <c r="C2819" s="332" t="s">
        <v>1664</v>
      </c>
      <c r="D2819" s="332" t="s">
        <v>2819</v>
      </c>
      <c r="E2819" s="262"/>
      <c r="F2819" s="331" t="n">
        <v>0.06</v>
      </c>
      <c r="G2819" s="333" t="n">
        <v>70</v>
      </c>
      <c r="H2819" s="333" t="n">
        <f aca="false">A2819*G2819*(1-H2806/100)</f>
        <v>490</v>
      </c>
      <c r="I2819" s="334" t="n">
        <v>38.61</v>
      </c>
      <c r="J2819" s="334" t="n">
        <f aca="false">(A2819*I2819)/J2806*K2806</f>
        <v>245.322</v>
      </c>
      <c r="K2819" s="335" t="n">
        <f aca="false">H2819-J2819</f>
        <v>244.678</v>
      </c>
      <c r="L2819" s="330"/>
      <c r="M2819" s="262"/>
      <c r="N2819" s="262" t="n">
        <v>38.61</v>
      </c>
      <c r="O2819" s="262" t="n">
        <v>0.44</v>
      </c>
      <c r="P2819" s="262" t="n">
        <v>70</v>
      </c>
      <c r="Q2819" s="262" t="n">
        <v>54.054</v>
      </c>
      <c r="R2819" s="331" t="n">
        <f aca="false">A2819*F2819</f>
        <v>0.42</v>
      </c>
    </row>
    <row r="2820" s="1" customFormat="true" ht="12.75" hidden="false" customHeight="false" outlineLevel="0" collapsed="false">
      <c r="A2820" s="336" t="n">
        <f aca="false">SUM(A2807:A2819)</f>
        <v>59</v>
      </c>
      <c r="B2820" s="336" t="s">
        <v>377</v>
      </c>
      <c r="C2820" s="336"/>
      <c r="D2820" s="336"/>
      <c r="E2820" s="336"/>
      <c r="F2820" s="337" t="n">
        <f aca="false">R2820</f>
        <v>62.85</v>
      </c>
      <c r="G2820" s="338"/>
      <c r="H2820" s="339" t="n">
        <f aca="false">SUM(H2807:H2819)</f>
        <v>18041</v>
      </c>
      <c r="I2820" s="340"/>
      <c r="J2820" s="341" t="n">
        <f aca="false">SUM(J2807:J2819)</f>
        <v>8945.6095</v>
      </c>
      <c r="K2820" s="335" t="n">
        <f aca="false">SUM(K2807:K2819)</f>
        <v>9095.3905</v>
      </c>
      <c r="L2820" s="330"/>
      <c r="M2820" s="262"/>
      <c r="N2820" s="262"/>
      <c r="O2820" s="262"/>
      <c r="P2820" s="262"/>
      <c r="Q2820" s="262"/>
      <c r="R2820" s="331" t="n">
        <f aca="false">SUM(R2807:R2819)</f>
        <v>62.85</v>
      </c>
    </row>
    <row r="2821" s="1" customFormat="true" ht="12.75" hidden="false" customHeight="false" outlineLevel="0" collapsed="false">
      <c r="A2821" s="262"/>
      <c r="B2821" s="272" t="s">
        <v>914</v>
      </c>
      <c r="C2821" s="342"/>
      <c r="D2821" s="342"/>
      <c r="E2821" s="262"/>
      <c r="F2821" s="262"/>
      <c r="G2821" s="333"/>
      <c r="H2821" s="343" t="n">
        <v>0</v>
      </c>
      <c r="I2821" s="344" t="n">
        <f aca="false">K2822/J2822</f>
        <v>1.01674352094175</v>
      </c>
      <c r="J2821" s="345"/>
      <c r="K2821" s="335"/>
      <c r="L2821" s="330"/>
      <c r="M2821" s="262"/>
      <c r="N2821" s="262"/>
      <c r="O2821" s="262"/>
      <c r="P2821" s="262"/>
      <c r="Q2821" s="262"/>
      <c r="R2821" s="331"/>
    </row>
    <row r="2822" s="1" customFormat="true" ht="13.5" hidden="false" customHeight="false" outlineLevel="0" collapsed="false">
      <c r="A2822" s="346"/>
      <c r="B2822" s="346" t="s">
        <v>915</v>
      </c>
      <c r="C2822" s="346"/>
      <c r="D2822" s="346"/>
      <c r="E2822" s="346"/>
      <c r="F2822" s="347"/>
      <c r="G2822" s="348"/>
      <c r="H2822" s="349" t="n">
        <f aca="false">SUM(H2820:H2821)</f>
        <v>18041</v>
      </c>
      <c r="I2822" s="350" t="n">
        <f aca="false">K2822/H2822</f>
        <v>0.504151127986254</v>
      </c>
      <c r="J2822" s="351" t="n">
        <f aca="false">SUM(J2820:J2821)</f>
        <v>8945.6095</v>
      </c>
      <c r="K2822" s="352" t="n">
        <f aca="false">H2822-J2822</f>
        <v>9095.3905</v>
      </c>
      <c r="L2822" s="330"/>
      <c r="M2822" s="262"/>
      <c r="N2822" s="262"/>
      <c r="O2822" s="262"/>
      <c r="P2822" s="262"/>
      <c r="Q2822" s="262"/>
      <c r="R2822" s="331"/>
    </row>
    <row r="2823" s="1" customFormat="true" ht="13.5" hidden="false" customHeight="false" outlineLevel="0" collapsed="false">
      <c r="A2823" s="262"/>
      <c r="B2823" s="332"/>
      <c r="C2823" s="342"/>
      <c r="D2823" s="342"/>
      <c r="E2823" s="262"/>
      <c r="F2823" s="262"/>
      <c r="G2823" s="262"/>
      <c r="H2823" s="262"/>
      <c r="I2823" s="354"/>
      <c r="J2823" s="354"/>
      <c r="K2823" s="355"/>
      <c r="L2823" s="330"/>
      <c r="M2823" s="262"/>
      <c r="N2823" s="262"/>
      <c r="O2823" s="262"/>
      <c r="P2823" s="262"/>
      <c r="Q2823" s="262"/>
      <c r="R2823" s="331"/>
    </row>
    <row r="2824" s="1" customFormat="true" ht="13.5" hidden="false" customHeight="false" outlineLevel="0" collapsed="false">
      <c r="A2824" s="322"/>
      <c r="B2824" s="323" t="s">
        <v>3949</v>
      </c>
      <c r="C2824" s="324"/>
      <c r="D2824" s="325" t="n">
        <v>42794</v>
      </c>
      <c r="E2824" s="322"/>
      <c r="F2824" s="322" t="s">
        <v>3950</v>
      </c>
      <c r="G2824" s="324"/>
      <c r="H2824" s="326" t="n">
        <v>0</v>
      </c>
      <c r="I2824" s="327" t="s">
        <v>358</v>
      </c>
      <c r="J2824" s="328" t="n">
        <v>65</v>
      </c>
      <c r="K2824" s="329" t="n">
        <v>59</v>
      </c>
      <c r="L2824" s="330"/>
      <c r="M2824" s="262"/>
      <c r="N2824" s="262"/>
      <c r="O2824" s="262"/>
      <c r="P2824" s="262"/>
      <c r="Q2824" s="262"/>
      <c r="R2824" s="331"/>
    </row>
    <row r="2825" s="1" customFormat="true" ht="12.75" hidden="false" customHeight="false" outlineLevel="0" collapsed="false">
      <c r="A2825" s="262" t="n">
        <v>4</v>
      </c>
      <c r="B2825" s="332" t="s">
        <v>3647</v>
      </c>
      <c r="C2825" s="332" t="s">
        <v>1550</v>
      </c>
      <c r="D2825" s="332" t="s">
        <v>3648</v>
      </c>
      <c r="E2825" s="262"/>
      <c r="F2825" s="331"/>
      <c r="G2825" s="333" t="n">
        <v>302</v>
      </c>
      <c r="H2825" s="333" t="n">
        <f aca="false">A2825*G2825*(1-H2824/100)</f>
        <v>1208</v>
      </c>
      <c r="I2825" s="334" t="n">
        <v>151.125</v>
      </c>
      <c r="J2825" s="334" t="n">
        <f aca="false">(A2825*I2825)/J2824*K2824</f>
        <v>548.7</v>
      </c>
      <c r="K2825" s="335" t="n">
        <f aca="false">H2825-J2825</f>
        <v>659.3</v>
      </c>
      <c r="L2825" s="330"/>
      <c r="M2825" s="262"/>
      <c r="N2825" s="262" t="n">
        <v>151.125</v>
      </c>
      <c r="O2825" s="262" t="n">
        <v>1.5</v>
      </c>
      <c r="P2825" s="262" t="n">
        <v>240</v>
      </c>
      <c r="Q2825" s="262" t="n">
        <v>302.25</v>
      </c>
      <c r="R2825" s="331" t="n">
        <f aca="false">A2825*F2825</f>
        <v>0</v>
      </c>
    </row>
    <row r="2826" s="1" customFormat="true" ht="12.75" hidden="false" customHeight="false" outlineLevel="0" collapsed="false">
      <c r="A2826" s="262" t="n">
        <v>4</v>
      </c>
      <c r="B2826" s="332" t="s">
        <v>3951</v>
      </c>
      <c r="C2826" s="332" t="s">
        <v>1550</v>
      </c>
      <c r="D2826" s="332" t="s">
        <v>3952</v>
      </c>
      <c r="E2826" s="262"/>
      <c r="F2826" s="331"/>
      <c r="G2826" s="333" t="n">
        <v>322</v>
      </c>
      <c r="H2826" s="333" t="n">
        <f aca="false">A2826*G2826*(1-H2824/100)</f>
        <v>1288</v>
      </c>
      <c r="I2826" s="334" t="n">
        <v>161.2</v>
      </c>
      <c r="J2826" s="334" t="n">
        <f aca="false">(A2826*I2826)/J2824*K2824</f>
        <v>585.28</v>
      </c>
      <c r="K2826" s="335" t="n">
        <f aca="false">H2826-J2826</f>
        <v>702.72</v>
      </c>
      <c r="L2826" s="330"/>
      <c r="M2826" s="262"/>
      <c r="N2826" s="262" t="n">
        <v>161.2</v>
      </c>
      <c r="O2826" s="262" t="n">
        <v>1.6</v>
      </c>
      <c r="P2826" s="262" t="n">
        <v>260</v>
      </c>
      <c r="Q2826" s="262" t="n">
        <v>322.4</v>
      </c>
      <c r="R2826" s="331" t="n">
        <f aca="false">A2826*F2826</f>
        <v>0</v>
      </c>
    </row>
    <row r="2827" s="1" customFormat="true" ht="12.75" hidden="false" customHeight="false" outlineLevel="0" collapsed="false">
      <c r="A2827" s="262" t="n">
        <v>8</v>
      </c>
      <c r="B2827" s="332" t="s">
        <v>1652</v>
      </c>
      <c r="C2827" s="332" t="s">
        <v>1550</v>
      </c>
      <c r="D2827" s="332" t="s">
        <v>1653</v>
      </c>
      <c r="E2827" s="262"/>
      <c r="F2827" s="331" t="n">
        <v>0.16</v>
      </c>
      <c r="G2827" s="333" t="n">
        <v>285</v>
      </c>
      <c r="H2827" s="333" t="n">
        <f aca="false">A2827*G2827*(1-H2824/100)</f>
        <v>2280</v>
      </c>
      <c r="I2827" s="334" t="n">
        <v>203.58</v>
      </c>
      <c r="J2827" s="334" t="n">
        <f aca="false">(A2827*I2827)/J2824*K2824</f>
        <v>1478.304</v>
      </c>
      <c r="K2827" s="335" t="n">
        <f aca="false">H2827-J2827</f>
        <v>801.696</v>
      </c>
      <c r="L2827" s="330"/>
      <c r="M2827" s="262"/>
      <c r="N2827" s="262" t="n">
        <v>203.58</v>
      </c>
      <c r="O2827" s="262" t="n">
        <v>2.32</v>
      </c>
      <c r="P2827" s="262" t="n">
        <v>340</v>
      </c>
      <c r="Q2827" s="262" t="n">
        <v>285.012</v>
      </c>
      <c r="R2827" s="331" t="n">
        <f aca="false">A2827*F2827</f>
        <v>1.28</v>
      </c>
    </row>
    <row r="2828" s="1" customFormat="true" ht="12.75" hidden="false" customHeight="false" outlineLevel="0" collapsed="false">
      <c r="A2828" s="262" t="n">
        <v>4</v>
      </c>
      <c r="B2828" s="332" t="s">
        <v>3419</v>
      </c>
      <c r="C2828" s="332" t="s">
        <v>1550</v>
      </c>
      <c r="D2828" s="332" t="s">
        <v>3420</v>
      </c>
      <c r="E2828" s="262"/>
      <c r="F2828" s="331" t="n">
        <v>0.2</v>
      </c>
      <c r="G2828" s="333" t="n">
        <v>317</v>
      </c>
      <c r="H2828" s="333" t="n">
        <f aca="false">A2828*G2828*(1-H2824/100)</f>
        <v>1268</v>
      </c>
      <c r="I2828" s="334" t="n">
        <v>234.78</v>
      </c>
      <c r="J2828" s="334" t="n">
        <f aca="false">(A2828*I2828)/J2824*K2824</f>
        <v>852.432</v>
      </c>
      <c r="K2828" s="335" t="n">
        <f aca="false">H2828-J2828</f>
        <v>415.568</v>
      </c>
      <c r="L2828" s="330"/>
      <c r="M2828" s="262"/>
      <c r="N2828" s="262" t="n">
        <v>234.78</v>
      </c>
      <c r="O2828" s="262" t="n">
        <v>2.58</v>
      </c>
      <c r="P2828" s="262" t="n">
        <v>390</v>
      </c>
      <c r="Q2828" s="262" t="n">
        <v>316.953</v>
      </c>
      <c r="R2828" s="331" t="n">
        <f aca="false">A2828*F2828</f>
        <v>0.8</v>
      </c>
    </row>
    <row r="2829" s="1" customFormat="true" ht="12.75" hidden="false" customHeight="false" outlineLevel="0" collapsed="false">
      <c r="A2829" s="262" t="n">
        <v>4</v>
      </c>
      <c r="B2829" s="332" t="s">
        <v>2552</v>
      </c>
      <c r="C2829" s="332" t="s">
        <v>1550</v>
      </c>
      <c r="D2829" s="332" t="s">
        <v>2553</v>
      </c>
      <c r="E2829" s="262"/>
      <c r="F2829" s="331" t="n">
        <v>0.31</v>
      </c>
      <c r="G2829" s="333" t="n">
        <v>633</v>
      </c>
      <c r="H2829" s="333" t="n">
        <f aca="false">A2829*G2829*(1-H2824/100)</f>
        <v>2532</v>
      </c>
      <c r="I2829" s="334" t="n">
        <v>468.585</v>
      </c>
      <c r="J2829" s="334" t="n">
        <f aca="false">(A2829*I2829)/J2824*K2824</f>
        <v>1701.324</v>
      </c>
      <c r="K2829" s="335" t="n">
        <f aca="false">H2829-J2829</f>
        <v>830.676</v>
      </c>
      <c r="L2829" s="330"/>
      <c r="M2829" s="262"/>
      <c r="N2829" s="262" t="n">
        <v>468.585</v>
      </c>
      <c r="O2829" s="262" t="n">
        <v>5.34</v>
      </c>
      <c r="P2829" s="262" t="n">
        <v>750</v>
      </c>
      <c r="Q2829" s="262" t="n">
        <v>632.5898</v>
      </c>
      <c r="R2829" s="331" t="n">
        <f aca="false">A2829*F2829</f>
        <v>1.24</v>
      </c>
    </row>
    <row r="2830" s="1" customFormat="true" ht="12.75" hidden="false" customHeight="false" outlineLevel="0" collapsed="false">
      <c r="A2830" s="262" t="n">
        <v>2</v>
      </c>
      <c r="B2830" s="332" t="s">
        <v>2315</v>
      </c>
      <c r="C2830" s="332" t="s">
        <v>2316</v>
      </c>
      <c r="D2830" s="332" t="s">
        <v>2317</v>
      </c>
      <c r="E2830" s="262"/>
      <c r="F2830" s="331" t="n">
        <v>0.34</v>
      </c>
      <c r="G2830" s="333" t="n">
        <v>488</v>
      </c>
      <c r="H2830" s="333" t="n">
        <f aca="false">A2830*G2830*(1-H2824/100)</f>
        <v>976</v>
      </c>
      <c r="I2830" s="334" t="n">
        <v>361.725</v>
      </c>
      <c r="J2830" s="334" t="n">
        <f aca="false">(A2830*I2830)/J2824*K2824</f>
        <v>656.67</v>
      </c>
      <c r="K2830" s="335" t="n">
        <f aca="false">H2830-J2830</f>
        <v>319.33</v>
      </c>
      <c r="L2830" s="330"/>
      <c r="M2830" s="262"/>
      <c r="N2830" s="262" t="n">
        <v>361.725</v>
      </c>
      <c r="O2830" s="262" t="n">
        <v>3.71</v>
      </c>
      <c r="P2830" s="262" t="n">
        <v>540</v>
      </c>
      <c r="Q2830" s="262" t="n">
        <v>488.3288</v>
      </c>
      <c r="R2830" s="331" t="n">
        <f aca="false">A2830*F2830</f>
        <v>0.68</v>
      </c>
    </row>
    <row r="2831" s="1" customFormat="true" ht="12.75" hidden="false" customHeight="false" outlineLevel="0" collapsed="false">
      <c r="A2831" s="262" t="n">
        <v>2</v>
      </c>
      <c r="B2831" s="332" t="s">
        <v>2388</v>
      </c>
      <c r="C2831" s="332" t="s">
        <v>2389</v>
      </c>
      <c r="D2831" s="332" t="s">
        <v>2390</v>
      </c>
      <c r="E2831" s="262"/>
      <c r="F2831" s="331"/>
      <c r="G2831" s="333" t="n">
        <v>1074</v>
      </c>
      <c r="H2831" s="333" t="n">
        <f aca="false">A2831*G2831*(1-H2824/100)</f>
        <v>2148</v>
      </c>
      <c r="I2831" s="334" t="n">
        <v>536.9</v>
      </c>
      <c r="J2831" s="334" t="n">
        <f aca="false">(A2831*I2831)/J2824*K2824</f>
        <v>974.68</v>
      </c>
      <c r="K2831" s="335" t="n">
        <f aca="false">H2831-J2831</f>
        <v>1173.32</v>
      </c>
      <c r="L2831" s="330"/>
      <c r="M2831" s="262"/>
      <c r="N2831" s="262" t="n">
        <v>536.9</v>
      </c>
      <c r="O2831" s="262" t="n">
        <v>5.9</v>
      </c>
      <c r="P2831" s="262" t="n">
        <v>1070</v>
      </c>
      <c r="Q2831" s="262" t="n">
        <v>1073.8</v>
      </c>
      <c r="R2831" s="331" t="n">
        <f aca="false">A2831*F2831</f>
        <v>0</v>
      </c>
    </row>
    <row r="2832" s="1" customFormat="true" ht="12.75" hidden="false" customHeight="false" outlineLevel="0" collapsed="false">
      <c r="A2832" s="262" t="n">
        <v>1</v>
      </c>
      <c r="B2832" s="332" t="s">
        <v>3953</v>
      </c>
      <c r="C2832" s="332" t="s">
        <v>2949</v>
      </c>
      <c r="D2832" s="332" t="s">
        <v>3954</v>
      </c>
      <c r="E2832" s="262"/>
      <c r="F2832" s="331" t="n">
        <v>2.49</v>
      </c>
      <c r="G2832" s="333" t="n">
        <v>1579</v>
      </c>
      <c r="H2832" s="333" t="n">
        <f aca="false">A2832*G2832*(1-H2824/100)</f>
        <v>1579</v>
      </c>
      <c r="I2832" s="334" t="n">
        <v>1169.7075</v>
      </c>
      <c r="J2832" s="334" t="n">
        <f aca="false">(A2832*I2832)/J2824*K2824</f>
        <v>1061.7345</v>
      </c>
      <c r="K2832" s="335" t="n">
        <f aca="false">H2832-J2832</f>
        <v>517.2655</v>
      </c>
      <c r="L2832" s="330"/>
      <c r="M2832" s="262"/>
      <c r="N2832" s="262" t="n">
        <v>1169.7075</v>
      </c>
      <c r="O2832" s="262" t="n">
        <v>13.33</v>
      </c>
      <c r="P2832" s="262" t="n">
        <v>1750</v>
      </c>
      <c r="Q2832" s="262" t="n">
        <v>1579.1051</v>
      </c>
      <c r="R2832" s="331" t="n">
        <f aca="false">A2832*F2832</f>
        <v>2.49</v>
      </c>
    </row>
    <row r="2833" s="1" customFormat="true" ht="12.75" hidden="false" customHeight="false" outlineLevel="0" collapsed="false">
      <c r="A2833" s="262" t="n">
        <v>3</v>
      </c>
      <c r="B2833" s="332" t="s">
        <v>3955</v>
      </c>
      <c r="C2833" s="332" t="s">
        <v>2949</v>
      </c>
      <c r="D2833" s="332" t="s">
        <v>3956</v>
      </c>
      <c r="E2833" s="262"/>
      <c r="F2833" s="331" t="n">
        <v>2.3</v>
      </c>
      <c r="G2833" s="333" t="n">
        <v>1185</v>
      </c>
      <c r="H2833" s="333" t="n">
        <f aca="false">A2833*G2833*(1-H2824/100)</f>
        <v>3555</v>
      </c>
      <c r="I2833" s="334" t="n">
        <v>877.5</v>
      </c>
      <c r="J2833" s="334" t="n">
        <f aca="false">(A2833*I2833)/J2824*K2824</f>
        <v>2389.5</v>
      </c>
      <c r="K2833" s="335" t="n">
        <f aca="false">H2833-J2833</f>
        <v>1165.5</v>
      </c>
      <c r="L2833" s="330"/>
      <c r="M2833" s="262"/>
      <c r="N2833" s="262" t="n">
        <v>877.5</v>
      </c>
      <c r="O2833" s="262" t="n">
        <v>10</v>
      </c>
      <c r="P2833" s="262" t="n">
        <v>1320</v>
      </c>
      <c r="Q2833" s="262" t="n">
        <v>1184.625</v>
      </c>
      <c r="R2833" s="331" t="n">
        <f aca="false">A2833*F2833</f>
        <v>6.9</v>
      </c>
    </row>
    <row r="2834" s="1" customFormat="true" ht="12.75" hidden="false" customHeight="false" outlineLevel="0" collapsed="false">
      <c r="A2834" s="262" t="n">
        <v>2</v>
      </c>
      <c r="B2834" s="332" t="s">
        <v>3957</v>
      </c>
      <c r="C2834" s="332" t="s">
        <v>3958</v>
      </c>
      <c r="D2834" s="332" t="s">
        <v>3959</v>
      </c>
      <c r="E2834" s="262"/>
      <c r="F2834" s="331" t="n">
        <v>0.15</v>
      </c>
      <c r="G2834" s="333" t="n">
        <v>1718</v>
      </c>
      <c r="H2834" s="333" t="n">
        <f aca="false">A2834*G2834*(1-H2824/100)</f>
        <v>3436</v>
      </c>
      <c r="I2834" s="334" t="n">
        <v>1272.375</v>
      </c>
      <c r="J2834" s="334" t="n">
        <f aca="false">(A2834*I2834)/J2824*K2824</f>
        <v>2309.85</v>
      </c>
      <c r="K2834" s="335" t="n">
        <f aca="false">H2834-J2834</f>
        <v>1126.15</v>
      </c>
      <c r="L2834" s="330"/>
      <c r="M2834" s="262"/>
      <c r="N2834" s="262" t="n">
        <v>1272.375</v>
      </c>
      <c r="O2834" s="262" t="n">
        <v>14.5</v>
      </c>
      <c r="P2834" s="262" t="n">
        <v>1900</v>
      </c>
      <c r="Q2834" s="262" t="n">
        <v>1717.7063</v>
      </c>
      <c r="R2834" s="331" t="n">
        <f aca="false">A2834*F2834</f>
        <v>0.3</v>
      </c>
    </row>
    <row r="2835" s="1" customFormat="true" ht="12.75" hidden="false" customHeight="false" outlineLevel="0" collapsed="false">
      <c r="A2835" s="262" t="n">
        <v>2</v>
      </c>
      <c r="B2835" s="332" t="s">
        <v>3960</v>
      </c>
      <c r="C2835" s="332" t="s">
        <v>3961</v>
      </c>
      <c r="D2835" s="332" t="s">
        <v>856</v>
      </c>
      <c r="E2835" s="262"/>
      <c r="F2835" s="331"/>
      <c r="G2835" s="333" t="n">
        <v>1366</v>
      </c>
      <c r="H2835" s="333" t="n">
        <f aca="false">A2835*G2835*(1-H2824/100)</f>
        <v>2732</v>
      </c>
      <c r="I2835" s="334" t="n">
        <v>1011.7575</v>
      </c>
      <c r="J2835" s="334" t="n">
        <f aca="false">(A2835*I2835)/J2824*K2824</f>
        <v>1836.729</v>
      </c>
      <c r="K2835" s="335" t="n">
        <f aca="false">H2835-J2835</f>
        <v>895.271</v>
      </c>
      <c r="L2835" s="330"/>
      <c r="M2835" s="262"/>
      <c r="N2835" s="262" t="n">
        <v>1011.7575</v>
      </c>
      <c r="O2835" s="262" t="n">
        <v>11.53</v>
      </c>
      <c r="P2835" s="262" t="n">
        <v>1510</v>
      </c>
      <c r="Q2835" s="262" t="n">
        <v>1365.8726</v>
      </c>
      <c r="R2835" s="331" t="n">
        <f aca="false">A2835*F2835</f>
        <v>0</v>
      </c>
    </row>
    <row r="2836" s="1" customFormat="true" ht="12.75" hidden="false" customHeight="false" outlineLevel="0" collapsed="false">
      <c r="A2836" s="262" t="n">
        <v>4</v>
      </c>
      <c r="B2836" s="332" t="s">
        <v>3962</v>
      </c>
      <c r="C2836" s="332" t="s">
        <v>2090</v>
      </c>
      <c r="D2836" s="332" t="s">
        <v>3963</v>
      </c>
      <c r="E2836" s="262"/>
      <c r="F2836" s="331" t="n">
        <v>0.018</v>
      </c>
      <c r="G2836" s="333" t="n">
        <v>162</v>
      </c>
      <c r="H2836" s="333" t="n">
        <f aca="false">A2836*G2836*(1-H2824/100)</f>
        <v>648</v>
      </c>
      <c r="I2836" s="334" t="n">
        <v>124.8</v>
      </c>
      <c r="J2836" s="334" t="n">
        <f aca="false">(A2836*I2836)/J2824*K2824</f>
        <v>453.12</v>
      </c>
      <c r="K2836" s="335" t="n">
        <f aca="false">H2836-J2836</f>
        <v>194.88</v>
      </c>
      <c r="L2836" s="330"/>
      <c r="M2836" s="262"/>
      <c r="N2836" s="262" t="n">
        <v>124.8</v>
      </c>
      <c r="O2836" s="262" t="n">
        <v>1.28</v>
      </c>
      <c r="P2836" s="262" t="n">
        <v>190</v>
      </c>
      <c r="Q2836" s="262" t="n">
        <v>162.24</v>
      </c>
      <c r="R2836" s="331" t="n">
        <f aca="false">A2836*F2836</f>
        <v>0.072</v>
      </c>
    </row>
    <row r="2837" s="1" customFormat="true" ht="12.75" hidden="false" customHeight="false" outlineLevel="0" collapsed="false">
      <c r="A2837" s="262" t="n">
        <v>2</v>
      </c>
      <c r="B2837" s="332" t="s">
        <v>3095</v>
      </c>
      <c r="C2837" s="332" t="s">
        <v>1676</v>
      </c>
      <c r="D2837" s="332" t="s">
        <v>3096</v>
      </c>
      <c r="E2837" s="262"/>
      <c r="F2837" s="331" t="n">
        <v>0.043</v>
      </c>
      <c r="G2837" s="333" t="n">
        <v>157</v>
      </c>
      <c r="H2837" s="333" t="n">
        <f aca="false">A2837*G2837*(1-H2824/100)</f>
        <v>314</v>
      </c>
      <c r="I2837" s="334" t="n">
        <v>116.025</v>
      </c>
      <c r="J2837" s="334" t="n">
        <f aca="false">(A2837*I2837)/J2824*K2824</f>
        <v>210.63</v>
      </c>
      <c r="K2837" s="335" t="n">
        <f aca="false">H2837-J2837</f>
        <v>103.37</v>
      </c>
      <c r="L2837" s="330"/>
      <c r="M2837" s="262"/>
      <c r="N2837" s="262" t="n">
        <v>116.025</v>
      </c>
      <c r="O2837" s="262" t="n">
        <v>1.05</v>
      </c>
      <c r="P2837" s="262" t="n">
        <v>180</v>
      </c>
      <c r="Q2837" s="262" t="n">
        <v>156.6337</v>
      </c>
      <c r="R2837" s="331" t="n">
        <f aca="false">A2837*F2837</f>
        <v>0.086</v>
      </c>
    </row>
    <row r="2838" s="1" customFormat="true" ht="12.75" hidden="false" customHeight="false" outlineLevel="0" collapsed="false">
      <c r="A2838" s="262" t="n">
        <v>4</v>
      </c>
      <c r="B2838" s="332" t="s">
        <v>1083</v>
      </c>
      <c r="C2838" s="332" t="s">
        <v>1676</v>
      </c>
      <c r="D2838" s="332" t="s">
        <v>3432</v>
      </c>
      <c r="E2838" s="262"/>
      <c r="F2838" s="331" t="n">
        <v>0.067</v>
      </c>
      <c r="G2838" s="333" t="n">
        <v>292</v>
      </c>
      <c r="H2838" s="333" t="n">
        <f aca="false">A2838*G2838*(1-H2824/100)</f>
        <v>1168</v>
      </c>
      <c r="I2838" s="334" t="n">
        <v>224.77</v>
      </c>
      <c r="J2838" s="334" t="n">
        <f aca="false">(A2838*I2838)/J2824*K2824</f>
        <v>816.088</v>
      </c>
      <c r="K2838" s="335" t="n">
        <f aca="false">H2838-J2838</f>
        <v>351.912</v>
      </c>
      <c r="L2838" s="330"/>
      <c r="M2838" s="262"/>
      <c r="N2838" s="262" t="n">
        <v>224.77</v>
      </c>
      <c r="O2838" s="262" t="n">
        <v>2.47</v>
      </c>
      <c r="P2838" s="262" t="n">
        <v>330</v>
      </c>
      <c r="Q2838" s="262" t="n">
        <v>292.201</v>
      </c>
      <c r="R2838" s="331" t="n">
        <f aca="false">A2838*F2838</f>
        <v>0.268</v>
      </c>
    </row>
    <row r="2839" s="1" customFormat="true" ht="12.75" hidden="false" customHeight="false" outlineLevel="0" collapsed="false">
      <c r="A2839" s="262" t="n">
        <v>-4</v>
      </c>
      <c r="B2839" s="332" t="s">
        <v>3964</v>
      </c>
      <c r="C2839" s="332" t="s">
        <v>1087</v>
      </c>
      <c r="D2839" s="332" t="s">
        <v>3965</v>
      </c>
      <c r="E2839" s="262"/>
      <c r="F2839" s="331"/>
      <c r="G2839" s="333" t="n">
        <v>320</v>
      </c>
      <c r="H2839" s="333" t="n">
        <f aca="false">A2839*G2839*(1-H2824/100)</f>
        <v>-1280</v>
      </c>
      <c r="I2839" s="334" t="n">
        <v>267.02</v>
      </c>
      <c r="J2839" s="334" t="n">
        <f aca="false">(A2839*I2839)/J2824*K2824</f>
        <v>-969.488</v>
      </c>
      <c r="K2839" s="335" t="n">
        <f aca="false">H2839-J2839</f>
        <v>-310.512</v>
      </c>
      <c r="L2839" s="330"/>
      <c r="M2839" s="262"/>
      <c r="N2839" s="262" t="n">
        <v>267.02</v>
      </c>
      <c r="O2839" s="262" t="n">
        <v>3.16</v>
      </c>
      <c r="P2839" s="262" t="n">
        <v>360</v>
      </c>
      <c r="Q2839" s="262" t="n">
        <v>320.424</v>
      </c>
      <c r="R2839" s="331" t="n">
        <f aca="false">A2839*F2839</f>
        <v>-0</v>
      </c>
    </row>
    <row r="2840" s="1" customFormat="true" ht="12.75" hidden="false" customHeight="false" outlineLevel="0" collapsed="false">
      <c r="A2840" s="262" t="n">
        <v>4</v>
      </c>
      <c r="B2840" s="332" t="s">
        <v>3966</v>
      </c>
      <c r="C2840" s="332" t="s">
        <v>1087</v>
      </c>
      <c r="D2840" s="332" t="s">
        <v>3967</v>
      </c>
      <c r="E2840" s="262"/>
      <c r="F2840" s="331" t="n">
        <v>0.015</v>
      </c>
      <c r="G2840" s="333" t="n">
        <v>388</v>
      </c>
      <c r="H2840" s="333" t="n">
        <f aca="false">A2840*G2840*(1-H2824/100)</f>
        <v>1552</v>
      </c>
      <c r="I2840" s="334" t="n">
        <v>287.56</v>
      </c>
      <c r="J2840" s="334" t="n">
        <f aca="false">(A2840*I2840)/J2824*K2824</f>
        <v>1044.064</v>
      </c>
      <c r="K2840" s="335" t="n">
        <f aca="false">H2840-J2840</f>
        <v>507.936</v>
      </c>
      <c r="L2840" s="330"/>
      <c r="M2840" s="262"/>
      <c r="N2840" s="262" t="n">
        <v>287.56</v>
      </c>
      <c r="O2840" s="262" t="n">
        <v>3.16</v>
      </c>
      <c r="P2840" s="262" t="n">
        <v>440</v>
      </c>
      <c r="Q2840" s="262" t="n">
        <v>388.206</v>
      </c>
      <c r="R2840" s="331" t="n">
        <f aca="false">A2840*F2840</f>
        <v>0.06</v>
      </c>
    </row>
    <row r="2841" s="1" customFormat="true" ht="12.75" hidden="false" customHeight="false" outlineLevel="0" collapsed="false">
      <c r="A2841" s="262" t="n">
        <v>2</v>
      </c>
      <c r="B2841" s="332" t="s">
        <v>3968</v>
      </c>
      <c r="C2841" s="332" t="s">
        <v>1087</v>
      </c>
      <c r="D2841" s="332" t="s">
        <v>3969</v>
      </c>
      <c r="E2841" s="262"/>
      <c r="F2841" s="331"/>
      <c r="G2841" s="333" t="n">
        <v>623</v>
      </c>
      <c r="H2841" s="333" t="n">
        <f aca="false">A2841*G2841*(1-H2824/100)</f>
        <v>1246</v>
      </c>
      <c r="I2841" s="334" t="n">
        <v>461.37</v>
      </c>
      <c r="J2841" s="334" t="n">
        <f aca="false">(A2841*I2841)/J2824*K2824</f>
        <v>837.564</v>
      </c>
      <c r="K2841" s="335" t="n">
        <f aca="false">H2841-J2841</f>
        <v>408.436</v>
      </c>
      <c r="L2841" s="330"/>
      <c r="M2841" s="262"/>
      <c r="N2841" s="262" t="n">
        <v>461.37</v>
      </c>
      <c r="O2841" s="262" t="n">
        <v>5.07</v>
      </c>
      <c r="P2841" s="262" t="n">
        <v>690</v>
      </c>
      <c r="Q2841" s="262" t="n">
        <v>622.8495</v>
      </c>
      <c r="R2841" s="331" t="n">
        <f aca="false">A2841*F2841</f>
        <v>0</v>
      </c>
    </row>
    <row r="2842" s="1" customFormat="true" ht="12.75" hidden="false" customHeight="false" outlineLevel="0" collapsed="false">
      <c r="A2842" s="262" t="n">
        <v>4</v>
      </c>
      <c r="B2842" s="332" t="s">
        <v>3970</v>
      </c>
      <c r="C2842" s="332" t="s">
        <v>1087</v>
      </c>
      <c r="D2842" s="332" t="s">
        <v>3971</v>
      </c>
      <c r="E2842" s="262"/>
      <c r="F2842" s="331" t="n">
        <v>0.08</v>
      </c>
      <c r="G2842" s="333" t="n">
        <v>1294</v>
      </c>
      <c r="H2842" s="333" t="n">
        <f aca="false">A2842*G2842*(1-H2824/100)</f>
        <v>5176</v>
      </c>
      <c r="I2842" s="334" t="n">
        <v>958.23</v>
      </c>
      <c r="J2842" s="334" t="n">
        <f aca="false">(A2842*I2842)/J2824*K2824</f>
        <v>3479.112</v>
      </c>
      <c r="K2842" s="335" t="n">
        <f aca="false">H2842-J2842</f>
        <v>1696.888</v>
      </c>
      <c r="L2842" s="330"/>
      <c r="M2842" s="262"/>
      <c r="N2842" s="262" t="n">
        <v>958.23</v>
      </c>
      <c r="O2842" s="262" t="n">
        <v>10.53</v>
      </c>
      <c r="P2842" s="262" t="n">
        <v>1430</v>
      </c>
      <c r="Q2842" s="262" t="n">
        <v>1293.6105</v>
      </c>
      <c r="R2842" s="331" t="n">
        <f aca="false">A2842*F2842</f>
        <v>0.32</v>
      </c>
    </row>
    <row r="2843" s="1" customFormat="true" ht="12.75" hidden="false" customHeight="false" outlineLevel="0" collapsed="false">
      <c r="A2843" s="262" t="n">
        <v>4</v>
      </c>
      <c r="B2843" s="332" t="s">
        <v>3972</v>
      </c>
      <c r="C2843" s="332" t="s">
        <v>2101</v>
      </c>
      <c r="D2843" s="332" t="s">
        <v>3973</v>
      </c>
      <c r="E2843" s="262"/>
      <c r="F2843" s="331"/>
      <c r="G2843" s="333" t="n">
        <v>165</v>
      </c>
      <c r="H2843" s="333" t="n">
        <f aca="false">A2843*G2843*(1-H2824/100)</f>
        <v>660</v>
      </c>
      <c r="I2843" s="334" t="n">
        <v>82.485</v>
      </c>
      <c r="J2843" s="334" t="n">
        <f aca="false">(A2843*I2843)/J2824*K2824</f>
        <v>299.484</v>
      </c>
      <c r="K2843" s="335" t="n">
        <f aca="false">H2843-J2843</f>
        <v>360.516</v>
      </c>
      <c r="L2843" s="330"/>
      <c r="M2843" s="262"/>
      <c r="N2843" s="262" t="n">
        <v>82.485</v>
      </c>
      <c r="O2843" s="262" t="n">
        <v>0.94</v>
      </c>
      <c r="P2843" s="262" t="n">
        <v>190</v>
      </c>
      <c r="Q2843" s="262" t="n">
        <v>164.97</v>
      </c>
      <c r="R2843" s="331" t="n">
        <f aca="false">A2843*F2843</f>
        <v>0</v>
      </c>
    </row>
    <row r="2844" s="1" customFormat="true" ht="12.75" hidden="false" customHeight="false" outlineLevel="0" collapsed="false">
      <c r="A2844" s="262" t="n">
        <v>4</v>
      </c>
      <c r="B2844" s="332" t="s">
        <v>3974</v>
      </c>
      <c r="C2844" s="332" t="s">
        <v>2098</v>
      </c>
      <c r="D2844" s="332" t="s">
        <v>3975</v>
      </c>
      <c r="E2844" s="262"/>
      <c r="F2844" s="331"/>
      <c r="G2844" s="333" t="n">
        <v>364</v>
      </c>
      <c r="H2844" s="333" t="n">
        <f aca="false">A2844*G2844*(1-H2824/100)</f>
        <v>1456</v>
      </c>
      <c r="I2844" s="334" t="n">
        <v>269.3925</v>
      </c>
      <c r="J2844" s="334" t="n">
        <f aca="false">(A2844*I2844)/J2824*K2824</f>
        <v>978.102</v>
      </c>
      <c r="K2844" s="335" t="n">
        <f aca="false">H2844-J2844</f>
        <v>477.898</v>
      </c>
      <c r="L2844" s="330"/>
      <c r="M2844" s="262"/>
      <c r="N2844" s="262" t="n">
        <v>269.3925</v>
      </c>
      <c r="O2844" s="262" t="n">
        <v>3.07</v>
      </c>
      <c r="P2844" s="262" t="n">
        <v>410</v>
      </c>
      <c r="Q2844" s="262" t="n">
        <v>363.6799</v>
      </c>
      <c r="R2844" s="331" t="n">
        <f aca="false">A2844*F2844</f>
        <v>0</v>
      </c>
    </row>
    <row r="2845" s="1" customFormat="true" ht="12.75" hidden="false" customHeight="false" outlineLevel="0" collapsed="false">
      <c r="A2845" s="262" t="n">
        <v>2</v>
      </c>
      <c r="B2845" s="332" t="s">
        <v>3976</v>
      </c>
      <c r="C2845" s="332" t="s">
        <v>2101</v>
      </c>
      <c r="D2845" s="332" t="s">
        <v>3977</v>
      </c>
      <c r="E2845" s="262"/>
      <c r="F2845" s="331"/>
      <c r="G2845" s="333" t="n">
        <v>298</v>
      </c>
      <c r="H2845" s="333" t="n">
        <f aca="false">A2845*G2845*(1-H2824/100)</f>
        <v>596</v>
      </c>
      <c r="I2845" s="334" t="n">
        <v>198.9</v>
      </c>
      <c r="J2845" s="334" t="n">
        <f aca="false">(A2845*I2845)/J2824*K2824</f>
        <v>361.08</v>
      </c>
      <c r="K2845" s="335" t="n">
        <f aca="false">H2845-J2845</f>
        <v>234.92</v>
      </c>
      <c r="L2845" s="330"/>
      <c r="M2845" s="262"/>
      <c r="N2845" s="262" t="n">
        <v>198.9</v>
      </c>
      <c r="O2845" s="262" t="n">
        <v>2.04</v>
      </c>
      <c r="P2845" s="262" t="n">
        <v>340</v>
      </c>
      <c r="Q2845" s="262" t="n">
        <v>298.35</v>
      </c>
      <c r="R2845" s="331" t="n">
        <f aca="false">A2845*F2845</f>
        <v>0</v>
      </c>
    </row>
    <row r="2846" s="1" customFormat="true" ht="12.75" hidden="false" customHeight="false" outlineLevel="0" collapsed="false">
      <c r="A2846" s="262" t="n">
        <v>4</v>
      </c>
      <c r="B2846" s="332" t="s">
        <v>3978</v>
      </c>
      <c r="C2846" s="332" t="s">
        <v>1696</v>
      </c>
      <c r="D2846" s="332" t="s">
        <v>3979</v>
      </c>
      <c r="E2846" s="262"/>
      <c r="F2846" s="331"/>
      <c r="G2846" s="333" t="n">
        <v>50</v>
      </c>
      <c r="H2846" s="333" t="n">
        <f aca="false">A2846*G2846*(1-H2824/100)</f>
        <v>200</v>
      </c>
      <c r="I2846" s="334" t="n">
        <v>30.5882</v>
      </c>
      <c r="J2846" s="334" t="n">
        <f aca="false">(A2846*I2846)/J2824*K2824</f>
        <v>111.058695384615</v>
      </c>
      <c r="K2846" s="335" t="n">
        <f aca="false">H2846-J2846</f>
        <v>88.9413046153846</v>
      </c>
      <c r="L2846" s="330"/>
      <c r="M2846" s="262"/>
      <c r="N2846" s="262" t="n">
        <v>30.5882</v>
      </c>
      <c r="O2846" s="262" t="n">
        <v>0.294117647058823</v>
      </c>
      <c r="P2846" s="262" t="n">
        <v>60</v>
      </c>
      <c r="Q2846" s="262" t="n">
        <v>50.4706</v>
      </c>
      <c r="R2846" s="331" t="n">
        <f aca="false">A2846*F2846</f>
        <v>0</v>
      </c>
    </row>
    <row r="2847" s="1" customFormat="true" ht="12.75" hidden="false" customHeight="false" outlineLevel="0" collapsed="false">
      <c r="A2847" s="262" t="n">
        <v>4</v>
      </c>
      <c r="B2847" s="332" t="s">
        <v>2925</v>
      </c>
      <c r="C2847" s="332" t="s">
        <v>1696</v>
      </c>
      <c r="D2847" s="332" t="s">
        <v>2926</v>
      </c>
      <c r="E2847" s="262"/>
      <c r="F2847" s="331"/>
      <c r="G2847" s="333" t="n">
        <v>36</v>
      </c>
      <c r="H2847" s="333" t="n">
        <f aca="false">A2847*G2847*(1-H2824/100)</f>
        <v>144</v>
      </c>
      <c r="I2847" s="334" t="n">
        <v>14.3</v>
      </c>
      <c r="J2847" s="334" t="n">
        <f aca="false">(A2847*I2847)/J2824*K2824</f>
        <v>51.92</v>
      </c>
      <c r="K2847" s="335" t="n">
        <f aca="false">H2847-J2847</f>
        <v>92.08</v>
      </c>
      <c r="L2847" s="330"/>
      <c r="M2847" s="262"/>
      <c r="N2847" s="262" t="n">
        <v>14.3</v>
      </c>
      <c r="O2847" s="262" t="n">
        <v>0.11</v>
      </c>
      <c r="P2847" s="262" t="n">
        <v>50</v>
      </c>
      <c r="Q2847" s="262" t="n">
        <v>35.75</v>
      </c>
      <c r="R2847" s="331" t="n">
        <f aca="false">A2847*F2847</f>
        <v>0</v>
      </c>
    </row>
    <row r="2848" s="1" customFormat="true" ht="12.75" hidden="false" customHeight="false" outlineLevel="0" collapsed="false">
      <c r="A2848" s="262" t="n">
        <v>4</v>
      </c>
      <c r="B2848" s="332" t="s">
        <v>3980</v>
      </c>
      <c r="C2848" s="332" t="s">
        <v>1696</v>
      </c>
      <c r="D2848" s="332" t="s">
        <v>3981</v>
      </c>
      <c r="E2848" s="262"/>
      <c r="F2848" s="331"/>
      <c r="G2848" s="333" t="n">
        <v>60</v>
      </c>
      <c r="H2848" s="333" t="n">
        <f aca="false">A2848*G2848*(1-H2824/100)</f>
        <v>240</v>
      </c>
      <c r="I2848" s="334" t="n">
        <v>29.9</v>
      </c>
      <c r="J2848" s="334" t="n">
        <f aca="false">(A2848*I2848)/J2824*K2824</f>
        <v>108.56</v>
      </c>
      <c r="K2848" s="335" t="n">
        <f aca="false">H2848-J2848</f>
        <v>131.44</v>
      </c>
      <c r="L2848" s="330"/>
      <c r="M2848" s="262"/>
      <c r="N2848" s="262" t="n">
        <v>29.9</v>
      </c>
      <c r="O2848" s="262" t="n">
        <v>0.23</v>
      </c>
      <c r="P2848" s="262" t="n">
        <v>70</v>
      </c>
      <c r="Q2848" s="262" t="n">
        <v>59.8</v>
      </c>
      <c r="R2848" s="331" t="n">
        <f aca="false">A2848*F2848</f>
        <v>0</v>
      </c>
    </row>
    <row r="2849" s="1" customFormat="true" ht="12.75" hidden="false" customHeight="false" outlineLevel="0" collapsed="false">
      <c r="A2849" s="262" t="n">
        <v>1</v>
      </c>
      <c r="B2849" s="332" t="s">
        <v>3982</v>
      </c>
      <c r="C2849" s="332" t="s">
        <v>1696</v>
      </c>
      <c r="D2849" s="332" t="s">
        <v>3983</v>
      </c>
      <c r="E2849" s="262"/>
      <c r="F2849" s="331"/>
      <c r="G2849" s="333" t="n">
        <v>236</v>
      </c>
      <c r="H2849" s="333" t="n">
        <f aca="false">A2849*G2849*(1-H2824/100)</f>
        <v>236</v>
      </c>
      <c r="I2849" s="334" t="n">
        <v>146.8235</v>
      </c>
      <c r="J2849" s="334" t="n">
        <f aca="false">(A2849*I2849)/J2824*K2824</f>
        <v>133.270561538462</v>
      </c>
      <c r="K2849" s="335" t="n">
        <f aca="false">H2849-J2849</f>
        <v>102.729438461538</v>
      </c>
      <c r="L2849" s="330"/>
      <c r="M2849" s="262"/>
      <c r="N2849" s="262" t="n">
        <v>146.8235</v>
      </c>
      <c r="O2849" s="262" t="n">
        <v>1.41176470588235</v>
      </c>
      <c r="P2849" s="262" t="n">
        <v>270</v>
      </c>
      <c r="Q2849" s="262" t="n">
        <v>236.3859</v>
      </c>
      <c r="R2849" s="331" t="n">
        <f aca="false">A2849*F2849</f>
        <v>0</v>
      </c>
    </row>
    <row r="2850" s="1" customFormat="true" ht="12.75" hidden="false" customHeight="false" outlineLevel="0" collapsed="false">
      <c r="A2850" s="262" t="n">
        <v>4</v>
      </c>
      <c r="B2850" s="332" t="s">
        <v>3984</v>
      </c>
      <c r="C2850" s="332" t="s">
        <v>1701</v>
      </c>
      <c r="D2850" s="332" t="s">
        <v>3985</v>
      </c>
      <c r="E2850" s="262"/>
      <c r="F2850" s="331" t="n">
        <v>0.08</v>
      </c>
      <c r="G2850" s="333" t="n">
        <v>523</v>
      </c>
      <c r="H2850" s="333" t="n">
        <f aca="false">A2850*G2850*(1-H2824/100)</f>
        <v>2092</v>
      </c>
      <c r="I2850" s="334" t="n">
        <v>387.66</v>
      </c>
      <c r="J2850" s="334" t="n">
        <f aca="false">(A2850*I2850)/J2824*K2824</f>
        <v>1407.504</v>
      </c>
      <c r="K2850" s="335" t="n">
        <f aca="false">H2850-J2850</f>
        <v>684.496</v>
      </c>
      <c r="L2850" s="330"/>
      <c r="M2850" s="262"/>
      <c r="N2850" s="262" t="n">
        <v>387.66</v>
      </c>
      <c r="O2850" s="262" t="n">
        <v>4.26</v>
      </c>
      <c r="P2850" s="262" t="n">
        <v>580</v>
      </c>
      <c r="Q2850" s="262" t="n">
        <v>523.341</v>
      </c>
      <c r="R2850" s="331" t="n">
        <f aca="false">A2850*F2850</f>
        <v>0.32</v>
      </c>
    </row>
    <row r="2851" s="1" customFormat="true" ht="12.75" hidden="false" customHeight="false" outlineLevel="0" collapsed="false">
      <c r="A2851" s="262" t="n">
        <v>2</v>
      </c>
      <c r="B2851" s="332" t="s">
        <v>3986</v>
      </c>
      <c r="C2851" s="332" t="s">
        <v>1701</v>
      </c>
      <c r="D2851" s="332" t="s">
        <v>3987</v>
      </c>
      <c r="E2851" s="262"/>
      <c r="F2851" s="331" t="n">
        <v>0.15</v>
      </c>
      <c r="G2851" s="333" t="n">
        <v>1216</v>
      </c>
      <c r="H2851" s="333" t="n">
        <f aca="false">A2851*G2851*(1-H2824/100)</f>
        <v>2432</v>
      </c>
      <c r="I2851" s="334" t="n">
        <v>900.9</v>
      </c>
      <c r="J2851" s="334" t="n">
        <f aca="false">(A2851*I2851)/J2824*K2824</f>
        <v>1635.48</v>
      </c>
      <c r="K2851" s="335" t="n">
        <f aca="false">H2851-J2851</f>
        <v>796.52</v>
      </c>
      <c r="L2851" s="330"/>
      <c r="M2851" s="262"/>
      <c r="N2851" s="262" t="n">
        <v>900.9</v>
      </c>
      <c r="O2851" s="262" t="n">
        <v>9.9</v>
      </c>
      <c r="P2851" s="262" t="n">
        <v>1350</v>
      </c>
      <c r="Q2851" s="262" t="n">
        <v>1216.215</v>
      </c>
      <c r="R2851" s="331" t="n">
        <f aca="false">A2851*F2851</f>
        <v>0.3</v>
      </c>
    </row>
    <row r="2852" s="1" customFormat="true" ht="12.75" hidden="false" customHeight="false" outlineLevel="0" collapsed="false">
      <c r="A2852" s="262" t="n">
        <v>4</v>
      </c>
      <c r="B2852" s="332" t="s">
        <v>3988</v>
      </c>
      <c r="C2852" s="332" t="s">
        <v>3989</v>
      </c>
      <c r="D2852" s="332" t="s">
        <v>3990</v>
      </c>
      <c r="E2852" s="262"/>
      <c r="F2852" s="331"/>
      <c r="G2852" s="333" t="n">
        <v>29</v>
      </c>
      <c r="H2852" s="333" t="n">
        <f aca="false">A2852*G2852*(1-H2824/100)</f>
        <v>116</v>
      </c>
      <c r="I2852" s="334" t="n">
        <v>21.45</v>
      </c>
      <c r="J2852" s="334" t="n">
        <f aca="false">(A2852*I2852)/J2824*K2824</f>
        <v>77.88</v>
      </c>
      <c r="K2852" s="335" t="n">
        <f aca="false">H2852-J2852</f>
        <v>38.12</v>
      </c>
      <c r="L2852" s="330"/>
      <c r="M2852" s="262"/>
      <c r="N2852" s="262" t="n">
        <v>21.45</v>
      </c>
      <c r="O2852" s="262" t="n">
        <v>0.244444444444444</v>
      </c>
      <c r="P2852" s="262" t="n">
        <v>40</v>
      </c>
      <c r="Q2852" s="262" t="n">
        <v>28.9575</v>
      </c>
      <c r="R2852" s="331" t="n">
        <f aca="false">A2852*F2852</f>
        <v>0</v>
      </c>
    </row>
    <row r="2853" s="1" customFormat="true" ht="12.75" hidden="false" customHeight="false" outlineLevel="0" collapsed="false">
      <c r="A2853" s="262" t="n">
        <v>2</v>
      </c>
      <c r="B2853" s="332" t="s">
        <v>2932</v>
      </c>
      <c r="C2853" s="332" t="s">
        <v>2933</v>
      </c>
      <c r="D2853" s="332" t="s">
        <v>2934</v>
      </c>
      <c r="E2853" s="262"/>
      <c r="F2853" s="331"/>
      <c r="G2853" s="333" t="n">
        <v>15</v>
      </c>
      <c r="H2853" s="333" t="n">
        <f aca="false">A2853*G2853*(1-H2824/100)</f>
        <v>30</v>
      </c>
      <c r="I2853" s="334" t="n">
        <v>11.4075</v>
      </c>
      <c r="J2853" s="334" t="n">
        <f aca="false">(A2853*I2853)/J2824*K2824</f>
        <v>20.709</v>
      </c>
      <c r="K2853" s="335" t="n">
        <f aca="false">H2853-J2853</f>
        <v>9.291</v>
      </c>
      <c r="L2853" s="330"/>
      <c r="M2853" s="262"/>
      <c r="N2853" s="262" t="n">
        <v>11.4075</v>
      </c>
      <c r="O2853" s="262" t="n">
        <v>0.13</v>
      </c>
      <c r="P2853" s="262" t="n">
        <v>30</v>
      </c>
      <c r="Q2853" s="262" t="n">
        <v>15.4001</v>
      </c>
      <c r="R2853" s="331" t="n">
        <f aca="false">A2853*F2853</f>
        <v>0</v>
      </c>
    </row>
    <row r="2854" s="1" customFormat="true" ht="12.75" hidden="false" customHeight="false" outlineLevel="0" collapsed="false">
      <c r="A2854" s="262" t="n">
        <v>4</v>
      </c>
      <c r="B2854" s="332" t="s">
        <v>3991</v>
      </c>
      <c r="C2854" s="332" t="s">
        <v>3992</v>
      </c>
      <c r="D2854" s="332" t="s">
        <v>3993</v>
      </c>
      <c r="E2854" s="262"/>
      <c r="F2854" s="331"/>
      <c r="G2854" s="333" t="n">
        <v>52</v>
      </c>
      <c r="H2854" s="333" t="n">
        <f aca="false">A2854*G2854*(1-H2824/100)</f>
        <v>208</v>
      </c>
      <c r="I2854" s="334" t="n">
        <v>38.61</v>
      </c>
      <c r="J2854" s="334" t="n">
        <f aca="false">(A2854*I2854)/J2824*K2824</f>
        <v>140.184</v>
      </c>
      <c r="K2854" s="335" t="n">
        <f aca="false">H2854-J2854</f>
        <v>67.816</v>
      </c>
      <c r="L2854" s="330"/>
      <c r="M2854" s="262"/>
      <c r="N2854" s="262" t="n">
        <v>38.61</v>
      </c>
      <c r="O2854" s="262" t="n">
        <v>0.44</v>
      </c>
      <c r="P2854" s="262" t="n">
        <v>70</v>
      </c>
      <c r="Q2854" s="262" t="n">
        <v>52.1235</v>
      </c>
      <c r="R2854" s="331" t="n">
        <f aca="false">A2854*F2854</f>
        <v>0</v>
      </c>
    </row>
    <row r="2855" s="1" customFormat="true" ht="12.75" hidden="false" customHeight="false" outlineLevel="0" collapsed="false">
      <c r="A2855" s="262" t="n">
        <v>2</v>
      </c>
      <c r="B2855" s="332" t="s">
        <v>2406</v>
      </c>
      <c r="C2855" s="332" t="s">
        <v>2407</v>
      </c>
      <c r="D2855" s="332" t="s">
        <v>2408</v>
      </c>
      <c r="E2855" s="262"/>
      <c r="F2855" s="331"/>
      <c r="G2855" s="333" t="n">
        <v>89</v>
      </c>
      <c r="H2855" s="333" t="n">
        <f aca="false">A2855*G2855*(1-H2824/100)</f>
        <v>178</v>
      </c>
      <c r="I2855" s="334" t="n">
        <v>65.8125</v>
      </c>
      <c r="J2855" s="334" t="n">
        <f aca="false">(A2855*I2855)/J2824*K2824</f>
        <v>119.475</v>
      </c>
      <c r="K2855" s="335" t="n">
        <f aca="false">H2855-J2855</f>
        <v>58.525</v>
      </c>
      <c r="L2855" s="330"/>
      <c r="M2855" s="262"/>
      <c r="N2855" s="262" t="n">
        <v>65.8125</v>
      </c>
      <c r="O2855" s="262" t="n">
        <v>0.75</v>
      </c>
      <c r="P2855" s="262" t="n">
        <v>110</v>
      </c>
      <c r="Q2855" s="262" t="n">
        <v>88.8469</v>
      </c>
      <c r="R2855" s="331" t="n">
        <f aca="false">A2855*F2855</f>
        <v>0</v>
      </c>
    </row>
    <row r="2856" s="1" customFormat="true" ht="12.75" hidden="false" customHeight="false" outlineLevel="0" collapsed="false">
      <c r="A2856" s="262" t="n">
        <v>2</v>
      </c>
      <c r="B2856" s="332" t="s">
        <v>2935</v>
      </c>
      <c r="C2856" s="332" t="s">
        <v>2936</v>
      </c>
      <c r="D2856" s="332" t="s">
        <v>2937</v>
      </c>
      <c r="E2856" s="262"/>
      <c r="F2856" s="331"/>
      <c r="G2856" s="333" t="n">
        <v>9</v>
      </c>
      <c r="H2856" s="333" t="n">
        <f aca="false">A2856*G2856*(1-H2824/100)</f>
        <v>18</v>
      </c>
      <c r="I2856" s="334" t="n">
        <v>7.02</v>
      </c>
      <c r="J2856" s="334" t="n">
        <f aca="false">(A2856*I2856)/J2824*K2824</f>
        <v>12.744</v>
      </c>
      <c r="K2856" s="335" t="n">
        <f aca="false">H2856-J2856</f>
        <v>5.256</v>
      </c>
      <c r="L2856" s="330"/>
      <c r="M2856" s="262"/>
      <c r="N2856" s="262" t="n">
        <v>7.02</v>
      </c>
      <c r="O2856" s="262" t="n">
        <v>0.08</v>
      </c>
      <c r="P2856" s="262" t="n">
        <v>20</v>
      </c>
      <c r="Q2856" s="262" t="n">
        <v>9.477</v>
      </c>
      <c r="R2856" s="331" t="n">
        <f aca="false">A2856*F2856</f>
        <v>0</v>
      </c>
    </row>
    <row r="2857" s="1" customFormat="true" ht="12.75" hidden="false" customHeight="false" outlineLevel="0" collapsed="false">
      <c r="A2857" s="262" t="n">
        <v>2</v>
      </c>
      <c r="B2857" s="332" t="s">
        <v>1712</v>
      </c>
      <c r="C2857" s="332" t="s">
        <v>1713</v>
      </c>
      <c r="D2857" s="332" t="s">
        <v>1714</v>
      </c>
      <c r="E2857" s="262"/>
      <c r="F2857" s="331"/>
      <c r="G2857" s="333" t="n">
        <v>12</v>
      </c>
      <c r="H2857" s="333" t="n">
        <f aca="false">A2857*G2857*(1-H2824/100)</f>
        <v>24</v>
      </c>
      <c r="I2857" s="334" t="n">
        <v>8.775</v>
      </c>
      <c r="J2857" s="334" t="n">
        <f aca="false">(A2857*I2857)/J2824*K2824</f>
        <v>15.93</v>
      </c>
      <c r="K2857" s="335" t="n">
        <f aca="false">H2857-J2857</f>
        <v>8.07</v>
      </c>
      <c r="L2857" s="330"/>
      <c r="M2857" s="262"/>
      <c r="N2857" s="262" t="n">
        <v>8.775</v>
      </c>
      <c r="O2857" s="262" t="n">
        <v>0.1</v>
      </c>
      <c r="P2857" s="262" t="n">
        <v>20</v>
      </c>
      <c r="Q2857" s="262" t="n">
        <v>11.8463</v>
      </c>
      <c r="R2857" s="331" t="n">
        <f aca="false">A2857*F2857</f>
        <v>0</v>
      </c>
    </row>
    <row r="2858" s="1" customFormat="true" ht="12.75" hidden="false" customHeight="false" outlineLevel="0" collapsed="false">
      <c r="A2858" s="336" t="n">
        <f aca="false">SUM(A2825:A2857)</f>
        <v>97</v>
      </c>
      <c r="B2858" s="336" t="s">
        <v>377</v>
      </c>
      <c r="C2858" s="336"/>
      <c r="D2858" s="336"/>
      <c r="E2858" s="336"/>
      <c r="F2858" s="337" t="n">
        <f aca="false">R2858</f>
        <v>15.116</v>
      </c>
      <c r="G2858" s="338"/>
      <c r="H2858" s="339" t="n">
        <f aca="false">SUM(H2825:H2857)</f>
        <v>40456</v>
      </c>
      <c r="I2858" s="340"/>
      <c r="J2858" s="341" t="n">
        <f aca="false">SUM(J2825:J2857)</f>
        <v>25739.6747569231</v>
      </c>
      <c r="K2858" s="335" t="n">
        <f aca="false">SUM(K2825:K2857)</f>
        <v>14716.3252430769</v>
      </c>
      <c r="L2858" s="330"/>
      <c r="M2858" s="262"/>
      <c r="N2858" s="262"/>
      <c r="O2858" s="262"/>
      <c r="P2858" s="262"/>
      <c r="Q2858" s="262"/>
      <c r="R2858" s="331" t="n">
        <f aca="false">SUM(R2825:R2857)</f>
        <v>15.116</v>
      </c>
    </row>
    <row r="2859" s="1" customFormat="true" ht="12.75" hidden="false" customHeight="false" outlineLevel="0" collapsed="false">
      <c r="A2859" s="262"/>
      <c r="B2859" s="272" t="s">
        <v>914</v>
      </c>
      <c r="C2859" s="342"/>
      <c r="D2859" s="342"/>
      <c r="E2859" s="262"/>
      <c r="F2859" s="262"/>
      <c r="G2859" s="333"/>
      <c r="H2859" s="343" t="n">
        <v>0</v>
      </c>
      <c r="I2859" s="344" t="n">
        <f aca="false">K2860/J2860</f>
        <v>0.571737031724488</v>
      </c>
      <c r="J2859" s="345"/>
      <c r="K2859" s="335"/>
      <c r="L2859" s="330"/>
      <c r="M2859" s="262"/>
      <c r="N2859" s="262"/>
      <c r="O2859" s="262"/>
      <c r="P2859" s="262"/>
      <c r="Q2859" s="262"/>
      <c r="R2859" s="331"/>
    </row>
    <row r="2860" s="1" customFormat="true" ht="13.5" hidden="false" customHeight="false" outlineLevel="0" collapsed="false">
      <c r="A2860" s="346"/>
      <c r="B2860" s="346" t="s">
        <v>915</v>
      </c>
      <c r="C2860" s="346"/>
      <c r="D2860" s="346"/>
      <c r="E2860" s="346"/>
      <c r="F2860" s="347"/>
      <c r="G2860" s="348"/>
      <c r="H2860" s="349" t="n">
        <f aca="false">SUM(H2858:H2859)</f>
        <v>40456</v>
      </c>
      <c r="I2860" s="350" t="n">
        <f aca="false">K2860/H2860</f>
        <v>0.363761252795059</v>
      </c>
      <c r="J2860" s="351" t="n">
        <f aca="false">SUM(J2858:J2859)</f>
        <v>25739.6747569231</v>
      </c>
      <c r="K2860" s="352" t="n">
        <f aca="false">H2860-J2860</f>
        <v>14716.3252430769</v>
      </c>
      <c r="L2860" s="330"/>
      <c r="M2860" s="262"/>
      <c r="N2860" s="262"/>
      <c r="O2860" s="262"/>
      <c r="P2860" s="262"/>
      <c r="Q2860" s="262"/>
      <c r="R2860" s="331"/>
    </row>
    <row r="2861" s="1" customFormat="true" ht="13.5" hidden="false" customHeight="false" outlineLevel="0" collapsed="false">
      <c r="A2861" s="262"/>
      <c r="B2861" s="332"/>
      <c r="C2861" s="342"/>
      <c r="D2861" s="342"/>
      <c r="E2861" s="262"/>
      <c r="F2861" s="262"/>
      <c r="G2861" s="262"/>
      <c r="H2861" s="262"/>
      <c r="I2861" s="354"/>
      <c r="J2861" s="354"/>
      <c r="K2861" s="355"/>
      <c r="L2861" s="330"/>
      <c r="M2861" s="262"/>
      <c r="N2861" s="262"/>
      <c r="O2861" s="262"/>
      <c r="P2861" s="262"/>
      <c r="Q2861" s="262"/>
      <c r="R2861" s="331"/>
    </row>
    <row r="2862" s="1" customFormat="true" ht="13.5" hidden="false" customHeight="false" outlineLevel="0" collapsed="false">
      <c r="A2862" s="322"/>
      <c r="B2862" s="272" t="s">
        <v>1928</v>
      </c>
      <c r="C2862" s="324" t="s">
        <v>3994</v>
      </c>
      <c r="D2862" s="325" t="n">
        <v>42795</v>
      </c>
      <c r="E2862" s="322"/>
      <c r="F2862" s="322" t="s">
        <v>3995</v>
      </c>
      <c r="G2862" s="324"/>
      <c r="H2862" s="326" t="n">
        <v>0</v>
      </c>
      <c r="I2862" s="327" t="s">
        <v>358</v>
      </c>
      <c r="J2862" s="328" t="n">
        <v>65</v>
      </c>
      <c r="K2862" s="329" t="n">
        <v>59</v>
      </c>
      <c r="L2862" s="330"/>
      <c r="M2862" s="262"/>
      <c r="N2862" s="262"/>
      <c r="O2862" s="262"/>
      <c r="P2862" s="262"/>
      <c r="Q2862" s="262"/>
      <c r="R2862" s="331"/>
    </row>
    <row r="2863" s="1" customFormat="true" ht="12.75" hidden="false" customHeight="false" outlineLevel="0" collapsed="false">
      <c r="A2863" s="262" t="n">
        <v>4</v>
      </c>
      <c r="B2863" s="332" t="s">
        <v>2705</v>
      </c>
      <c r="C2863" s="332" t="s">
        <v>2706</v>
      </c>
      <c r="D2863" s="332" t="s">
        <v>2707</v>
      </c>
      <c r="E2863" s="262"/>
      <c r="F2863" s="331"/>
      <c r="G2863" s="333" t="n">
        <v>455</v>
      </c>
      <c r="H2863" s="333" t="n">
        <f aca="false">A2863*G2863*(1-H2862/100)</f>
        <v>1820</v>
      </c>
      <c r="I2863" s="334" t="n">
        <v>227.5</v>
      </c>
      <c r="J2863" s="334" t="n">
        <f aca="false">(A2863*I2863)/J2862*K2862</f>
        <v>826</v>
      </c>
      <c r="K2863" s="335" t="n">
        <f aca="false">H2863-J2863</f>
        <v>994</v>
      </c>
      <c r="L2863" s="330"/>
      <c r="M2863" s="262"/>
      <c r="N2863" s="262" t="n">
        <v>227.5</v>
      </c>
      <c r="O2863" s="262" t="n">
        <v>2.5</v>
      </c>
      <c r="P2863" s="262" t="n">
        <v>850</v>
      </c>
      <c r="Q2863" s="262" t="n">
        <v>455</v>
      </c>
      <c r="R2863" s="331" t="n">
        <f aca="false">A2863*F2863</f>
        <v>0</v>
      </c>
    </row>
    <row r="2864" s="1" customFormat="true" ht="12.75" hidden="false" customHeight="false" outlineLevel="0" collapsed="false">
      <c r="A2864" s="262" t="n">
        <v>2</v>
      </c>
      <c r="B2864" s="332" t="s">
        <v>1060</v>
      </c>
      <c r="C2864" s="332" t="s">
        <v>1263</v>
      </c>
      <c r="D2864" s="332" t="s">
        <v>1061</v>
      </c>
      <c r="E2864" s="262"/>
      <c r="F2864" s="331" t="n">
        <v>0.71</v>
      </c>
      <c r="G2864" s="333" t="n">
        <v>980</v>
      </c>
      <c r="H2864" s="333" t="n">
        <f aca="false">A2864*G2864*(1-H2862/100)</f>
        <v>1960</v>
      </c>
      <c r="I2864" s="334" t="n">
        <v>386.9775</v>
      </c>
      <c r="J2864" s="334" t="n">
        <f aca="false">(A2864*I2864)/J2862*K2862</f>
        <v>702.513</v>
      </c>
      <c r="K2864" s="335" t="n">
        <f aca="false">H2864-J2864</f>
        <v>1257.487</v>
      </c>
      <c r="L2864" s="330"/>
      <c r="M2864" s="262"/>
      <c r="N2864" s="262" t="n">
        <v>386.9775</v>
      </c>
      <c r="O2864" s="262" t="n">
        <v>4.41</v>
      </c>
      <c r="P2864" s="262" t="n">
        <v>1300</v>
      </c>
      <c r="Q2864" s="262" t="n">
        <v>980</v>
      </c>
      <c r="R2864" s="331" t="n">
        <f aca="false">A2864*F2864</f>
        <v>1.42</v>
      </c>
    </row>
    <row r="2865" s="1" customFormat="true" ht="12.75" hidden="false" customHeight="false" outlineLevel="0" collapsed="false">
      <c r="A2865" s="262" t="n">
        <v>1</v>
      </c>
      <c r="B2865" s="332" t="s">
        <v>1675</v>
      </c>
      <c r="C2865" s="332" t="s">
        <v>1676</v>
      </c>
      <c r="D2865" s="332" t="s">
        <v>1677</v>
      </c>
      <c r="E2865" s="262"/>
      <c r="F2865" s="331"/>
      <c r="G2865" s="333" t="n">
        <v>218</v>
      </c>
      <c r="H2865" s="333" t="n">
        <f aca="false">A2865*G2865*(1-H2862/100)</f>
        <v>218</v>
      </c>
      <c r="I2865" s="334" t="n">
        <v>167.44</v>
      </c>
      <c r="J2865" s="334" t="n">
        <f aca="false">(A2865*I2865)/J2862*K2862</f>
        <v>151.984</v>
      </c>
      <c r="K2865" s="335" t="n">
        <f aca="false">H2865-J2865</f>
        <v>66.016</v>
      </c>
      <c r="L2865" s="330"/>
      <c r="M2865" s="262"/>
      <c r="N2865" s="262" t="n">
        <v>167.44</v>
      </c>
      <c r="O2865" s="262" t="n">
        <v>1.84</v>
      </c>
      <c r="P2865" s="262" t="n">
        <v>250</v>
      </c>
      <c r="Q2865" s="262" t="n">
        <v>217.672</v>
      </c>
      <c r="R2865" s="331" t="n">
        <f aca="false">A2865*F2865</f>
        <v>0</v>
      </c>
    </row>
    <row r="2866" s="1" customFormat="true" ht="12.75" hidden="false" customHeight="false" outlineLevel="0" collapsed="false">
      <c r="A2866" s="262" t="n">
        <v>1</v>
      </c>
      <c r="B2866" s="332" t="s">
        <v>3996</v>
      </c>
      <c r="C2866" s="332" t="s">
        <v>2093</v>
      </c>
      <c r="D2866" s="332" t="s">
        <v>3997</v>
      </c>
      <c r="E2866" s="262"/>
      <c r="F2866" s="331"/>
      <c r="G2866" s="333" t="n">
        <v>656</v>
      </c>
      <c r="H2866" s="333" t="n">
        <f aca="false">A2866*G2866*(1-H2862/100)</f>
        <v>656</v>
      </c>
      <c r="I2866" s="334" t="n">
        <v>485.94</v>
      </c>
      <c r="J2866" s="334" t="n">
        <f aca="false">(A2866*I2866)/J2862*K2862</f>
        <v>441.084</v>
      </c>
      <c r="K2866" s="335" t="n">
        <f aca="false">H2866-J2866</f>
        <v>214.916</v>
      </c>
      <c r="L2866" s="330"/>
      <c r="M2866" s="262"/>
      <c r="N2866" s="262" t="n">
        <v>485.94</v>
      </c>
      <c r="O2866" s="262" t="n">
        <v>5.34</v>
      </c>
      <c r="P2866" s="262" t="n">
        <v>730</v>
      </c>
      <c r="Q2866" s="262" t="n">
        <v>656.019</v>
      </c>
      <c r="R2866" s="331" t="n">
        <f aca="false">A2866*F2866</f>
        <v>0</v>
      </c>
    </row>
    <row r="2867" s="1" customFormat="true" ht="12.75" hidden="false" customHeight="false" outlineLevel="0" collapsed="false">
      <c r="A2867" s="262" t="n">
        <v>2</v>
      </c>
      <c r="B2867" s="332" t="s">
        <v>3998</v>
      </c>
      <c r="C2867" s="332" t="s">
        <v>2921</v>
      </c>
      <c r="D2867" s="332" t="s">
        <v>3999</v>
      </c>
      <c r="E2867" s="262"/>
      <c r="F2867" s="331"/>
      <c r="G2867" s="333" t="n">
        <v>283</v>
      </c>
      <c r="H2867" s="333" t="n">
        <f aca="false">A2867*G2867*(1-H2862/100)</f>
        <v>566</v>
      </c>
      <c r="I2867" s="334" t="n">
        <v>209.5492</v>
      </c>
      <c r="J2867" s="334" t="n">
        <f aca="false">(A2867*I2867)/J2862*K2862</f>
        <v>380.412393846154</v>
      </c>
      <c r="K2867" s="335" t="n">
        <f aca="false">H2867-J2867</f>
        <v>185.587606153846</v>
      </c>
      <c r="L2867" s="330"/>
      <c r="M2867" s="262"/>
      <c r="N2867" s="262" t="n">
        <v>209.5492</v>
      </c>
      <c r="O2867" s="262" t="n">
        <v>1.94206896551724</v>
      </c>
      <c r="P2867" s="262" t="n">
        <v>320</v>
      </c>
      <c r="Q2867" s="262" t="n">
        <v>282.8915</v>
      </c>
      <c r="R2867" s="331" t="n">
        <f aca="false">A2867*F2867</f>
        <v>0</v>
      </c>
    </row>
    <row r="2868" s="1" customFormat="true" ht="12.75" hidden="false" customHeight="false" outlineLevel="0" collapsed="false">
      <c r="A2868" s="262" t="n">
        <v>1</v>
      </c>
      <c r="B2868" s="332" t="s">
        <v>1687</v>
      </c>
      <c r="C2868" s="332" t="s">
        <v>1688</v>
      </c>
      <c r="D2868" s="332" t="s">
        <v>1689</v>
      </c>
      <c r="E2868" s="262"/>
      <c r="F2868" s="331" t="n">
        <v>0.015</v>
      </c>
      <c r="G2868" s="333" t="n">
        <v>201</v>
      </c>
      <c r="H2868" s="333" t="n">
        <f aca="false">A2868*G2868*(1-H2862/100)</f>
        <v>201</v>
      </c>
      <c r="I2868" s="334" t="n">
        <v>149.175</v>
      </c>
      <c r="J2868" s="334" t="n">
        <f aca="false">(A2868*I2868)/J2862*K2862</f>
        <v>135.405</v>
      </c>
      <c r="K2868" s="335" t="n">
        <f aca="false">H2868-J2868</f>
        <v>65.595</v>
      </c>
      <c r="L2868" s="330"/>
      <c r="M2868" s="262"/>
      <c r="N2868" s="262" t="n">
        <v>149.175</v>
      </c>
      <c r="O2868" s="262" t="n">
        <v>1.7</v>
      </c>
      <c r="P2868" s="262" t="n">
        <v>230</v>
      </c>
      <c r="Q2868" s="262" t="n">
        <v>201.3862</v>
      </c>
      <c r="R2868" s="331" t="n">
        <f aca="false">A2868*F2868</f>
        <v>0.015</v>
      </c>
    </row>
    <row r="2869" s="1" customFormat="true" ht="12.75" hidden="false" customHeight="false" outlineLevel="0" collapsed="false">
      <c r="A2869" s="262" t="n">
        <v>2</v>
      </c>
      <c r="B2869" s="332" t="s">
        <v>4000</v>
      </c>
      <c r="C2869" s="332" t="s">
        <v>2098</v>
      </c>
      <c r="D2869" s="332" t="s">
        <v>4001</v>
      </c>
      <c r="E2869" s="262"/>
      <c r="F2869" s="331"/>
      <c r="G2869" s="333" t="n">
        <v>195</v>
      </c>
      <c r="H2869" s="333" t="n">
        <f aca="false">A2869*G2869*(1-H2862/100)</f>
        <v>390</v>
      </c>
      <c r="I2869" s="334" t="n">
        <v>149.6733</v>
      </c>
      <c r="J2869" s="334" t="n">
        <f aca="false">(A2869*I2869)/J2862*K2862</f>
        <v>271.714606153846</v>
      </c>
      <c r="K2869" s="335" t="n">
        <f aca="false">H2869-J2869</f>
        <v>118.285393846154</v>
      </c>
      <c r="L2869" s="330"/>
      <c r="M2869" s="262"/>
      <c r="N2869" s="262" t="n">
        <v>149.6733</v>
      </c>
      <c r="O2869" s="262" t="n">
        <v>1.46666666666667</v>
      </c>
      <c r="P2869" s="262" t="n">
        <v>220</v>
      </c>
      <c r="Q2869" s="262" t="n">
        <v>194.5753</v>
      </c>
      <c r="R2869" s="331" t="n">
        <f aca="false">A2869*F2869</f>
        <v>0</v>
      </c>
    </row>
    <row r="2870" s="1" customFormat="true" ht="12.75" hidden="false" customHeight="false" outlineLevel="0" collapsed="false">
      <c r="A2870" s="262" t="n">
        <v>1</v>
      </c>
      <c r="B2870" s="332" t="s">
        <v>3001</v>
      </c>
      <c r="C2870" s="332" t="s">
        <v>2638</v>
      </c>
      <c r="D2870" s="332" t="s">
        <v>856</v>
      </c>
      <c r="E2870" s="262"/>
      <c r="F2870" s="331" t="n">
        <v>0.01</v>
      </c>
      <c r="G2870" s="333" t="n">
        <v>53</v>
      </c>
      <c r="H2870" s="333" t="n">
        <f aca="false">A2870*G2870*(1-H2862/100)</f>
        <v>53</v>
      </c>
      <c r="I2870" s="334" t="n">
        <v>32.5</v>
      </c>
      <c r="J2870" s="334" t="n">
        <f aca="false">(A2870*I2870)/J2862*K2862</f>
        <v>29.5</v>
      </c>
      <c r="K2870" s="335" t="n">
        <f aca="false">H2870-J2870</f>
        <v>23.5</v>
      </c>
      <c r="L2870" s="330"/>
      <c r="M2870" s="262"/>
      <c r="N2870" s="262" t="n">
        <v>32.5</v>
      </c>
      <c r="O2870" s="262" t="n">
        <v>0.2</v>
      </c>
      <c r="P2870" s="262" t="n">
        <v>70</v>
      </c>
      <c r="Q2870" s="262" t="n">
        <v>52.65</v>
      </c>
      <c r="R2870" s="331" t="n">
        <f aca="false">A2870*F2870</f>
        <v>0.01</v>
      </c>
    </row>
    <row r="2871" s="1" customFormat="true" ht="12.75" hidden="false" customHeight="false" outlineLevel="0" collapsed="false">
      <c r="A2871" s="262" t="n">
        <v>1</v>
      </c>
      <c r="B2871" s="332" t="s">
        <v>4002</v>
      </c>
      <c r="C2871" s="332" t="s">
        <v>1696</v>
      </c>
      <c r="D2871" s="332" t="s">
        <v>4003</v>
      </c>
      <c r="E2871" s="262"/>
      <c r="F2871" s="331" t="n">
        <v>0.002</v>
      </c>
      <c r="G2871" s="333" t="n">
        <v>102</v>
      </c>
      <c r="H2871" s="333" t="n">
        <f aca="false">A2871*G2871*(1-H2862/100)</f>
        <v>102</v>
      </c>
      <c r="I2871" s="334" t="n">
        <v>63.0882</v>
      </c>
      <c r="J2871" s="334" t="n">
        <f aca="false">(A2871*I2871)/J2862*K2862</f>
        <v>57.2646738461538</v>
      </c>
      <c r="K2871" s="335" t="n">
        <f aca="false">H2871-J2871</f>
        <v>44.7353261538462</v>
      </c>
      <c r="L2871" s="330"/>
      <c r="M2871" s="262"/>
      <c r="N2871" s="262" t="n">
        <v>63.0882</v>
      </c>
      <c r="O2871" s="262" t="n">
        <v>0.647058823529412</v>
      </c>
      <c r="P2871" s="262" t="n">
        <v>120</v>
      </c>
      <c r="Q2871" s="262" t="n">
        <v>102.2029</v>
      </c>
      <c r="R2871" s="331" t="n">
        <f aca="false">A2871*F2871</f>
        <v>0.002</v>
      </c>
    </row>
    <row r="2872" s="1" customFormat="true" ht="12.75" hidden="false" customHeight="false" outlineLevel="0" collapsed="false">
      <c r="A2872" s="262" t="n">
        <v>1</v>
      </c>
      <c r="B2872" s="332" t="s">
        <v>4004</v>
      </c>
      <c r="C2872" s="332" t="s">
        <v>1701</v>
      </c>
      <c r="D2872" s="332" t="s">
        <v>4005</v>
      </c>
      <c r="E2872" s="262"/>
      <c r="F2872" s="331"/>
      <c r="G2872" s="333" t="n">
        <v>491</v>
      </c>
      <c r="H2872" s="333" t="n">
        <f aca="false">A2872*G2872*(1-H2862/100)</f>
        <v>491</v>
      </c>
      <c r="I2872" s="334" t="n">
        <v>364</v>
      </c>
      <c r="J2872" s="334" t="n">
        <f aca="false">(A2872*I2872)/J2862*K2862</f>
        <v>330.4</v>
      </c>
      <c r="K2872" s="335" t="n">
        <f aca="false">H2872-J2872</f>
        <v>160.6</v>
      </c>
      <c r="L2872" s="330"/>
      <c r="M2872" s="262"/>
      <c r="N2872" s="262" t="n">
        <v>364</v>
      </c>
      <c r="O2872" s="262" t="n">
        <v>4</v>
      </c>
      <c r="P2872" s="262" t="n">
        <v>550</v>
      </c>
      <c r="Q2872" s="262" t="n">
        <v>491.4</v>
      </c>
      <c r="R2872" s="331" t="n">
        <f aca="false">A2872*F2872</f>
        <v>0</v>
      </c>
    </row>
    <row r="2873" s="1" customFormat="true" ht="12.75" hidden="false" customHeight="false" outlineLevel="0" collapsed="false">
      <c r="A2873" s="262" t="n">
        <v>1</v>
      </c>
      <c r="B2873" s="332" t="s">
        <v>1706</v>
      </c>
      <c r="C2873" s="332" t="s">
        <v>1707</v>
      </c>
      <c r="D2873" s="332" t="s">
        <v>1708</v>
      </c>
      <c r="E2873" s="262"/>
      <c r="F2873" s="331"/>
      <c r="G2873" s="333" t="n">
        <v>15</v>
      </c>
      <c r="H2873" s="333" t="n">
        <f aca="false">A2873*G2873*(1-H2862/100)</f>
        <v>15</v>
      </c>
      <c r="I2873" s="334" t="n">
        <v>11.4075</v>
      </c>
      <c r="J2873" s="334" t="n">
        <f aca="false">(A2873*I2873)/J2862*K2862</f>
        <v>10.3545</v>
      </c>
      <c r="K2873" s="335" t="n">
        <f aca="false">H2873-J2873</f>
        <v>4.6455</v>
      </c>
      <c r="L2873" s="330"/>
      <c r="M2873" s="262"/>
      <c r="N2873" s="262" t="n">
        <v>11.4075</v>
      </c>
      <c r="O2873" s="262" t="n">
        <v>0.13</v>
      </c>
      <c r="P2873" s="262" t="n">
        <v>30</v>
      </c>
      <c r="Q2873" s="262" t="n">
        <v>15.4001</v>
      </c>
      <c r="R2873" s="331" t="n">
        <f aca="false">A2873*F2873</f>
        <v>0</v>
      </c>
    </row>
    <row r="2874" s="1" customFormat="true" ht="12.75" hidden="false" customHeight="false" outlineLevel="0" collapsed="false">
      <c r="A2874" s="262" t="n">
        <v>1</v>
      </c>
      <c r="B2874" s="332" t="s">
        <v>4006</v>
      </c>
      <c r="C2874" s="332" t="s">
        <v>4007</v>
      </c>
      <c r="D2874" s="332" t="s">
        <v>4008</v>
      </c>
      <c r="E2874" s="262"/>
      <c r="F2874" s="331"/>
      <c r="G2874" s="333" t="n">
        <v>39</v>
      </c>
      <c r="H2874" s="333" t="n">
        <f aca="false">A2874*G2874*(1-H2862/100)</f>
        <v>39</v>
      </c>
      <c r="I2874" s="334" t="n">
        <v>28.6</v>
      </c>
      <c r="J2874" s="334" t="n">
        <f aca="false">(A2874*I2874)/J2862*K2862</f>
        <v>25.96</v>
      </c>
      <c r="K2874" s="335" t="n">
        <f aca="false">H2874-J2874</f>
        <v>13.04</v>
      </c>
      <c r="L2874" s="330"/>
      <c r="M2874" s="262"/>
      <c r="N2874" s="262" t="n">
        <v>28.6</v>
      </c>
      <c r="O2874" s="262" t="n">
        <v>0.325925925925926</v>
      </c>
      <c r="P2874" s="262" t="n">
        <v>50</v>
      </c>
      <c r="Q2874" s="262" t="n">
        <v>38.61</v>
      </c>
      <c r="R2874" s="331" t="n">
        <f aca="false">A2874*F2874</f>
        <v>0</v>
      </c>
    </row>
    <row r="2875" s="1" customFormat="true" ht="12.75" hidden="false" customHeight="false" outlineLevel="0" collapsed="false">
      <c r="A2875" s="262" t="n">
        <v>1</v>
      </c>
      <c r="B2875" s="332" t="s">
        <v>4009</v>
      </c>
      <c r="C2875" s="332" t="s">
        <v>4010</v>
      </c>
      <c r="D2875" s="332" t="s">
        <v>4011</v>
      </c>
      <c r="E2875" s="262"/>
      <c r="F2875" s="331"/>
      <c r="G2875" s="333" t="n">
        <v>47</v>
      </c>
      <c r="H2875" s="333" t="n">
        <f aca="false">A2875*G2875*(1-H2862/100)</f>
        <v>47</v>
      </c>
      <c r="I2875" s="334" t="n">
        <v>35.1</v>
      </c>
      <c r="J2875" s="334" t="n">
        <f aca="false">(A2875*I2875)/J2862*K2862</f>
        <v>31.86</v>
      </c>
      <c r="K2875" s="335" t="n">
        <f aca="false">H2875-J2875</f>
        <v>15.14</v>
      </c>
      <c r="L2875" s="330"/>
      <c r="M2875" s="262"/>
      <c r="N2875" s="262" t="n">
        <v>35.1</v>
      </c>
      <c r="O2875" s="262" t="n">
        <v>0.4</v>
      </c>
      <c r="P2875" s="262" t="n">
        <v>60</v>
      </c>
      <c r="Q2875" s="262" t="n">
        <v>47.385</v>
      </c>
      <c r="R2875" s="331" t="n">
        <f aca="false">A2875*F2875</f>
        <v>0</v>
      </c>
    </row>
    <row r="2876" s="1" customFormat="true" ht="12.75" hidden="false" customHeight="false" outlineLevel="0" collapsed="false">
      <c r="A2876" s="336" t="n">
        <f aca="false">SUM(A2863:A2875)</f>
        <v>19</v>
      </c>
      <c r="B2876" s="336" t="s">
        <v>377</v>
      </c>
      <c r="C2876" s="336"/>
      <c r="D2876" s="336"/>
      <c r="E2876" s="336"/>
      <c r="F2876" s="337" t="n">
        <f aca="false">R2876</f>
        <v>1.447</v>
      </c>
      <c r="G2876" s="338"/>
      <c r="H2876" s="339" t="n">
        <f aca="false">SUM(H2863:H2875)</f>
        <v>6558</v>
      </c>
      <c r="I2876" s="340"/>
      <c r="J2876" s="341" t="n">
        <f aca="false">SUM(J2863:J2875)</f>
        <v>3394.45217384615</v>
      </c>
      <c r="K2876" s="335" t="n">
        <f aca="false">SUM(K2863:K2875)</f>
        <v>3163.54782615385</v>
      </c>
      <c r="L2876" s="330"/>
      <c r="M2876" s="262"/>
      <c r="N2876" s="262"/>
      <c r="O2876" s="262"/>
      <c r="P2876" s="262"/>
      <c r="Q2876" s="262"/>
      <c r="R2876" s="331" t="n">
        <f aca="false">SUM(R2863:R2875)</f>
        <v>1.447</v>
      </c>
    </row>
    <row r="2877" s="1" customFormat="true" ht="12.75" hidden="false" customHeight="false" outlineLevel="0" collapsed="false">
      <c r="A2877" s="262"/>
      <c r="B2877" s="272" t="s">
        <v>914</v>
      </c>
      <c r="C2877" s="342"/>
      <c r="D2877" s="342"/>
      <c r="E2877" s="262"/>
      <c r="F2877" s="262"/>
      <c r="G2877" s="333"/>
      <c r="H2877" s="343" t="n">
        <v>0</v>
      </c>
      <c r="I2877" s="344" t="n">
        <f aca="false">K2878/J2878</f>
        <v>0.931975960812941</v>
      </c>
      <c r="J2877" s="345"/>
      <c r="K2877" s="335"/>
      <c r="L2877" s="330"/>
      <c r="M2877" s="262"/>
      <c r="N2877" s="262"/>
      <c r="O2877" s="262"/>
      <c r="P2877" s="262"/>
      <c r="Q2877" s="262"/>
      <c r="R2877" s="331"/>
    </row>
    <row r="2878" s="1" customFormat="true" ht="13.5" hidden="false" customHeight="false" outlineLevel="0" collapsed="false">
      <c r="A2878" s="346"/>
      <c r="B2878" s="346" t="s">
        <v>915</v>
      </c>
      <c r="C2878" s="346"/>
      <c r="D2878" s="346"/>
      <c r="E2878" s="346"/>
      <c r="F2878" s="347"/>
      <c r="G2878" s="348"/>
      <c r="H2878" s="349" t="n">
        <f aca="false">SUM(H2876:H2877)</f>
        <v>6558</v>
      </c>
      <c r="I2878" s="350" t="n">
        <f aca="false">K2878/H2878</f>
        <v>0.482395215942947</v>
      </c>
      <c r="J2878" s="351" t="n">
        <f aca="false">SUM(J2876:J2877)</f>
        <v>3394.45217384615</v>
      </c>
      <c r="K2878" s="352" t="n">
        <f aca="false">H2878-J2878</f>
        <v>3163.54782615385</v>
      </c>
      <c r="L2878" s="330"/>
      <c r="M2878" s="262"/>
      <c r="N2878" s="262"/>
      <c r="O2878" s="262"/>
      <c r="P2878" s="262"/>
      <c r="Q2878" s="262"/>
      <c r="R2878" s="331"/>
    </row>
    <row r="2879" s="1" customFormat="true" ht="13.5" hidden="false" customHeight="false" outlineLevel="0" collapsed="false">
      <c r="A2879" s="262"/>
      <c r="B2879" s="272" t="s">
        <v>4012</v>
      </c>
      <c r="C2879" s="342"/>
      <c r="D2879" s="342"/>
      <c r="E2879" s="262"/>
      <c r="F2879" s="262"/>
      <c r="G2879" s="262"/>
      <c r="H2879" s="262"/>
      <c r="I2879" s="354"/>
      <c r="J2879" s="354"/>
      <c r="K2879" s="355"/>
      <c r="L2879" s="330"/>
      <c r="M2879" s="262"/>
      <c r="N2879" s="262"/>
      <c r="O2879" s="262"/>
      <c r="P2879" s="262"/>
      <c r="Q2879" s="262"/>
      <c r="R2879" s="331"/>
    </row>
    <row r="2880" s="1" customFormat="true" ht="13.5" hidden="false" customHeight="false" outlineLevel="0" collapsed="false">
      <c r="A2880" s="322"/>
      <c r="B2880" s="272" t="s">
        <v>4012</v>
      </c>
      <c r="C2880" s="324"/>
      <c r="D2880" s="342"/>
      <c r="E2880" s="322"/>
      <c r="F2880" s="322" t="s">
        <v>4013</v>
      </c>
      <c r="G2880" s="325" t="n">
        <v>42795</v>
      </c>
      <c r="H2880" s="326" t="n">
        <v>0</v>
      </c>
      <c r="I2880" s="327" t="s">
        <v>358</v>
      </c>
      <c r="J2880" s="328" t="n">
        <v>65</v>
      </c>
      <c r="K2880" s="329" t="n">
        <v>59</v>
      </c>
      <c r="L2880" s="330"/>
      <c r="M2880" s="262"/>
      <c r="N2880" s="262"/>
      <c r="O2880" s="262"/>
      <c r="P2880" s="262"/>
      <c r="Q2880" s="262"/>
      <c r="R2880" s="331"/>
    </row>
    <row r="2881" s="1" customFormat="true" ht="12.75" hidden="false" customHeight="false" outlineLevel="0" collapsed="false">
      <c r="A2881" s="262" t="n">
        <v>1</v>
      </c>
      <c r="B2881" s="332" t="s">
        <v>4014</v>
      </c>
      <c r="C2881" s="332" t="s">
        <v>4015</v>
      </c>
      <c r="D2881" s="332" t="s">
        <v>3161</v>
      </c>
      <c r="E2881" s="262"/>
      <c r="F2881" s="331" t="n">
        <v>54</v>
      </c>
      <c r="G2881" s="333" t="n">
        <v>8099</v>
      </c>
      <c r="H2881" s="333" t="n">
        <f aca="false">A2881*G2881*(1-H2880/100)</f>
        <v>8099</v>
      </c>
      <c r="I2881" s="334" t="n">
        <v>6230.25</v>
      </c>
      <c r="J2881" s="334" t="n">
        <f aca="false">(A2881*I2881)/J2880*K2880</f>
        <v>5655.15</v>
      </c>
      <c r="K2881" s="335" t="n">
        <f aca="false">H2881-J2881</f>
        <v>2443.85</v>
      </c>
      <c r="L2881" s="330"/>
      <c r="M2881" s="262"/>
      <c r="N2881" s="262" t="n">
        <v>6230.25</v>
      </c>
      <c r="O2881" s="262" t="n">
        <v>71</v>
      </c>
      <c r="P2881" s="262" t="n">
        <v>9500</v>
      </c>
      <c r="Q2881" s="262" t="n">
        <v>8099.325</v>
      </c>
      <c r="R2881" s="331" t="n">
        <f aca="false">A2881*F2881</f>
        <v>54</v>
      </c>
    </row>
    <row r="2882" s="1" customFormat="true" ht="12.75" hidden="false" customHeight="false" outlineLevel="0" collapsed="false">
      <c r="A2882" s="262" t="n">
        <v>4</v>
      </c>
      <c r="B2882" s="332" t="s">
        <v>1970</v>
      </c>
      <c r="C2882" s="332" t="s">
        <v>1971</v>
      </c>
      <c r="D2882" s="332" t="s">
        <v>1972</v>
      </c>
      <c r="E2882" s="262"/>
      <c r="F2882" s="331"/>
      <c r="G2882" s="333" t="n">
        <v>455</v>
      </c>
      <c r="H2882" s="333" t="n">
        <f aca="false">A2882*G2882*(1-H2880/100)</f>
        <v>1820</v>
      </c>
      <c r="I2882" s="334" t="n">
        <v>227.5</v>
      </c>
      <c r="J2882" s="334" t="n">
        <f aca="false">(A2882*I2882)/J2880*K2880</f>
        <v>826</v>
      </c>
      <c r="K2882" s="335" t="n">
        <f aca="false">H2882-J2882</f>
        <v>994</v>
      </c>
      <c r="L2882" s="330"/>
      <c r="M2882" s="262"/>
      <c r="N2882" s="262" t="n">
        <v>227.5</v>
      </c>
      <c r="O2882" s="262" t="n">
        <v>2.5</v>
      </c>
      <c r="P2882" s="262" t="n">
        <v>600</v>
      </c>
      <c r="Q2882" s="262" t="n">
        <v>455</v>
      </c>
      <c r="R2882" s="331" t="n">
        <f aca="false">A2882*F2882</f>
        <v>0</v>
      </c>
    </row>
    <row r="2883" s="1" customFormat="true" ht="12.75" hidden="false" customHeight="false" outlineLevel="0" collapsed="false">
      <c r="A2883" s="262" t="n">
        <v>6</v>
      </c>
      <c r="B2883" s="332" t="s">
        <v>4016</v>
      </c>
      <c r="C2883" s="332" t="s">
        <v>4017</v>
      </c>
      <c r="D2883" s="332" t="s">
        <v>856</v>
      </c>
      <c r="E2883" s="262"/>
      <c r="F2883" s="331"/>
      <c r="G2883" s="333" t="n">
        <v>546</v>
      </c>
      <c r="H2883" s="333" t="n">
        <f aca="false">A2883*G2883*(1-H2880/100)</f>
        <v>3276</v>
      </c>
      <c r="I2883" s="334" t="n">
        <v>273</v>
      </c>
      <c r="J2883" s="334" t="n">
        <f aca="false">(A2883*I2883)/J2880*K2880</f>
        <v>1486.8</v>
      </c>
      <c r="K2883" s="335" t="n">
        <f aca="false">H2883-J2883</f>
        <v>1789.2</v>
      </c>
      <c r="L2883" s="330"/>
      <c r="M2883" s="262"/>
      <c r="N2883" s="262" t="n">
        <v>273</v>
      </c>
      <c r="O2883" s="262" t="n">
        <v>3</v>
      </c>
      <c r="P2883" s="262" t="n">
        <v>600</v>
      </c>
      <c r="Q2883" s="262" t="n">
        <v>546</v>
      </c>
      <c r="R2883" s="331" t="n">
        <f aca="false">A2883*F2883</f>
        <v>0</v>
      </c>
    </row>
    <row r="2884" s="1" customFormat="true" ht="12.75" hidden="false" customHeight="false" outlineLevel="0" collapsed="false">
      <c r="A2884" s="262" t="n">
        <v>1</v>
      </c>
      <c r="B2884" s="332" t="s">
        <v>2851</v>
      </c>
      <c r="C2884" s="332" t="s">
        <v>1636</v>
      </c>
      <c r="D2884" s="332" t="s">
        <v>1637</v>
      </c>
      <c r="E2884" s="262"/>
      <c r="F2884" s="331" t="n">
        <v>4.08</v>
      </c>
      <c r="G2884" s="333" t="n">
        <v>2862</v>
      </c>
      <c r="H2884" s="333" t="n">
        <f aca="false">A2884*G2884*(1-H2880/100)</f>
        <v>2862</v>
      </c>
      <c r="I2884" s="334" t="n">
        <v>2120.3</v>
      </c>
      <c r="J2884" s="334" t="n">
        <f aca="false">(A2884*I2884)/J2880*K2880</f>
        <v>1924.58</v>
      </c>
      <c r="K2884" s="335" t="n">
        <f aca="false">H2884-J2884</f>
        <v>937.42</v>
      </c>
      <c r="L2884" s="330"/>
      <c r="M2884" s="262"/>
      <c r="N2884" s="262" t="n">
        <v>2120.3</v>
      </c>
      <c r="O2884" s="262" t="n">
        <v>23.3</v>
      </c>
      <c r="P2884" s="262" t="n">
        <v>3500</v>
      </c>
      <c r="Q2884" s="262" t="n">
        <v>2862.405</v>
      </c>
      <c r="R2884" s="331" t="n">
        <f aca="false">A2884*F2884</f>
        <v>4.08</v>
      </c>
    </row>
    <row r="2885" s="1" customFormat="true" ht="12.75" hidden="false" customHeight="false" outlineLevel="0" collapsed="false">
      <c r="A2885" s="262" t="n">
        <v>2</v>
      </c>
      <c r="B2885" s="332" t="s">
        <v>3605</v>
      </c>
      <c r="C2885" s="332" t="s">
        <v>3606</v>
      </c>
      <c r="D2885" s="332" t="s">
        <v>3607</v>
      </c>
      <c r="E2885" s="262"/>
      <c r="F2885" s="331" t="n">
        <v>2.98</v>
      </c>
      <c r="G2885" s="333" t="n">
        <v>3007</v>
      </c>
      <c r="H2885" s="333" t="n">
        <f aca="false">A2885*G2885*(1-H2880/100)</f>
        <v>6014</v>
      </c>
      <c r="I2885" s="334" t="n">
        <v>2147.6</v>
      </c>
      <c r="J2885" s="334" t="n">
        <f aca="false">(A2885*I2885)/J2880*K2880</f>
        <v>3898.72</v>
      </c>
      <c r="K2885" s="335" t="n">
        <f aca="false">H2885-J2885</f>
        <v>2115.28</v>
      </c>
      <c r="L2885" s="330"/>
      <c r="M2885" s="262"/>
      <c r="N2885" s="262" t="n">
        <v>2147.6</v>
      </c>
      <c r="O2885" s="262" t="n">
        <v>23.6</v>
      </c>
      <c r="P2885" s="262" t="n">
        <v>3436.16</v>
      </c>
      <c r="Q2885" s="262" t="n">
        <v>3006.64</v>
      </c>
      <c r="R2885" s="331" t="n">
        <f aca="false">A2885*F2885</f>
        <v>5.96</v>
      </c>
    </row>
    <row r="2886" s="1" customFormat="true" ht="12.75" hidden="false" customHeight="false" outlineLevel="0" collapsed="false">
      <c r="A2886" s="262" t="n">
        <v>5</v>
      </c>
      <c r="B2886" s="332" t="s">
        <v>3287</v>
      </c>
      <c r="C2886" s="332" t="s">
        <v>1550</v>
      </c>
      <c r="D2886" s="332" t="s">
        <v>3288</v>
      </c>
      <c r="E2886" s="262"/>
      <c r="F2886" s="331" t="n">
        <v>0.56</v>
      </c>
      <c r="G2886" s="333" t="n">
        <v>707</v>
      </c>
      <c r="H2886" s="333" t="n">
        <f aca="false">A2886*G2886*(1-H2880/100)</f>
        <v>3535</v>
      </c>
      <c r="I2886" s="334" t="n">
        <v>523.9</v>
      </c>
      <c r="J2886" s="334" t="n">
        <f aca="false">(A2886*I2886)/J2880*K2880</f>
        <v>2377.7</v>
      </c>
      <c r="K2886" s="335" t="n">
        <f aca="false">H2886-J2886</f>
        <v>1157.3</v>
      </c>
      <c r="L2886" s="330"/>
      <c r="M2886" s="262"/>
      <c r="N2886" s="262" t="n">
        <v>523.9</v>
      </c>
      <c r="O2886" s="262" t="n">
        <v>5.2</v>
      </c>
      <c r="P2886" s="262" t="n">
        <v>840</v>
      </c>
      <c r="Q2886" s="262" t="n">
        <v>707.265</v>
      </c>
      <c r="R2886" s="331" t="n">
        <f aca="false">A2886*F2886</f>
        <v>2.8</v>
      </c>
    </row>
    <row r="2887" s="1" customFormat="true" ht="12.75" hidden="false" customHeight="false" outlineLevel="0" collapsed="false">
      <c r="A2887" s="262" t="n">
        <v>3</v>
      </c>
      <c r="B2887" s="332" t="s">
        <v>4018</v>
      </c>
      <c r="C2887" s="332" t="s">
        <v>4019</v>
      </c>
      <c r="D2887" s="332" t="s">
        <v>4020</v>
      </c>
      <c r="E2887" s="262"/>
      <c r="F2887" s="331"/>
      <c r="G2887" s="333" t="n">
        <v>2362</v>
      </c>
      <c r="H2887" s="333" t="n">
        <f aca="false">A2887*G2887*(1-H2880/100)</f>
        <v>7086</v>
      </c>
      <c r="I2887" s="334" t="n">
        <v>1181.115</v>
      </c>
      <c r="J2887" s="334" t="n">
        <f aca="false">(A2887*I2887)/J2880*K2880</f>
        <v>3216.267</v>
      </c>
      <c r="K2887" s="335" t="n">
        <f aca="false">H2887-J2887</f>
        <v>3869.733</v>
      </c>
      <c r="L2887" s="330"/>
      <c r="M2887" s="262"/>
      <c r="N2887" s="262" t="n">
        <v>1181.115</v>
      </c>
      <c r="O2887" s="262" t="n">
        <v>13.46</v>
      </c>
      <c r="P2887" s="262" t="n">
        <v>2610</v>
      </c>
      <c r="Q2887" s="262" t="n">
        <v>2362.23</v>
      </c>
      <c r="R2887" s="331" t="n">
        <f aca="false">A2887*F2887</f>
        <v>0</v>
      </c>
    </row>
    <row r="2888" s="1" customFormat="true" ht="12.75" hidden="false" customHeight="false" outlineLevel="0" collapsed="false">
      <c r="A2888" s="262" t="n">
        <v>1</v>
      </c>
      <c r="B2888" s="332" t="s">
        <v>4021</v>
      </c>
      <c r="C2888" s="332" t="s">
        <v>4022</v>
      </c>
      <c r="D2888" s="332" t="s">
        <v>4023</v>
      </c>
      <c r="E2888" s="262"/>
      <c r="F2888" s="331" t="n">
        <v>0.25</v>
      </c>
      <c r="G2888" s="333" t="n">
        <v>8500</v>
      </c>
      <c r="H2888" s="333" t="n">
        <f aca="false">A2888*G2888*(1-H2880/100)</f>
        <v>8500</v>
      </c>
      <c r="I2888" s="334" t="n">
        <v>11440</v>
      </c>
      <c r="J2888" s="334" t="n">
        <f aca="false">(A2888*I2888)/J2880*K2880</f>
        <v>10384</v>
      </c>
      <c r="K2888" s="335" t="n">
        <f aca="false">H2888-J2888</f>
        <v>-1884</v>
      </c>
      <c r="L2888" s="330"/>
      <c r="M2888" s="262"/>
      <c r="N2888" s="262" t="n">
        <v>11440</v>
      </c>
      <c r="O2888" s="262" t="n">
        <v>110</v>
      </c>
      <c r="P2888" s="262" t="n">
        <v>8500</v>
      </c>
      <c r="Q2888" s="262" t="n">
        <v>8500</v>
      </c>
      <c r="R2888" s="331" t="n">
        <f aca="false">A2888*F2888</f>
        <v>0.25</v>
      </c>
    </row>
    <row r="2889" s="1" customFormat="true" ht="12.75" hidden="false" customHeight="false" outlineLevel="0" collapsed="false">
      <c r="A2889" s="262" t="n">
        <v>10</v>
      </c>
      <c r="B2889" s="332" t="s">
        <v>4024</v>
      </c>
      <c r="C2889" s="332" t="s">
        <v>4025</v>
      </c>
      <c r="D2889" s="332" t="s">
        <v>4026</v>
      </c>
      <c r="E2889" s="262"/>
      <c r="F2889" s="331"/>
      <c r="G2889" s="333" t="n">
        <v>765</v>
      </c>
      <c r="H2889" s="333" t="n">
        <f aca="false">A2889*G2889*(1-H2880/100)</f>
        <v>7650</v>
      </c>
      <c r="I2889" s="334" t="n">
        <v>566.865</v>
      </c>
      <c r="J2889" s="334" t="n">
        <f aca="false">(A2889*I2889)/J2880*K2880</f>
        <v>5145.39</v>
      </c>
      <c r="K2889" s="335" t="n">
        <f aca="false">H2889-J2889</f>
        <v>2504.61</v>
      </c>
      <c r="L2889" s="330"/>
      <c r="M2889" s="262"/>
      <c r="N2889" s="262" t="n">
        <v>566.865</v>
      </c>
      <c r="O2889" s="262" t="n">
        <v>6.46</v>
      </c>
      <c r="P2889" s="262" t="n">
        <v>850.2975</v>
      </c>
      <c r="Q2889" s="262" t="n">
        <v>765.2678</v>
      </c>
      <c r="R2889" s="331" t="n">
        <f aca="false">A2889*F2889</f>
        <v>0</v>
      </c>
    </row>
    <row r="2890" s="1" customFormat="true" ht="12.75" hidden="false" customHeight="false" outlineLevel="0" collapsed="false">
      <c r="A2890" s="262" t="n">
        <v>6</v>
      </c>
      <c r="B2890" s="332" t="s">
        <v>2052</v>
      </c>
      <c r="C2890" s="332" t="s">
        <v>1974</v>
      </c>
      <c r="D2890" s="332" t="s">
        <v>2053</v>
      </c>
      <c r="E2890" s="262"/>
      <c r="F2890" s="331" t="n">
        <v>1.84</v>
      </c>
      <c r="G2890" s="333" t="n">
        <v>685</v>
      </c>
      <c r="H2890" s="333" t="n">
        <f aca="false">A2890*G2890*(1-H2880/100)</f>
        <v>4110</v>
      </c>
      <c r="I2890" s="334" t="n">
        <v>475.15</v>
      </c>
      <c r="J2890" s="334" t="n">
        <f aca="false">(A2890*I2890)/J2880*K2880</f>
        <v>2587.74</v>
      </c>
      <c r="K2890" s="335" t="n">
        <f aca="false">H2890-J2890</f>
        <v>1522.26</v>
      </c>
      <c r="L2890" s="330"/>
      <c r="M2890" s="262"/>
      <c r="N2890" s="262" t="n">
        <v>475.15</v>
      </c>
      <c r="O2890" s="262" t="n">
        <v>4.3</v>
      </c>
      <c r="P2890" s="262" t="n">
        <v>1100</v>
      </c>
      <c r="Q2890" s="262" t="n">
        <v>685</v>
      </c>
      <c r="R2890" s="331" t="n">
        <f aca="false">A2890*F2890</f>
        <v>11.04</v>
      </c>
    </row>
    <row r="2891" s="1" customFormat="true" ht="12.75" hidden="false" customHeight="false" outlineLevel="0" collapsed="false">
      <c r="A2891" s="262" t="n">
        <v>8</v>
      </c>
      <c r="B2891" s="332" t="s">
        <v>3311</v>
      </c>
      <c r="C2891" s="332" t="s">
        <v>3312</v>
      </c>
      <c r="D2891" s="332" t="s">
        <v>2716</v>
      </c>
      <c r="E2891" s="262"/>
      <c r="F2891" s="331" t="n">
        <v>4</v>
      </c>
      <c r="G2891" s="333" t="n">
        <v>1566</v>
      </c>
      <c r="H2891" s="333" t="n">
        <f aca="false">A2891*G2891*(1-H2880/100)</f>
        <v>12528</v>
      </c>
      <c r="I2891" s="334" t="n">
        <v>1080</v>
      </c>
      <c r="J2891" s="334" t="n">
        <f aca="false">(A2891*I2891)/J2880*K2880</f>
        <v>7842.46153846154</v>
      </c>
      <c r="K2891" s="335" t="n">
        <f aca="false">H2891-J2891</f>
        <v>4685.53846153846</v>
      </c>
      <c r="L2891" s="330"/>
      <c r="M2891" s="262"/>
      <c r="N2891" s="262" t="n">
        <v>1080</v>
      </c>
      <c r="O2891" s="262" t="n">
        <v>11.0769230769231</v>
      </c>
      <c r="P2891" s="262" t="n">
        <v>2800</v>
      </c>
      <c r="Q2891" s="262" t="n">
        <v>1566</v>
      </c>
      <c r="R2891" s="331" t="n">
        <f aca="false">A2891*F2891</f>
        <v>32</v>
      </c>
    </row>
    <row r="2892" s="1" customFormat="true" ht="12.75" hidden="false" customHeight="false" outlineLevel="0" collapsed="false">
      <c r="A2892" s="262" t="n">
        <v>6</v>
      </c>
      <c r="B2892" s="332" t="s">
        <v>2973</v>
      </c>
      <c r="C2892" s="332" t="s">
        <v>2598</v>
      </c>
      <c r="D2892" s="332" t="s">
        <v>2974</v>
      </c>
      <c r="E2892" s="262"/>
      <c r="F2892" s="331" t="n">
        <v>0.86</v>
      </c>
      <c r="G2892" s="333" t="n">
        <v>355</v>
      </c>
      <c r="H2892" s="333" t="n">
        <f aca="false">A2892*G2892*(1-H2880/100)</f>
        <v>2130</v>
      </c>
      <c r="I2892" s="334" t="n">
        <v>263.25</v>
      </c>
      <c r="J2892" s="334" t="n">
        <f aca="false">(A2892*I2892)/J2880*K2880</f>
        <v>1433.7</v>
      </c>
      <c r="K2892" s="335" t="n">
        <f aca="false">H2892-J2892</f>
        <v>696.3</v>
      </c>
      <c r="L2892" s="330"/>
      <c r="M2892" s="262"/>
      <c r="N2892" s="262" t="n">
        <v>263.25</v>
      </c>
      <c r="O2892" s="262" t="n">
        <v>3</v>
      </c>
      <c r="P2892" s="262" t="n">
        <v>526.5</v>
      </c>
      <c r="Q2892" s="262" t="n">
        <v>355</v>
      </c>
      <c r="R2892" s="331" t="n">
        <f aca="false">A2892*F2892</f>
        <v>5.16</v>
      </c>
    </row>
    <row r="2893" s="1" customFormat="true" ht="12.75" hidden="false" customHeight="false" outlineLevel="0" collapsed="false">
      <c r="A2893" s="262" t="n">
        <v>8</v>
      </c>
      <c r="B2893" s="332" t="s">
        <v>1569</v>
      </c>
      <c r="C2893" s="332" t="s">
        <v>1570</v>
      </c>
      <c r="D2893" s="332" t="s">
        <v>1571</v>
      </c>
      <c r="E2893" s="262"/>
      <c r="F2893" s="331" t="n">
        <v>1.9</v>
      </c>
      <c r="G2893" s="333" t="n">
        <v>770</v>
      </c>
      <c r="H2893" s="333" t="n">
        <f aca="false">A2893*G2893*(1-H2880/100)</f>
        <v>6160</v>
      </c>
      <c r="I2893" s="334" t="n">
        <v>570.375</v>
      </c>
      <c r="J2893" s="334" t="n">
        <f aca="false">(A2893*I2893)/J2880*K2880</f>
        <v>4141.8</v>
      </c>
      <c r="K2893" s="335" t="n">
        <f aca="false">H2893-J2893</f>
        <v>2018.2</v>
      </c>
      <c r="L2893" s="330"/>
      <c r="M2893" s="262"/>
      <c r="N2893" s="262" t="n">
        <v>570.375</v>
      </c>
      <c r="O2893" s="262" t="n">
        <v>6.5</v>
      </c>
      <c r="P2893" s="262" t="n">
        <v>1030</v>
      </c>
      <c r="Q2893" s="262" t="n">
        <v>770</v>
      </c>
      <c r="R2893" s="331" t="n">
        <f aca="false">A2893*F2893</f>
        <v>15.2</v>
      </c>
    </row>
    <row r="2894" s="1" customFormat="true" ht="12.75" hidden="false" customHeight="false" outlineLevel="0" collapsed="false">
      <c r="A2894" s="262" t="n">
        <v>3</v>
      </c>
      <c r="B2894" s="332" t="s">
        <v>4027</v>
      </c>
      <c r="C2894" s="332" t="s">
        <v>2628</v>
      </c>
      <c r="D2894" s="332" t="s">
        <v>4028</v>
      </c>
      <c r="E2894" s="262"/>
      <c r="F2894" s="331" t="n">
        <v>1.58</v>
      </c>
      <c r="G2894" s="333" t="n">
        <v>1269</v>
      </c>
      <c r="H2894" s="333" t="n">
        <f aca="false">A2894*G2894*(1-H2880/100)</f>
        <v>3807</v>
      </c>
      <c r="I2894" s="334" t="n">
        <v>975.78</v>
      </c>
      <c r="J2894" s="334" t="n">
        <f aca="false">(A2894*I2894)/J2880*K2880</f>
        <v>2657.124</v>
      </c>
      <c r="K2894" s="335" t="n">
        <f aca="false">H2894-J2894</f>
        <v>1149.876</v>
      </c>
      <c r="L2894" s="330"/>
      <c r="M2894" s="262"/>
      <c r="N2894" s="262" t="n">
        <v>975.78</v>
      </c>
      <c r="O2894" s="262" t="n">
        <v>11.12</v>
      </c>
      <c r="P2894" s="262" t="n">
        <v>1760</v>
      </c>
      <c r="Q2894" s="262" t="n">
        <v>1269</v>
      </c>
      <c r="R2894" s="331" t="n">
        <f aca="false">A2894*F2894</f>
        <v>4.74</v>
      </c>
    </row>
    <row r="2895" s="1" customFormat="true" ht="12.75" hidden="false" customHeight="false" outlineLevel="0" collapsed="false">
      <c r="A2895" s="262" t="n">
        <v>10</v>
      </c>
      <c r="B2895" s="332" t="s">
        <v>4029</v>
      </c>
      <c r="C2895" s="332" t="s">
        <v>3090</v>
      </c>
      <c r="D2895" s="332" t="s">
        <v>3088</v>
      </c>
      <c r="E2895" s="262"/>
      <c r="F2895" s="331"/>
      <c r="G2895" s="333" t="n">
        <v>365</v>
      </c>
      <c r="H2895" s="333" t="n">
        <f aca="false">A2895*G2895*(1-H2880/100)</f>
        <v>3650</v>
      </c>
      <c r="I2895" s="334" t="n">
        <v>243.0675</v>
      </c>
      <c r="J2895" s="334" t="n">
        <f aca="false">(A2895*I2895)/J2880*K2880</f>
        <v>2206.305</v>
      </c>
      <c r="K2895" s="335" t="n">
        <f aca="false">H2895-J2895</f>
        <v>1443.695</v>
      </c>
      <c r="L2895" s="330"/>
      <c r="M2895" s="262"/>
      <c r="N2895" s="262" t="n">
        <v>243.0675</v>
      </c>
      <c r="O2895" s="262" t="n">
        <v>2.77</v>
      </c>
      <c r="P2895" s="262" t="n">
        <v>486.135</v>
      </c>
      <c r="Q2895" s="262" t="n">
        <v>364.6013</v>
      </c>
      <c r="R2895" s="331" t="n">
        <f aca="false">A2895*F2895</f>
        <v>0</v>
      </c>
    </row>
    <row r="2896" s="1" customFormat="true" ht="12.75" hidden="false" customHeight="false" outlineLevel="0" collapsed="false">
      <c r="A2896" s="262" t="n">
        <v>4</v>
      </c>
      <c r="B2896" s="332" t="s">
        <v>2475</v>
      </c>
      <c r="C2896" s="332" t="s">
        <v>2069</v>
      </c>
      <c r="D2896" s="332" t="s">
        <v>2476</v>
      </c>
      <c r="E2896" s="262"/>
      <c r="F2896" s="331" t="n">
        <v>0.02</v>
      </c>
      <c r="G2896" s="333" t="n">
        <v>107</v>
      </c>
      <c r="H2896" s="333" t="n">
        <f aca="false">A2896*G2896*(1-H2880/100)</f>
        <v>428</v>
      </c>
      <c r="I2896" s="334" t="n">
        <v>78.975</v>
      </c>
      <c r="J2896" s="334" t="n">
        <f aca="false">(A2896*I2896)/J2880*K2880</f>
        <v>286.74</v>
      </c>
      <c r="K2896" s="335" t="n">
        <f aca="false">H2896-J2896</f>
        <v>141.26</v>
      </c>
      <c r="L2896" s="330"/>
      <c r="M2896" s="262"/>
      <c r="N2896" s="262" t="n">
        <v>78.975</v>
      </c>
      <c r="O2896" s="262" t="n">
        <v>0.9</v>
      </c>
      <c r="P2896" s="262" t="n">
        <v>158</v>
      </c>
      <c r="Q2896" s="262" t="n">
        <v>107</v>
      </c>
      <c r="R2896" s="331" t="n">
        <f aca="false">A2896*F2896</f>
        <v>0.08</v>
      </c>
    </row>
    <row r="2897" s="1" customFormat="true" ht="12.75" hidden="false" customHeight="false" outlineLevel="0" collapsed="false">
      <c r="A2897" s="336" t="n">
        <f aca="false">SUM(A2881:A2896)</f>
        <v>78</v>
      </c>
      <c r="B2897" s="336" t="s">
        <v>377</v>
      </c>
      <c r="C2897" s="336"/>
      <c r="D2897" s="336"/>
      <c r="E2897" s="336"/>
      <c r="F2897" s="337" t="n">
        <f aca="false">R2897</f>
        <v>135.31</v>
      </c>
      <c r="G2897" s="338"/>
      <c r="H2897" s="339" t="n">
        <f aca="false">SUM(H2881:H2896)</f>
        <v>81655</v>
      </c>
      <c r="I2897" s="340"/>
      <c r="J2897" s="341" t="n">
        <f aca="false">SUM(J2881:J2896)</f>
        <v>56070.4775384615</v>
      </c>
      <c r="K2897" s="335" t="n">
        <f aca="false">SUM(K2881:K2896)</f>
        <v>25584.5224615385</v>
      </c>
      <c r="L2897" s="330"/>
      <c r="M2897" s="262"/>
      <c r="N2897" s="262"/>
      <c r="O2897" s="262"/>
      <c r="P2897" s="262"/>
      <c r="Q2897" s="262"/>
      <c r="R2897" s="331" t="n">
        <f aca="false">SUM(R2881:R2896)</f>
        <v>135.31</v>
      </c>
    </row>
    <row r="2898" s="1" customFormat="true" ht="12.75" hidden="false" customHeight="false" outlineLevel="0" collapsed="false">
      <c r="A2898" s="262"/>
      <c r="B2898" s="272" t="s">
        <v>914</v>
      </c>
      <c r="C2898" s="342"/>
      <c r="D2898" s="342"/>
      <c r="E2898" s="262"/>
      <c r="F2898" s="262"/>
      <c r="G2898" s="333"/>
      <c r="H2898" s="343" t="n">
        <v>0</v>
      </c>
      <c r="I2898" s="344" t="n">
        <f aca="false">K2899/J2899</f>
        <v>0.456292216237837</v>
      </c>
      <c r="J2898" s="345"/>
      <c r="K2898" s="335"/>
      <c r="L2898" s="330"/>
      <c r="M2898" s="262"/>
      <c r="N2898" s="262"/>
      <c r="O2898" s="262"/>
      <c r="P2898" s="262"/>
      <c r="Q2898" s="262"/>
      <c r="R2898" s="331"/>
    </row>
    <row r="2899" s="1" customFormat="true" ht="13.5" hidden="false" customHeight="false" outlineLevel="0" collapsed="false">
      <c r="A2899" s="346"/>
      <c r="B2899" s="346" t="s">
        <v>915</v>
      </c>
      <c r="C2899" s="346"/>
      <c r="D2899" s="346"/>
      <c r="E2899" s="346"/>
      <c r="F2899" s="347"/>
      <c r="G2899" s="348"/>
      <c r="H2899" s="349" t="n">
        <f aca="false">SUM(H2897:H2898)</f>
        <v>81655</v>
      </c>
      <c r="I2899" s="350" t="n">
        <f aca="false">K2899/H2899</f>
        <v>0.313324627537058</v>
      </c>
      <c r="J2899" s="351" t="n">
        <f aca="false">SUM(J2897:J2898)</f>
        <v>56070.4775384615</v>
      </c>
      <c r="K2899" s="352" t="n">
        <f aca="false">H2899-J2899</f>
        <v>25584.5224615385</v>
      </c>
      <c r="L2899" s="330"/>
      <c r="M2899" s="262"/>
      <c r="N2899" s="262"/>
      <c r="O2899" s="262"/>
      <c r="P2899" s="262"/>
      <c r="Q2899" s="262"/>
      <c r="R2899" s="331"/>
    </row>
    <row r="2900" s="1" customFormat="true" ht="13.5" hidden="false" customHeight="false" outlineLevel="0" collapsed="false">
      <c r="A2900" s="262"/>
      <c r="B2900" s="332"/>
      <c r="C2900" s="342"/>
      <c r="D2900" s="342"/>
      <c r="E2900" s="262"/>
      <c r="F2900" s="262"/>
      <c r="G2900" s="262"/>
      <c r="H2900" s="262"/>
      <c r="I2900" s="354"/>
      <c r="J2900" s="354"/>
      <c r="K2900" s="355"/>
      <c r="L2900" s="330"/>
      <c r="M2900" s="262"/>
      <c r="N2900" s="262"/>
      <c r="O2900" s="262"/>
      <c r="P2900" s="262"/>
      <c r="Q2900" s="262"/>
      <c r="R2900" s="331"/>
    </row>
    <row r="2901" s="1" customFormat="true" ht="13.5" hidden="false" customHeight="false" outlineLevel="0" collapsed="false">
      <c r="A2901" s="322"/>
      <c r="B2901" s="323" t="s">
        <v>4030</v>
      </c>
      <c r="C2901" s="324" t="s">
        <v>2027</v>
      </c>
      <c r="D2901" s="325" t="n">
        <v>42795</v>
      </c>
      <c r="E2901" s="322"/>
      <c r="F2901" s="322" t="s">
        <v>4031</v>
      </c>
      <c r="G2901" s="324"/>
      <c r="H2901" s="326" t="n">
        <v>0</v>
      </c>
      <c r="I2901" s="327" t="s">
        <v>358</v>
      </c>
      <c r="J2901" s="328" t="n">
        <v>65</v>
      </c>
      <c r="K2901" s="329" t="n">
        <v>59</v>
      </c>
      <c r="L2901" s="330"/>
      <c r="M2901" s="262"/>
      <c r="N2901" s="262"/>
      <c r="O2901" s="262"/>
      <c r="P2901" s="262"/>
      <c r="Q2901" s="262"/>
      <c r="R2901" s="331"/>
    </row>
    <row r="2902" s="1" customFormat="true" ht="12.75" hidden="false" customHeight="false" outlineLevel="0" collapsed="false">
      <c r="A2902" s="262" t="n">
        <v>10</v>
      </c>
      <c r="B2902" s="332" t="s">
        <v>1309</v>
      </c>
      <c r="C2902" s="332" t="s">
        <v>877</v>
      </c>
      <c r="D2902" s="332" t="s">
        <v>1310</v>
      </c>
      <c r="E2902" s="262"/>
      <c r="F2902" s="331" t="n">
        <v>0.42</v>
      </c>
      <c r="G2902" s="333" t="n">
        <v>108</v>
      </c>
      <c r="H2902" s="333" t="n">
        <f aca="false">A2902*G2902*(1-H2901/100)</f>
        <v>1080</v>
      </c>
      <c r="I2902" s="334" t="n">
        <v>69.745</v>
      </c>
      <c r="J2902" s="334" t="n">
        <f aca="false">(A2902*I2902)/J2901*K2901</f>
        <v>633.07</v>
      </c>
      <c r="K2902" s="335" t="n">
        <f aca="false">H2902-J2902</f>
        <v>446.93</v>
      </c>
      <c r="L2902" s="330"/>
      <c r="M2902" s="262"/>
      <c r="N2902" s="262" t="n">
        <v>69.745</v>
      </c>
      <c r="O2902" s="262" t="n">
        <v>0.74</v>
      </c>
      <c r="P2902" s="262" t="n">
        <v>200</v>
      </c>
      <c r="Q2902" s="262" t="n">
        <v>108.1047</v>
      </c>
      <c r="R2902" s="331" t="n">
        <f aca="false">A2902*F2902</f>
        <v>4.2</v>
      </c>
    </row>
    <row r="2903" s="1" customFormat="true" ht="12.75" hidden="false" customHeight="false" outlineLevel="0" collapsed="false">
      <c r="A2903" s="336" t="n">
        <f aca="false">SUM(A2902:A2902)</f>
        <v>10</v>
      </c>
      <c r="B2903" s="336" t="s">
        <v>377</v>
      </c>
      <c r="C2903" s="336"/>
      <c r="D2903" s="336"/>
      <c r="E2903" s="336"/>
      <c r="F2903" s="337" t="n">
        <f aca="false">R2903</f>
        <v>4.2</v>
      </c>
      <c r="G2903" s="338"/>
      <c r="H2903" s="339" t="n">
        <f aca="false">SUM(H2902:H2902)</f>
        <v>1080</v>
      </c>
      <c r="I2903" s="340"/>
      <c r="J2903" s="341" t="n">
        <f aca="false">SUM(J2902:J2902)</f>
        <v>633.07</v>
      </c>
      <c r="K2903" s="335" t="n">
        <f aca="false">SUM(K2902:K2902)</f>
        <v>446.93</v>
      </c>
      <c r="L2903" s="330"/>
      <c r="M2903" s="262"/>
      <c r="N2903" s="262"/>
      <c r="O2903" s="262"/>
      <c r="P2903" s="262"/>
      <c r="Q2903" s="262"/>
      <c r="R2903" s="331" t="n">
        <f aca="false">SUM(R2902:R2902)</f>
        <v>4.2</v>
      </c>
    </row>
    <row r="2904" s="1" customFormat="true" ht="12.75" hidden="false" customHeight="false" outlineLevel="0" collapsed="false">
      <c r="A2904" s="262"/>
      <c r="B2904" s="272" t="s">
        <v>914</v>
      </c>
      <c r="C2904" s="342"/>
      <c r="D2904" s="342"/>
      <c r="E2904" s="262"/>
      <c r="F2904" s="262"/>
      <c r="G2904" s="333"/>
      <c r="H2904" s="343" t="n">
        <v>0</v>
      </c>
      <c r="I2904" s="344" t="n">
        <f aca="false">K2905/J2905</f>
        <v>0.705972483295686</v>
      </c>
      <c r="J2904" s="345"/>
      <c r="K2904" s="335"/>
      <c r="L2904" s="330"/>
      <c r="M2904" s="262"/>
      <c r="N2904" s="262"/>
      <c r="O2904" s="262"/>
      <c r="P2904" s="262"/>
      <c r="Q2904" s="262"/>
      <c r="R2904" s="331"/>
    </row>
    <row r="2905" s="1" customFormat="true" ht="13.5" hidden="false" customHeight="false" outlineLevel="0" collapsed="false">
      <c r="A2905" s="346"/>
      <c r="B2905" s="346" t="s">
        <v>915</v>
      </c>
      <c r="C2905" s="346"/>
      <c r="D2905" s="346"/>
      <c r="E2905" s="346"/>
      <c r="F2905" s="347"/>
      <c r="G2905" s="348"/>
      <c r="H2905" s="349" t="n">
        <f aca="false">SUM(H2903:H2904)</f>
        <v>1080</v>
      </c>
      <c r="I2905" s="350" t="n">
        <f aca="false">K2905/H2905</f>
        <v>0.413824074074074</v>
      </c>
      <c r="J2905" s="351" t="n">
        <f aca="false">SUM(J2903:J2904)</f>
        <v>633.07</v>
      </c>
      <c r="K2905" s="352" t="n">
        <f aca="false">H2905-J2905</f>
        <v>446.93</v>
      </c>
      <c r="L2905" s="330"/>
      <c r="M2905" s="262"/>
      <c r="N2905" s="262"/>
      <c r="O2905" s="262"/>
      <c r="P2905" s="262"/>
      <c r="Q2905" s="262"/>
      <c r="R2905" s="331"/>
    </row>
    <row r="2906" s="1" customFormat="true" ht="13.5" hidden="false" customHeight="false" outlineLevel="0" collapsed="false">
      <c r="A2906" s="262"/>
      <c r="B2906" s="332"/>
      <c r="C2906" s="342"/>
      <c r="D2906" s="342"/>
      <c r="E2906" s="262"/>
      <c r="F2906" s="262"/>
      <c r="G2906" s="262"/>
      <c r="H2906" s="262"/>
      <c r="I2906" s="354"/>
      <c r="J2906" s="354"/>
      <c r="K2906" s="355"/>
      <c r="L2906" s="330"/>
      <c r="M2906" s="262"/>
      <c r="N2906" s="262"/>
      <c r="O2906" s="262"/>
      <c r="P2906" s="262"/>
      <c r="Q2906" s="262"/>
      <c r="R2906" s="331"/>
    </row>
    <row r="2907" s="1" customFormat="true" ht="13.5" hidden="false" customHeight="false" outlineLevel="0" collapsed="false">
      <c r="A2907" s="322"/>
      <c r="B2907" s="323" t="s">
        <v>1928</v>
      </c>
      <c r="C2907" s="324" t="s">
        <v>2650</v>
      </c>
      <c r="D2907" s="325" t="n">
        <v>42795</v>
      </c>
      <c r="E2907" s="322"/>
      <c r="F2907" s="322" t="s">
        <v>4031</v>
      </c>
      <c r="G2907" s="324"/>
      <c r="H2907" s="326" t="n">
        <v>0</v>
      </c>
      <c r="I2907" s="327" t="s">
        <v>358</v>
      </c>
      <c r="J2907" s="328" t="n">
        <v>65</v>
      </c>
      <c r="K2907" s="329" t="n">
        <v>59</v>
      </c>
      <c r="L2907" s="330"/>
      <c r="M2907" s="262"/>
      <c r="N2907" s="262"/>
      <c r="O2907" s="262"/>
      <c r="P2907" s="262"/>
      <c r="Q2907" s="262"/>
      <c r="R2907" s="331"/>
    </row>
    <row r="2908" s="1" customFormat="true" ht="12.75" hidden="false" customHeight="false" outlineLevel="0" collapsed="false">
      <c r="A2908" s="262" t="n">
        <v>2</v>
      </c>
      <c r="B2908" s="332" t="s">
        <v>3264</v>
      </c>
      <c r="C2908" s="332" t="s">
        <v>2386</v>
      </c>
      <c r="D2908" s="332" t="s">
        <v>3265</v>
      </c>
      <c r="E2908" s="262"/>
      <c r="F2908" s="331" t="n">
        <v>1.23</v>
      </c>
      <c r="G2908" s="333" t="n">
        <v>924</v>
      </c>
      <c r="H2908" s="333" t="n">
        <f aca="false">A2908*G2908*(1-H2907/100)</f>
        <v>1848</v>
      </c>
      <c r="I2908" s="334" t="n">
        <v>659.88</v>
      </c>
      <c r="J2908" s="334" t="n">
        <f aca="false">(A2908*I2908)/J2907*K2907</f>
        <v>1197.936</v>
      </c>
      <c r="K2908" s="335" t="n">
        <f aca="false">H2908-J2908</f>
        <v>650.064</v>
      </c>
      <c r="L2908" s="330"/>
      <c r="M2908" s="262"/>
      <c r="N2908" s="262" t="n">
        <v>659.88</v>
      </c>
      <c r="O2908" s="262" t="n">
        <v>7.52</v>
      </c>
      <c r="P2908" s="262" t="n">
        <v>1120</v>
      </c>
      <c r="Q2908" s="262" t="n">
        <v>923.832</v>
      </c>
      <c r="R2908" s="331" t="n">
        <f aca="false">A2908*F2908</f>
        <v>2.46</v>
      </c>
    </row>
    <row r="2909" s="1" customFormat="true" ht="12.75" hidden="false" customHeight="false" outlineLevel="0" collapsed="false">
      <c r="A2909" s="262" t="n">
        <v>4</v>
      </c>
      <c r="B2909" s="332" t="s">
        <v>3266</v>
      </c>
      <c r="C2909" s="332" t="s">
        <v>2386</v>
      </c>
      <c r="D2909" s="332" t="s">
        <v>3267</v>
      </c>
      <c r="E2909" s="262"/>
      <c r="F2909" s="331" t="n">
        <v>3.34</v>
      </c>
      <c r="G2909" s="333" t="n">
        <v>2429</v>
      </c>
      <c r="H2909" s="333" t="n">
        <f aca="false">A2909*G2909*(1-H2907/100)</f>
        <v>9716</v>
      </c>
      <c r="I2909" s="334" t="n">
        <v>1428.57</v>
      </c>
      <c r="J2909" s="334" t="n">
        <f aca="false">(A2909*I2909)/J2907*K2907</f>
        <v>5186.808</v>
      </c>
      <c r="K2909" s="335" t="n">
        <f aca="false">H2909-J2909</f>
        <v>4529.192</v>
      </c>
      <c r="L2909" s="330"/>
      <c r="M2909" s="262"/>
      <c r="N2909" s="262" t="n">
        <v>1428.57</v>
      </c>
      <c r="O2909" s="262" t="n">
        <v>16.28</v>
      </c>
      <c r="P2909" s="262" t="n">
        <v>2700</v>
      </c>
      <c r="Q2909" s="262" t="n">
        <v>2428.569</v>
      </c>
      <c r="R2909" s="331" t="n">
        <f aca="false">A2909*F2909</f>
        <v>13.36</v>
      </c>
    </row>
    <row r="2910" s="1" customFormat="true" ht="12.75" hidden="false" customHeight="false" outlineLevel="0" collapsed="false">
      <c r="A2910" s="262" t="n">
        <v>1</v>
      </c>
      <c r="B2910" s="332" t="s">
        <v>2394</v>
      </c>
      <c r="C2910" s="332" t="s">
        <v>2395</v>
      </c>
      <c r="D2910" s="332" t="s">
        <v>4032</v>
      </c>
      <c r="E2910" s="262"/>
      <c r="F2910" s="331" t="n">
        <v>20.67</v>
      </c>
      <c r="G2910" s="333" t="n">
        <v>5156</v>
      </c>
      <c r="H2910" s="333" t="n">
        <f aca="false">A2910*G2910*(1-H2907/100)</f>
        <v>5156</v>
      </c>
      <c r="I2910" s="334" t="n">
        <v>3819.27</v>
      </c>
      <c r="J2910" s="334" t="n">
        <f aca="false">(A2910*I2910)/J2907*K2907</f>
        <v>3466.722</v>
      </c>
      <c r="K2910" s="335" t="n">
        <f aca="false">H2910-J2910</f>
        <v>1689.278</v>
      </c>
      <c r="L2910" s="330"/>
      <c r="M2910" s="262"/>
      <c r="N2910" s="262" t="n">
        <v>3819.27</v>
      </c>
      <c r="O2910" s="262" t="n">
        <v>41.97</v>
      </c>
      <c r="P2910" s="262" t="n">
        <v>6490</v>
      </c>
      <c r="Q2910" s="262" t="n">
        <v>5156.0145</v>
      </c>
      <c r="R2910" s="331" t="n">
        <f aca="false">A2910*F2910</f>
        <v>20.67</v>
      </c>
    </row>
    <row r="2911" s="1" customFormat="true" ht="12.75" hidden="false" customHeight="false" outlineLevel="0" collapsed="false">
      <c r="A2911" s="262" t="n">
        <v>16</v>
      </c>
      <c r="B2911" s="332" t="s">
        <v>4033</v>
      </c>
      <c r="C2911" s="332" t="s">
        <v>2148</v>
      </c>
      <c r="D2911" s="332" t="s">
        <v>3585</v>
      </c>
      <c r="E2911" s="262"/>
      <c r="F2911" s="331" t="n">
        <v>0.06</v>
      </c>
      <c r="G2911" s="333" t="n">
        <v>81</v>
      </c>
      <c r="H2911" s="333" t="n">
        <f aca="false">A2911*G2911*(1-H2907/100)</f>
        <v>1296</v>
      </c>
      <c r="I2911" s="334" t="n">
        <v>38.025</v>
      </c>
      <c r="J2911" s="334" t="n">
        <f aca="false">(A2911*I2911)/J2907*K2907</f>
        <v>552.24</v>
      </c>
      <c r="K2911" s="335" t="n">
        <f aca="false">H2911-J2911</f>
        <v>743.76</v>
      </c>
      <c r="L2911" s="330"/>
      <c r="M2911" s="262"/>
      <c r="N2911" s="262" t="n">
        <v>38.025</v>
      </c>
      <c r="O2911" s="262" t="n">
        <v>0.39</v>
      </c>
      <c r="P2911" s="262" t="n">
        <v>100</v>
      </c>
      <c r="Q2911" s="262" t="n">
        <v>81</v>
      </c>
      <c r="R2911" s="331" t="n">
        <f aca="false">A2911*F2911</f>
        <v>0.96</v>
      </c>
    </row>
    <row r="2912" s="1" customFormat="true" ht="12.75" hidden="false" customHeight="false" outlineLevel="0" collapsed="false">
      <c r="A2912" s="336" t="n">
        <f aca="false">SUM(A2908:A2911)</f>
        <v>23</v>
      </c>
      <c r="B2912" s="336" t="s">
        <v>377</v>
      </c>
      <c r="C2912" s="336"/>
      <c r="D2912" s="336"/>
      <c r="E2912" s="336"/>
      <c r="F2912" s="337" t="n">
        <f aca="false">R2912</f>
        <v>37.45</v>
      </c>
      <c r="G2912" s="338"/>
      <c r="H2912" s="339" t="n">
        <f aca="false">SUM(H2908:H2911)</f>
        <v>18016</v>
      </c>
      <c r="I2912" s="340"/>
      <c r="J2912" s="341" t="n">
        <f aca="false">SUM(J2908:J2911)</f>
        <v>10403.706</v>
      </c>
      <c r="K2912" s="335" t="n">
        <f aca="false">SUM(K2908:K2911)</f>
        <v>7612.294</v>
      </c>
      <c r="L2912" s="330"/>
      <c r="M2912" s="262"/>
      <c r="N2912" s="262"/>
      <c r="O2912" s="262"/>
      <c r="P2912" s="262"/>
      <c r="Q2912" s="262"/>
      <c r="R2912" s="331" t="n">
        <f aca="false">SUM(R2908:R2911)</f>
        <v>37.45</v>
      </c>
    </row>
    <row r="2913" s="1" customFormat="true" ht="12.75" hidden="false" customHeight="false" outlineLevel="0" collapsed="false">
      <c r="A2913" s="262"/>
      <c r="B2913" s="272" t="s">
        <v>914</v>
      </c>
      <c r="C2913" s="342"/>
      <c r="D2913" s="342"/>
      <c r="E2913" s="262"/>
      <c r="F2913" s="262"/>
      <c r="G2913" s="333"/>
      <c r="H2913" s="343" t="n">
        <v>0</v>
      </c>
      <c r="I2913" s="344" t="n">
        <f aca="false">K2914/J2914</f>
        <v>0.731690611018805</v>
      </c>
      <c r="J2913" s="345"/>
      <c r="K2913" s="335"/>
      <c r="L2913" s="330"/>
      <c r="M2913" s="262"/>
      <c r="N2913" s="262"/>
      <c r="O2913" s="262"/>
      <c r="P2913" s="262"/>
      <c r="Q2913" s="262"/>
      <c r="R2913" s="331"/>
    </row>
    <row r="2914" s="1" customFormat="true" ht="13.5" hidden="false" customHeight="false" outlineLevel="0" collapsed="false">
      <c r="A2914" s="346"/>
      <c r="B2914" s="346" t="s">
        <v>915</v>
      </c>
      <c r="C2914" s="346"/>
      <c r="D2914" s="346"/>
      <c r="E2914" s="346"/>
      <c r="F2914" s="347"/>
      <c r="G2914" s="348"/>
      <c r="H2914" s="349" t="n">
        <f aca="false">SUM(H2912:H2913)</f>
        <v>18016</v>
      </c>
      <c r="I2914" s="350" t="n">
        <f aca="false">K2914/H2914</f>
        <v>0.422529640319716</v>
      </c>
      <c r="J2914" s="351" t="n">
        <f aca="false">SUM(J2912:J2913)</f>
        <v>10403.706</v>
      </c>
      <c r="K2914" s="352" t="n">
        <f aca="false">H2914-J2914</f>
        <v>7612.294</v>
      </c>
      <c r="L2914" s="330"/>
      <c r="M2914" s="262"/>
      <c r="N2914" s="262"/>
      <c r="O2914" s="262"/>
      <c r="P2914" s="262"/>
      <c r="Q2914" s="262"/>
      <c r="R2914" s="331"/>
    </row>
    <row r="2915" s="1" customFormat="true" ht="13.5" hidden="false" customHeight="false" outlineLevel="0" collapsed="false">
      <c r="A2915" s="262"/>
      <c r="B2915" s="332"/>
      <c r="C2915" s="342"/>
      <c r="D2915" s="342"/>
      <c r="E2915" s="262"/>
      <c r="F2915" s="262"/>
      <c r="G2915" s="262"/>
      <c r="H2915" s="262"/>
      <c r="I2915" s="354"/>
      <c r="J2915" s="354"/>
      <c r="K2915" s="355"/>
      <c r="L2915" s="330"/>
      <c r="M2915" s="262"/>
      <c r="N2915" s="262"/>
      <c r="O2915" s="262"/>
      <c r="P2915" s="262"/>
      <c r="Q2915" s="262"/>
      <c r="R2915" s="331"/>
    </row>
    <row r="2916" s="1" customFormat="true" ht="13.5" hidden="false" customHeight="false" outlineLevel="0" collapsed="false">
      <c r="A2916" s="322"/>
      <c r="B2916" s="323" t="s">
        <v>4034</v>
      </c>
      <c r="C2916" s="324"/>
      <c r="D2916" s="325" t="n">
        <v>42795</v>
      </c>
      <c r="E2916" s="322"/>
      <c r="F2916" s="322" t="s">
        <v>4031</v>
      </c>
      <c r="G2916" s="324"/>
      <c r="H2916" s="326" t="n">
        <v>0</v>
      </c>
      <c r="I2916" s="327" t="s">
        <v>358</v>
      </c>
      <c r="J2916" s="328" t="n">
        <v>65</v>
      </c>
      <c r="K2916" s="329" t="n">
        <v>59</v>
      </c>
      <c r="L2916" s="330"/>
      <c r="M2916" s="262"/>
      <c r="N2916" s="262"/>
      <c r="O2916" s="262"/>
      <c r="P2916" s="262"/>
      <c r="Q2916" s="262"/>
      <c r="R2916" s="331"/>
    </row>
    <row r="2917" s="1" customFormat="true" ht="12.75" hidden="false" customHeight="false" outlineLevel="0" collapsed="false">
      <c r="A2917" s="262" t="n">
        <v>5</v>
      </c>
      <c r="B2917" s="272" t="s">
        <v>285</v>
      </c>
      <c r="C2917" s="332" t="s">
        <v>780</v>
      </c>
      <c r="D2917" s="332" t="s">
        <v>2575</v>
      </c>
      <c r="E2917" s="262"/>
      <c r="F2917" s="331" t="n">
        <v>18</v>
      </c>
      <c r="G2917" s="333" t="n">
        <v>4100</v>
      </c>
      <c r="H2917" s="333" t="n">
        <f aca="false">A2917*G2917*(1-H2916/100)</f>
        <v>20500</v>
      </c>
      <c r="I2917" s="334" t="n">
        <v>2614.95</v>
      </c>
      <c r="J2917" s="334" t="n">
        <f aca="false">(A2917*I2917)/J2916*K2916</f>
        <v>11867.85</v>
      </c>
      <c r="K2917" s="335" t="n">
        <f aca="false">H2917-J2917</f>
        <v>8632.15</v>
      </c>
      <c r="L2917" s="330"/>
      <c r="M2917" s="262"/>
      <c r="N2917" s="262" t="n">
        <v>2614.95</v>
      </c>
      <c r="O2917" s="262" t="n">
        <v>29.8</v>
      </c>
      <c r="P2917" s="262" t="n">
        <v>3920</v>
      </c>
      <c r="Q2917" s="262" t="n">
        <v>3399.435</v>
      </c>
      <c r="R2917" s="331" t="n">
        <f aca="false">A2917*F2917</f>
        <v>90</v>
      </c>
    </row>
    <row r="2918" s="1" customFormat="true" ht="12.75" hidden="false" customHeight="false" outlineLevel="0" collapsed="false">
      <c r="A2918" s="336" t="n">
        <f aca="false">SUM(A2917:A2917)</f>
        <v>5</v>
      </c>
      <c r="B2918" s="336" t="s">
        <v>377</v>
      </c>
      <c r="C2918" s="336"/>
      <c r="D2918" s="336"/>
      <c r="E2918" s="336"/>
      <c r="F2918" s="337" t="n">
        <f aca="false">R2918</f>
        <v>90</v>
      </c>
      <c r="G2918" s="338"/>
      <c r="H2918" s="339" t="n">
        <f aca="false">SUM(H2917:H2917)</f>
        <v>20500</v>
      </c>
      <c r="I2918" s="340"/>
      <c r="J2918" s="341" t="n">
        <f aca="false">SUM(J2917:J2917)</f>
        <v>11867.85</v>
      </c>
      <c r="K2918" s="335" t="n">
        <f aca="false">SUM(K2917:K2917)</f>
        <v>8632.15</v>
      </c>
      <c r="L2918" s="330"/>
      <c r="M2918" s="262"/>
      <c r="N2918" s="262"/>
      <c r="O2918" s="262"/>
      <c r="P2918" s="262"/>
      <c r="Q2918" s="262"/>
      <c r="R2918" s="331" t="n">
        <f aca="false">SUM(R2917:R2917)</f>
        <v>90</v>
      </c>
    </row>
    <row r="2919" s="1" customFormat="true" ht="12.75" hidden="false" customHeight="false" outlineLevel="0" collapsed="false">
      <c r="A2919" s="262"/>
      <c r="B2919" s="272" t="s">
        <v>914</v>
      </c>
      <c r="C2919" s="342"/>
      <c r="D2919" s="342"/>
      <c r="E2919" s="262"/>
      <c r="F2919" s="262"/>
      <c r="G2919" s="333"/>
      <c r="H2919" s="343" t="n">
        <v>0</v>
      </c>
      <c r="I2919" s="344" t="n">
        <f aca="false">K2920/J2920</f>
        <v>0.727355839516003</v>
      </c>
      <c r="J2919" s="345"/>
      <c r="K2919" s="335"/>
      <c r="L2919" s="330"/>
      <c r="M2919" s="262"/>
      <c r="N2919" s="262"/>
      <c r="O2919" s="262"/>
      <c r="P2919" s="262"/>
      <c r="Q2919" s="262"/>
      <c r="R2919" s="331"/>
    </row>
    <row r="2920" s="1" customFormat="true" ht="13.5" hidden="false" customHeight="false" outlineLevel="0" collapsed="false">
      <c r="A2920" s="346"/>
      <c r="B2920" s="346" t="s">
        <v>915</v>
      </c>
      <c r="C2920" s="346"/>
      <c r="D2920" s="346"/>
      <c r="E2920" s="346"/>
      <c r="F2920" s="347"/>
      <c r="G2920" s="348"/>
      <c r="H2920" s="349" t="n">
        <f aca="false">SUM(H2918:H2919)</f>
        <v>20500</v>
      </c>
      <c r="I2920" s="350" t="n">
        <f aca="false">K2920/H2920</f>
        <v>0.421080487804878</v>
      </c>
      <c r="J2920" s="351" t="n">
        <f aca="false">SUM(J2918:J2919)</f>
        <v>11867.85</v>
      </c>
      <c r="K2920" s="352" t="n">
        <f aca="false">H2920-J2920</f>
        <v>8632.15</v>
      </c>
      <c r="L2920" s="330"/>
      <c r="M2920" s="262"/>
      <c r="N2920" s="262"/>
      <c r="O2920" s="262"/>
      <c r="P2920" s="262"/>
      <c r="Q2920" s="262"/>
      <c r="R2920" s="331"/>
    </row>
    <row r="2921" s="1" customFormat="true" ht="13.5" hidden="false" customHeight="false" outlineLevel="0" collapsed="false">
      <c r="A2921" s="262"/>
      <c r="B2921" s="332"/>
      <c r="C2921" s="342"/>
      <c r="D2921" s="342"/>
      <c r="E2921" s="262"/>
      <c r="F2921" s="262"/>
      <c r="G2921" s="262"/>
      <c r="H2921" s="262"/>
      <c r="I2921" s="354"/>
      <c r="J2921" s="354"/>
      <c r="K2921" s="355"/>
      <c r="L2921" s="330"/>
      <c r="M2921" s="262"/>
      <c r="N2921" s="262"/>
      <c r="O2921" s="262"/>
      <c r="P2921" s="262"/>
      <c r="Q2921" s="262"/>
      <c r="R2921" s="331"/>
    </row>
    <row r="2922" s="1" customFormat="true" ht="13.5" hidden="false" customHeight="false" outlineLevel="0" collapsed="false">
      <c r="A2922" s="322"/>
      <c r="B2922" s="323" t="s">
        <v>388</v>
      </c>
      <c r="C2922" s="324"/>
      <c r="D2922" s="325" t="n">
        <v>42795</v>
      </c>
      <c r="E2922" s="322"/>
      <c r="F2922" s="322" t="s">
        <v>4035</v>
      </c>
      <c r="G2922" s="324"/>
      <c r="H2922" s="326" t="n">
        <v>0</v>
      </c>
      <c r="I2922" s="327" t="s">
        <v>358</v>
      </c>
      <c r="J2922" s="328" t="n">
        <v>65</v>
      </c>
      <c r="K2922" s="329" t="n">
        <v>59</v>
      </c>
      <c r="L2922" s="330"/>
      <c r="M2922" s="262"/>
      <c r="N2922" s="262"/>
      <c r="O2922" s="262"/>
      <c r="P2922" s="262"/>
      <c r="Q2922" s="262"/>
      <c r="R2922" s="331"/>
    </row>
    <row r="2923" s="1" customFormat="true" ht="12.75" hidden="false" customHeight="false" outlineLevel="0" collapsed="false">
      <c r="A2923" s="262" t="n">
        <v>24</v>
      </c>
      <c r="B2923" s="332" t="s">
        <v>1531</v>
      </c>
      <c r="C2923" s="332" t="s">
        <v>1532</v>
      </c>
      <c r="D2923" s="332" t="s">
        <v>1533</v>
      </c>
      <c r="E2923" s="262"/>
      <c r="F2923" s="331" t="n">
        <v>0.6</v>
      </c>
      <c r="G2923" s="333" t="n">
        <v>285</v>
      </c>
      <c r="H2923" s="333" t="n">
        <f aca="false">A2923*G2923*(1-H2922/100)</f>
        <v>6840</v>
      </c>
      <c r="I2923" s="334" t="n">
        <v>201.825</v>
      </c>
      <c r="J2923" s="334" t="n">
        <f aca="false">(A2923*I2923)/J2922*K2922</f>
        <v>4396.68</v>
      </c>
      <c r="K2923" s="335" t="n">
        <f aca="false">H2923-J2923</f>
        <v>2443.32</v>
      </c>
      <c r="L2923" s="330"/>
      <c r="M2923" s="262"/>
      <c r="N2923" s="262" t="n">
        <v>201.825</v>
      </c>
      <c r="O2923" s="262" t="n">
        <v>2.3</v>
      </c>
      <c r="P2923" s="262" t="n">
        <v>400</v>
      </c>
      <c r="Q2923" s="262" t="n">
        <v>285</v>
      </c>
      <c r="R2923" s="331" t="n">
        <f aca="false">A2923*F2923</f>
        <v>14.4</v>
      </c>
    </row>
    <row r="2924" s="1" customFormat="true" ht="12.75" hidden="false" customHeight="false" outlineLevel="0" collapsed="false">
      <c r="A2924" s="262" t="n">
        <v>3</v>
      </c>
      <c r="B2924" s="332" t="s">
        <v>4036</v>
      </c>
      <c r="C2924" s="332" t="s">
        <v>1553</v>
      </c>
      <c r="D2924" s="332" t="s">
        <v>4037</v>
      </c>
      <c r="E2924" s="262"/>
      <c r="F2924" s="331" t="n">
        <v>1.65</v>
      </c>
      <c r="G2924" s="333" t="n">
        <v>948</v>
      </c>
      <c r="H2924" s="333" t="n">
        <f aca="false">A2924*G2924*(1-H2922/100)</f>
        <v>2844</v>
      </c>
      <c r="I2924" s="334" t="n">
        <v>526.5</v>
      </c>
      <c r="J2924" s="334" t="n">
        <f aca="false">(A2924*I2924)/J2922*K2922</f>
        <v>1433.7</v>
      </c>
      <c r="K2924" s="335" t="n">
        <f aca="false">H2924-J2924</f>
        <v>1410.3</v>
      </c>
      <c r="L2924" s="330"/>
      <c r="M2924" s="262"/>
      <c r="N2924" s="262" t="n">
        <v>526.5</v>
      </c>
      <c r="O2924" s="262" t="n">
        <v>6</v>
      </c>
      <c r="P2924" s="262" t="n">
        <v>950</v>
      </c>
      <c r="Q2924" s="262" t="n">
        <v>948</v>
      </c>
      <c r="R2924" s="331" t="n">
        <f aca="false">A2924*F2924</f>
        <v>4.95</v>
      </c>
    </row>
    <row r="2925" s="1" customFormat="true" ht="12.75" hidden="false" customHeight="false" outlineLevel="0" collapsed="false">
      <c r="A2925" s="262" t="n">
        <v>2</v>
      </c>
      <c r="B2925" s="332" t="s">
        <v>2488</v>
      </c>
      <c r="C2925" s="332" t="s">
        <v>1861</v>
      </c>
      <c r="D2925" s="332" t="s">
        <v>1862</v>
      </c>
      <c r="E2925" s="262"/>
      <c r="F2925" s="331" t="n">
        <v>6.79</v>
      </c>
      <c r="G2925" s="333" t="n">
        <v>2488</v>
      </c>
      <c r="H2925" s="333" t="n">
        <f aca="false">A2925*G2925*(1-H2922/100)</f>
        <v>4976</v>
      </c>
      <c r="I2925" s="334" t="n">
        <v>1842.75</v>
      </c>
      <c r="J2925" s="334" t="n">
        <f aca="false">(A2925*I2925)/J2922*K2922</f>
        <v>3345.3</v>
      </c>
      <c r="K2925" s="335" t="n">
        <f aca="false">H2925-J2925</f>
        <v>1630.7</v>
      </c>
      <c r="L2925" s="330"/>
      <c r="M2925" s="262"/>
      <c r="N2925" s="262" t="n">
        <v>1842.75</v>
      </c>
      <c r="O2925" s="262" t="n">
        <v>21</v>
      </c>
      <c r="P2925" s="262" t="n">
        <v>3320</v>
      </c>
      <c r="Q2925" s="262" t="n">
        <v>2488</v>
      </c>
      <c r="R2925" s="331" t="n">
        <f aca="false">A2925*F2925</f>
        <v>13.58</v>
      </c>
    </row>
    <row r="2926" s="1" customFormat="true" ht="12.75" hidden="false" customHeight="false" outlineLevel="0" collapsed="false">
      <c r="A2926" s="262" t="n">
        <v>4</v>
      </c>
      <c r="B2926" s="332" t="s">
        <v>3677</v>
      </c>
      <c r="C2926" s="332" t="s">
        <v>2295</v>
      </c>
      <c r="D2926" s="332" t="s">
        <v>3678</v>
      </c>
      <c r="E2926" s="262"/>
      <c r="F2926" s="331" t="n">
        <v>1.44</v>
      </c>
      <c r="G2926" s="333" t="n">
        <v>1066</v>
      </c>
      <c r="H2926" s="333" t="n">
        <f aca="false">A2926*G2926*(1-H2922/100)</f>
        <v>4264</v>
      </c>
      <c r="I2926" s="334" t="n">
        <v>789.75</v>
      </c>
      <c r="J2926" s="334" t="n">
        <f aca="false">(A2926*I2926)/J2922*K2922</f>
        <v>2867.4</v>
      </c>
      <c r="K2926" s="335" t="n">
        <f aca="false">H2926-J2926</f>
        <v>1396.6</v>
      </c>
      <c r="L2926" s="330"/>
      <c r="M2926" s="262"/>
      <c r="N2926" s="262" t="n">
        <v>789.75</v>
      </c>
      <c r="O2926" s="262" t="n">
        <v>9</v>
      </c>
      <c r="P2926" s="262" t="n">
        <v>1420</v>
      </c>
      <c r="Q2926" s="262" t="n">
        <v>1066</v>
      </c>
      <c r="R2926" s="331" t="n">
        <f aca="false">A2926*F2926</f>
        <v>5.76</v>
      </c>
    </row>
    <row r="2927" s="1" customFormat="true" ht="12.75" hidden="false" customHeight="false" outlineLevel="0" collapsed="false">
      <c r="A2927" s="262" t="n">
        <v>10</v>
      </c>
      <c r="B2927" s="332" t="s">
        <v>4038</v>
      </c>
      <c r="C2927" s="332" t="s">
        <v>1910</v>
      </c>
      <c r="D2927" s="332" t="s">
        <v>4039</v>
      </c>
      <c r="E2927" s="262"/>
      <c r="F2927" s="331" t="n">
        <v>0.53</v>
      </c>
      <c r="G2927" s="333" t="n">
        <v>190</v>
      </c>
      <c r="H2927" s="333" t="n">
        <f aca="false">A2927*G2927*(1-H2922/100)</f>
        <v>1900</v>
      </c>
      <c r="I2927" s="334" t="n">
        <v>140.4</v>
      </c>
      <c r="J2927" s="334" t="n">
        <f aca="false">(A2927*I2927)/J2922*K2922</f>
        <v>1274.4</v>
      </c>
      <c r="K2927" s="335" t="n">
        <f aca="false">H2927-J2927</f>
        <v>625.6</v>
      </c>
      <c r="L2927" s="330"/>
      <c r="M2927" s="262"/>
      <c r="N2927" s="262" t="n">
        <v>140.4</v>
      </c>
      <c r="O2927" s="262" t="n">
        <v>1.6</v>
      </c>
      <c r="P2927" s="262" t="n">
        <v>280.8</v>
      </c>
      <c r="Q2927" s="262" t="n">
        <v>190</v>
      </c>
      <c r="R2927" s="331" t="n">
        <f aca="false">A2927*F2927</f>
        <v>5.3</v>
      </c>
    </row>
    <row r="2928" s="1" customFormat="true" ht="12.75" hidden="false" customHeight="false" outlineLevel="0" collapsed="false">
      <c r="A2928" s="262" t="n">
        <v>12</v>
      </c>
      <c r="B2928" s="332" t="s">
        <v>4040</v>
      </c>
      <c r="C2928" s="332" t="s">
        <v>1565</v>
      </c>
      <c r="D2928" s="332" t="s">
        <v>4041</v>
      </c>
      <c r="E2928" s="262"/>
      <c r="F2928" s="331"/>
      <c r="G2928" s="333" t="n">
        <v>829</v>
      </c>
      <c r="H2928" s="333" t="n">
        <f aca="false">A2928*G2928*(1-H2922/100)</f>
        <v>9948</v>
      </c>
      <c r="I2928" s="334" t="n">
        <v>614.25</v>
      </c>
      <c r="J2928" s="334" t="n">
        <f aca="false">(A2928*I2928)/J2922*K2922</f>
        <v>6690.6</v>
      </c>
      <c r="K2928" s="335" t="n">
        <f aca="false">H2928-J2928</f>
        <v>3257.4</v>
      </c>
      <c r="L2928" s="330"/>
      <c r="M2928" s="262"/>
      <c r="N2928" s="262" t="n">
        <v>614.25</v>
      </c>
      <c r="O2928" s="262" t="n">
        <v>7</v>
      </c>
      <c r="P2928" s="262" t="n">
        <v>1700</v>
      </c>
      <c r="Q2928" s="262" t="n">
        <v>829</v>
      </c>
      <c r="R2928" s="331" t="n">
        <f aca="false">A2928*F2928</f>
        <v>0</v>
      </c>
    </row>
    <row r="2929" s="1" customFormat="true" ht="12.75" hidden="false" customHeight="false" outlineLevel="0" collapsed="false">
      <c r="A2929" s="336" t="n">
        <f aca="false">SUM(A2923:A2928)</f>
        <v>55</v>
      </c>
      <c r="B2929" s="336" t="s">
        <v>377</v>
      </c>
      <c r="C2929" s="336"/>
      <c r="D2929" s="336"/>
      <c r="E2929" s="336"/>
      <c r="F2929" s="337" t="n">
        <f aca="false">R2929</f>
        <v>43.99</v>
      </c>
      <c r="G2929" s="338"/>
      <c r="H2929" s="339" t="n">
        <f aca="false">SUM(H2923:H2928)</f>
        <v>30772</v>
      </c>
      <c r="I2929" s="340"/>
      <c r="J2929" s="341" t="n">
        <f aca="false">SUM(J2923:J2928)</f>
        <v>20008.08</v>
      </c>
      <c r="K2929" s="335" t="n">
        <f aca="false">SUM(K2923:K2928)</f>
        <v>10763.92</v>
      </c>
      <c r="L2929" s="330"/>
      <c r="M2929" s="262"/>
      <c r="N2929" s="262"/>
      <c r="O2929" s="262"/>
      <c r="P2929" s="262"/>
      <c r="Q2929" s="262"/>
      <c r="R2929" s="331" t="n">
        <f aca="false">SUM(R2923:R2928)</f>
        <v>43.99</v>
      </c>
    </row>
    <row r="2930" s="1" customFormat="true" ht="12.75" hidden="false" customHeight="false" outlineLevel="0" collapsed="false">
      <c r="A2930" s="262"/>
      <c r="B2930" s="272" t="s">
        <v>914</v>
      </c>
      <c r="C2930" s="342"/>
      <c r="D2930" s="342"/>
      <c r="E2930" s="262"/>
      <c r="F2930" s="262"/>
      <c r="G2930" s="333"/>
      <c r="H2930" s="343" t="n">
        <v>0</v>
      </c>
      <c r="I2930" s="344" t="n">
        <f aca="false">K2931/J2931</f>
        <v>0.537978656622725</v>
      </c>
      <c r="J2930" s="345"/>
      <c r="K2930" s="335"/>
      <c r="L2930" s="330"/>
      <c r="M2930" s="262"/>
      <c r="N2930" s="262"/>
      <c r="O2930" s="262"/>
      <c r="P2930" s="262"/>
      <c r="Q2930" s="262"/>
      <c r="R2930" s="331"/>
    </row>
    <row r="2931" s="1" customFormat="true" ht="13.5" hidden="false" customHeight="false" outlineLevel="0" collapsed="false">
      <c r="A2931" s="346"/>
      <c r="B2931" s="346" t="s">
        <v>915</v>
      </c>
      <c r="C2931" s="346"/>
      <c r="D2931" s="346"/>
      <c r="E2931" s="346"/>
      <c r="F2931" s="347"/>
      <c r="G2931" s="348"/>
      <c r="H2931" s="349" t="n">
        <f aca="false">SUM(H2929:H2930)</f>
        <v>30772</v>
      </c>
      <c r="I2931" s="350" t="n">
        <f aca="false">K2931/H2931</f>
        <v>0.349795918367347</v>
      </c>
      <c r="J2931" s="351" t="n">
        <f aca="false">SUM(J2929:J2930)</f>
        <v>20008.08</v>
      </c>
      <c r="K2931" s="352" t="n">
        <f aca="false">H2931-J2931</f>
        <v>10763.92</v>
      </c>
      <c r="L2931" s="330"/>
      <c r="M2931" s="262"/>
      <c r="N2931" s="262"/>
      <c r="O2931" s="262"/>
      <c r="P2931" s="262"/>
      <c r="Q2931" s="262"/>
      <c r="R2931" s="331"/>
    </row>
    <row r="2932" s="1" customFormat="true" ht="13.5" hidden="false" customHeight="false" outlineLevel="0" collapsed="false">
      <c r="A2932" s="262"/>
      <c r="B2932" s="332"/>
      <c r="C2932" s="342"/>
      <c r="D2932" s="342"/>
      <c r="E2932" s="262"/>
      <c r="F2932" s="262"/>
      <c r="G2932" s="262"/>
      <c r="H2932" s="262"/>
      <c r="I2932" s="354"/>
      <c r="J2932" s="354"/>
      <c r="K2932" s="355"/>
      <c r="L2932" s="330"/>
      <c r="M2932" s="262"/>
      <c r="N2932" s="262"/>
      <c r="O2932" s="262"/>
      <c r="P2932" s="262"/>
      <c r="Q2932" s="262"/>
      <c r="R2932" s="331"/>
    </row>
    <row r="2933" s="1" customFormat="true" ht="13.5" hidden="false" customHeight="false" outlineLevel="0" collapsed="false">
      <c r="A2933" s="322"/>
      <c r="B2933" s="323" t="s">
        <v>4042</v>
      </c>
      <c r="C2933" s="324" t="s">
        <v>4043</v>
      </c>
      <c r="D2933" s="325" t="n">
        <v>42795</v>
      </c>
      <c r="E2933" s="322"/>
      <c r="F2933" s="322" t="s">
        <v>4044</v>
      </c>
      <c r="G2933" s="324"/>
      <c r="H2933" s="326" t="n">
        <v>0</v>
      </c>
      <c r="I2933" s="327" t="s">
        <v>358</v>
      </c>
      <c r="J2933" s="328" t="n">
        <v>65</v>
      </c>
      <c r="K2933" s="329" t="n">
        <v>59</v>
      </c>
      <c r="L2933" s="330"/>
      <c r="M2933" s="262"/>
      <c r="N2933" s="262"/>
      <c r="O2933" s="262"/>
      <c r="P2933" s="262"/>
      <c r="Q2933" s="262"/>
      <c r="R2933" s="331"/>
    </row>
    <row r="2934" s="1" customFormat="true" ht="12.75" hidden="false" customHeight="false" outlineLevel="0" collapsed="false">
      <c r="A2934" s="262" t="n">
        <v>2</v>
      </c>
      <c r="B2934" s="332" t="s">
        <v>4045</v>
      </c>
      <c r="C2934" s="332" t="s">
        <v>3747</v>
      </c>
      <c r="D2934" s="332" t="s">
        <v>856</v>
      </c>
      <c r="E2934" s="262"/>
      <c r="F2934" s="331"/>
      <c r="G2934" s="333" t="n">
        <v>1270</v>
      </c>
      <c r="H2934" s="333" t="n">
        <f aca="false">A2934*G2934*(1-H2933/100)</f>
        <v>2540</v>
      </c>
      <c r="I2934" s="334" t="n">
        <v>919.62</v>
      </c>
      <c r="J2934" s="334" t="n">
        <f aca="false">(A2934*I2934)/J2933*K2933</f>
        <v>1669.464</v>
      </c>
      <c r="K2934" s="335" t="n">
        <f aca="false">H2934-J2934</f>
        <v>870.536</v>
      </c>
      <c r="L2934" s="330"/>
      <c r="M2934" s="262"/>
      <c r="N2934" s="262" t="n">
        <v>919.62</v>
      </c>
      <c r="O2934" s="262" t="n">
        <v>10.48</v>
      </c>
      <c r="P2934" s="262"/>
      <c r="Q2934" s="262" t="n">
        <v>1241.487</v>
      </c>
      <c r="R2934" s="331" t="n">
        <f aca="false">A2934*F2934</f>
        <v>0</v>
      </c>
    </row>
    <row r="2935" s="1" customFormat="true" ht="12.75" hidden="false" customHeight="false" outlineLevel="0" collapsed="false">
      <c r="A2935" s="262" t="n">
        <v>5</v>
      </c>
      <c r="B2935" s="332" t="s">
        <v>2052</v>
      </c>
      <c r="C2935" s="332" t="s">
        <v>1974</v>
      </c>
      <c r="D2935" s="332" t="s">
        <v>2053</v>
      </c>
      <c r="E2935" s="262"/>
      <c r="F2935" s="331" t="n">
        <v>1.84</v>
      </c>
      <c r="G2935" s="333" t="n">
        <v>755</v>
      </c>
      <c r="H2935" s="333" t="n">
        <f aca="false">A2935*G2935*(1-H2933/100)</f>
        <v>3775</v>
      </c>
      <c r="I2935" s="334" t="n">
        <v>475.15</v>
      </c>
      <c r="J2935" s="334" t="n">
        <f aca="false">(A2935*I2935)/J2933*K2933</f>
        <v>2156.45</v>
      </c>
      <c r="K2935" s="335" t="n">
        <f aca="false">H2935-J2935</f>
        <v>1618.55</v>
      </c>
      <c r="L2935" s="330"/>
      <c r="M2935" s="262"/>
      <c r="N2935" s="262" t="n">
        <v>475.15</v>
      </c>
      <c r="O2935" s="262" t="n">
        <v>4.3</v>
      </c>
      <c r="P2935" s="262" t="n">
        <v>1100</v>
      </c>
      <c r="Q2935" s="262" t="n">
        <v>685</v>
      </c>
      <c r="R2935" s="331" t="n">
        <f aca="false">A2935*F2935</f>
        <v>9.2</v>
      </c>
    </row>
    <row r="2936" s="1" customFormat="true" ht="12.75" hidden="false" customHeight="false" outlineLevel="0" collapsed="false">
      <c r="A2936" s="262" t="n">
        <v>8</v>
      </c>
      <c r="B2936" s="332" t="s">
        <v>1534</v>
      </c>
      <c r="C2936" s="332" t="s">
        <v>1535</v>
      </c>
      <c r="D2936" s="332" t="s">
        <v>1536</v>
      </c>
      <c r="E2936" s="262"/>
      <c r="F2936" s="331" t="n">
        <v>7</v>
      </c>
      <c r="G2936" s="333" t="n">
        <v>2606</v>
      </c>
      <c r="H2936" s="333" t="n">
        <f aca="false">A2936*G2936*(1-H2933/100)</f>
        <v>20848</v>
      </c>
      <c r="I2936" s="334" t="n">
        <v>1886.625</v>
      </c>
      <c r="J2936" s="334" t="n">
        <f aca="false">(A2936*I2936)/J2933*K2933</f>
        <v>13699.8</v>
      </c>
      <c r="K2936" s="335" t="n">
        <f aca="false">H2936-J2936</f>
        <v>7148.2</v>
      </c>
      <c r="L2936" s="330"/>
      <c r="M2936" s="262"/>
      <c r="N2936" s="262" t="n">
        <v>1886.625</v>
      </c>
      <c r="O2936" s="262" t="n">
        <v>21.5</v>
      </c>
      <c r="P2936" s="262" t="n">
        <v>3400</v>
      </c>
      <c r="Q2936" s="262" t="n">
        <v>2547</v>
      </c>
      <c r="R2936" s="331" t="n">
        <f aca="false">A2936*F2936</f>
        <v>56</v>
      </c>
    </row>
    <row r="2937" s="1" customFormat="true" ht="12.75" hidden="false" customHeight="false" outlineLevel="0" collapsed="false">
      <c r="A2937" s="262" t="n">
        <v>4</v>
      </c>
      <c r="B2937" s="332" t="s">
        <v>1569</v>
      </c>
      <c r="C2937" s="332" t="s">
        <v>1570</v>
      </c>
      <c r="D2937" s="332" t="s">
        <v>1571</v>
      </c>
      <c r="E2937" s="262"/>
      <c r="F2937" s="331" t="n">
        <v>1.9</v>
      </c>
      <c r="G2937" s="333" t="n">
        <v>770</v>
      </c>
      <c r="H2937" s="333" t="n">
        <f aca="false">A2937*G2937*(1-H2933/100)</f>
        <v>3080</v>
      </c>
      <c r="I2937" s="334" t="n">
        <v>570.375</v>
      </c>
      <c r="J2937" s="334" t="n">
        <f aca="false">(A2937*I2937)/J2933*K2933</f>
        <v>2070.9</v>
      </c>
      <c r="K2937" s="335" t="n">
        <f aca="false">H2937-J2937</f>
        <v>1009.1</v>
      </c>
      <c r="L2937" s="330"/>
      <c r="M2937" s="262"/>
      <c r="N2937" s="262" t="n">
        <v>570.375</v>
      </c>
      <c r="O2937" s="262" t="n">
        <v>6.5</v>
      </c>
      <c r="P2937" s="262" t="n">
        <v>1030</v>
      </c>
      <c r="Q2937" s="262" t="n">
        <v>770</v>
      </c>
      <c r="R2937" s="331" t="n">
        <f aca="false">A2937*F2937</f>
        <v>7.6</v>
      </c>
    </row>
    <row r="2938" s="1" customFormat="true" ht="12.75" hidden="false" customHeight="false" outlineLevel="0" collapsed="false">
      <c r="A2938" s="336" t="n">
        <f aca="false">SUM(A2934:A2937)</f>
        <v>19</v>
      </c>
      <c r="B2938" s="336" t="s">
        <v>377</v>
      </c>
      <c r="C2938" s="336"/>
      <c r="D2938" s="336"/>
      <c r="E2938" s="336"/>
      <c r="F2938" s="337" t="n">
        <f aca="false">R2938</f>
        <v>72.8</v>
      </c>
      <c r="G2938" s="338"/>
      <c r="H2938" s="339" t="n">
        <f aca="false">SUM(H2934:H2937)</f>
        <v>30243</v>
      </c>
      <c r="I2938" s="340"/>
      <c r="J2938" s="341" t="n">
        <f aca="false">SUM(J2934:J2937)</f>
        <v>19596.614</v>
      </c>
      <c r="K2938" s="335" t="n">
        <f aca="false">SUM(K2934:K2937)</f>
        <v>10646.386</v>
      </c>
      <c r="L2938" s="330"/>
      <c r="M2938" s="262"/>
      <c r="N2938" s="262"/>
      <c r="O2938" s="262"/>
      <c r="P2938" s="262"/>
      <c r="Q2938" s="262"/>
      <c r="R2938" s="331" t="n">
        <f aca="false">SUM(R2934:R2937)</f>
        <v>72.8</v>
      </c>
    </row>
    <row r="2939" s="1" customFormat="true" ht="12.75" hidden="false" customHeight="false" outlineLevel="0" collapsed="false">
      <c r="A2939" s="262"/>
      <c r="B2939" s="272" t="s">
        <v>914</v>
      </c>
      <c r="C2939" s="342"/>
      <c r="D2939" s="342"/>
      <c r="E2939" s="262"/>
      <c r="F2939" s="262"/>
      <c r="G2939" s="333"/>
      <c r="H2939" s="343" t="n">
        <v>0</v>
      </c>
      <c r="I2939" s="344" t="n">
        <f aca="false">K2940/J2940</f>
        <v>0.543276813024944</v>
      </c>
      <c r="J2939" s="345"/>
      <c r="K2939" s="335"/>
      <c r="L2939" s="330"/>
      <c r="M2939" s="262"/>
      <c r="N2939" s="262"/>
      <c r="O2939" s="262"/>
      <c r="P2939" s="262"/>
      <c r="Q2939" s="262"/>
      <c r="R2939" s="331"/>
    </row>
    <row r="2940" s="1" customFormat="true" ht="13.5" hidden="false" customHeight="false" outlineLevel="0" collapsed="false">
      <c r="A2940" s="346"/>
      <c r="B2940" s="346" t="s">
        <v>915</v>
      </c>
      <c r="C2940" s="346"/>
      <c r="D2940" s="346"/>
      <c r="E2940" s="346"/>
      <c r="F2940" s="347"/>
      <c r="G2940" s="348"/>
      <c r="H2940" s="349" t="n">
        <f aca="false">SUM(H2938:H2939)</f>
        <v>30243</v>
      </c>
      <c r="I2940" s="350" t="n">
        <f aca="false">K2940/H2940</f>
        <v>0.352028105677347</v>
      </c>
      <c r="J2940" s="351" t="n">
        <f aca="false">SUM(J2938:J2939)</f>
        <v>19596.614</v>
      </c>
      <c r="K2940" s="352" t="n">
        <f aca="false">H2940-J2940</f>
        <v>10646.386</v>
      </c>
      <c r="L2940" s="330"/>
      <c r="M2940" s="262"/>
      <c r="N2940" s="262"/>
      <c r="O2940" s="262"/>
      <c r="P2940" s="262"/>
      <c r="Q2940" s="262"/>
      <c r="R2940" s="331"/>
    </row>
    <row r="2941" s="1" customFormat="true" ht="13.5" hidden="false" customHeight="false" outlineLevel="0" collapsed="false">
      <c r="A2941" s="262"/>
      <c r="B2941" s="332"/>
      <c r="C2941" s="342"/>
      <c r="D2941" s="342"/>
      <c r="E2941" s="262"/>
      <c r="F2941" s="262"/>
      <c r="G2941" s="262"/>
      <c r="H2941" s="262"/>
      <c r="I2941" s="354"/>
      <c r="J2941" s="354"/>
      <c r="K2941" s="355"/>
      <c r="L2941" s="330"/>
      <c r="M2941" s="262"/>
      <c r="N2941" s="262"/>
      <c r="O2941" s="262"/>
      <c r="P2941" s="262"/>
      <c r="Q2941" s="262"/>
      <c r="R2941" s="331"/>
    </row>
    <row r="2942" s="1" customFormat="true" ht="13.5" hidden="false" customHeight="false" outlineLevel="0" collapsed="false">
      <c r="A2942" s="322"/>
      <c r="B2942" s="323" t="s">
        <v>2489</v>
      </c>
      <c r="C2942" s="324" t="s">
        <v>4046</v>
      </c>
      <c r="D2942" s="325" t="n">
        <v>42795</v>
      </c>
      <c r="E2942" s="322"/>
      <c r="F2942" s="322" t="s">
        <v>4047</v>
      </c>
      <c r="G2942" s="324"/>
      <c r="H2942" s="326" t="n">
        <v>0</v>
      </c>
      <c r="I2942" s="327" t="s">
        <v>358</v>
      </c>
      <c r="J2942" s="328" t="n">
        <v>65</v>
      </c>
      <c r="K2942" s="329" t="n">
        <v>59</v>
      </c>
      <c r="L2942" s="330"/>
      <c r="M2942" s="262"/>
      <c r="N2942" s="262"/>
      <c r="O2942" s="262"/>
      <c r="P2942" s="262"/>
      <c r="Q2942" s="262"/>
      <c r="R2942" s="331"/>
    </row>
    <row r="2943" s="1" customFormat="true" ht="12.75" hidden="false" customHeight="false" outlineLevel="0" collapsed="false">
      <c r="A2943" s="262" t="n">
        <v>13</v>
      </c>
      <c r="B2943" s="332" t="s">
        <v>4048</v>
      </c>
      <c r="C2943" s="332" t="s">
        <v>3642</v>
      </c>
      <c r="D2943" s="332" t="s">
        <v>4049</v>
      </c>
      <c r="E2943" s="262"/>
      <c r="F2943" s="331" t="n">
        <v>11.4</v>
      </c>
      <c r="G2943" s="333" t="n">
        <v>2013</v>
      </c>
      <c r="H2943" s="333" t="n">
        <f aca="false">A2943*G2943*(1-H2942/100)</f>
        <v>26169</v>
      </c>
      <c r="I2943" s="334" t="n">
        <v>1490.8725</v>
      </c>
      <c r="J2943" s="334" t="n">
        <f aca="false">(A2943*I2943)/J2942*K2942</f>
        <v>17592.2955</v>
      </c>
      <c r="K2943" s="335" t="n">
        <f aca="false">H2943-J2943</f>
        <v>8576.7045</v>
      </c>
      <c r="L2943" s="330"/>
      <c r="M2943" s="262"/>
      <c r="N2943" s="262" t="n">
        <v>1490.8725</v>
      </c>
      <c r="O2943" s="262" t="n">
        <v>16.99</v>
      </c>
      <c r="P2943" s="262" t="n">
        <v>2236.3088</v>
      </c>
      <c r="Q2943" s="262" t="n">
        <v>2012.6779</v>
      </c>
      <c r="R2943" s="331" t="n">
        <f aca="false">A2943*F2943</f>
        <v>148.2</v>
      </c>
    </row>
    <row r="2944" s="1" customFormat="true" ht="12.75" hidden="false" customHeight="false" outlineLevel="0" collapsed="false">
      <c r="A2944" s="262" t="n">
        <v>10</v>
      </c>
      <c r="B2944" s="332" t="s">
        <v>2345</v>
      </c>
      <c r="C2944" s="332" t="s">
        <v>2346</v>
      </c>
      <c r="D2944" s="332" t="s">
        <v>2347</v>
      </c>
      <c r="E2944" s="262"/>
      <c r="F2944" s="331" t="n">
        <v>0.05</v>
      </c>
      <c r="G2944" s="333" t="n">
        <v>28</v>
      </c>
      <c r="H2944" s="333" t="n">
        <f aca="false">A2944*G2944*(1-H2942/100)</f>
        <v>280</v>
      </c>
      <c r="I2944" s="334" t="n">
        <v>21.06</v>
      </c>
      <c r="J2944" s="334" t="n">
        <f aca="false">(A2944*I2944)/J2942*K2942</f>
        <v>191.16</v>
      </c>
      <c r="K2944" s="335" t="n">
        <f aca="false">H2944-J2944</f>
        <v>88.84</v>
      </c>
      <c r="L2944" s="330"/>
      <c r="M2944" s="262"/>
      <c r="N2944" s="262" t="n">
        <v>21.06</v>
      </c>
      <c r="O2944" s="262" t="n">
        <v>0.24</v>
      </c>
      <c r="P2944" s="262" t="n">
        <v>37.908</v>
      </c>
      <c r="Q2944" s="262" t="n">
        <v>28.431</v>
      </c>
      <c r="R2944" s="331" t="n">
        <f aca="false">A2944*F2944</f>
        <v>0.5</v>
      </c>
    </row>
    <row r="2945" s="1" customFormat="true" ht="12.75" hidden="false" customHeight="false" outlineLevel="0" collapsed="false">
      <c r="A2945" s="262" t="n">
        <v>1</v>
      </c>
      <c r="B2945" s="332" t="s">
        <v>4050</v>
      </c>
      <c r="C2945" s="332" t="s">
        <v>2285</v>
      </c>
      <c r="D2945" s="332" t="s">
        <v>4051</v>
      </c>
      <c r="E2945" s="262"/>
      <c r="F2945" s="331" t="n">
        <v>16.6</v>
      </c>
      <c r="G2945" s="333" t="n">
        <v>2647</v>
      </c>
      <c r="H2945" s="333" t="n">
        <f aca="false">A2945*G2945*(1-H2942/100)</f>
        <v>2647</v>
      </c>
      <c r="I2945" s="334" t="n">
        <v>2035.8</v>
      </c>
      <c r="J2945" s="334" t="n">
        <f aca="false">(A2945*I2945)/J2942*K2942</f>
        <v>1847.88</v>
      </c>
      <c r="K2945" s="335" t="n">
        <f aca="false">H2945-J2945</f>
        <v>799.12</v>
      </c>
      <c r="L2945" s="330"/>
      <c r="M2945" s="262"/>
      <c r="N2945" s="262" t="n">
        <v>2035.8</v>
      </c>
      <c r="O2945" s="262" t="n">
        <v>23.2</v>
      </c>
      <c r="P2945" s="262" t="n">
        <v>3053.7</v>
      </c>
      <c r="Q2945" s="262" t="n">
        <v>2646.54</v>
      </c>
      <c r="R2945" s="331" t="n">
        <f aca="false">A2945*F2945</f>
        <v>16.6</v>
      </c>
    </row>
    <row r="2946" s="1" customFormat="true" ht="12.75" hidden="false" customHeight="false" outlineLevel="0" collapsed="false">
      <c r="A2946" s="262" t="n">
        <v>1</v>
      </c>
      <c r="B2946" s="332" t="s">
        <v>4052</v>
      </c>
      <c r="C2946" s="332" t="s">
        <v>2285</v>
      </c>
      <c r="D2946" s="332" t="s">
        <v>4053</v>
      </c>
      <c r="E2946" s="262"/>
      <c r="F2946" s="331" t="n">
        <v>16.6</v>
      </c>
      <c r="G2946" s="333" t="n">
        <v>2647</v>
      </c>
      <c r="H2946" s="333" t="n">
        <f aca="false">A2946*G2946*(1-H2942/100)</f>
        <v>2647</v>
      </c>
      <c r="I2946" s="334" t="n">
        <v>2035.8</v>
      </c>
      <c r="J2946" s="334" t="n">
        <f aca="false">(A2946*I2946)/J2942*K2942</f>
        <v>1847.88</v>
      </c>
      <c r="K2946" s="335" t="n">
        <f aca="false">H2946-J2946</f>
        <v>799.12</v>
      </c>
      <c r="L2946" s="330"/>
      <c r="M2946" s="262"/>
      <c r="N2946" s="262" t="n">
        <v>2035.8</v>
      </c>
      <c r="O2946" s="262" t="n">
        <v>23.2</v>
      </c>
      <c r="P2946" s="262" t="n">
        <v>3053.7</v>
      </c>
      <c r="Q2946" s="262" t="n">
        <v>2646.54</v>
      </c>
      <c r="R2946" s="331" t="n">
        <f aca="false">A2946*F2946</f>
        <v>16.6</v>
      </c>
    </row>
    <row r="2947" s="1" customFormat="true" ht="12.75" hidden="false" customHeight="false" outlineLevel="0" collapsed="false">
      <c r="A2947" s="262" t="n">
        <v>16</v>
      </c>
      <c r="B2947" s="332" t="s">
        <v>2488</v>
      </c>
      <c r="C2947" s="332" t="s">
        <v>1861</v>
      </c>
      <c r="D2947" s="332" t="s">
        <v>1862</v>
      </c>
      <c r="E2947" s="262"/>
      <c r="F2947" s="331" t="n">
        <v>6.79</v>
      </c>
      <c r="G2947" s="333" t="n">
        <v>2488</v>
      </c>
      <c r="H2947" s="333" t="n">
        <f aca="false">A2947*G2947*(1-H2942/100)</f>
        <v>39808</v>
      </c>
      <c r="I2947" s="334" t="n">
        <v>1842.75</v>
      </c>
      <c r="J2947" s="334" t="n">
        <f aca="false">(A2947*I2947)/J2942*K2942</f>
        <v>26762.4</v>
      </c>
      <c r="K2947" s="335" t="n">
        <f aca="false">H2947-J2947</f>
        <v>13045.6</v>
      </c>
      <c r="L2947" s="330"/>
      <c r="M2947" s="262"/>
      <c r="N2947" s="262" t="n">
        <v>1842.75</v>
      </c>
      <c r="O2947" s="262" t="n">
        <v>21</v>
      </c>
      <c r="P2947" s="262" t="n">
        <v>3320</v>
      </c>
      <c r="Q2947" s="262" t="n">
        <v>2488</v>
      </c>
      <c r="R2947" s="331" t="n">
        <f aca="false">A2947*F2947</f>
        <v>108.64</v>
      </c>
    </row>
    <row r="2948" s="1" customFormat="true" ht="12.75" hidden="false" customHeight="false" outlineLevel="0" collapsed="false">
      <c r="A2948" s="262" t="n">
        <v>1</v>
      </c>
      <c r="B2948" s="332" t="s">
        <v>1845</v>
      </c>
      <c r="C2948" s="332" t="s">
        <v>1846</v>
      </c>
      <c r="D2948" s="332" t="s">
        <v>1847</v>
      </c>
      <c r="E2948" s="262"/>
      <c r="F2948" s="331" t="n">
        <v>2.2</v>
      </c>
      <c r="G2948" s="333" t="n">
        <v>1066</v>
      </c>
      <c r="H2948" s="333" t="n">
        <f aca="false">A2948*G2948*(1-H2942/100)</f>
        <v>1066</v>
      </c>
      <c r="I2948" s="334" t="n">
        <v>789.75</v>
      </c>
      <c r="J2948" s="334" t="n">
        <f aca="false">(A2948*I2948)/J2942*K2942</f>
        <v>716.85</v>
      </c>
      <c r="K2948" s="335" t="n">
        <f aca="false">H2948-J2948</f>
        <v>349.15</v>
      </c>
      <c r="L2948" s="330"/>
      <c r="M2948" s="262"/>
      <c r="N2948" s="262" t="n">
        <v>789.75</v>
      </c>
      <c r="O2948" s="262" t="n">
        <v>9</v>
      </c>
      <c r="P2948" s="262" t="n">
        <v>1420</v>
      </c>
      <c r="Q2948" s="262" t="n">
        <v>1066</v>
      </c>
      <c r="R2948" s="331" t="n">
        <f aca="false">A2948*F2948</f>
        <v>2.2</v>
      </c>
    </row>
    <row r="2949" s="1" customFormat="true" ht="12.75" hidden="false" customHeight="false" outlineLevel="0" collapsed="false">
      <c r="A2949" s="262" t="n">
        <v>1</v>
      </c>
      <c r="B2949" s="332" t="s">
        <v>4054</v>
      </c>
      <c r="C2949" s="332" t="s">
        <v>2628</v>
      </c>
      <c r="D2949" s="332" t="s">
        <v>4055</v>
      </c>
      <c r="E2949" s="262"/>
      <c r="F2949" s="331"/>
      <c r="G2949" s="333" t="n">
        <v>1422</v>
      </c>
      <c r="H2949" s="333" t="n">
        <f aca="false">A2949*G2949*(1-H2942/100)</f>
        <v>1422</v>
      </c>
      <c r="I2949" s="334" t="n">
        <v>1053</v>
      </c>
      <c r="J2949" s="334" t="n">
        <f aca="false">(A2949*I2949)/J2942*K2942</f>
        <v>955.8</v>
      </c>
      <c r="K2949" s="335" t="n">
        <f aca="false">H2949-J2949</f>
        <v>466.2</v>
      </c>
      <c r="L2949" s="330"/>
      <c r="M2949" s="262"/>
      <c r="N2949" s="262" t="n">
        <v>1053</v>
      </c>
      <c r="O2949" s="262" t="n">
        <v>12</v>
      </c>
      <c r="P2949" s="262" t="n">
        <v>1900</v>
      </c>
      <c r="Q2949" s="262" t="n">
        <v>1422</v>
      </c>
      <c r="R2949" s="331" t="n">
        <f aca="false">A2949*F2949</f>
        <v>0</v>
      </c>
    </row>
    <row r="2950" s="1" customFormat="true" ht="12.75" hidden="false" customHeight="false" outlineLevel="0" collapsed="false">
      <c r="A2950" s="262" t="n">
        <v>4</v>
      </c>
      <c r="B2950" s="332" t="s">
        <v>3384</v>
      </c>
      <c r="C2950" s="332" t="s">
        <v>2415</v>
      </c>
      <c r="D2950" s="332" t="s">
        <v>3385</v>
      </c>
      <c r="E2950" s="262"/>
      <c r="F2950" s="331"/>
      <c r="G2950" s="333" t="n">
        <v>3294</v>
      </c>
      <c r="H2950" s="333" t="n">
        <f aca="false">A2950*G2950*(1-H2942/100)</f>
        <v>13176</v>
      </c>
      <c r="I2950" s="334" t="n">
        <v>2439.97</v>
      </c>
      <c r="J2950" s="334" t="n">
        <f aca="false">(A2950*I2950)/J2942*K2942</f>
        <v>8858.968</v>
      </c>
      <c r="K2950" s="335" t="n">
        <f aca="false">H2950-J2950</f>
        <v>4317.032</v>
      </c>
      <c r="L2950" s="330"/>
      <c r="M2950" s="262"/>
      <c r="N2950" s="262" t="n">
        <v>2439.97</v>
      </c>
      <c r="O2950" s="262" t="n">
        <v>27.4</v>
      </c>
      <c r="P2950" s="262" t="n">
        <v>4880</v>
      </c>
      <c r="Q2950" s="262" t="n">
        <v>3294</v>
      </c>
      <c r="R2950" s="331" t="n">
        <f aca="false">A2950*F2950</f>
        <v>0</v>
      </c>
    </row>
    <row r="2951" s="1" customFormat="true" ht="12.75" hidden="false" customHeight="false" outlineLevel="0" collapsed="false">
      <c r="A2951" s="262" t="n">
        <v>4</v>
      </c>
      <c r="B2951" s="1" t="s">
        <v>4056</v>
      </c>
      <c r="C2951" s="272" t="s">
        <v>1980</v>
      </c>
      <c r="D2951" s="332"/>
      <c r="E2951" s="262"/>
      <c r="F2951" s="331"/>
      <c r="G2951" s="333"/>
      <c r="H2951" s="333"/>
      <c r="I2951" s="334"/>
      <c r="J2951" s="334"/>
      <c r="K2951" s="335"/>
      <c r="L2951" s="330"/>
      <c r="M2951" s="262"/>
      <c r="N2951" s="262"/>
      <c r="O2951" s="262"/>
      <c r="P2951" s="262"/>
      <c r="Q2951" s="262"/>
      <c r="R2951" s="331" t="n">
        <f aca="false">A2951*F2951</f>
        <v>0</v>
      </c>
    </row>
    <row r="2952" s="1" customFormat="true" ht="12.75" hidden="false" customHeight="false" outlineLevel="0" collapsed="false">
      <c r="A2952" s="262" t="n">
        <v>8</v>
      </c>
      <c r="B2952" s="332" t="s">
        <v>4057</v>
      </c>
      <c r="C2952" s="272" t="s">
        <v>1980</v>
      </c>
      <c r="D2952" s="332"/>
      <c r="E2952" s="262"/>
      <c r="F2952" s="331"/>
      <c r="G2952" s="333"/>
      <c r="H2952" s="333"/>
      <c r="I2952" s="334"/>
      <c r="J2952" s="334"/>
      <c r="K2952" s="335"/>
      <c r="L2952" s="330"/>
      <c r="M2952" s="262"/>
      <c r="N2952" s="262"/>
      <c r="O2952" s="262"/>
      <c r="P2952" s="262"/>
      <c r="Q2952" s="262"/>
      <c r="R2952" s="331" t="n">
        <f aca="false">A2952*F2952</f>
        <v>0</v>
      </c>
    </row>
    <row r="2953" s="1" customFormat="true" ht="12.75" hidden="false" customHeight="false" outlineLevel="0" collapsed="false">
      <c r="A2953" s="262" t="n">
        <v>2</v>
      </c>
      <c r="B2953" s="332" t="s">
        <v>4058</v>
      </c>
      <c r="C2953" s="332" t="s">
        <v>4059</v>
      </c>
      <c r="D2953" s="272" t="s">
        <v>4060</v>
      </c>
      <c r="E2953" s="262"/>
      <c r="F2953" s="331" t="n">
        <v>4</v>
      </c>
      <c r="G2953" s="333"/>
      <c r="H2953" s="333"/>
      <c r="I2953" s="334"/>
      <c r="J2953" s="334"/>
      <c r="K2953" s="335"/>
      <c r="L2953" s="330"/>
      <c r="M2953" s="262"/>
      <c r="N2953" s="262"/>
      <c r="O2953" s="262"/>
      <c r="P2953" s="262"/>
      <c r="Q2953" s="262"/>
      <c r="R2953" s="331" t="n">
        <f aca="false">A2953*F2953</f>
        <v>8</v>
      </c>
    </row>
    <row r="2954" s="1" customFormat="true" ht="12.75" hidden="false" customHeight="false" outlineLevel="0" collapsed="false">
      <c r="A2954" s="262" t="n">
        <v>2</v>
      </c>
      <c r="B2954" s="332" t="s">
        <v>4061</v>
      </c>
      <c r="C2954" s="332" t="s">
        <v>4059</v>
      </c>
      <c r="D2954" s="272" t="s">
        <v>4060</v>
      </c>
      <c r="E2954" s="262"/>
      <c r="F2954" s="331" t="n">
        <v>3.52</v>
      </c>
      <c r="G2954" s="333"/>
      <c r="H2954" s="333"/>
      <c r="I2954" s="334"/>
      <c r="J2954" s="334"/>
      <c r="K2954" s="335"/>
      <c r="L2954" s="330"/>
      <c r="M2954" s="262"/>
      <c r="N2954" s="262"/>
      <c r="O2954" s="262"/>
      <c r="P2954" s="262"/>
      <c r="Q2954" s="262"/>
      <c r="R2954" s="331" t="n">
        <f aca="false">A2954*F2954</f>
        <v>7.04</v>
      </c>
    </row>
    <row r="2955" s="1" customFormat="true" ht="12.75" hidden="false" customHeight="false" outlineLevel="0" collapsed="false">
      <c r="A2955" s="262" t="n">
        <v>4</v>
      </c>
      <c r="B2955" s="332" t="s">
        <v>4062</v>
      </c>
      <c r="C2955" s="332" t="s">
        <v>4059</v>
      </c>
      <c r="D2955" s="272" t="s">
        <v>4060</v>
      </c>
      <c r="E2955" s="262"/>
      <c r="F2955" s="331" t="n">
        <v>3.5</v>
      </c>
      <c r="G2955" s="333"/>
      <c r="H2955" s="333"/>
      <c r="I2955" s="334"/>
      <c r="J2955" s="334"/>
      <c r="K2955" s="335"/>
      <c r="L2955" s="330"/>
      <c r="M2955" s="262"/>
      <c r="N2955" s="262"/>
      <c r="O2955" s="262"/>
      <c r="P2955" s="262"/>
      <c r="Q2955" s="262"/>
      <c r="R2955" s="331" t="n">
        <f aca="false">A2955*F2955</f>
        <v>14</v>
      </c>
    </row>
    <row r="2956" s="1" customFormat="true" ht="12.75" hidden="false" customHeight="false" outlineLevel="0" collapsed="false">
      <c r="A2956" s="262" t="n">
        <v>2</v>
      </c>
      <c r="B2956" s="332" t="s">
        <v>4063</v>
      </c>
      <c r="C2956" s="332" t="s">
        <v>4059</v>
      </c>
      <c r="D2956" s="272" t="s">
        <v>4060</v>
      </c>
      <c r="E2956" s="262"/>
      <c r="F2956" s="331" t="n">
        <v>4.9</v>
      </c>
      <c r="G2956" s="333"/>
      <c r="H2956" s="333"/>
      <c r="I2956" s="334"/>
      <c r="J2956" s="334"/>
      <c r="K2956" s="335"/>
      <c r="L2956" s="330"/>
      <c r="M2956" s="262"/>
      <c r="N2956" s="262"/>
      <c r="O2956" s="262"/>
      <c r="P2956" s="262"/>
      <c r="Q2956" s="262"/>
      <c r="R2956" s="331" t="n">
        <f aca="false">A2956*F2956</f>
        <v>9.8</v>
      </c>
    </row>
    <row r="2957" s="1" customFormat="true" ht="12.75" hidden="false" customHeight="false" outlineLevel="0" collapsed="false">
      <c r="A2957" s="262" t="n">
        <v>2</v>
      </c>
      <c r="B2957" s="332" t="s">
        <v>4064</v>
      </c>
      <c r="C2957" s="332" t="s">
        <v>4059</v>
      </c>
      <c r="D2957" s="272" t="s">
        <v>4060</v>
      </c>
      <c r="E2957" s="262"/>
      <c r="F2957" s="331" t="n">
        <v>3</v>
      </c>
      <c r="G2957" s="333"/>
      <c r="H2957" s="333"/>
      <c r="I2957" s="334"/>
      <c r="J2957" s="334"/>
      <c r="K2957" s="335"/>
      <c r="L2957" s="330"/>
      <c r="M2957" s="262"/>
      <c r="N2957" s="262"/>
      <c r="O2957" s="262"/>
      <c r="P2957" s="262"/>
      <c r="Q2957" s="262"/>
      <c r="R2957" s="331" t="n">
        <f aca="false">A2957*F2957</f>
        <v>6</v>
      </c>
    </row>
    <row r="2958" s="1" customFormat="true" ht="12.75" hidden="false" customHeight="false" outlineLevel="0" collapsed="false">
      <c r="A2958" s="262" t="n">
        <v>2</v>
      </c>
      <c r="B2958" s="332" t="s">
        <v>4065</v>
      </c>
      <c r="C2958" s="332" t="s">
        <v>4059</v>
      </c>
      <c r="D2958" s="272" t="s">
        <v>4060</v>
      </c>
      <c r="E2958" s="262"/>
      <c r="F2958" s="331" t="n">
        <v>3.5</v>
      </c>
      <c r="G2958" s="333"/>
      <c r="H2958" s="333"/>
      <c r="I2958" s="334"/>
      <c r="J2958" s="334"/>
      <c r="K2958" s="335"/>
      <c r="L2958" s="330"/>
      <c r="M2958" s="262"/>
      <c r="N2958" s="262"/>
      <c r="O2958" s="262"/>
      <c r="P2958" s="262"/>
      <c r="Q2958" s="262"/>
      <c r="R2958" s="331" t="n">
        <f aca="false">A2958*F2958</f>
        <v>7</v>
      </c>
    </row>
    <row r="2959" s="1" customFormat="true" ht="12.75" hidden="false" customHeight="false" outlineLevel="0" collapsed="false">
      <c r="A2959" s="262" t="n">
        <v>3</v>
      </c>
      <c r="B2959" s="332" t="s">
        <v>4066</v>
      </c>
      <c r="C2959" s="332" t="s">
        <v>4067</v>
      </c>
      <c r="D2959" s="272" t="s">
        <v>4060</v>
      </c>
      <c r="E2959" s="262"/>
      <c r="F2959" s="331" t="n">
        <v>22.9</v>
      </c>
      <c r="G2959" s="333"/>
      <c r="H2959" s="333"/>
      <c r="I2959" s="334"/>
      <c r="J2959" s="334"/>
      <c r="K2959" s="335"/>
      <c r="L2959" s="330"/>
      <c r="M2959" s="262"/>
      <c r="N2959" s="262"/>
      <c r="O2959" s="262"/>
      <c r="P2959" s="262"/>
      <c r="Q2959" s="262"/>
      <c r="R2959" s="331" t="n">
        <f aca="false">A2959*F2959</f>
        <v>68.7</v>
      </c>
    </row>
    <row r="2960" s="1" customFormat="true" ht="12.75" hidden="false" customHeight="false" outlineLevel="0" collapsed="false">
      <c r="A2960" s="262" t="n">
        <v>1</v>
      </c>
      <c r="B2960" s="332" t="s">
        <v>4068</v>
      </c>
      <c r="C2960" s="332" t="s">
        <v>4067</v>
      </c>
      <c r="D2960" s="272" t="s">
        <v>4060</v>
      </c>
      <c r="E2960" s="262"/>
      <c r="F2960" s="331" t="n">
        <v>43</v>
      </c>
      <c r="G2960" s="333"/>
      <c r="H2960" s="333"/>
      <c r="I2960" s="334"/>
      <c r="J2960" s="334"/>
      <c r="K2960" s="335"/>
      <c r="L2960" s="330"/>
      <c r="M2960" s="262"/>
      <c r="N2960" s="262"/>
      <c r="O2960" s="262"/>
      <c r="P2960" s="262"/>
      <c r="Q2960" s="262"/>
      <c r="R2960" s="331" t="n">
        <f aca="false">A2960*F2960</f>
        <v>43</v>
      </c>
    </row>
    <row r="2961" s="1" customFormat="true" ht="12.75" hidden="false" customHeight="false" outlineLevel="0" collapsed="false">
      <c r="A2961" s="262"/>
      <c r="B2961" s="272" t="s">
        <v>4069</v>
      </c>
      <c r="C2961" s="332"/>
      <c r="D2961" s="332"/>
      <c r="E2961" s="262"/>
      <c r="F2961" s="331"/>
      <c r="G2961" s="333"/>
      <c r="H2961" s="333"/>
      <c r="I2961" s="334"/>
      <c r="J2961" s="334"/>
      <c r="K2961" s="335"/>
      <c r="L2961" s="330"/>
      <c r="M2961" s="262"/>
      <c r="N2961" s="262"/>
      <c r="O2961" s="262"/>
      <c r="P2961" s="262"/>
      <c r="Q2961" s="262"/>
      <c r="R2961" s="331" t="n">
        <f aca="false">A2961*F2961</f>
        <v>0</v>
      </c>
    </row>
    <row r="2962" s="1" customFormat="true" ht="12.75" hidden="false" customHeight="false" outlineLevel="0" collapsed="false">
      <c r="A2962" s="262" t="n">
        <v>2</v>
      </c>
      <c r="B2962" s="332" t="s">
        <v>1761</v>
      </c>
      <c r="C2962" s="332" t="s">
        <v>1762</v>
      </c>
      <c r="D2962" s="332" t="s">
        <v>1763</v>
      </c>
      <c r="E2962" s="262"/>
      <c r="F2962" s="331" t="n">
        <v>0.1</v>
      </c>
      <c r="G2962" s="333" t="n">
        <v>160</v>
      </c>
      <c r="H2962" s="333" t="n">
        <f aca="false">A2962*G2962*(1-H2942/100)</f>
        <v>320</v>
      </c>
      <c r="I2962" s="334" t="n">
        <v>118.4625</v>
      </c>
      <c r="J2962" s="334" t="n">
        <f aca="false">(A2962*I2962)/J2942*K2942</f>
        <v>215.055</v>
      </c>
      <c r="K2962" s="335" t="n">
        <f aca="false">H2962-J2962</f>
        <v>104.945</v>
      </c>
      <c r="L2962" s="330"/>
      <c r="M2962" s="262"/>
      <c r="N2962" s="262" t="n">
        <v>118.4625</v>
      </c>
      <c r="O2962" s="262" t="n">
        <v>1.35</v>
      </c>
      <c r="P2962" s="262" t="n">
        <v>190</v>
      </c>
      <c r="Q2962" s="262" t="n">
        <v>159.9244</v>
      </c>
      <c r="R2962" s="331" t="n">
        <f aca="false">A2962*F2962</f>
        <v>0.2</v>
      </c>
    </row>
    <row r="2963" s="1" customFormat="true" ht="12.75" hidden="false" customHeight="false" outlineLevel="0" collapsed="false">
      <c r="A2963" s="262" t="n">
        <v>2</v>
      </c>
      <c r="B2963" s="332" t="s">
        <v>3768</v>
      </c>
      <c r="C2963" s="332" t="s">
        <v>1762</v>
      </c>
      <c r="D2963" s="332" t="s">
        <v>3769</v>
      </c>
      <c r="E2963" s="262"/>
      <c r="F2963" s="331" t="n">
        <v>0.2</v>
      </c>
      <c r="G2963" s="333" t="n">
        <v>190</v>
      </c>
      <c r="H2963" s="333" t="n">
        <f aca="false">A2963*G2963*(1-H2942/100)</f>
        <v>380</v>
      </c>
      <c r="I2963" s="334" t="n">
        <v>140.4</v>
      </c>
      <c r="J2963" s="334" t="n">
        <f aca="false">(A2963*I2963)/J2942*K2942</f>
        <v>254.88</v>
      </c>
      <c r="K2963" s="335" t="n">
        <f aca="false">H2963-J2963</f>
        <v>125.12</v>
      </c>
      <c r="L2963" s="330"/>
      <c r="M2963" s="262"/>
      <c r="N2963" s="262" t="n">
        <v>140.4</v>
      </c>
      <c r="O2963" s="262" t="n">
        <v>1.6</v>
      </c>
      <c r="P2963" s="262" t="n">
        <v>220</v>
      </c>
      <c r="Q2963" s="262" t="n">
        <v>189.54</v>
      </c>
      <c r="R2963" s="331" t="n">
        <f aca="false">A2963*F2963</f>
        <v>0.4</v>
      </c>
    </row>
    <row r="2964" s="1" customFormat="true" ht="12.75" hidden="false" customHeight="false" outlineLevel="0" collapsed="false">
      <c r="A2964" s="262" t="n">
        <v>6</v>
      </c>
      <c r="B2964" s="332" t="s">
        <v>2508</v>
      </c>
      <c r="C2964" s="332" t="s">
        <v>2063</v>
      </c>
      <c r="D2964" s="332" t="s">
        <v>2509</v>
      </c>
      <c r="E2964" s="262"/>
      <c r="F2964" s="331" t="n">
        <v>0.04</v>
      </c>
      <c r="G2964" s="333" t="n">
        <v>226</v>
      </c>
      <c r="H2964" s="333" t="n">
        <f aca="false">A2964*G2964*(1-H2942/100)</f>
        <v>1356</v>
      </c>
      <c r="I2964" s="334" t="n">
        <v>113.1</v>
      </c>
      <c r="J2964" s="334" t="n">
        <f aca="false">(A2964*I2964)/J2942*K2942</f>
        <v>615.96</v>
      </c>
      <c r="K2964" s="335" t="n">
        <f aca="false">H2964-J2964</f>
        <v>740.04</v>
      </c>
      <c r="L2964" s="330"/>
      <c r="M2964" s="262"/>
      <c r="N2964" s="262" t="n">
        <v>113.1</v>
      </c>
      <c r="O2964" s="262" t="n">
        <v>1.2</v>
      </c>
      <c r="P2964" s="262" t="n">
        <v>226</v>
      </c>
      <c r="Q2964" s="262" t="n">
        <v>226.2</v>
      </c>
      <c r="R2964" s="331" t="n">
        <f aca="false">A2964*F2964</f>
        <v>0.24</v>
      </c>
    </row>
    <row r="2965" s="1" customFormat="true" ht="12.75" hidden="false" customHeight="false" outlineLevel="0" collapsed="false">
      <c r="A2965" s="336" t="n">
        <f aca="false">SUM(A2943:A2964)</f>
        <v>87</v>
      </c>
      <c r="B2965" s="336" t="s">
        <v>377</v>
      </c>
      <c r="C2965" s="336"/>
      <c r="D2965" s="336"/>
      <c r="E2965" s="336"/>
      <c r="F2965" s="337" t="n">
        <f aca="false">R2965</f>
        <v>457.12</v>
      </c>
      <c r="G2965" s="338"/>
      <c r="H2965" s="339" t="n">
        <f aca="false">SUM(H2943:H2964)</f>
        <v>89271</v>
      </c>
      <c r="I2965" s="340"/>
      <c r="J2965" s="341" t="n">
        <f aca="false">SUM(J2943:J2964)</f>
        <v>59859.1285</v>
      </c>
      <c r="K2965" s="335" t="n">
        <f aca="false">SUM(K2943:K2964)</f>
        <v>29411.8715</v>
      </c>
      <c r="L2965" s="330"/>
      <c r="M2965" s="262"/>
      <c r="N2965" s="262"/>
      <c r="O2965" s="262"/>
      <c r="P2965" s="262"/>
      <c r="Q2965" s="262"/>
      <c r="R2965" s="331" t="n">
        <f aca="false">SUM(R2943:R2964)</f>
        <v>457.12</v>
      </c>
    </row>
    <row r="2966" s="1" customFormat="true" ht="12.75" hidden="false" customHeight="false" outlineLevel="0" collapsed="false">
      <c r="A2966" s="262"/>
      <c r="B2966" s="272" t="s">
        <v>914</v>
      </c>
      <c r="C2966" s="342"/>
      <c r="D2966" s="342"/>
      <c r="E2966" s="262"/>
      <c r="F2966" s="262"/>
      <c r="G2966" s="333"/>
      <c r="H2966" s="343" t="n">
        <v>0</v>
      </c>
      <c r="I2966" s="344" t="n">
        <f aca="false">K2967/J2967</f>
        <v>0.491351482004955</v>
      </c>
      <c r="J2966" s="345"/>
      <c r="K2966" s="335"/>
      <c r="L2966" s="330"/>
      <c r="M2966" s="262"/>
      <c r="N2966" s="262"/>
      <c r="O2966" s="262"/>
      <c r="P2966" s="262"/>
      <c r="Q2966" s="262"/>
      <c r="R2966" s="331"/>
    </row>
    <row r="2967" s="1" customFormat="true" ht="13.5" hidden="false" customHeight="false" outlineLevel="0" collapsed="false">
      <c r="A2967" s="346"/>
      <c r="B2967" s="346" t="s">
        <v>915</v>
      </c>
      <c r="C2967" s="346"/>
      <c r="D2967" s="346"/>
      <c r="E2967" s="346"/>
      <c r="F2967" s="347"/>
      <c r="G2967" s="348"/>
      <c r="H2967" s="349" t="n">
        <f aca="false">SUM(H2965:H2966)</f>
        <v>89271</v>
      </c>
      <c r="I2967" s="350" t="n">
        <f aca="false">K2967/H2967</f>
        <v>0.329467257003954</v>
      </c>
      <c r="J2967" s="351" t="n">
        <f aca="false">SUM(J2965:J2966)</f>
        <v>59859.1285</v>
      </c>
      <c r="K2967" s="352" t="n">
        <f aca="false">H2967-J2967</f>
        <v>29411.8715</v>
      </c>
      <c r="L2967" s="330"/>
      <c r="M2967" s="262"/>
      <c r="N2967" s="262"/>
      <c r="O2967" s="262"/>
      <c r="P2967" s="262"/>
      <c r="Q2967" s="262"/>
      <c r="R2967" s="331"/>
    </row>
    <row r="2968" s="1" customFormat="true" ht="13.5" hidden="false" customHeight="false" outlineLevel="0" collapsed="false">
      <c r="A2968" s="262"/>
      <c r="B2968" s="332"/>
      <c r="C2968" s="342"/>
      <c r="D2968" s="342"/>
      <c r="E2968" s="262"/>
      <c r="F2968" s="262"/>
      <c r="G2968" s="262"/>
      <c r="H2968" s="262"/>
      <c r="I2968" s="354"/>
      <c r="J2968" s="354"/>
      <c r="K2968" s="355"/>
      <c r="L2968" s="330"/>
      <c r="M2968" s="262"/>
      <c r="N2968" s="262"/>
      <c r="O2968" s="262"/>
      <c r="P2968" s="262"/>
      <c r="Q2968" s="262"/>
      <c r="R2968" s="331"/>
    </row>
    <row r="2969" s="1" customFormat="true" ht="13.5" hidden="false" customHeight="false" outlineLevel="0" collapsed="false">
      <c r="A2969" s="322"/>
      <c r="B2969" s="323" t="s">
        <v>4070</v>
      </c>
      <c r="C2969" s="324" t="s">
        <v>4071</v>
      </c>
      <c r="D2969" s="325" t="n">
        <v>42795</v>
      </c>
      <c r="E2969" s="322"/>
      <c r="F2969" s="322" t="s">
        <v>4072</v>
      </c>
      <c r="G2969" s="324"/>
      <c r="H2969" s="326" t="n">
        <v>0</v>
      </c>
      <c r="I2969" s="327" t="s">
        <v>358</v>
      </c>
      <c r="J2969" s="328" t="n">
        <v>65</v>
      </c>
      <c r="K2969" s="329" t="n">
        <v>59</v>
      </c>
      <c r="L2969" s="330"/>
      <c r="M2969" s="262"/>
      <c r="N2969" s="262"/>
      <c r="O2969" s="262"/>
      <c r="P2969" s="262"/>
      <c r="Q2969" s="262"/>
      <c r="R2969" s="331"/>
    </row>
    <row r="2970" s="1" customFormat="true" ht="12.75" hidden="false" customHeight="false" outlineLevel="0" collapsed="false">
      <c r="A2970" s="262" t="n">
        <v>3</v>
      </c>
      <c r="B2970" s="332" t="s">
        <v>4073</v>
      </c>
      <c r="C2970" s="332" t="s">
        <v>2767</v>
      </c>
      <c r="D2970" s="332" t="s">
        <v>4074</v>
      </c>
      <c r="E2970" s="262"/>
      <c r="F2970" s="331" t="n">
        <v>2.6</v>
      </c>
      <c r="G2970" s="333" t="n">
        <v>2525</v>
      </c>
      <c r="H2970" s="333" t="n">
        <f aca="false">A2970*G2970*(1-H2969/100)</f>
        <v>7575</v>
      </c>
      <c r="I2970" s="334" t="n">
        <v>1683.5</v>
      </c>
      <c r="J2970" s="334" t="n">
        <f aca="false">(A2970*I2970)/J2969*K2969</f>
        <v>4584.3</v>
      </c>
      <c r="K2970" s="335" t="n">
        <f aca="false">H2970-J2970</f>
        <v>2990.7</v>
      </c>
      <c r="L2970" s="330"/>
      <c r="M2970" s="262"/>
      <c r="N2970" s="262" t="n">
        <v>1683.5</v>
      </c>
      <c r="O2970" s="262" t="n">
        <v>18.5</v>
      </c>
      <c r="P2970" s="262" t="n">
        <v>3030.3</v>
      </c>
      <c r="Q2970" s="262" t="n">
        <v>2525.25</v>
      </c>
      <c r="R2970" s="331" t="n">
        <f aca="false">A2970*F2970</f>
        <v>7.8</v>
      </c>
    </row>
    <row r="2971" s="1" customFormat="true" ht="12.75" hidden="false" customHeight="false" outlineLevel="0" collapsed="false">
      <c r="A2971" s="336" t="n">
        <f aca="false">SUM(A2970:A2970)</f>
        <v>3</v>
      </c>
      <c r="B2971" s="336" t="s">
        <v>377</v>
      </c>
      <c r="C2971" s="336"/>
      <c r="D2971" s="336"/>
      <c r="E2971" s="336"/>
      <c r="F2971" s="337" t="n">
        <f aca="false">R2971</f>
        <v>7.8</v>
      </c>
      <c r="G2971" s="338"/>
      <c r="H2971" s="339" t="n">
        <f aca="false">SUM(H2970:H2970)</f>
        <v>7575</v>
      </c>
      <c r="I2971" s="340"/>
      <c r="J2971" s="341" t="n">
        <f aca="false">SUM(J2970:J2970)</f>
        <v>4584.3</v>
      </c>
      <c r="K2971" s="335" t="n">
        <f aca="false">SUM(K2970:K2970)</f>
        <v>2990.7</v>
      </c>
      <c r="L2971" s="330"/>
      <c r="M2971" s="262"/>
      <c r="N2971" s="262"/>
      <c r="O2971" s="262"/>
      <c r="P2971" s="262"/>
      <c r="Q2971" s="262"/>
      <c r="R2971" s="331" t="n">
        <f aca="false">SUM(R2970:R2970)</f>
        <v>7.8</v>
      </c>
    </row>
    <row r="2972" s="1" customFormat="true" ht="12.75" hidden="false" customHeight="false" outlineLevel="0" collapsed="false">
      <c r="A2972" s="262"/>
      <c r="B2972" s="272" t="s">
        <v>914</v>
      </c>
      <c r="C2972" s="342"/>
      <c r="D2972" s="342"/>
      <c r="E2972" s="262"/>
      <c r="F2972" s="262"/>
      <c r="G2972" s="333"/>
      <c r="H2972" s="343" t="n">
        <v>0</v>
      </c>
      <c r="I2972" s="344" t="n">
        <f aca="false">K2973/J2973</f>
        <v>0.652378771022839</v>
      </c>
      <c r="J2972" s="345"/>
      <c r="K2972" s="335"/>
      <c r="L2972" s="330"/>
      <c r="M2972" s="262"/>
      <c r="N2972" s="262"/>
      <c r="O2972" s="262"/>
      <c r="P2972" s="262"/>
      <c r="Q2972" s="262"/>
      <c r="R2972" s="331"/>
    </row>
    <row r="2973" s="1" customFormat="true" ht="13.5" hidden="false" customHeight="false" outlineLevel="0" collapsed="false">
      <c r="A2973" s="346"/>
      <c r="B2973" s="346" t="s">
        <v>915</v>
      </c>
      <c r="C2973" s="346"/>
      <c r="D2973" s="346"/>
      <c r="E2973" s="346"/>
      <c r="F2973" s="347"/>
      <c r="G2973" s="348"/>
      <c r="H2973" s="349" t="n">
        <f aca="false">SUM(H2971:H2972)</f>
        <v>7575</v>
      </c>
      <c r="I2973" s="350" t="n">
        <f aca="false">K2973/H2973</f>
        <v>0.394811881188119</v>
      </c>
      <c r="J2973" s="351" t="n">
        <f aca="false">SUM(J2971:J2972)</f>
        <v>4584.3</v>
      </c>
      <c r="K2973" s="352" t="n">
        <f aca="false">H2973-J2973</f>
        <v>2990.7</v>
      </c>
      <c r="L2973" s="330"/>
      <c r="M2973" s="262"/>
      <c r="N2973" s="262"/>
      <c r="O2973" s="262"/>
      <c r="P2973" s="262"/>
      <c r="Q2973" s="262"/>
      <c r="R2973" s="331"/>
    </row>
    <row r="2974" s="1" customFormat="true" ht="13.5" hidden="false" customHeight="false" outlineLevel="0" collapsed="false">
      <c r="A2974" s="262"/>
      <c r="B2974" s="332"/>
      <c r="C2974" s="342"/>
      <c r="D2974" s="342"/>
      <c r="E2974" s="262"/>
      <c r="F2974" s="262"/>
      <c r="G2974" s="262"/>
      <c r="H2974" s="262"/>
      <c r="I2974" s="354"/>
      <c r="J2974" s="354"/>
      <c r="K2974" s="355"/>
      <c r="L2974" s="330"/>
      <c r="M2974" s="262"/>
      <c r="N2974" s="262"/>
      <c r="O2974" s="262"/>
      <c r="P2974" s="262"/>
      <c r="Q2974" s="262"/>
      <c r="R2974" s="331"/>
    </row>
    <row r="2975" s="1" customFormat="true" ht="13.5" hidden="false" customHeight="false" outlineLevel="0" collapsed="false">
      <c r="A2975" s="322"/>
      <c r="B2975" s="323" t="s">
        <v>4075</v>
      </c>
      <c r="C2975" s="324" t="s">
        <v>4076</v>
      </c>
      <c r="D2975" s="325" t="n">
        <v>42795</v>
      </c>
      <c r="E2975" s="322"/>
      <c r="F2975" s="322" t="s">
        <v>4072</v>
      </c>
      <c r="G2975" s="324"/>
      <c r="H2975" s="326" t="n">
        <v>0</v>
      </c>
      <c r="I2975" s="327" t="s">
        <v>358</v>
      </c>
      <c r="J2975" s="328" t="n">
        <v>65</v>
      </c>
      <c r="K2975" s="329" t="n">
        <v>59</v>
      </c>
      <c r="L2975" s="330"/>
      <c r="M2975" s="262"/>
      <c r="N2975" s="262"/>
      <c r="O2975" s="262"/>
      <c r="P2975" s="262"/>
      <c r="Q2975" s="262"/>
      <c r="R2975" s="331"/>
    </row>
    <row r="2976" s="1" customFormat="true" ht="12.75" hidden="false" customHeight="false" outlineLevel="0" collapsed="false">
      <c r="A2976" s="262" t="n">
        <v>410</v>
      </c>
      <c r="B2976" s="332" t="s">
        <v>1207</v>
      </c>
      <c r="C2976" s="332" t="s">
        <v>1208</v>
      </c>
      <c r="D2976" s="332" t="s">
        <v>1326</v>
      </c>
      <c r="E2976" s="262"/>
      <c r="F2976" s="331" t="n">
        <v>0.3</v>
      </c>
      <c r="G2976" s="333" t="n">
        <v>47</v>
      </c>
      <c r="H2976" s="333" t="n">
        <f aca="false">A2976*G2976*(1-H2975/100)</f>
        <v>19270</v>
      </c>
      <c r="I2976" s="334" t="n">
        <v>34.2225</v>
      </c>
      <c r="J2976" s="334" t="n">
        <f aca="false">(A2976*I2976)/J2975*K2975</f>
        <v>12736.035</v>
      </c>
      <c r="K2976" s="335" t="n">
        <f aca="false">H2976-J2976</f>
        <v>6533.965</v>
      </c>
      <c r="L2976" s="330"/>
      <c r="M2976" s="262"/>
      <c r="N2976" s="262" t="n">
        <v>34.2225</v>
      </c>
      <c r="O2976" s="262" t="n">
        <v>0.39</v>
      </c>
      <c r="P2976" s="262"/>
      <c r="Q2976" s="262" t="n">
        <v>46.5426</v>
      </c>
      <c r="R2976" s="331" t="n">
        <f aca="false">A2976*F2976</f>
        <v>123</v>
      </c>
    </row>
    <row r="2977" s="1" customFormat="true" ht="12.75" hidden="false" customHeight="false" outlineLevel="0" collapsed="false">
      <c r="A2977" s="262" t="n">
        <v>370</v>
      </c>
      <c r="B2977" s="332" t="s">
        <v>1313</v>
      </c>
      <c r="C2977" s="332" t="s">
        <v>1314</v>
      </c>
      <c r="D2977" s="332" t="s">
        <v>2005</v>
      </c>
      <c r="E2977" s="262"/>
      <c r="F2977" s="331" t="n">
        <v>0.33</v>
      </c>
      <c r="G2977" s="333" t="n">
        <v>71</v>
      </c>
      <c r="H2977" s="333" t="n">
        <f aca="false">A2977*G2977*(1-H2975/100)</f>
        <v>26270</v>
      </c>
      <c r="I2977" s="334" t="n">
        <v>52.65</v>
      </c>
      <c r="J2977" s="334" t="n">
        <f aca="false">(A2977*I2977)/J2975*K2975</f>
        <v>17682.3</v>
      </c>
      <c r="K2977" s="335" t="n">
        <f aca="false">H2977-J2977</f>
        <v>8587.7</v>
      </c>
      <c r="L2977" s="330"/>
      <c r="M2977" s="262"/>
      <c r="N2977" s="262" t="n">
        <v>52.65</v>
      </c>
      <c r="O2977" s="262" t="n">
        <v>0.6</v>
      </c>
      <c r="P2977" s="262"/>
      <c r="Q2977" s="262" t="n">
        <v>71.0775</v>
      </c>
      <c r="R2977" s="331" t="n">
        <f aca="false">A2977*F2977</f>
        <v>122.1</v>
      </c>
    </row>
    <row r="2978" s="1" customFormat="true" ht="12.75" hidden="false" customHeight="false" outlineLevel="0" collapsed="false">
      <c r="A2978" s="262" t="n">
        <v>1</v>
      </c>
      <c r="B2978" s="332" t="s">
        <v>4077</v>
      </c>
      <c r="C2978" s="332" t="s">
        <v>4078</v>
      </c>
      <c r="D2978" s="332" t="s">
        <v>4079</v>
      </c>
      <c r="E2978" s="262"/>
      <c r="F2978" s="331" t="n">
        <v>160</v>
      </c>
      <c r="G2978" s="333" t="n">
        <v>36855</v>
      </c>
      <c r="H2978" s="333" t="n">
        <f aca="false">A2978*G2978*(1-H2975/100)</f>
        <v>36855</v>
      </c>
      <c r="I2978" s="334" t="n">
        <v>29484</v>
      </c>
      <c r="J2978" s="334" t="n">
        <f aca="false">(A2978*I2978)/J2975*K2975</f>
        <v>26762.4</v>
      </c>
      <c r="K2978" s="335" t="n">
        <f aca="false">H2978-J2978</f>
        <v>10092.6</v>
      </c>
      <c r="L2978" s="330"/>
      <c r="M2978" s="262"/>
      <c r="N2978" s="262" t="n">
        <v>29484</v>
      </c>
      <c r="O2978" s="262" t="n">
        <v>324</v>
      </c>
      <c r="P2978" s="262"/>
      <c r="Q2978" s="262" t="n">
        <v>36855</v>
      </c>
      <c r="R2978" s="331" t="n">
        <f aca="false">A2978*F2978</f>
        <v>160</v>
      </c>
    </row>
    <row r="2979" s="1" customFormat="true" ht="12.75" hidden="false" customHeight="false" outlineLevel="0" collapsed="false">
      <c r="A2979" s="336" t="n">
        <f aca="false">SUM(A2976:A2978)</f>
        <v>781</v>
      </c>
      <c r="B2979" s="336" t="s">
        <v>377</v>
      </c>
      <c r="C2979" s="336"/>
      <c r="D2979" s="336"/>
      <c r="E2979" s="336"/>
      <c r="F2979" s="337" t="n">
        <f aca="false">R2979</f>
        <v>405.1</v>
      </c>
      <c r="G2979" s="338"/>
      <c r="H2979" s="339" t="n">
        <f aca="false">SUM(H2976:H2978)</f>
        <v>82395</v>
      </c>
      <c r="I2979" s="340"/>
      <c r="J2979" s="341" t="n">
        <f aca="false">SUM(J2976:J2978)</f>
        <v>57180.735</v>
      </c>
      <c r="K2979" s="335" t="n">
        <f aca="false">SUM(K2976:K2978)</f>
        <v>25214.265</v>
      </c>
      <c r="L2979" s="330"/>
      <c r="M2979" s="262"/>
      <c r="N2979" s="262"/>
      <c r="O2979" s="262"/>
      <c r="P2979" s="262"/>
      <c r="Q2979" s="262"/>
      <c r="R2979" s="331" t="n">
        <f aca="false">SUM(R2976:R2978)</f>
        <v>405.1</v>
      </c>
    </row>
    <row r="2980" s="1" customFormat="true" ht="12.75" hidden="false" customHeight="false" outlineLevel="0" collapsed="false">
      <c r="A2980" s="262"/>
      <c r="B2980" s="272" t="s">
        <v>914</v>
      </c>
      <c r="C2980" s="342"/>
      <c r="D2980" s="342"/>
      <c r="E2980" s="262"/>
      <c r="F2980" s="262"/>
      <c r="G2980" s="333"/>
      <c r="H2980" s="343" t="n">
        <v>0</v>
      </c>
      <c r="I2980" s="344" t="n">
        <f aca="false">K2981/J2981</f>
        <v>0.440957343412952</v>
      </c>
      <c r="J2980" s="345"/>
      <c r="K2980" s="335"/>
      <c r="L2980" s="330"/>
      <c r="M2980" s="262"/>
      <c r="N2980" s="262"/>
      <c r="O2980" s="262"/>
      <c r="P2980" s="262"/>
      <c r="Q2980" s="262"/>
      <c r="R2980" s="331"/>
    </row>
    <row r="2981" s="1" customFormat="true" ht="13.5" hidden="false" customHeight="false" outlineLevel="0" collapsed="false">
      <c r="A2981" s="346"/>
      <c r="B2981" s="346" t="s">
        <v>915</v>
      </c>
      <c r="C2981" s="346"/>
      <c r="D2981" s="346"/>
      <c r="E2981" s="346"/>
      <c r="F2981" s="347"/>
      <c r="G2981" s="348"/>
      <c r="H2981" s="349" t="n">
        <f aca="false">SUM(H2979:H2980)</f>
        <v>82395</v>
      </c>
      <c r="I2981" s="350" t="n">
        <f aca="false">K2981/H2981</f>
        <v>0.306016930638995</v>
      </c>
      <c r="J2981" s="351" t="n">
        <f aca="false">SUM(J2979:J2980)</f>
        <v>57180.735</v>
      </c>
      <c r="K2981" s="352" t="n">
        <f aca="false">H2981-J2981</f>
        <v>25214.265</v>
      </c>
      <c r="L2981" s="330"/>
      <c r="M2981" s="262"/>
      <c r="N2981" s="262"/>
      <c r="O2981" s="262"/>
      <c r="P2981" s="262"/>
      <c r="Q2981" s="262"/>
      <c r="R2981" s="331"/>
    </row>
    <row r="2982" s="1" customFormat="true" ht="13.5" hidden="false" customHeight="false" outlineLevel="0" collapsed="false">
      <c r="A2982" s="262"/>
      <c r="B2982" s="332"/>
      <c r="C2982" s="342"/>
      <c r="D2982" s="342"/>
      <c r="E2982" s="262"/>
      <c r="F2982" s="262"/>
      <c r="G2982" s="262"/>
      <c r="H2982" s="262"/>
      <c r="I2982" s="354"/>
      <c r="J2982" s="354"/>
      <c r="K2982" s="355"/>
      <c r="L2982" s="330"/>
      <c r="M2982" s="262"/>
      <c r="N2982" s="262"/>
      <c r="O2982" s="262"/>
      <c r="P2982" s="262"/>
      <c r="Q2982" s="262"/>
      <c r="R2982" s="331"/>
    </row>
    <row r="2983" s="1" customFormat="true" ht="13.5" hidden="false" customHeight="false" outlineLevel="0" collapsed="false">
      <c r="A2983" s="322"/>
      <c r="B2983" s="323" t="s">
        <v>4080</v>
      </c>
      <c r="C2983" s="324" t="s">
        <v>4081</v>
      </c>
      <c r="D2983" s="325" t="n">
        <v>42795</v>
      </c>
      <c r="E2983" s="322"/>
      <c r="F2983" s="322" t="s">
        <v>4072</v>
      </c>
      <c r="G2983" s="324"/>
      <c r="H2983" s="326" t="n">
        <v>0</v>
      </c>
      <c r="I2983" s="327" t="s">
        <v>358</v>
      </c>
      <c r="J2983" s="328" t="n">
        <v>65</v>
      </c>
      <c r="K2983" s="329" t="n">
        <v>59</v>
      </c>
      <c r="L2983" s="330"/>
      <c r="M2983" s="262"/>
      <c r="N2983" s="262"/>
      <c r="O2983" s="262"/>
      <c r="P2983" s="262"/>
      <c r="Q2983" s="262"/>
      <c r="R2983" s="331"/>
    </row>
    <row r="2984" s="1" customFormat="true" ht="12.75" hidden="false" customHeight="false" outlineLevel="0" collapsed="false">
      <c r="A2984" s="262" t="n">
        <v>15</v>
      </c>
      <c r="B2984" s="332" t="s">
        <v>1567</v>
      </c>
      <c r="C2984" s="332" t="s">
        <v>1565</v>
      </c>
      <c r="D2984" s="332" t="s">
        <v>1568</v>
      </c>
      <c r="E2984" s="262"/>
      <c r="F2984" s="331" t="n">
        <v>0.5</v>
      </c>
      <c r="G2984" s="333" t="n">
        <v>225</v>
      </c>
      <c r="H2984" s="333" t="n">
        <f aca="false">A2984*G2984*(1-H2983/100)</f>
        <v>3375</v>
      </c>
      <c r="I2984" s="334" t="n">
        <v>166.725</v>
      </c>
      <c r="J2984" s="334" t="n">
        <f aca="false">(A2984*I2984)/J2983*K2983</f>
        <v>2270.025</v>
      </c>
      <c r="K2984" s="335" t="n">
        <f aca="false">H2984-J2984</f>
        <v>1104.975</v>
      </c>
      <c r="L2984" s="330"/>
      <c r="M2984" s="262"/>
      <c r="N2984" s="262" t="n">
        <v>166.725</v>
      </c>
      <c r="O2984" s="262" t="n">
        <v>1.9</v>
      </c>
      <c r="P2984" s="262"/>
      <c r="Q2984" s="262" t="n">
        <v>225</v>
      </c>
      <c r="R2984" s="331" t="n">
        <f aca="false">A2984*F2984</f>
        <v>7.5</v>
      </c>
    </row>
    <row r="2985" s="1" customFormat="true" ht="12.75" hidden="false" customHeight="false" outlineLevel="0" collapsed="false">
      <c r="A2985" s="336" t="n">
        <f aca="false">SUM(A2984:A2984)</f>
        <v>15</v>
      </c>
      <c r="B2985" s="336" t="s">
        <v>377</v>
      </c>
      <c r="C2985" s="336"/>
      <c r="D2985" s="336"/>
      <c r="E2985" s="336"/>
      <c r="F2985" s="337" t="n">
        <f aca="false">R2985</f>
        <v>7.5</v>
      </c>
      <c r="G2985" s="338"/>
      <c r="H2985" s="339" t="n">
        <f aca="false">SUM(H2984:H2984)</f>
        <v>3375</v>
      </c>
      <c r="I2985" s="340"/>
      <c r="J2985" s="341" t="n">
        <f aca="false">SUM(J2984:J2984)</f>
        <v>2270.025</v>
      </c>
      <c r="K2985" s="335" t="n">
        <f aca="false">SUM(K2984:K2984)</f>
        <v>1104.975</v>
      </c>
      <c r="L2985" s="330"/>
      <c r="M2985" s="262"/>
      <c r="N2985" s="262"/>
      <c r="O2985" s="262"/>
      <c r="P2985" s="262"/>
      <c r="Q2985" s="262"/>
      <c r="R2985" s="331" t="n">
        <f aca="false">SUM(R2984:R2984)</f>
        <v>7.5</v>
      </c>
    </row>
    <row r="2986" s="1" customFormat="true" ht="12.75" hidden="false" customHeight="false" outlineLevel="0" collapsed="false">
      <c r="A2986" s="262"/>
      <c r="B2986" s="272" t="s">
        <v>914</v>
      </c>
      <c r="C2986" s="342"/>
      <c r="D2986" s="342"/>
      <c r="E2986" s="262"/>
      <c r="F2986" s="262"/>
      <c r="G2986" s="333"/>
      <c r="H2986" s="343" t="n">
        <v>0</v>
      </c>
      <c r="I2986" s="344" t="n">
        <f aca="false">K2987/J2987</f>
        <v>0.486767766874814</v>
      </c>
      <c r="J2986" s="345"/>
      <c r="K2986" s="335"/>
      <c r="L2986" s="330"/>
      <c r="M2986" s="262"/>
      <c r="N2986" s="262"/>
      <c r="O2986" s="262"/>
      <c r="P2986" s="262"/>
      <c r="Q2986" s="262"/>
      <c r="R2986" s="331"/>
    </row>
    <row r="2987" s="1" customFormat="true" ht="13.5" hidden="false" customHeight="false" outlineLevel="0" collapsed="false">
      <c r="A2987" s="346"/>
      <c r="B2987" s="346" t="s">
        <v>915</v>
      </c>
      <c r="C2987" s="346"/>
      <c r="D2987" s="346"/>
      <c r="E2987" s="346"/>
      <c r="F2987" s="347"/>
      <c r="G2987" s="348"/>
      <c r="H2987" s="349" t="n">
        <f aca="false">SUM(H2985:H2986)</f>
        <v>3375</v>
      </c>
      <c r="I2987" s="350" t="n">
        <f aca="false">K2987/H2987</f>
        <v>0.3274</v>
      </c>
      <c r="J2987" s="351" t="n">
        <f aca="false">SUM(J2985:J2986)</f>
        <v>2270.025</v>
      </c>
      <c r="K2987" s="352" t="n">
        <f aca="false">H2987-J2987</f>
        <v>1104.975</v>
      </c>
      <c r="L2987" s="330"/>
      <c r="M2987" s="262"/>
      <c r="N2987" s="262"/>
      <c r="O2987" s="262"/>
      <c r="P2987" s="262"/>
      <c r="Q2987" s="262"/>
      <c r="R2987" s="331"/>
    </row>
    <row r="2988" s="1" customFormat="true" ht="13.5" hidden="false" customHeight="false" outlineLevel="0" collapsed="false">
      <c r="A2988" s="262"/>
      <c r="B2988" s="332"/>
      <c r="C2988" s="342"/>
      <c r="D2988" s="342"/>
      <c r="E2988" s="262"/>
      <c r="F2988" s="262"/>
      <c r="G2988" s="262"/>
      <c r="H2988" s="262"/>
      <c r="I2988" s="354"/>
      <c r="J2988" s="354"/>
      <c r="K2988" s="355"/>
      <c r="L2988" s="330"/>
      <c r="M2988" s="262"/>
      <c r="N2988" s="262"/>
      <c r="O2988" s="262"/>
      <c r="P2988" s="262"/>
      <c r="Q2988" s="262"/>
      <c r="R2988" s="331"/>
    </row>
    <row r="2989" s="1" customFormat="true" ht="13.5" hidden="false" customHeight="false" outlineLevel="0" collapsed="false">
      <c r="A2989" s="322"/>
      <c r="B2989" s="323" t="s">
        <v>388</v>
      </c>
      <c r="C2989" s="324"/>
      <c r="D2989" s="325" t="n">
        <v>42795</v>
      </c>
      <c r="E2989" s="322"/>
      <c r="F2989" s="322" t="s">
        <v>4082</v>
      </c>
      <c r="G2989" s="324"/>
      <c r="H2989" s="326" t="n">
        <v>0</v>
      </c>
      <c r="I2989" s="327" t="s">
        <v>358</v>
      </c>
      <c r="J2989" s="328" t="n">
        <v>65</v>
      </c>
      <c r="K2989" s="329" t="n">
        <v>59</v>
      </c>
      <c r="L2989" s="330"/>
      <c r="M2989" s="262"/>
      <c r="N2989" s="262"/>
      <c r="O2989" s="262"/>
      <c r="P2989" s="262"/>
      <c r="Q2989" s="262"/>
      <c r="R2989" s="331"/>
    </row>
    <row r="2990" s="1" customFormat="true" ht="12.75" hidden="false" customHeight="false" outlineLevel="0" collapsed="false">
      <c r="A2990" s="262" t="n">
        <v>3</v>
      </c>
      <c r="B2990" s="332" t="s">
        <v>3311</v>
      </c>
      <c r="C2990" s="332" t="s">
        <v>3312</v>
      </c>
      <c r="D2990" s="332" t="s">
        <v>2716</v>
      </c>
      <c r="E2990" s="262"/>
      <c r="F2990" s="331" t="n">
        <v>4</v>
      </c>
      <c r="G2990" s="333" t="n">
        <v>1566</v>
      </c>
      <c r="H2990" s="333" t="n">
        <f aca="false">A2990*G2990*(1-H2989/100)</f>
        <v>4698</v>
      </c>
      <c r="I2990" s="334" t="n">
        <v>1080</v>
      </c>
      <c r="J2990" s="334" t="n">
        <f aca="false">(A2990*I2990)/J2989*K2989</f>
        <v>2940.92307692308</v>
      </c>
      <c r="K2990" s="335" t="n">
        <f aca="false">H2990-J2990</f>
        <v>1757.07692307692</v>
      </c>
      <c r="L2990" s="330"/>
      <c r="M2990" s="262"/>
      <c r="N2990" s="262" t="n">
        <v>1080</v>
      </c>
      <c r="O2990" s="262" t="n">
        <v>11.0769230769231</v>
      </c>
      <c r="P2990" s="262" t="n">
        <v>2800</v>
      </c>
      <c r="Q2990" s="262" t="n">
        <v>1566</v>
      </c>
      <c r="R2990" s="331" t="n">
        <f aca="false">A2990*F2990</f>
        <v>12</v>
      </c>
    </row>
    <row r="2991" s="1" customFormat="true" ht="12.75" hidden="false" customHeight="false" outlineLevel="0" collapsed="false">
      <c r="A2991" s="262" t="n">
        <v>2</v>
      </c>
      <c r="B2991" s="332" t="s">
        <v>2297</v>
      </c>
      <c r="C2991" s="332" t="s">
        <v>1553</v>
      </c>
      <c r="D2991" s="332" t="s">
        <v>3679</v>
      </c>
      <c r="E2991" s="262"/>
      <c r="F2991" s="331" t="n">
        <v>4.2</v>
      </c>
      <c r="G2991" s="333" t="n">
        <v>2685</v>
      </c>
      <c r="H2991" s="333" t="n">
        <f aca="false">A2991*G2991*(1-H2989/100)</f>
        <v>5370</v>
      </c>
      <c r="I2991" s="334" t="n">
        <v>1790.1</v>
      </c>
      <c r="J2991" s="334" t="n">
        <f aca="false">(A2991*I2991)/J2989*K2989</f>
        <v>3249.72</v>
      </c>
      <c r="K2991" s="335" t="n">
        <f aca="false">H2991-J2991</f>
        <v>2120.28</v>
      </c>
      <c r="L2991" s="330"/>
      <c r="M2991" s="262"/>
      <c r="N2991" s="262" t="n">
        <v>1790.1</v>
      </c>
      <c r="O2991" s="262" t="n">
        <v>20.4</v>
      </c>
      <c r="P2991" s="262" t="n">
        <v>3220</v>
      </c>
      <c r="Q2991" s="262" t="n">
        <v>2685</v>
      </c>
      <c r="R2991" s="331" t="n">
        <f aca="false">A2991*F2991</f>
        <v>8.4</v>
      </c>
    </row>
    <row r="2992" s="1" customFormat="true" ht="12.75" hidden="false" customHeight="false" outlineLevel="0" collapsed="false">
      <c r="A2992" s="262" t="n">
        <v>12</v>
      </c>
      <c r="B2992" s="332" t="s">
        <v>2605</v>
      </c>
      <c r="C2992" s="332" t="s">
        <v>1562</v>
      </c>
      <c r="D2992" s="332" t="s">
        <v>1917</v>
      </c>
      <c r="E2992" s="262"/>
      <c r="F2992" s="331" t="n">
        <v>0.78</v>
      </c>
      <c r="G2992" s="333" t="n">
        <v>308</v>
      </c>
      <c r="H2992" s="333" t="n">
        <f aca="false">A2992*G2992*(1-H2989/100)</f>
        <v>3696</v>
      </c>
      <c r="I2992" s="334" t="n">
        <v>219.375</v>
      </c>
      <c r="J2992" s="334" t="n">
        <f aca="false">(A2992*I2992)/J2989*K2989</f>
        <v>2389.5</v>
      </c>
      <c r="K2992" s="335" t="n">
        <f aca="false">H2992-J2992</f>
        <v>1306.5</v>
      </c>
      <c r="L2992" s="330"/>
      <c r="M2992" s="262"/>
      <c r="N2992" s="262" t="n">
        <v>219.375</v>
      </c>
      <c r="O2992" s="262" t="n">
        <v>2.5</v>
      </c>
      <c r="P2992" s="262" t="n">
        <v>450</v>
      </c>
      <c r="Q2992" s="262" t="n">
        <v>308</v>
      </c>
      <c r="R2992" s="331" t="n">
        <f aca="false">A2992*F2992</f>
        <v>9.36</v>
      </c>
    </row>
    <row r="2993" s="1" customFormat="true" ht="12.75" hidden="false" customHeight="false" outlineLevel="0" collapsed="false">
      <c r="A2993" s="262" t="n">
        <v>6</v>
      </c>
      <c r="B2993" s="332" t="s">
        <v>4083</v>
      </c>
      <c r="C2993" s="332" t="s">
        <v>2628</v>
      </c>
      <c r="D2993" s="332" t="s">
        <v>4084</v>
      </c>
      <c r="E2993" s="262"/>
      <c r="F2993" s="331" t="n">
        <v>1.23</v>
      </c>
      <c r="G2993" s="333" t="n">
        <v>668</v>
      </c>
      <c r="H2993" s="333" t="n">
        <f aca="false">A2993*G2993*(1-H2989/100)</f>
        <v>4008</v>
      </c>
      <c r="I2993" s="334" t="n">
        <v>514.215</v>
      </c>
      <c r="J2993" s="334" t="n">
        <f aca="false">(A2993*I2993)/J2989*K2989</f>
        <v>2800.494</v>
      </c>
      <c r="K2993" s="335" t="n">
        <f aca="false">H2993-J2993</f>
        <v>1207.506</v>
      </c>
      <c r="L2993" s="330"/>
      <c r="M2993" s="262"/>
      <c r="N2993" s="262" t="n">
        <v>514.215</v>
      </c>
      <c r="O2993" s="262" t="n">
        <v>5.86</v>
      </c>
      <c r="P2993" s="262" t="n">
        <v>930</v>
      </c>
      <c r="Q2993" s="262" t="n">
        <v>668</v>
      </c>
      <c r="R2993" s="331" t="n">
        <f aca="false">A2993*F2993</f>
        <v>7.38</v>
      </c>
    </row>
    <row r="2994" s="1" customFormat="true" ht="12.75" hidden="false" customHeight="false" outlineLevel="0" collapsed="false">
      <c r="A2994" s="336" t="n">
        <f aca="false">SUM(A2990:A2993)</f>
        <v>23</v>
      </c>
      <c r="B2994" s="336" t="s">
        <v>377</v>
      </c>
      <c r="C2994" s="336"/>
      <c r="D2994" s="336"/>
      <c r="E2994" s="336"/>
      <c r="F2994" s="337" t="n">
        <f aca="false">R2994</f>
        <v>37.14</v>
      </c>
      <c r="G2994" s="338"/>
      <c r="H2994" s="339" t="n">
        <f aca="false">SUM(H2990:H2993)</f>
        <v>17772</v>
      </c>
      <c r="I2994" s="340"/>
      <c r="J2994" s="341" t="n">
        <f aca="false">SUM(J2990:J2993)</f>
        <v>11380.6370769231</v>
      </c>
      <c r="K2994" s="335" t="n">
        <f aca="false">SUM(K2990:K2993)</f>
        <v>6391.36292307692</v>
      </c>
      <c r="L2994" s="330"/>
      <c r="M2994" s="262"/>
      <c r="N2994" s="262"/>
      <c r="O2994" s="262"/>
      <c r="P2994" s="262"/>
      <c r="Q2994" s="262"/>
      <c r="R2994" s="331" t="n">
        <f aca="false">SUM(R2990:R2993)</f>
        <v>37.14</v>
      </c>
    </row>
    <row r="2995" s="1" customFormat="true" ht="12.75" hidden="false" customHeight="false" outlineLevel="0" collapsed="false">
      <c r="A2995" s="262"/>
      <c r="B2995" s="272" t="s">
        <v>914</v>
      </c>
      <c r="C2995" s="342"/>
      <c r="D2995" s="342"/>
      <c r="E2995" s="262"/>
      <c r="F2995" s="262"/>
      <c r="G2995" s="333"/>
      <c r="H2995" s="343" t="n">
        <v>0</v>
      </c>
      <c r="I2995" s="344" t="n">
        <f aca="false">K2996/J2996</f>
        <v>0.561599748755447</v>
      </c>
      <c r="J2995" s="345"/>
      <c r="K2995" s="335"/>
      <c r="L2995" s="330"/>
      <c r="M2995" s="262"/>
      <c r="N2995" s="262"/>
      <c r="O2995" s="262"/>
      <c r="P2995" s="262"/>
      <c r="Q2995" s="262"/>
      <c r="R2995" s="331"/>
    </row>
    <row r="2996" s="1" customFormat="true" ht="13.5" hidden="false" customHeight="false" outlineLevel="0" collapsed="false">
      <c r="A2996" s="346"/>
      <c r="B2996" s="346" t="s">
        <v>915</v>
      </c>
      <c r="C2996" s="346"/>
      <c r="D2996" s="346"/>
      <c r="E2996" s="346"/>
      <c r="F2996" s="347"/>
      <c r="G2996" s="348"/>
      <c r="H2996" s="349" t="n">
        <f aca="false">SUM(H2994:H2995)</f>
        <v>17772</v>
      </c>
      <c r="I2996" s="350" t="n">
        <f aca="false">K2996/H2996</f>
        <v>0.359631044512543</v>
      </c>
      <c r="J2996" s="351" t="n">
        <f aca="false">SUM(J2994:J2995)</f>
        <v>11380.6370769231</v>
      </c>
      <c r="K2996" s="352" t="n">
        <f aca="false">H2996-J2996</f>
        <v>6391.36292307692</v>
      </c>
      <c r="L2996" s="330"/>
      <c r="M2996" s="262"/>
      <c r="N2996" s="262"/>
      <c r="O2996" s="262"/>
      <c r="P2996" s="262"/>
      <c r="Q2996" s="262"/>
      <c r="R2996" s="331"/>
    </row>
    <row r="2997" s="1" customFormat="true" ht="13.5" hidden="false" customHeight="false" outlineLevel="0" collapsed="false">
      <c r="A2997" s="262"/>
      <c r="B2997" s="332"/>
      <c r="C2997" s="342"/>
      <c r="D2997" s="342"/>
      <c r="E2997" s="262"/>
      <c r="F2997" s="262"/>
      <c r="G2997" s="262"/>
      <c r="H2997" s="262"/>
      <c r="I2997" s="354"/>
      <c r="J2997" s="354"/>
      <c r="K2997" s="355"/>
      <c r="L2997" s="330"/>
      <c r="M2997" s="262"/>
      <c r="N2997" s="262"/>
      <c r="O2997" s="262"/>
      <c r="P2997" s="262"/>
      <c r="Q2997" s="262"/>
      <c r="R2997" s="331"/>
    </row>
    <row r="2998" s="1" customFormat="true" ht="13.5" hidden="false" customHeight="false" outlineLevel="0" collapsed="false">
      <c r="A2998" s="322"/>
      <c r="B2998" s="323" t="s">
        <v>395</v>
      </c>
      <c r="C2998" s="324"/>
      <c r="D2998" s="325" t="n">
        <v>42795</v>
      </c>
      <c r="E2998" s="322"/>
      <c r="F2998" s="322" t="s">
        <v>4085</v>
      </c>
      <c r="G2998" s="324"/>
      <c r="H2998" s="326" t="n">
        <v>0</v>
      </c>
      <c r="I2998" s="327" t="s">
        <v>358</v>
      </c>
      <c r="J2998" s="328" t="n">
        <v>65</v>
      </c>
      <c r="K2998" s="329" t="n">
        <v>59</v>
      </c>
      <c r="L2998" s="330"/>
      <c r="M2998" s="262"/>
      <c r="N2998" s="262"/>
      <c r="O2998" s="262"/>
      <c r="P2998" s="262"/>
      <c r="Q2998" s="262"/>
      <c r="R2998" s="331"/>
    </row>
    <row r="2999" s="1" customFormat="true" ht="12.75" hidden="false" customHeight="false" outlineLevel="0" collapsed="false">
      <c r="A2999" s="262" t="n">
        <v>1</v>
      </c>
      <c r="B2999" s="332" t="s">
        <v>4086</v>
      </c>
      <c r="C2999" s="332" t="s">
        <v>2287</v>
      </c>
      <c r="D2999" s="332" t="s">
        <v>4087</v>
      </c>
      <c r="E2999" s="262"/>
      <c r="F2999" s="331" t="n">
        <v>86.66</v>
      </c>
      <c r="G2999" s="333" t="n">
        <v>14195</v>
      </c>
      <c r="H2999" s="333" t="n">
        <f aca="false">A2999*G2999*(1-H2998/100)</f>
        <v>14195</v>
      </c>
      <c r="I2999" s="334" t="n">
        <v>11829.09</v>
      </c>
      <c r="J2999" s="334" t="n">
        <f aca="false">(A2999*I2999)/J2998*K2998</f>
        <v>10737.174</v>
      </c>
      <c r="K2999" s="335" t="n">
        <f aca="false">H2999-J2999</f>
        <v>3457.826</v>
      </c>
      <c r="L2999" s="330"/>
      <c r="M2999" s="262"/>
      <c r="N2999" s="262" t="n">
        <v>11829.09</v>
      </c>
      <c r="O2999" s="262" t="n">
        <v>129.99</v>
      </c>
      <c r="P2999" s="262" t="n">
        <v>16560.726</v>
      </c>
      <c r="Q2999" s="262" t="n">
        <v>14194.908</v>
      </c>
      <c r="R2999" s="331" t="n">
        <f aca="false">A2999*F2999</f>
        <v>86.66</v>
      </c>
    </row>
    <row r="3000" s="1" customFormat="true" ht="12.75" hidden="false" customHeight="false" outlineLevel="0" collapsed="false">
      <c r="A3000" s="262" t="n">
        <v>30</v>
      </c>
      <c r="B3000" s="332" t="s">
        <v>2860</v>
      </c>
      <c r="C3000" s="332" t="s">
        <v>1802</v>
      </c>
      <c r="D3000" s="332" t="s">
        <v>2861</v>
      </c>
      <c r="E3000" s="262"/>
      <c r="F3000" s="331" t="n">
        <v>0.01</v>
      </c>
      <c r="G3000" s="333" t="n">
        <v>29</v>
      </c>
      <c r="H3000" s="333" t="n">
        <f aca="false">A3000*G3000*(1-H2998/100)</f>
        <v>870</v>
      </c>
      <c r="I3000" s="334" t="n">
        <v>22.815</v>
      </c>
      <c r="J3000" s="334" t="n">
        <f aca="false">(A3000*I3000)/J2998*K2998</f>
        <v>621.27</v>
      </c>
      <c r="K3000" s="335" t="n">
        <f aca="false">H3000-J3000</f>
        <v>248.73</v>
      </c>
      <c r="L3000" s="330"/>
      <c r="M3000" s="262"/>
      <c r="N3000" s="262" t="n">
        <v>22.815</v>
      </c>
      <c r="O3000" s="262" t="n">
        <v>0.26</v>
      </c>
      <c r="P3000" s="262" t="n">
        <v>40</v>
      </c>
      <c r="Q3000" s="262" t="n">
        <v>28.5188</v>
      </c>
      <c r="R3000" s="331" t="n">
        <f aca="false">A3000*F3000</f>
        <v>0.3</v>
      </c>
    </row>
    <row r="3001" s="1" customFormat="true" ht="12.75" hidden="false" customHeight="false" outlineLevel="0" collapsed="false">
      <c r="A3001" s="262" t="n">
        <v>4</v>
      </c>
      <c r="B3001" s="332" t="s">
        <v>4088</v>
      </c>
      <c r="C3001" s="332" t="s">
        <v>2295</v>
      </c>
      <c r="D3001" s="332" t="s">
        <v>4089</v>
      </c>
      <c r="E3001" s="262"/>
      <c r="F3001" s="331" t="n">
        <v>1.87</v>
      </c>
      <c r="G3001" s="333" t="n">
        <v>1185</v>
      </c>
      <c r="H3001" s="333" t="n">
        <f aca="false">A3001*G3001*(1-H2998/100)</f>
        <v>4740</v>
      </c>
      <c r="I3001" s="334" t="n">
        <v>877.5</v>
      </c>
      <c r="J3001" s="334" t="n">
        <f aca="false">(A3001*I3001)/J2998*K2998</f>
        <v>3186</v>
      </c>
      <c r="K3001" s="335" t="n">
        <f aca="false">H3001-J3001</f>
        <v>1554</v>
      </c>
      <c r="L3001" s="330"/>
      <c r="M3001" s="262"/>
      <c r="N3001" s="262" t="n">
        <v>877.5</v>
      </c>
      <c r="O3001" s="262" t="n">
        <v>10</v>
      </c>
      <c r="P3001" s="262" t="n">
        <v>1580</v>
      </c>
      <c r="Q3001" s="262" t="n">
        <v>1185</v>
      </c>
      <c r="R3001" s="331" t="n">
        <f aca="false">A3001*F3001</f>
        <v>7.48</v>
      </c>
    </row>
    <row r="3002" s="1" customFormat="true" ht="12.75" hidden="false" customHeight="false" outlineLevel="0" collapsed="false">
      <c r="A3002" s="262" t="n">
        <v>6</v>
      </c>
      <c r="B3002" s="332" t="s">
        <v>4083</v>
      </c>
      <c r="C3002" s="332" t="s">
        <v>2628</v>
      </c>
      <c r="D3002" s="332" t="s">
        <v>4084</v>
      </c>
      <c r="E3002" s="262"/>
      <c r="F3002" s="331" t="n">
        <v>1.23</v>
      </c>
      <c r="G3002" s="333" t="n">
        <v>668</v>
      </c>
      <c r="H3002" s="333" t="n">
        <f aca="false">A3002*G3002*(1-H2998/100)</f>
        <v>4008</v>
      </c>
      <c r="I3002" s="334" t="n">
        <v>514.215</v>
      </c>
      <c r="J3002" s="334" t="n">
        <f aca="false">(A3002*I3002)/J2998*K2998</f>
        <v>2800.494</v>
      </c>
      <c r="K3002" s="335" t="n">
        <f aca="false">H3002-J3002</f>
        <v>1207.506</v>
      </c>
      <c r="L3002" s="330"/>
      <c r="M3002" s="262"/>
      <c r="N3002" s="262" t="n">
        <v>514.215</v>
      </c>
      <c r="O3002" s="262" t="n">
        <v>5.86</v>
      </c>
      <c r="P3002" s="262" t="n">
        <v>930</v>
      </c>
      <c r="Q3002" s="262" t="n">
        <v>668</v>
      </c>
      <c r="R3002" s="331" t="n">
        <f aca="false">A3002*F3002</f>
        <v>7.38</v>
      </c>
    </row>
    <row r="3003" s="1" customFormat="true" ht="12.75" hidden="false" customHeight="false" outlineLevel="0" collapsed="false">
      <c r="A3003" s="336" t="n">
        <f aca="false">SUM(A2999:A3002)</f>
        <v>41</v>
      </c>
      <c r="B3003" s="336" t="s">
        <v>377</v>
      </c>
      <c r="C3003" s="336"/>
      <c r="D3003" s="336"/>
      <c r="E3003" s="336"/>
      <c r="F3003" s="337" t="n">
        <f aca="false">R3003</f>
        <v>101.82</v>
      </c>
      <c r="G3003" s="338"/>
      <c r="H3003" s="339" t="n">
        <f aca="false">SUM(H2999:H3002)</f>
        <v>23813</v>
      </c>
      <c r="I3003" s="340"/>
      <c r="J3003" s="341" t="n">
        <f aca="false">SUM(J2999:J3002)</f>
        <v>17344.938</v>
      </c>
      <c r="K3003" s="335" t="n">
        <f aca="false">SUM(K2999:K3002)</f>
        <v>6468.062</v>
      </c>
      <c r="L3003" s="330"/>
      <c r="M3003" s="262"/>
      <c r="N3003" s="262"/>
      <c r="O3003" s="262"/>
      <c r="P3003" s="262"/>
      <c r="Q3003" s="262"/>
      <c r="R3003" s="331" t="n">
        <f aca="false">SUM(R2999:R3002)</f>
        <v>101.82</v>
      </c>
    </row>
    <row r="3004" s="1" customFormat="true" ht="12.75" hidden="false" customHeight="false" outlineLevel="0" collapsed="false">
      <c r="A3004" s="262"/>
      <c r="B3004" s="272" t="s">
        <v>914</v>
      </c>
      <c r="C3004" s="342"/>
      <c r="D3004" s="342"/>
      <c r="E3004" s="262"/>
      <c r="F3004" s="262"/>
      <c r="G3004" s="333"/>
      <c r="H3004" s="343" t="n">
        <v>0</v>
      </c>
      <c r="I3004" s="344" t="n">
        <f aca="false">K3005/J3005</f>
        <v>0.372907761330712</v>
      </c>
      <c r="J3004" s="345"/>
      <c r="K3004" s="335"/>
      <c r="L3004" s="330"/>
      <c r="M3004" s="262"/>
      <c r="N3004" s="262"/>
      <c r="O3004" s="262"/>
      <c r="P3004" s="262"/>
      <c r="Q3004" s="262"/>
      <c r="R3004" s="331"/>
    </row>
    <row r="3005" s="1" customFormat="true" ht="13.5" hidden="false" customHeight="false" outlineLevel="0" collapsed="false">
      <c r="A3005" s="346"/>
      <c r="B3005" s="346" t="s">
        <v>915</v>
      </c>
      <c r="C3005" s="346"/>
      <c r="D3005" s="346"/>
      <c r="E3005" s="346"/>
      <c r="F3005" s="347"/>
      <c r="G3005" s="348"/>
      <c r="H3005" s="349" t="n">
        <f aca="false">SUM(H3003:H3004)</f>
        <v>23813</v>
      </c>
      <c r="I3005" s="350" t="n">
        <f aca="false">K3005/H3005</f>
        <v>0.271618947633646</v>
      </c>
      <c r="J3005" s="351" t="n">
        <f aca="false">SUM(J3003:J3004)</f>
        <v>17344.938</v>
      </c>
      <c r="K3005" s="352" t="n">
        <f aca="false">H3005-J3005</f>
        <v>6468.062</v>
      </c>
      <c r="L3005" s="330"/>
      <c r="M3005" s="262"/>
      <c r="N3005" s="262"/>
      <c r="O3005" s="262"/>
      <c r="P3005" s="262"/>
      <c r="Q3005" s="262"/>
      <c r="R3005" s="331"/>
    </row>
    <row r="3006" s="1" customFormat="true" ht="13.5" hidden="false" customHeight="false" outlineLevel="0" collapsed="false">
      <c r="A3006" s="262"/>
      <c r="B3006" s="272"/>
      <c r="C3006" s="342"/>
      <c r="D3006" s="342"/>
      <c r="E3006" s="262"/>
      <c r="F3006" s="262"/>
      <c r="G3006" s="262"/>
      <c r="H3006" s="262"/>
      <c r="I3006" s="354"/>
      <c r="J3006" s="354"/>
      <c r="K3006" s="355"/>
      <c r="L3006" s="330"/>
      <c r="M3006" s="262"/>
      <c r="N3006" s="262"/>
      <c r="O3006" s="262"/>
      <c r="P3006" s="262"/>
      <c r="Q3006" s="262"/>
      <c r="R3006" s="331"/>
    </row>
    <row r="3007" s="1" customFormat="true" ht="13.5" hidden="false" customHeight="false" outlineLevel="0" collapsed="false">
      <c r="A3007" s="322"/>
      <c r="B3007" s="272" t="s">
        <v>4090</v>
      </c>
      <c r="C3007" s="324"/>
      <c r="D3007" s="342"/>
      <c r="E3007" s="322"/>
      <c r="F3007" s="322" t="s">
        <v>4091</v>
      </c>
      <c r="G3007" s="325" t="n">
        <v>42795</v>
      </c>
      <c r="H3007" s="326" t="n">
        <v>0</v>
      </c>
      <c r="I3007" s="327" t="s">
        <v>358</v>
      </c>
      <c r="J3007" s="328" t="n">
        <v>65</v>
      </c>
      <c r="K3007" s="329" t="n">
        <v>59</v>
      </c>
      <c r="L3007" s="330"/>
      <c r="M3007" s="262"/>
      <c r="N3007" s="262"/>
      <c r="O3007" s="262"/>
      <c r="P3007" s="262"/>
      <c r="Q3007" s="262"/>
      <c r="R3007" s="331"/>
    </row>
    <row r="3008" s="1" customFormat="true" ht="12.75" hidden="false" customHeight="false" outlineLevel="0" collapsed="false">
      <c r="A3008" s="262" t="n">
        <v>10</v>
      </c>
      <c r="B3008" s="332" t="s">
        <v>1219</v>
      </c>
      <c r="C3008" s="332" t="s">
        <v>830</v>
      </c>
      <c r="D3008" s="332" t="s">
        <v>1347</v>
      </c>
      <c r="E3008" s="262"/>
      <c r="F3008" s="331" t="n">
        <v>2.5</v>
      </c>
      <c r="G3008" s="333" t="n">
        <v>430</v>
      </c>
      <c r="H3008" s="333" t="n">
        <f aca="false">A3008*G3008*(1-H3007/100)</f>
        <v>4300</v>
      </c>
      <c r="I3008" s="334" t="n">
        <v>318.5</v>
      </c>
      <c r="J3008" s="334" t="n">
        <f aca="false">(A3008*I3008)/J3007*K3007</f>
        <v>2891</v>
      </c>
      <c r="K3008" s="335" t="n">
        <f aca="false">H3008-J3008</f>
        <v>1409</v>
      </c>
      <c r="L3008" s="330"/>
      <c r="M3008" s="262"/>
      <c r="N3008" s="262" t="n">
        <v>318.5</v>
      </c>
      <c r="O3008" s="262" t="n">
        <v>3.5</v>
      </c>
      <c r="P3008" s="262" t="n">
        <v>573.3</v>
      </c>
      <c r="Q3008" s="262" t="n">
        <v>429.975</v>
      </c>
      <c r="R3008" s="331" t="n">
        <f aca="false">A3008*F3008</f>
        <v>25</v>
      </c>
    </row>
    <row r="3009" s="1" customFormat="true" ht="12.75" hidden="false" customHeight="false" outlineLevel="0" collapsed="false">
      <c r="A3009" s="262" t="n">
        <v>4</v>
      </c>
      <c r="B3009" s="332" t="s">
        <v>1225</v>
      </c>
      <c r="C3009" s="332" t="s">
        <v>830</v>
      </c>
      <c r="D3009" s="332" t="s">
        <v>1348</v>
      </c>
      <c r="E3009" s="262"/>
      <c r="F3009" s="331" t="n">
        <v>4.1</v>
      </c>
      <c r="G3009" s="333" t="n">
        <v>713</v>
      </c>
      <c r="H3009" s="333" t="n">
        <f aca="false">A3009*G3009*(1-H3007/100)</f>
        <v>2852</v>
      </c>
      <c r="I3009" s="334" t="n">
        <v>508.95</v>
      </c>
      <c r="J3009" s="334" t="n">
        <f aca="false">(A3009*I3009)/J3007*K3007</f>
        <v>1847.88</v>
      </c>
      <c r="K3009" s="335" t="n">
        <f aca="false">H3009-J3009</f>
        <v>1004.12</v>
      </c>
      <c r="L3009" s="330"/>
      <c r="M3009" s="262"/>
      <c r="N3009" s="262" t="n">
        <v>508.95</v>
      </c>
      <c r="O3009" s="262" t="n">
        <v>5.8</v>
      </c>
      <c r="P3009" s="262" t="n">
        <v>763.425</v>
      </c>
      <c r="Q3009" s="262" t="n">
        <v>712.53</v>
      </c>
      <c r="R3009" s="331" t="n">
        <f aca="false">A3009*F3009</f>
        <v>16.4</v>
      </c>
    </row>
    <row r="3010" s="1" customFormat="true" ht="12.75" hidden="false" customHeight="false" outlineLevel="0" collapsed="false">
      <c r="A3010" s="262" t="n">
        <v>15</v>
      </c>
      <c r="B3010" s="332" t="s">
        <v>837</v>
      </c>
      <c r="C3010" s="332" t="s">
        <v>833</v>
      </c>
      <c r="D3010" s="332" t="s">
        <v>1304</v>
      </c>
      <c r="E3010" s="262"/>
      <c r="F3010" s="331" t="n">
        <v>0.09</v>
      </c>
      <c r="G3010" s="333" t="n">
        <v>52</v>
      </c>
      <c r="H3010" s="333" t="n">
        <f aca="false">A3010*G3010*(1-H3007/100)</f>
        <v>780</v>
      </c>
      <c r="I3010" s="334" t="n">
        <v>34.58</v>
      </c>
      <c r="J3010" s="334" t="n">
        <f aca="false">(A3010*I3010)/J3007*K3007</f>
        <v>470.82</v>
      </c>
      <c r="K3010" s="335" t="n">
        <f aca="false">H3010-J3010</f>
        <v>309.18</v>
      </c>
      <c r="L3010" s="330"/>
      <c r="M3010" s="262"/>
      <c r="N3010" s="262" t="n">
        <v>34.58</v>
      </c>
      <c r="O3010" s="262" t="n">
        <v>0.38</v>
      </c>
      <c r="P3010" s="262" t="n">
        <v>51.87</v>
      </c>
      <c r="Q3010" s="262" t="n">
        <v>51.87</v>
      </c>
      <c r="R3010" s="331" t="n">
        <f aca="false">A3010*F3010</f>
        <v>1.35</v>
      </c>
    </row>
    <row r="3011" s="1" customFormat="true" ht="12.75" hidden="false" customHeight="false" outlineLevel="0" collapsed="false">
      <c r="A3011" s="262" t="n">
        <v>8</v>
      </c>
      <c r="B3011" s="332" t="s">
        <v>839</v>
      </c>
      <c r="C3011" s="332" t="s">
        <v>833</v>
      </c>
      <c r="D3011" s="332" t="s">
        <v>1317</v>
      </c>
      <c r="E3011" s="262"/>
      <c r="F3011" s="331" t="n">
        <v>0.11</v>
      </c>
      <c r="G3011" s="333" t="n">
        <v>53</v>
      </c>
      <c r="H3011" s="333" t="n">
        <f aca="false">A3011*G3011*(1-H3007/100)</f>
        <v>424</v>
      </c>
      <c r="I3011" s="334" t="n">
        <v>35.1</v>
      </c>
      <c r="J3011" s="334" t="n">
        <f aca="false">(A3011*I3011)/J3007*K3007</f>
        <v>254.88</v>
      </c>
      <c r="K3011" s="335" t="n">
        <f aca="false">H3011-J3011</f>
        <v>169.12</v>
      </c>
      <c r="L3011" s="330"/>
      <c r="M3011" s="262"/>
      <c r="N3011" s="262" t="n">
        <v>35.1</v>
      </c>
      <c r="O3011" s="262" t="n">
        <v>0.4</v>
      </c>
      <c r="P3011" s="262" t="n">
        <v>52.65</v>
      </c>
      <c r="Q3011" s="262" t="n">
        <v>52.65</v>
      </c>
      <c r="R3011" s="331" t="n">
        <f aca="false">A3011*F3011</f>
        <v>0.88</v>
      </c>
    </row>
    <row r="3012" s="1" customFormat="true" ht="12.75" hidden="false" customHeight="false" outlineLevel="0" collapsed="false">
      <c r="A3012" s="262" t="n">
        <v>15</v>
      </c>
      <c r="B3012" s="332" t="s">
        <v>844</v>
      </c>
      <c r="C3012" s="332" t="s">
        <v>842</v>
      </c>
      <c r="D3012" s="332" t="s">
        <v>1305</v>
      </c>
      <c r="E3012" s="262"/>
      <c r="F3012" s="331" t="n">
        <v>0.03</v>
      </c>
      <c r="G3012" s="333" t="n">
        <v>30</v>
      </c>
      <c r="H3012" s="333" t="n">
        <f aca="false">A3012*G3012*(1-H3007/100)</f>
        <v>450</v>
      </c>
      <c r="I3012" s="334" t="n">
        <v>22.75</v>
      </c>
      <c r="J3012" s="334" t="n">
        <f aca="false">(A3012*I3012)/J3007*K3007</f>
        <v>309.75</v>
      </c>
      <c r="K3012" s="335" t="n">
        <f aca="false">H3012-J3012</f>
        <v>140.25</v>
      </c>
      <c r="L3012" s="330"/>
      <c r="M3012" s="262"/>
      <c r="N3012" s="262" t="n">
        <v>22.75</v>
      </c>
      <c r="O3012" s="262" t="n">
        <v>0.25</v>
      </c>
      <c r="P3012" s="262" t="n">
        <v>50</v>
      </c>
      <c r="Q3012" s="262" t="n">
        <v>29.575</v>
      </c>
      <c r="R3012" s="331" t="n">
        <f aca="false">A3012*F3012</f>
        <v>0.45</v>
      </c>
    </row>
    <row r="3013" s="1" customFormat="true" ht="12.75" hidden="false" customHeight="false" outlineLevel="0" collapsed="false">
      <c r="A3013" s="262" t="n">
        <v>8</v>
      </c>
      <c r="B3013" s="332" t="s">
        <v>846</v>
      </c>
      <c r="C3013" s="332" t="s">
        <v>842</v>
      </c>
      <c r="D3013" s="332" t="s">
        <v>1328</v>
      </c>
      <c r="E3013" s="262"/>
      <c r="F3013" s="331" t="n">
        <v>0.04</v>
      </c>
      <c r="G3013" s="333" t="n">
        <v>42</v>
      </c>
      <c r="H3013" s="333" t="n">
        <f aca="false">A3013*G3013*(1-H3007/100)</f>
        <v>336</v>
      </c>
      <c r="I3013" s="334" t="n">
        <v>26.325</v>
      </c>
      <c r="J3013" s="334" t="n">
        <f aca="false">(A3013*I3013)/J3007*K3007</f>
        <v>191.16</v>
      </c>
      <c r="K3013" s="335" t="n">
        <f aca="false">H3013-J3013</f>
        <v>144.84</v>
      </c>
      <c r="L3013" s="330"/>
      <c r="M3013" s="262"/>
      <c r="N3013" s="262" t="n">
        <v>26.325</v>
      </c>
      <c r="O3013" s="262" t="n">
        <v>0.3</v>
      </c>
      <c r="P3013" s="262" t="n">
        <v>80</v>
      </c>
      <c r="Q3013" s="262" t="n">
        <v>42.12</v>
      </c>
      <c r="R3013" s="331" t="n">
        <f aca="false">A3013*F3013</f>
        <v>0.32</v>
      </c>
    </row>
    <row r="3014" s="1" customFormat="true" ht="12.75" hidden="false" customHeight="false" outlineLevel="0" collapsed="false">
      <c r="A3014" s="262" t="n">
        <v>6</v>
      </c>
      <c r="B3014" s="332" t="s">
        <v>2345</v>
      </c>
      <c r="C3014" s="332" t="s">
        <v>2346</v>
      </c>
      <c r="D3014" s="332" t="s">
        <v>2347</v>
      </c>
      <c r="E3014" s="262"/>
      <c r="F3014" s="331" t="n">
        <v>0.05</v>
      </c>
      <c r="G3014" s="333" t="n">
        <v>28</v>
      </c>
      <c r="H3014" s="333" t="n">
        <f aca="false">A3014*G3014*(1-H3007/100)</f>
        <v>168</v>
      </c>
      <c r="I3014" s="334" t="n">
        <v>21.06</v>
      </c>
      <c r="J3014" s="334" t="n">
        <f aca="false">(A3014*I3014)/J3007*K3007</f>
        <v>114.696</v>
      </c>
      <c r="K3014" s="335" t="n">
        <f aca="false">H3014-J3014</f>
        <v>53.304</v>
      </c>
      <c r="L3014" s="330"/>
      <c r="M3014" s="262"/>
      <c r="N3014" s="262" t="n">
        <v>21.06</v>
      </c>
      <c r="O3014" s="262" t="n">
        <v>0.24</v>
      </c>
      <c r="P3014" s="262" t="n">
        <v>37.908</v>
      </c>
      <c r="Q3014" s="262" t="n">
        <v>28.431</v>
      </c>
      <c r="R3014" s="331" t="n">
        <f aca="false">A3014*F3014</f>
        <v>0.3</v>
      </c>
    </row>
    <row r="3015" s="1" customFormat="true" ht="12.75" hidden="false" customHeight="false" outlineLevel="0" collapsed="false">
      <c r="A3015" s="262" t="n">
        <v>6</v>
      </c>
      <c r="B3015" s="332" t="s">
        <v>3347</v>
      </c>
      <c r="C3015" s="332" t="s">
        <v>3348</v>
      </c>
      <c r="D3015" s="332" t="s">
        <v>901</v>
      </c>
      <c r="E3015" s="262"/>
      <c r="F3015" s="331" t="n">
        <v>0.29</v>
      </c>
      <c r="G3015" s="333" t="n">
        <v>53</v>
      </c>
      <c r="H3015" s="333" t="n">
        <f aca="false">A3015*G3015*(1-H3007/100)</f>
        <v>318</v>
      </c>
      <c r="I3015" s="334" t="n">
        <v>35.1</v>
      </c>
      <c r="J3015" s="334" t="n">
        <f aca="false">(A3015*I3015)/J3007*K3007</f>
        <v>191.16</v>
      </c>
      <c r="K3015" s="335" t="n">
        <f aca="false">H3015-J3015</f>
        <v>126.84</v>
      </c>
      <c r="L3015" s="330"/>
      <c r="M3015" s="262"/>
      <c r="N3015" s="262" t="n">
        <v>35.1</v>
      </c>
      <c r="O3015" s="262" t="n">
        <v>0.4</v>
      </c>
      <c r="P3015" s="262" t="n">
        <v>63.18</v>
      </c>
      <c r="Q3015" s="262" t="n">
        <v>52.65</v>
      </c>
      <c r="R3015" s="331" t="n">
        <f aca="false">A3015*F3015</f>
        <v>1.74</v>
      </c>
    </row>
    <row r="3016" s="1" customFormat="true" ht="12.75" hidden="false" customHeight="false" outlineLevel="0" collapsed="false">
      <c r="A3016" s="262" t="n">
        <v>1</v>
      </c>
      <c r="B3016" s="332" t="s">
        <v>4092</v>
      </c>
      <c r="C3016" s="332" t="s">
        <v>4093</v>
      </c>
      <c r="D3016" s="332" t="s">
        <v>4094</v>
      </c>
      <c r="E3016" s="262"/>
      <c r="F3016" s="331" t="n">
        <v>23.8</v>
      </c>
      <c r="G3016" s="333" t="n">
        <v>3801</v>
      </c>
      <c r="H3016" s="333" t="n">
        <f aca="false">A3016*G3016*(1-H3007/100)</f>
        <v>3801</v>
      </c>
      <c r="I3016" s="334" t="n">
        <v>2923.83</v>
      </c>
      <c r="J3016" s="334" t="n">
        <f aca="false">(A3016*I3016)/J3007*K3007</f>
        <v>2653.938</v>
      </c>
      <c r="K3016" s="335" t="n">
        <f aca="false">H3016-J3016</f>
        <v>1147.062</v>
      </c>
      <c r="L3016" s="330"/>
      <c r="M3016" s="262"/>
      <c r="N3016" s="262" t="n">
        <v>2923.83</v>
      </c>
      <c r="O3016" s="262" t="n">
        <v>33.32</v>
      </c>
      <c r="P3016" s="262" t="n">
        <v>4100</v>
      </c>
      <c r="Q3016" s="262" t="n">
        <v>3800.979</v>
      </c>
      <c r="R3016" s="331" t="n">
        <f aca="false">A3016*F3016</f>
        <v>23.8</v>
      </c>
    </row>
    <row r="3017" s="1" customFormat="true" ht="12.75" hidden="false" customHeight="false" outlineLevel="0" collapsed="false">
      <c r="A3017" s="262" t="n">
        <v>4</v>
      </c>
      <c r="B3017" s="332" t="s">
        <v>4095</v>
      </c>
      <c r="C3017" s="332" t="s">
        <v>3271</v>
      </c>
      <c r="D3017" s="332" t="s">
        <v>4096</v>
      </c>
      <c r="E3017" s="262"/>
      <c r="F3017" s="331" t="n">
        <v>0.81</v>
      </c>
      <c r="G3017" s="333" t="n">
        <v>1293</v>
      </c>
      <c r="H3017" s="333" t="n">
        <f aca="false">A3017*G3017*(1-H3007/100)</f>
        <v>5172</v>
      </c>
      <c r="I3017" s="334" t="n">
        <v>587.86</v>
      </c>
      <c r="J3017" s="334" t="n">
        <f aca="false">(A3017*I3017)/J3007*K3007</f>
        <v>2134.384</v>
      </c>
      <c r="K3017" s="335" t="n">
        <f aca="false">H3017-J3017</f>
        <v>3037.616</v>
      </c>
      <c r="L3017" s="330"/>
      <c r="M3017" s="262"/>
      <c r="N3017" s="262" t="n">
        <v>587.86</v>
      </c>
      <c r="O3017" s="262" t="n">
        <v>6.46</v>
      </c>
      <c r="P3017" s="262"/>
      <c r="Q3017" s="262" t="n">
        <v>1293.292</v>
      </c>
      <c r="R3017" s="331" t="n">
        <f aca="false">A3017*F3017</f>
        <v>3.24</v>
      </c>
    </row>
    <row r="3018" s="1" customFormat="true" ht="12.75" hidden="false" customHeight="false" outlineLevel="0" collapsed="false">
      <c r="A3018" s="262" t="n">
        <v>4</v>
      </c>
      <c r="B3018" s="332" t="s">
        <v>4097</v>
      </c>
      <c r="C3018" s="332" t="s">
        <v>3271</v>
      </c>
      <c r="D3018" s="332" t="s">
        <v>4098</v>
      </c>
      <c r="E3018" s="262"/>
      <c r="F3018" s="331" t="n">
        <v>1.2</v>
      </c>
      <c r="G3018" s="333" t="n">
        <v>1632</v>
      </c>
      <c r="H3018" s="333" t="n">
        <f aca="false">A3018*G3018*(1-H3007/100)</f>
        <v>6528</v>
      </c>
      <c r="I3018" s="334" t="n">
        <v>741.65</v>
      </c>
      <c r="J3018" s="334" t="n">
        <f aca="false">(A3018*I3018)/J3007*K3007</f>
        <v>2692.76</v>
      </c>
      <c r="K3018" s="335" t="n">
        <f aca="false">H3018-J3018</f>
        <v>3835.24</v>
      </c>
      <c r="L3018" s="330"/>
      <c r="M3018" s="262"/>
      <c r="N3018" s="262" t="n">
        <v>741.65</v>
      </c>
      <c r="O3018" s="262" t="n">
        <v>8.15</v>
      </c>
      <c r="P3018" s="262"/>
      <c r="Q3018" s="262" t="n">
        <v>1631.63</v>
      </c>
      <c r="R3018" s="331" t="n">
        <f aca="false">A3018*F3018</f>
        <v>4.8</v>
      </c>
    </row>
    <row r="3019" s="1" customFormat="true" ht="12.75" hidden="false" customHeight="false" outlineLevel="0" collapsed="false">
      <c r="A3019" s="262" t="n">
        <v>3</v>
      </c>
      <c r="B3019" s="332" t="s">
        <v>1839</v>
      </c>
      <c r="C3019" s="332" t="s">
        <v>1840</v>
      </c>
      <c r="D3019" s="332" t="s">
        <v>1841</v>
      </c>
      <c r="E3019" s="262"/>
      <c r="F3019" s="331" t="n">
        <v>0.25</v>
      </c>
      <c r="G3019" s="333" t="n">
        <v>8500</v>
      </c>
      <c r="H3019" s="333" t="n">
        <f aca="false">A3019*G3019*(1-H3007/100)</f>
        <v>25500</v>
      </c>
      <c r="I3019" s="334" t="n">
        <v>4853.94</v>
      </c>
      <c r="J3019" s="334" t="n">
        <f aca="false">(A3019*I3019)/J3007*K3007</f>
        <v>13217.652</v>
      </c>
      <c r="K3019" s="335" t="n">
        <f aca="false">H3019-J3019</f>
        <v>12282.348</v>
      </c>
      <c r="L3019" s="330"/>
      <c r="M3019" s="262"/>
      <c r="N3019" s="262" t="n">
        <v>4853.94</v>
      </c>
      <c r="O3019" s="262" t="n">
        <v>53.34</v>
      </c>
      <c r="P3019" s="262" t="n">
        <v>8500</v>
      </c>
      <c r="Q3019" s="262" t="n">
        <v>8500</v>
      </c>
      <c r="R3019" s="331" t="n">
        <f aca="false">A3019*F3019</f>
        <v>0.75</v>
      </c>
    </row>
    <row r="3020" s="1" customFormat="true" ht="12.75" hidden="false" customHeight="false" outlineLevel="0" collapsed="false">
      <c r="A3020" s="262" t="n">
        <v>2</v>
      </c>
      <c r="B3020" s="332" t="s">
        <v>1613</v>
      </c>
      <c r="C3020" s="332" t="s">
        <v>1532</v>
      </c>
      <c r="D3020" s="332" t="s">
        <v>1614</v>
      </c>
      <c r="E3020" s="262"/>
      <c r="F3020" s="331" t="n">
        <v>0.59</v>
      </c>
      <c r="G3020" s="333" t="n">
        <v>131</v>
      </c>
      <c r="H3020" s="333" t="n">
        <f aca="false">A3020*G3020*(1-H3007/100)</f>
        <v>262</v>
      </c>
      <c r="I3020" s="334" t="n">
        <v>88.4</v>
      </c>
      <c r="J3020" s="334" t="n">
        <f aca="false">(A3020*I3020)/J3007*K3007</f>
        <v>160.48</v>
      </c>
      <c r="K3020" s="335" t="n">
        <f aca="false">H3020-J3020</f>
        <v>101.52</v>
      </c>
      <c r="L3020" s="330"/>
      <c r="M3020" s="262"/>
      <c r="N3020" s="262" t="n">
        <v>88.4</v>
      </c>
      <c r="O3020" s="262" t="n">
        <v>0.8</v>
      </c>
      <c r="P3020" s="262" t="n">
        <v>300</v>
      </c>
      <c r="Q3020" s="262" t="n">
        <v>131</v>
      </c>
      <c r="R3020" s="331" t="n">
        <f aca="false">A3020*F3020</f>
        <v>1.18</v>
      </c>
    </row>
    <row r="3021" s="1" customFormat="true" ht="12.75" hidden="false" customHeight="false" outlineLevel="0" collapsed="false">
      <c r="A3021" s="262" t="n">
        <v>2</v>
      </c>
      <c r="B3021" s="332" t="s">
        <v>2409</v>
      </c>
      <c r="C3021" s="332" t="s">
        <v>2410</v>
      </c>
      <c r="D3021" s="332" t="s">
        <v>2411</v>
      </c>
      <c r="E3021" s="262"/>
      <c r="F3021" s="331" t="n">
        <v>0.63</v>
      </c>
      <c r="G3021" s="333" t="n">
        <v>225</v>
      </c>
      <c r="H3021" s="333" t="n">
        <f aca="false">A3021*G3021*(1-H3007/100)</f>
        <v>450</v>
      </c>
      <c r="I3021" s="334" t="n">
        <v>158.015</v>
      </c>
      <c r="J3021" s="334" t="n">
        <f aca="false">(A3021*I3021)/J3007*K3007</f>
        <v>286.858</v>
      </c>
      <c r="K3021" s="335" t="n">
        <f aca="false">H3021-J3021</f>
        <v>163.142</v>
      </c>
      <c r="L3021" s="330"/>
      <c r="M3021" s="262"/>
      <c r="N3021" s="262" t="n">
        <v>158.015</v>
      </c>
      <c r="O3021" s="262" t="n">
        <v>1.43</v>
      </c>
      <c r="P3021" s="262" t="n">
        <v>500</v>
      </c>
      <c r="Q3021" s="262" t="n">
        <v>225</v>
      </c>
      <c r="R3021" s="331" t="n">
        <f aca="false">A3021*F3021</f>
        <v>1.26</v>
      </c>
    </row>
    <row r="3022" s="1" customFormat="true" ht="12.75" hidden="false" customHeight="false" outlineLevel="0" collapsed="false">
      <c r="A3022" s="262" t="n">
        <v>5</v>
      </c>
      <c r="B3022" s="332" t="s">
        <v>2052</v>
      </c>
      <c r="C3022" s="332" t="s">
        <v>1974</v>
      </c>
      <c r="D3022" s="332" t="s">
        <v>2053</v>
      </c>
      <c r="E3022" s="262"/>
      <c r="F3022" s="331" t="n">
        <v>1.84</v>
      </c>
      <c r="G3022" s="333" t="n">
        <v>685</v>
      </c>
      <c r="H3022" s="333" t="n">
        <f aca="false">A3022*G3022*(1-H3007/100)</f>
        <v>3425</v>
      </c>
      <c r="I3022" s="334" t="n">
        <v>475.15</v>
      </c>
      <c r="J3022" s="334" t="n">
        <f aca="false">(A3022*I3022)/J3007*K3007</f>
        <v>2156.45</v>
      </c>
      <c r="K3022" s="335" t="n">
        <f aca="false">H3022-J3022</f>
        <v>1268.55</v>
      </c>
      <c r="L3022" s="330"/>
      <c r="M3022" s="262"/>
      <c r="N3022" s="262" t="n">
        <v>475.15</v>
      </c>
      <c r="O3022" s="262" t="n">
        <v>4.3</v>
      </c>
      <c r="P3022" s="262" t="n">
        <v>1100</v>
      </c>
      <c r="Q3022" s="262" t="n">
        <v>685</v>
      </c>
      <c r="R3022" s="331" t="n">
        <f aca="false">A3022*F3022</f>
        <v>9.2</v>
      </c>
    </row>
    <row r="3023" s="1" customFormat="true" ht="12.75" hidden="false" customHeight="false" outlineLevel="0" collapsed="false">
      <c r="A3023" s="262" t="n">
        <v>5</v>
      </c>
      <c r="B3023" s="332" t="s">
        <v>3725</v>
      </c>
      <c r="C3023" s="332" t="s">
        <v>3726</v>
      </c>
      <c r="D3023" s="332" t="s">
        <v>3727</v>
      </c>
      <c r="E3023" s="262"/>
      <c r="F3023" s="331" t="n">
        <v>4.85</v>
      </c>
      <c r="G3023" s="333" t="n">
        <v>2843</v>
      </c>
      <c r="H3023" s="333" t="n">
        <f aca="false">A3023*G3023*(1-H3007/100)</f>
        <v>14215</v>
      </c>
      <c r="I3023" s="334" t="n">
        <v>2106</v>
      </c>
      <c r="J3023" s="334" t="n">
        <f aca="false">(A3023*I3023)/J3007*K3007</f>
        <v>9558</v>
      </c>
      <c r="K3023" s="335" t="n">
        <f aca="false">H3023-J3023</f>
        <v>4657</v>
      </c>
      <c r="L3023" s="330"/>
      <c r="M3023" s="262"/>
      <c r="N3023" s="262" t="n">
        <v>2106</v>
      </c>
      <c r="O3023" s="262" t="n">
        <v>24</v>
      </c>
      <c r="P3023" s="262" t="n">
        <v>3790</v>
      </c>
      <c r="Q3023" s="262" t="n">
        <v>2843</v>
      </c>
      <c r="R3023" s="331" t="n">
        <f aca="false">A3023*F3023</f>
        <v>24.25</v>
      </c>
    </row>
    <row r="3024" s="1" customFormat="true" ht="12.75" hidden="false" customHeight="false" outlineLevel="0" collapsed="false">
      <c r="A3024" s="262" t="n">
        <v>2</v>
      </c>
      <c r="B3024" s="332" t="s">
        <v>2618</v>
      </c>
      <c r="C3024" s="332" t="s">
        <v>1806</v>
      </c>
      <c r="D3024" s="332" t="s">
        <v>2619</v>
      </c>
      <c r="E3024" s="262"/>
      <c r="F3024" s="331" t="n">
        <v>0.96</v>
      </c>
      <c r="G3024" s="333" t="n">
        <v>829</v>
      </c>
      <c r="H3024" s="333" t="n">
        <f aca="false">A3024*G3024*(1-H3007/100)</f>
        <v>1658</v>
      </c>
      <c r="I3024" s="334" t="n">
        <v>614.25</v>
      </c>
      <c r="J3024" s="334" t="n">
        <f aca="false">(A3024*I3024)/J3007*K3007</f>
        <v>1115.1</v>
      </c>
      <c r="K3024" s="335" t="n">
        <f aca="false">H3024-J3024</f>
        <v>542.9</v>
      </c>
      <c r="L3024" s="330"/>
      <c r="M3024" s="262"/>
      <c r="N3024" s="262" t="n">
        <v>614.25</v>
      </c>
      <c r="O3024" s="262" t="n">
        <v>7</v>
      </c>
      <c r="P3024" s="262" t="n">
        <v>1110</v>
      </c>
      <c r="Q3024" s="262" t="n">
        <v>829</v>
      </c>
      <c r="R3024" s="331" t="n">
        <f aca="false">A3024*F3024</f>
        <v>1.92</v>
      </c>
    </row>
    <row r="3025" s="1" customFormat="true" ht="12.75" hidden="false" customHeight="false" outlineLevel="0" collapsed="false">
      <c r="A3025" s="262" t="n">
        <v>10</v>
      </c>
      <c r="B3025" s="332" t="s">
        <v>4099</v>
      </c>
      <c r="C3025" s="332" t="s">
        <v>1747</v>
      </c>
      <c r="D3025" s="332" t="s">
        <v>4100</v>
      </c>
      <c r="E3025" s="262"/>
      <c r="F3025" s="331" t="n">
        <v>1.67</v>
      </c>
      <c r="G3025" s="333" t="n">
        <v>746</v>
      </c>
      <c r="H3025" s="333" t="n">
        <f aca="false">A3025*G3025*(1-H3007/100)</f>
        <v>7460</v>
      </c>
      <c r="I3025" s="334" t="n">
        <v>552.825</v>
      </c>
      <c r="J3025" s="334" t="n">
        <f aca="false">(A3025*I3025)/J3007*K3007</f>
        <v>5017.95</v>
      </c>
      <c r="K3025" s="335" t="n">
        <f aca="false">H3025-J3025</f>
        <v>2442.05</v>
      </c>
      <c r="L3025" s="330"/>
      <c r="M3025" s="262"/>
      <c r="N3025" s="262" t="n">
        <v>552.825</v>
      </c>
      <c r="O3025" s="262" t="n">
        <v>6.3</v>
      </c>
      <c r="P3025" s="262" t="n">
        <v>1200</v>
      </c>
      <c r="Q3025" s="262" t="n">
        <v>746</v>
      </c>
      <c r="R3025" s="331" t="n">
        <f aca="false">A3025*F3025</f>
        <v>16.7</v>
      </c>
    </row>
    <row r="3026" s="1" customFormat="true" ht="12.75" hidden="false" customHeight="false" outlineLevel="0" collapsed="false">
      <c r="A3026" s="262" t="n">
        <v>4</v>
      </c>
      <c r="B3026" s="332" t="s">
        <v>3384</v>
      </c>
      <c r="C3026" s="332" t="s">
        <v>2415</v>
      </c>
      <c r="D3026" s="332" t="s">
        <v>3385</v>
      </c>
      <c r="E3026" s="262"/>
      <c r="F3026" s="331"/>
      <c r="G3026" s="333" t="n">
        <v>3294</v>
      </c>
      <c r="H3026" s="333" t="n">
        <f aca="false">A3026*G3026*(1-H3007/100)</f>
        <v>13176</v>
      </c>
      <c r="I3026" s="334" t="n">
        <v>2439.97</v>
      </c>
      <c r="J3026" s="334" t="n">
        <f aca="false">(A3026*I3026)/J3007*K3007</f>
        <v>8858.968</v>
      </c>
      <c r="K3026" s="335" t="n">
        <f aca="false">H3026-J3026</f>
        <v>4317.032</v>
      </c>
      <c r="L3026" s="330"/>
      <c r="M3026" s="262"/>
      <c r="N3026" s="262" t="n">
        <v>2439.97</v>
      </c>
      <c r="O3026" s="262" t="n">
        <v>27.4</v>
      </c>
      <c r="P3026" s="262" t="n">
        <v>4880</v>
      </c>
      <c r="Q3026" s="262" t="n">
        <v>3294</v>
      </c>
      <c r="R3026" s="331" t="n">
        <f aca="false">A3026*F3026</f>
        <v>0</v>
      </c>
    </row>
    <row r="3027" s="1" customFormat="true" ht="12.75" hidden="false" customHeight="false" outlineLevel="0" collapsed="false">
      <c r="A3027" s="262" t="n">
        <v>8</v>
      </c>
      <c r="B3027" s="332" t="s">
        <v>2068</v>
      </c>
      <c r="C3027" s="332" t="s">
        <v>2069</v>
      </c>
      <c r="D3027" s="332" t="s">
        <v>2070</v>
      </c>
      <c r="E3027" s="262"/>
      <c r="F3027" s="331" t="n">
        <v>0.06</v>
      </c>
      <c r="G3027" s="333" t="n">
        <v>263</v>
      </c>
      <c r="H3027" s="333" t="n">
        <f aca="false">A3027*G3027*(1-H3007/100)</f>
        <v>2104</v>
      </c>
      <c r="I3027" s="334" t="n">
        <v>175.5</v>
      </c>
      <c r="J3027" s="334" t="n">
        <f aca="false">(A3027*I3027)/J3007*K3007</f>
        <v>1274.4</v>
      </c>
      <c r="K3027" s="335" t="n">
        <f aca="false">H3027-J3027</f>
        <v>829.6</v>
      </c>
      <c r="L3027" s="330"/>
      <c r="M3027" s="262"/>
      <c r="N3027" s="262" t="n">
        <v>175.5</v>
      </c>
      <c r="O3027" s="262" t="n">
        <v>2</v>
      </c>
      <c r="P3027" s="262" t="n">
        <v>351</v>
      </c>
      <c r="Q3027" s="262" t="n">
        <v>263</v>
      </c>
      <c r="R3027" s="331" t="n">
        <f aca="false">A3027*F3027</f>
        <v>0.48</v>
      </c>
    </row>
    <row r="3028" s="1" customFormat="true" ht="12.75" hidden="false" customHeight="false" outlineLevel="0" collapsed="false">
      <c r="A3028" s="336" t="n">
        <f aca="false">SUM(A3008:A3027)</f>
        <v>122</v>
      </c>
      <c r="B3028" s="336" t="s">
        <v>377</v>
      </c>
      <c r="C3028" s="336"/>
      <c r="D3028" s="336"/>
      <c r="E3028" s="336"/>
      <c r="F3028" s="337" t="n">
        <f aca="false">R3028</f>
        <v>134.02</v>
      </c>
      <c r="G3028" s="338"/>
      <c r="H3028" s="339" t="n">
        <f aca="false">SUM(H3008:H3027)</f>
        <v>93379</v>
      </c>
      <c r="I3028" s="340"/>
      <c r="J3028" s="341" t="n">
        <f aca="false">SUM(J3008:J3027)</f>
        <v>55398.286</v>
      </c>
      <c r="K3028" s="335" t="n">
        <f aca="false">SUM(K3008:K3027)</f>
        <v>37980.714</v>
      </c>
      <c r="L3028" s="330"/>
      <c r="M3028" s="262"/>
      <c r="N3028" s="262"/>
      <c r="O3028" s="262"/>
      <c r="P3028" s="262"/>
      <c r="Q3028" s="262"/>
      <c r="R3028" s="331" t="n">
        <f aca="false">SUM(R3008:R3027)</f>
        <v>134.02</v>
      </c>
    </row>
    <row r="3029" s="1" customFormat="true" ht="12.75" hidden="false" customHeight="false" outlineLevel="0" collapsed="false">
      <c r="A3029" s="262"/>
      <c r="B3029" s="272" t="s">
        <v>914</v>
      </c>
      <c r="C3029" s="342"/>
      <c r="D3029" s="342"/>
      <c r="E3029" s="262"/>
      <c r="F3029" s="262"/>
      <c r="G3029" s="333"/>
      <c r="H3029" s="343" t="n">
        <v>0</v>
      </c>
      <c r="I3029" s="344" t="n">
        <f aca="false">K3030/J3030</f>
        <v>0.685593666201153</v>
      </c>
      <c r="J3029" s="345"/>
      <c r="K3029" s="335"/>
      <c r="L3029" s="330"/>
      <c r="M3029" s="262"/>
      <c r="N3029" s="262"/>
      <c r="O3029" s="262"/>
      <c r="P3029" s="262"/>
      <c r="Q3029" s="262"/>
      <c r="R3029" s="331"/>
    </row>
    <row r="3030" s="1" customFormat="true" ht="13.5" hidden="false" customHeight="false" outlineLevel="0" collapsed="false">
      <c r="A3030" s="346"/>
      <c r="B3030" s="346" t="s">
        <v>915</v>
      </c>
      <c r="C3030" s="346"/>
      <c r="D3030" s="346"/>
      <c r="E3030" s="346"/>
      <c r="F3030" s="347"/>
      <c r="G3030" s="348"/>
      <c r="H3030" s="349" t="n">
        <f aca="false">SUM(H3028:H3029)</f>
        <v>93379</v>
      </c>
      <c r="I3030" s="350" t="n">
        <f aca="false">K3030/H3030</f>
        <v>0.406737210721897</v>
      </c>
      <c r="J3030" s="351" t="n">
        <f aca="false">SUM(J3028:J3029)</f>
        <v>55398.286</v>
      </c>
      <c r="K3030" s="352" t="n">
        <f aca="false">H3030-J3030</f>
        <v>37980.714</v>
      </c>
      <c r="L3030" s="330"/>
      <c r="M3030" s="262"/>
      <c r="N3030" s="262"/>
      <c r="O3030" s="262"/>
      <c r="P3030" s="262"/>
      <c r="Q3030" s="262"/>
      <c r="R3030" s="331"/>
    </row>
    <row r="3031" s="1" customFormat="true" ht="13.5" hidden="false" customHeight="false" outlineLevel="0" collapsed="false">
      <c r="A3031" s="262"/>
      <c r="B3031" s="332"/>
      <c r="C3031" s="342"/>
      <c r="D3031" s="342"/>
      <c r="E3031" s="262"/>
      <c r="F3031" s="262"/>
      <c r="G3031" s="262"/>
      <c r="H3031" s="262"/>
      <c r="I3031" s="354"/>
      <c r="J3031" s="354"/>
      <c r="K3031" s="355"/>
      <c r="L3031" s="330"/>
      <c r="M3031" s="262"/>
      <c r="N3031" s="262"/>
      <c r="O3031" s="262"/>
      <c r="P3031" s="262"/>
      <c r="Q3031" s="262"/>
      <c r="R3031" s="331"/>
    </row>
    <row r="3032" s="1" customFormat="true" ht="13.5" hidden="false" customHeight="false" outlineLevel="0" collapsed="false">
      <c r="A3032" s="322"/>
      <c r="B3032" s="323" t="s">
        <v>385</v>
      </c>
      <c r="C3032" s="324"/>
      <c r="D3032" s="325" t="n">
        <v>42796</v>
      </c>
      <c r="E3032" s="322"/>
      <c r="F3032" s="322" t="s">
        <v>4101</v>
      </c>
      <c r="G3032" s="324"/>
      <c r="H3032" s="326" t="n">
        <v>0</v>
      </c>
      <c r="I3032" s="327" t="s">
        <v>358</v>
      </c>
      <c r="J3032" s="328" t="n">
        <v>65</v>
      </c>
      <c r="K3032" s="329" t="n">
        <v>59</v>
      </c>
      <c r="L3032" s="330"/>
      <c r="M3032" s="262"/>
      <c r="N3032" s="262"/>
      <c r="O3032" s="262"/>
      <c r="P3032" s="262"/>
      <c r="Q3032" s="262"/>
      <c r="R3032" s="331"/>
    </row>
    <row r="3033" s="1" customFormat="true" ht="12.75" hidden="false" customHeight="false" outlineLevel="0" collapsed="false">
      <c r="A3033" s="262" t="n">
        <v>5</v>
      </c>
      <c r="B3033" s="332" t="s">
        <v>1225</v>
      </c>
      <c r="C3033" s="332" t="s">
        <v>830</v>
      </c>
      <c r="D3033" s="332" t="s">
        <v>1348</v>
      </c>
      <c r="E3033" s="262"/>
      <c r="F3033" s="331" t="n">
        <v>4.1</v>
      </c>
      <c r="G3033" s="333" t="n">
        <v>763</v>
      </c>
      <c r="H3033" s="333" t="n">
        <f aca="false">A3033*G3033*(1-H3032/100)</f>
        <v>3815</v>
      </c>
      <c r="I3033" s="334" t="n">
        <v>508.95</v>
      </c>
      <c r="J3033" s="334" t="n">
        <f aca="false">(A3033*I3033)/J3032*K3032</f>
        <v>2309.85</v>
      </c>
      <c r="K3033" s="335" t="n">
        <f aca="false">H3033-J3033</f>
        <v>1505.15</v>
      </c>
      <c r="L3033" s="330"/>
      <c r="M3033" s="262"/>
      <c r="N3033" s="262" t="n">
        <v>508.95</v>
      </c>
      <c r="O3033" s="262" t="n">
        <v>5.8</v>
      </c>
      <c r="P3033" s="262" t="n">
        <v>763.425</v>
      </c>
      <c r="Q3033" s="262" t="n">
        <v>712.53</v>
      </c>
      <c r="R3033" s="331" t="n">
        <f aca="false">A3033*F3033</f>
        <v>20.5</v>
      </c>
    </row>
    <row r="3034" s="1" customFormat="true" ht="12.75" hidden="false" customHeight="false" outlineLevel="0" collapsed="false">
      <c r="A3034" s="262" t="n">
        <v>10</v>
      </c>
      <c r="B3034" s="332" t="s">
        <v>839</v>
      </c>
      <c r="C3034" s="332" t="s">
        <v>833</v>
      </c>
      <c r="D3034" s="332" t="s">
        <v>1317</v>
      </c>
      <c r="E3034" s="262"/>
      <c r="F3034" s="331" t="n">
        <v>0.11</v>
      </c>
      <c r="G3034" s="333" t="n">
        <v>53</v>
      </c>
      <c r="H3034" s="333" t="n">
        <f aca="false">A3034*G3034*(1-H3032/100)</f>
        <v>530</v>
      </c>
      <c r="I3034" s="334" t="n">
        <v>35.1</v>
      </c>
      <c r="J3034" s="334" t="n">
        <f aca="false">(A3034*I3034)/J3032*K3032</f>
        <v>318.6</v>
      </c>
      <c r="K3034" s="335" t="n">
        <f aca="false">H3034-J3034</f>
        <v>211.4</v>
      </c>
      <c r="L3034" s="330"/>
      <c r="M3034" s="262"/>
      <c r="N3034" s="262" t="n">
        <v>35.1</v>
      </c>
      <c r="O3034" s="262" t="n">
        <v>0.4</v>
      </c>
      <c r="P3034" s="262" t="n">
        <v>52.65</v>
      </c>
      <c r="Q3034" s="262" t="n">
        <v>52.65</v>
      </c>
      <c r="R3034" s="331" t="n">
        <f aca="false">A3034*F3034</f>
        <v>1.1</v>
      </c>
    </row>
    <row r="3035" s="1" customFormat="true" ht="12.75" hidden="false" customHeight="false" outlineLevel="0" collapsed="false">
      <c r="A3035" s="262" t="n">
        <v>10</v>
      </c>
      <c r="B3035" s="332" t="s">
        <v>846</v>
      </c>
      <c r="C3035" s="332" t="s">
        <v>842</v>
      </c>
      <c r="D3035" s="332" t="s">
        <v>1328</v>
      </c>
      <c r="E3035" s="262"/>
      <c r="F3035" s="331" t="n">
        <v>0.04</v>
      </c>
      <c r="G3035" s="333" t="n">
        <v>80</v>
      </c>
      <c r="H3035" s="333" t="n">
        <f aca="false">A3035*G3035*(1-H3032/100)</f>
        <v>800</v>
      </c>
      <c r="I3035" s="334" t="n">
        <v>26.325</v>
      </c>
      <c r="J3035" s="334" t="n">
        <f aca="false">(A3035*I3035)/J3032*K3032</f>
        <v>238.95</v>
      </c>
      <c r="K3035" s="335" t="n">
        <f aca="false">H3035-J3035</f>
        <v>561.05</v>
      </c>
      <c r="L3035" s="330"/>
      <c r="M3035" s="262"/>
      <c r="N3035" s="262" t="n">
        <v>26.325</v>
      </c>
      <c r="O3035" s="262" t="n">
        <v>0.3</v>
      </c>
      <c r="P3035" s="262" t="n">
        <v>80</v>
      </c>
      <c r="Q3035" s="262" t="n">
        <v>42.12</v>
      </c>
      <c r="R3035" s="331" t="n">
        <f aca="false">A3035*F3035</f>
        <v>0.4</v>
      </c>
    </row>
    <row r="3036" s="1" customFormat="true" ht="12.75" hidden="false" customHeight="false" outlineLevel="0" collapsed="false">
      <c r="A3036" s="262" t="n">
        <v>15</v>
      </c>
      <c r="B3036" s="332" t="s">
        <v>2002</v>
      </c>
      <c r="C3036" s="332" t="s">
        <v>2003</v>
      </c>
      <c r="D3036" s="332" t="s">
        <v>2004</v>
      </c>
      <c r="E3036" s="262"/>
      <c r="F3036" s="331" t="n">
        <v>0.1</v>
      </c>
      <c r="G3036" s="333" t="n">
        <v>0</v>
      </c>
      <c r="H3036" s="333" t="n">
        <f aca="false">A3036*G3036*(1-H3032/100)</f>
        <v>0</v>
      </c>
      <c r="I3036" s="334" t="n">
        <v>17.55</v>
      </c>
      <c r="J3036" s="334" t="n">
        <f aca="false">(A3036*I3036)/J3032*K3032</f>
        <v>238.95</v>
      </c>
      <c r="K3036" s="335" t="n">
        <f aca="false">H3036-J3036</f>
        <v>-238.95</v>
      </c>
      <c r="L3036" s="330"/>
      <c r="M3036" s="262"/>
      <c r="N3036" s="262" t="n">
        <v>17.55</v>
      </c>
      <c r="O3036" s="262" t="n">
        <v>0.2</v>
      </c>
      <c r="P3036" s="262"/>
      <c r="Q3036" s="262" t="n">
        <v>23.6925</v>
      </c>
      <c r="R3036" s="331" t="n">
        <f aca="false">A3036*F3036</f>
        <v>1.5</v>
      </c>
    </row>
    <row r="3037" s="1" customFormat="true" ht="12.75" hidden="false" customHeight="false" outlineLevel="0" collapsed="false">
      <c r="A3037" s="262" t="n">
        <v>10</v>
      </c>
      <c r="B3037" s="332" t="s">
        <v>4102</v>
      </c>
      <c r="C3037" s="332" t="s">
        <v>4103</v>
      </c>
      <c r="D3037" s="332" t="s">
        <v>4104</v>
      </c>
      <c r="E3037" s="262"/>
      <c r="F3037" s="331"/>
      <c r="G3037" s="333" t="n">
        <v>0</v>
      </c>
      <c r="H3037" s="333" t="n">
        <f aca="false">A3037*G3037*(1-H3032/100)</f>
        <v>0</v>
      </c>
      <c r="I3037" s="334" t="n">
        <v>14.56</v>
      </c>
      <c r="J3037" s="334" t="n">
        <f aca="false">(A3037*I3037)/J3032*K3032</f>
        <v>132.16</v>
      </c>
      <c r="K3037" s="335" t="n">
        <f aca="false">H3037-J3037</f>
        <v>-132.16</v>
      </c>
      <c r="L3037" s="330"/>
      <c r="M3037" s="262"/>
      <c r="N3037" s="262" t="n">
        <v>14.56</v>
      </c>
      <c r="O3037" s="262" t="n">
        <v>0.16</v>
      </c>
      <c r="P3037" s="262"/>
      <c r="Q3037" s="262" t="n">
        <v>29.12</v>
      </c>
      <c r="R3037" s="331" t="n">
        <f aca="false">A3037*F3037</f>
        <v>0</v>
      </c>
    </row>
    <row r="3038" s="1" customFormat="true" ht="12.75" hidden="false" customHeight="false" outlineLevel="0" collapsed="false">
      <c r="A3038" s="262" t="n">
        <v>10</v>
      </c>
      <c r="B3038" s="332" t="s">
        <v>4105</v>
      </c>
      <c r="C3038" s="332" t="s">
        <v>4106</v>
      </c>
      <c r="D3038" s="332" t="s">
        <v>4107</v>
      </c>
      <c r="E3038" s="262"/>
      <c r="F3038" s="331"/>
      <c r="G3038" s="333" t="n">
        <v>0</v>
      </c>
      <c r="H3038" s="333" t="n">
        <f aca="false">A3038*G3038*(1-H3032/100)</f>
        <v>0</v>
      </c>
      <c r="I3038" s="334" t="n">
        <v>7.28</v>
      </c>
      <c r="J3038" s="334" t="n">
        <f aca="false">(A3038*I3038)/J3032*K3032</f>
        <v>66.08</v>
      </c>
      <c r="K3038" s="335" t="n">
        <f aca="false">H3038-J3038</f>
        <v>-66.08</v>
      </c>
      <c r="L3038" s="330"/>
      <c r="M3038" s="262"/>
      <c r="N3038" s="262" t="n">
        <v>7.28</v>
      </c>
      <c r="O3038" s="262" t="n">
        <v>0.08</v>
      </c>
      <c r="P3038" s="262"/>
      <c r="Q3038" s="262" t="n">
        <v>14.56</v>
      </c>
      <c r="R3038" s="331" t="n">
        <f aca="false">A3038*F3038</f>
        <v>0</v>
      </c>
    </row>
    <row r="3039" s="1" customFormat="true" ht="12.75" hidden="false" customHeight="false" outlineLevel="0" collapsed="false">
      <c r="A3039" s="262" t="n">
        <v>2</v>
      </c>
      <c r="B3039" s="332" t="s">
        <v>4108</v>
      </c>
      <c r="C3039" s="332" t="s">
        <v>1822</v>
      </c>
      <c r="D3039" s="332" t="s">
        <v>4109</v>
      </c>
      <c r="E3039" s="262"/>
      <c r="F3039" s="331" t="n">
        <v>0.4</v>
      </c>
      <c r="G3039" s="333" t="n">
        <v>237</v>
      </c>
      <c r="H3039" s="333" t="n">
        <f aca="false">A3039*G3039*(1-H3032/100)</f>
        <v>474</v>
      </c>
      <c r="I3039" s="334" t="n">
        <v>157.95</v>
      </c>
      <c r="J3039" s="334" t="n">
        <f aca="false">(A3039*I3039)/J3032*K3032</f>
        <v>286.74</v>
      </c>
      <c r="K3039" s="335" t="n">
        <f aca="false">H3039-J3039</f>
        <v>187.26</v>
      </c>
      <c r="L3039" s="330"/>
      <c r="M3039" s="262"/>
      <c r="N3039" s="262" t="n">
        <v>157.95</v>
      </c>
      <c r="O3039" s="262" t="n">
        <v>1.8</v>
      </c>
      <c r="P3039" s="262" t="n">
        <v>236.925</v>
      </c>
      <c r="Q3039" s="262" t="n">
        <v>213.2325</v>
      </c>
      <c r="R3039" s="331" t="n">
        <f aca="false">A3039*F3039</f>
        <v>0.8</v>
      </c>
    </row>
    <row r="3040" s="1" customFormat="true" ht="12.75" hidden="false" customHeight="false" outlineLevel="0" collapsed="false">
      <c r="A3040" s="262" t="n">
        <v>1</v>
      </c>
      <c r="B3040" s="332" t="s">
        <v>2380</v>
      </c>
      <c r="C3040" s="332" t="s">
        <v>2381</v>
      </c>
      <c r="D3040" s="332" t="s">
        <v>2382</v>
      </c>
      <c r="E3040" s="262"/>
      <c r="F3040" s="331" t="n">
        <v>0.4</v>
      </c>
      <c r="G3040" s="333" t="n">
        <v>2500</v>
      </c>
      <c r="H3040" s="333" t="n">
        <f aca="false">A3040*G3040*(1-H3032/100)</f>
        <v>2500</v>
      </c>
      <c r="I3040" s="334" t="n">
        <v>1365</v>
      </c>
      <c r="J3040" s="334" t="n">
        <f aca="false">(A3040*I3040)/J3032*K3032</f>
        <v>1239</v>
      </c>
      <c r="K3040" s="335" t="n">
        <f aca="false">H3040-J3040</f>
        <v>1261</v>
      </c>
      <c r="L3040" s="330"/>
      <c r="M3040" s="262"/>
      <c r="N3040" s="262" t="n">
        <v>1365</v>
      </c>
      <c r="O3040" s="262" t="n">
        <v>15</v>
      </c>
      <c r="P3040" s="262" t="n">
        <v>2500</v>
      </c>
      <c r="Q3040" s="262" t="n">
        <v>1842.75</v>
      </c>
      <c r="R3040" s="331" t="n">
        <f aca="false">A3040*F3040</f>
        <v>0.4</v>
      </c>
    </row>
    <row r="3041" s="1" customFormat="true" ht="12.75" hidden="false" customHeight="false" outlineLevel="0" collapsed="false">
      <c r="A3041" s="262" t="n">
        <v>3</v>
      </c>
      <c r="B3041" s="332" t="s">
        <v>3647</v>
      </c>
      <c r="C3041" s="332" t="s">
        <v>1550</v>
      </c>
      <c r="D3041" s="332" t="s">
        <v>3648</v>
      </c>
      <c r="E3041" s="262"/>
      <c r="F3041" s="331"/>
      <c r="G3041" s="333" t="n">
        <v>240</v>
      </c>
      <c r="H3041" s="333" t="n">
        <f aca="false">A3041*G3041*(1-H3032/100)</f>
        <v>720</v>
      </c>
      <c r="I3041" s="334" t="n">
        <v>151.125</v>
      </c>
      <c r="J3041" s="334" t="n">
        <f aca="false">(A3041*I3041)/J3032*K3032</f>
        <v>411.525</v>
      </c>
      <c r="K3041" s="335" t="n">
        <f aca="false">H3041-J3041</f>
        <v>308.475</v>
      </c>
      <c r="L3041" s="330"/>
      <c r="M3041" s="262"/>
      <c r="N3041" s="262" t="n">
        <v>151.125</v>
      </c>
      <c r="O3041" s="262" t="n">
        <v>1.5</v>
      </c>
      <c r="P3041" s="262" t="n">
        <v>240</v>
      </c>
      <c r="Q3041" s="262" t="n">
        <v>302.25</v>
      </c>
      <c r="R3041" s="331" t="n">
        <f aca="false">A3041*F3041</f>
        <v>0</v>
      </c>
    </row>
    <row r="3042" s="1" customFormat="true" ht="12.75" hidden="false" customHeight="false" outlineLevel="0" collapsed="false">
      <c r="A3042" s="262" t="n">
        <v>4</v>
      </c>
      <c r="B3042" s="332" t="s">
        <v>3951</v>
      </c>
      <c r="C3042" s="332" t="s">
        <v>1550</v>
      </c>
      <c r="D3042" s="332" t="s">
        <v>3952</v>
      </c>
      <c r="E3042" s="262"/>
      <c r="F3042" s="331"/>
      <c r="G3042" s="333" t="n">
        <v>260</v>
      </c>
      <c r="H3042" s="333" t="n">
        <f aca="false">A3042*G3042*(1-H3032/100)</f>
        <v>1040</v>
      </c>
      <c r="I3042" s="334" t="n">
        <v>161.2</v>
      </c>
      <c r="J3042" s="334" t="n">
        <f aca="false">(A3042*I3042)/J3032*K3032</f>
        <v>585.28</v>
      </c>
      <c r="K3042" s="335" t="n">
        <f aca="false">H3042-J3042</f>
        <v>454.72</v>
      </c>
      <c r="L3042" s="330"/>
      <c r="M3042" s="262"/>
      <c r="N3042" s="262" t="n">
        <v>161.2</v>
      </c>
      <c r="O3042" s="262" t="n">
        <v>1.6</v>
      </c>
      <c r="P3042" s="262" t="n">
        <v>260</v>
      </c>
      <c r="Q3042" s="262" t="n">
        <v>322.4</v>
      </c>
      <c r="R3042" s="331" t="n">
        <f aca="false">A3042*F3042</f>
        <v>0</v>
      </c>
    </row>
    <row r="3043" s="1" customFormat="true" ht="12.75" hidden="false" customHeight="false" outlineLevel="0" collapsed="false">
      <c r="A3043" s="262" t="n">
        <v>3</v>
      </c>
      <c r="B3043" s="332" t="s">
        <v>2388</v>
      </c>
      <c r="C3043" s="332" t="s">
        <v>2389</v>
      </c>
      <c r="D3043" s="332" t="s">
        <v>2390</v>
      </c>
      <c r="E3043" s="262"/>
      <c r="F3043" s="331"/>
      <c r="G3043" s="333" t="n">
        <v>1070</v>
      </c>
      <c r="H3043" s="333" t="n">
        <f aca="false">A3043*G3043*(1-H3032/100)</f>
        <v>3210</v>
      </c>
      <c r="I3043" s="334" t="n">
        <v>536.9</v>
      </c>
      <c r="J3043" s="334" t="n">
        <f aca="false">(A3043*I3043)/J3032*K3032</f>
        <v>1462.02</v>
      </c>
      <c r="K3043" s="335" t="n">
        <f aca="false">H3043-J3043</f>
        <v>1747.98</v>
      </c>
      <c r="L3043" s="330"/>
      <c r="M3043" s="262"/>
      <c r="N3043" s="262" t="n">
        <v>536.9</v>
      </c>
      <c r="O3043" s="262" t="n">
        <v>5.9</v>
      </c>
      <c r="P3043" s="262" t="n">
        <v>1070</v>
      </c>
      <c r="Q3043" s="262" t="n">
        <v>1073.8</v>
      </c>
      <c r="R3043" s="331" t="n">
        <f aca="false">A3043*F3043</f>
        <v>0</v>
      </c>
    </row>
    <row r="3044" s="1" customFormat="true" ht="12.75" hidden="false" customHeight="false" outlineLevel="0" collapsed="false">
      <c r="A3044" s="262" t="n">
        <v>2</v>
      </c>
      <c r="B3044" s="332" t="s">
        <v>3507</v>
      </c>
      <c r="C3044" s="332" t="s">
        <v>1794</v>
      </c>
      <c r="D3044" s="332" t="s">
        <v>2813</v>
      </c>
      <c r="E3044" s="262"/>
      <c r="F3044" s="331" t="n">
        <v>2.91</v>
      </c>
      <c r="G3044" s="333" t="n">
        <v>1950</v>
      </c>
      <c r="H3044" s="333" t="n">
        <f aca="false">A3044*G3044*(1-H3032/100)</f>
        <v>3900</v>
      </c>
      <c r="I3044" s="334" t="n">
        <v>1297.8225</v>
      </c>
      <c r="J3044" s="334" t="n">
        <f aca="false">(A3044*I3044)/J3032*K3032</f>
        <v>2356.047</v>
      </c>
      <c r="K3044" s="335" t="n">
        <f aca="false">H3044-J3044</f>
        <v>1543.953</v>
      </c>
      <c r="L3044" s="330"/>
      <c r="M3044" s="262"/>
      <c r="N3044" s="262" t="n">
        <v>1297.8225</v>
      </c>
      <c r="O3044" s="262" t="n">
        <v>14.79</v>
      </c>
      <c r="P3044" s="262" t="n">
        <v>1950</v>
      </c>
      <c r="Q3044" s="262" t="n">
        <v>1816.9515</v>
      </c>
      <c r="R3044" s="331" t="n">
        <f aca="false">A3044*F3044</f>
        <v>5.82</v>
      </c>
    </row>
    <row r="3045" s="1" customFormat="true" ht="12.75" hidden="false" customHeight="false" outlineLevel="0" collapsed="false">
      <c r="A3045" s="262" t="n">
        <v>10</v>
      </c>
      <c r="B3045" s="332" t="s">
        <v>3038</v>
      </c>
      <c r="C3045" s="332" t="s">
        <v>1664</v>
      </c>
      <c r="D3045" s="332" t="s">
        <v>3039</v>
      </c>
      <c r="E3045" s="262"/>
      <c r="F3045" s="331" t="n">
        <v>0.05</v>
      </c>
      <c r="G3045" s="333" t="n">
        <v>70</v>
      </c>
      <c r="H3045" s="333" t="n">
        <f aca="false">A3045*G3045*(1-H3032/100)</f>
        <v>700</v>
      </c>
      <c r="I3045" s="334" t="n">
        <v>36.855</v>
      </c>
      <c r="J3045" s="334" t="n">
        <f aca="false">(A3045*I3045)/J3032*K3032</f>
        <v>334.53</v>
      </c>
      <c r="K3045" s="335" t="n">
        <f aca="false">H3045-J3045</f>
        <v>365.47</v>
      </c>
      <c r="L3045" s="330"/>
      <c r="M3045" s="262"/>
      <c r="N3045" s="262" t="n">
        <v>36.855</v>
      </c>
      <c r="O3045" s="262" t="n">
        <v>0.42</v>
      </c>
      <c r="P3045" s="262" t="n">
        <v>70</v>
      </c>
      <c r="Q3045" s="262" t="n">
        <v>51.597</v>
      </c>
      <c r="R3045" s="331" t="n">
        <f aca="false">A3045*F3045</f>
        <v>0.5</v>
      </c>
    </row>
    <row r="3046" s="1" customFormat="true" ht="12.75" hidden="false" customHeight="false" outlineLevel="0" collapsed="false">
      <c r="A3046" s="262" t="n">
        <v>22</v>
      </c>
      <c r="B3046" s="332" t="s">
        <v>1801</v>
      </c>
      <c r="C3046" s="332" t="s">
        <v>1802</v>
      </c>
      <c r="D3046" s="332" t="s">
        <v>1803</v>
      </c>
      <c r="E3046" s="262"/>
      <c r="F3046" s="331" t="n">
        <v>0.01</v>
      </c>
      <c r="G3046" s="333" t="n">
        <v>30</v>
      </c>
      <c r="H3046" s="333" t="n">
        <f aca="false">A3046*G3046*(1-H3032/100)</f>
        <v>660</v>
      </c>
      <c r="I3046" s="334" t="n">
        <v>15.795</v>
      </c>
      <c r="J3046" s="334" t="n">
        <f aca="false">(A3046*I3046)/J3032*K3032</f>
        <v>315.414</v>
      </c>
      <c r="K3046" s="335" t="n">
        <f aca="false">H3046-J3046</f>
        <v>344.586</v>
      </c>
      <c r="L3046" s="330"/>
      <c r="M3046" s="262"/>
      <c r="N3046" s="262" t="n">
        <v>15.795</v>
      </c>
      <c r="O3046" s="262" t="n">
        <v>0.18</v>
      </c>
      <c r="P3046" s="262" t="n">
        <v>30</v>
      </c>
      <c r="Q3046" s="262" t="n">
        <v>21.3233</v>
      </c>
      <c r="R3046" s="331" t="n">
        <f aca="false">A3046*F3046</f>
        <v>0.22</v>
      </c>
    </row>
    <row r="3047" s="1" customFormat="true" ht="12.75" hidden="false" customHeight="false" outlineLevel="0" collapsed="false">
      <c r="A3047" s="262" t="n">
        <v>6</v>
      </c>
      <c r="B3047" s="332" t="s">
        <v>3655</v>
      </c>
      <c r="C3047" s="332" t="s">
        <v>1680</v>
      </c>
      <c r="D3047" s="332" t="s">
        <v>3656</v>
      </c>
      <c r="E3047" s="262"/>
      <c r="F3047" s="331" t="n">
        <v>0.011</v>
      </c>
      <c r="G3047" s="333" t="n">
        <v>90</v>
      </c>
      <c r="H3047" s="333" t="n">
        <f aca="false">A3047*G3047*(1-H3032/100)</f>
        <v>540</v>
      </c>
      <c r="I3047" s="334" t="n">
        <v>63.18</v>
      </c>
      <c r="J3047" s="334" t="n">
        <f aca="false">(A3047*I3047)/J3032*K3032</f>
        <v>344.088</v>
      </c>
      <c r="K3047" s="335" t="n">
        <f aca="false">H3047-J3047</f>
        <v>195.912</v>
      </c>
      <c r="L3047" s="330"/>
      <c r="M3047" s="262"/>
      <c r="N3047" s="262" t="n">
        <v>63.18</v>
      </c>
      <c r="O3047" s="262" t="n">
        <v>0.72</v>
      </c>
      <c r="P3047" s="262" t="n">
        <v>90</v>
      </c>
      <c r="Q3047" s="262" t="n">
        <v>80</v>
      </c>
      <c r="R3047" s="331" t="n">
        <f aca="false">A3047*F3047</f>
        <v>0.066</v>
      </c>
    </row>
    <row r="3048" s="1" customFormat="true" ht="12.75" hidden="false" customHeight="false" outlineLevel="0" collapsed="false">
      <c r="A3048" s="262" t="n">
        <v>1</v>
      </c>
      <c r="B3048" s="332" t="s">
        <v>1921</v>
      </c>
      <c r="C3048" s="332" t="s">
        <v>1922</v>
      </c>
      <c r="D3048" s="332" t="s">
        <v>856</v>
      </c>
      <c r="E3048" s="262"/>
      <c r="F3048" s="331" t="n">
        <v>1</v>
      </c>
      <c r="G3048" s="333" t="n">
        <v>839</v>
      </c>
      <c r="H3048" s="333" t="n">
        <f aca="false">A3048*G3048*(1-H3032/100)</f>
        <v>839</v>
      </c>
      <c r="I3048" s="334" t="n">
        <v>419.445</v>
      </c>
      <c r="J3048" s="334" t="n">
        <f aca="false">(A3048*I3048)/J3032*K3032</f>
        <v>380.727</v>
      </c>
      <c r="K3048" s="335" t="n">
        <f aca="false">H3048-J3048</f>
        <v>458.273</v>
      </c>
      <c r="L3048" s="330"/>
      <c r="M3048" s="262"/>
      <c r="N3048" s="262" t="n">
        <v>419.445</v>
      </c>
      <c r="O3048" s="262" t="n">
        <v>4.78</v>
      </c>
      <c r="P3048" s="262" t="n">
        <v>839</v>
      </c>
      <c r="Q3048" s="262" t="n">
        <v>671</v>
      </c>
      <c r="R3048" s="331" t="n">
        <f aca="false">A3048*F3048</f>
        <v>1</v>
      </c>
    </row>
    <row r="3049" s="1" customFormat="true" ht="12.75" hidden="false" customHeight="false" outlineLevel="0" collapsed="false">
      <c r="A3049" s="336" t="n">
        <f aca="false">SUM(A3033:A3048)</f>
        <v>114</v>
      </c>
      <c r="B3049" s="336" t="s">
        <v>377</v>
      </c>
      <c r="C3049" s="336"/>
      <c r="D3049" s="336"/>
      <c r="E3049" s="336"/>
      <c r="F3049" s="337" t="n">
        <f aca="false">R3049</f>
        <v>32.306</v>
      </c>
      <c r="G3049" s="338"/>
      <c r="H3049" s="339" t="n">
        <f aca="false">SUM(H3033:H3048)</f>
        <v>19728</v>
      </c>
      <c r="I3049" s="340"/>
      <c r="J3049" s="341" t="n">
        <f aca="false">SUM(J3033:J3048)</f>
        <v>11019.961</v>
      </c>
      <c r="K3049" s="335" t="n">
        <f aca="false">SUM(K3033:K3048)</f>
        <v>8708.039</v>
      </c>
      <c r="L3049" s="330"/>
      <c r="M3049" s="262"/>
      <c r="N3049" s="262"/>
      <c r="O3049" s="262"/>
      <c r="P3049" s="262"/>
      <c r="Q3049" s="262"/>
      <c r="R3049" s="331" t="n">
        <f aca="false">SUM(R3033:R3048)</f>
        <v>32.306</v>
      </c>
    </row>
    <row r="3050" s="1" customFormat="true" ht="12.75" hidden="false" customHeight="false" outlineLevel="0" collapsed="false">
      <c r="A3050" s="262"/>
      <c r="B3050" s="272" t="s">
        <v>914</v>
      </c>
      <c r="C3050" s="342"/>
      <c r="D3050" s="342"/>
      <c r="E3050" s="262"/>
      <c r="F3050" s="262"/>
      <c r="G3050" s="333"/>
      <c r="H3050" s="343" t="n">
        <v>0</v>
      </c>
      <c r="I3050" s="344" t="n">
        <f aca="false">K3051/J3051</f>
        <v>0.79020597259827</v>
      </c>
      <c r="J3050" s="345"/>
      <c r="K3050" s="335"/>
      <c r="L3050" s="330"/>
      <c r="M3050" s="262"/>
      <c r="N3050" s="262"/>
      <c r="O3050" s="262"/>
      <c r="P3050" s="262"/>
      <c r="Q3050" s="262"/>
      <c r="R3050" s="331"/>
    </row>
    <row r="3051" s="1" customFormat="true" ht="13.5" hidden="false" customHeight="false" outlineLevel="0" collapsed="false">
      <c r="A3051" s="346"/>
      <c r="B3051" s="346" t="s">
        <v>915</v>
      </c>
      <c r="C3051" s="346"/>
      <c r="D3051" s="346"/>
      <c r="E3051" s="346"/>
      <c r="F3051" s="347"/>
      <c r="G3051" s="348"/>
      <c r="H3051" s="349" t="n">
        <f aca="false">SUM(H3049:H3050)</f>
        <v>19728</v>
      </c>
      <c r="I3051" s="350" t="n">
        <f aca="false">K3051/H3051</f>
        <v>0.441405058799676</v>
      </c>
      <c r="J3051" s="351" t="n">
        <f aca="false">SUM(J3049:J3050)</f>
        <v>11019.961</v>
      </c>
      <c r="K3051" s="352" t="n">
        <f aca="false">H3051-J3051</f>
        <v>8708.039</v>
      </c>
      <c r="L3051" s="330"/>
      <c r="M3051" s="262"/>
      <c r="N3051" s="262"/>
      <c r="O3051" s="262"/>
      <c r="P3051" s="262"/>
      <c r="Q3051" s="262"/>
      <c r="R3051" s="331"/>
    </row>
    <row r="3052" s="1" customFormat="true" ht="13.5" hidden="false" customHeight="false" outlineLevel="0" collapsed="false">
      <c r="A3052" s="262"/>
      <c r="B3052" s="332"/>
      <c r="C3052" s="342"/>
      <c r="D3052" s="342"/>
      <c r="E3052" s="262"/>
      <c r="F3052" s="262"/>
      <c r="G3052" s="262"/>
      <c r="H3052" s="262"/>
      <c r="I3052" s="354"/>
      <c r="J3052" s="354"/>
      <c r="K3052" s="355"/>
      <c r="L3052" s="330"/>
      <c r="M3052" s="262"/>
      <c r="N3052" s="262"/>
      <c r="O3052" s="262"/>
      <c r="P3052" s="262"/>
      <c r="Q3052" s="262"/>
      <c r="R3052" s="331"/>
    </row>
    <row r="3053" s="1" customFormat="true" ht="39" hidden="false" customHeight="false" outlineLevel="0" collapsed="false">
      <c r="A3053" s="322"/>
      <c r="B3053" s="422" t="s">
        <v>4110</v>
      </c>
      <c r="C3053" s="324"/>
      <c r="D3053" s="325" t="n">
        <v>42796</v>
      </c>
      <c r="E3053" s="322"/>
      <c r="F3053" s="322" t="s">
        <v>4111</v>
      </c>
      <c r="G3053" s="324"/>
      <c r="H3053" s="326" t="n">
        <v>0</v>
      </c>
      <c r="I3053" s="327" t="s">
        <v>358</v>
      </c>
      <c r="J3053" s="328" t="n">
        <v>65</v>
      </c>
      <c r="K3053" s="329" t="n">
        <v>59</v>
      </c>
      <c r="L3053" s="330"/>
      <c r="M3053" s="262"/>
      <c r="N3053" s="262"/>
      <c r="O3053" s="262"/>
      <c r="P3053" s="262"/>
      <c r="Q3053" s="262"/>
      <c r="R3053" s="331"/>
    </row>
    <row r="3054" s="1" customFormat="true" ht="12.75" hidden="false" customHeight="false" outlineLevel="0" collapsed="false">
      <c r="A3054" s="262" t="n">
        <v>1</v>
      </c>
      <c r="B3054" s="332" t="s">
        <v>4112</v>
      </c>
      <c r="C3054" s="332" t="s">
        <v>2090</v>
      </c>
      <c r="D3054" s="332" t="s">
        <v>4113</v>
      </c>
      <c r="E3054" s="262"/>
      <c r="F3054" s="331" t="n">
        <v>0.05</v>
      </c>
      <c r="G3054" s="333" t="n">
        <v>1200</v>
      </c>
      <c r="H3054" s="333" t="n">
        <f aca="false">A3054*G3054*(1-H3053/100)</f>
        <v>1200</v>
      </c>
      <c r="I3054" s="334" t="n">
        <v>563.29</v>
      </c>
      <c r="J3054" s="334" t="n">
        <f aca="false">(A3054*I3054)/J3053*K3053</f>
        <v>511.294</v>
      </c>
      <c r="K3054" s="335" t="n">
        <f aca="false">H3054-J3054</f>
        <v>688.706</v>
      </c>
      <c r="L3054" s="330"/>
      <c r="M3054" s="262"/>
      <c r="N3054" s="262" t="n">
        <v>563.29</v>
      </c>
      <c r="O3054" s="262" t="n">
        <v>6.19</v>
      </c>
      <c r="P3054" s="262" t="n">
        <v>810</v>
      </c>
      <c r="Q3054" s="262" t="n">
        <v>732.277</v>
      </c>
      <c r="R3054" s="331" t="n">
        <f aca="false">A3054*F3054</f>
        <v>0.05</v>
      </c>
    </row>
    <row r="3055" s="1" customFormat="true" ht="12.75" hidden="false" customHeight="false" outlineLevel="0" collapsed="false">
      <c r="A3055" s="262" t="n">
        <v>1</v>
      </c>
      <c r="B3055" s="332" t="s">
        <v>4114</v>
      </c>
      <c r="C3055" s="332" t="s">
        <v>1087</v>
      </c>
      <c r="D3055" s="332" t="s">
        <v>4115</v>
      </c>
      <c r="E3055" s="262"/>
      <c r="F3055" s="331" t="n">
        <v>0.06</v>
      </c>
      <c r="G3055" s="333" t="n">
        <v>6200</v>
      </c>
      <c r="H3055" s="333" t="n">
        <f aca="false">A3055*G3055*(1-H3053/100)</f>
        <v>6200</v>
      </c>
      <c r="I3055" s="334" t="n">
        <v>4095</v>
      </c>
      <c r="J3055" s="334" t="n">
        <f aca="false">(A3055*I3055)/J3053*K3053</f>
        <v>3717</v>
      </c>
      <c r="K3055" s="335" t="n">
        <f aca="false">H3055-J3055</f>
        <v>2483</v>
      </c>
      <c r="L3055" s="330"/>
      <c r="M3055" s="262"/>
      <c r="N3055" s="262" t="n">
        <v>4095</v>
      </c>
      <c r="O3055" s="262" t="n">
        <v>45</v>
      </c>
      <c r="P3055" s="262" t="n">
        <v>6090</v>
      </c>
      <c r="Q3055" s="262" t="n">
        <v>5528.25</v>
      </c>
      <c r="R3055" s="331" t="n">
        <f aca="false">A3055*F3055</f>
        <v>0.06</v>
      </c>
    </row>
    <row r="3056" s="1" customFormat="true" ht="12.75" hidden="false" customHeight="false" outlineLevel="0" collapsed="false">
      <c r="A3056" s="336" t="n">
        <f aca="false">SUM(A3054:A3055)</f>
        <v>2</v>
      </c>
      <c r="B3056" s="336" t="s">
        <v>377</v>
      </c>
      <c r="C3056" s="336"/>
      <c r="D3056" s="336"/>
      <c r="E3056" s="336"/>
      <c r="F3056" s="337" t="n">
        <f aca="false">R3056</f>
        <v>0.11</v>
      </c>
      <c r="G3056" s="338"/>
      <c r="H3056" s="339" t="n">
        <f aca="false">SUM(H3054:H3055)</f>
        <v>7400</v>
      </c>
      <c r="I3056" s="340"/>
      <c r="J3056" s="341" t="n">
        <f aca="false">SUM(J3054:J3055)</f>
        <v>4228.294</v>
      </c>
      <c r="K3056" s="335" t="n">
        <f aca="false">SUM(K3054:K3055)</f>
        <v>3171.706</v>
      </c>
      <c r="L3056" s="330"/>
      <c r="M3056" s="262"/>
      <c r="N3056" s="262"/>
      <c r="O3056" s="262"/>
      <c r="P3056" s="262"/>
      <c r="Q3056" s="262"/>
      <c r="R3056" s="331" t="n">
        <f aca="false">SUM(R3054:R3055)</f>
        <v>0.11</v>
      </c>
    </row>
    <row r="3057" s="1" customFormat="true" ht="12.75" hidden="false" customHeight="false" outlineLevel="0" collapsed="false">
      <c r="A3057" s="262"/>
      <c r="B3057" s="272" t="s">
        <v>914</v>
      </c>
      <c r="C3057" s="342"/>
      <c r="D3057" s="342"/>
      <c r="E3057" s="262"/>
      <c r="F3057" s="262"/>
      <c r="G3057" s="333"/>
      <c r="H3057" s="343" t="n">
        <v>0</v>
      </c>
      <c r="I3057" s="344" t="n">
        <f aca="false">K3058/J3058</f>
        <v>0.750114821722425</v>
      </c>
      <c r="J3057" s="345"/>
      <c r="K3057" s="335"/>
      <c r="L3057" s="330"/>
      <c r="M3057" s="262"/>
      <c r="N3057" s="262"/>
      <c r="O3057" s="262"/>
      <c r="P3057" s="262"/>
      <c r="Q3057" s="262"/>
      <c r="R3057" s="331"/>
    </row>
    <row r="3058" s="1" customFormat="true" ht="13.5" hidden="false" customHeight="false" outlineLevel="0" collapsed="false">
      <c r="A3058" s="346"/>
      <c r="B3058" s="346" t="s">
        <v>915</v>
      </c>
      <c r="C3058" s="346"/>
      <c r="D3058" s="346"/>
      <c r="E3058" s="346"/>
      <c r="F3058" s="347"/>
      <c r="G3058" s="348"/>
      <c r="H3058" s="349" t="n">
        <f aca="false">SUM(H3056:H3057)</f>
        <v>7400</v>
      </c>
      <c r="I3058" s="350" t="n">
        <f aca="false">K3058/H3058</f>
        <v>0.428608918918919</v>
      </c>
      <c r="J3058" s="351" t="n">
        <f aca="false">SUM(J3056:J3057)</f>
        <v>4228.294</v>
      </c>
      <c r="K3058" s="352" t="n">
        <f aca="false">H3058-J3058</f>
        <v>3171.706</v>
      </c>
      <c r="L3058" s="330"/>
      <c r="M3058" s="262"/>
      <c r="N3058" s="262"/>
      <c r="O3058" s="262"/>
      <c r="P3058" s="262"/>
      <c r="Q3058" s="262"/>
      <c r="R3058" s="331"/>
    </row>
    <row r="3059" s="1" customFormat="true" ht="13.5" hidden="false" customHeight="false" outlineLevel="0" collapsed="false">
      <c r="A3059" s="262"/>
      <c r="B3059" s="332"/>
      <c r="C3059" s="342"/>
      <c r="D3059" s="342"/>
      <c r="E3059" s="262"/>
      <c r="F3059" s="262"/>
      <c r="G3059" s="262"/>
      <c r="H3059" s="262"/>
      <c r="I3059" s="354"/>
      <c r="J3059" s="354"/>
      <c r="K3059" s="355"/>
      <c r="L3059" s="330"/>
      <c r="M3059" s="262"/>
      <c r="N3059" s="262"/>
      <c r="O3059" s="262"/>
      <c r="P3059" s="262"/>
      <c r="Q3059" s="262"/>
      <c r="R3059" s="331"/>
    </row>
    <row r="3060" s="1" customFormat="true" ht="13.5" hidden="false" customHeight="false" outlineLevel="0" collapsed="false">
      <c r="A3060" s="322"/>
      <c r="B3060" s="323" t="s">
        <v>4116</v>
      </c>
      <c r="C3060" s="324"/>
      <c r="D3060" s="325" t="n">
        <v>42796</v>
      </c>
      <c r="E3060" s="322"/>
      <c r="F3060" s="322" t="s">
        <v>4111</v>
      </c>
      <c r="G3060" s="324"/>
      <c r="H3060" s="326" t="n">
        <v>0</v>
      </c>
      <c r="I3060" s="327" t="s">
        <v>358</v>
      </c>
      <c r="J3060" s="328" t="n">
        <v>65</v>
      </c>
      <c r="K3060" s="329" t="n">
        <v>59</v>
      </c>
      <c r="L3060" s="330"/>
      <c r="M3060" s="262"/>
      <c r="N3060" s="262"/>
      <c r="O3060" s="262"/>
      <c r="P3060" s="262"/>
      <c r="Q3060" s="262"/>
      <c r="R3060" s="331"/>
    </row>
    <row r="3061" s="1" customFormat="true" ht="12.75" hidden="false" customHeight="false" outlineLevel="0" collapsed="false">
      <c r="A3061" s="262" t="n">
        <v>2</v>
      </c>
      <c r="B3061" s="332" t="s">
        <v>4117</v>
      </c>
      <c r="C3061" s="332" t="s">
        <v>4118</v>
      </c>
      <c r="D3061" s="332" t="s">
        <v>4119</v>
      </c>
      <c r="E3061" s="262"/>
      <c r="F3061" s="331"/>
      <c r="G3061" s="333" t="n">
        <v>860</v>
      </c>
      <c r="H3061" s="333" t="n">
        <f aca="false">A3061*G3061*(1-H3060/100)</f>
        <v>1720</v>
      </c>
      <c r="I3061" s="334" t="n">
        <v>717.535</v>
      </c>
      <c r="J3061" s="334" t="n">
        <f aca="false">(A3061*I3061)/J3060*K3060</f>
        <v>1302.602</v>
      </c>
      <c r="K3061" s="335" t="n">
        <f aca="false">H3061-J3061</f>
        <v>417.398</v>
      </c>
      <c r="L3061" s="330"/>
      <c r="M3061" s="262"/>
      <c r="N3061" s="262" t="n">
        <v>717.535</v>
      </c>
      <c r="O3061" s="262" t="n">
        <v>8.3</v>
      </c>
      <c r="P3061" s="262" t="n">
        <v>1076.3025</v>
      </c>
      <c r="Q3061" s="262" t="n">
        <v>861.042</v>
      </c>
      <c r="R3061" s="331" t="n">
        <f aca="false">A3061*F3061</f>
        <v>0</v>
      </c>
    </row>
    <row r="3062" s="1" customFormat="true" ht="12.75" hidden="false" customHeight="false" outlineLevel="0" collapsed="false">
      <c r="A3062" s="336" t="n">
        <f aca="false">SUM(A3061:A3061)</f>
        <v>2</v>
      </c>
      <c r="B3062" s="336" t="s">
        <v>377</v>
      </c>
      <c r="C3062" s="336"/>
      <c r="D3062" s="336"/>
      <c r="E3062" s="336"/>
      <c r="F3062" s="337" t="n">
        <f aca="false">R3062</f>
        <v>0</v>
      </c>
      <c r="G3062" s="338"/>
      <c r="H3062" s="339" t="n">
        <f aca="false">SUM(H3061:H3061)</f>
        <v>1720</v>
      </c>
      <c r="I3062" s="340"/>
      <c r="J3062" s="341" t="n">
        <f aca="false">SUM(J3061:J3061)</f>
        <v>1302.602</v>
      </c>
      <c r="K3062" s="335" t="n">
        <f aca="false">SUM(K3061:K3061)</f>
        <v>417.398</v>
      </c>
      <c r="L3062" s="330"/>
      <c r="M3062" s="262"/>
      <c r="N3062" s="262"/>
      <c r="O3062" s="262"/>
      <c r="P3062" s="262"/>
      <c r="Q3062" s="262"/>
      <c r="R3062" s="331" t="n">
        <f aca="false">SUM(R3061:R3061)</f>
        <v>0</v>
      </c>
    </row>
    <row r="3063" s="1" customFormat="true" ht="12.75" hidden="false" customHeight="false" outlineLevel="0" collapsed="false">
      <c r="A3063" s="262"/>
      <c r="B3063" s="272" t="s">
        <v>914</v>
      </c>
      <c r="C3063" s="342"/>
      <c r="D3063" s="342"/>
      <c r="E3063" s="262"/>
      <c r="F3063" s="262"/>
      <c r="G3063" s="333"/>
      <c r="H3063" s="343" t="n">
        <v>0</v>
      </c>
      <c r="I3063" s="344" t="n">
        <f aca="false">K3064/J3064</f>
        <v>0.320434023592778</v>
      </c>
      <c r="J3063" s="345"/>
      <c r="K3063" s="335"/>
      <c r="L3063" s="330"/>
      <c r="M3063" s="262"/>
      <c r="N3063" s="262"/>
      <c r="O3063" s="262"/>
      <c r="P3063" s="262"/>
      <c r="Q3063" s="262"/>
      <c r="R3063" s="331"/>
    </row>
    <row r="3064" s="1" customFormat="true" ht="13.5" hidden="false" customHeight="false" outlineLevel="0" collapsed="false">
      <c r="A3064" s="346"/>
      <c r="B3064" s="346" t="s">
        <v>915</v>
      </c>
      <c r="C3064" s="346"/>
      <c r="D3064" s="346"/>
      <c r="E3064" s="346"/>
      <c r="F3064" s="347"/>
      <c r="G3064" s="348"/>
      <c r="H3064" s="349" t="n">
        <f aca="false">SUM(H3062:H3063)</f>
        <v>1720</v>
      </c>
      <c r="I3064" s="350" t="n">
        <f aca="false">K3064/H3064</f>
        <v>0.242673255813954</v>
      </c>
      <c r="J3064" s="351" t="n">
        <f aca="false">SUM(J3062:J3063)</f>
        <v>1302.602</v>
      </c>
      <c r="K3064" s="352" t="n">
        <f aca="false">H3064-J3064</f>
        <v>417.398</v>
      </c>
      <c r="L3064" s="330"/>
      <c r="M3064" s="262"/>
      <c r="N3064" s="262"/>
      <c r="O3064" s="262"/>
      <c r="P3064" s="262"/>
      <c r="Q3064" s="262"/>
      <c r="R3064" s="331"/>
    </row>
    <row r="3065" s="1" customFormat="true" ht="13.5" hidden="false" customHeight="false" outlineLevel="0" collapsed="false">
      <c r="A3065" s="262"/>
      <c r="B3065" s="332"/>
      <c r="C3065" s="342"/>
      <c r="D3065" s="342"/>
      <c r="E3065" s="262"/>
      <c r="F3065" s="262"/>
      <c r="G3065" s="262"/>
      <c r="H3065" s="262"/>
      <c r="I3065" s="354"/>
      <c r="J3065" s="354"/>
      <c r="K3065" s="355"/>
      <c r="L3065" s="330"/>
      <c r="M3065" s="262"/>
      <c r="N3065" s="262"/>
      <c r="O3065" s="262"/>
      <c r="P3065" s="262"/>
      <c r="Q3065" s="262"/>
      <c r="R3065" s="331"/>
    </row>
    <row r="3066" s="1" customFormat="true" ht="13.5" hidden="false" customHeight="false" outlineLevel="0" collapsed="false">
      <c r="A3066" s="322"/>
      <c r="B3066" s="323" t="s">
        <v>4120</v>
      </c>
      <c r="C3066" s="324" t="s">
        <v>4121</v>
      </c>
      <c r="D3066" s="325" t="n">
        <v>42796</v>
      </c>
      <c r="E3066" s="322"/>
      <c r="F3066" s="322" t="s">
        <v>4111</v>
      </c>
      <c r="G3066" s="324"/>
      <c r="H3066" s="326" t="n">
        <v>0</v>
      </c>
      <c r="I3066" s="327" t="s">
        <v>358</v>
      </c>
      <c r="J3066" s="328" t="n">
        <v>65</v>
      </c>
      <c r="K3066" s="329" t="n">
        <v>59</v>
      </c>
      <c r="L3066" s="330"/>
      <c r="M3066" s="262"/>
      <c r="N3066" s="262"/>
      <c r="O3066" s="262"/>
      <c r="P3066" s="262"/>
      <c r="Q3066" s="262"/>
      <c r="R3066" s="331"/>
    </row>
    <row r="3067" s="1" customFormat="true" ht="12.75" hidden="false" customHeight="false" outlineLevel="0" collapsed="false">
      <c r="A3067" s="262" t="n">
        <v>6</v>
      </c>
      <c r="B3067" s="332" t="s">
        <v>253</v>
      </c>
      <c r="C3067" s="332" t="s">
        <v>780</v>
      </c>
      <c r="D3067" s="332" t="s">
        <v>4122</v>
      </c>
      <c r="E3067" s="262"/>
      <c r="F3067" s="331" t="n">
        <v>12.5</v>
      </c>
      <c r="G3067" s="333" t="n">
        <v>2014</v>
      </c>
      <c r="H3067" s="333" t="n">
        <f aca="false">A3067*G3067*(1-H3066/100)</f>
        <v>12084</v>
      </c>
      <c r="I3067" s="334" t="n">
        <v>1491.75</v>
      </c>
      <c r="J3067" s="334" t="n">
        <f aca="false">(A3067*I3067)/J3066*K3066</f>
        <v>8124.3</v>
      </c>
      <c r="K3067" s="335" t="n">
        <f aca="false">H3067-J3067</f>
        <v>3959.7</v>
      </c>
      <c r="L3067" s="330"/>
      <c r="M3067" s="262"/>
      <c r="N3067" s="262" t="n">
        <v>1491.75</v>
      </c>
      <c r="O3067" s="262" t="n">
        <v>17</v>
      </c>
      <c r="P3067" s="262" t="n">
        <v>2240</v>
      </c>
      <c r="Q3067" s="262" t="n">
        <v>2013.8625</v>
      </c>
      <c r="R3067" s="331" t="n">
        <f aca="false">A3067*F3067</f>
        <v>75</v>
      </c>
    </row>
    <row r="3068" s="1" customFormat="true" ht="12.75" hidden="false" customHeight="false" outlineLevel="0" collapsed="false">
      <c r="A3068" s="262" t="n">
        <v>100</v>
      </c>
      <c r="B3068" s="332" t="s">
        <v>2006</v>
      </c>
      <c r="C3068" s="332" t="s">
        <v>2007</v>
      </c>
      <c r="D3068" s="332" t="s">
        <v>2008</v>
      </c>
      <c r="E3068" s="262"/>
      <c r="F3068" s="331" t="n">
        <v>0.18</v>
      </c>
      <c r="G3068" s="333" t="n">
        <v>40</v>
      </c>
      <c r="H3068" s="333" t="n">
        <f aca="false">A3068*G3068*(1-H3066/100)</f>
        <v>4000</v>
      </c>
      <c r="I3068" s="334" t="n">
        <v>28.275</v>
      </c>
      <c r="J3068" s="334" t="n">
        <f aca="false">(A3068*I3068)/J3066*K3066</f>
        <v>2566.5</v>
      </c>
      <c r="K3068" s="335" t="n">
        <f aca="false">H3068-J3068</f>
        <v>1433.5</v>
      </c>
      <c r="L3068" s="330"/>
      <c r="M3068" s="262"/>
      <c r="N3068" s="262" t="n">
        <v>28.275</v>
      </c>
      <c r="O3068" s="262" t="n">
        <v>0.3</v>
      </c>
      <c r="P3068" s="262" t="n">
        <v>50</v>
      </c>
      <c r="Q3068" s="262" t="n">
        <v>39.585</v>
      </c>
      <c r="R3068" s="331" t="n">
        <f aca="false">A3068*F3068</f>
        <v>18</v>
      </c>
    </row>
    <row r="3069" s="1" customFormat="true" ht="12.75" hidden="false" customHeight="false" outlineLevel="0" collapsed="false">
      <c r="A3069" s="262" t="n">
        <v>100</v>
      </c>
      <c r="B3069" s="332" t="s">
        <v>2009</v>
      </c>
      <c r="C3069" s="332" t="s">
        <v>2010</v>
      </c>
      <c r="D3069" s="332" t="s">
        <v>2011</v>
      </c>
      <c r="E3069" s="262"/>
      <c r="F3069" s="331" t="n">
        <v>0.05</v>
      </c>
      <c r="G3069" s="333" t="n">
        <v>20</v>
      </c>
      <c r="H3069" s="333" t="n">
        <f aca="false">A3069*G3069*(1-H3066/100)</f>
        <v>2000</v>
      </c>
      <c r="I3069" s="334" t="n">
        <v>14.1375</v>
      </c>
      <c r="J3069" s="334" t="n">
        <f aca="false">(A3069*I3069)/J3066*K3066</f>
        <v>1283.25</v>
      </c>
      <c r="K3069" s="335" t="n">
        <f aca="false">H3069-J3069</f>
        <v>716.75</v>
      </c>
      <c r="L3069" s="330"/>
      <c r="M3069" s="262"/>
      <c r="N3069" s="262" t="n">
        <v>14.1375</v>
      </c>
      <c r="O3069" s="262" t="n">
        <v>0.15</v>
      </c>
      <c r="P3069" s="262" t="n">
        <v>20</v>
      </c>
      <c r="Q3069" s="262" t="n">
        <v>19.7925</v>
      </c>
      <c r="R3069" s="331" t="n">
        <f aca="false">A3069*F3069</f>
        <v>5</v>
      </c>
    </row>
    <row r="3070" s="1" customFormat="true" ht="12.75" hidden="false" customHeight="false" outlineLevel="0" collapsed="false">
      <c r="A3070" s="336" t="n">
        <f aca="false">SUM(A3067:A3069)</f>
        <v>206</v>
      </c>
      <c r="B3070" s="336" t="s">
        <v>377</v>
      </c>
      <c r="C3070" s="336"/>
      <c r="D3070" s="336"/>
      <c r="E3070" s="336"/>
      <c r="F3070" s="337" t="n">
        <f aca="false">R3070</f>
        <v>98</v>
      </c>
      <c r="G3070" s="338"/>
      <c r="H3070" s="339" t="n">
        <f aca="false">SUM(H3067:H3069)</f>
        <v>18084</v>
      </c>
      <c r="I3070" s="340"/>
      <c r="J3070" s="341" t="n">
        <f aca="false">SUM(J3067:J3069)</f>
        <v>11974.05</v>
      </c>
      <c r="K3070" s="335" t="n">
        <f aca="false">SUM(K3067:K3069)</f>
        <v>6109.95</v>
      </c>
      <c r="L3070" s="330"/>
      <c r="M3070" s="262"/>
      <c r="N3070" s="262"/>
      <c r="O3070" s="262"/>
      <c r="P3070" s="262"/>
      <c r="Q3070" s="262"/>
      <c r="R3070" s="331" t="n">
        <f aca="false">SUM(R3067:R3069)</f>
        <v>98</v>
      </c>
    </row>
    <row r="3071" s="1" customFormat="true" ht="12.75" hidden="false" customHeight="false" outlineLevel="0" collapsed="false">
      <c r="A3071" s="262"/>
      <c r="B3071" s="272" t="s">
        <v>914</v>
      </c>
      <c r="C3071" s="342"/>
      <c r="D3071" s="342"/>
      <c r="E3071" s="262"/>
      <c r="F3071" s="262"/>
      <c r="G3071" s="333"/>
      <c r="H3071" s="343" t="n">
        <v>0</v>
      </c>
      <c r="I3071" s="344" t="n">
        <f aca="false">K3072/J3072</f>
        <v>0.510265950117128</v>
      </c>
      <c r="J3071" s="345"/>
      <c r="K3071" s="335"/>
      <c r="L3071" s="330"/>
      <c r="M3071" s="262"/>
      <c r="N3071" s="262"/>
      <c r="O3071" s="262"/>
      <c r="P3071" s="262"/>
      <c r="Q3071" s="262"/>
      <c r="R3071" s="331"/>
    </row>
    <row r="3072" s="1" customFormat="true" ht="13.5" hidden="false" customHeight="false" outlineLevel="0" collapsed="false">
      <c r="A3072" s="346"/>
      <c r="B3072" s="346" t="s">
        <v>915</v>
      </c>
      <c r="C3072" s="346"/>
      <c r="D3072" s="346"/>
      <c r="E3072" s="346"/>
      <c r="F3072" s="347"/>
      <c r="G3072" s="348"/>
      <c r="H3072" s="349" t="n">
        <f aca="false">SUM(H3070:H3071)</f>
        <v>18084</v>
      </c>
      <c r="I3072" s="350" t="n">
        <f aca="false">K3072/H3072</f>
        <v>0.33786496350365</v>
      </c>
      <c r="J3072" s="351" t="n">
        <f aca="false">SUM(J3070:J3071)</f>
        <v>11974.05</v>
      </c>
      <c r="K3072" s="352" t="n">
        <f aca="false">H3072-J3072</f>
        <v>6109.95</v>
      </c>
      <c r="L3072" s="330"/>
      <c r="M3072" s="262"/>
      <c r="N3072" s="262"/>
      <c r="O3072" s="262"/>
      <c r="P3072" s="262"/>
      <c r="Q3072" s="262"/>
      <c r="R3072" s="331"/>
    </row>
    <row r="3073" s="1" customFormat="true" ht="13.5" hidden="false" customHeight="false" outlineLevel="0" collapsed="false">
      <c r="A3073" s="262"/>
      <c r="B3073" s="302"/>
      <c r="C3073" s="36"/>
      <c r="D3073" s="342"/>
      <c r="E3073" s="262"/>
      <c r="F3073" s="262"/>
      <c r="G3073" s="262"/>
      <c r="H3073" s="262"/>
      <c r="I3073" s="354"/>
      <c r="J3073" s="354"/>
      <c r="K3073" s="355"/>
      <c r="L3073" s="330"/>
      <c r="M3073" s="262"/>
      <c r="N3073" s="262"/>
      <c r="O3073" s="262"/>
      <c r="P3073" s="262"/>
      <c r="Q3073" s="262"/>
      <c r="R3073" s="331"/>
    </row>
    <row r="3074" s="1" customFormat="true" ht="13.5" hidden="false" customHeight="false" outlineLevel="0" collapsed="false">
      <c r="A3074" s="322"/>
      <c r="B3074" s="323" t="s">
        <v>2243</v>
      </c>
      <c r="C3074" s="324" t="s">
        <v>1541</v>
      </c>
      <c r="D3074" s="325" t="n">
        <v>42796</v>
      </c>
      <c r="E3074" s="322"/>
      <c r="F3074" s="322" t="s">
        <v>4123</v>
      </c>
      <c r="G3074" s="324"/>
      <c r="H3074" s="326" t="n">
        <v>0</v>
      </c>
      <c r="I3074" s="327" t="s">
        <v>358</v>
      </c>
      <c r="J3074" s="328" t="n">
        <v>65</v>
      </c>
      <c r="K3074" s="329" t="n">
        <v>59</v>
      </c>
      <c r="L3074" s="330"/>
      <c r="M3074" s="262"/>
      <c r="N3074" s="262"/>
      <c r="O3074" s="262"/>
      <c r="P3074" s="262"/>
      <c r="Q3074" s="262"/>
      <c r="R3074" s="331"/>
    </row>
    <row r="3075" s="1" customFormat="true" ht="12.75" hidden="false" customHeight="false" outlineLevel="0" collapsed="false">
      <c r="A3075" s="262" t="n">
        <v>3</v>
      </c>
      <c r="B3075" s="332" t="s">
        <v>2565</v>
      </c>
      <c r="C3075" s="332" t="s">
        <v>816</v>
      </c>
      <c r="D3075" s="332" t="s">
        <v>2566</v>
      </c>
      <c r="E3075" s="262"/>
      <c r="F3075" s="331" t="n">
        <v>13.8</v>
      </c>
      <c r="G3075" s="333" t="n">
        <v>2436</v>
      </c>
      <c r="H3075" s="333" t="n">
        <f aca="false">A3075*G3075*(1-H3074/100)</f>
        <v>7308</v>
      </c>
      <c r="I3075" s="334" t="n">
        <v>1804.14</v>
      </c>
      <c r="J3075" s="334" t="n">
        <f aca="false">(A3075*I3075)/J3074*K3074</f>
        <v>4912.812</v>
      </c>
      <c r="K3075" s="335" t="n">
        <f aca="false">H3075-J3075</f>
        <v>2395.188</v>
      </c>
      <c r="L3075" s="330"/>
      <c r="M3075" s="262"/>
      <c r="N3075" s="262" t="n">
        <v>1804.14</v>
      </c>
      <c r="O3075" s="262" t="n">
        <v>20.56</v>
      </c>
      <c r="P3075" s="262" t="n">
        <v>2710</v>
      </c>
      <c r="Q3075" s="262" t="n">
        <v>2435.589</v>
      </c>
      <c r="R3075" s="331" t="n">
        <f aca="false">A3075*F3075</f>
        <v>41.4</v>
      </c>
    </row>
    <row r="3076" s="1" customFormat="true" ht="12.75" hidden="false" customHeight="false" outlineLevel="0" collapsed="false">
      <c r="A3076" s="262" t="n">
        <v>1</v>
      </c>
      <c r="B3076" s="332" t="s">
        <v>2708</v>
      </c>
      <c r="C3076" s="332" t="s">
        <v>1794</v>
      </c>
      <c r="D3076" s="332" t="s">
        <v>2709</v>
      </c>
      <c r="E3076" s="262"/>
      <c r="F3076" s="331" t="n">
        <v>13.78</v>
      </c>
      <c r="G3076" s="333" t="n">
        <v>4857</v>
      </c>
      <c r="H3076" s="333" t="n">
        <f aca="false">A3076*G3076*(1-H3074/100)</f>
        <v>4857</v>
      </c>
      <c r="I3076" s="334" t="n">
        <v>3597.75</v>
      </c>
      <c r="J3076" s="334" t="n">
        <f aca="false">(A3076*I3076)/J3074*K3074</f>
        <v>3265.65</v>
      </c>
      <c r="K3076" s="335" t="n">
        <f aca="false">H3076-J3076</f>
        <v>1591.35</v>
      </c>
      <c r="L3076" s="330"/>
      <c r="M3076" s="262"/>
      <c r="N3076" s="262" t="n">
        <v>3597.75</v>
      </c>
      <c r="O3076" s="262" t="n">
        <v>41</v>
      </c>
      <c r="P3076" s="262" t="n">
        <v>5400</v>
      </c>
      <c r="Q3076" s="262" t="n">
        <v>4856.9625</v>
      </c>
      <c r="R3076" s="331" t="n">
        <f aca="false">A3076*F3076</f>
        <v>13.78</v>
      </c>
    </row>
    <row r="3077" s="1" customFormat="true" ht="12.75" hidden="false" customHeight="false" outlineLevel="0" collapsed="false">
      <c r="A3077" s="262" t="n">
        <v>1</v>
      </c>
      <c r="B3077" s="332" t="s">
        <v>2194</v>
      </c>
      <c r="C3077" s="332" t="s">
        <v>1734</v>
      </c>
      <c r="D3077" s="332" t="s">
        <v>2195</v>
      </c>
      <c r="E3077" s="262"/>
      <c r="F3077" s="331" t="n">
        <v>18</v>
      </c>
      <c r="G3077" s="333" t="n">
        <v>5476</v>
      </c>
      <c r="H3077" s="333" t="n">
        <f aca="false">A3077*G3077*(1-H3074/100)</f>
        <v>5476</v>
      </c>
      <c r="I3077" s="334" t="n">
        <v>4212</v>
      </c>
      <c r="J3077" s="334" t="n">
        <f aca="false">(A3077*I3077)/J3074*K3074</f>
        <v>3823.2</v>
      </c>
      <c r="K3077" s="335" t="n">
        <f aca="false">H3077-J3077</f>
        <v>1652.8</v>
      </c>
      <c r="L3077" s="330"/>
      <c r="M3077" s="262"/>
      <c r="N3077" s="262" t="n">
        <v>4212</v>
      </c>
      <c r="O3077" s="262" t="n">
        <v>48</v>
      </c>
      <c r="P3077" s="262" t="n">
        <v>6320</v>
      </c>
      <c r="Q3077" s="262" t="n">
        <v>5475.6</v>
      </c>
      <c r="R3077" s="331" t="n">
        <f aca="false">A3077*F3077</f>
        <v>18</v>
      </c>
    </row>
    <row r="3078" s="1" customFormat="true" ht="12.75" hidden="false" customHeight="false" outlineLevel="0" collapsed="false">
      <c r="A3078" s="262" t="n">
        <v>1</v>
      </c>
      <c r="B3078" s="332" t="s">
        <v>2196</v>
      </c>
      <c r="C3078" s="332" t="s">
        <v>1731</v>
      </c>
      <c r="D3078" s="332" t="s">
        <v>2197</v>
      </c>
      <c r="E3078" s="262"/>
      <c r="F3078" s="331" t="n">
        <v>20.38</v>
      </c>
      <c r="G3078" s="333" t="n">
        <v>5449</v>
      </c>
      <c r="H3078" s="333" t="n">
        <f aca="false">A3078*G3078*(1-H3074/100)</f>
        <v>5449</v>
      </c>
      <c r="I3078" s="334" t="n">
        <v>4036.5</v>
      </c>
      <c r="J3078" s="334" t="n">
        <f aca="false">(A3078*I3078)/J3074*K3074</f>
        <v>3663.9</v>
      </c>
      <c r="K3078" s="335" t="n">
        <f aca="false">H3078-J3078</f>
        <v>1785.1</v>
      </c>
      <c r="L3078" s="330"/>
      <c r="M3078" s="262"/>
      <c r="N3078" s="262" t="n">
        <v>4036.5</v>
      </c>
      <c r="O3078" s="262" t="n">
        <v>46</v>
      </c>
      <c r="P3078" s="262" t="n">
        <v>6050</v>
      </c>
      <c r="Q3078" s="262" t="n">
        <v>5449.275</v>
      </c>
      <c r="R3078" s="331" t="n">
        <f aca="false">A3078*F3078</f>
        <v>20.38</v>
      </c>
    </row>
    <row r="3079" s="1" customFormat="true" ht="12.75" hidden="false" customHeight="false" outlineLevel="0" collapsed="false">
      <c r="A3079" s="262" t="n">
        <v>4</v>
      </c>
      <c r="B3079" s="332" t="s">
        <v>4124</v>
      </c>
      <c r="C3079" s="332" t="s">
        <v>1734</v>
      </c>
      <c r="D3079" s="332" t="s">
        <v>4125</v>
      </c>
      <c r="E3079" s="262"/>
      <c r="F3079" s="331" t="n">
        <v>37</v>
      </c>
      <c r="G3079" s="333" t="n">
        <v>11846</v>
      </c>
      <c r="H3079" s="333" t="n">
        <f aca="false">A3079*G3079*(1-H3074/100)</f>
        <v>47384</v>
      </c>
      <c r="I3079" s="334" t="n">
        <v>8775</v>
      </c>
      <c r="J3079" s="334" t="n">
        <f aca="false">(A3079*I3079)/J3074*K3074</f>
        <v>31860</v>
      </c>
      <c r="K3079" s="335" t="n">
        <f aca="false">H3079-J3079</f>
        <v>15524</v>
      </c>
      <c r="L3079" s="330"/>
      <c r="M3079" s="262"/>
      <c r="N3079" s="262" t="n">
        <v>8775</v>
      </c>
      <c r="O3079" s="262" t="n">
        <v>100</v>
      </c>
      <c r="P3079" s="262" t="n">
        <v>13160</v>
      </c>
      <c r="Q3079" s="262" t="n">
        <v>11846.25</v>
      </c>
      <c r="R3079" s="331" t="n">
        <f aca="false">A3079*F3079</f>
        <v>148</v>
      </c>
    </row>
    <row r="3080" s="1" customFormat="true" ht="12.75" hidden="false" customHeight="false" outlineLevel="0" collapsed="false">
      <c r="A3080" s="262" t="n">
        <v>3</v>
      </c>
      <c r="B3080" s="332" t="s">
        <v>1733</v>
      </c>
      <c r="C3080" s="332" t="s">
        <v>1734</v>
      </c>
      <c r="D3080" s="332" t="s">
        <v>1735</v>
      </c>
      <c r="E3080" s="262"/>
      <c r="F3080" s="331" t="n">
        <v>37</v>
      </c>
      <c r="G3080" s="333" t="n">
        <v>11728</v>
      </c>
      <c r="H3080" s="333" t="n">
        <f aca="false">A3080*G3080*(1-H3074/100)</f>
        <v>35184</v>
      </c>
      <c r="I3080" s="334" t="n">
        <v>8687.25</v>
      </c>
      <c r="J3080" s="334" t="n">
        <f aca="false">(A3080*I3080)/J3074*K3074</f>
        <v>23656.05</v>
      </c>
      <c r="K3080" s="335" t="n">
        <f aca="false">H3080-J3080</f>
        <v>11527.95</v>
      </c>
      <c r="L3080" s="330"/>
      <c r="M3080" s="262"/>
      <c r="N3080" s="262" t="n">
        <v>8687.25</v>
      </c>
      <c r="O3080" s="262" t="n">
        <v>99</v>
      </c>
      <c r="P3080" s="262" t="n">
        <v>13030</v>
      </c>
      <c r="Q3080" s="262" t="n">
        <v>11727.7875</v>
      </c>
      <c r="R3080" s="331" t="n">
        <f aca="false">A3080*F3080</f>
        <v>111</v>
      </c>
    </row>
    <row r="3081" s="1" customFormat="true" ht="12.75" hidden="false" customHeight="false" outlineLevel="0" collapsed="false">
      <c r="A3081" s="262" t="n">
        <v>2</v>
      </c>
      <c r="B3081" s="332" t="s">
        <v>4126</v>
      </c>
      <c r="C3081" s="332" t="s">
        <v>1734</v>
      </c>
      <c r="D3081" s="332" t="s">
        <v>4127</v>
      </c>
      <c r="E3081" s="262"/>
      <c r="F3081" s="331" t="n">
        <v>41.2</v>
      </c>
      <c r="G3081" s="333" t="n">
        <v>11372</v>
      </c>
      <c r="H3081" s="333" t="n">
        <f aca="false">A3081*G3081*(1-H3074/100)</f>
        <v>22744</v>
      </c>
      <c r="I3081" s="334" t="n">
        <v>8424</v>
      </c>
      <c r="J3081" s="334" t="n">
        <f aca="false">(A3081*I3081)/J3074*K3074</f>
        <v>15292.8</v>
      </c>
      <c r="K3081" s="335" t="n">
        <f aca="false">H3081-J3081</f>
        <v>7451.2</v>
      </c>
      <c r="L3081" s="330"/>
      <c r="M3081" s="262"/>
      <c r="N3081" s="262" t="n">
        <v>8424</v>
      </c>
      <c r="O3081" s="262" t="n">
        <v>96</v>
      </c>
      <c r="P3081" s="262" t="n">
        <v>12640</v>
      </c>
      <c r="Q3081" s="262" t="n">
        <v>11372.4</v>
      </c>
      <c r="R3081" s="331" t="n">
        <f aca="false">A3081*F3081</f>
        <v>82.4</v>
      </c>
    </row>
    <row r="3082" s="1" customFormat="true" ht="12.75" hidden="false" customHeight="false" outlineLevel="0" collapsed="false">
      <c r="A3082" s="262" t="n">
        <v>3</v>
      </c>
      <c r="B3082" s="332" t="s">
        <v>4128</v>
      </c>
      <c r="C3082" s="332" t="s">
        <v>1731</v>
      </c>
      <c r="D3082" s="332" t="s">
        <v>4129</v>
      </c>
      <c r="E3082" s="262"/>
      <c r="F3082" s="331" t="n">
        <v>43.7</v>
      </c>
      <c r="G3082" s="333" t="n">
        <v>11372</v>
      </c>
      <c r="H3082" s="333" t="n">
        <f aca="false">A3082*G3082*(1-H3074/100)</f>
        <v>34116</v>
      </c>
      <c r="I3082" s="334" t="n">
        <v>8424</v>
      </c>
      <c r="J3082" s="334" t="n">
        <f aca="false">(A3082*I3082)/J3074*K3074</f>
        <v>22939.2</v>
      </c>
      <c r="K3082" s="335" t="n">
        <f aca="false">H3082-J3082</f>
        <v>11176.8</v>
      </c>
      <c r="L3082" s="330"/>
      <c r="M3082" s="262"/>
      <c r="N3082" s="262" t="n">
        <v>8424</v>
      </c>
      <c r="O3082" s="262" t="n">
        <v>96</v>
      </c>
      <c r="P3082" s="262" t="n">
        <v>12640</v>
      </c>
      <c r="Q3082" s="262" t="n">
        <v>11372.4</v>
      </c>
      <c r="R3082" s="331" t="n">
        <f aca="false">A3082*F3082</f>
        <v>131.1</v>
      </c>
    </row>
    <row r="3083" s="1" customFormat="true" ht="12.75" hidden="false" customHeight="false" outlineLevel="0" collapsed="false">
      <c r="A3083" s="262" t="n">
        <v>2</v>
      </c>
      <c r="B3083" s="332" t="s">
        <v>4130</v>
      </c>
      <c r="C3083" s="332" t="s">
        <v>2949</v>
      </c>
      <c r="D3083" s="332" t="s">
        <v>4131</v>
      </c>
      <c r="E3083" s="262"/>
      <c r="F3083" s="331" t="n">
        <v>64</v>
      </c>
      <c r="G3083" s="333" t="n">
        <v>16882</v>
      </c>
      <c r="H3083" s="333" t="n">
        <f aca="false">A3083*G3083*(1-H3074/100)</f>
        <v>33764</v>
      </c>
      <c r="I3083" s="334" t="n">
        <v>12986.1225</v>
      </c>
      <c r="J3083" s="334" t="n">
        <f aca="false">(A3083*I3083)/J3074*K3074</f>
        <v>23574.807</v>
      </c>
      <c r="K3083" s="335" t="n">
        <f aca="false">H3083-J3083</f>
        <v>10189.193</v>
      </c>
      <c r="L3083" s="330"/>
      <c r="M3083" s="262"/>
      <c r="N3083" s="262" t="n">
        <v>12986.1225</v>
      </c>
      <c r="O3083" s="262" t="n">
        <v>147.99</v>
      </c>
      <c r="P3083" s="262" t="n">
        <v>19480</v>
      </c>
      <c r="Q3083" s="262" t="n">
        <v>16881.9593</v>
      </c>
      <c r="R3083" s="331" t="n">
        <f aca="false">A3083*F3083</f>
        <v>128</v>
      </c>
    </row>
    <row r="3084" s="1" customFormat="true" ht="12.75" hidden="false" customHeight="false" outlineLevel="0" collapsed="false">
      <c r="A3084" s="336" t="n">
        <f aca="false">SUM(A3075:A3083)</f>
        <v>20</v>
      </c>
      <c r="B3084" s="336" t="s">
        <v>377</v>
      </c>
      <c r="C3084" s="336"/>
      <c r="D3084" s="336"/>
      <c r="E3084" s="336"/>
      <c r="F3084" s="337" t="n">
        <f aca="false">R3084</f>
        <v>694.06</v>
      </c>
      <c r="G3084" s="338"/>
      <c r="H3084" s="339" t="n">
        <f aca="false">SUM(H3075:H3083)</f>
        <v>196282</v>
      </c>
      <c r="I3084" s="340"/>
      <c r="J3084" s="341" t="n">
        <f aca="false">SUM(J3075:J3083)</f>
        <v>132988.419</v>
      </c>
      <c r="K3084" s="335" t="n">
        <f aca="false">SUM(K3075:K3083)</f>
        <v>63293.581</v>
      </c>
      <c r="L3084" s="330"/>
      <c r="M3084" s="262"/>
      <c r="N3084" s="262"/>
      <c r="O3084" s="262"/>
      <c r="P3084" s="262"/>
      <c r="Q3084" s="262"/>
      <c r="R3084" s="331" t="n">
        <f aca="false">SUM(R3075:R3083)</f>
        <v>694.06</v>
      </c>
    </row>
    <row r="3085" s="1" customFormat="true" ht="12.75" hidden="false" customHeight="false" outlineLevel="0" collapsed="false">
      <c r="A3085" s="262"/>
      <c r="B3085" s="272" t="s">
        <v>914</v>
      </c>
      <c r="C3085" s="342"/>
      <c r="D3085" s="342"/>
      <c r="E3085" s="262"/>
      <c r="F3085" s="262"/>
      <c r="G3085" s="333"/>
      <c r="H3085" s="343" t="n">
        <v>0</v>
      </c>
      <c r="I3085" s="344" t="n">
        <f aca="false">K3086/J3086</f>
        <v>0.475933028424077</v>
      </c>
      <c r="J3085" s="345"/>
      <c r="K3085" s="335"/>
      <c r="L3085" s="330"/>
      <c r="M3085" s="262"/>
      <c r="N3085" s="262"/>
      <c r="O3085" s="262"/>
      <c r="P3085" s="262"/>
      <c r="Q3085" s="262"/>
      <c r="R3085" s="331"/>
    </row>
    <row r="3086" s="1" customFormat="true" ht="13.5" hidden="false" customHeight="false" outlineLevel="0" collapsed="false">
      <c r="A3086" s="346"/>
      <c r="B3086" s="346" t="s">
        <v>915</v>
      </c>
      <c r="C3086" s="346"/>
      <c r="D3086" s="346"/>
      <c r="E3086" s="346"/>
      <c r="F3086" s="347"/>
      <c r="G3086" s="348"/>
      <c r="H3086" s="349" t="n">
        <f aca="false">SUM(H3084:H3085)</f>
        <v>196282</v>
      </c>
      <c r="I3086" s="350" t="n">
        <f aca="false">K3086/H3086</f>
        <v>0.322462482550616</v>
      </c>
      <c r="J3086" s="351" t="n">
        <f aca="false">SUM(J3084:J3085)</f>
        <v>132988.419</v>
      </c>
      <c r="K3086" s="352" t="n">
        <f aca="false">H3086-J3086</f>
        <v>63293.581</v>
      </c>
      <c r="L3086" s="330"/>
      <c r="M3086" s="262"/>
      <c r="N3086" s="262"/>
      <c r="O3086" s="262"/>
      <c r="P3086" s="262"/>
      <c r="Q3086" s="262"/>
      <c r="R3086" s="331"/>
    </row>
    <row r="3087" s="1" customFormat="true" ht="13.5" hidden="false" customHeight="false" outlineLevel="0" collapsed="false">
      <c r="A3087" s="262"/>
      <c r="B3087" s="332"/>
      <c r="C3087" s="342"/>
      <c r="D3087" s="342"/>
      <c r="E3087" s="262"/>
      <c r="F3087" s="262"/>
      <c r="G3087" s="262"/>
      <c r="H3087" s="262"/>
      <c r="I3087" s="354"/>
      <c r="J3087" s="354"/>
      <c r="K3087" s="355"/>
      <c r="L3087" s="330"/>
      <c r="M3087" s="262"/>
      <c r="N3087" s="262"/>
      <c r="O3087" s="262"/>
      <c r="P3087" s="262"/>
      <c r="Q3087" s="262"/>
      <c r="R3087" s="331"/>
    </row>
    <row r="3088" s="1" customFormat="true" ht="13.5" hidden="false" customHeight="false" outlineLevel="0" collapsed="false">
      <c r="A3088" s="322"/>
      <c r="B3088" s="323" t="s">
        <v>4132</v>
      </c>
      <c r="C3088" s="324" t="s">
        <v>2080</v>
      </c>
      <c r="D3088" s="325" t="n">
        <v>42796</v>
      </c>
      <c r="E3088" s="322"/>
      <c r="F3088" s="322" t="s">
        <v>4123</v>
      </c>
      <c r="G3088" s="324"/>
      <c r="H3088" s="326" t="n">
        <v>0</v>
      </c>
      <c r="I3088" s="327" t="s">
        <v>358</v>
      </c>
      <c r="J3088" s="328" t="n">
        <v>65</v>
      </c>
      <c r="K3088" s="329" t="n">
        <v>59</v>
      </c>
      <c r="L3088" s="330"/>
      <c r="M3088" s="262"/>
      <c r="N3088" s="262"/>
      <c r="O3088" s="262"/>
      <c r="P3088" s="262"/>
      <c r="Q3088" s="262"/>
      <c r="R3088" s="331"/>
    </row>
    <row r="3089" s="1" customFormat="true" ht="12.75" hidden="false" customHeight="false" outlineLevel="0" collapsed="false">
      <c r="A3089" s="262" t="n">
        <v>9</v>
      </c>
      <c r="B3089" s="332" t="s">
        <v>4133</v>
      </c>
      <c r="C3089" s="332" t="s">
        <v>2598</v>
      </c>
      <c r="D3089" s="332" t="s">
        <v>4134</v>
      </c>
      <c r="E3089" s="262"/>
      <c r="F3089" s="331" t="n">
        <v>1.04</v>
      </c>
      <c r="G3089" s="333" t="n">
        <v>701</v>
      </c>
      <c r="H3089" s="333" t="n">
        <f aca="false">A3089*G3089*(1-H3088/100)</f>
        <v>6309</v>
      </c>
      <c r="I3089" s="334" t="n">
        <v>500.175</v>
      </c>
      <c r="J3089" s="334" t="n">
        <f aca="false">(A3089*I3089)/J3088*K3088</f>
        <v>4086.045</v>
      </c>
      <c r="K3089" s="335" t="n">
        <f aca="false">H3089-J3089</f>
        <v>2222.955</v>
      </c>
      <c r="L3089" s="330"/>
      <c r="M3089" s="262"/>
      <c r="N3089" s="262" t="n">
        <v>500.175</v>
      </c>
      <c r="O3089" s="262" t="n">
        <v>5.7</v>
      </c>
      <c r="P3089" s="262" t="n">
        <v>1000.35</v>
      </c>
      <c r="Q3089" s="262" t="n">
        <v>701</v>
      </c>
      <c r="R3089" s="331" t="n">
        <f aca="false">A3089*F3089</f>
        <v>9.36</v>
      </c>
    </row>
    <row r="3090" s="1" customFormat="true" ht="12.75" hidden="false" customHeight="false" outlineLevel="0" collapsed="false">
      <c r="A3090" s="336" t="n">
        <f aca="false">SUM(A3089:A3089)</f>
        <v>9</v>
      </c>
      <c r="B3090" s="336" t="s">
        <v>377</v>
      </c>
      <c r="C3090" s="336"/>
      <c r="D3090" s="336"/>
      <c r="E3090" s="336"/>
      <c r="F3090" s="337" t="n">
        <f aca="false">R3090</f>
        <v>9.36</v>
      </c>
      <c r="G3090" s="338"/>
      <c r="H3090" s="339" t="n">
        <f aca="false">SUM(H3089:H3089)</f>
        <v>6309</v>
      </c>
      <c r="I3090" s="340"/>
      <c r="J3090" s="341" t="n">
        <f aca="false">SUM(J3089:J3089)</f>
        <v>4086.045</v>
      </c>
      <c r="K3090" s="335" t="n">
        <f aca="false">SUM(K3089:K3089)</f>
        <v>2222.955</v>
      </c>
      <c r="L3090" s="330"/>
      <c r="M3090" s="262"/>
      <c r="N3090" s="262"/>
      <c r="O3090" s="262"/>
      <c r="P3090" s="262"/>
      <c r="Q3090" s="262"/>
      <c r="R3090" s="331" t="n">
        <f aca="false">SUM(R3089:R3089)</f>
        <v>9.36</v>
      </c>
    </row>
    <row r="3091" s="1" customFormat="true" ht="12.75" hidden="false" customHeight="false" outlineLevel="0" collapsed="false">
      <c r="A3091" s="262"/>
      <c r="B3091" s="272" t="s">
        <v>914</v>
      </c>
      <c r="C3091" s="342"/>
      <c r="D3091" s="342"/>
      <c r="E3091" s="262"/>
      <c r="F3091" s="262"/>
      <c r="G3091" s="333"/>
      <c r="H3091" s="343" t="n">
        <v>0</v>
      </c>
      <c r="I3091" s="344" t="n">
        <f aca="false">K3092/J3092</f>
        <v>0.544035858635918</v>
      </c>
      <c r="J3091" s="345"/>
      <c r="K3091" s="335"/>
      <c r="L3091" s="330"/>
      <c r="M3091" s="262"/>
      <c r="N3091" s="262"/>
      <c r="O3091" s="262"/>
      <c r="P3091" s="262"/>
      <c r="Q3091" s="262"/>
      <c r="R3091" s="331"/>
    </row>
    <row r="3092" s="1" customFormat="true" ht="13.5" hidden="false" customHeight="false" outlineLevel="0" collapsed="false">
      <c r="A3092" s="346"/>
      <c r="B3092" s="346" t="s">
        <v>915</v>
      </c>
      <c r="C3092" s="346"/>
      <c r="D3092" s="346"/>
      <c r="E3092" s="346"/>
      <c r="F3092" s="347"/>
      <c r="G3092" s="348"/>
      <c r="H3092" s="349" t="n">
        <f aca="false">SUM(H3090:H3091)</f>
        <v>6309</v>
      </c>
      <c r="I3092" s="350" t="n">
        <f aca="false">K3092/H3092</f>
        <v>0.35234664764622</v>
      </c>
      <c r="J3092" s="351" t="n">
        <f aca="false">SUM(J3090:J3091)</f>
        <v>4086.045</v>
      </c>
      <c r="K3092" s="352" t="n">
        <f aca="false">H3092-J3092</f>
        <v>2222.955</v>
      </c>
      <c r="L3092" s="330"/>
      <c r="M3092" s="262"/>
      <c r="N3092" s="262"/>
      <c r="O3092" s="262"/>
      <c r="P3092" s="262"/>
      <c r="Q3092" s="262"/>
      <c r="R3092" s="331"/>
    </row>
    <row r="3093" s="1" customFormat="true" ht="13.5" hidden="false" customHeight="false" outlineLevel="0" collapsed="false">
      <c r="A3093" s="262"/>
      <c r="B3093" s="332"/>
      <c r="C3093" s="342"/>
      <c r="D3093" s="342"/>
      <c r="E3093" s="262"/>
      <c r="F3093" s="262"/>
      <c r="G3093" s="262"/>
      <c r="H3093" s="262"/>
      <c r="I3093" s="354"/>
      <c r="J3093" s="354"/>
      <c r="K3093" s="355"/>
      <c r="L3093" s="330"/>
      <c r="M3093" s="262"/>
      <c r="N3093" s="262"/>
      <c r="O3093" s="262"/>
      <c r="P3093" s="262"/>
      <c r="Q3093" s="262"/>
      <c r="R3093" s="331"/>
    </row>
    <row r="3094" s="1" customFormat="true" ht="13.5" hidden="false" customHeight="false" outlineLevel="0" collapsed="false">
      <c r="A3094" s="322"/>
      <c r="B3094" s="323" t="s">
        <v>4135</v>
      </c>
      <c r="C3094" s="324"/>
      <c r="D3094" s="325" t="n">
        <v>42796</v>
      </c>
      <c r="E3094" s="322"/>
      <c r="F3094" s="322" t="s">
        <v>4123</v>
      </c>
      <c r="G3094" s="324"/>
      <c r="H3094" s="326" t="n">
        <v>0</v>
      </c>
      <c r="I3094" s="327" t="s">
        <v>358</v>
      </c>
      <c r="J3094" s="328" t="n">
        <v>65</v>
      </c>
      <c r="K3094" s="329" t="n">
        <v>59</v>
      </c>
      <c r="L3094" s="330"/>
      <c r="M3094" s="262"/>
      <c r="N3094" s="262"/>
      <c r="O3094" s="262"/>
      <c r="P3094" s="262"/>
      <c r="Q3094" s="262"/>
      <c r="R3094" s="331"/>
    </row>
    <row r="3095" s="1" customFormat="true" ht="12.75" hidden="false" customHeight="false" outlineLevel="0" collapsed="false">
      <c r="A3095" s="262" t="n">
        <v>3</v>
      </c>
      <c r="B3095" s="332" t="s">
        <v>3787</v>
      </c>
      <c r="C3095" s="332" t="s">
        <v>3788</v>
      </c>
      <c r="D3095" s="332" t="s">
        <v>4136</v>
      </c>
      <c r="E3095" s="262"/>
      <c r="F3095" s="331" t="n">
        <v>0.09</v>
      </c>
      <c r="G3095" s="333" t="n">
        <v>1329</v>
      </c>
      <c r="H3095" s="333" t="n">
        <f aca="false">A3095*G3095*(1-H3094/100)</f>
        <v>3987</v>
      </c>
      <c r="I3095" s="334" t="n">
        <v>984.555</v>
      </c>
      <c r="J3095" s="334" t="n">
        <f aca="false">(A3095*I3095)/J3094*K3094</f>
        <v>2681.019</v>
      </c>
      <c r="K3095" s="335" t="n">
        <f aca="false">H3095-J3095</f>
        <v>1305.981</v>
      </c>
      <c r="L3095" s="330"/>
      <c r="M3095" s="262"/>
      <c r="N3095" s="262" t="n">
        <v>984.555</v>
      </c>
      <c r="O3095" s="262" t="n">
        <v>11.22</v>
      </c>
      <c r="P3095" s="262" t="n">
        <v>1470</v>
      </c>
      <c r="Q3095" s="262" t="n">
        <v>1329.1493</v>
      </c>
      <c r="R3095" s="331" t="n">
        <f aca="false">A3095*F3095</f>
        <v>0.27</v>
      </c>
    </row>
    <row r="3096" s="1" customFormat="true" ht="12.75" hidden="false" customHeight="false" outlineLevel="0" collapsed="false">
      <c r="A3096" s="336" t="n">
        <f aca="false">SUM(A3095:A3095)</f>
        <v>3</v>
      </c>
      <c r="B3096" s="336" t="s">
        <v>377</v>
      </c>
      <c r="C3096" s="336"/>
      <c r="D3096" s="336"/>
      <c r="E3096" s="336"/>
      <c r="F3096" s="337" t="n">
        <f aca="false">R3096</f>
        <v>0.27</v>
      </c>
      <c r="G3096" s="338"/>
      <c r="H3096" s="339" t="n">
        <f aca="false">SUM(H3095:H3095)</f>
        <v>3987</v>
      </c>
      <c r="I3096" s="340"/>
      <c r="J3096" s="341" t="n">
        <f aca="false">SUM(J3095:J3095)</f>
        <v>2681.019</v>
      </c>
      <c r="K3096" s="335" t="n">
        <f aca="false">SUM(K3095:K3095)</f>
        <v>1305.981</v>
      </c>
      <c r="L3096" s="330"/>
      <c r="M3096" s="262"/>
      <c r="N3096" s="262"/>
      <c r="O3096" s="262"/>
      <c r="P3096" s="262"/>
      <c r="Q3096" s="262"/>
      <c r="R3096" s="331" t="n">
        <f aca="false">SUM(R3095:R3095)</f>
        <v>0.27</v>
      </c>
    </row>
    <row r="3097" s="1" customFormat="true" ht="12.75" hidden="false" customHeight="false" outlineLevel="0" collapsed="false">
      <c r="A3097" s="262"/>
      <c r="B3097" s="272" t="s">
        <v>914</v>
      </c>
      <c r="C3097" s="342"/>
      <c r="D3097" s="342"/>
      <c r="E3097" s="262"/>
      <c r="F3097" s="262"/>
      <c r="G3097" s="333"/>
      <c r="H3097" s="343" t="n">
        <v>0</v>
      </c>
      <c r="I3097" s="344" t="n">
        <f aca="false">K3098/J3098</f>
        <v>0.487121128197898</v>
      </c>
      <c r="J3097" s="345"/>
      <c r="K3097" s="335"/>
      <c r="L3097" s="330"/>
      <c r="M3097" s="262"/>
      <c r="N3097" s="262"/>
      <c r="O3097" s="262"/>
      <c r="P3097" s="262"/>
      <c r="Q3097" s="262"/>
      <c r="R3097" s="331"/>
    </row>
    <row r="3098" s="1" customFormat="true" ht="13.5" hidden="false" customHeight="false" outlineLevel="0" collapsed="false">
      <c r="A3098" s="346"/>
      <c r="B3098" s="346" t="s">
        <v>915</v>
      </c>
      <c r="C3098" s="346"/>
      <c r="D3098" s="346"/>
      <c r="E3098" s="346"/>
      <c r="F3098" s="347"/>
      <c r="G3098" s="348"/>
      <c r="H3098" s="349" t="n">
        <f aca="false">SUM(H3096:H3097)</f>
        <v>3987</v>
      </c>
      <c r="I3098" s="350" t="n">
        <f aca="false">K3098/H3098</f>
        <v>0.327559819413092</v>
      </c>
      <c r="J3098" s="351" t="n">
        <f aca="false">SUM(J3096:J3097)</f>
        <v>2681.019</v>
      </c>
      <c r="K3098" s="352" t="n">
        <f aca="false">H3098-J3098</f>
        <v>1305.981</v>
      </c>
      <c r="L3098" s="330"/>
      <c r="M3098" s="262"/>
      <c r="N3098" s="262"/>
      <c r="O3098" s="262"/>
      <c r="P3098" s="262"/>
      <c r="Q3098" s="262"/>
      <c r="R3098" s="331"/>
    </row>
    <row r="3099" s="1" customFormat="true" ht="13.5" hidden="false" customHeight="false" outlineLevel="0" collapsed="false">
      <c r="A3099" s="262"/>
      <c r="B3099" s="332"/>
      <c r="C3099" s="342"/>
      <c r="D3099" s="342"/>
      <c r="E3099" s="262"/>
      <c r="F3099" s="262"/>
      <c r="G3099" s="262"/>
      <c r="H3099" s="262"/>
      <c r="I3099" s="354"/>
      <c r="J3099" s="354"/>
      <c r="K3099" s="355"/>
      <c r="L3099" s="330"/>
      <c r="M3099" s="262"/>
      <c r="N3099" s="262"/>
      <c r="O3099" s="262"/>
      <c r="P3099" s="262"/>
      <c r="Q3099" s="262"/>
      <c r="R3099" s="331"/>
    </row>
    <row r="3100" s="1" customFormat="true" ht="13.5" hidden="false" customHeight="false" outlineLevel="0" collapsed="false">
      <c r="A3100" s="322"/>
      <c r="B3100" s="323" t="s">
        <v>2885</v>
      </c>
      <c r="C3100" s="324" t="s">
        <v>3886</v>
      </c>
      <c r="D3100" s="325" t="n">
        <v>42796</v>
      </c>
      <c r="E3100" s="322"/>
      <c r="F3100" s="322" t="s">
        <v>4137</v>
      </c>
      <c r="G3100" s="324"/>
      <c r="H3100" s="326" t="n">
        <v>0</v>
      </c>
      <c r="I3100" s="327" t="s">
        <v>358</v>
      </c>
      <c r="J3100" s="328" t="n">
        <v>65</v>
      </c>
      <c r="K3100" s="329" t="n">
        <v>59</v>
      </c>
      <c r="L3100" s="330"/>
      <c r="M3100" s="262"/>
      <c r="N3100" s="262"/>
      <c r="O3100" s="262"/>
      <c r="P3100" s="262"/>
      <c r="Q3100" s="262"/>
      <c r="R3100" s="331"/>
    </row>
    <row r="3101" s="1" customFormat="true" ht="12.75" hidden="false" customHeight="false" outlineLevel="0" collapsed="false">
      <c r="A3101" s="262" t="n">
        <v>1</v>
      </c>
      <c r="B3101" s="332" t="s">
        <v>4138</v>
      </c>
      <c r="C3101" s="332" t="s">
        <v>2546</v>
      </c>
      <c r="D3101" s="332" t="s">
        <v>4139</v>
      </c>
      <c r="E3101" s="262"/>
      <c r="F3101" s="331" t="n">
        <v>16</v>
      </c>
      <c r="G3101" s="333" t="n">
        <v>3817</v>
      </c>
      <c r="H3101" s="333" t="n">
        <f aca="false">A3101*G3101*(1-H3100/100)</f>
        <v>3817</v>
      </c>
      <c r="I3101" s="334" t="n">
        <v>2827.5</v>
      </c>
      <c r="J3101" s="334" t="n">
        <f aca="false">(A3101*I3101)/J3100*K3100</f>
        <v>2566.5</v>
      </c>
      <c r="K3101" s="335" t="n">
        <f aca="false">H3101-J3101</f>
        <v>1250.5</v>
      </c>
      <c r="L3101" s="330"/>
      <c r="M3101" s="262"/>
      <c r="N3101" s="262" t="n">
        <v>2827.5</v>
      </c>
      <c r="O3101" s="262" t="n">
        <v>30</v>
      </c>
      <c r="P3101" s="262" t="n">
        <v>6200</v>
      </c>
      <c r="Q3101" s="262" t="n">
        <v>3817.125</v>
      </c>
      <c r="R3101" s="331" t="n">
        <f aca="false">A3101*F3101</f>
        <v>16</v>
      </c>
    </row>
    <row r="3102" s="1" customFormat="true" ht="12.75" hidden="false" customHeight="false" outlineLevel="0" collapsed="false">
      <c r="A3102" s="262" t="n">
        <v>2</v>
      </c>
      <c r="B3102" s="332" t="s">
        <v>4140</v>
      </c>
      <c r="C3102" s="332" t="s">
        <v>2295</v>
      </c>
      <c r="D3102" s="332" t="s">
        <v>4141</v>
      </c>
      <c r="E3102" s="262"/>
      <c r="F3102" s="331" t="n">
        <v>1.36</v>
      </c>
      <c r="G3102" s="333" t="n">
        <v>1367</v>
      </c>
      <c r="H3102" s="333" t="n">
        <f aca="false">A3102*G3102*(1-H3100/100)</f>
        <v>2734</v>
      </c>
      <c r="I3102" s="334" t="n">
        <v>881.8875</v>
      </c>
      <c r="J3102" s="334" t="n">
        <f aca="false">(A3102*I3102)/J3100*K3100</f>
        <v>1600.965</v>
      </c>
      <c r="K3102" s="335" t="n">
        <f aca="false">H3102-J3102</f>
        <v>1133.035</v>
      </c>
      <c r="L3102" s="330"/>
      <c r="M3102" s="262"/>
      <c r="N3102" s="262" t="n">
        <v>881.8875</v>
      </c>
      <c r="O3102" s="262" t="n">
        <v>10.05</v>
      </c>
      <c r="P3102" s="262" t="n">
        <v>1590</v>
      </c>
      <c r="Q3102" s="262" t="n">
        <v>1367</v>
      </c>
      <c r="R3102" s="331" t="n">
        <f aca="false">A3102*F3102</f>
        <v>2.72</v>
      </c>
    </row>
    <row r="3103" s="1" customFormat="true" ht="12.75" hidden="false" customHeight="false" outlineLevel="0" collapsed="false">
      <c r="A3103" s="262" t="n">
        <v>3</v>
      </c>
      <c r="B3103" s="332" t="s">
        <v>2357</v>
      </c>
      <c r="C3103" s="332" t="s">
        <v>1553</v>
      </c>
      <c r="D3103" s="332" t="s">
        <v>2358</v>
      </c>
      <c r="E3103" s="262"/>
      <c r="F3103" s="331" t="n">
        <v>3.6</v>
      </c>
      <c r="G3103" s="333" t="n">
        <v>2282</v>
      </c>
      <c r="H3103" s="333" t="n">
        <f aca="false">A3103*G3103*(1-H3100/100)</f>
        <v>6846</v>
      </c>
      <c r="I3103" s="334" t="n">
        <v>1690.065</v>
      </c>
      <c r="J3103" s="334" t="n">
        <f aca="false">(A3103*I3103)/J3100*K3100</f>
        <v>4602.177</v>
      </c>
      <c r="K3103" s="335" t="n">
        <f aca="false">H3103-J3103</f>
        <v>2243.823</v>
      </c>
      <c r="L3103" s="330"/>
      <c r="M3103" s="262"/>
      <c r="N3103" s="262" t="n">
        <v>1690.065</v>
      </c>
      <c r="O3103" s="262" t="n">
        <v>19.26</v>
      </c>
      <c r="P3103" s="262" t="n">
        <v>3040</v>
      </c>
      <c r="Q3103" s="262" t="n">
        <v>2282</v>
      </c>
      <c r="R3103" s="331" t="n">
        <f aca="false">A3103*F3103</f>
        <v>10.8</v>
      </c>
    </row>
    <row r="3104" s="1" customFormat="true" ht="12.75" hidden="false" customHeight="false" outlineLevel="0" collapsed="false">
      <c r="A3104" s="262" t="n">
        <v>15</v>
      </c>
      <c r="B3104" s="332" t="s">
        <v>2618</v>
      </c>
      <c r="C3104" s="332" t="s">
        <v>1806</v>
      </c>
      <c r="D3104" s="332" t="s">
        <v>2619</v>
      </c>
      <c r="E3104" s="262"/>
      <c r="F3104" s="331" t="n">
        <v>0.96</v>
      </c>
      <c r="G3104" s="333" t="n">
        <v>829</v>
      </c>
      <c r="H3104" s="333" t="n">
        <f aca="false">A3104*G3104*(1-H3100/100)</f>
        <v>12435</v>
      </c>
      <c r="I3104" s="334" t="n">
        <v>614.25</v>
      </c>
      <c r="J3104" s="334" t="n">
        <f aca="false">(A3104*I3104)/J3100*K3100</f>
        <v>8363.25</v>
      </c>
      <c r="K3104" s="335" t="n">
        <f aca="false">H3104-J3104</f>
        <v>4071.75</v>
      </c>
      <c r="L3104" s="330"/>
      <c r="M3104" s="262"/>
      <c r="N3104" s="262" t="n">
        <v>614.25</v>
      </c>
      <c r="O3104" s="262" t="n">
        <v>7</v>
      </c>
      <c r="P3104" s="262" t="n">
        <v>1110</v>
      </c>
      <c r="Q3104" s="262" t="n">
        <v>829</v>
      </c>
      <c r="R3104" s="331" t="n">
        <f aca="false">A3104*F3104</f>
        <v>14.4</v>
      </c>
    </row>
    <row r="3105" s="1" customFormat="true" ht="12.75" hidden="false" customHeight="false" outlineLevel="0" collapsed="false">
      <c r="A3105" s="262" t="n">
        <v>10</v>
      </c>
      <c r="B3105" s="332" t="s">
        <v>3728</v>
      </c>
      <c r="C3105" s="332" t="s">
        <v>1562</v>
      </c>
      <c r="D3105" s="332" t="s">
        <v>3729</v>
      </c>
      <c r="E3105" s="262"/>
      <c r="F3105" s="331" t="n">
        <v>0.3</v>
      </c>
      <c r="G3105" s="333" t="n">
        <v>261</v>
      </c>
      <c r="H3105" s="333" t="n">
        <f aca="false">A3105*G3105*(1-H3100/100)</f>
        <v>2610</v>
      </c>
      <c r="I3105" s="334" t="n">
        <v>193.05</v>
      </c>
      <c r="J3105" s="334" t="n">
        <f aca="false">(A3105*I3105)/J3100*K3100</f>
        <v>1752.3</v>
      </c>
      <c r="K3105" s="335" t="n">
        <f aca="false">H3105-J3105</f>
        <v>857.7</v>
      </c>
      <c r="L3105" s="330"/>
      <c r="M3105" s="262"/>
      <c r="N3105" s="262" t="n">
        <v>193.05</v>
      </c>
      <c r="O3105" s="262" t="n">
        <v>2.2</v>
      </c>
      <c r="P3105" s="262" t="n">
        <v>500</v>
      </c>
      <c r="Q3105" s="262" t="n">
        <v>261</v>
      </c>
      <c r="R3105" s="331" t="n">
        <f aca="false">A3105*F3105</f>
        <v>3</v>
      </c>
    </row>
    <row r="3106" s="1" customFormat="true" ht="12.75" hidden="false" customHeight="false" outlineLevel="0" collapsed="false">
      <c r="A3106" s="262" t="n">
        <v>10</v>
      </c>
      <c r="B3106" s="332" t="s">
        <v>2605</v>
      </c>
      <c r="C3106" s="332" t="s">
        <v>1562</v>
      </c>
      <c r="D3106" s="332" t="s">
        <v>1917</v>
      </c>
      <c r="E3106" s="262"/>
      <c r="F3106" s="331" t="n">
        <v>0.78</v>
      </c>
      <c r="G3106" s="333" t="n">
        <v>308</v>
      </c>
      <c r="H3106" s="333" t="n">
        <f aca="false">A3106*G3106*(1-H3100/100)</f>
        <v>3080</v>
      </c>
      <c r="I3106" s="334" t="n">
        <v>219.375</v>
      </c>
      <c r="J3106" s="334" t="n">
        <f aca="false">(A3106*I3106)/J3100*K3100</f>
        <v>1991.25</v>
      </c>
      <c r="K3106" s="335" t="n">
        <f aca="false">H3106-J3106</f>
        <v>1088.75</v>
      </c>
      <c r="L3106" s="330"/>
      <c r="M3106" s="262"/>
      <c r="N3106" s="262" t="n">
        <v>219.375</v>
      </c>
      <c r="O3106" s="262" t="n">
        <v>2.5</v>
      </c>
      <c r="P3106" s="262" t="n">
        <v>450</v>
      </c>
      <c r="Q3106" s="262" t="n">
        <v>308</v>
      </c>
      <c r="R3106" s="331" t="n">
        <f aca="false">A3106*F3106</f>
        <v>7.8</v>
      </c>
    </row>
    <row r="3107" s="1" customFormat="true" ht="12.75" hidden="false" customHeight="false" outlineLevel="0" collapsed="false">
      <c r="A3107" s="262" t="n">
        <v>1</v>
      </c>
      <c r="B3107" s="332" t="s">
        <v>3683</v>
      </c>
      <c r="C3107" s="332" t="s">
        <v>1570</v>
      </c>
      <c r="D3107" s="332" t="s">
        <v>3684</v>
      </c>
      <c r="E3107" s="262"/>
      <c r="F3107" s="331" t="n">
        <v>1.02</v>
      </c>
      <c r="G3107" s="333" t="n">
        <v>806</v>
      </c>
      <c r="H3107" s="333" t="n">
        <f aca="false">A3107*G3107*(1-H3100/100)</f>
        <v>806</v>
      </c>
      <c r="I3107" s="334" t="n">
        <v>596.7</v>
      </c>
      <c r="J3107" s="334" t="n">
        <f aca="false">(A3107*I3107)/J3100*K3100</f>
        <v>541.62</v>
      </c>
      <c r="K3107" s="335" t="n">
        <f aca="false">H3107-J3107</f>
        <v>264.38</v>
      </c>
      <c r="L3107" s="330"/>
      <c r="M3107" s="262"/>
      <c r="N3107" s="262" t="n">
        <v>596.7</v>
      </c>
      <c r="O3107" s="262" t="n">
        <v>6.8</v>
      </c>
      <c r="P3107" s="262" t="n">
        <v>1070</v>
      </c>
      <c r="Q3107" s="262" t="n">
        <v>806</v>
      </c>
      <c r="R3107" s="331" t="n">
        <f aca="false">A3107*F3107</f>
        <v>1.02</v>
      </c>
    </row>
    <row r="3108" s="1" customFormat="true" ht="12.75" hidden="false" customHeight="false" outlineLevel="0" collapsed="false">
      <c r="A3108" s="262" t="n">
        <v>2</v>
      </c>
      <c r="B3108" s="332" t="s">
        <v>3557</v>
      </c>
      <c r="C3108" s="332" t="s">
        <v>2628</v>
      </c>
      <c r="D3108" s="332" t="s">
        <v>3558</v>
      </c>
      <c r="E3108" s="262"/>
      <c r="F3108" s="331" t="n">
        <v>0.63</v>
      </c>
      <c r="G3108" s="333" t="n">
        <v>835</v>
      </c>
      <c r="H3108" s="333" t="n">
        <f aca="false">A3108*G3108*(1-H3100/100)</f>
        <v>1670</v>
      </c>
      <c r="I3108" s="334" t="n">
        <v>618.6375</v>
      </c>
      <c r="J3108" s="334" t="n">
        <f aca="false">(A3108*I3108)/J3100*K3100</f>
        <v>1123.065</v>
      </c>
      <c r="K3108" s="335" t="n">
        <f aca="false">H3108-J3108</f>
        <v>546.935</v>
      </c>
      <c r="L3108" s="330"/>
      <c r="M3108" s="262"/>
      <c r="N3108" s="262" t="n">
        <v>618.6375</v>
      </c>
      <c r="O3108" s="262" t="n">
        <v>7.05</v>
      </c>
      <c r="P3108" s="262"/>
      <c r="Q3108" s="262" t="n">
        <v>835</v>
      </c>
      <c r="R3108" s="331" t="n">
        <f aca="false">A3108*F3108</f>
        <v>1.26</v>
      </c>
    </row>
    <row r="3109" s="1" customFormat="true" ht="12.75" hidden="false" customHeight="false" outlineLevel="0" collapsed="false">
      <c r="A3109" s="262"/>
      <c r="B3109" s="272" t="s">
        <v>1365</v>
      </c>
      <c r="C3109" s="332"/>
      <c r="D3109" s="332"/>
      <c r="E3109" s="262"/>
      <c r="F3109" s="331"/>
      <c r="G3109" s="333"/>
      <c r="H3109" s="333"/>
      <c r="I3109" s="334"/>
      <c r="J3109" s="334"/>
      <c r="K3109" s="335"/>
      <c r="L3109" s="330"/>
      <c r="M3109" s="262"/>
      <c r="N3109" s="262"/>
      <c r="O3109" s="262"/>
      <c r="P3109" s="262"/>
      <c r="Q3109" s="262"/>
      <c r="R3109" s="331"/>
    </row>
    <row r="3110" s="1" customFormat="true" ht="12.75" hidden="false" customHeight="false" outlineLevel="0" collapsed="false">
      <c r="A3110" s="262" t="n">
        <v>1</v>
      </c>
      <c r="B3110" s="332" t="s">
        <v>4142</v>
      </c>
      <c r="C3110" s="332" t="s">
        <v>925</v>
      </c>
      <c r="D3110" s="332" t="s">
        <v>4143</v>
      </c>
      <c r="E3110" s="262"/>
      <c r="F3110" s="331" t="n">
        <v>0.225</v>
      </c>
      <c r="G3110" s="333" t="n">
        <v>3042</v>
      </c>
      <c r="H3110" s="333" t="n">
        <f aca="false">A3110*G3110*(1-H3100/100)</f>
        <v>3042</v>
      </c>
      <c r="I3110" s="334" t="n">
        <v>2340</v>
      </c>
      <c r="J3110" s="334" t="n">
        <f aca="false">(A3110*I3110)/J3100*K3100</f>
        <v>2124</v>
      </c>
      <c r="K3110" s="335" t="n">
        <f aca="false">H3110-J3110</f>
        <v>918</v>
      </c>
      <c r="L3110" s="330"/>
      <c r="M3110" s="262"/>
      <c r="N3110" s="262" t="n">
        <v>2340</v>
      </c>
      <c r="O3110" s="262" t="n">
        <v>26.6666666666667</v>
      </c>
      <c r="P3110" s="262" t="n">
        <v>3360</v>
      </c>
      <c r="Q3110" s="262" t="n">
        <v>3042</v>
      </c>
      <c r="R3110" s="331" t="n">
        <f aca="false">A3110*F3110</f>
        <v>0.225</v>
      </c>
    </row>
    <row r="3111" s="1" customFormat="true" ht="12.75" hidden="false" customHeight="false" outlineLevel="0" collapsed="false">
      <c r="A3111" s="262" t="n">
        <v>1</v>
      </c>
      <c r="B3111" s="332" t="s">
        <v>4144</v>
      </c>
      <c r="C3111" s="332" t="s">
        <v>925</v>
      </c>
      <c r="D3111" s="332" t="s">
        <v>4145</v>
      </c>
      <c r="E3111" s="262"/>
      <c r="F3111" s="331" t="n">
        <v>0.16</v>
      </c>
      <c r="G3111" s="333" t="n">
        <v>2123</v>
      </c>
      <c r="H3111" s="333" t="n">
        <f aca="false">A3111*G3111*(1-H3100/100)</f>
        <v>2123</v>
      </c>
      <c r="I3111" s="334" t="n">
        <v>1633.0275</v>
      </c>
      <c r="J3111" s="334" t="n">
        <f aca="false">(A3111*I3111)/J3100*K3100</f>
        <v>1482.2865</v>
      </c>
      <c r="K3111" s="335" t="n">
        <f aca="false">H3111-J3111</f>
        <v>640.7135</v>
      </c>
      <c r="L3111" s="330"/>
      <c r="M3111" s="262"/>
      <c r="N3111" s="262" t="n">
        <v>1633.0275</v>
      </c>
      <c r="O3111" s="262" t="n">
        <v>18.61</v>
      </c>
      <c r="P3111" s="262" t="n">
        <v>2340</v>
      </c>
      <c r="Q3111" s="262" t="n">
        <v>2122.9358</v>
      </c>
      <c r="R3111" s="331" t="n">
        <f aca="false">A3111*F3111</f>
        <v>0.16</v>
      </c>
    </row>
    <row r="3112" s="1" customFormat="true" ht="12.75" hidden="false" customHeight="false" outlineLevel="0" collapsed="false">
      <c r="A3112" s="336" t="n">
        <f aca="false">SUM(A3101:A3108)</f>
        <v>44</v>
      </c>
      <c r="B3112" s="336" t="s">
        <v>377</v>
      </c>
      <c r="C3112" s="336"/>
      <c r="D3112" s="336"/>
      <c r="E3112" s="336"/>
      <c r="F3112" s="337" t="n">
        <f aca="false">R3112</f>
        <v>57</v>
      </c>
      <c r="G3112" s="338"/>
      <c r="H3112" s="339" t="n">
        <f aca="false">SUM(H3101:H3108)</f>
        <v>33998</v>
      </c>
      <c r="I3112" s="340"/>
      <c r="J3112" s="341" t="n">
        <f aca="false">SUM(J3101:J3108)</f>
        <v>22541.127</v>
      </c>
      <c r="K3112" s="335" t="n">
        <f aca="false">SUM(K3101:K3108)</f>
        <v>11456.873</v>
      </c>
      <c r="L3112" s="330"/>
      <c r="M3112" s="262"/>
      <c r="N3112" s="262"/>
      <c r="O3112" s="262"/>
      <c r="P3112" s="262"/>
      <c r="Q3112" s="262"/>
      <c r="R3112" s="331" t="n">
        <f aca="false">SUM(R3101:R3108)</f>
        <v>57</v>
      </c>
    </row>
    <row r="3113" s="1" customFormat="true" ht="12.75" hidden="false" customHeight="false" outlineLevel="0" collapsed="false">
      <c r="A3113" s="262"/>
      <c r="B3113" s="272" t="s">
        <v>914</v>
      </c>
      <c r="C3113" s="342"/>
      <c r="D3113" s="342"/>
      <c r="E3113" s="262"/>
      <c r="F3113" s="262"/>
      <c r="G3113" s="333"/>
      <c r="H3113" s="343" t="n">
        <v>0</v>
      </c>
      <c r="I3113" s="344" t="n">
        <f aca="false">K3114/J3114</f>
        <v>0.50826531432967</v>
      </c>
      <c r="J3113" s="345"/>
      <c r="K3113" s="335"/>
      <c r="L3113" s="330"/>
      <c r="M3113" s="262"/>
      <c r="N3113" s="262"/>
      <c r="O3113" s="262"/>
      <c r="P3113" s="262"/>
      <c r="Q3113" s="262"/>
      <c r="R3113" s="331"/>
    </row>
    <row r="3114" s="1" customFormat="true" ht="13.5" hidden="false" customHeight="false" outlineLevel="0" collapsed="false">
      <c r="A3114" s="346"/>
      <c r="B3114" s="346" t="s">
        <v>915</v>
      </c>
      <c r="C3114" s="346"/>
      <c r="D3114" s="346"/>
      <c r="E3114" s="346"/>
      <c r="F3114" s="347"/>
      <c r="G3114" s="348"/>
      <c r="H3114" s="349" t="n">
        <f aca="false">SUM(H3112:H3113)</f>
        <v>33998</v>
      </c>
      <c r="I3114" s="350" t="n">
        <f aca="false">K3114/H3114</f>
        <v>0.336986675686805</v>
      </c>
      <c r="J3114" s="351" t="n">
        <f aca="false">SUM(J3112:J3113)</f>
        <v>22541.127</v>
      </c>
      <c r="K3114" s="352" t="n">
        <f aca="false">H3114-J3114</f>
        <v>11456.873</v>
      </c>
      <c r="L3114" s="330"/>
      <c r="M3114" s="262"/>
      <c r="N3114" s="262"/>
      <c r="O3114" s="262"/>
      <c r="P3114" s="262"/>
      <c r="Q3114" s="262"/>
      <c r="R3114" s="331"/>
    </row>
    <row r="3115" s="1" customFormat="true" ht="13.5" hidden="false" customHeight="false" outlineLevel="0" collapsed="false">
      <c r="A3115" s="262"/>
      <c r="B3115" s="332"/>
      <c r="C3115" s="342"/>
      <c r="D3115" s="342"/>
      <c r="E3115" s="262"/>
      <c r="F3115" s="262"/>
      <c r="G3115" s="262"/>
      <c r="H3115" s="262"/>
      <c r="I3115" s="354"/>
      <c r="J3115" s="354"/>
      <c r="K3115" s="355"/>
      <c r="L3115" s="330"/>
      <c r="M3115" s="262"/>
      <c r="N3115" s="262"/>
      <c r="O3115" s="262"/>
      <c r="P3115" s="262"/>
      <c r="Q3115" s="262"/>
      <c r="R3115" s="331"/>
    </row>
    <row r="3116" s="1" customFormat="true" ht="13.5" hidden="false" customHeight="false" outlineLevel="0" collapsed="false">
      <c r="A3116" s="322"/>
      <c r="B3116" s="323" t="s">
        <v>385</v>
      </c>
      <c r="C3116" s="324"/>
      <c r="D3116" s="325" t="n">
        <v>42796</v>
      </c>
      <c r="E3116" s="322"/>
      <c r="F3116" s="322" t="s">
        <v>4146</v>
      </c>
      <c r="G3116" s="324"/>
      <c r="H3116" s="326" t="n">
        <v>0</v>
      </c>
      <c r="I3116" s="327" t="s">
        <v>358</v>
      </c>
      <c r="J3116" s="328" t="n">
        <v>65</v>
      </c>
      <c r="K3116" s="329" t="n">
        <v>59</v>
      </c>
      <c r="L3116" s="330"/>
      <c r="M3116" s="262"/>
      <c r="N3116" s="262"/>
      <c r="O3116" s="262"/>
      <c r="P3116" s="262"/>
      <c r="Q3116" s="262"/>
      <c r="R3116" s="331"/>
    </row>
    <row r="3117" s="1" customFormat="true" ht="12.75" hidden="false" customHeight="false" outlineLevel="0" collapsed="false">
      <c r="A3117" s="262" t="n">
        <v>5</v>
      </c>
      <c r="B3117" s="332" t="s">
        <v>2483</v>
      </c>
      <c r="C3117" s="332" t="s">
        <v>2484</v>
      </c>
      <c r="D3117" s="332" t="s">
        <v>2485</v>
      </c>
      <c r="E3117" s="262"/>
      <c r="F3117" s="331" t="n">
        <v>6.2</v>
      </c>
      <c r="G3117" s="333" t="n">
        <v>1244</v>
      </c>
      <c r="H3117" s="333" t="n">
        <f aca="false">A3117*G3117*(1-H3116/100)</f>
        <v>6220</v>
      </c>
      <c r="I3117" s="334" t="n">
        <v>921.375</v>
      </c>
      <c r="J3117" s="334" t="n">
        <f aca="false">(A3117*I3117)/J3116*K3116</f>
        <v>4181.625</v>
      </c>
      <c r="K3117" s="335" t="n">
        <f aca="false">H3117-J3117</f>
        <v>2038.375</v>
      </c>
      <c r="L3117" s="330"/>
      <c r="M3117" s="262"/>
      <c r="N3117" s="262" t="n">
        <v>921.375</v>
      </c>
      <c r="O3117" s="262" t="n">
        <v>10.5</v>
      </c>
      <c r="P3117" s="262" t="n">
        <v>1380</v>
      </c>
      <c r="Q3117" s="262" t="n">
        <v>1243.8563</v>
      </c>
      <c r="R3117" s="331" t="n">
        <f aca="false">A3117*F3117</f>
        <v>31</v>
      </c>
    </row>
    <row r="3118" s="1" customFormat="true" ht="12.75" hidden="false" customHeight="false" outlineLevel="0" collapsed="false">
      <c r="A3118" s="262" t="n">
        <v>2</v>
      </c>
      <c r="B3118" s="332" t="s">
        <v>1302</v>
      </c>
      <c r="C3118" s="332" t="s">
        <v>830</v>
      </c>
      <c r="D3118" s="332" t="s">
        <v>1049</v>
      </c>
      <c r="E3118" s="262"/>
      <c r="F3118" s="331" t="n">
        <v>1.1</v>
      </c>
      <c r="G3118" s="333" t="n">
        <v>218</v>
      </c>
      <c r="H3118" s="333" t="n">
        <f aca="false">A3118*G3118*(1-H3116/100)</f>
        <v>436</v>
      </c>
      <c r="I3118" s="334" t="n">
        <v>145.6</v>
      </c>
      <c r="J3118" s="334" t="n">
        <f aca="false">(A3118*I3118)/J3116*K3116</f>
        <v>264.32</v>
      </c>
      <c r="K3118" s="335" t="n">
        <f aca="false">H3118-J3118</f>
        <v>171.68</v>
      </c>
      <c r="L3118" s="330"/>
      <c r="M3118" s="262"/>
      <c r="N3118" s="262" t="n">
        <v>145.6</v>
      </c>
      <c r="O3118" s="262" t="n">
        <v>1.6</v>
      </c>
      <c r="P3118" s="262" t="n">
        <v>550</v>
      </c>
      <c r="Q3118" s="262" t="n">
        <v>218.4</v>
      </c>
      <c r="R3118" s="331" t="n">
        <f aca="false">A3118*F3118</f>
        <v>2.2</v>
      </c>
    </row>
    <row r="3119" s="1" customFormat="true" ht="12.75" hidden="false" customHeight="false" outlineLevel="0" collapsed="false">
      <c r="A3119" s="262" t="n">
        <v>4</v>
      </c>
      <c r="B3119" s="332" t="s">
        <v>821</v>
      </c>
      <c r="C3119" s="332" t="s">
        <v>819</v>
      </c>
      <c r="D3119" s="332" t="s">
        <v>1230</v>
      </c>
      <c r="E3119" s="262"/>
      <c r="F3119" s="331" t="n">
        <v>1.4</v>
      </c>
      <c r="G3119" s="333" t="n">
        <v>484</v>
      </c>
      <c r="H3119" s="333" t="n">
        <f aca="false">A3119*G3119*(1-H3116/100)</f>
        <v>1936</v>
      </c>
      <c r="I3119" s="334" t="n">
        <v>403.7215</v>
      </c>
      <c r="J3119" s="334" t="n">
        <f aca="false">(A3119*I3119)/J3116*K3116</f>
        <v>1465.8196</v>
      </c>
      <c r="K3119" s="335" t="n">
        <f aca="false">H3119-J3119</f>
        <v>470.1804</v>
      </c>
      <c r="L3119" s="330"/>
      <c r="M3119" s="262"/>
      <c r="N3119" s="262" t="n">
        <v>403.7215</v>
      </c>
      <c r="O3119" s="262" t="n">
        <v>4.67</v>
      </c>
      <c r="P3119" s="262" t="n">
        <v>600</v>
      </c>
      <c r="Q3119" s="262" t="n">
        <v>484.4658</v>
      </c>
      <c r="R3119" s="331" t="n">
        <f aca="false">A3119*F3119</f>
        <v>5.6</v>
      </c>
    </row>
    <row r="3120" s="1" customFormat="true" ht="12.75" hidden="false" customHeight="false" outlineLevel="0" collapsed="false">
      <c r="A3120" s="262" t="n">
        <v>2</v>
      </c>
      <c r="B3120" s="332" t="s">
        <v>1219</v>
      </c>
      <c r="C3120" s="332" t="s">
        <v>830</v>
      </c>
      <c r="D3120" s="332" t="s">
        <v>1347</v>
      </c>
      <c r="E3120" s="262"/>
      <c r="F3120" s="331" t="n">
        <v>2.5</v>
      </c>
      <c r="G3120" s="333" t="n">
        <v>430</v>
      </c>
      <c r="H3120" s="333" t="n">
        <f aca="false">A3120*G3120*(1-H3116/100)</f>
        <v>860</v>
      </c>
      <c r="I3120" s="334" t="n">
        <v>318.5</v>
      </c>
      <c r="J3120" s="334" t="n">
        <f aca="false">(A3120*I3120)/J3116*K3116</f>
        <v>578.2</v>
      </c>
      <c r="K3120" s="335" t="n">
        <f aca="false">H3120-J3120</f>
        <v>281.8</v>
      </c>
      <c r="L3120" s="330"/>
      <c r="M3120" s="262"/>
      <c r="N3120" s="262" t="n">
        <v>318.5</v>
      </c>
      <c r="O3120" s="262" t="n">
        <v>3.5</v>
      </c>
      <c r="P3120" s="262" t="n">
        <v>573.3</v>
      </c>
      <c r="Q3120" s="262" t="n">
        <v>429.975</v>
      </c>
      <c r="R3120" s="331" t="n">
        <f aca="false">A3120*F3120</f>
        <v>5</v>
      </c>
    </row>
    <row r="3121" s="1" customFormat="true" ht="12.75" hidden="false" customHeight="false" outlineLevel="0" collapsed="false">
      <c r="A3121" s="262" t="n">
        <v>2</v>
      </c>
      <c r="B3121" s="332" t="s">
        <v>832</v>
      </c>
      <c r="C3121" s="332" t="s">
        <v>833</v>
      </c>
      <c r="D3121" s="332" t="s">
        <v>834</v>
      </c>
      <c r="E3121" s="262"/>
      <c r="F3121" s="331" t="n">
        <v>0.03</v>
      </c>
      <c r="G3121" s="333" t="n">
        <v>36</v>
      </c>
      <c r="H3121" s="333" t="n">
        <f aca="false">A3121*G3121*(1-H3116/100)</f>
        <v>72</v>
      </c>
      <c r="I3121" s="334" t="n">
        <v>22.75</v>
      </c>
      <c r="J3121" s="334" t="n">
        <f aca="false">(A3121*I3121)/J3116*K3116</f>
        <v>41.3</v>
      </c>
      <c r="K3121" s="335" t="n">
        <f aca="false">H3121-J3121</f>
        <v>30.7</v>
      </c>
      <c r="L3121" s="330"/>
      <c r="M3121" s="262"/>
      <c r="N3121" s="262" t="n">
        <v>22.75</v>
      </c>
      <c r="O3121" s="262" t="n">
        <v>0.25</v>
      </c>
      <c r="P3121" s="262" t="n">
        <v>34.125</v>
      </c>
      <c r="Q3121" s="262" t="n">
        <v>36.4</v>
      </c>
      <c r="R3121" s="331" t="n">
        <f aca="false">A3121*F3121</f>
        <v>0.06</v>
      </c>
    </row>
    <row r="3122" s="1" customFormat="true" ht="12.75" hidden="false" customHeight="false" outlineLevel="0" collapsed="false">
      <c r="A3122" s="262" t="n">
        <v>4</v>
      </c>
      <c r="B3122" s="332" t="s">
        <v>835</v>
      </c>
      <c r="C3122" s="332" t="s">
        <v>833</v>
      </c>
      <c r="D3122" s="332" t="s">
        <v>836</v>
      </c>
      <c r="E3122" s="262"/>
      <c r="F3122" s="331" t="n">
        <v>0.05</v>
      </c>
      <c r="G3122" s="333" t="n">
        <v>34</v>
      </c>
      <c r="H3122" s="333" t="n">
        <f aca="false">A3122*G3122*(1-H3116/100)</f>
        <v>136</v>
      </c>
      <c r="I3122" s="334" t="n">
        <v>22.75</v>
      </c>
      <c r="J3122" s="334" t="n">
        <f aca="false">(A3122*I3122)/J3116*K3116</f>
        <v>82.6</v>
      </c>
      <c r="K3122" s="335" t="n">
        <f aca="false">H3122-J3122</f>
        <v>53.4</v>
      </c>
      <c r="L3122" s="330"/>
      <c r="M3122" s="262"/>
      <c r="N3122" s="262" t="n">
        <v>22.75</v>
      </c>
      <c r="O3122" s="262" t="n">
        <v>0.25</v>
      </c>
      <c r="P3122" s="262" t="n">
        <v>34.125</v>
      </c>
      <c r="Q3122" s="262" t="n">
        <v>34.125</v>
      </c>
      <c r="R3122" s="331" t="n">
        <f aca="false">A3122*F3122</f>
        <v>0.2</v>
      </c>
    </row>
    <row r="3123" s="1" customFormat="true" ht="12.75" hidden="false" customHeight="false" outlineLevel="0" collapsed="false">
      <c r="A3123" s="262" t="n">
        <v>2</v>
      </c>
      <c r="B3123" s="332" t="s">
        <v>841</v>
      </c>
      <c r="C3123" s="332" t="s">
        <v>842</v>
      </c>
      <c r="D3123" s="332" t="s">
        <v>834</v>
      </c>
      <c r="E3123" s="262"/>
      <c r="F3123" s="331" t="n">
        <v>0.02</v>
      </c>
      <c r="G3123" s="333" t="n">
        <v>27</v>
      </c>
      <c r="H3123" s="333" t="n">
        <f aca="false">A3123*G3123*(1-H3116/100)</f>
        <v>54</v>
      </c>
      <c r="I3123" s="334" t="n">
        <v>20.93</v>
      </c>
      <c r="J3123" s="334" t="n">
        <f aca="false">(A3123*I3123)/J3116*K3116</f>
        <v>37.996</v>
      </c>
      <c r="K3123" s="335" t="n">
        <f aca="false">H3123-J3123</f>
        <v>16.004</v>
      </c>
      <c r="L3123" s="330"/>
      <c r="M3123" s="262"/>
      <c r="N3123" s="262" t="n">
        <v>20.93</v>
      </c>
      <c r="O3123" s="262" t="n">
        <v>0.23</v>
      </c>
      <c r="P3123" s="262" t="n">
        <v>31.395</v>
      </c>
      <c r="Q3123" s="262" t="n">
        <v>27.209</v>
      </c>
      <c r="R3123" s="331" t="n">
        <f aca="false">A3123*F3123</f>
        <v>0.04</v>
      </c>
    </row>
    <row r="3124" s="1" customFormat="true" ht="12.75" hidden="false" customHeight="false" outlineLevel="0" collapsed="false">
      <c r="A3124" s="262" t="n">
        <v>4</v>
      </c>
      <c r="B3124" s="332" t="s">
        <v>843</v>
      </c>
      <c r="C3124" s="332" t="s">
        <v>842</v>
      </c>
      <c r="D3124" s="332" t="s">
        <v>836</v>
      </c>
      <c r="E3124" s="262"/>
      <c r="F3124" s="331" t="n">
        <v>0.03</v>
      </c>
      <c r="G3124" s="333" t="n">
        <v>30</v>
      </c>
      <c r="H3124" s="333" t="n">
        <f aca="false">A3124*G3124*(1-H3116/100)</f>
        <v>120</v>
      </c>
      <c r="I3124" s="334" t="n">
        <v>20.1825</v>
      </c>
      <c r="J3124" s="334" t="n">
        <f aca="false">(A3124*I3124)/J3116*K3116</f>
        <v>73.278</v>
      </c>
      <c r="K3124" s="335" t="n">
        <f aca="false">H3124-J3124</f>
        <v>46.722</v>
      </c>
      <c r="L3124" s="330"/>
      <c r="M3124" s="262"/>
      <c r="N3124" s="262" t="n">
        <v>20.1825</v>
      </c>
      <c r="O3124" s="262" t="n">
        <v>0.23</v>
      </c>
      <c r="P3124" s="262" t="n">
        <v>30.2738</v>
      </c>
      <c r="Q3124" s="262" t="n">
        <v>30.2738</v>
      </c>
      <c r="R3124" s="331" t="n">
        <f aca="false">A3124*F3124</f>
        <v>0.12</v>
      </c>
    </row>
    <row r="3125" s="1" customFormat="true" ht="12.75" hidden="false" customHeight="false" outlineLevel="0" collapsed="false">
      <c r="A3125" s="262" t="n">
        <v>4</v>
      </c>
      <c r="B3125" s="332" t="s">
        <v>1266</v>
      </c>
      <c r="C3125" s="332" t="s">
        <v>874</v>
      </c>
      <c r="D3125" s="332" t="s">
        <v>1267</v>
      </c>
      <c r="E3125" s="262"/>
      <c r="F3125" s="331" t="n">
        <v>0.25</v>
      </c>
      <c r="G3125" s="333" t="n">
        <v>87</v>
      </c>
      <c r="H3125" s="333" t="n">
        <f aca="false">A3125*G3125*(1-H3116/100)</f>
        <v>348</v>
      </c>
      <c r="I3125" s="334" t="n">
        <v>61.88</v>
      </c>
      <c r="J3125" s="334" t="n">
        <f aca="false">(A3125*I3125)/J3116*K3116</f>
        <v>224.672</v>
      </c>
      <c r="K3125" s="335" t="n">
        <f aca="false">H3125-J3125</f>
        <v>123.328</v>
      </c>
      <c r="L3125" s="330"/>
      <c r="M3125" s="262"/>
      <c r="N3125" s="262" t="n">
        <v>61.88</v>
      </c>
      <c r="O3125" s="262" t="n">
        <v>0.68</v>
      </c>
      <c r="P3125" s="262" t="n">
        <v>185.64</v>
      </c>
      <c r="Q3125" s="262" t="n">
        <v>86.632</v>
      </c>
      <c r="R3125" s="331" t="n">
        <f aca="false">A3125*F3125</f>
        <v>1</v>
      </c>
    </row>
    <row r="3126" s="1" customFormat="true" ht="12.75" hidden="false" customHeight="false" outlineLevel="0" collapsed="false">
      <c r="A3126" s="262" t="n">
        <v>5</v>
      </c>
      <c r="B3126" s="332" t="s">
        <v>1330</v>
      </c>
      <c r="C3126" s="332" t="s">
        <v>1331</v>
      </c>
      <c r="D3126" s="332" t="s">
        <v>1332</v>
      </c>
      <c r="E3126" s="262"/>
      <c r="F3126" s="331" t="n">
        <v>0.15</v>
      </c>
      <c r="G3126" s="333" t="n">
        <v>49</v>
      </c>
      <c r="H3126" s="333" t="n">
        <f aca="false">A3126*G3126*(1-H3116/100)</f>
        <v>245</v>
      </c>
      <c r="I3126" s="334" t="n">
        <v>34.8725</v>
      </c>
      <c r="J3126" s="334" t="n">
        <f aca="false">(A3126*I3126)/J3116*K3116</f>
        <v>158.2675</v>
      </c>
      <c r="K3126" s="335" t="n">
        <f aca="false">H3126-J3126</f>
        <v>86.7325</v>
      </c>
      <c r="L3126" s="330"/>
      <c r="M3126" s="262"/>
      <c r="N3126" s="262" t="n">
        <v>34.8725</v>
      </c>
      <c r="O3126" s="262" t="n">
        <v>0.37</v>
      </c>
      <c r="P3126" s="262" t="n">
        <v>62.7705</v>
      </c>
      <c r="Q3126" s="262" t="n">
        <v>48.8215</v>
      </c>
      <c r="R3126" s="331" t="n">
        <f aca="false">A3126*F3126</f>
        <v>0.75</v>
      </c>
    </row>
    <row r="3127" s="1" customFormat="true" ht="12.75" hidden="false" customHeight="false" outlineLevel="0" collapsed="false">
      <c r="A3127" s="262" t="n">
        <v>5</v>
      </c>
      <c r="B3127" s="332" t="s">
        <v>2345</v>
      </c>
      <c r="C3127" s="332" t="s">
        <v>2346</v>
      </c>
      <c r="D3127" s="332" t="s">
        <v>2347</v>
      </c>
      <c r="E3127" s="262"/>
      <c r="F3127" s="331" t="n">
        <v>0.05</v>
      </c>
      <c r="G3127" s="333" t="n">
        <v>28</v>
      </c>
      <c r="H3127" s="333" t="n">
        <f aca="false">A3127*G3127*(1-H3116/100)</f>
        <v>140</v>
      </c>
      <c r="I3127" s="334" t="n">
        <v>21.06</v>
      </c>
      <c r="J3127" s="334" t="n">
        <f aca="false">(A3127*I3127)/J3116*K3116</f>
        <v>95.58</v>
      </c>
      <c r="K3127" s="335" t="n">
        <f aca="false">H3127-J3127</f>
        <v>44.42</v>
      </c>
      <c r="L3127" s="330"/>
      <c r="M3127" s="262"/>
      <c r="N3127" s="262" t="n">
        <v>21.06</v>
      </c>
      <c r="O3127" s="262" t="n">
        <v>0.24</v>
      </c>
      <c r="P3127" s="262" t="n">
        <v>37.908</v>
      </c>
      <c r="Q3127" s="262" t="n">
        <v>28.431</v>
      </c>
      <c r="R3127" s="331" t="n">
        <f aca="false">A3127*F3127</f>
        <v>0.25</v>
      </c>
    </row>
    <row r="3128" s="1" customFormat="true" ht="12.75" hidden="false" customHeight="false" outlineLevel="0" collapsed="false">
      <c r="A3128" s="262" t="n">
        <v>1</v>
      </c>
      <c r="B3128" s="332" t="s">
        <v>4147</v>
      </c>
      <c r="C3128" s="332" t="s">
        <v>1782</v>
      </c>
      <c r="D3128" s="332" t="s">
        <v>4148</v>
      </c>
      <c r="E3128" s="262"/>
      <c r="F3128" s="331" t="n">
        <v>12</v>
      </c>
      <c r="G3128" s="333" t="n">
        <v>2962</v>
      </c>
      <c r="H3128" s="333" t="n">
        <f aca="false">A3128*G3128*(1-H3116/100)</f>
        <v>2962</v>
      </c>
      <c r="I3128" s="334" t="n">
        <v>2193.75</v>
      </c>
      <c r="J3128" s="334" t="n">
        <f aca="false">(A3128*I3128)/J3116*K3116</f>
        <v>1991.25</v>
      </c>
      <c r="K3128" s="335" t="n">
        <f aca="false">H3128-J3128</f>
        <v>970.75</v>
      </c>
      <c r="L3128" s="330"/>
      <c r="M3128" s="262"/>
      <c r="N3128" s="262" t="n">
        <v>2193.75</v>
      </c>
      <c r="O3128" s="262" t="n">
        <v>25</v>
      </c>
      <c r="P3128" s="262" t="n">
        <v>3300</v>
      </c>
      <c r="Q3128" s="262" t="n">
        <v>2961.5625</v>
      </c>
      <c r="R3128" s="331" t="n">
        <f aca="false">A3128*F3128</f>
        <v>12</v>
      </c>
    </row>
    <row r="3129" s="1" customFormat="true" ht="12.75" hidden="false" customHeight="false" outlineLevel="0" collapsed="false">
      <c r="A3129" s="262" t="n">
        <v>1</v>
      </c>
      <c r="B3129" s="332" t="s">
        <v>2631</v>
      </c>
      <c r="C3129" s="332" t="s">
        <v>1676</v>
      </c>
      <c r="D3129" s="332" t="s">
        <v>2632</v>
      </c>
      <c r="E3129" s="262"/>
      <c r="F3129" s="331" t="n">
        <v>0.02</v>
      </c>
      <c r="G3129" s="333" t="n">
        <v>154</v>
      </c>
      <c r="H3129" s="333" t="n">
        <f aca="false">A3129*G3129*(1-H3116/100)</f>
        <v>154</v>
      </c>
      <c r="I3129" s="334" t="n">
        <v>118.3</v>
      </c>
      <c r="J3129" s="334" t="n">
        <f aca="false">(A3129*I3129)/J3116*K3116</f>
        <v>107.38</v>
      </c>
      <c r="K3129" s="335" t="n">
        <f aca="false">H3129-J3129</f>
        <v>46.62</v>
      </c>
      <c r="L3129" s="330"/>
      <c r="M3129" s="262"/>
      <c r="N3129" s="262" t="n">
        <v>118.3</v>
      </c>
      <c r="O3129" s="262" t="n">
        <v>1.3</v>
      </c>
      <c r="P3129" s="262" t="n">
        <v>180</v>
      </c>
      <c r="Q3129" s="262" t="n">
        <v>153.79</v>
      </c>
      <c r="R3129" s="331" t="n">
        <f aca="false">A3129*F3129</f>
        <v>0.02</v>
      </c>
    </row>
    <row r="3130" s="1" customFormat="true" ht="12.75" hidden="false" customHeight="false" outlineLevel="0" collapsed="false">
      <c r="A3130" s="262" t="n">
        <v>1</v>
      </c>
      <c r="B3130" s="332" t="s">
        <v>2633</v>
      </c>
      <c r="C3130" s="332" t="s">
        <v>1087</v>
      </c>
      <c r="D3130" s="332" t="s">
        <v>2634</v>
      </c>
      <c r="E3130" s="262"/>
      <c r="F3130" s="331" t="n">
        <v>0.15</v>
      </c>
      <c r="G3130" s="333" t="n">
        <v>383</v>
      </c>
      <c r="H3130" s="333" t="n">
        <f aca="false">A3130*G3130*(1-H3116/100)</f>
        <v>383</v>
      </c>
      <c r="I3130" s="334" t="n">
        <v>283.92</v>
      </c>
      <c r="J3130" s="334" t="n">
        <f aca="false">(A3130*I3130)/J3116*K3116</f>
        <v>257.712</v>
      </c>
      <c r="K3130" s="335" t="n">
        <f aca="false">H3130-J3130</f>
        <v>125.288</v>
      </c>
      <c r="L3130" s="330"/>
      <c r="M3130" s="262"/>
      <c r="N3130" s="262" t="n">
        <v>283.92</v>
      </c>
      <c r="O3130" s="262" t="n">
        <v>3.12</v>
      </c>
      <c r="P3130" s="262" t="n">
        <v>430</v>
      </c>
      <c r="Q3130" s="262" t="n">
        <v>383.292</v>
      </c>
      <c r="R3130" s="331" t="n">
        <f aca="false">A3130*F3130</f>
        <v>0.15</v>
      </c>
    </row>
    <row r="3131" s="1" customFormat="true" ht="12.75" hidden="false" customHeight="false" outlineLevel="0" collapsed="false">
      <c r="A3131" s="262" t="n">
        <v>4</v>
      </c>
      <c r="B3131" s="332" t="s">
        <v>4149</v>
      </c>
      <c r="C3131" s="332" t="s">
        <v>1907</v>
      </c>
      <c r="D3131" s="332" t="s">
        <v>4150</v>
      </c>
      <c r="E3131" s="262"/>
      <c r="F3131" s="331"/>
      <c r="G3131" s="333" t="n">
        <v>135</v>
      </c>
      <c r="H3131" s="333" t="n">
        <f aca="false">A3131*G3131*(1-H3116/100)</f>
        <v>540</v>
      </c>
      <c r="I3131" s="334" t="n">
        <v>114.075</v>
      </c>
      <c r="J3131" s="334" t="n">
        <f aca="false">(A3131*I3131)/J3116*K3116</f>
        <v>414.18</v>
      </c>
      <c r="K3131" s="335" t="n">
        <f aca="false">H3131-J3131</f>
        <v>125.82</v>
      </c>
      <c r="L3131" s="330"/>
      <c r="M3131" s="262"/>
      <c r="N3131" s="262" t="n">
        <v>114.075</v>
      </c>
      <c r="O3131" s="262" t="n">
        <v>1.3</v>
      </c>
      <c r="P3131" s="262" t="n">
        <v>170</v>
      </c>
      <c r="Q3131" s="262" t="n">
        <v>135</v>
      </c>
      <c r="R3131" s="331" t="n">
        <f aca="false">A3131*F3131</f>
        <v>0</v>
      </c>
    </row>
    <row r="3132" s="1" customFormat="true" ht="12.75" hidden="false" customHeight="false" outlineLevel="0" collapsed="false">
      <c r="A3132" s="262" t="n">
        <v>2</v>
      </c>
      <c r="B3132" s="332" t="s">
        <v>3555</v>
      </c>
      <c r="C3132" s="332" t="s">
        <v>1907</v>
      </c>
      <c r="D3132" s="332" t="s">
        <v>3556</v>
      </c>
      <c r="E3132" s="262"/>
      <c r="F3132" s="331" t="n">
        <v>0.04</v>
      </c>
      <c r="G3132" s="333" t="n">
        <v>150</v>
      </c>
      <c r="H3132" s="333" t="n">
        <f aca="false">A3132*G3132*(1-H3116/100)</f>
        <v>300</v>
      </c>
      <c r="I3132" s="334" t="n">
        <v>156.195</v>
      </c>
      <c r="J3132" s="334" t="n">
        <f aca="false">(A3132*I3132)/J3116*K3116</f>
        <v>283.554</v>
      </c>
      <c r="K3132" s="335" t="n">
        <f aca="false">H3132-J3132</f>
        <v>16.446</v>
      </c>
      <c r="L3132" s="330"/>
      <c r="M3132" s="262"/>
      <c r="N3132" s="262" t="n">
        <v>156.195</v>
      </c>
      <c r="O3132" s="262" t="n">
        <v>1.78</v>
      </c>
      <c r="P3132" s="262" t="n">
        <v>230</v>
      </c>
      <c r="Q3132" s="262" t="n">
        <v>150</v>
      </c>
      <c r="R3132" s="331" t="n">
        <f aca="false">A3132*F3132</f>
        <v>0.08</v>
      </c>
    </row>
    <row r="3133" s="1" customFormat="true" ht="12.75" hidden="false" customHeight="false" outlineLevel="0" collapsed="false">
      <c r="A3133" s="262" t="n">
        <v>1</v>
      </c>
      <c r="B3133" s="332" t="s">
        <v>4151</v>
      </c>
      <c r="C3133" s="332" t="s">
        <v>4152</v>
      </c>
      <c r="D3133" s="332" t="s">
        <v>4153</v>
      </c>
      <c r="E3133" s="262"/>
      <c r="F3133" s="331"/>
      <c r="G3133" s="333" t="n">
        <v>30</v>
      </c>
      <c r="H3133" s="333" t="n">
        <f aca="false">A3133*G3133*(1-H3116/100)</f>
        <v>30</v>
      </c>
      <c r="I3133" s="334" t="n">
        <v>21.9375</v>
      </c>
      <c r="J3133" s="334" t="n">
        <f aca="false">(A3133*I3133)/J3116*K3116</f>
        <v>19.9125</v>
      </c>
      <c r="K3133" s="335" t="n">
        <f aca="false">H3133-J3133</f>
        <v>10.0875</v>
      </c>
      <c r="L3133" s="330"/>
      <c r="M3133" s="262"/>
      <c r="N3133" s="262" t="n">
        <v>21.9375</v>
      </c>
      <c r="O3133" s="262" t="n">
        <v>0.25</v>
      </c>
      <c r="P3133" s="262" t="n">
        <v>40</v>
      </c>
      <c r="Q3133" s="262" t="n">
        <v>29.6156</v>
      </c>
      <c r="R3133" s="331" t="n">
        <f aca="false">A3133*F3133</f>
        <v>0</v>
      </c>
    </row>
    <row r="3134" s="1" customFormat="true" ht="12.75" hidden="false" customHeight="false" outlineLevel="0" collapsed="false">
      <c r="A3134" s="336" t="n">
        <f aca="false">SUM(A3117:A3133)</f>
        <v>49</v>
      </c>
      <c r="B3134" s="336" t="s">
        <v>377</v>
      </c>
      <c r="C3134" s="336"/>
      <c r="D3134" s="336"/>
      <c r="E3134" s="336"/>
      <c r="F3134" s="337" t="n">
        <f aca="false">R3134</f>
        <v>58.47</v>
      </c>
      <c r="G3134" s="338"/>
      <c r="H3134" s="339" t="n">
        <f aca="false">SUM(H3117:H3133)</f>
        <v>14936</v>
      </c>
      <c r="I3134" s="340"/>
      <c r="J3134" s="341" t="n">
        <f aca="false">SUM(J3117:J3133)</f>
        <v>10277.6466</v>
      </c>
      <c r="K3134" s="335" t="n">
        <f aca="false">SUM(K3117:K3133)</f>
        <v>4658.3534</v>
      </c>
      <c r="L3134" s="330"/>
      <c r="M3134" s="262"/>
      <c r="N3134" s="262"/>
      <c r="O3134" s="262"/>
      <c r="P3134" s="262"/>
      <c r="Q3134" s="262"/>
      <c r="R3134" s="331" t="n">
        <f aca="false">SUM(R3117:R3133)</f>
        <v>58.47</v>
      </c>
    </row>
    <row r="3135" s="1" customFormat="true" ht="12.75" hidden="false" customHeight="false" outlineLevel="0" collapsed="false">
      <c r="A3135" s="262"/>
      <c r="B3135" s="272" t="s">
        <v>914</v>
      </c>
      <c r="C3135" s="342"/>
      <c r="D3135" s="342"/>
      <c r="E3135" s="262"/>
      <c r="F3135" s="262"/>
      <c r="G3135" s="333"/>
      <c r="H3135" s="343" t="n">
        <v>0</v>
      </c>
      <c r="I3135" s="344" t="n">
        <f aca="false">K3136/J3136</f>
        <v>0.453250980628191</v>
      </c>
      <c r="J3135" s="345"/>
      <c r="K3135" s="335"/>
      <c r="L3135" s="330"/>
      <c r="M3135" s="262"/>
      <c r="N3135" s="262"/>
      <c r="O3135" s="262"/>
      <c r="P3135" s="262"/>
      <c r="Q3135" s="262"/>
      <c r="R3135" s="331"/>
    </row>
    <row r="3136" s="1" customFormat="true" ht="13.5" hidden="false" customHeight="false" outlineLevel="0" collapsed="false">
      <c r="A3136" s="346"/>
      <c r="B3136" s="346" t="s">
        <v>915</v>
      </c>
      <c r="C3136" s="346"/>
      <c r="D3136" s="346"/>
      <c r="E3136" s="346"/>
      <c r="F3136" s="347"/>
      <c r="G3136" s="348"/>
      <c r="H3136" s="349" t="n">
        <f aca="false">SUM(H3134:H3135)</f>
        <v>14936</v>
      </c>
      <c r="I3136" s="350" t="n">
        <f aca="false">K3136/H3136</f>
        <v>0.311887613818961</v>
      </c>
      <c r="J3136" s="351" t="n">
        <f aca="false">SUM(J3134:J3135)</f>
        <v>10277.6466</v>
      </c>
      <c r="K3136" s="352" t="n">
        <f aca="false">H3136-J3136</f>
        <v>4658.3534</v>
      </c>
      <c r="L3136" s="330"/>
      <c r="M3136" s="262"/>
      <c r="N3136" s="262"/>
      <c r="O3136" s="262"/>
      <c r="P3136" s="262"/>
      <c r="Q3136" s="262"/>
      <c r="R3136" s="331"/>
    </row>
    <row r="3137" s="1" customFormat="true" ht="13.5" hidden="false" customHeight="false" outlineLevel="0" collapsed="false">
      <c r="A3137" s="262"/>
      <c r="B3137" s="272" t="s">
        <v>4154</v>
      </c>
      <c r="C3137" s="342"/>
      <c r="D3137" s="342"/>
      <c r="E3137" s="262"/>
      <c r="F3137" s="262"/>
      <c r="G3137" s="262"/>
      <c r="H3137" s="262"/>
      <c r="I3137" s="354"/>
      <c r="J3137" s="354"/>
      <c r="K3137" s="355"/>
      <c r="L3137" s="330"/>
      <c r="M3137" s="262"/>
      <c r="N3137" s="262"/>
      <c r="O3137" s="262"/>
      <c r="P3137" s="262"/>
      <c r="Q3137" s="262"/>
      <c r="R3137" s="331"/>
    </row>
    <row r="3138" s="1" customFormat="true" ht="13.5" hidden="false" customHeight="false" outlineLevel="0" collapsed="false">
      <c r="A3138" s="322"/>
      <c r="B3138" s="272" t="s">
        <v>4154</v>
      </c>
      <c r="C3138" s="324"/>
      <c r="D3138" s="325" t="n">
        <v>42797</v>
      </c>
      <c r="E3138" s="322"/>
      <c r="F3138" s="322" t="s">
        <v>4155</v>
      </c>
      <c r="G3138" s="324"/>
      <c r="H3138" s="326" t="n">
        <v>0</v>
      </c>
      <c r="I3138" s="327" t="s">
        <v>358</v>
      </c>
      <c r="J3138" s="328" t="n">
        <v>65</v>
      </c>
      <c r="K3138" s="329" t="n">
        <v>59</v>
      </c>
      <c r="L3138" s="330"/>
      <c r="M3138" s="262"/>
      <c r="N3138" s="262"/>
      <c r="O3138" s="262"/>
      <c r="P3138" s="262"/>
      <c r="Q3138" s="262"/>
      <c r="R3138" s="331"/>
    </row>
    <row r="3139" s="1" customFormat="true" ht="12.75" hidden="false" customHeight="false" outlineLevel="0" collapsed="false">
      <c r="A3139" s="262" t="n">
        <v>4</v>
      </c>
      <c r="B3139" s="332" t="s">
        <v>263</v>
      </c>
      <c r="C3139" s="332" t="s">
        <v>780</v>
      </c>
      <c r="D3139" s="332" t="s">
        <v>2368</v>
      </c>
      <c r="E3139" s="262"/>
      <c r="F3139" s="331" t="n">
        <v>17</v>
      </c>
      <c r="G3139" s="333" t="n">
        <v>2715</v>
      </c>
      <c r="H3139" s="333" t="n">
        <f aca="false">A3139*G3139*(1-H3138/100)</f>
        <v>10860</v>
      </c>
      <c r="I3139" s="334" t="n">
        <v>2088.45</v>
      </c>
      <c r="J3139" s="334" t="n">
        <f aca="false">(A3139*I3139)/J3138*K3138</f>
        <v>7582.68</v>
      </c>
      <c r="K3139" s="335" t="n">
        <f aca="false">H3139-J3139</f>
        <v>3277.32</v>
      </c>
      <c r="L3139" s="330"/>
      <c r="M3139" s="262"/>
      <c r="N3139" s="262" t="n">
        <v>2088.45</v>
      </c>
      <c r="O3139" s="262" t="n">
        <v>23.8</v>
      </c>
      <c r="P3139" s="262" t="n">
        <v>2920</v>
      </c>
      <c r="Q3139" s="262" t="n">
        <v>2714.985</v>
      </c>
      <c r="R3139" s="331" t="n">
        <f aca="false">A3139*F3139</f>
        <v>68</v>
      </c>
    </row>
    <row r="3140" s="1" customFormat="true" ht="12.75" hidden="false" customHeight="false" outlineLevel="0" collapsed="false">
      <c r="A3140" s="262" t="n">
        <v>5</v>
      </c>
      <c r="B3140" s="332" t="s">
        <v>2074</v>
      </c>
      <c r="C3140" s="332" t="s">
        <v>786</v>
      </c>
      <c r="D3140" s="332" t="s">
        <v>2075</v>
      </c>
      <c r="E3140" s="262"/>
      <c r="F3140" s="331" t="n">
        <v>4.3</v>
      </c>
      <c r="G3140" s="333" t="n">
        <v>693</v>
      </c>
      <c r="H3140" s="333" t="n">
        <f aca="false">A3140*G3140*(1-H3138/100)</f>
        <v>3465</v>
      </c>
      <c r="I3140" s="334" t="n">
        <v>513.3375</v>
      </c>
      <c r="J3140" s="334" t="n">
        <f aca="false">(A3140*I3140)/J3138*K3138</f>
        <v>2329.7625</v>
      </c>
      <c r="K3140" s="335" t="n">
        <f aca="false">H3140-J3140</f>
        <v>1135.2375</v>
      </c>
      <c r="L3140" s="330"/>
      <c r="M3140" s="262"/>
      <c r="N3140" s="262" t="n">
        <v>513.3375</v>
      </c>
      <c r="O3140" s="262" t="n">
        <v>5.85</v>
      </c>
      <c r="P3140" s="262" t="n">
        <v>770</v>
      </c>
      <c r="Q3140" s="262" t="n">
        <v>693.0056</v>
      </c>
      <c r="R3140" s="331" t="n">
        <f aca="false">A3140*F3140</f>
        <v>21.5</v>
      </c>
    </row>
    <row r="3141" s="1" customFormat="true" ht="12.75" hidden="false" customHeight="false" outlineLevel="0" collapsed="false">
      <c r="A3141" s="262" t="n">
        <v>10</v>
      </c>
      <c r="B3141" s="332" t="s">
        <v>1225</v>
      </c>
      <c r="C3141" s="332" t="s">
        <v>830</v>
      </c>
      <c r="D3141" s="332" t="s">
        <v>1348</v>
      </c>
      <c r="E3141" s="262"/>
      <c r="F3141" s="331" t="n">
        <v>4.1</v>
      </c>
      <c r="G3141" s="333" t="n">
        <v>713</v>
      </c>
      <c r="H3141" s="333" t="n">
        <f aca="false">A3141*G3141*(1-H3138/100)</f>
        <v>7130</v>
      </c>
      <c r="I3141" s="334" t="n">
        <v>508.95</v>
      </c>
      <c r="J3141" s="334" t="n">
        <f aca="false">(A3141*I3141)/J3138*K3138</f>
        <v>4619.7</v>
      </c>
      <c r="K3141" s="335" t="n">
        <f aca="false">H3141-J3141</f>
        <v>2510.3</v>
      </c>
      <c r="L3141" s="330"/>
      <c r="M3141" s="262"/>
      <c r="N3141" s="262" t="n">
        <v>508.95</v>
      </c>
      <c r="O3141" s="262" t="n">
        <v>5.8</v>
      </c>
      <c r="P3141" s="262" t="n">
        <v>763.425</v>
      </c>
      <c r="Q3141" s="262" t="n">
        <v>712.53</v>
      </c>
      <c r="R3141" s="331" t="n">
        <f aca="false">A3141*F3141</f>
        <v>41</v>
      </c>
    </row>
    <row r="3142" s="1" customFormat="true" ht="12.75" hidden="false" customHeight="false" outlineLevel="0" collapsed="false">
      <c r="A3142" s="262" t="n">
        <v>10</v>
      </c>
      <c r="B3142" s="332" t="s">
        <v>839</v>
      </c>
      <c r="C3142" s="332" t="s">
        <v>833</v>
      </c>
      <c r="D3142" s="332" t="s">
        <v>1317</v>
      </c>
      <c r="E3142" s="262"/>
      <c r="F3142" s="331" t="n">
        <v>0.11</v>
      </c>
      <c r="G3142" s="333" t="n">
        <v>53</v>
      </c>
      <c r="H3142" s="333" t="n">
        <f aca="false">A3142*G3142*(1-H3138/100)</f>
        <v>530</v>
      </c>
      <c r="I3142" s="334" t="n">
        <v>35.1</v>
      </c>
      <c r="J3142" s="334" t="n">
        <f aca="false">(A3142*I3142)/J3138*K3138</f>
        <v>318.6</v>
      </c>
      <c r="K3142" s="335" t="n">
        <f aca="false">H3142-J3142</f>
        <v>211.4</v>
      </c>
      <c r="L3142" s="330"/>
      <c r="M3142" s="262"/>
      <c r="N3142" s="262" t="n">
        <v>35.1</v>
      </c>
      <c r="O3142" s="262" t="n">
        <v>0.4</v>
      </c>
      <c r="P3142" s="262" t="n">
        <v>52.65</v>
      </c>
      <c r="Q3142" s="262" t="n">
        <v>52.65</v>
      </c>
      <c r="R3142" s="331" t="n">
        <f aca="false">A3142*F3142</f>
        <v>1.1</v>
      </c>
    </row>
    <row r="3143" s="1" customFormat="true" ht="12.75" hidden="false" customHeight="false" outlineLevel="0" collapsed="false">
      <c r="A3143" s="262" t="n">
        <v>10</v>
      </c>
      <c r="B3143" s="332" t="s">
        <v>846</v>
      </c>
      <c r="C3143" s="332" t="s">
        <v>842</v>
      </c>
      <c r="D3143" s="332" t="s">
        <v>1328</v>
      </c>
      <c r="E3143" s="262"/>
      <c r="F3143" s="331" t="n">
        <v>0.04</v>
      </c>
      <c r="G3143" s="333" t="n">
        <v>42</v>
      </c>
      <c r="H3143" s="333" t="n">
        <f aca="false">A3143*G3143*(1-H3138/100)</f>
        <v>420</v>
      </c>
      <c r="I3143" s="334" t="n">
        <v>26.325</v>
      </c>
      <c r="J3143" s="334" t="n">
        <f aca="false">(A3143*I3143)/J3138*K3138</f>
        <v>238.95</v>
      </c>
      <c r="K3143" s="335" t="n">
        <f aca="false">H3143-J3143</f>
        <v>181.05</v>
      </c>
      <c r="L3143" s="330"/>
      <c r="M3143" s="262"/>
      <c r="N3143" s="262" t="n">
        <v>26.325</v>
      </c>
      <c r="O3143" s="262" t="n">
        <v>0.3</v>
      </c>
      <c r="P3143" s="262" t="n">
        <v>80</v>
      </c>
      <c r="Q3143" s="262" t="n">
        <v>42.12</v>
      </c>
      <c r="R3143" s="331" t="n">
        <f aca="false">A3143*F3143</f>
        <v>0.4</v>
      </c>
    </row>
    <row r="3144" s="1" customFormat="true" ht="12.75" hidden="false" customHeight="false" outlineLevel="0" collapsed="false">
      <c r="A3144" s="262" t="n">
        <v>7</v>
      </c>
      <c r="B3144" s="332" t="s">
        <v>2744</v>
      </c>
      <c r="C3144" s="332" t="s">
        <v>2745</v>
      </c>
      <c r="D3144" s="332" t="s">
        <v>2746</v>
      </c>
      <c r="E3144" s="262"/>
      <c r="F3144" s="331" t="n">
        <v>0.25</v>
      </c>
      <c r="G3144" s="333" t="n">
        <v>242</v>
      </c>
      <c r="H3144" s="333" t="n">
        <f aca="false">A3144*G3144*(1-H3138/100)</f>
        <v>1694</v>
      </c>
      <c r="I3144" s="334" t="n">
        <v>172.9</v>
      </c>
      <c r="J3144" s="334" t="n">
        <f aca="false">(A3144*I3144)/J3138*K3138</f>
        <v>1098.58</v>
      </c>
      <c r="K3144" s="335" t="n">
        <f aca="false">H3144-J3144</f>
        <v>595.42</v>
      </c>
      <c r="L3144" s="330"/>
      <c r="M3144" s="262"/>
      <c r="N3144" s="262" t="n">
        <v>172.9</v>
      </c>
      <c r="O3144" s="262" t="n">
        <v>1.9</v>
      </c>
      <c r="P3144" s="262" t="n">
        <v>259.35</v>
      </c>
      <c r="Q3144" s="262" t="n">
        <v>242.06</v>
      </c>
      <c r="R3144" s="331" t="n">
        <f aca="false">A3144*F3144</f>
        <v>1.75</v>
      </c>
    </row>
    <row r="3145" s="1" customFormat="true" ht="12.75" hidden="false" customHeight="false" outlineLevel="0" collapsed="false">
      <c r="A3145" s="262" t="n">
        <v>5</v>
      </c>
      <c r="B3145" s="332" t="s">
        <v>1266</v>
      </c>
      <c r="C3145" s="332" t="s">
        <v>874</v>
      </c>
      <c r="D3145" s="332" t="s">
        <v>1267</v>
      </c>
      <c r="E3145" s="262"/>
      <c r="F3145" s="331" t="n">
        <v>0.25</v>
      </c>
      <c r="G3145" s="333" t="n">
        <v>87</v>
      </c>
      <c r="H3145" s="333" t="n">
        <f aca="false">A3145*G3145*(1-H3138/100)</f>
        <v>435</v>
      </c>
      <c r="I3145" s="334" t="n">
        <v>61.88</v>
      </c>
      <c r="J3145" s="334" t="n">
        <f aca="false">(A3145*I3145)/J3138*K3138</f>
        <v>280.84</v>
      </c>
      <c r="K3145" s="335" t="n">
        <f aca="false">H3145-J3145</f>
        <v>154.16</v>
      </c>
      <c r="L3145" s="330"/>
      <c r="M3145" s="262"/>
      <c r="N3145" s="262" t="n">
        <v>61.88</v>
      </c>
      <c r="O3145" s="262" t="n">
        <v>0.68</v>
      </c>
      <c r="P3145" s="262" t="n">
        <v>185.64</v>
      </c>
      <c r="Q3145" s="262" t="n">
        <v>86.632</v>
      </c>
      <c r="R3145" s="331" t="n">
        <f aca="false">A3145*F3145</f>
        <v>1.25</v>
      </c>
    </row>
    <row r="3146" s="1" customFormat="true" ht="12.75" hidden="false" customHeight="false" outlineLevel="0" collapsed="false">
      <c r="A3146" s="262" t="n">
        <v>8</v>
      </c>
      <c r="B3146" s="332" t="s">
        <v>1309</v>
      </c>
      <c r="C3146" s="332" t="s">
        <v>877</v>
      </c>
      <c r="D3146" s="332" t="s">
        <v>1310</v>
      </c>
      <c r="E3146" s="262"/>
      <c r="F3146" s="331" t="n">
        <v>0.42</v>
      </c>
      <c r="G3146" s="333" t="n">
        <v>108</v>
      </c>
      <c r="H3146" s="333" t="n">
        <f aca="false">A3146*G3146*(1-H3138/100)</f>
        <v>864</v>
      </c>
      <c r="I3146" s="334" t="n">
        <v>69.745</v>
      </c>
      <c r="J3146" s="334" t="n">
        <f aca="false">(A3146*I3146)/J3138*K3138</f>
        <v>506.456</v>
      </c>
      <c r="K3146" s="335" t="n">
        <f aca="false">H3146-J3146</f>
        <v>357.544</v>
      </c>
      <c r="L3146" s="330"/>
      <c r="M3146" s="262"/>
      <c r="N3146" s="262" t="n">
        <v>69.745</v>
      </c>
      <c r="O3146" s="262" t="n">
        <v>0.74</v>
      </c>
      <c r="P3146" s="262" t="n">
        <v>200</v>
      </c>
      <c r="Q3146" s="262" t="n">
        <v>108.1047</v>
      </c>
      <c r="R3146" s="331" t="n">
        <f aca="false">A3146*F3146</f>
        <v>3.36</v>
      </c>
    </row>
    <row r="3147" s="1" customFormat="true" ht="12.75" hidden="false" customHeight="false" outlineLevel="0" collapsed="false">
      <c r="A3147" s="262" t="n">
        <v>2</v>
      </c>
      <c r="B3147" s="332" t="s">
        <v>2252</v>
      </c>
      <c r="C3147" s="332" t="s">
        <v>2253</v>
      </c>
      <c r="D3147" s="332" t="s">
        <v>2254</v>
      </c>
      <c r="E3147" s="262"/>
      <c r="F3147" s="331" t="n">
        <v>15.3</v>
      </c>
      <c r="G3147" s="333" t="n">
        <v>3406</v>
      </c>
      <c r="H3147" s="333" t="n">
        <f aca="false">A3147*G3147*(1-H3138/100)</f>
        <v>6812</v>
      </c>
      <c r="I3147" s="334" t="n">
        <v>2962.05</v>
      </c>
      <c r="J3147" s="334" t="n">
        <f aca="false">(A3147*I3147)/J3138*K3138</f>
        <v>5377.26</v>
      </c>
      <c r="K3147" s="335" t="n">
        <f aca="false">H3147-J3147</f>
        <v>1434.74</v>
      </c>
      <c r="L3147" s="330"/>
      <c r="M3147" s="262"/>
      <c r="N3147" s="262" t="n">
        <v>2962.05</v>
      </c>
      <c r="O3147" s="262" t="n">
        <v>32.55</v>
      </c>
      <c r="P3147" s="262" t="n">
        <v>3100</v>
      </c>
      <c r="Q3147" s="262" t="n">
        <v>3406.3575</v>
      </c>
      <c r="R3147" s="331" t="n">
        <f aca="false">A3147*F3147</f>
        <v>30.6</v>
      </c>
    </row>
    <row r="3148" s="1" customFormat="true" ht="12.75" hidden="false" customHeight="false" outlineLevel="0" collapsed="false">
      <c r="A3148" s="262" t="n">
        <v>16</v>
      </c>
      <c r="B3148" s="332" t="s">
        <v>3403</v>
      </c>
      <c r="C3148" s="332" t="s">
        <v>3404</v>
      </c>
      <c r="D3148" s="332" t="s">
        <v>3405</v>
      </c>
      <c r="E3148" s="262"/>
      <c r="F3148" s="331" t="n">
        <v>0.5</v>
      </c>
      <c r="G3148" s="333" t="n">
        <v>105</v>
      </c>
      <c r="H3148" s="333" t="n">
        <f aca="false">A3148*G3148*(1-H3138/100)</f>
        <v>1680</v>
      </c>
      <c r="I3148" s="334" t="n">
        <v>78.0975</v>
      </c>
      <c r="J3148" s="334" t="n">
        <f aca="false">(A3148*I3148)/J3138*K3138</f>
        <v>1134.216</v>
      </c>
      <c r="K3148" s="335" t="n">
        <f aca="false">H3148-J3148</f>
        <v>545.784</v>
      </c>
      <c r="L3148" s="330"/>
      <c r="M3148" s="262"/>
      <c r="N3148" s="262" t="n">
        <v>78.0975</v>
      </c>
      <c r="O3148" s="262" t="n">
        <v>0.89</v>
      </c>
      <c r="P3148" s="262"/>
      <c r="Q3148" s="262" t="n">
        <v>105.4316</v>
      </c>
      <c r="R3148" s="331" t="n">
        <f aca="false">A3148*F3148</f>
        <v>8</v>
      </c>
    </row>
    <row r="3149" s="1" customFormat="true" ht="12.75" hidden="false" customHeight="false" outlineLevel="0" collapsed="false">
      <c r="A3149" s="262" t="n">
        <v>6</v>
      </c>
      <c r="B3149" s="332" t="s">
        <v>4156</v>
      </c>
      <c r="C3149" s="332" t="s">
        <v>1822</v>
      </c>
      <c r="D3149" s="332" t="s">
        <v>4157</v>
      </c>
      <c r="E3149" s="262"/>
      <c r="F3149" s="331" t="n">
        <v>3.5</v>
      </c>
      <c r="G3149" s="333" t="n">
        <v>570</v>
      </c>
      <c r="H3149" s="333" t="n">
        <f aca="false">A3149*G3149*(1-H3138/100)</f>
        <v>3420</v>
      </c>
      <c r="I3149" s="334" t="n">
        <v>438.75</v>
      </c>
      <c r="J3149" s="334" t="n">
        <f aca="false">(A3149*I3149)/J3138*K3138</f>
        <v>2389.5</v>
      </c>
      <c r="K3149" s="335" t="n">
        <f aca="false">H3149-J3149</f>
        <v>1030.5</v>
      </c>
      <c r="L3149" s="330"/>
      <c r="M3149" s="262"/>
      <c r="N3149" s="262" t="n">
        <v>438.75</v>
      </c>
      <c r="O3149" s="262" t="n">
        <v>5</v>
      </c>
      <c r="P3149" s="262" t="n">
        <v>658.125</v>
      </c>
      <c r="Q3149" s="262" t="n">
        <v>570.375</v>
      </c>
      <c r="R3149" s="331" t="n">
        <f aca="false">A3149*F3149</f>
        <v>21</v>
      </c>
    </row>
    <row r="3150" s="1" customFormat="true" ht="12.75" hidden="false" customHeight="false" outlineLevel="0" collapsed="false">
      <c r="A3150" s="262" t="n">
        <v>4</v>
      </c>
      <c r="B3150" s="332" t="s">
        <v>4158</v>
      </c>
      <c r="C3150" s="332" t="s">
        <v>1825</v>
      </c>
      <c r="D3150" s="332" t="s">
        <v>4159</v>
      </c>
      <c r="E3150" s="262"/>
      <c r="F3150" s="331" t="n">
        <v>18.3</v>
      </c>
      <c r="G3150" s="333" t="n">
        <v>3510</v>
      </c>
      <c r="H3150" s="333" t="n">
        <f aca="false">A3150*G3150*(1-H3138/100)</f>
        <v>14040</v>
      </c>
      <c r="I3150" s="334" t="n">
        <v>2808</v>
      </c>
      <c r="J3150" s="334" t="n">
        <f aca="false">(A3150*I3150)/J3138*K3138</f>
        <v>10195.2</v>
      </c>
      <c r="K3150" s="335" t="n">
        <f aca="false">H3150-J3150</f>
        <v>3844.8</v>
      </c>
      <c r="L3150" s="330"/>
      <c r="M3150" s="262"/>
      <c r="N3150" s="262" t="n">
        <v>2808</v>
      </c>
      <c r="O3150" s="262" t="n">
        <v>32</v>
      </c>
      <c r="P3150" s="262" t="n">
        <v>4212</v>
      </c>
      <c r="Q3150" s="262" t="n">
        <v>3510</v>
      </c>
      <c r="R3150" s="331" t="n">
        <f aca="false">A3150*F3150</f>
        <v>73.2</v>
      </c>
    </row>
    <row r="3151" s="1" customFormat="true" ht="12.75" hidden="false" customHeight="false" outlineLevel="0" collapsed="false">
      <c r="A3151" s="262" t="n">
        <v>2</v>
      </c>
      <c r="B3151" s="332" t="s">
        <v>4160</v>
      </c>
      <c r="C3151" s="332" t="s">
        <v>4161</v>
      </c>
      <c r="D3151" s="332" t="s">
        <v>4162</v>
      </c>
      <c r="E3151" s="262"/>
      <c r="F3151" s="331"/>
      <c r="G3151" s="333" t="n">
        <v>178</v>
      </c>
      <c r="H3151" s="333" t="n">
        <f aca="false">A3151*G3151*(1-H3138/100)</f>
        <v>356</v>
      </c>
      <c r="I3151" s="334" t="n">
        <v>89.18</v>
      </c>
      <c r="J3151" s="334" t="n">
        <f aca="false">(A3151*I3151)/J3138*K3138</f>
        <v>161.896</v>
      </c>
      <c r="K3151" s="335" t="n">
        <f aca="false">H3151-J3151</f>
        <v>194.104</v>
      </c>
      <c r="L3151" s="330"/>
      <c r="M3151" s="262"/>
      <c r="N3151" s="262" t="n">
        <v>89.18</v>
      </c>
      <c r="O3151" s="262" t="n">
        <v>0.98</v>
      </c>
      <c r="P3151" s="262" t="n">
        <v>178.36</v>
      </c>
      <c r="Q3151" s="262" t="n">
        <v>178.36</v>
      </c>
      <c r="R3151" s="331" t="n">
        <f aca="false">A3151*F3151</f>
        <v>0</v>
      </c>
    </row>
    <row r="3152" s="1" customFormat="true" ht="12.75" hidden="false" customHeight="false" outlineLevel="0" collapsed="false">
      <c r="A3152" s="262" t="n">
        <v>10</v>
      </c>
      <c r="B3152" s="332" t="s">
        <v>1970</v>
      </c>
      <c r="C3152" s="332" t="s">
        <v>1971</v>
      </c>
      <c r="D3152" s="332" t="s">
        <v>1972</v>
      </c>
      <c r="E3152" s="262"/>
      <c r="F3152" s="331"/>
      <c r="G3152" s="333" t="n">
        <v>455</v>
      </c>
      <c r="H3152" s="333" t="n">
        <f aca="false">A3152*G3152*(1-H3138/100)</f>
        <v>4550</v>
      </c>
      <c r="I3152" s="334" t="n">
        <v>227.5</v>
      </c>
      <c r="J3152" s="334" t="n">
        <f aca="false">(A3152*I3152)/J3138*K3138</f>
        <v>2065</v>
      </c>
      <c r="K3152" s="335" t="n">
        <f aca="false">H3152-J3152</f>
        <v>2485</v>
      </c>
      <c r="L3152" s="330"/>
      <c r="M3152" s="262"/>
      <c r="N3152" s="262" t="n">
        <v>227.5</v>
      </c>
      <c r="O3152" s="262" t="n">
        <v>2.5</v>
      </c>
      <c r="P3152" s="262" t="n">
        <v>600</v>
      </c>
      <c r="Q3152" s="262" t="n">
        <v>455</v>
      </c>
      <c r="R3152" s="331" t="n">
        <f aca="false">A3152*F3152</f>
        <v>0</v>
      </c>
    </row>
    <row r="3153" s="1" customFormat="true" ht="12.75" hidden="false" customHeight="false" outlineLevel="0" collapsed="false">
      <c r="A3153" s="262" t="n">
        <v>1</v>
      </c>
      <c r="B3153" s="332" t="s">
        <v>2845</v>
      </c>
      <c r="C3153" s="332" t="s">
        <v>2846</v>
      </c>
      <c r="D3153" s="332" t="s">
        <v>2847</v>
      </c>
      <c r="E3153" s="262"/>
      <c r="F3153" s="331" t="n">
        <v>3.5</v>
      </c>
      <c r="G3153" s="333" t="n">
        <v>3567</v>
      </c>
      <c r="H3153" s="333" t="n">
        <f aca="false">A3153*G3153*(1-H3138/100)</f>
        <v>3567</v>
      </c>
      <c r="I3153" s="334" t="n">
        <v>2548</v>
      </c>
      <c r="J3153" s="334" t="n">
        <f aca="false">(A3153*I3153)/J3138*K3138</f>
        <v>2312.8</v>
      </c>
      <c r="K3153" s="335" t="n">
        <f aca="false">H3153-J3153</f>
        <v>1254.2</v>
      </c>
      <c r="L3153" s="330"/>
      <c r="M3153" s="262"/>
      <c r="N3153" s="262" t="n">
        <v>2548</v>
      </c>
      <c r="O3153" s="262" t="n">
        <v>28</v>
      </c>
      <c r="P3153" s="262" t="n">
        <v>4076.8</v>
      </c>
      <c r="Q3153" s="262" t="n">
        <v>3567.2</v>
      </c>
      <c r="R3153" s="331" t="n">
        <f aca="false">A3153*F3153</f>
        <v>3.5</v>
      </c>
    </row>
    <row r="3154" s="1" customFormat="true" ht="12.75" hidden="false" customHeight="false" outlineLevel="0" collapsed="false">
      <c r="A3154" s="262" t="n">
        <v>1</v>
      </c>
      <c r="B3154" s="332" t="s">
        <v>3510</v>
      </c>
      <c r="C3154" s="332" t="s">
        <v>2579</v>
      </c>
      <c r="D3154" s="332" t="s">
        <v>3511</v>
      </c>
      <c r="E3154" s="262"/>
      <c r="F3154" s="331" t="n">
        <v>13.2</v>
      </c>
      <c r="G3154" s="333" t="n">
        <v>3394</v>
      </c>
      <c r="H3154" s="333" t="n">
        <f aca="false">A3154*G3154*(1-H3138/100)</f>
        <v>3394</v>
      </c>
      <c r="I3154" s="334" t="n">
        <v>1998.1</v>
      </c>
      <c r="J3154" s="334" t="n">
        <f aca="false">(A3154*I3154)/J3138*K3138</f>
        <v>1813.66</v>
      </c>
      <c r="K3154" s="335" t="n">
        <f aca="false">H3154-J3154</f>
        <v>1580.34</v>
      </c>
      <c r="L3154" s="330"/>
      <c r="M3154" s="262"/>
      <c r="N3154" s="262" t="n">
        <v>1998.1</v>
      </c>
      <c r="O3154" s="262" t="n">
        <v>21.2</v>
      </c>
      <c r="P3154" s="262" t="n">
        <v>3000</v>
      </c>
      <c r="Q3154" s="262" t="n">
        <v>3394</v>
      </c>
      <c r="R3154" s="331" t="n">
        <f aca="false">A3154*F3154</f>
        <v>13.2</v>
      </c>
    </row>
    <row r="3155" s="1" customFormat="true" ht="12.75" hidden="false" customHeight="false" outlineLevel="0" collapsed="false">
      <c r="A3155" s="262" t="n">
        <v>1</v>
      </c>
      <c r="B3155" s="332" t="s">
        <v>4163</v>
      </c>
      <c r="C3155" s="332" t="s">
        <v>4164</v>
      </c>
      <c r="D3155" s="332" t="s">
        <v>4165</v>
      </c>
      <c r="E3155" s="262"/>
      <c r="F3155" s="331" t="n">
        <v>11.8</v>
      </c>
      <c r="G3155" s="333" t="n">
        <v>4002</v>
      </c>
      <c r="H3155" s="333" t="n">
        <f aca="false">A3155*G3155*(1-H3138/100)</f>
        <v>4002</v>
      </c>
      <c r="I3155" s="334" t="n">
        <v>2964.195</v>
      </c>
      <c r="J3155" s="334" t="n">
        <f aca="false">(A3155*I3155)/J3138*K3138</f>
        <v>2690.577</v>
      </c>
      <c r="K3155" s="335" t="n">
        <f aca="false">H3155-J3155</f>
        <v>1311.423</v>
      </c>
      <c r="L3155" s="330"/>
      <c r="M3155" s="262"/>
      <c r="N3155" s="262" t="n">
        <v>2964.195</v>
      </c>
      <c r="O3155" s="262" t="n">
        <v>33.78</v>
      </c>
      <c r="P3155" s="262" t="n">
        <v>4450</v>
      </c>
      <c r="Q3155" s="262" t="n">
        <v>4001.6633</v>
      </c>
      <c r="R3155" s="331" t="n">
        <f aca="false">A3155*F3155</f>
        <v>11.8</v>
      </c>
    </row>
    <row r="3156" s="1" customFormat="true" ht="12.75" hidden="false" customHeight="false" outlineLevel="0" collapsed="false">
      <c r="A3156" s="262" t="n">
        <v>1</v>
      </c>
      <c r="B3156" s="332" t="s">
        <v>2825</v>
      </c>
      <c r="C3156" s="332" t="s">
        <v>2826</v>
      </c>
      <c r="D3156" s="332" t="s">
        <v>2827</v>
      </c>
      <c r="E3156" s="262"/>
      <c r="F3156" s="331" t="n">
        <v>4.4</v>
      </c>
      <c r="G3156" s="333" t="n">
        <v>3640</v>
      </c>
      <c r="H3156" s="333" t="n">
        <f aca="false">A3156*G3156*(1-H3138/100)</f>
        <v>3640</v>
      </c>
      <c r="I3156" s="334" t="n">
        <v>2275</v>
      </c>
      <c r="J3156" s="334" t="n">
        <f aca="false">(A3156*I3156)/J3138*K3138</f>
        <v>2065</v>
      </c>
      <c r="K3156" s="335" t="n">
        <f aca="false">H3156-J3156</f>
        <v>1575</v>
      </c>
      <c r="L3156" s="330"/>
      <c r="M3156" s="262"/>
      <c r="N3156" s="262" t="n">
        <v>2275</v>
      </c>
      <c r="O3156" s="262" t="n">
        <v>25</v>
      </c>
      <c r="P3156" s="262" t="n">
        <v>6500</v>
      </c>
      <c r="Q3156" s="262" t="n">
        <v>3640</v>
      </c>
      <c r="R3156" s="331" t="n">
        <f aca="false">A3156*F3156</f>
        <v>4.4</v>
      </c>
    </row>
    <row r="3157" s="1" customFormat="true" ht="12.75" hidden="false" customHeight="false" outlineLevel="0" collapsed="false">
      <c r="A3157" s="262" t="n">
        <v>12</v>
      </c>
      <c r="B3157" s="332" t="s">
        <v>4166</v>
      </c>
      <c r="C3157" s="332" t="s">
        <v>4167</v>
      </c>
      <c r="D3157" s="332" t="s">
        <v>4168</v>
      </c>
      <c r="E3157" s="262"/>
      <c r="F3157" s="331" t="n">
        <v>0.61</v>
      </c>
      <c r="G3157" s="333" t="n">
        <v>534</v>
      </c>
      <c r="H3157" s="333" t="n">
        <f aca="false">A3157*G3157*(1-H3138/100)</f>
        <v>6408</v>
      </c>
      <c r="I3157" s="334" t="n">
        <v>427.3425</v>
      </c>
      <c r="J3157" s="334" t="n">
        <f aca="false">(A3157*I3157)/J3138*K3138</f>
        <v>4654.746</v>
      </c>
      <c r="K3157" s="335" t="n">
        <f aca="false">H3157-J3157</f>
        <v>1753.254</v>
      </c>
      <c r="L3157" s="330"/>
      <c r="M3157" s="262"/>
      <c r="N3157" s="262" t="n">
        <v>427.3425</v>
      </c>
      <c r="O3157" s="262" t="n">
        <v>4.87</v>
      </c>
      <c r="P3157" s="262" t="n">
        <v>641.0138</v>
      </c>
      <c r="Q3157" s="262" t="n">
        <v>534.1781</v>
      </c>
      <c r="R3157" s="331" t="n">
        <f aca="false">A3157*F3157</f>
        <v>7.32</v>
      </c>
    </row>
    <row r="3158" s="1" customFormat="true" ht="12.75" hidden="false" customHeight="false" outlineLevel="0" collapsed="false">
      <c r="A3158" s="262" t="n">
        <v>12</v>
      </c>
      <c r="B3158" s="332" t="s">
        <v>2409</v>
      </c>
      <c r="C3158" s="332" t="s">
        <v>2410</v>
      </c>
      <c r="D3158" s="332" t="s">
        <v>2411</v>
      </c>
      <c r="E3158" s="262"/>
      <c r="F3158" s="331" t="n">
        <v>0.63</v>
      </c>
      <c r="G3158" s="333" t="n">
        <v>225</v>
      </c>
      <c r="H3158" s="333" t="n">
        <f aca="false">A3158*G3158*(1-H3138/100)</f>
        <v>2700</v>
      </c>
      <c r="I3158" s="334" t="n">
        <v>158.015</v>
      </c>
      <c r="J3158" s="334" t="n">
        <f aca="false">(A3158*I3158)/J3138*K3138</f>
        <v>1721.148</v>
      </c>
      <c r="K3158" s="335" t="n">
        <f aca="false">H3158-J3158</f>
        <v>978.852</v>
      </c>
      <c r="L3158" s="330"/>
      <c r="M3158" s="262"/>
      <c r="N3158" s="262" t="n">
        <v>158.015</v>
      </c>
      <c r="O3158" s="262" t="n">
        <v>1.43</v>
      </c>
      <c r="P3158" s="262" t="n">
        <v>500</v>
      </c>
      <c r="Q3158" s="262" t="n">
        <v>225</v>
      </c>
      <c r="R3158" s="331" t="n">
        <f aca="false">A3158*F3158</f>
        <v>7.56</v>
      </c>
    </row>
    <row r="3159" s="1" customFormat="true" ht="12.75" hidden="false" customHeight="false" outlineLevel="0" collapsed="false">
      <c r="A3159" s="262" t="n">
        <v>8</v>
      </c>
      <c r="B3159" s="332" t="s">
        <v>2625</v>
      </c>
      <c r="C3159" s="332" t="s">
        <v>2410</v>
      </c>
      <c r="D3159" s="332" t="s">
        <v>2626</v>
      </c>
      <c r="E3159" s="262"/>
      <c r="F3159" s="331" t="n">
        <v>0.58</v>
      </c>
      <c r="G3159" s="333" t="n">
        <v>250</v>
      </c>
      <c r="H3159" s="333" t="n">
        <f aca="false">A3159*G3159*(1-H3138/100)</f>
        <v>2000</v>
      </c>
      <c r="I3159" s="334" t="n">
        <v>165.75</v>
      </c>
      <c r="J3159" s="334" t="n">
        <f aca="false">(A3159*I3159)/J3138*K3138</f>
        <v>1203.6</v>
      </c>
      <c r="K3159" s="335" t="n">
        <f aca="false">H3159-J3159</f>
        <v>796.4</v>
      </c>
      <c r="L3159" s="330"/>
      <c r="M3159" s="262"/>
      <c r="N3159" s="262" t="n">
        <v>165.75</v>
      </c>
      <c r="O3159" s="262" t="n">
        <v>1.5</v>
      </c>
      <c r="P3159" s="262" t="n">
        <v>500</v>
      </c>
      <c r="Q3159" s="262" t="n">
        <v>250</v>
      </c>
      <c r="R3159" s="331" t="n">
        <f aca="false">A3159*F3159</f>
        <v>4.64</v>
      </c>
    </row>
    <row r="3160" s="1" customFormat="true" ht="12.75" hidden="false" customHeight="false" outlineLevel="0" collapsed="false">
      <c r="A3160" s="262" t="n">
        <v>3</v>
      </c>
      <c r="B3160" s="332" t="s">
        <v>2975</v>
      </c>
      <c r="C3160" s="332" t="s">
        <v>2360</v>
      </c>
      <c r="D3160" s="332" t="s">
        <v>2976</v>
      </c>
      <c r="E3160" s="262"/>
      <c r="F3160" s="331" t="n">
        <v>0.54</v>
      </c>
      <c r="G3160" s="333" t="n">
        <v>249</v>
      </c>
      <c r="H3160" s="333" t="n">
        <f aca="false">A3160*G3160*(1-H3138/100)</f>
        <v>747</v>
      </c>
      <c r="I3160" s="334" t="n">
        <v>184.275</v>
      </c>
      <c r="J3160" s="334" t="n">
        <f aca="false">(A3160*I3160)/J3138*K3138</f>
        <v>501.795</v>
      </c>
      <c r="K3160" s="335" t="n">
        <f aca="false">H3160-J3160</f>
        <v>245.205</v>
      </c>
      <c r="L3160" s="330"/>
      <c r="M3160" s="262"/>
      <c r="N3160" s="262" t="n">
        <v>184.275</v>
      </c>
      <c r="O3160" s="262" t="n">
        <v>2.1</v>
      </c>
      <c r="P3160" s="262" t="n">
        <v>368.55</v>
      </c>
      <c r="Q3160" s="262" t="n">
        <v>249</v>
      </c>
      <c r="R3160" s="331" t="n">
        <f aca="false">A3160*F3160</f>
        <v>1.62</v>
      </c>
    </row>
    <row r="3161" s="1" customFormat="true" ht="12.75" hidden="false" customHeight="false" outlineLevel="0" collapsed="false">
      <c r="A3161" s="336" t="n">
        <f aca="false">SUM(A3139:A3160)</f>
        <v>138</v>
      </c>
      <c r="B3161" s="336" t="s">
        <v>377</v>
      </c>
      <c r="C3161" s="336"/>
      <c r="D3161" s="336"/>
      <c r="E3161" s="336"/>
      <c r="F3161" s="337" t="n">
        <f aca="false">R3161</f>
        <v>325.2</v>
      </c>
      <c r="G3161" s="338"/>
      <c r="H3161" s="339" t="n">
        <f aca="false">SUM(H3139:H3160)</f>
        <v>82714</v>
      </c>
      <c r="I3161" s="340"/>
      <c r="J3161" s="341" t="n">
        <f aca="false">SUM(J3139:J3160)</f>
        <v>55261.9665</v>
      </c>
      <c r="K3161" s="335" t="n">
        <f aca="false">SUM(K3139:K3160)</f>
        <v>27452.0335</v>
      </c>
      <c r="L3161" s="330"/>
      <c r="M3161" s="262"/>
      <c r="N3161" s="262"/>
      <c r="O3161" s="262"/>
      <c r="P3161" s="262"/>
      <c r="Q3161" s="262"/>
      <c r="R3161" s="331" t="n">
        <f aca="false">SUM(R3139:R3160)</f>
        <v>325.2</v>
      </c>
    </row>
    <row r="3162" s="1" customFormat="true" ht="12.75" hidden="false" customHeight="false" outlineLevel="0" collapsed="false">
      <c r="A3162" s="262"/>
      <c r="B3162" s="272" t="s">
        <v>914</v>
      </c>
      <c r="C3162" s="342"/>
      <c r="D3162" s="342"/>
      <c r="E3162" s="262"/>
      <c r="F3162" s="262"/>
      <c r="G3162" s="333"/>
      <c r="H3162" s="343" t="n">
        <v>0</v>
      </c>
      <c r="I3162" s="344" t="n">
        <f aca="false">K3163/J3163</f>
        <v>0.496761791855525</v>
      </c>
      <c r="J3162" s="345"/>
      <c r="K3162" s="335"/>
      <c r="L3162" s="330"/>
      <c r="M3162" s="262"/>
      <c r="N3162" s="262"/>
      <c r="O3162" s="262"/>
      <c r="P3162" s="262"/>
      <c r="Q3162" s="262"/>
      <c r="R3162" s="331"/>
    </row>
    <row r="3163" s="1" customFormat="true" ht="13.5" hidden="false" customHeight="false" outlineLevel="0" collapsed="false">
      <c r="A3163" s="346"/>
      <c r="B3163" s="346" t="s">
        <v>915</v>
      </c>
      <c r="C3163" s="346"/>
      <c r="D3163" s="346"/>
      <c r="E3163" s="346"/>
      <c r="F3163" s="347"/>
      <c r="G3163" s="348"/>
      <c r="H3163" s="349" t="n">
        <f aca="false">SUM(H3161:H3162)</f>
        <v>82714</v>
      </c>
      <c r="I3163" s="350" t="n">
        <f aca="false">K3163/H3163</f>
        <v>0.331891016031143</v>
      </c>
      <c r="J3163" s="351" t="n">
        <f aca="false">SUM(J3161:J3162)</f>
        <v>55261.9665</v>
      </c>
      <c r="K3163" s="352" t="n">
        <f aca="false">H3163-J3163</f>
        <v>27452.0335</v>
      </c>
      <c r="L3163" s="330"/>
      <c r="M3163" s="262"/>
      <c r="N3163" s="262"/>
      <c r="O3163" s="262"/>
      <c r="P3163" s="262"/>
      <c r="Q3163" s="262"/>
      <c r="R3163" s="331"/>
    </row>
    <row r="3164" s="1" customFormat="true" ht="13.5" hidden="false" customHeight="false" outlineLevel="0" collapsed="false">
      <c r="A3164" s="262"/>
      <c r="B3164" s="332"/>
      <c r="C3164" s="342"/>
      <c r="D3164" s="342"/>
      <c r="E3164" s="262"/>
      <c r="F3164" s="262"/>
      <c r="G3164" s="262"/>
      <c r="H3164" s="262"/>
      <c r="I3164" s="354"/>
      <c r="J3164" s="354"/>
      <c r="K3164" s="355"/>
      <c r="L3164" s="330"/>
      <c r="M3164" s="262"/>
      <c r="N3164" s="262"/>
      <c r="O3164" s="262"/>
      <c r="P3164" s="262"/>
      <c r="Q3164" s="262"/>
      <c r="R3164" s="331"/>
    </row>
    <row r="3165" s="1" customFormat="true" ht="13.5" hidden="false" customHeight="false" outlineLevel="0" collapsed="false">
      <c r="A3165" s="322"/>
      <c r="B3165" s="323" t="s">
        <v>4169</v>
      </c>
      <c r="C3165" s="324"/>
      <c r="D3165" s="325" t="n">
        <v>42797</v>
      </c>
      <c r="E3165" s="322"/>
      <c r="F3165" s="322" t="s">
        <v>4170</v>
      </c>
      <c r="G3165" s="324"/>
      <c r="H3165" s="326" t="n">
        <v>0</v>
      </c>
      <c r="I3165" s="327" t="s">
        <v>358</v>
      </c>
      <c r="J3165" s="328" t="n">
        <v>65</v>
      </c>
      <c r="K3165" s="329" t="n">
        <v>59</v>
      </c>
      <c r="L3165" s="330"/>
      <c r="M3165" s="262"/>
      <c r="N3165" s="262"/>
      <c r="O3165" s="262"/>
      <c r="P3165" s="262"/>
      <c r="Q3165" s="262"/>
      <c r="R3165" s="331"/>
    </row>
    <row r="3166" s="1" customFormat="true" ht="12.75" hidden="false" customHeight="false" outlineLevel="0" collapsed="false">
      <c r="A3166" s="262" t="n">
        <v>20</v>
      </c>
      <c r="B3166" s="332" t="s">
        <v>2050</v>
      </c>
      <c r="C3166" s="332" t="s">
        <v>1974</v>
      </c>
      <c r="D3166" s="332" t="s">
        <v>2051</v>
      </c>
      <c r="E3166" s="262"/>
      <c r="F3166" s="331" t="n">
        <v>0.52</v>
      </c>
      <c r="G3166" s="333" t="n">
        <v>800</v>
      </c>
      <c r="H3166" s="333" t="n">
        <f aca="false">A3166*G3166*(1-H3165/100)</f>
        <v>16000</v>
      </c>
      <c r="I3166" s="334" t="n">
        <v>337.5</v>
      </c>
      <c r="J3166" s="334" t="n">
        <f aca="false">(A3166*I3166)/J3165*K3165</f>
        <v>6126.92307692308</v>
      </c>
      <c r="K3166" s="335" t="n">
        <f aca="false">H3166-J3166</f>
        <v>9873.07692307692</v>
      </c>
      <c r="L3166" s="330"/>
      <c r="M3166" s="262"/>
      <c r="N3166" s="262" t="n">
        <v>337.5</v>
      </c>
      <c r="O3166" s="262" t="n">
        <v>3.84615384615385</v>
      </c>
      <c r="P3166" s="262" t="n">
        <v>800</v>
      </c>
      <c r="Q3166" s="262" t="n">
        <v>470</v>
      </c>
      <c r="R3166" s="331" t="n">
        <f aca="false">A3166*F3166</f>
        <v>10.4</v>
      </c>
    </row>
    <row r="3167" s="1" customFormat="true" ht="12.75" hidden="false" customHeight="false" outlineLevel="0" collapsed="false">
      <c r="A3167" s="262" t="n">
        <v>6</v>
      </c>
      <c r="B3167" s="332" t="s">
        <v>2054</v>
      </c>
      <c r="C3167" s="332" t="s">
        <v>2055</v>
      </c>
      <c r="D3167" s="332" t="s">
        <v>2056</v>
      </c>
      <c r="E3167" s="262"/>
      <c r="F3167" s="331" t="n">
        <v>1.3</v>
      </c>
      <c r="G3167" s="333" t="n">
        <v>900</v>
      </c>
      <c r="H3167" s="333" t="n">
        <f aca="false">A3167*G3167*(1-H3165/100)</f>
        <v>5400</v>
      </c>
      <c r="I3167" s="334" t="n">
        <v>333.45</v>
      </c>
      <c r="J3167" s="334" t="n">
        <f aca="false">(A3167*I3167)/J3165*K3165</f>
        <v>1816.02</v>
      </c>
      <c r="K3167" s="335" t="n">
        <f aca="false">H3167-J3167</f>
        <v>3583.98</v>
      </c>
      <c r="L3167" s="330"/>
      <c r="M3167" s="262"/>
      <c r="N3167" s="262" t="n">
        <v>333.45</v>
      </c>
      <c r="O3167" s="262" t="n">
        <v>3.8</v>
      </c>
      <c r="P3167" s="262" t="n">
        <v>700.245</v>
      </c>
      <c r="Q3167" s="262" t="n">
        <v>450</v>
      </c>
      <c r="R3167" s="331" t="n">
        <f aca="false">A3167*F3167</f>
        <v>7.8</v>
      </c>
    </row>
    <row r="3168" s="1" customFormat="true" ht="12.75" hidden="false" customHeight="false" outlineLevel="0" collapsed="false">
      <c r="A3168" s="262" t="n">
        <v>3</v>
      </c>
      <c r="B3168" s="332" t="s">
        <v>3081</v>
      </c>
      <c r="C3168" s="332" t="s">
        <v>1747</v>
      </c>
      <c r="D3168" s="332" t="s">
        <v>3082</v>
      </c>
      <c r="E3168" s="262"/>
      <c r="F3168" s="331" t="n">
        <v>0.58</v>
      </c>
      <c r="G3168" s="333" t="n">
        <v>800</v>
      </c>
      <c r="H3168" s="333" t="n">
        <f aca="false">A3168*G3168*(1-H3165/100)</f>
        <v>2400</v>
      </c>
      <c r="I3168" s="334" t="n">
        <v>307.125</v>
      </c>
      <c r="J3168" s="334" t="n">
        <f aca="false">(A3168*I3168)/J3165*K3165</f>
        <v>836.325</v>
      </c>
      <c r="K3168" s="335" t="n">
        <f aca="false">H3168-J3168</f>
        <v>1563.675</v>
      </c>
      <c r="L3168" s="330"/>
      <c r="M3168" s="262"/>
      <c r="N3168" s="262" t="n">
        <v>307.125</v>
      </c>
      <c r="O3168" s="262" t="n">
        <v>3.5</v>
      </c>
      <c r="P3168" s="262" t="n">
        <v>500</v>
      </c>
      <c r="Q3168" s="262" t="n">
        <v>384</v>
      </c>
      <c r="R3168" s="331" t="n">
        <f aca="false">A3168*F3168</f>
        <v>1.74</v>
      </c>
    </row>
    <row r="3169" s="1" customFormat="true" ht="12.75" hidden="false" customHeight="false" outlineLevel="0" collapsed="false">
      <c r="A3169" s="262" t="n">
        <v>10</v>
      </c>
      <c r="B3169" s="332" t="s">
        <v>4040</v>
      </c>
      <c r="C3169" s="332" t="s">
        <v>1565</v>
      </c>
      <c r="D3169" s="332" t="s">
        <v>4041</v>
      </c>
      <c r="E3169" s="262"/>
      <c r="F3169" s="331"/>
      <c r="G3169" s="333" t="n">
        <v>1700</v>
      </c>
      <c r="H3169" s="333" t="n">
        <f aca="false">A3169*G3169*(1-H3165/100)</f>
        <v>17000</v>
      </c>
      <c r="I3169" s="334" t="n">
        <v>614.25</v>
      </c>
      <c r="J3169" s="334" t="n">
        <f aca="false">(A3169*I3169)/J3165*K3165</f>
        <v>5575.5</v>
      </c>
      <c r="K3169" s="335" t="n">
        <f aca="false">H3169-J3169</f>
        <v>11424.5</v>
      </c>
      <c r="L3169" s="330"/>
      <c r="M3169" s="262"/>
      <c r="N3169" s="262" t="n">
        <v>614.25</v>
      </c>
      <c r="O3169" s="262" t="n">
        <v>7</v>
      </c>
      <c r="P3169" s="262" t="n">
        <v>1700</v>
      </c>
      <c r="Q3169" s="262" t="n">
        <v>829</v>
      </c>
      <c r="R3169" s="331" t="n">
        <f aca="false">A3169*F3169</f>
        <v>0</v>
      </c>
    </row>
    <row r="3170" s="1" customFormat="true" ht="12.75" hidden="false" customHeight="false" outlineLevel="0" collapsed="false">
      <c r="A3170" s="262" t="n">
        <v>4</v>
      </c>
      <c r="B3170" s="332" t="s">
        <v>2305</v>
      </c>
      <c r="C3170" s="332" t="s">
        <v>1866</v>
      </c>
      <c r="D3170" s="332" t="s">
        <v>2306</v>
      </c>
      <c r="E3170" s="262"/>
      <c r="F3170" s="331" t="n">
        <v>0.8</v>
      </c>
      <c r="G3170" s="333" t="n">
        <v>700</v>
      </c>
      <c r="H3170" s="333" t="n">
        <f aca="false">A3170*G3170*(1-H3165/100)</f>
        <v>2800</v>
      </c>
      <c r="I3170" s="334" t="n">
        <v>280.8</v>
      </c>
      <c r="J3170" s="334" t="n">
        <f aca="false">(A3170*I3170)/J3165*K3165</f>
        <v>1019.52</v>
      </c>
      <c r="K3170" s="335" t="n">
        <f aca="false">H3170-J3170</f>
        <v>1780.48</v>
      </c>
      <c r="L3170" s="330"/>
      <c r="M3170" s="262"/>
      <c r="N3170" s="262" t="n">
        <v>280.8</v>
      </c>
      <c r="O3170" s="262" t="n">
        <v>3.2</v>
      </c>
      <c r="P3170" s="262" t="n">
        <v>450</v>
      </c>
      <c r="Q3170" s="262" t="n">
        <v>379</v>
      </c>
      <c r="R3170" s="331" t="n">
        <f aca="false">A3170*F3170</f>
        <v>3.2</v>
      </c>
    </row>
    <row r="3171" s="1" customFormat="true" ht="12.75" hidden="false" customHeight="false" outlineLevel="0" collapsed="false">
      <c r="A3171" s="262" t="n">
        <v>1</v>
      </c>
      <c r="B3171" s="332" t="s">
        <v>4171</v>
      </c>
      <c r="C3171" s="332" t="s">
        <v>4172</v>
      </c>
      <c r="D3171" s="332" t="s">
        <v>4173</v>
      </c>
      <c r="E3171" s="262"/>
      <c r="F3171" s="331" t="n">
        <v>4.8</v>
      </c>
      <c r="G3171" s="333" t="n">
        <v>6500</v>
      </c>
      <c r="H3171" s="333" t="n">
        <f aca="false">A3171*G3171*(1-H3165/100)</f>
        <v>6500</v>
      </c>
      <c r="I3171" s="334" t="n">
        <v>3350.4545</v>
      </c>
      <c r="J3171" s="334" t="n">
        <f aca="false">(A3171*I3171)/J3165*K3165</f>
        <v>3041.18177692308</v>
      </c>
      <c r="K3171" s="335" t="n">
        <f aca="false">H3171-J3171</f>
        <v>3458.81822307692</v>
      </c>
      <c r="L3171" s="330"/>
      <c r="M3171" s="262"/>
      <c r="N3171" s="262" t="n">
        <v>3350.4545</v>
      </c>
      <c r="O3171" s="262" t="n">
        <v>38.1818181818182</v>
      </c>
      <c r="P3171" s="262" t="n">
        <v>6701</v>
      </c>
      <c r="Q3171" s="262" t="n">
        <v>4356</v>
      </c>
      <c r="R3171" s="331" t="n">
        <f aca="false">A3171*F3171</f>
        <v>4.8</v>
      </c>
    </row>
    <row r="3172" s="1" customFormat="true" ht="12.75" hidden="false" customHeight="false" outlineLevel="0" collapsed="false">
      <c r="A3172" s="336" t="n">
        <f aca="false">SUM(A3166:A3171)</f>
        <v>44</v>
      </c>
      <c r="B3172" s="336" t="s">
        <v>377</v>
      </c>
      <c r="C3172" s="336"/>
      <c r="D3172" s="336"/>
      <c r="E3172" s="336"/>
      <c r="F3172" s="337" t="n">
        <f aca="false">R3172</f>
        <v>27.94</v>
      </c>
      <c r="G3172" s="338"/>
      <c r="H3172" s="339" t="n">
        <f aca="false">SUM(H3166:H3171)</f>
        <v>50100</v>
      </c>
      <c r="I3172" s="340"/>
      <c r="J3172" s="341" t="n">
        <f aca="false">SUM(J3166:J3171)</f>
        <v>18415.4698538462</v>
      </c>
      <c r="K3172" s="335" t="n">
        <f aca="false">SUM(K3166:K3171)</f>
        <v>31684.5301461538</v>
      </c>
      <c r="L3172" s="330"/>
      <c r="M3172" s="262"/>
      <c r="N3172" s="262"/>
      <c r="O3172" s="262"/>
      <c r="P3172" s="262"/>
      <c r="Q3172" s="262"/>
      <c r="R3172" s="331" t="n">
        <f aca="false">SUM(R3166:R3171)</f>
        <v>27.94</v>
      </c>
    </row>
    <row r="3173" s="1" customFormat="true" ht="12.75" hidden="false" customHeight="false" outlineLevel="0" collapsed="false">
      <c r="A3173" s="262"/>
      <c r="B3173" s="272" t="s">
        <v>914</v>
      </c>
      <c r="C3173" s="342"/>
      <c r="D3173" s="342"/>
      <c r="E3173" s="262"/>
      <c r="F3173" s="262"/>
      <c r="G3173" s="333"/>
      <c r="H3173" s="343" t="n">
        <v>0</v>
      </c>
      <c r="I3173" s="344" t="n">
        <f aca="false">K3174/J3174</f>
        <v>1.72053878601074</v>
      </c>
      <c r="J3173" s="345"/>
      <c r="K3173" s="335"/>
      <c r="L3173" s="330"/>
      <c r="M3173" s="262"/>
      <c r="N3173" s="262"/>
      <c r="O3173" s="262"/>
      <c r="P3173" s="262"/>
      <c r="Q3173" s="262"/>
      <c r="R3173" s="331"/>
    </row>
    <row r="3174" s="1" customFormat="true" ht="13.5" hidden="false" customHeight="false" outlineLevel="0" collapsed="false">
      <c r="A3174" s="346"/>
      <c r="B3174" s="346" t="s">
        <v>915</v>
      </c>
      <c r="C3174" s="346"/>
      <c r="D3174" s="346"/>
      <c r="E3174" s="346"/>
      <c r="F3174" s="347"/>
      <c r="G3174" s="348"/>
      <c r="H3174" s="349" t="n">
        <f aca="false">SUM(H3172:H3173)</f>
        <v>50100</v>
      </c>
      <c r="I3174" s="350" t="n">
        <f aca="false">K3174/H3174</f>
        <v>0.632425751420236</v>
      </c>
      <c r="J3174" s="351" t="n">
        <f aca="false">SUM(J3172:J3173)</f>
        <v>18415.4698538462</v>
      </c>
      <c r="K3174" s="352" t="n">
        <f aca="false">H3174-J3174</f>
        <v>31684.5301461538</v>
      </c>
      <c r="L3174" s="330"/>
      <c r="M3174" s="262"/>
      <c r="N3174" s="262"/>
      <c r="O3174" s="262"/>
      <c r="P3174" s="262"/>
      <c r="Q3174" s="262"/>
      <c r="R3174" s="331"/>
    </row>
    <row r="3175" s="1" customFormat="true" ht="13.5" hidden="false" customHeight="false" outlineLevel="0" collapsed="false">
      <c r="A3175" s="262"/>
      <c r="B3175" s="272"/>
      <c r="C3175" s="342"/>
      <c r="D3175" s="342"/>
      <c r="E3175" s="262"/>
      <c r="F3175" s="262"/>
      <c r="G3175" s="262"/>
      <c r="H3175" s="262"/>
      <c r="I3175" s="354"/>
      <c r="J3175" s="354"/>
      <c r="K3175" s="355"/>
      <c r="L3175" s="330"/>
      <c r="M3175" s="262"/>
      <c r="N3175" s="262"/>
      <c r="O3175" s="262"/>
      <c r="P3175" s="262"/>
      <c r="Q3175" s="262"/>
      <c r="R3175" s="331"/>
    </row>
    <row r="3176" s="1" customFormat="true" ht="13.5" hidden="false" customHeight="false" outlineLevel="0" collapsed="false">
      <c r="A3176" s="322"/>
      <c r="B3176" s="272" t="s">
        <v>4174</v>
      </c>
      <c r="C3176" s="324"/>
      <c r="D3176" s="325" t="n">
        <v>42797</v>
      </c>
      <c r="E3176" s="322"/>
      <c r="F3176" s="322" t="s">
        <v>4175</v>
      </c>
      <c r="G3176" s="324"/>
      <c r="H3176" s="326" t="n">
        <v>0</v>
      </c>
      <c r="I3176" s="327" t="s">
        <v>358</v>
      </c>
      <c r="J3176" s="328" t="n">
        <v>65</v>
      </c>
      <c r="K3176" s="329" t="n">
        <v>59</v>
      </c>
      <c r="L3176" s="330"/>
      <c r="M3176" s="262"/>
      <c r="N3176" s="262"/>
      <c r="O3176" s="262"/>
      <c r="P3176" s="262"/>
      <c r="Q3176" s="262"/>
      <c r="R3176" s="331"/>
    </row>
    <row r="3177" s="1" customFormat="true" ht="12.75" hidden="false" customHeight="false" outlineLevel="0" collapsed="false">
      <c r="A3177" s="262" t="n">
        <v>1</v>
      </c>
      <c r="B3177" s="332" t="s">
        <v>4176</v>
      </c>
      <c r="C3177" s="332" t="s">
        <v>4177</v>
      </c>
      <c r="D3177" s="332" t="s">
        <v>4178</v>
      </c>
      <c r="E3177" s="262"/>
      <c r="F3177" s="331" t="n">
        <v>3.5</v>
      </c>
      <c r="G3177" s="333" t="n">
        <v>1777</v>
      </c>
      <c r="H3177" s="333" t="n">
        <f aca="false">A3177*G3177*(1-H3176/100)</f>
        <v>1777</v>
      </c>
      <c r="I3177" s="334" t="n">
        <v>1316.25</v>
      </c>
      <c r="J3177" s="334" t="n">
        <f aca="false">(A3177*I3177)/J3176*K3176</f>
        <v>1194.75</v>
      </c>
      <c r="K3177" s="335" t="n">
        <f aca="false">H3177-J3177</f>
        <v>582.25</v>
      </c>
      <c r="L3177" s="330"/>
      <c r="M3177" s="262"/>
      <c r="N3177" s="262" t="n">
        <v>1316.25</v>
      </c>
      <c r="O3177" s="262" t="n">
        <v>15</v>
      </c>
      <c r="P3177" s="262" t="n">
        <v>2000</v>
      </c>
      <c r="Q3177" s="262" t="n">
        <v>1776.9375</v>
      </c>
      <c r="R3177" s="331" t="n">
        <f aca="false">A3177*F3177</f>
        <v>3.5</v>
      </c>
    </row>
    <row r="3178" s="1" customFormat="true" ht="12.75" hidden="false" customHeight="false" outlineLevel="0" collapsed="false">
      <c r="A3178" s="262" t="n">
        <v>2</v>
      </c>
      <c r="B3178" s="332" t="s">
        <v>2315</v>
      </c>
      <c r="C3178" s="332" t="s">
        <v>2316</v>
      </c>
      <c r="D3178" s="332" t="s">
        <v>2317</v>
      </c>
      <c r="E3178" s="262"/>
      <c r="F3178" s="331" t="n">
        <v>0.34</v>
      </c>
      <c r="G3178" s="333" t="n">
        <v>488</v>
      </c>
      <c r="H3178" s="333" t="n">
        <f aca="false">A3178*G3178*(1-H3176/100)</f>
        <v>976</v>
      </c>
      <c r="I3178" s="334" t="n">
        <v>361.725</v>
      </c>
      <c r="J3178" s="334" t="n">
        <f aca="false">(A3178*I3178)/J3176*K3176</f>
        <v>656.67</v>
      </c>
      <c r="K3178" s="335" t="n">
        <f aca="false">H3178-J3178</f>
        <v>319.33</v>
      </c>
      <c r="L3178" s="330"/>
      <c r="M3178" s="262"/>
      <c r="N3178" s="262" t="n">
        <v>361.725</v>
      </c>
      <c r="O3178" s="262" t="n">
        <v>3.71</v>
      </c>
      <c r="P3178" s="262" t="n">
        <v>540</v>
      </c>
      <c r="Q3178" s="262" t="n">
        <v>488.3288</v>
      </c>
      <c r="R3178" s="331" t="n">
        <f aca="false">A3178*F3178</f>
        <v>0.68</v>
      </c>
    </row>
    <row r="3179" s="1" customFormat="true" ht="12.75" hidden="false" customHeight="false" outlineLevel="0" collapsed="false">
      <c r="A3179" s="262" t="n">
        <v>1</v>
      </c>
      <c r="B3179" s="332" t="s">
        <v>3671</v>
      </c>
      <c r="C3179" s="332" t="s">
        <v>3672</v>
      </c>
      <c r="D3179" s="332" t="s">
        <v>3673</v>
      </c>
      <c r="E3179" s="262"/>
      <c r="F3179" s="331" t="n">
        <v>11.2</v>
      </c>
      <c r="G3179" s="333" t="n">
        <v>4038</v>
      </c>
      <c r="H3179" s="333" t="n">
        <f aca="false">A3179*G3179*(1-H3176/100)</f>
        <v>4038</v>
      </c>
      <c r="I3179" s="334" t="n">
        <v>2991.3975</v>
      </c>
      <c r="J3179" s="334" t="n">
        <f aca="false">(A3179*I3179)/J3176*K3176</f>
        <v>2715.2685</v>
      </c>
      <c r="K3179" s="335" t="n">
        <f aca="false">H3179-J3179</f>
        <v>1322.7315</v>
      </c>
      <c r="L3179" s="330"/>
      <c r="M3179" s="262"/>
      <c r="N3179" s="262" t="n">
        <v>2991.3975</v>
      </c>
      <c r="O3179" s="262" t="n">
        <v>34.09</v>
      </c>
      <c r="P3179" s="262" t="n">
        <v>4490</v>
      </c>
      <c r="Q3179" s="262" t="n">
        <v>4038.3866</v>
      </c>
      <c r="R3179" s="331" t="n">
        <f aca="false">A3179*F3179</f>
        <v>11.2</v>
      </c>
    </row>
    <row r="3180" s="1" customFormat="true" ht="12.75" hidden="false" customHeight="false" outlineLevel="0" collapsed="false">
      <c r="A3180" s="262" t="n">
        <v>1</v>
      </c>
      <c r="B3180" s="332" t="s">
        <v>1016</v>
      </c>
      <c r="C3180" s="332" t="s">
        <v>1263</v>
      </c>
      <c r="D3180" s="332" t="s">
        <v>1018</v>
      </c>
      <c r="E3180" s="262"/>
      <c r="F3180" s="331" t="n">
        <v>0.71</v>
      </c>
      <c r="G3180" s="333" t="n">
        <v>980</v>
      </c>
      <c r="H3180" s="333" t="n">
        <f aca="false">A3180*G3180*(1-H3176/100)</f>
        <v>980</v>
      </c>
      <c r="I3180" s="334" t="n">
        <v>403.65</v>
      </c>
      <c r="J3180" s="334" t="n">
        <f aca="false">(A3180*I3180)/J3176*K3176</f>
        <v>366.39</v>
      </c>
      <c r="K3180" s="335" t="n">
        <f aca="false">H3180-J3180</f>
        <v>613.61</v>
      </c>
      <c r="L3180" s="330"/>
      <c r="M3180" s="262"/>
      <c r="N3180" s="262" t="n">
        <v>403.65</v>
      </c>
      <c r="O3180" s="262" t="n">
        <v>4.6</v>
      </c>
      <c r="P3180" s="262" t="n">
        <v>1300</v>
      </c>
      <c r="Q3180" s="262" t="n">
        <v>980</v>
      </c>
      <c r="R3180" s="331" t="n">
        <f aca="false">A3180*F3180</f>
        <v>0.71</v>
      </c>
    </row>
    <row r="3181" s="1" customFormat="true" ht="12.75" hidden="false" customHeight="false" outlineLevel="0" collapsed="false">
      <c r="A3181" s="262" t="n">
        <v>1</v>
      </c>
      <c r="B3181" s="332" t="s">
        <v>1023</v>
      </c>
      <c r="C3181" s="332" t="s">
        <v>1263</v>
      </c>
      <c r="D3181" s="332" t="s">
        <v>1024</v>
      </c>
      <c r="E3181" s="262"/>
      <c r="F3181" s="331" t="n">
        <v>0.71</v>
      </c>
      <c r="G3181" s="333" t="n">
        <v>980</v>
      </c>
      <c r="H3181" s="333" t="n">
        <f aca="false">A3181*G3181*(1-H3176/100)</f>
        <v>980</v>
      </c>
      <c r="I3181" s="334" t="n">
        <v>386.9775</v>
      </c>
      <c r="J3181" s="334" t="n">
        <f aca="false">(A3181*I3181)/J3176*K3176</f>
        <v>351.2565</v>
      </c>
      <c r="K3181" s="335" t="n">
        <f aca="false">H3181-J3181</f>
        <v>628.7435</v>
      </c>
      <c r="L3181" s="330"/>
      <c r="M3181" s="262"/>
      <c r="N3181" s="262" t="n">
        <v>386.9775</v>
      </c>
      <c r="O3181" s="262" t="n">
        <v>4.41</v>
      </c>
      <c r="P3181" s="262" t="n">
        <v>1300</v>
      </c>
      <c r="Q3181" s="262" t="n">
        <v>980</v>
      </c>
      <c r="R3181" s="331" t="n">
        <f aca="false">A3181*F3181</f>
        <v>0.71</v>
      </c>
    </row>
    <row r="3182" s="1" customFormat="true" ht="12.75" hidden="false" customHeight="false" outlineLevel="0" collapsed="false">
      <c r="A3182" s="336" t="n">
        <f aca="false">SUM(A3177:A3181)</f>
        <v>6</v>
      </c>
      <c r="B3182" s="336" t="s">
        <v>377</v>
      </c>
      <c r="C3182" s="336"/>
      <c r="D3182" s="336"/>
      <c r="E3182" s="336"/>
      <c r="F3182" s="337" t="n">
        <f aca="false">R3182</f>
        <v>16.8</v>
      </c>
      <c r="G3182" s="338"/>
      <c r="H3182" s="339" t="n">
        <f aca="false">SUM(H3177:H3181)</f>
        <v>8751</v>
      </c>
      <c r="I3182" s="340"/>
      <c r="J3182" s="341" t="n">
        <f aca="false">SUM(J3177:J3181)</f>
        <v>5284.335</v>
      </c>
      <c r="K3182" s="335" t="n">
        <f aca="false">SUM(K3177:K3181)</f>
        <v>3466.665</v>
      </c>
      <c r="L3182" s="330"/>
      <c r="M3182" s="262"/>
      <c r="N3182" s="262"/>
      <c r="O3182" s="262"/>
      <c r="P3182" s="262"/>
      <c r="Q3182" s="262"/>
      <c r="R3182" s="331" t="n">
        <f aca="false">SUM(R3177:R3181)</f>
        <v>16.8</v>
      </c>
    </row>
    <row r="3183" s="1" customFormat="true" ht="12.75" hidden="false" customHeight="false" outlineLevel="0" collapsed="false">
      <c r="A3183" s="262"/>
      <c r="B3183" s="272" t="s">
        <v>914</v>
      </c>
      <c r="C3183" s="342"/>
      <c r="D3183" s="342"/>
      <c r="E3183" s="262"/>
      <c r="F3183" s="262"/>
      <c r="G3183" s="333"/>
      <c r="H3183" s="343" t="n">
        <v>0</v>
      </c>
      <c r="I3183" s="344" t="n">
        <f aca="false">K3184/J3184</f>
        <v>0.656026728055659</v>
      </c>
      <c r="J3183" s="345"/>
      <c r="K3183" s="335"/>
      <c r="L3183" s="330"/>
      <c r="M3183" s="262"/>
      <c r="N3183" s="262"/>
      <c r="O3183" s="262"/>
      <c r="P3183" s="262"/>
      <c r="Q3183" s="262"/>
      <c r="R3183" s="331"/>
    </row>
    <row r="3184" s="1" customFormat="true" ht="13.5" hidden="false" customHeight="false" outlineLevel="0" collapsed="false">
      <c r="A3184" s="346"/>
      <c r="B3184" s="346" t="s">
        <v>915</v>
      </c>
      <c r="C3184" s="346"/>
      <c r="D3184" s="346"/>
      <c r="E3184" s="346"/>
      <c r="F3184" s="347"/>
      <c r="G3184" s="348"/>
      <c r="H3184" s="349" t="n">
        <f aca="false">SUM(H3182:H3183)</f>
        <v>8751</v>
      </c>
      <c r="I3184" s="350" t="n">
        <f aca="false">K3184/H3184</f>
        <v>0.396145011998629</v>
      </c>
      <c r="J3184" s="351" t="n">
        <f aca="false">SUM(J3182:J3183)</f>
        <v>5284.335</v>
      </c>
      <c r="K3184" s="352" t="n">
        <f aca="false">H3184-J3184</f>
        <v>3466.665</v>
      </c>
      <c r="L3184" s="330"/>
      <c r="M3184" s="262"/>
      <c r="N3184" s="262"/>
      <c r="O3184" s="262"/>
      <c r="P3184" s="262"/>
      <c r="Q3184" s="262"/>
      <c r="R3184" s="331"/>
    </row>
    <row r="3185" s="1" customFormat="true" ht="13.5" hidden="false" customHeight="false" outlineLevel="0" collapsed="false">
      <c r="A3185" s="262"/>
      <c r="B3185" s="272"/>
      <c r="C3185" s="342"/>
      <c r="D3185" s="342"/>
      <c r="E3185" s="262"/>
      <c r="F3185" s="262"/>
      <c r="G3185" s="262"/>
      <c r="H3185" s="262"/>
      <c r="I3185" s="354"/>
      <c r="J3185" s="354"/>
      <c r="K3185" s="355"/>
      <c r="L3185" s="330"/>
      <c r="M3185" s="262"/>
      <c r="N3185" s="262"/>
      <c r="O3185" s="262"/>
      <c r="P3185" s="262"/>
      <c r="Q3185" s="262"/>
      <c r="R3185" s="331"/>
    </row>
    <row r="3186" s="1" customFormat="true" ht="13.5" hidden="false" customHeight="false" outlineLevel="0" collapsed="false">
      <c r="A3186" s="322"/>
      <c r="B3186" s="272" t="s">
        <v>4179</v>
      </c>
      <c r="C3186" s="324"/>
      <c r="D3186" s="325" t="n">
        <v>42797</v>
      </c>
      <c r="E3186" s="322"/>
      <c r="F3186" s="322" t="s">
        <v>4175</v>
      </c>
      <c r="G3186" s="324"/>
      <c r="H3186" s="326" t="n">
        <v>0</v>
      </c>
      <c r="I3186" s="327" t="s">
        <v>358</v>
      </c>
      <c r="J3186" s="328" t="n">
        <v>65</v>
      </c>
      <c r="K3186" s="329" t="n">
        <v>59</v>
      </c>
      <c r="L3186" s="330"/>
      <c r="M3186" s="262"/>
      <c r="N3186" s="262"/>
      <c r="O3186" s="262"/>
      <c r="P3186" s="262"/>
      <c r="Q3186" s="262"/>
      <c r="R3186" s="331"/>
    </row>
    <row r="3187" s="1" customFormat="true" ht="12.75" hidden="false" customHeight="false" outlineLevel="0" collapsed="false">
      <c r="A3187" s="262" t="n">
        <v>1</v>
      </c>
      <c r="B3187" s="332" t="s">
        <v>2825</v>
      </c>
      <c r="C3187" s="332" t="s">
        <v>2826</v>
      </c>
      <c r="D3187" s="332" t="s">
        <v>2827</v>
      </c>
      <c r="E3187" s="262"/>
      <c r="F3187" s="331" t="n">
        <v>4.4</v>
      </c>
      <c r="G3187" s="333" t="n">
        <v>3640</v>
      </c>
      <c r="H3187" s="333" t="n">
        <f aca="false">A3187*G3187*(1-H3186/100)</f>
        <v>3640</v>
      </c>
      <c r="I3187" s="334" t="n">
        <v>2275</v>
      </c>
      <c r="J3187" s="334" t="n">
        <f aca="false">(A3187*I3187)/J3186*K3186</f>
        <v>2065</v>
      </c>
      <c r="K3187" s="335" t="n">
        <f aca="false">H3187-J3187</f>
        <v>1575</v>
      </c>
      <c r="L3187" s="330"/>
      <c r="M3187" s="262"/>
      <c r="N3187" s="262" t="n">
        <v>2275</v>
      </c>
      <c r="O3187" s="262" t="n">
        <v>25</v>
      </c>
      <c r="P3187" s="262" t="n">
        <v>6500</v>
      </c>
      <c r="Q3187" s="262" t="n">
        <v>3640</v>
      </c>
      <c r="R3187" s="331" t="n">
        <f aca="false">A3187*F3187</f>
        <v>4.4</v>
      </c>
    </row>
    <row r="3188" s="1" customFormat="true" ht="12.75" hidden="false" customHeight="false" outlineLevel="0" collapsed="false">
      <c r="A3188" s="336" t="n">
        <f aca="false">SUM(A3187:A3187)</f>
        <v>1</v>
      </c>
      <c r="B3188" s="336" t="s">
        <v>377</v>
      </c>
      <c r="C3188" s="336"/>
      <c r="D3188" s="336"/>
      <c r="E3188" s="336"/>
      <c r="F3188" s="337" t="n">
        <f aca="false">R3188</f>
        <v>4.4</v>
      </c>
      <c r="G3188" s="338"/>
      <c r="H3188" s="339" t="n">
        <f aca="false">SUM(H3187:H3187)</f>
        <v>3640</v>
      </c>
      <c r="I3188" s="340"/>
      <c r="J3188" s="341" t="n">
        <f aca="false">SUM(J3187:J3187)</f>
        <v>2065</v>
      </c>
      <c r="K3188" s="335" t="n">
        <f aca="false">SUM(K3187:K3187)</f>
        <v>1575</v>
      </c>
      <c r="L3188" s="330"/>
      <c r="M3188" s="262"/>
      <c r="N3188" s="262"/>
      <c r="O3188" s="262"/>
      <c r="P3188" s="262"/>
      <c r="Q3188" s="262"/>
      <c r="R3188" s="331" t="n">
        <f aca="false">SUM(R3187:R3187)</f>
        <v>4.4</v>
      </c>
    </row>
    <row r="3189" s="1" customFormat="true" ht="12.75" hidden="false" customHeight="false" outlineLevel="0" collapsed="false">
      <c r="A3189" s="262"/>
      <c r="B3189" s="272" t="s">
        <v>914</v>
      </c>
      <c r="C3189" s="342"/>
      <c r="D3189" s="342"/>
      <c r="E3189" s="262"/>
      <c r="F3189" s="262"/>
      <c r="G3189" s="333"/>
      <c r="H3189" s="343" t="n">
        <v>0</v>
      </c>
      <c r="I3189" s="344" t="n">
        <f aca="false">K3190/J3190</f>
        <v>0.76271186440678</v>
      </c>
      <c r="J3189" s="345"/>
      <c r="K3189" s="335"/>
      <c r="L3189" s="330"/>
      <c r="M3189" s="262"/>
      <c r="N3189" s="262"/>
      <c r="O3189" s="262"/>
      <c r="P3189" s="262"/>
      <c r="Q3189" s="262"/>
      <c r="R3189" s="331"/>
    </row>
    <row r="3190" s="1" customFormat="true" ht="13.5" hidden="false" customHeight="false" outlineLevel="0" collapsed="false">
      <c r="A3190" s="346"/>
      <c r="B3190" s="346" t="s">
        <v>915</v>
      </c>
      <c r="C3190" s="346"/>
      <c r="D3190" s="346"/>
      <c r="E3190" s="346"/>
      <c r="F3190" s="347"/>
      <c r="G3190" s="348"/>
      <c r="H3190" s="349" t="n">
        <f aca="false">SUM(H3188:H3189)</f>
        <v>3640</v>
      </c>
      <c r="I3190" s="350" t="n">
        <f aca="false">K3190/H3190</f>
        <v>0.432692307692308</v>
      </c>
      <c r="J3190" s="351" t="n">
        <f aca="false">SUM(J3188:J3189)</f>
        <v>2065</v>
      </c>
      <c r="K3190" s="352" t="n">
        <f aca="false">H3190-J3190</f>
        <v>1575</v>
      </c>
      <c r="L3190" s="330"/>
      <c r="M3190" s="262"/>
      <c r="N3190" s="262"/>
      <c r="O3190" s="262"/>
      <c r="P3190" s="262"/>
      <c r="Q3190" s="262"/>
      <c r="R3190" s="331"/>
    </row>
    <row r="3191" s="1" customFormat="true" ht="13.5" hidden="false" customHeight="false" outlineLevel="0" collapsed="false">
      <c r="A3191" s="262"/>
      <c r="B3191" s="272"/>
      <c r="C3191" s="342"/>
      <c r="D3191" s="342"/>
      <c r="E3191" s="262"/>
      <c r="F3191" s="262"/>
      <c r="G3191" s="262"/>
      <c r="H3191" s="262"/>
      <c r="I3191" s="354"/>
      <c r="J3191" s="354"/>
      <c r="K3191" s="355"/>
      <c r="L3191" s="330"/>
      <c r="M3191" s="262"/>
      <c r="N3191" s="262"/>
      <c r="O3191" s="262"/>
      <c r="P3191" s="262"/>
      <c r="Q3191" s="262"/>
      <c r="R3191" s="331"/>
    </row>
    <row r="3192" s="1" customFormat="true" ht="13.5" hidden="false" customHeight="false" outlineLevel="0" collapsed="false">
      <c r="A3192" s="322"/>
      <c r="B3192" s="323" t="s">
        <v>4180</v>
      </c>
      <c r="C3192" s="324"/>
      <c r="D3192" s="325" t="n">
        <v>42797</v>
      </c>
      <c r="E3192" s="322"/>
      <c r="F3192" s="322" t="s">
        <v>4175</v>
      </c>
      <c r="G3192" s="324"/>
      <c r="H3192" s="326" t="n">
        <v>0</v>
      </c>
      <c r="I3192" s="327" t="s">
        <v>358</v>
      </c>
      <c r="J3192" s="328" t="n">
        <v>65</v>
      </c>
      <c r="K3192" s="329" t="n">
        <v>59</v>
      </c>
      <c r="L3192" s="330"/>
      <c r="M3192" s="262"/>
      <c r="N3192" s="262"/>
      <c r="O3192" s="262"/>
      <c r="P3192" s="262"/>
      <c r="Q3192" s="262"/>
      <c r="R3192" s="331"/>
    </row>
    <row r="3193" s="1" customFormat="true" ht="12.75" hidden="false" customHeight="false" outlineLevel="0" collapsed="false">
      <c r="A3193" s="262" t="n">
        <v>200</v>
      </c>
      <c r="B3193" s="332" t="s">
        <v>1403</v>
      </c>
      <c r="C3193" s="332" t="s">
        <v>786</v>
      </c>
      <c r="D3193" s="332" t="s">
        <v>1593</v>
      </c>
      <c r="E3193" s="262"/>
      <c r="F3193" s="331" t="n">
        <v>8.8</v>
      </c>
      <c r="G3193" s="333" t="n">
        <v>1330</v>
      </c>
      <c r="H3193" s="333" t="n">
        <f aca="false">A3193*G3193*(1-H3192/100)</f>
        <v>266000</v>
      </c>
      <c r="I3193" s="334" t="n">
        <v>1050.3675</v>
      </c>
      <c r="J3193" s="334" t="n">
        <f aca="false">(A3193*I3193)/J3192*K3192</f>
        <v>190682.1</v>
      </c>
      <c r="K3193" s="335" t="n">
        <f aca="false">H3193-J3193</f>
        <v>75317.9</v>
      </c>
      <c r="L3193" s="330"/>
      <c r="M3193" s="262"/>
      <c r="N3193" s="262" t="n">
        <v>1050.3675</v>
      </c>
      <c r="O3193" s="262" t="n">
        <v>11.97</v>
      </c>
      <c r="P3193" s="262" t="n">
        <v>1580</v>
      </c>
      <c r="Q3193" s="262" t="n">
        <v>1417.9961</v>
      </c>
      <c r="R3193" s="331" t="n">
        <f aca="false">A3193*F3193</f>
        <v>1760</v>
      </c>
    </row>
    <row r="3194" s="1" customFormat="true" ht="12.75" hidden="false" customHeight="false" outlineLevel="0" collapsed="false">
      <c r="A3194" s="336" t="n">
        <f aca="false">SUM(A3193:A3193)</f>
        <v>200</v>
      </c>
      <c r="B3194" s="336" t="s">
        <v>377</v>
      </c>
      <c r="C3194" s="336"/>
      <c r="D3194" s="336"/>
      <c r="E3194" s="336"/>
      <c r="F3194" s="337" t="n">
        <f aca="false">R3194</f>
        <v>1760</v>
      </c>
      <c r="G3194" s="338"/>
      <c r="H3194" s="339" t="n">
        <f aca="false">SUM(H3193:H3193)</f>
        <v>266000</v>
      </c>
      <c r="I3194" s="340"/>
      <c r="J3194" s="341" t="n">
        <f aca="false">SUM(J3193:J3193)</f>
        <v>190682.1</v>
      </c>
      <c r="K3194" s="335" t="n">
        <f aca="false">SUM(K3193:K3193)</f>
        <v>75317.9</v>
      </c>
      <c r="L3194" s="330"/>
      <c r="M3194" s="262"/>
      <c r="N3194" s="262"/>
      <c r="O3194" s="262"/>
      <c r="P3194" s="262"/>
      <c r="Q3194" s="262"/>
      <c r="R3194" s="331" t="n">
        <f aca="false">SUM(R3193:R3193)</f>
        <v>1760</v>
      </c>
    </row>
    <row r="3195" s="1" customFormat="true" ht="12.75" hidden="false" customHeight="false" outlineLevel="0" collapsed="false">
      <c r="A3195" s="262"/>
      <c r="B3195" s="272" t="s">
        <v>914</v>
      </c>
      <c r="C3195" s="342"/>
      <c r="D3195" s="342"/>
      <c r="E3195" s="262"/>
      <c r="F3195" s="262"/>
      <c r="G3195" s="333"/>
      <c r="H3195" s="343" t="n">
        <v>0</v>
      </c>
      <c r="I3195" s="344" t="n">
        <f aca="false">K3196/J3196</f>
        <v>0.394991978796122</v>
      </c>
      <c r="J3195" s="345"/>
      <c r="K3195" s="335"/>
      <c r="L3195" s="330"/>
      <c r="M3195" s="262"/>
      <c r="N3195" s="262"/>
      <c r="O3195" s="262"/>
      <c r="P3195" s="262"/>
      <c r="Q3195" s="262"/>
      <c r="R3195" s="331"/>
    </row>
    <row r="3196" s="1" customFormat="true" ht="13.5" hidden="false" customHeight="false" outlineLevel="0" collapsed="false">
      <c r="A3196" s="346"/>
      <c r="B3196" s="346" t="s">
        <v>915</v>
      </c>
      <c r="C3196" s="346"/>
      <c r="D3196" s="346"/>
      <c r="E3196" s="346"/>
      <c r="F3196" s="347"/>
      <c r="G3196" s="348"/>
      <c r="H3196" s="349" t="n">
        <f aca="false">SUM(H3194:H3195)</f>
        <v>266000</v>
      </c>
      <c r="I3196" s="350" t="n">
        <f aca="false">K3196/H3196</f>
        <v>0.28315</v>
      </c>
      <c r="J3196" s="351" t="n">
        <f aca="false">SUM(J3194:J3195)</f>
        <v>190682.1</v>
      </c>
      <c r="K3196" s="352" t="n">
        <f aca="false">H3196-J3196</f>
        <v>75317.9</v>
      </c>
      <c r="L3196" s="330"/>
      <c r="M3196" s="262"/>
      <c r="N3196" s="262"/>
      <c r="O3196" s="262"/>
      <c r="P3196" s="262"/>
      <c r="Q3196" s="262"/>
      <c r="R3196" s="331"/>
    </row>
    <row r="3197" s="1" customFormat="true" ht="13.5" hidden="false" customHeight="false" outlineLevel="0" collapsed="false">
      <c r="A3197" s="262"/>
      <c r="B3197" s="332"/>
      <c r="C3197" s="342"/>
      <c r="D3197" s="342"/>
      <c r="E3197" s="262"/>
      <c r="F3197" s="262"/>
      <c r="G3197" s="262"/>
      <c r="H3197" s="262"/>
      <c r="I3197" s="354"/>
      <c r="J3197" s="354"/>
      <c r="K3197" s="355"/>
      <c r="L3197" s="330"/>
      <c r="M3197" s="262"/>
      <c r="N3197" s="262"/>
      <c r="O3197" s="262"/>
      <c r="P3197" s="262"/>
      <c r="Q3197" s="262"/>
      <c r="R3197" s="331"/>
    </row>
    <row r="3198" s="1" customFormat="true" ht="13.5" hidden="false" customHeight="false" outlineLevel="0" collapsed="false">
      <c r="A3198" s="322"/>
      <c r="B3198" s="408" t="s">
        <v>1717</v>
      </c>
      <c r="C3198" s="324" t="s">
        <v>1718</v>
      </c>
      <c r="D3198" s="325" t="n">
        <v>42797</v>
      </c>
      <c r="E3198" s="322"/>
      <c r="F3198" s="322" t="s">
        <v>4175</v>
      </c>
      <c r="G3198" s="324"/>
      <c r="H3198" s="326" t="n">
        <v>0</v>
      </c>
      <c r="I3198" s="327" t="s">
        <v>358</v>
      </c>
      <c r="J3198" s="328" t="n">
        <v>65</v>
      </c>
      <c r="K3198" s="329" t="n">
        <v>59</v>
      </c>
      <c r="L3198" s="330"/>
      <c r="M3198" s="262"/>
      <c r="N3198" s="262"/>
      <c r="O3198" s="262"/>
      <c r="P3198" s="262"/>
      <c r="Q3198" s="262"/>
      <c r="R3198" s="331"/>
    </row>
    <row r="3199" s="1" customFormat="true" ht="12.75" hidden="false" customHeight="false" outlineLevel="0" collapsed="false">
      <c r="A3199" s="262" t="n">
        <v>2</v>
      </c>
      <c r="B3199" s="332" t="s">
        <v>4181</v>
      </c>
      <c r="C3199" s="332" t="s">
        <v>4182</v>
      </c>
      <c r="D3199" s="332" t="s">
        <v>4183</v>
      </c>
      <c r="E3199" s="262"/>
      <c r="F3199" s="331" t="n">
        <v>95</v>
      </c>
      <c r="G3199" s="333" t="n">
        <v>14200</v>
      </c>
      <c r="H3199" s="333" t="n">
        <f aca="false">A3199*G3199*(1-H3198/100)</f>
        <v>28400</v>
      </c>
      <c r="I3199" s="334" t="n">
        <v>10530</v>
      </c>
      <c r="J3199" s="334" t="n">
        <f aca="false">(A3199*I3199)/J3198*K3198</f>
        <v>19116</v>
      </c>
      <c r="K3199" s="335" t="n">
        <f aca="false">H3199-J3199</f>
        <v>9284</v>
      </c>
      <c r="L3199" s="330"/>
      <c r="M3199" s="262"/>
      <c r="N3199" s="262" t="n">
        <v>10530</v>
      </c>
      <c r="O3199" s="262" t="n">
        <v>120</v>
      </c>
      <c r="P3199" s="262" t="n">
        <v>15795</v>
      </c>
      <c r="Q3199" s="262" t="n">
        <v>14215.5</v>
      </c>
      <c r="R3199" s="331" t="n">
        <f aca="false">A3199*F3199</f>
        <v>190</v>
      </c>
    </row>
    <row r="3200" s="1" customFormat="true" ht="12.75" hidden="false" customHeight="false" outlineLevel="0" collapsed="false">
      <c r="A3200" s="262" t="n">
        <v>4</v>
      </c>
      <c r="B3200" s="272" t="s">
        <v>4184</v>
      </c>
      <c r="C3200" s="332" t="s">
        <v>1550</v>
      </c>
      <c r="D3200" s="332" t="s">
        <v>3256</v>
      </c>
      <c r="E3200" s="262"/>
      <c r="F3200" s="331" t="n">
        <v>2.58</v>
      </c>
      <c r="G3200" s="333" t="n">
        <v>1811</v>
      </c>
      <c r="H3200" s="333" t="n">
        <f aca="false">G3200*A3200</f>
        <v>7244</v>
      </c>
      <c r="I3200" s="334" t="n">
        <v>1341.6</v>
      </c>
      <c r="J3200" s="334" t="n">
        <v>4871.04</v>
      </c>
      <c r="K3200" s="335" t="n">
        <v>2372.96</v>
      </c>
      <c r="L3200" s="330"/>
      <c r="M3200" s="262"/>
      <c r="N3200" s="262" t="n">
        <v>1341.6</v>
      </c>
      <c r="O3200" s="262" t="n">
        <v>13.76</v>
      </c>
      <c r="P3200" s="262" t="n">
        <v>2010</v>
      </c>
      <c r="Q3200" s="262" t="n">
        <v>1811.16</v>
      </c>
      <c r="R3200" s="331" t="n">
        <v>10.32</v>
      </c>
    </row>
    <row r="3201" s="1" customFormat="true" ht="12.75" hidden="false" customHeight="false" outlineLevel="0" collapsed="false">
      <c r="A3201" s="262" t="n">
        <v>8</v>
      </c>
      <c r="B3201" s="272" t="s">
        <v>4185</v>
      </c>
      <c r="C3201" s="332" t="s">
        <v>1550</v>
      </c>
      <c r="D3201" s="332" t="s">
        <v>3256</v>
      </c>
      <c r="E3201" s="262"/>
      <c r="F3201" s="331" t="n">
        <v>2.58</v>
      </c>
      <c r="G3201" s="333" t="n">
        <v>1811</v>
      </c>
      <c r="H3201" s="333" t="n">
        <v>14488</v>
      </c>
      <c r="I3201" s="334" t="n">
        <v>1341.6</v>
      </c>
      <c r="J3201" s="334" t="n">
        <v>9742.08</v>
      </c>
      <c r="K3201" s="335" t="n">
        <v>4745.92</v>
      </c>
      <c r="L3201" s="330"/>
      <c r="M3201" s="262"/>
      <c r="N3201" s="262" t="n">
        <v>1341.6</v>
      </c>
      <c r="O3201" s="262" t="n">
        <v>13.76</v>
      </c>
      <c r="P3201" s="262" t="n">
        <v>2010</v>
      </c>
      <c r="Q3201" s="262" t="n">
        <v>1811.16</v>
      </c>
      <c r="R3201" s="331" t="n">
        <v>20.64</v>
      </c>
    </row>
    <row r="3202" s="1" customFormat="true" ht="12.75" hidden="false" customHeight="false" outlineLevel="0" collapsed="false">
      <c r="A3202" s="262" t="n">
        <v>1</v>
      </c>
      <c r="B3202" s="332" t="s">
        <v>4186</v>
      </c>
      <c r="C3202" s="332" t="s">
        <v>1734</v>
      </c>
      <c r="D3202" s="332" t="s">
        <v>4187</v>
      </c>
      <c r="E3202" s="262"/>
      <c r="F3202" s="331" t="n">
        <v>37.1</v>
      </c>
      <c r="G3202" s="333" t="n">
        <v>11728</v>
      </c>
      <c r="H3202" s="333" t="n">
        <f aca="false">A3202*G3202*(1-H3198/100)</f>
        <v>11728</v>
      </c>
      <c r="I3202" s="334" t="n">
        <v>8687.25</v>
      </c>
      <c r="J3202" s="334" t="n">
        <f aca="false">(A3202*I3202)/J3198*K3198</f>
        <v>7885.35</v>
      </c>
      <c r="K3202" s="335" t="n">
        <f aca="false">H3202-J3202</f>
        <v>3842.65</v>
      </c>
      <c r="L3202" s="330"/>
      <c r="M3202" s="262"/>
      <c r="N3202" s="262" t="n">
        <v>8687.25</v>
      </c>
      <c r="O3202" s="262" t="n">
        <v>99</v>
      </c>
      <c r="P3202" s="262" t="n">
        <v>13030</v>
      </c>
      <c r="Q3202" s="262" t="n">
        <v>11727.7875</v>
      </c>
      <c r="R3202" s="331" t="n">
        <f aca="false">A3202*F3202</f>
        <v>37.1</v>
      </c>
    </row>
    <row r="3203" s="1" customFormat="true" ht="12.75" hidden="false" customHeight="false" outlineLevel="0" collapsed="false">
      <c r="A3203" s="262" t="n">
        <v>1</v>
      </c>
      <c r="B3203" s="332" t="s">
        <v>1733</v>
      </c>
      <c r="C3203" s="332" t="s">
        <v>1734</v>
      </c>
      <c r="D3203" s="332" t="s">
        <v>1735</v>
      </c>
      <c r="E3203" s="262"/>
      <c r="F3203" s="331" t="n">
        <v>37</v>
      </c>
      <c r="G3203" s="333" t="n">
        <v>11728</v>
      </c>
      <c r="H3203" s="333" t="n">
        <f aca="false">A3203*G3203*(1-H3198/100)</f>
        <v>11728</v>
      </c>
      <c r="I3203" s="334" t="n">
        <v>8687.25</v>
      </c>
      <c r="J3203" s="334" t="n">
        <f aca="false">(A3203*I3203)/J3198*K3198</f>
        <v>7885.35</v>
      </c>
      <c r="K3203" s="335" t="n">
        <f aca="false">H3203-J3203</f>
        <v>3842.65</v>
      </c>
      <c r="L3203" s="330"/>
      <c r="M3203" s="262"/>
      <c r="N3203" s="262" t="n">
        <v>8687.25</v>
      </c>
      <c r="O3203" s="262" t="n">
        <v>99</v>
      </c>
      <c r="P3203" s="262" t="n">
        <v>13030</v>
      </c>
      <c r="Q3203" s="262" t="n">
        <v>11727.7875</v>
      </c>
      <c r="R3203" s="331" t="n">
        <f aca="false">A3203*F3203</f>
        <v>37</v>
      </c>
    </row>
    <row r="3204" s="1" customFormat="true" ht="12.75" hidden="false" customHeight="false" outlineLevel="0" collapsed="false">
      <c r="A3204" s="262" t="n">
        <v>2</v>
      </c>
      <c r="B3204" s="332" t="s">
        <v>4126</v>
      </c>
      <c r="C3204" s="332" t="s">
        <v>1734</v>
      </c>
      <c r="D3204" s="332" t="s">
        <v>4127</v>
      </c>
      <c r="E3204" s="262"/>
      <c r="F3204" s="331" t="n">
        <v>41.2</v>
      </c>
      <c r="G3204" s="333" t="n">
        <v>11372</v>
      </c>
      <c r="H3204" s="333" t="n">
        <f aca="false">A3204*G3204*(1-H3198/100)</f>
        <v>22744</v>
      </c>
      <c r="I3204" s="334" t="n">
        <v>8424</v>
      </c>
      <c r="J3204" s="334" t="n">
        <f aca="false">(A3204*I3204)/J3198*K3198</f>
        <v>15292.8</v>
      </c>
      <c r="K3204" s="335" t="n">
        <f aca="false">H3204-J3204</f>
        <v>7451.2</v>
      </c>
      <c r="L3204" s="330"/>
      <c r="M3204" s="262"/>
      <c r="N3204" s="262" t="n">
        <v>8424</v>
      </c>
      <c r="O3204" s="262" t="n">
        <v>96</v>
      </c>
      <c r="P3204" s="262" t="n">
        <v>12640</v>
      </c>
      <c r="Q3204" s="262" t="n">
        <v>11372.4</v>
      </c>
      <c r="R3204" s="331" t="n">
        <f aca="false">A3204*F3204</f>
        <v>82.4</v>
      </c>
    </row>
    <row r="3205" s="1" customFormat="true" ht="12.75" hidden="false" customHeight="false" outlineLevel="0" collapsed="false">
      <c r="A3205" s="262" t="n">
        <v>2</v>
      </c>
      <c r="B3205" s="332" t="s">
        <v>4188</v>
      </c>
      <c r="C3205" s="332" t="s">
        <v>2949</v>
      </c>
      <c r="D3205" s="332" t="s">
        <v>4189</v>
      </c>
      <c r="E3205" s="262"/>
      <c r="F3205" s="331" t="n">
        <v>64</v>
      </c>
      <c r="G3205" s="333" t="n">
        <v>19125</v>
      </c>
      <c r="H3205" s="333" t="n">
        <f aca="false">A3205*G3205*(1-H3198/100)</f>
        <v>38250</v>
      </c>
      <c r="I3205" s="334" t="n">
        <v>14166.36</v>
      </c>
      <c r="J3205" s="334" t="n">
        <f aca="false">(A3205*I3205)/J3198*K3198</f>
        <v>25717.392</v>
      </c>
      <c r="K3205" s="335" t="n">
        <f aca="false">H3205-J3205</f>
        <v>12532.608</v>
      </c>
      <c r="L3205" s="330"/>
      <c r="M3205" s="262"/>
      <c r="N3205" s="262" t="n">
        <v>14166.36</v>
      </c>
      <c r="O3205" s="262" t="n">
        <v>161.44</v>
      </c>
      <c r="P3205" s="262" t="n">
        <v>21250</v>
      </c>
      <c r="Q3205" s="262" t="n">
        <v>19124.586</v>
      </c>
      <c r="R3205" s="331" t="n">
        <f aca="false">A3205*F3205</f>
        <v>128</v>
      </c>
    </row>
    <row r="3206" s="1" customFormat="true" ht="12.75" hidden="false" customHeight="false" outlineLevel="0" collapsed="false">
      <c r="A3206" s="262"/>
      <c r="B3206" s="272" t="s">
        <v>1365</v>
      </c>
      <c r="C3206" s="332"/>
      <c r="D3206" s="332"/>
      <c r="E3206" s="262"/>
      <c r="F3206" s="331"/>
      <c r="G3206" s="333"/>
      <c r="H3206" s="333"/>
      <c r="I3206" s="334"/>
      <c r="J3206" s="334"/>
      <c r="K3206" s="335"/>
      <c r="L3206" s="330"/>
      <c r="M3206" s="262"/>
      <c r="N3206" s="262"/>
      <c r="O3206" s="262"/>
      <c r="P3206" s="262"/>
      <c r="Q3206" s="262"/>
      <c r="R3206" s="331"/>
    </row>
    <row r="3207" s="1" customFormat="true" ht="12.75" hidden="false" customHeight="false" outlineLevel="0" collapsed="false">
      <c r="A3207" s="262" t="n">
        <v>2</v>
      </c>
      <c r="B3207" s="332" t="s">
        <v>4190</v>
      </c>
      <c r="C3207" s="332" t="s">
        <v>2696</v>
      </c>
      <c r="D3207" s="332" t="s">
        <v>4191</v>
      </c>
      <c r="E3207" s="262"/>
      <c r="F3207" s="331" t="n">
        <v>4.2</v>
      </c>
      <c r="G3207" s="333" t="n">
        <v>4761</v>
      </c>
      <c r="H3207" s="333" t="n">
        <f aca="false">A3207*G3207*(1-H3198/100)</f>
        <v>9522</v>
      </c>
      <c r="I3207" s="334" t="n">
        <v>3662.685</v>
      </c>
      <c r="J3207" s="334" t="n">
        <f aca="false">(A3207*I3207)/J3198*K3198</f>
        <v>6649.182</v>
      </c>
      <c r="K3207" s="335" t="n">
        <f aca="false">H3207-J3207</f>
        <v>2872.818</v>
      </c>
      <c r="L3207" s="330"/>
      <c r="M3207" s="262"/>
      <c r="N3207" s="262" t="n">
        <v>3662.685</v>
      </c>
      <c r="O3207" s="262" t="n">
        <v>41.74</v>
      </c>
      <c r="P3207" s="262" t="n">
        <v>5490</v>
      </c>
      <c r="Q3207" s="262" t="n">
        <v>4761.4905</v>
      </c>
      <c r="R3207" s="331" t="n">
        <f aca="false">A3207*F3207</f>
        <v>8.4</v>
      </c>
    </row>
    <row r="3208" s="1" customFormat="true" ht="12.75" hidden="false" customHeight="false" outlineLevel="0" collapsed="false">
      <c r="A3208" s="262" t="n">
        <v>8</v>
      </c>
      <c r="B3208" s="332" t="s">
        <v>1761</v>
      </c>
      <c r="C3208" s="332" t="s">
        <v>1762</v>
      </c>
      <c r="D3208" s="332" t="s">
        <v>1763</v>
      </c>
      <c r="E3208" s="262"/>
      <c r="F3208" s="331" t="n">
        <v>0.1</v>
      </c>
      <c r="G3208" s="333" t="n">
        <v>160</v>
      </c>
      <c r="H3208" s="333" t="n">
        <f aca="false">A3208*G3208*(1-H3198/100)</f>
        <v>1280</v>
      </c>
      <c r="I3208" s="334" t="n">
        <v>118.4625</v>
      </c>
      <c r="J3208" s="334" t="n">
        <f aca="false">(A3208*I3208)/J3198*K3198</f>
        <v>860.22</v>
      </c>
      <c r="K3208" s="335" t="n">
        <f aca="false">H3208-J3208</f>
        <v>419.78</v>
      </c>
      <c r="L3208" s="330"/>
      <c r="M3208" s="262"/>
      <c r="N3208" s="262" t="n">
        <v>118.4625</v>
      </c>
      <c r="O3208" s="262" t="n">
        <v>1.35</v>
      </c>
      <c r="P3208" s="262" t="n">
        <v>190</v>
      </c>
      <c r="Q3208" s="262" t="n">
        <v>159.9244</v>
      </c>
      <c r="R3208" s="331" t="n">
        <f aca="false">A3208*F3208</f>
        <v>0.8</v>
      </c>
    </row>
    <row r="3209" s="1" customFormat="true" ht="12.75" hidden="false" customHeight="false" outlineLevel="0" collapsed="false">
      <c r="A3209" s="262" t="n">
        <v>8</v>
      </c>
      <c r="B3209" s="332" t="s">
        <v>2147</v>
      </c>
      <c r="C3209" s="332" t="s">
        <v>2148</v>
      </c>
      <c r="D3209" s="332" t="s">
        <v>2149</v>
      </c>
      <c r="E3209" s="262"/>
      <c r="F3209" s="331" t="n">
        <v>0.08</v>
      </c>
      <c r="G3209" s="333" t="n">
        <v>101</v>
      </c>
      <c r="H3209" s="333" t="n">
        <f aca="false">A3209*G3209*(1-H3198/100)</f>
        <v>808</v>
      </c>
      <c r="I3209" s="334" t="n">
        <v>31.7073</v>
      </c>
      <c r="J3209" s="334" t="n">
        <f aca="false">(A3209*I3209)/J3198*K3198</f>
        <v>230.243778461538</v>
      </c>
      <c r="K3209" s="335" t="n">
        <f aca="false">H3209-J3209</f>
        <v>577.756221538462</v>
      </c>
      <c r="L3209" s="330"/>
      <c r="M3209" s="262"/>
      <c r="N3209" s="262" t="n">
        <v>31.7073</v>
      </c>
      <c r="O3209" s="262" t="n">
        <v>0.32520325203252</v>
      </c>
      <c r="P3209" s="262" t="n">
        <v>100</v>
      </c>
      <c r="Q3209" s="262" t="n">
        <v>101</v>
      </c>
      <c r="R3209" s="331" t="n">
        <f aca="false">A3209*F3209</f>
        <v>0.64</v>
      </c>
    </row>
    <row r="3210" s="1" customFormat="true" ht="12.75" hidden="false" customHeight="false" outlineLevel="0" collapsed="false">
      <c r="A3210" s="336" t="n">
        <f aca="false">SUM(A3199:A3209)</f>
        <v>38</v>
      </c>
      <c r="B3210" s="336" t="s">
        <v>377</v>
      </c>
      <c r="C3210" s="336"/>
      <c r="D3210" s="336"/>
      <c r="E3210" s="336"/>
      <c r="F3210" s="337" t="n">
        <f aca="false">R3210</f>
        <v>515.3</v>
      </c>
      <c r="G3210" s="338"/>
      <c r="H3210" s="339" t="n">
        <f aca="false">SUM(H3199:H3209)</f>
        <v>146192</v>
      </c>
      <c r="I3210" s="340"/>
      <c r="J3210" s="341" t="n">
        <f aca="false">SUM(J3199:J3209)</f>
        <v>98249.6577784615</v>
      </c>
      <c r="K3210" s="335" t="n">
        <f aca="false">SUM(K3199:K3209)</f>
        <v>47942.3422215385</v>
      </c>
      <c r="L3210" s="330"/>
      <c r="M3210" s="262"/>
      <c r="N3210" s="262"/>
      <c r="O3210" s="262"/>
      <c r="P3210" s="262"/>
      <c r="Q3210" s="262"/>
      <c r="R3210" s="331" t="n">
        <f aca="false">SUM(R3199:R3209)</f>
        <v>515.3</v>
      </c>
    </row>
    <row r="3211" s="1" customFormat="true" ht="12.75" hidden="false" customHeight="false" outlineLevel="0" collapsed="false">
      <c r="A3211" s="262"/>
      <c r="B3211" s="272" t="s">
        <v>914</v>
      </c>
      <c r="C3211" s="342"/>
      <c r="D3211" s="342"/>
      <c r="E3211" s="262"/>
      <c r="F3211" s="262"/>
      <c r="G3211" s="333"/>
      <c r="H3211" s="343" t="n">
        <v>0</v>
      </c>
      <c r="I3211" s="344" t="n">
        <f aca="false">K3212/J3212</f>
        <v>0.487964470366313</v>
      </c>
      <c r="J3211" s="345"/>
      <c r="K3211" s="335"/>
      <c r="L3211" s="330"/>
      <c r="M3211" s="262"/>
      <c r="N3211" s="262"/>
      <c r="O3211" s="262"/>
      <c r="P3211" s="262"/>
      <c r="Q3211" s="262"/>
      <c r="R3211" s="331"/>
    </row>
    <row r="3212" s="1" customFormat="true" ht="13.5" hidden="false" customHeight="false" outlineLevel="0" collapsed="false">
      <c r="A3212" s="346"/>
      <c r="B3212" s="346" t="s">
        <v>915</v>
      </c>
      <c r="C3212" s="346"/>
      <c r="D3212" s="346"/>
      <c r="E3212" s="346"/>
      <c r="F3212" s="347"/>
      <c r="G3212" s="348"/>
      <c r="H3212" s="349" t="n">
        <f aca="false">SUM(H3210:H3211)</f>
        <v>146192</v>
      </c>
      <c r="I3212" s="350" t="n">
        <f aca="false">K3212/H3212</f>
        <v>0.327940942196142</v>
      </c>
      <c r="J3212" s="351" t="n">
        <f aca="false">SUM(J3210:J3211)</f>
        <v>98249.6577784615</v>
      </c>
      <c r="K3212" s="352" t="n">
        <f aca="false">H3212-J3212</f>
        <v>47942.3422215385</v>
      </c>
      <c r="L3212" s="330"/>
      <c r="M3212" s="262"/>
      <c r="N3212" s="262"/>
      <c r="O3212" s="262"/>
      <c r="P3212" s="262"/>
      <c r="Q3212" s="262"/>
      <c r="R3212" s="331"/>
    </row>
    <row r="3213" s="1" customFormat="true" ht="13.5" hidden="false" customHeight="false" outlineLevel="0" collapsed="false">
      <c r="A3213" s="262"/>
      <c r="B3213" s="332"/>
      <c r="C3213" s="342"/>
      <c r="D3213" s="342"/>
      <c r="E3213" s="262"/>
      <c r="F3213" s="262"/>
      <c r="G3213" s="262"/>
      <c r="H3213" s="262"/>
      <c r="I3213" s="354"/>
      <c r="J3213" s="354"/>
      <c r="K3213" s="355"/>
      <c r="L3213" s="330"/>
      <c r="M3213" s="262"/>
      <c r="N3213" s="262"/>
      <c r="O3213" s="262"/>
      <c r="P3213" s="262"/>
      <c r="Q3213" s="262"/>
      <c r="R3213" s="331"/>
    </row>
    <row r="3214" s="1" customFormat="true" ht="13.5" hidden="false" customHeight="false" outlineLevel="0" collapsed="false">
      <c r="A3214" s="322"/>
      <c r="B3214" s="323" t="s">
        <v>3618</v>
      </c>
      <c r="C3214" s="324" t="s">
        <v>4192</v>
      </c>
      <c r="D3214" s="325" t="n">
        <v>42797</v>
      </c>
      <c r="E3214" s="322"/>
      <c r="F3214" s="322" t="s">
        <v>4193</v>
      </c>
      <c r="G3214" s="324"/>
      <c r="H3214" s="326" t="n">
        <v>0</v>
      </c>
      <c r="I3214" s="327" t="s">
        <v>358</v>
      </c>
      <c r="J3214" s="328" t="n">
        <v>65</v>
      </c>
      <c r="K3214" s="329" t="n">
        <v>59</v>
      </c>
      <c r="L3214" s="330"/>
      <c r="M3214" s="262"/>
      <c r="N3214" s="262"/>
      <c r="O3214" s="262"/>
      <c r="P3214" s="262"/>
      <c r="Q3214" s="262"/>
      <c r="R3214" s="331"/>
    </row>
    <row r="3215" s="1" customFormat="true" ht="12.75" hidden="false" customHeight="false" outlineLevel="0" collapsed="false">
      <c r="A3215" s="262" t="n">
        <v>1</v>
      </c>
      <c r="B3215" s="332" t="s">
        <v>4194</v>
      </c>
      <c r="C3215" s="332" t="s">
        <v>1995</v>
      </c>
      <c r="D3215" s="332" t="s">
        <v>1996</v>
      </c>
      <c r="E3215" s="262"/>
      <c r="F3215" s="331" t="n">
        <v>15.9</v>
      </c>
      <c r="G3215" s="333" t="n">
        <v>3000</v>
      </c>
      <c r="H3215" s="333" t="n">
        <f aca="false">A3215*G3215*(1-H3214/100)</f>
        <v>3000</v>
      </c>
      <c r="I3215" s="334" t="n">
        <v>1953.315</v>
      </c>
      <c r="J3215" s="334" t="n">
        <f aca="false">(A3215*I3215)/J3214*K3214</f>
        <v>1773.009</v>
      </c>
      <c r="K3215" s="335" t="n">
        <f aca="false">H3215-J3215</f>
        <v>1226.991</v>
      </c>
      <c r="L3215" s="330"/>
      <c r="M3215" s="262"/>
      <c r="N3215" s="262" t="n">
        <v>1953.315</v>
      </c>
      <c r="O3215" s="262" t="n">
        <v>22.26</v>
      </c>
      <c r="P3215" s="262" t="n">
        <v>2929.9725</v>
      </c>
      <c r="Q3215" s="262" t="n">
        <v>2539.3095</v>
      </c>
      <c r="R3215" s="331" t="n">
        <f aca="false">A3215*F3215</f>
        <v>15.9</v>
      </c>
    </row>
    <row r="3216" s="1" customFormat="true" ht="12.75" hidden="false" customHeight="false" outlineLevel="0" collapsed="false">
      <c r="A3216" s="262" t="n">
        <v>1</v>
      </c>
      <c r="B3216" s="332" t="s">
        <v>4195</v>
      </c>
      <c r="C3216" s="332" t="s">
        <v>1995</v>
      </c>
      <c r="D3216" s="332" t="s">
        <v>1998</v>
      </c>
      <c r="E3216" s="262"/>
      <c r="F3216" s="331" t="n">
        <v>15.9</v>
      </c>
      <c r="G3216" s="333" t="n">
        <v>3000</v>
      </c>
      <c r="H3216" s="333" t="n">
        <f aca="false">A3216*G3216*(1-H3214/100)</f>
        <v>3000</v>
      </c>
      <c r="I3216" s="334" t="n">
        <v>1953.315</v>
      </c>
      <c r="J3216" s="334" t="n">
        <f aca="false">(A3216*I3216)/J3214*K3214</f>
        <v>1773.009</v>
      </c>
      <c r="K3216" s="335" t="n">
        <f aca="false">H3216-J3216</f>
        <v>1226.991</v>
      </c>
      <c r="L3216" s="330"/>
      <c r="M3216" s="262"/>
      <c r="N3216" s="262" t="n">
        <v>1953.315</v>
      </c>
      <c r="O3216" s="262" t="n">
        <v>22.26</v>
      </c>
      <c r="P3216" s="262" t="n">
        <v>2929.9725</v>
      </c>
      <c r="Q3216" s="262" t="n">
        <v>2539.3095</v>
      </c>
      <c r="R3216" s="331" t="n">
        <f aca="false">A3216*F3216</f>
        <v>15.9</v>
      </c>
    </row>
    <row r="3217" s="1" customFormat="true" ht="12.75" hidden="false" customHeight="false" outlineLevel="0" collapsed="false">
      <c r="A3217" s="336" t="n">
        <f aca="false">SUM(A3215:A3216)</f>
        <v>2</v>
      </c>
      <c r="B3217" s="336" t="s">
        <v>377</v>
      </c>
      <c r="C3217" s="336"/>
      <c r="D3217" s="336"/>
      <c r="E3217" s="336"/>
      <c r="F3217" s="337" t="n">
        <f aca="false">R3217</f>
        <v>31.8</v>
      </c>
      <c r="G3217" s="338"/>
      <c r="H3217" s="339" t="n">
        <f aca="false">SUM(H3215:H3216)</f>
        <v>6000</v>
      </c>
      <c r="I3217" s="340"/>
      <c r="J3217" s="341" t="n">
        <f aca="false">SUM(J3215:J3216)</f>
        <v>3546.018</v>
      </c>
      <c r="K3217" s="335" t="n">
        <f aca="false">SUM(K3215:K3216)</f>
        <v>2453.982</v>
      </c>
      <c r="L3217" s="330"/>
      <c r="M3217" s="262"/>
      <c r="N3217" s="262"/>
      <c r="O3217" s="262"/>
      <c r="P3217" s="262"/>
      <c r="Q3217" s="262"/>
      <c r="R3217" s="331" t="n">
        <f aca="false">SUM(R3215:R3216)</f>
        <v>31.8</v>
      </c>
    </row>
    <row r="3218" s="1" customFormat="true" ht="12.75" hidden="false" customHeight="false" outlineLevel="0" collapsed="false">
      <c r="A3218" s="262"/>
      <c r="B3218" s="272" t="s">
        <v>914</v>
      </c>
      <c r="C3218" s="342"/>
      <c r="D3218" s="342"/>
      <c r="E3218" s="262"/>
      <c r="F3218" s="262"/>
      <c r="G3218" s="333"/>
      <c r="H3218" s="343" t="n">
        <v>0</v>
      </c>
      <c r="I3218" s="344" t="n">
        <f aca="false">K3219/J3219</f>
        <v>0.692038788297183</v>
      </c>
      <c r="J3218" s="345"/>
      <c r="K3218" s="335"/>
      <c r="L3218" s="330"/>
      <c r="M3218" s="262"/>
      <c r="N3218" s="262"/>
      <c r="O3218" s="262"/>
      <c r="P3218" s="262"/>
      <c r="Q3218" s="262"/>
      <c r="R3218" s="331"/>
    </row>
    <row r="3219" s="1" customFormat="true" ht="13.5" hidden="false" customHeight="false" outlineLevel="0" collapsed="false">
      <c r="A3219" s="346"/>
      <c r="B3219" s="346" t="s">
        <v>915</v>
      </c>
      <c r="C3219" s="346"/>
      <c r="D3219" s="346"/>
      <c r="E3219" s="346"/>
      <c r="F3219" s="347"/>
      <c r="G3219" s="348"/>
      <c r="H3219" s="349" t="n">
        <f aca="false">SUM(H3217:H3218)</f>
        <v>6000</v>
      </c>
      <c r="I3219" s="350" t="n">
        <f aca="false">K3219/H3219</f>
        <v>0.408997</v>
      </c>
      <c r="J3219" s="351" t="n">
        <f aca="false">SUM(J3217:J3218)</f>
        <v>3546.018</v>
      </c>
      <c r="K3219" s="352" t="n">
        <f aca="false">H3219-J3219</f>
        <v>2453.982</v>
      </c>
      <c r="L3219" s="330"/>
      <c r="M3219" s="262"/>
      <c r="N3219" s="262"/>
      <c r="O3219" s="262"/>
      <c r="P3219" s="262"/>
      <c r="Q3219" s="262"/>
      <c r="R3219" s="331"/>
    </row>
    <row r="3220" s="1" customFormat="true" ht="13.5" hidden="false" customHeight="false" outlineLevel="0" collapsed="false">
      <c r="A3220" s="262"/>
      <c r="B3220" s="332"/>
      <c r="C3220" s="342"/>
      <c r="D3220" s="342"/>
      <c r="E3220" s="262"/>
      <c r="F3220" s="262"/>
      <c r="G3220" s="262"/>
      <c r="H3220" s="262"/>
      <c r="I3220" s="354"/>
      <c r="J3220" s="354"/>
      <c r="K3220" s="355"/>
      <c r="L3220" s="330"/>
      <c r="M3220" s="262"/>
      <c r="N3220" s="262"/>
      <c r="O3220" s="262"/>
      <c r="P3220" s="262"/>
      <c r="Q3220" s="262"/>
      <c r="R3220" s="331"/>
    </row>
    <row r="3221" s="1" customFormat="true" ht="13.5" hidden="false" customHeight="false" outlineLevel="0" collapsed="false">
      <c r="A3221" s="322"/>
      <c r="B3221" s="323" t="s">
        <v>383</v>
      </c>
      <c r="C3221" s="324"/>
      <c r="D3221" s="325" t="n">
        <v>42797</v>
      </c>
      <c r="E3221" s="322"/>
      <c r="F3221" s="322" t="s">
        <v>4193</v>
      </c>
      <c r="G3221" s="324"/>
      <c r="H3221" s="326" t="n">
        <v>0</v>
      </c>
      <c r="I3221" s="327" t="s">
        <v>358</v>
      </c>
      <c r="J3221" s="328" t="n">
        <v>65</v>
      </c>
      <c r="K3221" s="329" t="n">
        <v>59</v>
      </c>
      <c r="L3221" s="330"/>
      <c r="M3221" s="262"/>
      <c r="N3221" s="262"/>
      <c r="O3221" s="262"/>
      <c r="P3221" s="262"/>
      <c r="Q3221" s="262"/>
      <c r="R3221" s="331"/>
    </row>
    <row r="3222" s="1" customFormat="true" ht="12.75" hidden="false" customHeight="false" outlineLevel="0" collapsed="false">
      <c r="A3222" s="262" t="n">
        <v>1</v>
      </c>
      <c r="B3222" s="332" t="s">
        <v>4196</v>
      </c>
      <c r="C3222" s="332" t="s">
        <v>4078</v>
      </c>
      <c r="D3222" s="332" t="s">
        <v>4197</v>
      </c>
      <c r="E3222" s="262"/>
      <c r="F3222" s="331" t="n">
        <v>40</v>
      </c>
      <c r="G3222" s="333" t="n">
        <v>15000</v>
      </c>
      <c r="H3222" s="333" t="n">
        <f aca="false">A3222*G3222*(1-H3221/100)</f>
        <v>15000</v>
      </c>
      <c r="I3222" s="334" t="n">
        <v>6314.75</v>
      </c>
      <c r="J3222" s="334" t="n">
        <f aca="false">(A3222*I3222)/J3221*K3221</f>
        <v>5731.85</v>
      </c>
      <c r="K3222" s="335" t="n">
        <f aca="false">H3222-J3222</f>
        <v>9268.15</v>
      </c>
      <c r="L3222" s="330"/>
      <c r="M3222" s="262"/>
      <c r="N3222" s="262" t="n">
        <v>6314.75</v>
      </c>
      <c r="O3222" s="262" t="n">
        <v>67</v>
      </c>
      <c r="P3222" s="262"/>
      <c r="Q3222" s="262" t="n">
        <v>12629.5</v>
      </c>
      <c r="R3222" s="331" t="n">
        <f aca="false">A3222*F3222</f>
        <v>40</v>
      </c>
    </row>
    <row r="3223" s="1" customFormat="true" ht="12.75" hidden="false" customHeight="false" outlineLevel="0" collapsed="false">
      <c r="A3223" s="262" t="n">
        <v>1</v>
      </c>
      <c r="B3223" s="332" t="s">
        <v>4198</v>
      </c>
      <c r="C3223" s="332" t="s">
        <v>4199</v>
      </c>
      <c r="D3223" s="332" t="s">
        <v>4200</v>
      </c>
      <c r="E3223" s="262"/>
      <c r="F3223" s="331" t="n">
        <v>65.3</v>
      </c>
      <c r="G3223" s="333" t="n">
        <v>14000</v>
      </c>
      <c r="H3223" s="333" t="n">
        <f aca="false">A3223*G3223*(1-H3221/100)</f>
        <v>14000</v>
      </c>
      <c r="I3223" s="334" t="n">
        <v>7728.5</v>
      </c>
      <c r="J3223" s="334" t="n">
        <f aca="false">(A3223*I3223)/J3221*K3221</f>
        <v>7015.1</v>
      </c>
      <c r="K3223" s="335" t="n">
        <f aca="false">H3223-J3223</f>
        <v>6984.9</v>
      </c>
      <c r="L3223" s="330"/>
      <c r="M3223" s="262"/>
      <c r="N3223" s="262" t="n">
        <v>7728.5</v>
      </c>
      <c r="O3223" s="262" t="n">
        <v>82</v>
      </c>
      <c r="P3223" s="262" t="n">
        <v>13911.3</v>
      </c>
      <c r="Q3223" s="262" t="n">
        <v>11592.75</v>
      </c>
      <c r="R3223" s="331" t="n">
        <f aca="false">A3223*F3223</f>
        <v>65.3</v>
      </c>
    </row>
    <row r="3224" s="1" customFormat="true" ht="12.75" hidden="false" customHeight="false" outlineLevel="0" collapsed="false">
      <c r="A3224" s="262" t="n">
        <v>2</v>
      </c>
      <c r="B3224" s="332" t="s">
        <v>1281</v>
      </c>
      <c r="C3224" s="332" t="s">
        <v>1108</v>
      </c>
      <c r="D3224" s="332" t="s">
        <v>1179</v>
      </c>
      <c r="E3224" s="262"/>
      <c r="F3224" s="331" t="n">
        <v>16</v>
      </c>
      <c r="G3224" s="333" t="n">
        <v>4500</v>
      </c>
      <c r="H3224" s="333" t="n">
        <f aca="false">A3224*G3224*(1-H3221/100)</f>
        <v>9000</v>
      </c>
      <c r="I3224" s="334" t="n">
        <v>2895.75</v>
      </c>
      <c r="J3224" s="334" t="n">
        <f aca="false">(A3224*I3224)/J3221*K3221</f>
        <v>5256.9</v>
      </c>
      <c r="K3224" s="335" t="n">
        <f aca="false">H3224-J3224</f>
        <v>3743.1</v>
      </c>
      <c r="L3224" s="330"/>
      <c r="M3224" s="262"/>
      <c r="N3224" s="262" t="n">
        <v>2895.75</v>
      </c>
      <c r="O3224" s="262" t="n">
        <v>33</v>
      </c>
      <c r="P3224" s="262" t="n">
        <v>5600</v>
      </c>
      <c r="Q3224" s="262" t="n">
        <v>3909.2625</v>
      </c>
      <c r="R3224" s="331" t="n">
        <f aca="false">A3224*F3224</f>
        <v>32</v>
      </c>
    </row>
    <row r="3225" s="1" customFormat="true" ht="12.75" hidden="false" customHeight="false" outlineLevel="0" collapsed="false">
      <c r="A3225" s="262" t="n">
        <v>2</v>
      </c>
      <c r="B3225" s="332" t="s">
        <v>4201</v>
      </c>
      <c r="C3225" s="332" t="s">
        <v>1782</v>
      </c>
      <c r="D3225" s="332" t="s">
        <v>4202</v>
      </c>
      <c r="E3225" s="262"/>
      <c r="F3225" s="331" t="n">
        <v>10</v>
      </c>
      <c r="G3225" s="333" t="n">
        <v>3300</v>
      </c>
      <c r="H3225" s="333" t="n">
        <f aca="false">A3225*G3225*(1-H3221/100)</f>
        <v>6600</v>
      </c>
      <c r="I3225" s="334" t="n">
        <v>2193.75</v>
      </c>
      <c r="J3225" s="334" t="n">
        <f aca="false">(A3225*I3225)/J3221*K3221</f>
        <v>3982.5</v>
      </c>
      <c r="K3225" s="335" t="n">
        <f aca="false">H3225-J3225</f>
        <v>2617.5</v>
      </c>
      <c r="L3225" s="330"/>
      <c r="M3225" s="262"/>
      <c r="N3225" s="262" t="n">
        <v>2193.75</v>
      </c>
      <c r="O3225" s="262" t="n">
        <v>25</v>
      </c>
      <c r="P3225" s="262" t="n">
        <v>3300</v>
      </c>
      <c r="Q3225" s="262" t="n">
        <v>2961.5625</v>
      </c>
      <c r="R3225" s="331" t="n">
        <f aca="false">A3225*F3225</f>
        <v>20</v>
      </c>
    </row>
    <row r="3226" s="1" customFormat="true" ht="12.75" hidden="false" customHeight="false" outlineLevel="0" collapsed="false">
      <c r="A3226" s="336" t="n">
        <f aca="false">SUM(A3222:A3225)</f>
        <v>6</v>
      </c>
      <c r="B3226" s="336" t="s">
        <v>377</v>
      </c>
      <c r="C3226" s="336"/>
      <c r="D3226" s="336"/>
      <c r="E3226" s="336"/>
      <c r="F3226" s="337" t="n">
        <f aca="false">R3226</f>
        <v>157.3</v>
      </c>
      <c r="G3226" s="338"/>
      <c r="H3226" s="339" t="n">
        <f aca="false">SUM(H3222:H3225)</f>
        <v>44600</v>
      </c>
      <c r="I3226" s="340"/>
      <c r="J3226" s="341" t="n">
        <f aca="false">SUM(J3222:J3225)</f>
        <v>21986.35</v>
      </c>
      <c r="K3226" s="335" t="n">
        <f aca="false">SUM(K3222:K3225)</f>
        <v>22613.65</v>
      </c>
      <c r="L3226" s="330"/>
      <c r="M3226" s="262"/>
      <c r="N3226" s="262"/>
      <c r="O3226" s="262"/>
      <c r="P3226" s="262"/>
      <c r="Q3226" s="262"/>
      <c r="R3226" s="331" t="n">
        <f aca="false">SUM(R3222:R3225)</f>
        <v>157.3</v>
      </c>
    </row>
    <row r="3227" s="1" customFormat="true" ht="12.75" hidden="false" customHeight="false" outlineLevel="0" collapsed="false">
      <c r="A3227" s="262"/>
      <c r="B3227" s="272" t="s">
        <v>914</v>
      </c>
      <c r="C3227" s="342"/>
      <c r="D3227" s="342"/>
      <c r="E3227" s="262"/>
      <c r="F3227" s="262"/>
      <c r="G3227" s="333"/>
      <c r="H3227" s="343" t="n">
        <v>0</v>
      </c>
      <c r="I3227" s="344" t="n">
        <f aca="false">K3228/J3228</f>
        <v>1.02853133876246</v>
      </c>
      <c r="J3227" s="345"/>
      <c r="K3227" s="335"/>
      <c r="L3227" s="330"/>
      <c r="M3227" s="262"/>
      <c r="N3227" s="262"/>
      <c r="O3227" s="262"/>
      <c r="P3227" s="262"/>
      <c r="Q3227" s="262"/>
      <c r="R3227" s="331"/>
    </row>
    <row r="3228" s="1" customFormat="true" ht="13.5" hidden="false" customHeight="false" outlineLevel="0" collapsed="false">
      <c r="A3228" s="346"/>
      <c r="B3228" s="346" t="s">
        <v>915</v>
      </c>
      <c r="C3228" s="346"/>
      <c r="D3228" s="346"/>
      <c r="E3228" s="346"/>
      <c r="F3228" s="347"/>
      <c r="G3228" s="348"/>
      <c r="H3228" s="349" t="n">
        <f aca="false">SUM(H3226:H3227)</f>
        <v>44600</v>
      </c>
      <c r="I3228" s="350" t="n">
        <f aca="false">K3228/H3228</f>
        <v>0.507032511210762</v>
      </c>
      <c r="J3228" s="351" t="n">
        <f aca="false">SUM(J3226:J3227)</f>
        <v>21986.35</v>
      </c>
      <c r="K3228" s="352" t="n">
        <f aca="false">H3228-J3228</f>
        <v>22613.65</v>
      </c>
      <c r="L3228" s="330"/>
      <c r="M3228" s="262"/>
      <c r="N3228" s="262"/>
      <c r="O3228" s="262"/>
      <c r="P3228" s="262"/>
      <c r="Q3228" s="262"/>
      <c r="R3228" s="331"/>
    </row>
    <row r="3229" s="1" customFormat="true" ht="13.5" hidden="false" customHeight="false" outlineLevel="0" collapsed="false">
      <c r="A3229" s="262"/>
      <c r="B3229" s="332"/>
      <c r="C3229" s="342"/>
      <c r="D3229" s="342"/>
      <c r="E3229" s="262"/>
      <c r="F3229" s="262"/>
      <c r="G3229" s="262"/>
      <c r="H3229" s="262"/>
      <c r="I3229" s="354"/>
      <c r="J3229" s="354"/>
      <c r="K3229" s="355"/>
      <c r="L3229" s="330"/>
      <c r="M3229" s="262"/>
      <c r="N3229" s="262"/>
      <c r="O3229" s="262"/>
      <c r="P3229" s="262"/>
      <c r="Q3229" s="262"/>
      <c r="R3229" s="331"/>
    </row>
    <row r="3230" s="1" customFormat="true" ht="13.5" hidden="false" customHeight="false" outlineLevel="0" collapsed="false">
      <c r="A3230" s="322"/>
      <c r="B3230" s="323" t="s">
        <v>385</v>
      </c>
      <c r="C3230" s="324"/>
      <c r="D3230" s="325" t="n">
        <v>42797</v>
      </c>
      <c r="E3230" s="322"/>
      <c r="F3230" s="322" t="s">
        <v>4193</v>
      </c>
      <c r="G3230" s="324"/>
      <c r="H3230" s="326" t="n">
        <v>0</v>
      </c>
      <c r="I3230" s="327" t="s">
        <v>358</v>
      </c>
      <c r="J3230" s="328" t="n">
        <v>65</v>
      </c>
      <c r="K3230" s="329" t="n">
        <v>59</v>
      </c>
      <c r="L3230" s="330"/>
      <c r="M3230" s="262"/>
      <c r="N3230" s="262"/>
      <c r="O3230" s="262"/>
      <c r="P3230" s="262"/>
      <c r="Q3230" s="262"/>
      <c r="R3230" s="331"/>
    </row>
    <row r="3231" s="1" customFormat="true" ht="12.75" hidden="false" customHeight="false" outlineLevel="0" collapsed="false">
      <c r="A3231" s="262" t="n">
        <v>8</v>
      </c>
      <c r="B3231" s="332" t="s">
        <v>1354</v>
      </c>
      <c r="C3231" s="332" t="s">
        <v>1277</v>
      </c>
      <c r="D3231" s="332" t="s">
        <v>1153</v>
      </c>
      <c r="E3231" s="262"/>
      <c r="F3231" s="331" t="n">
        <v>0.13</v>
      </c>
      <c r="G3231" s="333" t="n">
        <v>30</v>
      </c>
      <c r="H3231" s="333" t="n">
        <f aca="false">A3231*G3231*(1-H3230/100)</f>
        <v>240</v>
      </c>
      <c r="I3231" s="334" t="n">
        <v>21.9375</v>
      </c>
      <c r="J3231" s="334" t="n">
        <f aca="false">(A3231*I3231)/J3230*K3230</f>
        <v>159.3</v>
      </c>
      <c r="K3231" s="335" t="n">
        <f aca="false">H3231-J3231</f>
        <v>80.7</v>
      </c>
      <c r="L3231" s="330"/>
      <c r="M3231" s="262"/>
      <c r="N3231" s="262" t="n">
        <v>21.9375</v>
      </c>
      <c r="O3231" s="262" t="n">
        <v>0.25</v>
      </c>
      <c r="P3231" s="262"/>
      <c r="Q3231" s="262" t="n">
        <v>29.6156</v>
      </c>
      <c r="R3231" s="331" t="n">
        <f aca="false">A3231*F3231</f>
        <v>1.04</v>
      </c>
    </row>
    <row r="3232" s="1" customFormat="true" ht="12.75" hidden="false" customHeight="false" outlineLevel="0" collapsed="false">
      <c r="A3232" s="262" t="n">
        <v>8</v>
      </c>
      <c r="B3232" s="332" t="s">
        <v>1818</v>
      </c>
      <c r="C3232" s="332" t="s">
        <v>1819</v>
      </c>
      <c r="D3232" s="332" t="s">
        <v>1820</v>
      </c>
      <c r="E3232" s="262"/>
      <c r="F3232" s="331" t="n">
        <v>0.18</v>
      </c>
      <c r="G3232" s="333" t="n">
        <v>36</v>
      </c>
      <c r="H3232" s="333" t="n">
        <f aca="false">A3232*G3232*(1-H3230/100)</f>
        <v>288</v>
      </c>
      <c r="I3232" s="334" t="n">
        <v>26.39</v>
      </c>
      <c r="J3232" s="334" t="n">
        <f aca="false">(A3232*I3232)/J3230*K3230</f>
        <v>191.632</v>
      </c>
      <c r="K3232" s="335" t="n">
        <f aca="false">H3232-J3232</f>
        <v>96.368</v>
      </c>
      <c r="L3232" s="330"/>
      <c r="M3232" s="262"/>
      <c r="N3232" s="262" t="n">
        <v>26.39</v>
      </c>
      <c r="O3232" s="262" t="n">
        <v>0.29</v>
      </c>
      <c r="P3232" s="262"/>
      <c r="Q3232" s="262" t="n">
        <v>36</v>
      </c>
      <c r="R3232" s="331" t="n">
        <f aca="false">A3232*F3232</f>
        <v>1.44</v>
      </c>
    </row>
    <row r="3233" s="1" customFormat="true" ht="12.75" hidden="false" customHeight="false" outlineLevel="0" collapsed="false">
      <c r="A3233" s="262" t="n">
        <v>1</v>
      </c>
      <c r="B3233" s="332" t="s">
        <v>1940</v>
      </c>
      <c r="C3233" s="332" t="s">
        <v>1648</v>
      </c>
      <c r="D3233" s="332" t="s">
        <v>1941</v>
      </c>
      <c r="E3233" s="262"/>
      <c r="F3233" s="331" t="n">
        <v>0.8</v>
      </c>
      <c r="G3233" s="333" t="n">
        <v>2392</v>
      </c>
      <c r="H3233" s="333" t="n">
        <f aca="false">A3233*G3233*(1-H3230/100)</f>
        <v>2392</v>
      </c>
      <c r="I3233" s="334" t="n">
        <v>1594.71</v>
      </c>
      <c r="J3233" s="334" t="n">
        <f aca="false">(A3233*I3233)/J3230*K3230</f>
        <v>1447.506</v>
      </c>
      <c r="K3233" s="335" t="n">
        <f aca="false">H3233-J3233</f>
        <v>944.494</v>
      </c>
      <c r="L3233" s="330"/>
      <c r="M3233" s="262"/>
      <c r="N3233" s="262" t="n">
        <v>1594.71</v>
      </c>
      <c r="O3233" s="262" t="n">
        <v>16.92</v>
      </c>
      <c r="P3233" s="262" t="n">
        <v>2870.478</v>
      </c>
      <c r="Q3233" s="262" t="n">
        <v>2392.065</v>
      </c>
      <c r="R3233" s="331" t="n">
        <f aca="false">A3233*F3233</f>
        <v>0.8</v>
      </c>
    </row>
    <row r="3234" s="1" customFormat="true" ht="12.75" hidden="false" customHeight="false" outlineLevel="0" collapsed="false">
      <c r="A3234" s="262" t="n">
        <v>1</v>
      </c>
      <c r="B3234" s="332" t="s">
        <v>2380</v>
      </c>
      <c r="C3234" s="332" t="s">
        <v>2381</v>
      </c>
      <c r="D3234" s="332" t="s">
        <v>2382</v>
      </c>
      <c r="E3234" s="262"/>
      <c r="F3234" s="331" t="n">
        <v>0.4</v>
      </c>
      <c r="G3234" s="333" t="n">
        <v>1843</v>
      </c>
      <c r="H3234" s="333" t="n">
        <f aca="false">A3234*G3234*(1-H3230/100)</f>
        <v>1843</v>
      </c>
      <c r="I3234" s="334" t="n">
        <v>1365</v>
      </c>
      <c r="J3234" s="334" t="n">
        <f aca="false">(A3234*I3234)/J3230*K3230</f>
        <v>1239</v>
      </c>
      <c r="K3234" s="335" t="n">
        <f aca="false">H3234-J3234</f>
        <v>604</v>
      </c>
      <c r="L3234" s="330"/>
      <c r="M3234" s="262"/>
      <c r="N3234" s="262" t="n">
        <v>1365</v>
      </c>
      <c r="O3234" s="262" t="n">
        <v>15</v>
      </c>
      <c r="P3234" s="262" t="n">
        <v>2500</v>
      </c>
      <c r="Q3234" s="262" t="n">
        <v>1842.75</v>
      </c>
      <c r="R3234" s="331" t="n">
        <f aca="false">A3234*F3234</f>
        <v>0.4</v>
      </c>
    </row>
    <row r="3235" s="1" customFormat="true" ht="12.75" hidden="false" customHeight="false" outlineLevel="0" collapsed="false">
      <c r="A3235" s="262" t="n">
        <v>1</v>
      </c>
      <c r="B3235" s="332" t="s">
        <v>2766</v>
      </c>
      <c r="C3235" s="332" t="s">
        <v>2767</v>
      </c>
      <c r="D3235" s="332" t="s">
        <v>2768</v>
      </c>
      <c r="E3235" s="262"/>
      <c r="F3235" s="331" t="n">
        <v>2</v>
      </c>
      <c r="G3235" s="333" t="n">
        <v>2194</v>
      </c>
      <c r="H3235" s="333" t="n">
        <f aca="false">A3235*G3235*(1-H3230/100)</f>
        <v>2194</v>
      </c>
      <c r="I3235" s="334" t="n">
        <v>1218.75</v>
      </c>
      <c r="J3235" s="334" t="n">
        <f aca="false">(A3235*I3235)/J3230*K3230</f>
        <v>1106.25</v>
      </c>
      <c r="K3235" s="335" t="n">
        <f aca="false">H3235-J3235</f>
        <v>1087.75</v>
      </c>
      <c r="L3235" s="330"/>
      <c r="M3235" s="262"/>
      <c r="N3235" s="262" t="n">
        <v>1218.75</v>
      </c>
      <c r="O3235" s="262" t="n">
        <v>12.5</v>
      </c>
      <c r="P3235" s="262" t="n">
        <v>2300</v>
      </c>
      <c r="Q3235" s="262" t="n">
        <v>2193.75</v>
      </c>
      <c r="R3235" s="331" t="n">
        <f aca="false">A3235*F3235</f>
        <v>2</v>
      </c>
    </row>
    <row r="3236" s="1" customFormat="true" ht="12.75" hidden="false" customHeight="false" outlineLevel="0" collapsed="false">
      <c r="A3236" s="262" t="n">
        <v>2</v>
      </c>
      <c r="B3236" s="332" t="s">
        <v>1652</v>
      </c>
      <c r="C3236" s="332" t="s">
        <v>1550</v>
      </c>
      <c r="D3236" s="332" t="s">
        <v>1653</v>
      </c>
      <c r="E3236" s="262"/>
      <c r="F3236" s="331" t="n">
        <v>0.16</v>
      </c>
      <c r="G3236" s="333" t="n">
        <v>285</v>
      </c>
      <c r="H3236" s="333" t="n">
        <f aca="false">A3236*G3236*(1-H3230/100)</f>
        <v>570</v>
      </c>
      <c r="I3236" s="334" t="n">
        <v>203.58</v>
      </c>
      <c r="J3236" s="334" t="n">
        <f aca="false">(A3236*I3236)/J3230*K3230</f>
        <v>369.576</v>
      </c>
      <c r="K3236" s="335" t="n">
        <f aca="false">H3236-J3236</f>
        <v>200.424</v>
      </c>
      <c r="L3236" s="330"/>
      <c r="M3236" s="262"/>
      <c r="N3236" s="262" t="n">
        <v>203.58</v>
      </c>
      <c r="O3236" s="262" t="n">
        <v>2.32</v>
      </c>
      <c r="P3236" s="262" t="n">
        <v>340</v>
      </c>
      <c r="Q3236" s="262" t="n">
        <v>285.012</v>
      </c>
      <c r="R3236" s="331" t="n">
        <f aca="false">A3236*F3236</f>
        <v>0.32</v>
      </c>
    </row>
    <row r="3237" s="1" customFormat="true" ht="12.75" hidden="false" customHeight="false" outlineLevel="0" collapsed="false">
      <c r="A3237" s="262" t="n">
        <v>4</v>
      </c>
      <c r="B3237" s="332" t="s">
        <v>3419</v>
      </c>
      <c r="C3237" s="332" t="s">
        <v>1550</v>
      </c>
      <c r="D3237" s="332" t="s">
        <v>3420</v>
      </c>
      <c r="E3237" s="262"/>
      <c r="F3237" s="331" t="n">
        <v>0.2</v>
      </c>
      <c r="G3237" s="333" t="n">
        <v>317</v>
      </c>
      <c r="H3237" s="333" t="n">
        <f aca="false">A3237*G3237*(1-H3230/100)</f>
        <v>1268</v>
      </c>
      <c r="I3237" s="334" t="n">
        <v>234.78</v>
      </c>
      <c r="J3237" s="334" t="n">
        <f aca="false">(A3237*I3237)/J3230*K3230</f>
        <v>852.432</v>
      </c>
      <c r="K3237" s="335" t="n">
        <f aca="false">H3237-J3237</f>
        <v>415.568</v>
      </c>
      <c r="L3237" s="330"/>
      <c r="M3237" s="262"/>
      <c r="N3237" s="262" t="n">
        <v>234.78</v>
      </c>
      <c r="O3237" s="262" t="n">
        <v>2.58</v>
      </c>
      <c r="P3237" s="262" t="n">
        <v>390</v>
      </c>
      <c r="Q3237" s="262" t="n">
        <v>316.953</v>
      </c>
      <c r="R3237" s="331" t="n">
        <f aca="false">A3237*F3237</f>
        <v>0.8</v>
      </c>
    </row>
    <row r="3238" s="1" customFormat="true" ht="12.75" hidden="false" customHeight="false" outlineLevel="0" collapsed="false">
      <c r="A3238" s="262" t="n">
        <v>2</v>
      </c>
      <c r="B3238" s="332" t="s">
        <v>1656</v>
      </c>
      <c r="C3238" s="332" t="s">
        <v>1550</v>
      </c>
      <c r="D3238" s="332" t="s">
        <v>1657</v>
      </c>
      <c r="E3238" s="262"/>
      <c r="F3238" s="331" t="n">
        <v>0.25</v>
      </c>
      <c r="G3238" s="333" t="n">
        <v>385</v>
      </c>
      <c r="H3238" s="333" t="n">
        <f aca="false">A3238*G3238*(1-H3230/100)</f>
        <v>770</v>
      </c>
      <c r="I3238" s="334" t="n">
        <v>284.83</v>
      </c>
      <c r="J3238" s="334" t="n">
        <f aca="false">(A3238*I3238)/J3230*K3230</f>
        <v>517.076</v>
      </c>
      <c r="K3238" s="335" t="n">
        <f aca="false">H3238-J3238</f>
        <v>252.924</v>
      </c>
      <c r="L3238" s="330"/>
      <c r="M3238" s="262"/>
      <c r="N3238" s="262" t="n">
        <v>284.83</v>
      </c>
      <c r="O3238" s="262" t="n">
        <v>3.13</v>
      </c>
      <c r="P3238" s="262" t="n">
        <v>460</v>
      </c>
      <c r="Q3238" s="262" t="n">
        <v>384.5205</v>
      </c>
      <c r="R3238" s="331" t="n">
        <f aca="false">A3238*F3238</f>
        <v>0.5</v>
      </c>
    </row>
    <row r="3239" s="1" customFormat="true" ht="12.75" hidden="false" customHeight="false" outlineLevel="0" collapsed="false">
      <c r="A3239" s="262" t="n">
        <v>4</v>
      </c>
      <c r="B3239" s="332" t="s">
        <v>2315</v>
      </c>
      <c r="C3239" s="332" t="s">
        <v>2316</v>
      </c>
      <c r="D3239" s="332" t="s">
        <v>2317</v>
      </c>
      <c r="E3239" s="262"/>
      <c r="F3239" s="331" t="n">
        <v>0.34</v>
      </c>
      <c r="G3239" s="333" t="n">
        <v>488</v>
      </c>
      <c r="H3239" s="333" t="n">
        <f aca="false">A3239*G3239*(1-H3230/100)</f>
        <v>1952</v>
      </c>
      <c r="I3239" s="334" t="n">
        <v>361.725</v>
      </c>
      <c r="J3239" s="334" t="n">
        <f aca="false">(A3239*I3239)/J3230*K3230</f>
        <v>1313.34</v>
      </c>
      <c r="K3239" s="335" t="n">
        <f aca="false">H3239-J3239</f>
        <v>638.66</v>
      </c>
      <c r="L3239" s="330"/>
      <c r="M3239" s="262"/>
      <c r="N3239" s="262" t="n">
        <v>361.725</v>
      </c>
      <c r="O3239" s="262" t="n">
        <v>3.71</v>
      </c>
      <c r="P3239" s="262" t="n">
        <v>540</v>
      </c>
      <c r="Q3239" s="262" t="n">
        <v>488.3288</v>
      </c>
      <c r="R3239" s="331" t="n">
        <f aca="false">A3239*F3239</f>
        <v>1.36</v>
      </c>
    </row>
    <row r="3240" s="1" customFormat="true" ht="12.75" hidden="false" customHeight="false" outlineLevel="0" collapsed="false">
      <c r="A3240" s="262" t="n">
        <v>2</v>
      </c>
      <c r="B3240" s="332" t="s">
        <v>4203</v>
      </c>
      <c r="C3240" s="332" t="s">
        <v>4204</v>
      </c>
      <c r="D3240" s="332" t="s">
        <v>4205</v>
      </c>
      <c r="E3240" s="262"/>
      <c r="F3240" s="331" t="n">
        <v>1.77</v>
      </c>
      <c r="G3240" s="333" t="n">
        <v>1543</v>
      </c>
      <c r="H3240" s="333" t="n">
        <f aca="false">A3240*G3240*(1-H3230/100)</f>
        <v>3086</v>
      </c>
      <c r="I3240" s="334" t="n">
        <v>1102.14</v>
      </c>
      <c r="J3240" s="334" t="n">
        <f aca="false">(A3240*I3240)/J3230*K3230</f>
        <v>2000.808</v>
      </c>
      <c r="K3240" s="335" t="n">
        <f aca="false">H3240-J3240</f>
        <v>1085.192</v>
      </c>
      <c r="L3240" s="330"/>
      <c r="M3240" s="262"/>
      <c r="N3240" s="262" t="n">
        <v>1102.14</v>
      </c>
      <c r="O3240" s="262" t="n">
        <v>12.56</v>
      </c>
      <c r="P3240" s="262" t="n">
        <v>1650</v>
      </c>
      <c r="Q3240" s="262" t="n">
        <v>1542.996</v>
      </c>
      <c r="R3240" s="331" t="n">
        <f aca="false">A3240*F3240</f>
        <v>3.54</v>
      </c>
    </row>
    <row r="3241" s="1" customFormat="true" ht="12.75" hidden="false" customHeight="false" outlineLevel="0" collapsed="false">
      <c r="A3241" s="262" t="n">
        <v>4</v>
      </c>
      <c r="B3241" s="332" t="s">
        <v>1900</v>
      </c>
      <c r="C3241" s="332" t="s">
        <v>1664</v>
      </c>
      <c r="D3241" s="332" t="s">
        <v>1901</v>
      </c>
      <c r="E3241" s="262"/>
      <c r="F3241" s="331" t="n">
        <v>0.07</v>
      </c>
      <c r="G3241" s="333" t="n">
        <v>65</v>
      </c>
      <c r="H3241" s="333" t="n">
        <f aca="false">A3241*G3241*(1-H3230/100)</f>
        <v>260</v>
      </c>
      <c r="I3241" s="334" t="n">
        <v>46.5075</v>
      </c>
      <c r="J3241" s="334" t="n">
        <f aca="false">(A3241*I3241)/J3230*K3230</f>
        <v>168.858</v>
      </c>
      <c r="K3241" s="335" t="n">
        <f aca="false">H3241-J3241</f>
        <v>91.142</v>
      </c>
      <c r="L3241" s="330"/>
      <c r="M3241" s="262"/>
      <c r="N3241" s="262" t="n">
        <v>46.5075</v>
      </c>
      <c r="O3241" s="262" t="n">
        <v>0.53</v>
      </c>
      <c r="P3241" s="262" t="n">
        <v>80</v>
      </c>
      <c r="Q3241" s="262" t="n">
        <v>65.1105</v>
      </c>
      <c r="R3241" s="331" t="n">
        <f aca="false">A3241*F3241</f>
        <v>0.28</v>
      </c>
    </row>
    <row r="3242" s="1" customFormat="true" ht="12.75" hidden="false" customHeight="false" outlineLevel="0" collapsed="false">
      <c r="A3242" s="262" t="n">
        <v>12</v>
      </c>
      <c r="B3242" s="332" t="s">
        <v>1801</v>
      </c>
      <c r="C3242" s="332" t="s">
        <v>1802</v>
      </c>
      <c r="D3242" s="332" t="s">
        <v>1803</v>
      </c>
      <c r="E3242" s="262"/>
      <c r="F3242" s="331" t="n">
        <v>0.01</v>
      </c>
      <c r="G3242" s="333" t="n">
        <v>21</v>
      </c>
      <c r="H3242" s="333" t="n">
        <f aca="false">A3242*G3242*(1-H3230/100)</f>
        <v>252</v>
      </c>
      <c r="I3242" s="334" t="n">
        <v>15.795</v>
      </c>
      <c r="J3242" s="334" t="n">
        <f aca="false">(A3242*I3242)/J3230*K3230</f>
        <v>172.044</v>
      </c>
      <c r="K3242" s="335" t="n">
        <f aca="false">H3242-J3242</f>
        <v>79.956</v>
      </c>
      <c r="L3242" s="330"/>
      <c r="M3242" s="262"/>
      <c r="N3242" s="262" t="n">
        <v>15.795</v>
      </c>
      <c r="O3242" s="262" t="n">
        <v>0.18</v>
      </c>
      <c r="P3242" s="262" t="n">
        <v>30</v>
      </c>
      <c r="Q3242" s="262" t="n">
        <v>21.3233</v>
      </c>
      <c r="R3242" s="331" t="n">
        <f aca="false">A3242*F3242</f>
        <v>0.12</v>
      </c>
    </row>
    <row r="3243" s="1" customFormat="true" ht="12.75" hidden="false" customHeight="false" outlineLevel="0" collapsed="false">
      <c r="A3243" s="262" t="n">
        <v>9</v>
      </c>
      <c r="B3243" s="332" t="s">
        <v>2401</v>
      </c>
      <c r="C3243" s="332" t="s">
        <v>2402</v>
      </c>
      <c r="D3243" s="332" t="s">
        <v>2403</v>
      </c>
      <c r="E3243" s="262"/>
      <c r="F3243" s="331"/>
      <c r="G3243" s="333" t="n">
        <v>284</v>
      </c>
      <c r="H3243" s="333" t="n">
        <f aca="false">A3243*G3243*(1-H3230/100)</f>
        <v>2556</v>
      </c>
      <c r="I3243" s="334" t="n">
        <v>210.6</v>
      </c>
      <c r="J3243" s="334" t="n">
        <f aca="false">(A3243*I3243)/J3230*K3230</f>
        <v>1720.44</v>
      </c>
      <c r="K3243" s="335" t="n">
        <f aca="false">H3243-J3243</f>
        <v>835.56</v>
      </c>
      <c r="L3243" s="330"/>
      <c r="M3243" s="262"/>
      <c r="N3243" s="262" t="n">
        <v>210.6</v>
      </c>
      <c r="O3243" s="262" t="n">
        <v>2.4</v>
      </c>
      <c r="P3243" s="262" t="n">
        <v>390</v>
      </c>
      <c r="Q3243" s="262" t="n">
        <v>284.31</v>
      </c>
      <c r="R3243" s="331" t="n">
        <f aca="false">A3243*F3243</f>
        <v>0</v>
      </c>
    </row>
    <row r="3244" s="1" customFormat="true" ht="12.75" hidden="false" customHeight="false" outlineLevel="0" collapsed="false">
      <c r="A3244" s="262" t="n">
        <v>1</v>
      </c>
      <c r="B3244" s="332" t="s">
        <v>1016</v>
      </c>
      <c r="C3244" s="332" t="s">
        <v>1263</v>
      </c>
      <c r="D3244" s="332" t="s">
        <v>1018</v>
      </c>
      <c r="E3244" s="262"/>
      <c r="F3244" s="331" t="n">
        <v>0.71</v>
      </c>
      <c r="G3244" s="333" t="n">
        <v>980</v>
      </c>
      <c r="H3244" s="333" t="n">
        <f aca="false">A3244*G3244*(1-H3230/100)</f>
        <v>980</v>
      </c>
      <c r="I3244" s="334" t="n">
        <v>403.65</v>
      </c>
      <c r="J3244" s="334" t="n">
        <f aca="false">(A3244*I3244)/J3230*K3230</f>
        <v>366.39</v>
      </c>
      <c r="K3244" s="335" t="n">
        <f aca="false">H3244-J3244</f>
        <v>613.61</v>
      </c>
      <c r="L3244" s="330"/>
      <c r="M3244" s="262"/>
      <c r="N3244" s="262" t="n">
        <v>403.65</v>
      </c>
      <c r="O3244" s="262" t="n">
        <v>4.6</v>
      </c>
      <c r="P3244" s="262" t="n">
        <v>1300</v>
      </c>
      <c r="Q3244" s="262" t="n">
        <v>980</v>
      </c>
      <c r="R3244" s="331" t="n">
        <f aca="false">A3244*F3244</f>
        <v>0.71</v>
      </c>
    </row>
    <row r="3245" s="1" customFormat="true" ht="12.75" hidden="false" customHeight="false" outlineLevel="0" collapsed="false">
      <c r="A3245" s="262" t="n">
        <v>6</v>
      </c>
      <c r="B3245" s="332" t="s">
        <v>368</v>
      </c>
      <c r="C3245" s="332" t="s">
        <v>1680</v>
      </c>
      <c r="D3245" s="332" t="s">
        <v>1905</v>
      </c>
      <c r="E3245" s="262"/>
      <c r="F3245" s="331" t="n">
        <v>0.02</v>
      </c>
      <c r="G3245" s="333" t="n">
        <v>103</v>
      </c>
      <c r="H3245" s="333" t="n">
        <f aca="false">A3245*G3245*(1-H3230/100)</f>
        <v>618</v>
      </c>
      <c r="I3245" s="334" t="n">
        <v>76.05</v>
      </c>
      <c r="J3245" s="334" t="n">
        <f aca="false">(A3245*I3245)/J3230*K3230</f>
        <v>414.18</v>
      </c>
      <c r="K3245" s="335" t="n">
        <f aca="false">H3245-J3245</f>
        <v>203.82</v>
      </c>
      <c r="L3245" s="330"/>
      <c r="M3245" s="262"/>
      <c r="N3245" s="262" t="n">
        <v>76.05</v>
      </c>
      <c r="O3245" s="262" t="n">
        <v>0.9</v>
      </c>
      <c r="P3245" s="262" t="n">
        <v>110</v>
      </c>
      <c r="Q3245" s="262" t="n">
        <v>102.6675</v>
      </c>
      <c r="R3245" s="331" t="n">
        <f aca="false">A3245*F3245</f>
        <v>0.12</v>
      </c>
    </row>
    <row r="3246" s="1" customFormat="true" ht="12.75" hidden="false" customHeight="false" outlineLevel="0" collapsed="false">
      <c r="A3246" s="262" t="n">
        <v>4</v>
      </c>
      <c r="B3246" s="332" t="s">
        <v>1679</v>
      </c>
      <c r="C3246" s="332" t="s">
        <v>1680</v>
      </c>
      <c r="D3246" s="332" t="s">
        <v>1681</v>
      </c>
      <c r="E3246" s="262"/>
      <c r="F3246" s="331" t="n">
        <v>0.02</v>
      </c>
      <c r="G3246" s="333" t="n">
        <v>107</v>
      </c>
      <c r="H3246" s="333" t="n">
        <f aca="false">A3246*G3246*(1-H3230/100)</f>
        <v>428</v>
      </c>
      <c r="I3246" s="334" t="n">
        <v>78.975</v>
      </c>
      <c r="J3246" s="334" t="n">
        <f aca="false">(A3246*I3246)/J3230*K3230</f>
        <v>286.74</v>
      </c>
      <c r="K3246" s="335" t="n">
        <f aca="false">H3246-J3246</f>
        <v>141.26</v>
      </c>
      <c r="L3246" s="330"/>
      <c r="M3246" s="262"/>
      <c r="N3246" s="262" t="n">
        <v>78.975</v>
      </c>
      <c r="O3246" s="262" t="n">
        <v>0.9</v>
      </c>
      <c r="P3246" s="262" t="n">
        <v>120</v>
      </c>
      <c r="Q3246" s="262" t="n">
        <v>106.6163</v>
      </c>
      <c r="R3246" s="331" t="n">
        <f aca="false">A3246*F3246</f>
        <v>0.08</v>
      </c>
    </row>
    <row r="3247" s="1" customFormat="true" ht="12.75" hidden="false" customHeight="false" outlineLevel="0" collapsed="false">
      <c r="A3247" s="262" t="n">
        <v>4</v>
      </c>
      <c r="B3247" s="332" t="s">
        <v>1682</v>
      </c>
      <c r="C3247" s="332" t="s">
        <v>1680</v>
      </c>
      <c r="D3247" s="332" t="s">
        <v>1683</v>
      </c>
      <c r="E3247" s="262"/>
      <c r="F3247" s="331" t="n">
        <v>0.025</v>
      </c>
      <c r="G3247" s="333" t="n">
        <v>117</v>
      </c>
      <c r="H3247" s="333" t="n">
        <f aca="false">A3247*G3247*(1-H3230/100)</f>
        <v>468</v>
      </c>
      <c r="I3247" s="334" t="n">
        <v>86.8725</v>
      </c>
      <c r="J3247" s="334" t="n">
        <f aca="false">(A3247*I3247)/J3230*K3230</f>
        <v>315.414</v>
      </c>
      <c r="K3247" s="335" t="n">
        <f aca="false">H3247-J3247</f>
        <v>152.586</v>
      </c>
      <c r="L3247" s="330"/>
      <c r="M3247" s="262"/>
      <c r="N3247" s="262" t="n">
        <v>86.8725</v>
      </c>
      <c r="O3247" s="262" t="n">
        <v>0.99</v>
      </c>
      <c r="P3247" s="262" t="n">
        <v>130</v>
      </c>
      <c r="Q3247" s="262" t="n">
        <v>117.2779</v>
      </c>
      <c r="R3247" s="331" t="n">
        <f aca="false">A3247*F3247</f>
        <v>0.1</v>
      </c>
    </row>
    <row r="3248" s="1" customFormat="true" ht="12.75" hidden="false" customHeight="false" outlineLevel="0" collapsed="false">
      <c r="A3248" s="336" t="n">
        <f aca="false">SUM(A3231:A3247)</f>
        <v>73</v>
      </c>
      <c r="B3248" s="336" t="s">
        <v>377</v>
      </c>
      <c r="C3248" s="336"/>
      <c r="D3248" s="336"/>
      <c r="E3248" s="336"/>
      <c r="F3248" s="337" t="n">
        <f aca="false">R3248</f>
        <v>13.61</v>
      </c>
      <c r="G3248" s="338"/>
      <c r="H3248" s="339" t="n">
        <f aca="false">SUM(H3231:H3247)</f>
        <v>20165</v>
      </c>
      <c r="I3248" s="340"/>
      <c r="J3248" s="341" t="n">
        <f aca="false">SUM(J3231:J3247)</f>
        <v>12640.986</v>
      </c>
      <c r="K3248" s="335" t="n">
        <f aca="false">SUM(K3231:K3247)</f>
        <v>7524.014</v>
      </c>
      <c r="L3248" s="330"/>
      <c r="M3248" s="262"/>
      <c r="N3248" s="262"/>
      <c r="O3248" s="262"/>
      <c r="P3248" s="262"/>
      <c r="Q3248" s="262"/>
      <c r="R3248" s="331" t="n">
        <f aca="false">SUM(R3231:R3247)</f>
        <v>13.61</v>
      </c>
    </row>
    <row r="3249" s="1" customFormat="true" ht="12.75" hidden="false" customHeight="false" outlineLevel="0" collapsed="false">
      <c r="A3249" s="262"/>
      <c r="B3249" s="272" t="s">
        <v>914</v>
      </c>
      <c r="C3249" s="342"/>
      <c r="D3249" s="342"/>
      <c r="E3249" s="262"/>
      <c r="F3249" s="262"/>
      <c r="G3249" s="333"/>
      <c r="H3249" s="343" t="n">
        <v>0</v>
      </c>
      <c r="I3249" s="344" t="n">
        <f aca="false">K3250/J3250</f>
        <v>0.595207842173071</v>
      </c>
      <c r="J3249" s="345"/>
      <c r="K3249" s="335"/>
      <c r="L3249" s="330"/>
      <c r="M3249" s="262"/>
      <c r="N3249" s="262"/>
      <c r="O3249" s="262"/>
      <c r="P3249" s="262"/>
      <c r="Q3249" s="262"/>
      <c r="R3249" s="331"/>
    </row>
    <row r="3250" s="1" customFormat="true" ht="13.5" hidden="false" customHeight="false" outlineLevel="0" collapsed="false">
      <c r="A3250" s="346"/>
      <c r="B3250" s="346" t="s">
        <v>915</v>
      </c>
      <c r="C3250" s="346"/>
      <c r="D3250" s="346"/>
      <c r="E3250" s="346"/>
      <c r="F3250" s="347"/>
      <c r="G3250" s="348"/>
      <c r="H3250" s="349" t="n">
        <f aca="false">SUM(H3248:H3249)</f>
        <v>20165</v>
      </c>
      <c r="I3250" s="350" t="n">
        <f aca="false">K3250/H3250</f>
        <v>0.373122439871064</v>
      </c>
      <c r="J3250" s="351" t="n">
        <f aca="false">SUM(J3248:J3249)</f>
        <v>12640.986</v>
      </c>
      <c r="K3250" s="352" t="n">
        <f aca="false">H3250-J3250</f>
        <v>7524.014</v>
      </c>
      <c r="L3250" s="330"/>
      <c r="M3250" s="262"/>
      <c r="N3250" s="262"/>
      <c r="O3250" s="262"/>
      <c r="P3250" s="262"/>
      <c r="Q3250" s="262"/>
      <c r="R3250" s="331"/>
    </row>
    <row r="3251" s="1" customFormat="true" ht="13.5" hidden="false" customHeight="false" outlineLevel="0" collapsed="false">
      <c r="A3251" s="262"/>
      <c r="B3251" s="272"/>
      <c r="C3251" s="342"/>
      <c r="D3251" s="342"/>
      <c r="E3251" s="262"/>
      <c r="F3251" s="262"/>
      <c r="G3251" s="262"/>
      <c r="H3251" s="262"/>
      <c r="I3251" s="354"/>
      <c r="J3251" s="354"/>
      <c r="K3251" s="355"/>
      <c r="L3251" s="330"/>
      <c r="M3251" s="262"/>
      <c r="N3251" s="262"/>
      <c r="O3251" s="262"/>
      <c r="P3251" s="262"/>
      <c r="Q3251" s="262"/>
      <c r="R3251" s="331"/>
    </row>
    <row r="3252" s="1" customFormat="true" ht="13.5" hidden="false" customHeight="false" outlineLevel="0" collapsed="false">
      <c r="A3252" s="322"/>
      <c r="B3252" s="272" t="s">
        <v>4206</v>
      </c>
      <c r="C3252" s="324"/>
      <c r="D3252" s="325" t="n">
        <v>42798</v>
      </c>
      <c r="E3252" s="322"/>
      <c r="F3252" s="322" t="s">
        <v>4207</v>
      </c>
      <c r="G3252" s="324"/>
      <c r="H3252" s="326" t="n">
        <v>0</v>
      </c>
      <c r="I3252" s="327" t="s">
        <v>358</v>
      </c>
      <c r="J3252" s="328" t="n">
        <v>65</v>
      </c>
      <c r="K3252" s="329" t="n">
        <v>59</v>
      </c>
      <c r="L3252" s="330"/>
      <c r="M3252" s="262"/>
      <c r="N3252" s="262"/>
      <c r="O3252" s="262"/>
      <c r="P3252" s="262"/>
      <c r="Q3252" s="262"/>
      <c r="R3252" s="331"/>
    </row>
    <row r="3253" s="1" customFormat="true" ht="12.75" hidden="false" customHeight="false" outlineLevel="0" collapsed="false">
      <c r="A3253" s="262" t="n">
        <v>5</v>
      </c>
      <c r="B3253" s="332" t="s">
        <v>815</v>
      </c>
      <c r="C3253" s="332" t="s">
        <v>816</v>
      </c>
      <c r="D3253" s="332" t="s">
        <v>1307</v>
      </c>
      <c r="E3253" s="262"/>
      <c r="F3253" s="331" t="n">
        <v>13.5</v>
      </c>
      <c r="G3253" s="333" t="n">
        <v>2295</v>
      </c>
      <c r="H3253" s="333" t="n">
        <f aca="false">A3253*G3253*(1-H3252/100)</f>
        <v>11475</v>
      </c>
      <c r="I3253" s="334" t="n">
        <v>1765.53</v>
      </c>
      <c r="J3253" s="334" t="n">
        <f aca="false">(A3253*I3253)/J3252*K3252</f>
        <v>8012.79</v>
      </c>
      <c r="K3253" s="335" t="n">
        <f aca="false">H3253-J3253</f>
        <v>3462.21</v>
      </c>
      <c r="L3253" s="330"/>
      <c r="M3253" s="262"/>
      <c r="N3253" s="262" t="n">
        <v>1765.53</v>
      </c>
      <c r="O3253" s="262" t="n">
        <v>20.12</v>
      </c>
      <c r="P3253" s="262" t="n">
        <v>2650</v>
      </c>
      <c r="Q3253" s="262" t="n">
        <v>2295.189</v>
      </c>
      <c r="R3253" s="331" t="n">
        <f aca="false">A3253*F3253</f>
        <v>67.5</v>
      </c>
    </row>
    <row r="3254" s="1" customFormat="true" ht="12.75" hidden="false" customHeight="false" outlineLevel="0" collapsed="false">
      <c r="A3254" s="262" t="n">
        <v>5</v>
      </c>
      <c r="B3254" s="332" t="s">
        <v>1582</v>
      </c>
      <c r="C3254" s="332" t="s">
        <v>1583</v>
      </c>
      <c r="D3254" s="332" t="s">
        <v>1584</v>
      </c>
      <c r="E3254" s="262"/>
      <c r="F3254" s="331" t="n">
        <v>0.35</v>
      </c>
      <c r="G3254" s="333" t="n">
        <v>110</v>
      </c>
      <c r="H3254" s="333" t="n">
        <f aca="false">A3254*G3254*(1-H3252/100)</f>
        <v>550</v>
      </c>
      <c r="I3254" s="334" t="n">
        <v>81.6075</v>
      </c>
      <c r="J3254" s="334" t="n">
        <f aca="false">(A3254*I3254)/J3252*K3252</f>
        <v>370.3725</v>
      </c>
      <c r="K3254" s="335" t="n">
        <f aca="false">H3254-J3254</f>
        <v>179.6275</v>
      </c>
      <c r="L3254" s="330"/>
      <c r="M3254" s="262"/>
      <c r="N3254" s="262" t="n">
        <v>81.6075</v>
      </c>
      <c r="O3254" s="262" t="n">
        <v>0.93</v>
      </c>
      <c r="P3254" s="262" t="n">
        <v>146.8935</v>
      </c>
      <c r="Q3254" s="262" t="n">
        <v>110.1701</v>
      </c>
      <c r="R3254" s="331" t="n">
        <f aca="false">A3254*F3254</f>
        <v>1.75</v>
      </c>
    </row>
    <row r="3255" s="1" customFormat="true" ht="12.75" hidden="false" customHeight="false" outlineLevel="0" collapsed="false">
      <c r="A3255" s="262" t="n">
        <v>10</v>
      </c>
      <c r="B3255" s="332" t="s">
        <v>2688</v>
      </c>
      <c r="C3255" s="332" t="s">
        <v>1931</v>
      </c>
      <c r="D3255" s="332" t="s">
        <v>2689</v>
      </c>
      <c r="E3255" s="262"/>
      <c r="F3255" s="331" t="n">
        <v>0.08</v>
      </c>
      <c r="G3255" s="333" t="n">
        <v>124</v>
      </c>
      <c r="H3255" s="333" t="n">
        <f aca="false">A3255*G3255*(1-H3252/100)</f>
        <v>1240</v>
      </c>
      <c r="I3255" s="334" t="n">
        <v>92.1375</v>
      </c>
      <c r="J3255" s="334" t="n">
        <f aca="false">(A3255*I3255)/J3252*K3252</f>
        <v>836.325</v>
      </c>
      <c r="K3255" s="335" t="n">
        <f aca="false">H3255-J3255</f>
        <v>403.675</v>
      </c>
      <c r="L3255" s="330"/>
      <c r="M3255" s="262"/>
      <c r="N3255" s="262" t="n">
        <v>92.1375</v>
      </c>
      <c r="O3255" s="262" t="n">
        <v>1.05</v>
      </c>
      <c r="P3255" s="262" t="n">
        <v>150</v>
      </c>
      <c r="Q3255" s="262" t="n">
        <v>124.3856</v>
      </c>
      <c r="R3255" s="331" t="n">
        <f aca="false">A3255*F3255</f>
        <v>0.8</v>
      </c>
    </row>
    <row r="3256" s="1" customFormat="true" ht="12.75" hidden="false" customHeight="false" outlineLevel="0" collapsed="false">
      <c r="A3256" s="262" t="n">
        <v>10</v>
      </c>
      <c r="B3256" s="332" t="s">
        <v>1761</v>
      </c>
      <c r="C3256" s="332" t="s">
        <v>1762</v>
      </c>
      <c r="D3256" s="332" t="s">
        <v>1763</v>
      </c>
      <c r="E3256" s="262"/>
      <c r="F3256" s="331" t="n">
        <v>0.1</v>
      </c>
      <c r="G3256" s="333" t="n">
        <v>160</v>
      </c>
      <c r="H3256" s="333" t="n">
        <f aca="false">A3256*G3256*(1-H3252/100)</f>
        <v>1600</v>
      </c>
      <c r="I3256" s="334" t="n">
        <v>118.4625</v>
      </c>
      <c r="J3256" s="334" t="n">
        <f aca="false">(A3256*I3256)/J3252*K3252</f>
        <v>1075.275</v>
      </c>
      <c r="K3256" s="335" t="n">
        <f aca="false">H3256-J3256</f>
        <v>524.725</v>
      </c>
      <c r="L3256" s="330"/>
      <c r="M3256" s="262"/>
      <c r="N3256" s="262" t="n">
        <v>118.4625</v>
      </c>
      <c r="O3256" s="262" t="n">
        <v>1.35</v>
      </c>
      <c r="P3256" s="262" t="n">
        <v>190</v>
      </c>
      <c r="Q3256" s="262" t="n">
        <v>159.9244</v>
      </c>
      <c r="R3256" s="331" t="n">
        <f aca="false">A3256*F3256</f>
        <v>1</v>
      </c>
    </row>
    <row r="3257" s="1" customFormat="true" ht="12.75" hidden="false" customHeight="false" outlineLevel="0" collapsed="false">
      <c r="A3257" s="262" t="n">
        <v>2</v>
      </c>
      <c r="B3257" s="332" t="s">
        <v>3311</v>
      </c>
      <c r="C3257" s="332" t="s">
        <v>3312</v>
      </c>
      <c r="D3257" s="332" t="s">
        <v>2716</v>
      </c>
      <c r="E3257" s="262"/>
      <c r="F3257" s="331" t="n">
        <v>4</v>
      </c>
      <c r="G3257" s="333" t="n">
        <v>1566</v>
      </c>
      <c r="H3257" s="333" t="n">
        <f aca="false">A3257*G3257*(1-H3252/100)</f>
        <v>3132</v>
      </c>
      <c r="I3257" s="334" t="n">
        <v>1080</v>
      </c>
      <c r="J3257" s="334" t="n">
        <f aca="false">(A3257*I3257)/J3252*K3252</f>
        <v>1960.61538461538</v>
      </c>
      <c r="K3257" s="335" t="n">
        <f aca="false">H3257-J3257</f>
        <v>1171.38461538462</v>
      </c>
      <c r="L3257" s="330"/>
      <c r="M3257" s="262"/>
      <c r="N3257" s="262" t="n">
        <v>1080</v>
      </c>
      <c r="O3257" s="262" t="n">
        <v>11.0769230769231</v>
      </c>
      <c r="P3257" s="262" t="n">
        <v>2800</v>
      </c>
      <c r="Q3257" s="262" t="n">
        <v>1566</v>
      </c>
      <c r="R3257" s="331" t="n">
        <f aca="false">A3257*F3257</f>
        <v>8</v>
      </c>
    </row>
    <row r="3258" s="1" customFormat="true" ht="12.75" hidden="false" customHeight="false" outlineLevel="0" collapsed="false">
      <c r="A3258" s="262" t="n">
        <v>2</v>
      </c>
      <c r="B3258" s="332" t="s">
        <v>2488</v>
      </c>
      <c r="C3258" s="332" t="s">
        <v>1861</v>
      </c>
      <c r="D3258" s="332" t="s">
        <v>1862</v>
      </c>
      <c r="E3258" s="262"/>
      <c r="F3258" s="331" t="n">
        <v>6.79</v>
      </c>
      <c r="G3258" s="333" t="n">
        <v>2488</v>
      </c>
      <c r="H3258" s="333" t="n">
        <f aca="false">A3258*G3258*(1-H3252/100)</f>
        <v>4976</v>
      </c>
      <c r="I3258" s="334" t="n">
        <v>1842.75</v>
      </c>
      <c r="J3258" s="334" t="n">
        <f aca="false">(A3258*I3258)/J3252*K3252</f>
        <v>3345.3</v>
      </c>
      <c r="K3258" s="335" t="n">
        <f aca="false">H3258-J3258</f>
        <v>1630.7</v>
      </c>
      <c r="L3258" s="330"/>
      <c r="M3258" s="262"/>
      <c r="N3258" s="262" t="n">
        <v>1842.75</v>
      </c>
      <c r="O3258" s="262" t="n">
        <v>21</v>
      </c>
      <c r="P3258" s="262" t="n">
        <v>3320</v>
      </c>
      <c r="Q3258" s="262" t="n">
        <v>2488</v>
      </c>
      <c r="R3258" s="331" t="n">
        <f aca="false">A3258*F3258</f>
        <v>13.58</v>
      </c>
    </row>
    <row r="3259" s="1" customFormat="true" ht="12.75" hidden="false" customHeight="false" outlineLevel="0" collapsed="false">
      <c r="A3259" s="262" t="n">
        <v>6</v>
      </c>
      <c r="B3259" s="332" t="s">
        <v>1842</v>
      </c>
      <c r="C3259" s="332" t="s">
        <v>1843</v>
      </c>
      <c r="D3259" s="332" t="s">
        <v>1844</v>
      </c>
      <c r="E3259" s="262"/>
      <c r="F3259" s="331" t="n">
        <v>1.3</v>
      </c>
      <c r="G3259" s="333" t="n">
        <v>545</v>
      </c>
      <c r="H3259" s="333" t="n">
        <f aca="false">A3259*G3259*(1-H3252/100)</f>
        <v>3270</v>
      </c>
      <c r="I3259" s="334" t="n">
        <v>403.65</v>
      </c>
      <c r="J3259" s="334" t="n">
        <f aca="false">(A3259*I3259)/J3252*K3252</f>
        <v>2198.34</v>
      </c>
      <c r="K3259" s="335" t="n">
        <f aca="false">H3259-J3259</f>
        <v>1071.66</v>
      </c>
      <c r="L3259" s="330"/>
      <c r="M3259" s="262"/>
      <c r="N3259" s="262" t="n">
        <v>403.65</v>
      </c>
      <c r="O3259" s="262" t="n">
        <v>4.6</v>
      </c>
      <c r="P3259" s="262" t="n">
        <v>807.3</v>
      </c>
      <c r="Q3259" s="262" t="n">
        <v>545</v>
      </c>
      <c r="R3259" s="331" t="n">
        <f aca="false">A3259*F3259</f>
        <v>7.8</v>
      </c>
    </row>
    <row r="3260" s="1" customFormat="true" ht="12.75" hidden="false" customHeight="false" outlineLevel="0" collapsed="false">
      <c r="A3260" s="262" t="n">
        <v>20</v>
      </c>
      <c r="B3260" s="332" t="s">
        <v>2832</v>
      </c>
      <c r="C3260" s="332" t="s">
        <v>1562</v>
      </c>
      <c r="D3260" s="332" t="s">
        <v>2833</v>
      </c>
      <c r="E3260" s="262"/>
      <c r="F3260" s="331" t="n">
        <v>0.33</v>
      </c>
      <c r="G3260" s="333" t="n">
        <v>284</v>
      </c>
      <c r="H3260" s="333" t="n">
        <f aca="false">A3260*G3260*(1-H3252/100)</f>
        <v>5680</v>
      </c>
      <c r="I3260" s="334" t="n">
        <v>210.6</v>
      </c>
      <c r="J3260" s="334" t="n">
        <f aca="false">(A3260*I3260)/J3252*K3252</f>
        <v>3823.2</v>
      </c>
      <c r="K3260" s="335" t="n">
        <f aca="false">H3260-J3260</f>
        <v>1856.8</v>
      </c>
      <c r="L3260" s="330"/>
      <c r="M3260" s="262"/>
      <c r="N3260" s="262" t="n">
        <v>210.6</v>
      </c>
      <c r="O3260" s="262" t="n">
        <v>2.4</v>
      </c>
      <c r="P3260" s="262" t="n">
        <v>400</v>
      </c>
      <c r="Q3260" s="262" t="n">
        <v>284</v>
      </c>
      <c r="R3260" s="331" t="n">
        <f aca="false">A3260*F3260</f>
        <v>6.6</v>
      </c>
    </row>
    <row r="3261" s="1" customFormat="true" ht="12.75" hidden="false" customHeight="false" outlineLevel="0" collapsed="false">
      <c r="A3261" s="262" t="n">
        <v>1</v>
      </c>
      <c r="B3261" s="332" t="s">
        <v>1569</v>
      </c>
      <c r="C3261" s="332" t="s">
        <v>1570</v>
      </c>
      <c r="D3261" s="332" t="s">
        <v>1571</v>
      </c>
      <c r="E3261" s="262"/>
      <c r="F3261" s="331" t="n">
        <v>1.9</v>
      </c>
      <c r="G3261" s="333" t="n">
        <v>770</v>
      </c>
      <c r="H3261" s="333" t="n">
        <f aca="false">A3261*G3261*(1-H3252/100)</f>
        <v>770</v>
      </c>
      <c r="I3261" s="334" t="n">
        <v>570.375</v>
      </c>
      <c r="J3261" s="334" t="n">
        <f aca="false">(A3261*I3261)/J3252*K3252</f>
        <v>517.725</v>
      </c>
      <c r="K3261" s="335" t="n">
        <f aca="false">H3261-J3261</f>
        <v>252.275</v>
      </c>
      <c r="L3261" s="330"/>
      <c r="M3261" s="262"/>
      <c r="N3261" s="262" t="n">
        <v>570.375</v>
      </c>
      <c r="O3261" s="262" t="n">
        <v>6.5</v>
      </c>
      <c r="P3261" s="262" t="n">
        <v>1030</v>
      </c>
      <c r="Q3261" s="262" t="n">
        <v>770</v>
      </c>
      <c r="R3261" s="331" t="n">
        <f aca="false">A3261*F3261</f>
        <v>1.9</v>
      </c>
    </row>
    <row r="3262" s="1" customFormat="true" ht="12.75" hidden="false" customHeight="false" outlineLevel="0" collapsed="false">
      <c r="A3262" s="336" t="n">
        <f aca="false">SUM(A3253:A3261)</f>
        <v>61</v>
      </c>
      <c r="B3262" s="336" t="s">
        <v>377</v>
      </c>
      <c r="C3262" s="336"/>
      <c r="D3262" s="336"/>
      <c r="E3262" s="336"/>
      <c r="F3262" s="337" t="n">
        <f aca="false">R3262</f>
        <v>108.93</v>
      </c>
      <c r="G3262" s="338"/>
      <c r="H3262" s="339" t="n">
        <f aca="false">SUM(H3253:H3261)</f>
        <v>32693</v>
      </c>
      <c r="I3262" s="340"/>
      <c r="J3262" s="341" t="n">
        <f aca="false">SUM(J3253:J3261)</f>
        <v>22139.9428846154</v>
      </c>
      <c r="K3262" s="335" t="n">
        <f aca="false">SUM(K3253:K3261)</f>
        <v>10553.0571153846</v>
      </c>
      <c r="L3262" s="330"/>
      <c r="M3262" s="262"/>
      <c r="N3262" s="262"/>
      <c r="O3262" s="262"/>
      <c r="P3262" s="262"/>
      <c r="Q3262" s="262"/>
      <c r="R3262" s="331" t="n">
        <f aca="false">SUM(R3253:R3261)</f>
        <v>108.93</v>
      </c>
    </row>
    <row r="3263" s="1" customFormat="true" ht="12.75" hidden="false" customHeight="false" outlineLevel="0" collapsed="false">
      <c r="A3263" s="262"/>
      <c r="B3263" s="272" t="s">
        <v>914</v>
      </c>
      <c r="C3263" s="342"/>
      <c r="D3263" s="342"/>
      <c r="E3263" s="262"/>
      <c r="F3263" s="262"/>
      <c r="G3263" s="333"/>
      <c r="H3263" s="343" t="n">
        <v>0</v>
      </c>
      <c r="I3263" s="344" t="n">
        <f aca="false">K3264/J3264</f>
        <v>0.476652409194684</v>
      </c>
      <c r="J3263" s="345"/>
      <c r="K3263" s="335"/>
      <c r="L3263" s="330"/>
      <c r="M3263" s="262"/>
      <c r="N3263" s="262"/>
      <c r="O3263" s="262"/>
      <c r="P3263" s="262"/>
      <c r="Q3263" s="262"/>
      <c r="R3263" s="331"/>
    </row>
    <row r="3264" s="1" customFormat="true" ht="13.5" hidden="false" customHeight="false" outlineLevel="0" collapsed="false">
      <c r="A3264" s="346"/>
      <c r="B3264" s="346" t="s">
        <v>915</v>
      </c>
      <c r="C3264" s="346"/>
      <c r="D3264" s="346"/>
      <c r="E3264" s="346"/>
      <c r="F3264" s="347"/>
      <c r="G3264" s="348"/>
      <c r="H3264" s="349" t="n">
        <f aca="false">SUM(H3262:H3263)</f>
        <v>32693</v>
      </c>
      <c r="I3264" s="350" t="n">
        <f aca="false">K3264/H3264</f>
        <v>0.322792558510526</v>
      </c>
      <c r="J3264" s="351" t="n">
        <f aca="false">SUM(J3262:J3263)</f>
        <v>22139.9428846154</v>
      </c>
      <c r="K3264" s="352" t="n">
        <f aca="false">H3264-J3264</f>
        <v>10553.0571153846</v>
      </c>
      <c r="L3264" s="330"/>
      <c r="M3264" s="262"/>
      <c r="N3264" s="262"/>
      <c r="O3264" s="262"/>
      <c r="P3264" s="262"/>
      <c r="Q3264" s="262"/>
      <c r="R3264" s="331"/>
    </row>
    <row r="3265" s="1" customFormat="true" ht="13.5" hidden="false" customHeight="false" outlineLevel="0" collapsed="false">
      <c r="A3265" s="262"/>
      <c r="B3265" s="332"/>
      <c r="C3265" s="342"/>
      <c r="D3265" s="342"/>
      <c r="E3265" s="262"/>
      <c r="F3265" s="262"/>
      <c r="G3265" s="262"/>
      <c r="H3265" s="262"/>
      <c r="I3265" s="354"/>
      <c r="J3265" s="354"/>
      <c r="K3265" s="355"/>
      <c r="L3265" s="330"/>
      <c r="M3265" s="262"/>
      <c r="N3265" s="262"/>
      <c r="O3265" s="262"/>
      <c r="P3265" s="262"/>
      <c r="Q3265" s="262"/>
      <c r="R3265" s="331"/>
    </row>
    <row r="3266" s="1" customFormat="true" ht="13.5" hidden="false" customHeight="false" outlineLevel="0" collapsed="false">
      <c r="A3266" s="322"/>
      <c r="B3266" s="323" t="s">
        <v>3564</v>
      </c>
      <c r="C3266" s="324" t="s">
        <v>1965</v>
      </c>
      <c r="D3266" s="325" t="n">
        <v>42798</v>
      </c>
      <c r="E3266" s="322"/>
      <c r="F3266" s="322" t="s">
        <v>1099</v>
      </c>
      <c r="G3266" s="324"/>
      <c r="H3266" s="326" t="n">
        <v>0</v>
      </c>
      <c r="I3266" s="327" t="s">
        <v>358</v>
      </c>
      <c r="J3266" s="328" t="n">
        <v>65</v>
      </c>
      <c r="K3266" s="329" t="n">
        <v>59</v>
      </c>
      <c r="L3266" s="330"/>
      <c r="M3266" s="262"/>
      <c r="N3266" s="262"/>
      <c r="O3266" s="262"/>
      <c r="P3266" s="262"/>
      <c r="Q3266" s="262"/>
      <c r="R3266" s="331"/>
    </row>
    <row r="3267" s="1" customFormat="true" ht="12.75" hidden="false" customHeight="false" outlineLevel="0" collapsed="false">
      <c r="A3267" s="262" t="n">
        <v>10</v>
      </c>
      <c r="B3267" s="332" t="s">
        <v>263</v>
      </c>
      <c r="C3267" s="332" t="s">
        <v>780</v>
      </c>
      <c r="D3267" s="332" t="s">
        <v>2368</v>
      </c>
      <c r="E3267" s="262"/>
      <c r="F3267" s="331" t="n">
        <v>17</v>
      </c>
      <c r="G3267" s="333" t="n">
        <v>2700</v>
      </c>
      <c r="H3267" s="333" t="n">
        <f aca="false">A3267*G3267*(1-H3266/100)</f>
        <v>27000</v>
      </c>
      <c r="I3267" s="334" t="n">
        <v>2088.45</v>
      </c>
      <c r="J3267" s="334" t="n">
        <f aca="false">(A3267*I3267)/J3266*K3266</f>
        <v>18956.7</v>
      </c>
      <c r="K3267" s="335" t="n">
        <f aca="false">H3267-J3267</f>
        <v>8043.3</v>
      </c>
      <c r="L3267" s="330"/>
      <c r="M3267" s="262"/>
      <c r="N3267" s="262" t="n">
        <v>2088.45</v>
      </c>
      <c r="O3267" s="262" t="n">
        <v>23.8</v>
      </c>
      <c r="P3267" s="262" t="n">
        <v>2920</v>
      </c>
      <c r="Q3267" s="262" t="n">
        <v>2714.985</v>
      </c>
      <c r="R3267" s="331" t="n">
        <f aca="false">A3267*F3267</f>
        <v>170</v>
      </c>
    </row>
    <row r="3268" s="1" customFormat="true" ht="12.75" hidden="false" customHeight="false" outlineLevel="0" collapsed="false">
      <c r="A3268" s="262" t="n">
        <v>1</v>
      </c>
      <c r="B3268" s="332" t="s">
        <v>2252</v>
      </c>
      <c r="C3268" s="332" t="s">
        <v>2253</v>
      </c>
      <c r="D3268" s="332" t="s">
        <v>2254</v>
      </c>
      <c r="E3268" s="262"/>
      <c r="F3268" s="331" t="n">
        <v>15.3</v>
      </c>
      <c r="G3268" s="333" t="n">
        <v>3100</v>
      </c>
      <c r="H3268" s="333" t="n">
        <f aca="false">A3268*G3268*(1-H3266/100)</f>
        <v>3100</v>
      </c>
      <c r="I3268" s="334" t="n">
        <v>2962.05</v>
      </c>
      <c r="J3268" s="334" t="n">
        <f aca="false">(A3268*I3268)/J3266*K3266</f>
        <v>2688.63</v>
      </c>
      <c r="K3268" s="335" t="n">
        <f aca="false">H3268-J3268</f>
        <v>411.37</v>
      </c>
      <c r="L3268" s="330"/>
      <c r="M3268" s="262"/>
      <c r="N3268" s="262" t="n">
        <v>2962.05</v>
      </c>
      <c r="O3268" s="262" t="n">
        <v>32.55</v>
      </c>
      <c r="P3268" s="262" t="n">
        <v>3100</v>
      </c>
      <c r="Q3268" s="262" t="n">
        <v>3406.3575</v>
      </c>
      <c r="R3268" s="331" t="n">
        <f aca="false">A3268*F3268</f>
        <v>15.3</v>
      </c>
    </row>
    <row r="3269" s="1" customFormat="true" ht="12.75" hidden="false" customHeight="false" outlineLevel="0" collapsed="false">
      <c r="A3269" s="262" t="n">
        <v>1</v>
      </c>
      <c r="B3269" s="332" t="s">
        <v>3171</v>
      </c>
      <c r="C3269" s="332" t="s">
        <v>3172</v>
      </c>
      <c r="D3269" s="332" t="s">
        <v>3173</v>
      </c>
      <c r="E3269" s="262"/>
      <c r="F3269" s="331" t="n">
        <v>20.5</v>
      </c>
      <c r="G3269" s="333" t="n">
        <v>4402</v>
      </c>
      <c r="H3269" s="333" t="n">
        <f aca="false">A3269*G3269*(1-H3266/100)</f>
        <v>4402</v>
      </c>
      <c r="I3269" s="334" t="n">
        <v>3260.4</v>
      </c>
      <c r="J3269" s="334" t="n">
        <f aca="false">(A3269*I3269)/J3266*K3266</f>
        <v>2959.44</v>
      </c>
      <c r="K3269" s="335" t="n">
        <f aca="false">H3269-J3269</f>
        <v>1442.56</v>
      </c>
      <c r="L3269" s="330"/>
      <c r="M3269" s="262"/>
      <c r="N3269" s="262" t="n">
        <v>3260.4</v>
      </c>
      <c r="O3269" s="262" t="n">
        <v>38</v>
      </c>
      <c r="P3269" s="262" t="n">
        <v>4890.6</v>
      </c>
      <c r="Q3269" s="262" t="n">
        <v>4401.54</v>
      </c>
      <c r="R3269" s="331" t="n">
        <f aca="false">A3269*F3269</f>
        <v>20.5</v>
      </c>
    </row>
    <row r="3270" s="1" customFormat="true" ht="12.75" hidden="false" customHeight="false" outlineLevel="0" collapsed="false">
      <c r="A3270" s="262" t="n">
        <v>1</v>
      </c>
      <c r="B3270" s="332" t="s">
        <v>3174</v>
      </c>
      <c r="C3270" s="332" t="s">
        <v>3172</v>
      </c>
      <c r="D3270" s="332" t="s">
        <v>3173</v>
      </c>
      <c r="E3270" s="262"/>
      <c r="F3270" s="331" t="n">
        <v>20.5</v>
      </c>
      <c r="G3270" s="333" t="n">
        <v>4402</v>
      </c>
      <c r="H3270" s="333" t="n">
        <f aca="false">A3270*G3270*(1-H3266/100)</f>
        <v>4402</v>
      </c>
      <c r="I3270" s="334" t="n">
        <v>3260.4</v>
      </c>
      <c r="J3270" s="334" t="n">
        <f aca="false">(A3270*I3270)/J3266*K3266</f>
        <v>2959.44</v>
      </c>
      <c r="K3270" s="335" t="n">
        <f aca="false">H3270-J3270</f>
        <v>1442.56</v>
      </c>
      <c r="L3270" s="330"/>
      <c r="M3270" s="262"/>
      <c r="N3270" s="262" t="n">
        <v>3260.4</v>
      </c>
      <c r="O3270" s="262" t="n">
        <v>38</v>
      </c>
      <c r="P3270" s="262" t="n">
        <v>4890.6</v>
      </c>
      <c r="Q3270" s="262" t="n">
        <v>4401.54</v>
      </c>
      <c r="R3270" s="331" t="n">
        <f aca="false">A3270*F3270</f>
        <v>20.5</v>
      </c>
    </row>
    <row r="3271" s="1" customFormat="true" ht="12.75" hidden="false" customHeight="false" outlineLevel="0" collapsed="false">
      <c r="A3271" s="262" t="n">
        <v>6</v>
      </c>
      <c r="B3271" s="332" t="s">
        <v>3044</v>
      </c>
      <c r="C3271" s="332" t="s">
        <v>3045</v>
      </c>
      <c r="D3271" s="332" t="s">
        <v>3046</v>
      </c>
      <c r="E3271" s="262"/>
      <c r="F3271" s="331" t="n">
        <v>0.65</v>
      </c>
      <c r="G3271" s="333" t="n">
        <v>161</v>
      </c>
      <c r="H3271" s="333" t="n">
        <f aca="false">A3271*G3271*(1-H3266/100)</f>
        <v>966</v>
      </c>
      <c r="I3271" s="334" t="n">
        <v>119.34</v>
      </c>
      <c r="J3271" s="334" t="n">
        <f aca="false">(A3271*I3271)/J3266*K3266</f>
        <v>649.944</v>
      </c>
      <c r="K3271" s="335" t="n">
        <f aca="false">H3271-J3271</f>
        <v>316.056</v>
      </c>
      <c r="L3271" s="330"/>
      <c r="M3271" s="262"/>
      <c r="N3271" s="262" t="n">
        <v>119.34</v>
      </c>
      <c r="O3271" s="262" t="n">
        <v>1.36</v>
      </c>
      <c r="P3271" s="262"/>
      <c r="Q3271" s="262" t="n">
        <v>161.109</v>
      </c>
      <c r="R3271" s="331" t="n">
        <f aca="false">A3271*F3271</f>
        <v>3.9</v>
      </c>
    </row>
    <row r="3272" s="1" customFormat="true" ht="12.75" hidden="false" customHeight="false" outlineLevel="0" collapsed="false">
      <c r="A3272" s="262" t="n">
        <v>1</v>
      </c>
      <c r="B3272" s="332" t="s">
        <v>1259</v>
      </c>
      <c r="C3272" s="332" t="s">
        <v>1260</v>
      </c>
      <c r="D3272" s="332" t="s">
        <v>1261</v>
      </c>
      <c r="E3272" s="262"/>
      <c r="F3272" s="331" t="n">
        <v>0.35</v>
      </c>
      <c r="G3272" s="333" t="n">
        <v>528</v>
      </c>
      <c r="H3272" s="333" t="n">
        <f aca="false">A3272*G3272*(1-H3266/100)</f>
        <v>528</v>
      </c>
      <c r="I3272" s="334" t="n">
        <v>263.9</v>
      </c>
      <c r="J3272" s="334" t="n">
        <f aca="false">(A3272*I3272)/J3266*K3266</f>
        <v>239.54</v>
      </c>
      <c r="K3272" s="335" t="n">
        <f aca="false">H3272-J3272</f>
        <v>288.46</v>
      </c>
      <c r="L3272" s="330"/>
      <c r="M3272" s="262"/>
      <c r="N3272" s="262" t="n">
        <v>263.9</v>
      </c>
      <c r="O3272" s="262" t="n">
        <v>2.8</v>
      </c>
      <c r="P3272" s="262" t="n">
        <v>800</v>
      </c>
      <c r="Q3272" s="262" t="n">
        <v>527.8</v>
      </c>
      <c r="R3272" s="331" t="n">
        <f aca="false">A3272*F3272</f>
        <v>0.35</v>
      </c>
    </row>
    <row r="3273" s="1" customFormat="true" ht="12.75" hidden="false" customHeight="false" outlineLevel="0" collapsed="false">
      <c r="A3273" s="262" t="n">
        <v>1</v>
      </c>
      <c r="B3273" s="332" t="s">
        <v>4208</v>
      </c>
      <c r="C3273" s="332" t="s">
        <v>4209</v>
      </c>
      <c r="D3273" s="332" t="s">
        <v>4210</v>
      </c>
      <c r="E3273" s="262"/>
      <c r="F3273" s="331"/>
      <c r="G3273" s="333" t="n">
        <v>456</v>
      </c>
      <c r="H3273" s="333" t="n">
        <f aca="false">A3273*G3273*(1-H3266/100)</f>
        <v>456</v>
      </c>
      <c r="I3273" s="334" t="n">
        <v>228.15</v>
      </c>
      <c r="J3273" s="334" t="n">
        <f aca="false">(A3273*I3273)/J3266*K3266</f>
        <v>207.09</v>
      </c>
      <c r="K3273" s="335" t="n">
        <f aca="false">H3273-J3273</f>
        <v>248.91</v>
      </c>
      <c r="L3273" s="330"/>
      <c r="M3273" s="262"/>
      <c r="N3273" s="262" t="n">
        <v>228.15</v>
      </c>
      <c r="O3273" s="262" t="n">
        <v>2.6</v>
      </c>
      <c r="P3273" s="262" t="n">
        <v>950</v>
      </c>
      <c r="Q3273" s="262" t="n">
        <v>456.3</v>
      </c>
      <c r="R3273" s="331" t="n">
        <f aca="false">A3273*F3273</f>
        <v>0</v>
      </c>
    </row>
    <row r="3274" s="1" customFormat="true" ht="12.75" hidden="false" customHeight="false" outlineLevel="0" collapsed="false">
      <c r="A3274" s="262" t="n">
        <v>2</v>
      </c>
      <c r="B3274" s="332" t="s">
        <v>1016</v>
      </c>
      <c r="C3274" s="332" t="s">
        <v>1263</v>
      </c>
      <c r="D3274" s="332" t="s">
        <v>1018</v>
      </c>
      <c r="E3274" s="262"/>
      <c r="F3274" s="331" t="n">
        <v>0.71</v>
      </c>
      <c r="G3274" s="333" t="n">
        <v>930</v>
      </c>
      <c r="H3274" s="333" t="n">
        <f aca="false">A3274*G3274*(1-H3266/100)</f>
        <v>1860</v>
      </c>
      <c r="I3274" s="334" t="n">
        <v>403.65</v>
      </c>
      <c r="J3274" s="334" t="n">
        <f aca="false">(A3274*I3274)/J3266*K3266</f>
        <v>732.78</v>
      </c>
      <c r="K3274" s="335" t="n">
        <f aca="false">H3274-J3274</f>
        <v>1127.22</v>
      </c>
      <c r="L3274" s="330"/>
      <c r="M3274" s="262"/>
      <c r="N3274" s="262" t="n">
        <v>403.65</v>
      </c>
      <c r="O3274" s="262" t="n">
        <v>4.6</v>
      </c>
      <c r="P3274" s="262" t="n">
        <v>1300</v>
      </c>
      <c r="Q3274" s="262" t="n">
        <v>980</v>
      </c>
      <c r="R3274" s="331" t="n">
        <f aca="false">A3274*F3274</f>
        <v>1.42</v>
      </c>
    </row>
    <row r="3275" s="1" customFormat="true" ht="12.75" hidden="false" customHeight="false" outlineLevel="0" collapsed="false">
      <c r="A3275" s="262" t="n">
        <v>1</v>
      </c>
      <c r="B3275" s="332" t="s">
        <v>1021</v>
      </c>
      <c r="C3275" s="332" t="s">
        <v>1263</v>
      </c>
      <c r="D3275" s="332" t="s">
        <v>1022</v>
      </c>
      <c r="E3275" s="262"/>
      <c r="F3275" s="331" t="n">
        <v>0.71</v>
      </c>
      <c r="G3275" s="333" t="n">
        <v>930</v>
      </c>
      <c r="H3275" s="333" t="n">
        <f aca="false">A3275*G3275*(1-H3266/100)</f>
        <v>930</v>
      </c>
      <c r="I3275" s="334" t="n">
        <v>386.9775</v>
      </c>
      <c r="J3275" s="334" t="n">
        <f aca="false">(A3275*I3275)/J3266*K3266</f>
        <v>351.2565</v>
      </c>
      <c r="K3275" s="335" t="n">
        <f aca="false">H3275-J3275</f>
        <v>578.7435</v>
      </c>
      <c r="L3275" s="330"/>
      <c r="M3275" s="262"/>
      <c r="N3275" s="262" t="n">
        <v>386.9775</v>
      </c>
      <c r="O3275" s="262" t="n">
        <v>4.41</v>
      </c>
      <c r="P3275" s="262" t="n">
        <v>1300</v>
      </c>
      <c r="Q3275" s="262" t="n">
        <v>980</v>
      </c>
      <c r="R3275" s="331" t="n">
        <f aca="false">A3275*F3275</f>
        <v>0.71</v>
      </c>
    </row>
    <row r="3276" s="1" customFormat="true" ht="12.75" hidden="false" customHeight="false" outlineLevel="0" collapsed="false">
      <c r="A3276" s="262" t="n">
        <v>10</v>
      </c>
      <c r="B3276" s="332" t="s">
        <v>1060</v>
      </c>
      <c r="C3276" s="332" t="s">
        <v>1263</v>
      </c>
      <c r="D3276" s="332" t="s">
        <v>1061</v>
      </c>
      <c r="E3276" s="262"/>
      <c r="F3276" s="331" t="n">
        <v>0.71</v>
      </c>
      <c r="G3276" s="333" t="n">
        <v>930</v>
      </c>
      <c r="H3276" s="333" t="n">
        <f aca="false">A3276*G3276*(1-H3266/100)</f>
        <v>9300</v>
      </c>
      <c r="I3276" s="334" t="n">
        <v>386.9775</v>
      </c>
      <c r="J3276" s="334" t="n">
        <f aca="false">(A3276*I3276)/J3266*K3266</f>
        <v>3512.565</v>
      </c>
      <c r="K3276" s="335" t="n">
        <f aca="false">H3276-J3276</f>
        <v>5787.435</v>
      </c>
      <c r="L3276" s="330"/>
      <c r="M3276" s="262"/>
      <c r="N3276" s="262" t="n">
        <v>386.9775</v>
      </c>
      <c r="O3276" s="262" t="n">
        <v>4.41</v>
      </c>
      <c r="P3276" s="262" t="n">
        <v>1300</v>
      </c>
      <c r="Q3276" s="262" t="n">
        <v>980</v>
      </c>
      <c r="R3276" s="331" t="n">
        <f aca="false">A3276*F3276</f>
        <v>7.1</v>
      </c>
    </row>
    <row r="3277" s="1" customFormat="true" ht="12.75" hidden="false" customHeight="false" outlineLevel="0" collapsed="false">
      <c r="A3277" s="336" t="n">
        <f aca="false">SUM(A3267:A3276)</f>
        <v>34</v>
      </c>
      <c r="B3277" s="336" t="s">
        <v>377</v>
      </c>
      <c r="C3277" s="336"/>
      <c r="D3277" s="336"/>
      <c r="E3277" s="336"/>
      <c r="F3277" s="337" t="n">
        <f aca="false">R3277</f>
        <v>239.78</v>
      </c>
      <c r="G3277" s="338"/>
      <c r="H3277" s="339" t="n">
        <f aca="false">SUM(H3267:H3276)</f>
        <v>52944</v>
      </c>
      <c r="I3277" s="340"/>
      <c r="J3277" s="341" t="n">
        <f aca="false">SUM(J3267:J3276)</f>
        <v>33257.3855</v>
      </c>
      <c r="K3277" s="335" t="n">
        <f aca="false">SUM(K3267:K3276)</f>
        <v>19686.6145</v>
      </c>
      <c r="L3277" s="330"/>
      <c r="M3277" s="262"/>
      <c r="N3277" s="262"/>
      <c r="O3277" s="262"/>
      <c r="P3277" s="262"/>
      <c r="Q3277" s="262"/>
      <c r="R3277" s="331" t="n">
        <f aca="false">SUM(R3267:R3276)</f>
        <v>239.78</v>
      </c>
    </row>
    <row r="3278" s="1" customFormat="true" ht="12.75" hidden="false" customHeight="false" outlineLevel="0" collapsed="false">
      <c r="A3278" s="262"/>
      <c r="B3278" s="272" t="s">
        <v>914</v>
      </c>
      <c r="C3278" s="342"/>
      <c r="D3278" s="342"/>
      <c r="E3278" s="262"/>
      <c r="F3278" s="262"/>
      <c r="G3278" s="333"/>
      <c r="H3278" s="343" t="n">
        <v>0</v>
      </c>
      <c r="I3278" s="344" t="n">
        <f aca="false">K3279/J3279</f>
        <v>0.591947148100382</v>
      </c>
      <c r="J3278" s="345"/>
      <c r="K3278" s="335"/>
      <c r="L3278" s="330"/>
      <c r="M3278" s="262"/>
      <c r="N3278" s="262"/>
      <c r="O3278" s="262"/>
      <c r="P3278" s="262"/>
      <c r="Q3278" s="262"/>
      <c r="R3278" s="331"/>
    </row>
    <row r="3279" s="1" customFormat="true" ht="13.5" hidden="false" customHeight="false" outlineLevel="0" collapsed="false">
      <c r="A3279" s="346"/>
      <c r="B3279" s="346" t="s">
        <v>915</v>
      </c>
      <c r="C3279" s="346"/>
      <c r="D3279" s="346"/>
      <c r="E3279" s="346"/>
      <c r="F3279" s="347"/>
      <c r="G3279" s="348"/>
      <c r="H3279" s="349" t="n">
        <f aca="false">SUM(H3277:H3278)</f>
        <v>52944</v>
      </c>
      <c r="I3279" s="350" t="n">
        <f aca="false">K3279/H3279</f>
        <v>0.371838442505289</v>
      </c>
      <c r="J3279" s="351" t="n">
        <f aca="false">SUM(J3277:J3278)</f>
        <v>33257.3855</v>
      </c>
      <c r="K3279" s="352" t="n">
        <f aca="false">H3279-J3279</f>
        <v>19686.6145</v>
      </c>
      <c r="L3279" s="330"/>
      <c r="M3279" s="262"/>
      <c r="N3279" s="262"/>
      <c r="O3279" s="262"/>
      <c r="P3279" s="262"/>
      <c r="Q3279" s="262"/>
      <c r="R3279" s="331"/>
    </row>
    <row r="3280" s="1" customFormat="true" ht="13.5" hidden="false" customHeight="false" outlineLevel="0" collapsed="false">
      <c r="A3280" s="262"/>
      <c r="B3280" s="332"/>
      <c r="C3280" s="342"/>
      <c r="D3280" s="342"/>
      <c r="E3280" s="262"/>
      <c r="F3280" s="262"/>
      <c r="G3280" s="262"/>
      <c r="H3280" s="262"/>
      <c r="I3280" s="354"/>
      <c r="J3280" s="354"/>
      <c r="K3280" s="355"/>
      <c r="L3280" s="330"/>
      <c r="M3280" s="262"/>
      <c r="N3280" s="262"/>
      <c r="O3280" s="262"/>
      <c r="P3280" s="262"/>
      <c r="Q3280" s="262"/>
      <c r="R3280" s="331"/>
    </row>
    <row r="3281" s="1" customFormat="true" ht="13.5" hidden="false" customHeight="false" outlineLevel="0" collapsed="false">
      <c r="A3281" s="322"/>
      <c r="B3281" s="323" t="s">
        <v>1851</v>
      </c>
      <c r="C3281" s="324" t="s">
        <v>1852</v>
      </c>
      <c r="D3281" s="325" t="n">
        <v>42798</v>
      </c>
      <c r="E3281" s="322"/>
      <c r="F3281" s="322" t="s">
        <v>4211</v>
      </c>
      <c r="G3281" s="324"/>
      <c r="H3281" s="326" t="n">
        <v>0</v>
      </c>
      <c r="I3281" s="327" t="s">
        <v>358</v>
      </c>
      <c r="J3281" s="328" t="n">
        <v>65</v>
      </c>
      <c r="K3281" s="329" t="n">
        <v>59</v>
      </c>
      <c r="L3281" s="330"/>
      <c r="M3281" s="262"/>
      <c r="N3281" s="262"/>
      <c r="O3281" s="262"/>
      <c r="P3281" s="262"/>
      <c r="Q3281" s="262"/>
      <c r="R3281" s="331"/>
    </row>
    <row r="3282" s="1" customFormat="true" ht="12.75" hidden="false" customHeight="false" outlineLevel="0" collapsed="false">
      <c r="A3282" s="262" t="n">
        <v>5</v>
      </c>
      <c r="B3282" s="332" t="s">
        <v>2511</v>
      </c>
      <c r="C3282" s="332" t="s">
        <v>871</v>
      </c>
      <c r="D3282" s="332" t="s">
        <v>872</v>
      </c>
      <c r="E3282" s="262"/>
      <c r="F3282" s="331" t="n">
        <v>20</v>
      </c>
      <c r="G3282" s="333" t="n">
        <v>3317</v>
      </c>
      <c r="H3282" s="333" t="n">
        <f aca="false">A3282*G3282*(1-H3281/100)</f>
        <v>16585</v>
      </c>
      <c r="I3282" s="334" t="n">
        <v>2457</v>
      </c>
      <c r="J3282" s="334" t="n">
        <f aca="false">(A3282*I3282)/J3281*K3281</f>
        <v>11151</v>
      </c>
      <c r="K3282" s="335" t="n">
        <f aca="false">H3282-J3282</f>
        <v>5434</v>
      </c>
      <c r="L3282" s="330"/>
      <c r="M3282" s="262"/>
      <c r="N3282" s="262" t="n">
        <v>2457</v>
      </c>
      <c r="O3282" s="262" t="n">
        <v>28</v>
      </c>
      <c r="P3282" s="262"/>
      <c r="Q3282" s="262" t="n">
        <v>3316.95</v>
      </c>
      <c r="R3282" s="331" t="n">
        <f aca="false">A3282*F3282</f>
        <v>100</v>
      </c>
    </row>
    <row r="3283" s="1" customFormat="true" ht="12.75" hidden="false" customHeight="false" outlineLevel="0" collapsed="false">
      <c r="A3283" s="262" t="n">
        <v>1</v>
      </c>
      <c r="B3283" s="332" t="s">
        <v>3241</v>
      </c>
      <c r="C3283" s="332" t="s">
        <v>3242</v>
      </c>
      <c r="D3283" s="332" t="s">
        <v>3243</v>
      </c>
      <c r="E3283" s="262"/>
      <c r="F3283" s="331" t="n">
        <v>4</v>
      </c>
      <c r="G3283" s="333" t="n">
        <v>2234</v>
      </c>
      <c r="H3283" s="333" t="n">
        <f aca="false">A3283*G3283*(1-H3281/100)</f>
        <v>2234</v>
      </c>
      <c r="I3283" s="334" t="n">
        <v>1365</v>
      </c>
      <c r="J3283" s="334" t="n">
        <f aca="false">(A3283*I3283)/J3281*K3281</f>
        <v>1239</v>
      </c>
      <c r="K3283" s="335" t="n">
        <f aca="false">H3283-J3283</f>
        <v>995</v>
      </c>
      <c r="L3283" s="330"/>
      <c r="M3283" s="262"/>
      <c r="N3283" s="262" t="n">
        <v>1365</v>
      </c>
      <c r="O3283" s="262" t="n">
        <v>15</v>
      </c>
      <c r="P3283" s="262" t="n">
        <v>2184</v>
      </c>
      <c r="Q3283" s="262" t="n">
        <v>2184</v>
      </c>
      <c r="R3283" s="331" t="n">
        <f aca="false">A3283*F3283</f>
        <v>4</v>
      </c>
    </row>
    <row r="3284" s="1" customFormat="true" ht="12.75" hidden="false" customHeight="false" outlineLevel="0" collapsed="false">
      <c r="A3284" s="262" t="n">
        <v>12</v>
      </c>
      <c r="B3284" s="332" t="s">
        <v>2409</v>
      </c>
      <c r="C3284" s="332" t="s">
        <v>2410</v>
      </c>
      <c r="D3284" s="332" t="s">
        <v>2411</v>
      </c>
      <c r="E3284" s="262"/>
      <c r="F3284" s="331" t="n">
        <v>0.63</v>
      </c>
      <c r="G3284" s="333" t="n">
        <v>225</v>
      </c>
      <c r="H3284" s="333" t="n">
        <f aca="false">A3284*G3284*(1-H3281/100)</f>
        <v>2700</v>
      </c>
      <c r="I3284" s="334" t="n">
        <v>158.015</v>
      </c>
      <c r="J3284" s="334" t="n">
        <f aca="false">(A3284*I3284)/J3281*K3281</f>
        <v>1721.148</v>
      </c>
      <c r="K3284" s="335" t="n">
        <f aca="false">H3284-J3284</f>
        <v>978.852</v>
      </c>
      <c r="L3284" s="330"/>
      <c r="M3284" s="262"/>
      <c r="N3284" s="262" t="n">
        <v>158.015</v>
      </c>
      <c r="O3284" s="262" t="n">
        <v>1.43</v>
      </c>
      <c r="P3284" s="262" t="n">
        <v>500</v>
      </c>
      <c r="Q3284" s="262" t="n">
        <v>225</v>
      </c>
      <c r="R3284" s="331" t="n">
        <f aca="false">A3284*F3284</f>
        <v>7.56</v>
      </c>
    </row>
    <row r="3285" s="1" customFormat="true" ht="12.75" hidden="false" customHeight="false" outlineLevel="0" collapsed="false">
      <c r="A3285" s="262" t="n">
        <v>4</v>
      </c>
      <c r="B3285" s="332" t="s">
        <v>4212</v>
      </c>
      <c r="C3285" s="332" t="s">
        <v>2520</v>
      </c>
      <c r="D3285" s="332" t="s">
        <v>4213</v>
      </c>
      <c r="E3285" s="262"/>
      <c r="F3285" s="331" t="n">
        <v>0.557</v>
      </c>
      <c r="G3285" s="333" t="n">
        <v>213</v>
      </c>
      <c r="H3285" s="333" t="n">
        <f aca="false">A3285*G3285*(1-H3281/100)</f>
        <v>852</v>
      </c>
      <c r="I3285" s="334" t="n">
        <v>157.95</v>
      </c>
      <c r="J3285" s="334" t="n">
        <f aca="false">(A3285*I3285)/J3281*K3281</f>
        <v>573.48</v>
      </c>
      <c r="K3285" s="335" t="n">
        <f aca="false">H3285-J3285</f>
        <v>278.52</v>
      </c>
      <c r="L3285" s="330"/>
      <c r="M3285" s="262"/>
      <c r="N3285" s="262" t="n">
        <v>157.95</v>
      </c>
      <c r="O3285" s="262" t="n">
        <v>1.8</v>
      </c>
      <c r="P3285" s="262" t="n">
        <v>347.49</v>
      </c>
      <c r="Q3285" s="262" t="n">
        <v>213</v>
      </c>
      <c r="R3285" s="331" t="n">
        <f aca="false">A3285*F3285</f>
        <v>2.228</v>
      </c>
    </row>
    <row r="3286" s="1" customFormat="true" ht="12.75" hidden="false" customHeight="false" outlineLevel="0" collapsed="false">
      <c r="A3286" s="262" t="n">
        <v>6</v>
      </c>
      <c r="B3286" s="332" t="s">
        <v>1865</v>
      </c>
      <c r="C3286" s="332" t="s">
        <v>1866</v>
      </c>
      <c r="D3286" s="332" t="s">
        <v>1867</v>
      </c>
      <c r="E3286" s="262"/>
      <c r="F3286" s="331" t="n">
        <v>0.63</v>
      </c>
      <c r="G3286" s="333" t="n">
        <v>308</v>
      </c>
      <c r="H3286" s="333" t="n">
        <f aca="false">A3286*G3286*(1-H3281/100)</f>
        <v>1848</v>
      </c>
      <c r="I3286" s="334" t="n">
        <v>228.15</v>
      </c>
      <c r="J3286" s="334" t="n">
        <f aca="false">(A3286*I3286)/J3281*K3281</f>
        <v>1242.54</v>
      </c>
      <c r="K3286" s="335" t="n">
        <f aca="false">H3286-J3286</f>
        <v>605.46</v>
      </c>
      <c r="L3286" s="330"/>
      <c r="M3286" s="262"/>
      <c r="N3286" s="262" t="n">
        <v>228.15</v>
      </c>
      <c r="O3286" s="262" t="n">
        <v>2.6</v>
      </c>
      <c r="P3286" s="262" t="n">
        <v>370</v>
      </c>
      <c r="Q3286" s="262" t="n">
        <v>308</v>
      </c>
      <c r="R3286" s="331" t="n">
        <f aca="false">A3286*F3286</f>
        <v>3.78</v>
      </c>
    </row>
    <row r="3287" s="1" customFormat="true" ht="12.75" hidden="false" customHeight="false" outlineLevel="0" collapsed="false">
      <c r="A3287" s="262" t="n">
        <v>2</v>
      </c>
      <c r="B3287" s="332" t="s">
        <v>2068</v>
      </c>
      <c r="C3287" s="332" t="s">
        <v>2069</v>
      </c>
      <c r="D3287" s="332" t="s">
        <v>2070</v>
      </c>
      <c r="E3287" s="262"/>
      <c r="F3287" s="331" t="n">
        <v>0.06</v>
      </c>
      <c r="G3287" s="333" t="n">
        <v>263</v>
      </c>
      <c r="H3287" s="333" t="n">
        <f aca="false">A3287*G3287*(1-H3281/100)</f>
        <v>526</v>
      </c>
      <c r="I3287" s="334" t="n">
        <v>175.5</v>
      </c>
      <c r="J3287" s="334" t="n">
        <f aca="false">(A3287*I3287)/J3281*K3281</f>
        <v>318.6</v>
      </c>
      <c r="K3287" s="335" t="n">
        <f aca="false">H3287-J3287</f>
        <v>207.4</v>
      </c>
      <c r="L3287" s="330"/>
      <c r="M3287" s="262"/>
      <c r="N3287" s="262" t="n">
        <v>175.5</v>
      </c>
      <c r="O3287" s="262" t="n">
        <v>2</v>
      </c>
      <c r="P3287" s="262" t="n">
        <v>351</v>
      </c>
      <c r="Q3287" s="262" t="n">
        <v>263</v>
      </c>
      <c r="R3287" s="331" t="n">
        <f aca="false">A3287*F3287</f>
        <v>0.12</v>
      </c>
    </row>
    <row r="3288" s="1" customFormat="true" ht="12.75" hidden="false" customHeight="false" outlineLevel="0" collapsed="false">
      <c r="A3288" s="336" t="n">
        <f aca="false">SUM(A3282:A3287)</f>
        <v>30</v>
      </c>
      <c r="B3288" s="336" t="s">
        <v>377</v>
      </c>
      <c r="C3288" s="336"/>
      <c r="D3288" s="336"/>
      <c r="E3288" s="336"/>
      <c r="F3288" s="337" t="n">
        <f aca="false">R3288</f>
        <v>117.688</v>
      </c>
      <c r="G3288" s="338"/>
      <c r="H3288" s="339" t="n">
        <f aca="false">SUM(H3282:H3287)</f>
        <v>24745</v>
      </c>
      <c r="I3288" s="340"/>
      <c r="J3288" s="341" t="n">
        <f aca="false">SUM(J3282:J3287)</f>
        <v>16245.768</v>
      </c>
      <c r="K3288" s="335" t="n">
        <f aca="false">SUM(K3282:K3287)</f>
        <v>8499.232</v>
      </c>
      <c r="L3288" s="330"/>
      <c r="M3288" s="262"/>
      <c r="N3288" s="262"/>
      <c r="O3288" s="262"/>
      <c r="P3288" s="262"/>
      <c r="Q3288" s="262"/>
      <c r="R3288" s="331" t="n">
        <f aca="false">SUM(R3282:R3287)</f>
        <v>117.688</v>
      </c>
    </row>
    <row r="3289" s="1" customFormat="true" ht="12.75" hidden="false" customHeight="false" outlineLevel="0" collapsed="false">
      <c r="A3289" s="262"/>
      <c r="B3289" s="272" t="s">
        <v>914</v>
      </c>
      <c r="C3289" s="342"/>
      <c r="D3289" s="342"/>
      <c r="E3289" s="262"/>
      <c r="F3289" s="262"/>
      <c r="G3289" s="333"/>
      <c r="H3289" s="343" t="n">
        <v>0</v>
      </c>
      <c r="I3289" s="344" t="n">
        <f aca="false">K3290/J3290</f>
        <v>0.523165910038848</v>
      </c>
      <c r="J3289" s="345"/>
      <c r="K3289" s="335"/>
      <c r="L3289" s="330"/>
      <c r="M3289" s="262"/>
      <c r="N3289" s="262"/>
      <c r="O3289" s="262"/>
      <c r="P3289" s="262"/>
      <c r="Q3289" s="262"/>
      <c r="R3289" s="331"/>
    </row>
    <row r="3290" s="1" customFormat="true" ht="13.5" hidden="false" customHeight="false" outlineLevel="0" collapsed="false">
      <c r="A3290" s="346"/>
      <c r="B3290" s="346" t="s">
        <v>915</v>
      </c>
      <c r="C3290" s="346"/>
      <c r="D3290" s="346"/>
      <c r="E3290" s="346"/>
      <c r="F3290" s="347"/>
      <c r="G3290" s="348"/>
      <c r="H3290" s="349" t="n">
        <f aca="false">SUM(H3288:H3289)</f>
        <v>24745</v>
      </c>
      <c r="I3290" s="350" t="n">
        <f aca="false">K3290/H3290</f>
        <v>0.34347270155587</v>
      </c>
      <c r="J3290" s="351" t="n">
        <f aca="false">SUM(J3288:J3289)</f>
        <v>16245.768</v>
      </c>
      <c r="K3290" s="352" t="n">
        <f aca="false">H3290-J3290</f>
        <v>8499.232</v>
      </c>
      <c r="L3290" s="330"/>
      <c r="M3290" s="262"/>
      <c r="N3290" s="262"/>
      <c r="O3290" s="262"/>
      <c r="P3290" s="262"/>
      <c r="Q3290" s="262"/>
      <c r="R3290" s="331"/>
    </row>
    <row r="3291" s="1" customFormat="true" ht="13.5" hidden="false" customHeight="false" outlineLevel="0" collapsed="false">
      <c r="A3291" s="262"/>
      <c r="B3291" s="332"/>
      <c r="C3291" s="342"/>
      <c r="D3291" s="342"/>
      <c r="E3291" s="262"/>
      <c r="F3291" s="262"/>
      <c r="G3291" s="262"/>
      <c r="H3291" s="262"/>
      <c r="I3291" s="354"/>
      <c r="J3291" s="354"/>
      <c r="K3291" s="355"/>
      <c r="L3291" s="330"/>
      <c r="M3291" s="262"/>
      <c r="N3291" s="262"/>
      <c r="O3291" s="262"/>
      <c r="P3291" s="262"/>
      <c r="Q3291" s="262"/>
      <c r="R3291" s="331"/>
    </row>
    <row r="3292" s="1" customFormat="true" ht="13.5" hidden="false" customHeight="false" outlineLevel="0" collapsed="false">
      <c r="A3292" s="322"/>
      <c r="B3292" s="272" t="s">
        <v>4214</v>
      </c>
      <c r="C3292" s="324" t="s">
        <v>4215</v>
      </c>
      <c r="D3292" s="325" t="n">
        <v>42798</v>
      </c>
      <c r="E3292" s="322"/>
      <c r="F3292" s="322" t="s">
        <v>4211</v>
      </c>
      <c r="G3292" s="324"/>
      <c r="H3292" s="326" t="n">
        <v>0</v>
      </c>
      <c r="I3292" s="327" t="s">
        <v>358</v>
      </c>
      <c r="J3292" s="328" t="n">
        <v>65</v>
      </c>
      <c r="K3292" s="329" t="n">
        <v>59</v>
      </c>
      <c r="L3292" s="330"/>
      <c r="M3292" s="262"/>
      <c r="N3292" s="262"/>
      <c r="O3292" s="262"/>
      <c r="P3292" s="262"/>
      <c r="Q3292" s="262"/>
      <c r="R3292" s="331"/>
    </row>
    <row r="3293" s="1" customFormat="true" ht="12.75" hidden="false" customHeight="false" outlineLevel="0" collapsed="false">
      <c r="A3293" s="262" t="n">
        <v>50</v>
      </c>
      <c r="B3293" s="332" t="s">
        <v>4216</v>
      </c>
      <c r="C3293" s="332" t="s">
        <v>4217</v>
      </c>
      <c r="D3293" s="332" t="s">
        <v>4218</v>
      </c>
      <c r="E3293" s="262"/>
      <c r="F3293" s="331"/>
      <c r="G3293" s="333" t="n">
        <v>77</v>
      </c>
      <c r="H3293" s="333" t="n">
        <f aca="false">A3293*G3293*(1-H3292/100)</f>
        <v>3850</v>
      </c>
      <c r="I3293" s="334" t="n">
        <v>48.23</v>
      </c>
      <c r="J3293" s="334" t="n">
        <f aca="false">(A3293*I3293)/J3292*K3292</f>
        <v>2188.9</v>
      </c>
      <c r="K3293" s="335" t="n">
        <f aca="false">H3293-J3293</f>
        <v>1661.1</v>
      </c>
      <c r="L3293" s="330"/>
      <c r="M3293" s="262"/>
      <c r="N3293" s="262" t="n">
        <v>48.23</v>
      </c>
      <c r="O3293" s="262" t="n">
        <v>0.53</v>
      </c>
      <c r="P3293" s="262" t="n">
        <v>72.345</v>
      </c>
      <c r="Q3293" s="262" t="n">
        <v>77.168</v>
      </c>
      <c r="R3293" s="331" t="n">
        <f aca="false">A3293*F3293</f>
        <v>0</v>
      </c>
    </row>
    <row r="3294" s="1" customFormat="true" ht="12.75" hidden="false" customHeight="false" outlineLevel="0" collapsed="false">
      <c r="A3294" s="262" t="n">
        <v>5</v>
      </c>
      <c r="B3294" s="332" t="s">
        <v>4219</v>
      </c>
      <c r="C3294" s="332" t="s">
        <v>3899</v>
      </c>
      <c r="D3294" s="332" t="s">
        <v>4220</v>
      </c>
      <c r="E3294" s="262"/>
      <c r="F3294" s="331" t="n">
        <v>2</v>
      </c>
      <c r="G3294" s="333" t="n">
        <v>950</v>
      </c>
      <c r="H3294" s="333" t="n">
        <f aca="false">A3294*G3294*(1-H3292/100)</f>
        <v>4750</v>
      </c>
      <c r="I3294" s="334" t="n">
        <v>526.5</v>
      </c>
      <c r="J3294" s="334" t="n">
        <f aca="false">(A3294*I3294)/J3292*K3292</f>
        <v>2389.5</v>
      </c>
      <c r="K3294" s="335" t="n">
        <f aca="false">H3294-J3294</f>
        <v>2360.5</v>
      </c>
      <c r="L3294" s="330"/>
      <c r="M3294" s="262"/>
      <c r="N3294" s="262" t="n">
        <v>526.5</v>
      </c>
      <c r="O3294" s="262" t="n">
        <v>6</v>
      </c>
      <c r="P3294" s="262"/>
      <c r="Q3294" s="262" t="n">
        <v>950</v>
      </c>
      <c r="R3294" s="331" t="n">
        <f aca="false">A3294*F3294</f>
        <v>10</v>
      </c>
    </row>
    <row r="3295" s="1" customFormat="true" ht="12.75" hidden="false" customHeight="false" outlineLevel="0" collapsed="false">
      <c r="A3295" s="336" t="n">
        <f aca="false">SUM(A3293:A3294)</f>
        <v>55</v>
      </c>
      <c r="B3295" s="336" t="s">
        <v>377</v>
      </c>
      <c r="C3295" s="336"/>
      <c r="D3295" s="336"/>
      <c r="E3295" s="336"/>
      <c r="F3295" s="337" t="n">
        <f aca="false">R3295</f>
        <v>10</v>
      </c>
      <c r="G3295" s="338"/>
      <c r="H3295" s="339" t="n">
        <f aca="false">SUM(H3293:H3294)</f>
        <v>8600</v>
      </c>
      <c r="I3295" s="340"/>
      <c r="J3295" s="341" t="n">
        <f aca="false">SUM(J3293:J3294)</f>
        <v>4578.4</v>
      </c>
      <c r="K3295" s="335" t="n">
        <f aca="false">SUM(K3293:K3294)</f>
        <v>4021.6</v>
      </c>
      <c r="L3295" s="330"/>
      <c r="M3295" s="262"/>
      <c r="N3295" s="262"/>
      <c r="O3295" s="262"/>
      <c r="P3295" s="262"/>
      <c r="Q3295" s="262"/>
      <c r="R3295" s="331" t="n">
        <f aca="false">SUM(R3293:R3294)</f>
        <v>10</v>
      </c>
    </row>
    <row r="3296" s="1" customFormat="true" ht="12.75" hidden="false" customHeight="false" outlineLevel="0" collapsed="false">
      <c r="A3296" s="262"/>
      <c r="B3296" s="272" t="s">
        <v>914</v>
      </c>
      <c r="C3296" s="342"/>
      <c r="D3296" s="342"/>
      <c r="E3296" s="262"/>
      <c r="F3296" s="262"/>
      <c r="G3296" s="333"/>
      <c r="H3296" s="343" t="n">
        <v>0</v>
      </c>
      <c r="I3296" s="344" t="n">
        <f aca="false">K3297/J3297</f>
        <v>0.878385462170191</v>
      </c>
      <c r="J3296" s="345"/>
      <c r="K3296" s="335"/>
      <c r="L3296" s="330"/>
      <c r="M3296" s="262"/>
      <c r="N3296" s="262"/>
      <c r="O3296" s="262"/>
      <c r="P3296" s="262"/>
      <c r="Q3296" s="262"/>
      <c r="R3296" s="331"/>
    </row>
    <row r="3297" s="1" customFormat="true" ht="13.5" hidden="false" customHeight="false" outlineLevel="0" collapsed="false">
      <c r="A3297" s="346"/>
      <c r="B3297" s="346" t="s">
        <v>915</v>
      </c>
      <c r="C3297" s="346"/>
      <c r="D3297" s="346"/>
      <c r="E3297" s="346"/>
      <c r="F3297" s="347"/>
      <c r="G3297" s="348"/>
      <c r="H3297" s="349" t="n">
        <f aca="false">SUM(H3295:H3296)</f>
        <v>8600</v>
      </c>
      <c r="I3297" s="350" t="n">
        <f aca="false">K3297/H3297</f>
        <v>0.467627906976744</v>
      </c>
      <c r="J3297" s="351" t="n">
        <f aca="false">SUM(J3295:J3296)</f>
        <v>4578.4</v>
      </c>
      <c r="K3297" s="352" t="n">
        <f aca="false">H3297-J3297</f>
        <v>4021.6</v>
      </c>
      <c r="L3297" s="330"/>
      <c r="M3297" s="262"/>
      <c r="N3297" s="262"/>
      <c r="O3297" s="262"/>
      <c r="P3297" s="262"/>
      <c r="Q3297" s="262"/>
      <c r="R3297" s="331"/>
    </row>
    <row r="3298" s="1" customFormat="true" ht="13.5" hidden="false" customHeight="false" outlineLevel="0" collapsed="false">
      <c r="A3298" s="262"/>
      <c r="B3298" s="332"/>
      <c r="C3298" s="342"/>
      <c r="D3298" s="342"/>
      <c r="E3298" s="262"/>
      <c r="F3298" s="262"/>
      <c r="G3298" s="262"/>
      <c r="H3298" s="262"/>
      <c r="I3298" s="354"/>
      <c r="J3298" s="354"/>
      <c r="K3298" s="355"/>
      <c r="L3298" s="330"/>
      <c r="M3298" s="262"/>
      <c r="N3298" s="262"/>
      <c r="O3298" s="262"/>
      <c r="P3298" s="262"/>
      <c r="Q3298" s="262"/>
      <c r="R3298" s="331"/>
    </row>
    <row r="3299" s="1" customFormat="true" ht="13.5" hidden="false" customHeight="false" outlineLevel="0" collapsed="false">
      <c r="A3299" s="322"/>
      <c r="B3299" s="323" t="s">
        <v>4221</v>
      </c>
      <c r="C3299" s="324" t="s">
        <v>2027</v>
      </c>
      <c r="D3299" s="325" t="n">
        <v>42798</v>
      </c>
      <c r="E3299" s="322"/>
      <c r="F3299" s="322" t="s">
        <v>4211</v>
      </c>
      <c r="G3299" s="324"/>
      <c r="H3299" s="326" t="n">
        <v>0</v>
      </c>
      <c r="I3299" s="327" t="s">
        <v>358</v>
      </c>
      <c r="J3299" s="328" t="n">
        <v>65</v>
      </c>
      <c r="K3299" s="329" t="n">
        <v>59</v>
      </c>
      <c r="L3299" s="330"/>
      <c r="M3299" s="262"/>
      <c r="N3299" s="262"/>
      <c r="O3299" s="262"/>
      <c r="P3299" s="262"/>
      <c r="Q3299" s="262"/>
      <c r="R3299" s="331"/>
    </row>
    <row r="3300" s="1" customFormat="true" ht="12.75" hidden="false" customHeight="false" outlineLevel="0" collapsed="false">
      <c r="A3300" s="262" t="n">
        <v>12</v>
      </c>
      <c r="B3300" s="332" t="s">
        <v>1613</v>
      </c>
      <c r="C3300" s="332" t="s">
        <v>1532</v>
      </c>
      <c r="D3300" s="332" t="s">
        <v>1614</v>
      </c>
      <c r="E3300" s="262"/>
      <c r="F3300" s="331" t="n">
        <v>0.59</v>
      </c>
      <c r="G3300" s="333" t="n">
        <v>350</v>
      </c>
      <c r="H3300" s="333" t="n">
        <f aca="false">A3300*G3300*(1-H3299/100)</f>
        <v>4200</v>
      </c>
      <c r="I3300" s="334" t="n">
        <v>88.4</v>
      </c>
      <c r="J3300" s="334" t="n">
        <f aca="false">(A3300*I3300)/J3299*K3299</f>
        <v>962.88</v>
      </c>
      <c r="K3300" s="335" t="n">
        <f aca="false">H3300-J3300</f>
        <v>3237.12</v>
      </c>
      <c r="L3300" s="330"/>
      <c r="M3300" s="262"/>
      <c r="N3300" s="262" t="n">
        <v>88.4</v>
      </c>
      <c r="O3300" s="262" t="n">
        <v>0.8</v>
      </c>
      <c r="P3300" s="262" t="n">
        <v>300</v>
      </c>
      <c r="Q3300" s="262" t="n">
        <v>131</v>
      </c>
      <c r="R3300" s="331" t="n">
        <f aca="false">A3300*F3300</f>
        <v>7.08</v>
      </c>
    </row>
    <row r="3301" s="1" customFormat="true" ht="12.75" hidden="false" customHeight="false" outlineLevel="0" collapsed="false">
      <c r="A3301" s="262" t="n">
        <v>12</v>
      </c>
      <c r="B3301" s="332" t="s">
        <v>1531</v>
      </c>
      <c r="C3301" s="332" t="s">
        <v>1532</v>
      </c>
      <c r="D3301" s="332" t="s">
        <v>1533</v>
      </c>
      <c r="E3301" s="262"/>
      <c r="F3301" s="331" t="n">
        <v>0.6</v>
      </c>
      <c r="G3301" s="333" t="n">
        <v>400</v>
      </c>
      <c r="H3301" s="333" t="n">
        <f aca="false">A3301*G3301*(1-H3299/100)</f>
        <v>4800</v>
      </c>
      <c r="I3301" s="334" t="n">
        <v>201.825</v>
      </c>
      <c r="J3301" s="334" t="n">
        <f aca="false">(A3301*I3301)/J3299*K3299</f>
        <v>2198.34</v>
      </c>
      <c r="K3301" s="335" t="n">
        <f aca="false">H3301-J3301</f>
        <v>2601.66</v>
      </c>
      <c r="L3301" s="330"/>
      <c r="M3301" s="262"/>
      <c r="N3301" s="262" t="n">
        <v>201.825</v>
      </c>
      <c r="O3301" s="262" t="n">
        <v>2.3</v>
      </c>
      <c r="P3301" s="262" t="n">
        <v>400</v>
      </c>
      <c r="Q3301" s="262" t="n">
        <v>285</v>
      </c>
      <c r="R3301" s="331" t="n">
        <f aca="false">A3301*F3301</f>
        <v>7.2</v>
      </c>
    </row>
    <row r="3302" s="1" customFormat="true" ht="12.75" hidden="false" customHeight="false" outlineLevel="0" collapsed="false">
      <c r="A3302" s="262" t="n">
        <v>24</v>
      </c>
      <c r="B3302" s="332" t="s">
        <v>2517</v>
      </c>
      <c r="C3302" s="332" t="s">
        <v>1843</v>
      </c>
      <c r="D3302" s="332" t="s">
        <v>2518</v>
      </c>
      <c r="E3302" s="262"/>
      <c r="F3302" s="331" t="n">
        <v>1.84</v>
      </c>
      <c r="G3302" s="333" t="n">
        <v>1400</v>
      </c>
      <c r="H3302" s="333" t="n">
        <f aca="false">A3302*G3302*(1-H3299/100)</f>
        <v>33600</v>
      </c>
      <c r="I3302" s="334" t="n">
        <v>526.5</v>
      </c>
      <c r="J3302" s="334" t="n">
        <f aca="false">(A3302*I3302)/J3299*K3299</f>
        <v>11469.6</v>
      </c>
      <c r="K3302" s="335" t="n">
        <f aca="false">H3302-J3302</f>
        <v>22130.4</v>
      </c>
      <c r="L3302" s="330"/>
      <c r="M3302" s="262"/>
      <c r="N3302" s="262" t="n">
        <v>526.5</v>
      </c>
      <c r="O3302" s="262" t="n">
        <v>6</v>
      </c>
      <c r="P3302" s="262" t="n">
        <v>1053</v>
      </c>
      <c r="Q3302" s="262" t="n">
        <v>737</v>
      </c>
      <c r="R3302" s="331" t="n">
        <f aca="false">A3302*F3302</f>
        <v>44.16</v>
      </c>
    </row>
    <row r="3303" s="1" customFormat="true" ht="12.75" hidden="false" customHeight="false" outlineLevel="0" collapsed="false">
      <c r="A3303" s="262" t="n">
        <v>40</v>
      </c>
      <c r="B3303" s="332" t="s">
        <v>4222</v>
      </c>
      <c r="C3303" s="332" t="s">
        <v>2063</v>
      </c>
      <c r="D3303" s="332" t="s">
        <v>4223</v>
      </c>
      <c r="E3303" s="262"/>
      <c r="F3303" s="331" t="n">
        <v>0.08</v>
      </c>
      <c r="G3303" s="333" t="n">
        <v>400</v>
      </c>
      <c r="H3303" s="333" t="n">
        <f aca="false">A3303*G3303*(1-H3299/100)</f>
        <v>16000</v>
      </c>
      <c r="I3303" s="334" t="n">
        <v>160.225</v>
      </c>
      <c r="J3303" s="334" t="n">
        <f aca="false">(A3303*I3303)/J3299*K3299</f>
        <v>5817.4</v>
      </c>
      <c r="K3303" s="335" t="n">
        <f aca="false">H3303-J3303</f>
        <v>10182.6</v>
      </c>
      <c r="L3303" s="330"/>
      <c r="M3303" s="262"/>
      <c r="N3303" s="262" t="n">
        <v>160.225</v>
      </c>
      <c r="O3303" s="262" t="n">
        <v>1.7</v>
      </c>
      <c r="P3303" s="262" t="n">
        <v>320</v>
      </c>
      <c r="Q3303" s="262" t="n">
        <v>288.405</v>
      </c>
      <c r="R3303" s="331" t="n">
        <f aca="false">A3303*F3303</f>
        <v>3.2</v>
      </c>
    </row>
    <row r="3304" s="1" customFormat="true" ht="12.75" hidden="false" customHeight="false" outlineLevel="0" collapsed="false">
      <c r="A3304" s="336" t="n">
        <f aca="false">SUM(A3300:A3303)</f>
        <v>88</v>
      </c>
      <c r="B3304" s="336" t="s">
        <v>377</v>
      </c>
      <c r="C3304" s="336"/>
      <c r="D3304" s="336"/>
      <c r="E3304" s="336"/>
      <c r="F3304" s="337" t="n">
        <f aca="false">R3304</f>
        <v>61.64</v>
      </c>
      <c r="G3304" s="338"/>
      <c r="H3304" s="339" t="n">
        <f aca="false">SUM(H3300:H3303)</f>
        <v>58600</v>
      </c>
      <c r="I3304" s="340"/>
      <c r="J3304" s="341" t="n">
        <f aca="false">SUM(J3300:J3303)</f>
        <v>20448.22</v>
      </c>
      <c r="K3304" s="335" t="n">
        <f aca="false">SUM(K3300:K3303)</f>
        <v>38151.78</v>
      </c>
      <c r="L3304" s="330"/>
      <c r="M3304" s="262"/>
      <c r="N3304" s="262"/>
      <c r="O3304" s="262"/>
      <c r="P3304" s="262"/>
      <c r="Q3304" s="262"/>
      <c r="R3304" s="331" t="n">
        <f aca="false">SUM(R3300:R3303)</f>
        <v>61.64</v>
      </c>
    </row>
    <row r="3305" s="1" customFormat="true" ht="12.75" hidden="false" customHeight="false" outlineLevel="0" collapsed="false">
      <c r="A3305" s="262"/>
      <c r="B3305" s="272" t="s">
        <v>914</v>
      </c>
      <c r="C3305" s="342"/>
      <c r="D3305" s="342"/>
      <c r="E3305" s="262"/>
      <c r="F3305" s="262"/>
      <c r="G3305" s="333"/>
      <c r="H3305" s="343" t="n">
        <v>0</v>
      </c>
      <c r="I3305" s="344" t="n">
        <f aca="false">K3306/J3306</f>
        <v>1.8657751139219</v>
      </c>
      <c r="J3305" s="345"/>
      <c r="K3305" s="335"/>
      <c r="L3305" s="330"/>
      <c r="M3305" s="262"/>
      <c r="N3305" s="262"/>
      <c r="O3305" s="262"/>
      <c r="P3305" s="262"/>
      <c r="Q3305" s="262"/>
      <c r="R3305" s="331"/>
    </row>
    <row r="3306" s="1" customFormat="true" ht="13.5" hidden="false" customHeight="false" outlineLevel="0" collapsed="false">
      <c r="A3306" s="346"/>
      <c r="B3306" s="346" t="s">
        <v>915</v>
      </c>
      <c r="C3306" s="346"/>
      <c r="D3306" s="346"/>
      <c r="E3306" s="346"/>
      <c r="F3306" s="347"/>
      <c r="G3306" s="348"/>
      <c r="H3306" s="349" t="n">
        <f aca="false">SUM(H3304:H3305)</f>
        <v>58600</v>
      </c>
      <c r="I3306" s="350" t="n">
        <f aca="false">K3306/H3306</f>
        <v>0.651054266211604</v>
      </c>
      <c r="J3306" s="351" t="n">
        <f aca="false">SUM(J3304:J3305)</f>
        <v>20448.22</v>
      </c>
      <c r="K3306" s="352" t="n">
        <f aca="false">H3306-J3306</f>
        <v>38151.78</v>
      </c>
      <c r="L3306" s="330"/>
      <c r="M3306" s="262"/>
      <c r="N3306" s="262"/>
      <c r="O3306" s="262"/>
      <c r="P3306" s="262"/>
      <c r="Q3306" s="262"/>
      <c r="R3306" s="331"/>
    </row>
    <row r="3307" s="1" customFormat="true" ht="13.5" hidden="false" customHeight="false" outlineLevel="0" collapsed="false">
      <c r="A3307" s="262"/>
      <c r="B3307" s="332"/>
      <c r="C3307" s="342"/>
      <c r="D3307" s="342"/>
      <c r="E3307" s="262"/>
      <c r="F3307" s="262"/>
      <c r="G3307" s="262"/>
      <c r="H3307" s="262"/>
      <c r="I3307" s="354"/>
      <c r="J3307" s="354"/>
      <c r="K3307" s="355"/>
      <c r="L3307" s="330"/>
      <c r="M3307" s="262"/>
      <c r="N3307" s="262"/>
      <c r="O3307" s="262"/>
      <c r="P3307" s="262"/>
      <c r="Q3307" s="262"/>
      <c r="R3307" s="331"/>
    </row>
    <row r="3308" s="1" customFormat="true" ht="13.5" hidden="false" customHeight="false" outlineLevel="0" collapsed="false">
      <c r="A3308" s="322"/>
      <c r="B3308" s="323" t="s">
        <v>3897</v>
      </c>
      <c r="C3308" s="324"/>
      <c r="D3308" s="325" t="n">
        <v>42800</v>
      </c>
      <c r="E3308" s="322"/>
      <c r="F3308" s="322" t="s">
        <v>4224</v>
      </c>
      <c r="G3308" s="324"/>
      <c r="H3308" s="326" t="n">
        <v>0</v>
      </c>
      <c r="I3308" s="327" t="s">
        <v>358</v>
      </c>
      <c r="J3308" s="328" t="n">
        <v>65</v>
      </c>
      <c r="K3308" s="329" t="n">
        <v>59</v>
      </c>
      <c r="L3308" s="330"/>
      <c r="M3308" s="262"/>
      <c r="N3308" s="262"/>
      <c r="O3308" s="262"/>
      <c r="P3308" s="262"/>
      <c r="Q3308" s="262"/>
      <c r="R3308" s="331"/>
    </row>
    <row r="3309" s="1" customFormat="true" ht="12.75" hidden="false" customHeight="false" outlineLevel="0" collapsed="false">
      <c r="A3309" s="262" t="n">
        <v>1</v>
      </c>
      <c r="B3309" s="332" t="s">
        <v>4225</v>
      </c>
      <c r="C3309" s="332" t="s">
        <v>2285</v>
      </c>
      <c r="D3309" s="332" t="s">
        <v>4226</v>
      </c>
      <c r="E3309" s="262"/>
      <c r="F3309" s="331" t="n">
        <v>92.2</v>
      </c>
      <c r="G3309" s="333" t="n">
        <v>15500</v>
      </c>
      <c r="H3309" s="333" t="n">
        <f aca="false">A3309*G3309*(1-H3308/100)</f>
        <v>15500</v>
      </c>
      <c r="I3309" s="334" t="n">
        <v>10793.25</v>
      </c>
      <c r="J3309" s="334" t="n">
        <f aca="false">(A3309*I3309)/J3308*K3308</f>
        <v>9796.95</v>
      </c>
      <c r="K3309" s="335" t="n">
        <f aca="false">H3309-J3309</f>
        <v>5703.05</v>
      </c>
      <c r="L3309" s="330"/>
      <c r="M3309" s="262"/>
      <c r="N3309" s="262" t="n">
        <v>10793.25</v>
      </c>
      <c r="O3309" s="262" t="n">
        <v>123</v>
      </c>
      <c r="P3309" s="262" t="n">
        <v>16189.875</v>
      </c>
      <c r="Q3309" s="262" t="n">
        <v>14031.225</v>
      </c>
      <c r="R3309" s="331" t="n">
        <f aca="false">A3309*F3309</f>
        <v>92.2</v>
      </c>
    </row>
    <row r="3310" s="1" customFormat="true" ht="12.75" hidden="false" customHeight="false" outlineLevel="0" collapsed="false">
      <c r="A3310" s="262" t="n">
        <v>1</v>
      </c>
      <c r="B3310" s="332" t="s">
        <v>4227</v>
      </c>
      <c r="C3310" s="332" t="s">
        <v>2285</v>
      </c>
      <c r="D3310" s="332" t="s">
        <v>4228</v>
      </c>
      <c r="E3310" s="262"/>
      <c r="F3310" s="331" t="n">
        <v>92.2</v>
      </c>
      <c r="G3310" s="333" t="n">
        <v>15500</v>
      </c>
      <c r="H3310" s="333" t="n">
        <f aca="false">A3310*G3310*(1-H3308/100)</f>
        <v>15500</v>
      </c>
      <c r="I3310" s="334" t="n">
        <v>10793.25</v>
      </c>
      <c r="J3310" s="334" t="n">
        <f aca="false">(A3310*I3310)/J3308*K3308</f>
        <v>9796.95</v>
      </c>
      <c r="K3310" s="335" t="n">
        <f aca="false">H3310-J3310</f>
        <v>5703.05</v>
      </c>
      <c r="L3310" s="330"/>
      <c r="M3310" s="262"/>
      <c r="N3310" s="262" t="n">
        <v>10793.25</v>
      </c>
      <c r="O3310" s="262" t="n">
        <v>123</v>
      </c>
      <c r="P3310" s="262" t="n">
        <v>16189.875</v>
      </c>
      <c r="Q3310" s="262" t="n">
        <v>14031.225</v>
      </c>
      <c r="R3310" s="331" t="n">
        <f aca="false">A3310*F3310</f>
        <v>92.2</v>
      </c>
    </row>
    <row r="3311" s="1" customFormat="true" ht="12.75" hidden="false" customHeight="false" outlineLevel="0" collapsed="false">
      <c r="A3311" s="262" t="n">
        <v>1</v>
      </c>
      <c r="B3311" s="332" t="s">
        <v>4229</v>
      </c>
      <c r="C3311" s="332" t="s">
        <v>2000</v>
      </c>
      <c r="D3311" s="332" t="s">
        <v>4230</v>
      </c>
      <c r="E3311" s="262"/>
      <c r="F3311" s="331" t="n">
        <v>79.9</v>
      </c>
      <c r="G3311" s="333" t="n">
        <v>16000</v>
      </c>
      <c r="H3311" s="333" t="n">
        <f aca="false">A3311*G3311*(1-H3308/100)</f>
        <v>16000</v>
      </c>
      <c r="I3311" s="334" t="n">
        <v>11830</v>
      </c>
      <c r="J3311" s="334" t="n">
        <f aca="false">(A3311*I3311)/J3308*K3308</f>
        <v>10738</v>
      </c>
      <c r="K3311" s="335" t="n">
        <f aca="false">H3311-J3311</f>
        <v>5262</v>
      </c>
      <c r="L3311" s="330"/>
      <c r="M3311" s="262"/>
      <c r="N3311" s="262" t="n">
        <v>11830</v>
      </c>
      <c r="O3311" s="262" t="n">
        <v>130</v>
      </c>
      <c r="P3311" s="262" t="n">
        <v>17745</v>
      </c>
      <c r="Q3311" s="262" t="n">
        <v>13013</v>
      </c>
      <c r="R3311" s="331" t="n">
        <f aca="false">A3311*F3311</f>
        <v>79.9</v>
      </c>
    </row>
    <row r="3312" s="1" customFormat="true" ht="12.75" hidden="false" customHeight="false" outlineLevel="0" collapsed="false">
      <c r="A3312" s="262" t="n">
        <v>2</v>
      </c>
      <c r="B3312" s="332" t="s">
        <v>4231</v>
      </c>
      <c r="C3312" s="332" t="s">
        <v>2000</v>
      </c>
      <c r="D3312" s="332" t="s">
        <v>4232</v>
      </c>
      <c r="E3312" s="262"/>
      <c r="F3312" s="331" t="n">
        <v>77.6</v>
      </c>
      <c r="G3312" s="333" t="n">
        <v>13700</v>
      </c>
      <c r="H3312" s="333" t="n">
        <f aca="false">A3312*G3312*(1-H3308/100)</f>
        <v>27400</v>
      </c>
      <c r="I3312" s="334" t="n">
        <v>9036.495</v>
      </c>
      <c r="J3312" s="334" t="n">
        <f aca="false">(A3312*I3312)/J3308*K3308</f>
        <v>16404.714</v>
      </c>
      <c r="K3312" s="335" t="n">
        <f aca="false">H3312-J3312</f>
        <v>10995.286</v>
      </c>
      <c r="L3312" s="330"/>
      <c r="M3312" s="262"/>
      <c r="N3312" s="262" t="n">
        <v>9036.495</v>
      </c>
      <c r="O3312" s="262" t="n">
        <v>102.98</v>
      </c>
      <c r="P3312" s="262" t="n">
        <v>13554.7425</v>
      </c>
      <c r="Q3312" s="262" t="n">
        <v>11747.4435</v>
      </c>
      <c r="R3312" s="331" t="n">
        <f aca="false">A3312*F3312</f>
        <v>155.2</v>
      </c>
    </row>
    <row r="3313" s="1" customFormat="true" ht="12.75" hidden="false" customHeight="false" outlineLevel="0" collapsed="false">
      <c r="A3313" s="262" t="n">
        <v>35</v>
      </c>
      <c r="B3313" s="332" t="s">
        <v>3047</v>
      </c>
      <c r="C3313" s="332" t="s">
        <v>3048</v>
      </c>
      <c r="D3313" s="332" t="s">
        <v>3049</v>
      </c>
      <c r="E3313" s="262"/>
      <c r="F3313" s="331" t="n">
        <v>0.4</v>
      </c>
      <c r="G3313" s="333" t="n">
        <v>120</v>
      </c>
      <c r="H3313" s="333" t="n">
        <f aca="false">A3313*G3313*(1-H3308/100)</f>
        <v>4200</v>
      </c>
      <c r="I3313" s="334" t="n">
        <v>82.81</v>
      </c>
      <c r="J3313" s="334" t="n">
        <f aca="false">(A3313*I3313)/J3308*K3308</f>
        <v>2630.81</v>
      </c>
      <c r="K3313" s="335" t="n">
        <f aca="false">H3313-J3313</f>
        <v>1569.19</v>
      </c>
      <c r="L3313" s="330"/>
      <c r="M3313" s="262"/>
      <c r="N3313" s="262" t="n">
        <v>82.81</v>
      </c>
      <c r="O3313" s="262" t="n">
        <v>0.91</v>
      </c>
      <c r="P3313" s="262" t="n">
        <v>125</v>
      </c>
      <c r="Q3313" s="262" t="n">
        <v>107.653</v>
      </c>
      <c r="R3313" s="331" t="n">
        <f aca="false">A3313*F3313</f>
        <v>14</v>
      </c>
    </row>
    <row r="3314" s="1" customFormat="true" ht="12.75" hidden="false" customHeight="false" outlineLevel="0" collapsed="false">
      <c r="A3314" s="262" t="n">
        <v>35</v>
      </c>
      <c r="B3314" s="332" t="s">
        <v>3050</v>
      </c>
      <c r="C3314" s="332" t="s">
        <v>3051</v>
      </c>
      <c r="D3314" s="332" t="s">
        <v>3052</v>
      </c>
      <c r="E3314" s="262"/>
      <c r="F3314" s="331" t="n">
        <v>0.125</v>
      </c>
      <c r="G3314" s="333" t="n">
        <v>50</v>
      </c>
      <c r="H3314" s="333" t="n">
        <f aca="false">A3314*G3314*(1-H3308/100)</f>
        <v>1750</v>
      </c>
      <c r="I3314" s="334" t="n">
        <v>30.94</v>
      </c>
      <c r="J3314" s="334" t="n">
        <f aca="false">(A3314*I3314)/J3308*K3308</f>
        <v>982.94</v>
      </c>
      <c r="K3314" s="335" t="n">
        <f aca="false">H3314-J3314</f>
        <v>767.06</v>
      </c>
      <c r="L3314" s="330"/>
      <c r="M3314" s="262"/>
      <c r="N3314" s="262" t="n">
        <v>30.94</v>
      </c>
      <c r="O3314" s="262" t="n">
        <v>0.34</v>
      </c>
      <c r="P3314" s="262" t="n">
        <v>45</v>
      </c>
      <c r="Q3314" s="262" t="n">
        <v>40.222</v>
      </c>
      <c r="R3314" s="331" t="n">
        <f aca="false">A3314*F3314</f>
        <v>4.375</v>
      </c>
    </row>
    <row r="3315" s="1" customFormat="true" ht="12.75" hidden="false" customHeight="false" outlineLevel="0" collapsed="false">
      <c r="A3315" s="262" t="n">
        <v>1</v>
      </c>
      <c r="B3315" s="332" t="s">
        <v>1609</v>
      </c>
      <c r="C3315" s="332" t="s">
        <v>1610</v>
      </c>
      <c r="D3315" s="332" t="s">
        <v>1611</v>
      </c>
      <c r="E3315" s="262"/>
      <c r="F3315" s="331"/>
      <c r="G3315" s="333" t="n">
        <v>950</v>
      </c>
      <c r="H3315" s="333" t="n">
        <f aca="false">A3315*G3315*(1-H3308/100)</f>
        <v>950</v>
      </c>
      <c r="I3315" s="334" t="n">
        <v>730.925</v>
      </c>
      <c r="J3315" s="334" t="n">
        <f aca="false">(A3315*I3315)/J3308*K3308</f>
        <v>663.455</v>
      </c>
      <c r="K3315" s="335" t="n">
        <f aca="false">H3315-J3315</f>
        <v>286.545</v>
      </c>
      <c r="L3315" s="330"/>
      <c r="M3315" s="262"/>
      <c r="N3315" s="262" t="n">
        <v>730.925</v>
      </c>
      <c r="O3315" s="262" t="n">
        <v>8.65</v>
      </c>
      <c r="P3315" s="262" t="n">
        <v>950</v>
      </c>
      <c r="Q3315" s="262" t="n">
        <v>950</v>
      </c>
      <c r="R3315" s="331" t="n">
        <f aca="false">A3315*F3315</f>
        <v>0</v>
      </c>
    </row>
    <row r="3316" s="1" customFormat="true" ht="12.75" hidden="false" customHeight="false" outlineLevel="0" collapsed="false">
      <c r="A3316" s="262" t="n">
        <v>2</v>
      </c>
      <c r="B3316" s="332" t="s">
        <v>3191</v>
      </c>
      <c r="C3316" s="272" t="s">
        <v>4233</v>
      </c>
      <c r="D3316" s="332" t="s">
        <v>3193</v>
      </c>
      <c r="E3316" s="262"/>
      <c r="F3316" s="331"/>
      <c r="G3316" s="333" t="n">
        <v>3100</v>
      </c>
      <c r="H3316" s="333" t="n">
        <f aca="false">A3316*G3316*(1-H3308/100)</f>
        <v>6200</v>
      </c>
      <c r="I3316" s="334" t="n">
        <v>1838.2</v>
      </c>
      <c r="J3316" s="334" t="n">
        <f aca="false">(A3316*I3316)/J3308*K3308</f>
        <v>3337.04</v>
      </c>
      <c r="K3316" s="335" t="n">
        <f aca="false">H3316-J3316</f>
        <v>2862.96</v>
      </c>
      <c r="L3316" s="330"/>
      <c r="M3316" s="262"/>
      <c r="N3316" s="262" t="n">
        <v>1838.2</v>
      </c>
      <c r="O3316" s="262" t="n">
        <v>20.2</v>
      </c>
      <c r="P3316" s="262" t="n">
        <v>3100</v>
      </c>
      <c r="Q3316" s="262" t="n">
        <v>2481.57</v>
      </c>
      <c r="R3316" s="331" t="n">
        <f aca="false">A3316*F3316</f>
        <v>0</v>
      </c>
    </row>
    <row r="3317" s="1" customFormat="true" ht="12.75" hidden="false" customHeight="false" outlineLevel="0" collapsed="false">
      <c r="A3317" s="336" t="n">
        <f aca="false">SUM(A3309:A3316)</f>
        <v>78</v>
      </c>
      <c r="B3317" s="336" t="s">
        <v>377</v>
      </c>
      <c r="C3317" s="336"/>
      <c r="D3317" s="336"/>
      <c r="E3317" s="336"/>
      <c r="F3317" s="337" t="n">
        <f aca="false">R3317</f>
        <v>437.875</v>
      </c>
      <c r="G3317" s="338"/>
      <c r="H3317" s="339" t="n">
        <f aca="false">SUM(H3309:H3316)</f>
        <v>87500</v>
      </c>
      <c r="I3317" s="340"/>
      <c r="J3317" s="341" t="n">
        <f aca="false">SUM(J3309:J3316)</f>
        <v>54350.859</v>
      </c>
      <c r="K3317" s="335" t="n">
        <f aca="false">SUM(K3309:K3316)</f>
        <v>33149.141</v>
      </c>
      <c r="L3317" s="330"/>
      <c r="M3317" s="262"/>
      <c r="N3317" s="262"/>
      <c r="O3317" s="262"/>
      <c r="P3317" s="262"/>
      <c r="Q3317" s="262"/>
      <c r="R3317" s="331" t="n">
        <f aca="false">SUM(R3309:R3316)</f>
        <v>437.875</v>
      </c>
    </row>
    <row r="3318" s="1" customFormat="true" ht="12.75" hidden="false" customHeight="false" outlineLevel="0" collapsed="false">
      <c r="A3318" s="262"/>
      <c r="B3318" s="272" t="s">
        <v>914</v>
      </c>
      <c r="C3318" s="342"/>
      <c r="D3318" s="342"/>
      <c r="E3318" s="262"/>
      <c r="F3318" s="262"/>
      <c r="G3318" s="333"/>
      <c r="H3318" s="343" t="n">
        <v>0</v>
      </c>
      <c r="I3318" s="344" t="n">
        <f aca="false">K3319/J3319</f>
        <v>0.609910157997687</v>
      </c>
      <c r="J3318" s="345"/>
      <c r="K3318" s="335"/>
      <c r="L3318" s="330"/>
      <c r="M3318" s="262"/>
      <c r="N3318" s="262"/>
      <c r="O3318" s="262"/>
      <c r="P3318" s="262"/>
      <c r="Q3318" s="262"/>
      <c r="R3318" s="331"/>
    </row>
    <row r="3319" s="1" customFormat="true" ht="13.5" hidden="false" customHeight="false" outlineLevel="0" collapsed="false">
      <c r="A3319" s="346"/>
      <c r="B3319" s="346" t="s">
        <v>915</v>
      </c>
      <c r="C3319" s="346"/>
      <c r="D3319" s="346"/>
      <c r="E3319" s="346"/>
      <c r="F3319" s="347"/>
      <c r="G3319" s="348"/>
      <c r="H3319" s="349" t="n">
        <f aca="false">SUM(H3317:H3318)</f>
        <v>87500</v>
      </c>
      <c r="I3319" s="350" t="n">
        <f aca="false">K3319/H3319</f>
        <v>0.378847325714286</v>
      </c>
      <c r="J3319" s="351" t="n">
        <f aca="false">SUM(J3317:J3318)</f>
        <v>54350.859</v>
      </c>
      <c r="K3319" s="352" t="n">
        <f aca="false">H3319-J3319</f>
        <v>33149.141</v>
      </c>
      <c r="L3319" s="330"/>
      <c r="M3319" s="262"/>
      <c r="N3319" s="262"/>
      <c r="O3319" s="262"/>
      <c r="P3319" s="262"/>
      <c r="Q3319" s="262"/>
      <c r="R3319" s="331"/>
    </row>
    <row r="3320" s="1" customFormat="true" ht="13.5" hidden="false" customHeight="false" outlineLevel="0" collapsed="false">
      <c r="A3320" s="262"/>
      <c r="B3320" s="332"/>
      <c r="C3320" s="342"/>
      <c r="D3320" s="342"/>
      <c r="E3320" s="262"/>
      <c r="F3320" s="262"/>
      <c r="G3320" s="262"/>
      <c r="H3320" s="262"/>
      <c r="I3320" s="354"/>
      <c r="J3320" s="354"/>
      <c r="K3320" s="355"/>
      <c r="L3320" s="330"/>
      <c r="M3320" s="262"/>
      <c r="N3320" s="262"/>
      <c r="O3320" s="262"/>
      <c r="P3320" s="262"/>
      <c r="Q3320" s="262"/>
      <c r="R3320" s="331"/>
    </row>
    <row r="3321" s="1" customFormat="true" ht="13.5" hidden="false" customHeight="false" outlineLevel="0" collapsed="false">
      <c r="A3321" s="322"/>
      <c r="B3321" s="323" t="s">
        <v>2170</v>
      </c>
      <c r="C3321" s="324" t="s">
        <v>2171</v>
      </c>
      <c r="D3321" s="325" t="n">
        <v>42800</v>
      </c>
      <c r="E3321" s="322"/>
      <c r="F3321" s="322" t="s">
        <v>4234</v>
      </c>
      <c r="G3321" s="324"/>
      <c r="H3321" s="326" t="n">
        <v>0</v>
      </c>
      <c r="I3321" s="327" t="s">
        <v>358</v>
      </c>
      <c r="J3321" s="328" t="n">
        <v>65</v>
      </c>
      <c r="K3321" s="329" t="n">
        <v>59</v>
      </c>
      <c r="L3321" s="330"/>
      <c r="M3321" s="262"/>
      <c r="N3321" s="262"/>
      <c r="O3321" s="262"/>
      <c r="P3321" s="262"/>
      <c r="Q3321" s="262"/>
      <c r="R3321" s="331"/>
    </row>
    <row r="3322" s="1" customFormat="true" ht="12.75" hidden="false" customHeight="false" outlineLevel="0" collapsed="false">
      <c r="A3322" s="262" t="n">
        <v>2</v>
      </c>
      <c r="B3322" s="332" t="s">
        <v>4235</v>
      </c>
      <c r="C3322" s="332" t="s">
        <v>1550</v>
      </c>
      <c r="D3322" s="332" t="s">
        <v>4236</v>
      </c>
      <c r="E3322" s="262"/>
      <c r="F3322" s="331"/>
      <c r="G3322" s="333" t="n">
        <v>1525</v>
      </c>
      <c r="H3322" s="333" t="n">
        <f aca="false">A3322*G3322*(1-H3321/100)</f>
        <v>3050</v>
      </c>
      <c r="I3322" s="334" t="n">
        <v>1064.0825</v>
      </c>
      <c r="J3322" s="334" t="n">
        <f aca="false">(A3322*I3322)/J3321*K3321</f>
        <v>1931.719</v>
      </c>
      <c r="K3322" s="335" t="n">
        <f aca="false">H3322-J3322</f>
        <v>1118.281</v>
      </c>
      <c r="L3322" s="330"/>
      <c r="M3322" s="262"/>
      <c r="N3322" s="262" t="n">
        <v>1064.0825</v>
      </c>
      <c r="O3322" s="262" t="n">
        <v>11.29</v>
      </c>
      <c r="P3322" s="262" t="n">
        <v>2130</v>
      </c>
      <c r="Q3322" s="262" t="n">
        <v>1525</v>
      </c>
      <c r="R3322" s="331" t="n">
        <f aca="false">A3322*F3322</f>
        <v>0</v>
      </c>
    </row>
    <row r="3323" s="1" customFormat="true" ht="12.75" hidden="false" customHeight="false" outlineLevel="0" collapsed="false">
      <c r="A3323" s="262" t="n">
        <v>2</v>
      </c>
      <c r="B3323" s="332" t="s">
        <v>1952</v>
      </c>
      <c r="C3323" s="332" t="s">
        <v>4237</v>
      </c>
      <c r="D3323" s="332" t="s">
        <v>1954</v>
      </c>
      <c r="E3323" s="262"/>
      <c r="F3323" s="331" t="n">
        <v>19.82</v>
      </c>
      <c r="G3323" s="333" t="n">
        <v>4768</v>
      </c>
      <c r="H3323" s="333" t="n">
        <f aca="false">A3323*G3323*(1-H3321/100)</f>
        <v>9536</v>
      </c>
      <c r="I3323" s="334" t="n">
        <v>3667.95</v>
      </c>
      <c r="J3323" s="334" t="n">
        <f aca="false">(A3323*I3323)/J3321*K3321</f>
        <v>6658.74</v>
      </c>
      <c r="K3323" s="335" t="n">
        <f aca="false">H3323-J3323</f>
        <v>2877.26</v>
      </c>
      <c r="L3323" s="330"/>
      <c r="M3323" s="262"/>
      <c r="N3323" s="262" t="n">
        <v>3667.95</v>
      </c>
      <c r="O3323" s="262" t="n">
        <v>41.8</v>
      </c>
      <c r="P3323" s="262" t="n">
        <v>5500</v>
      </c>
      <c r="Q3323" s="262" t="n">
        <v>4768.335</v>
      </c>
      <c r="R3323" s="331" t="n">
        <f aca="false">A3323*F3323</f>
        <v>39.64</v>
      </c>
    </row>
    <row r="3324" s="1" customFormat="true" ht="12.75" hidden="false" customHeight="false" outlineLevel="0" collapsed="false">
      <c r="A3324" s="336" t="n">
        <f aca="false">SUM(A3322:A3323)</f>
        <v>4</v>
      </c>
      <c r="B3324" s="336" t="s">
        <v>377</v>
      </c>
      <c r="C3324" s="336"/>
      <c r="D3324" s="336"/>
      <c r="E3324" s="336"/>
      <c r="F3324" s="337" t="n">
        <f aca="false">R3324</f>
        <v>39.64</v>
      </c>
      <c r="G3324" s="338"/>
      <c r="H3324" s="339" t="n">
        <f aca="false">SUM(H3322:H3323)</f>
        <v>12586</v>
      </c>
      <c r="I3324" s="340"/>
      <c r="J3324" s="341" t="n">
        <f aca="false">SUM(J3322:J3323)</f>
        <v>8590.459</v>
      </c>
      <c r="K3324" s="335" t="n">
        <f aca="false">SUM(K3322:K3323)</f>
        <v>3995.541</v>
      </c>
      <c r="L3324" s="330"/>
      <c r="M3324" s="262"/>
      <c r="N3324" s="262"/>
      <c r="O3324" s="262"/>
      <c r="P3324" s="262"/>
      <c r="Q3324" s="262"/>
      <c r="R3324" s="331" t="n">
        <f aca="false">SUM(R3322:R3323)</f>
        <v>39.64</v>
      </c>
    </row>
    <row r="3325" s="1" customFormat="true" ht="12.75" hidden="false" customHeight="false" outlineLevel="0" collapsed="false">
      <c r="A3325" s="262"/>
      <c r="B3325" s="272" t="s">
        <v>914</v>
      </c>
      <c r="C3325" s="342"/>
      <c r="D3325" s="342"/>
      <c r="E3325" s="262"/>
      <c r="F3325" s="262"/>
      <c r="G3325" s="333"/>
      <c r="H3325" s="343" t="n">
        <v>0</v>
      </c>
      <c r="I3325" s="344" t="n">
        <f aca="false">K3326/J3326</f>
        <v>0.465113796596899</v>
      </c>
      <c r="J3325" s="345"/>
      <c r="K3325" s="335"/>
      <c r="L3325" s="330"/>
      <c r="M3325" s="262"/>
      <c r="N3325" s="262"/>
      <c r="O3325" s="262"/>
      <c r="P3325" s="262"/>
      <c r="Q3325" s="262"/>
      <c r="R3325" s="331"/>
    </row>
    <row r="3326" s="1" customFormat="true" ht="13.5" hidden="false" customHeight="false" outlineLevel="0" collapsed="false">
      <c r="A3326" s="346"/>
      <c r="B3326" s="346" t="s">
        <v>915</v>
      </c>
      <c r="C3326" s="346"/>
      <c r="D3326" s="346"/>
      <c r="E3326" s="346"/>
      <c r="F3326" s="347"/>
      <c r="G3326" s="348"/>
      <c r="H3326" s="349" t="n">
        <f aca="false">SUM(H3324:H3325)</f>
        <v>12586</v>
      </c>
      <c r="I3326" s="350" t="n">
        <f aca="false">K3326/H3326</f>
        <v>0.317459160972509</v>
      </c>
      <c r="J3326" s="351" t="n">
        <f aca="false">SUM(J3324:J3325)</f>
        <v>8590.459</v>
      </c>
      <c r="K3326" s="352" t="n">
        <f aca="false">H3326-J3326</f>
        <v>3995.541</v>
      </c>
      <c r="L3326" s="330"/>
      <c r="M3326" s="262"/>
      <c r="N3326" s="262"/>
      <c r="O3326" s="262"/>
      <c r="P3326" s="262"/>
      <c r="Q3326" s="262"/>
      <c r="R3326" s="331"/>
    </row>
    <row r="3327" s="1" customFormat="true" ht="13.5" hidden="false" customHeight="false" outlineLevel="0" collapsed="false">
      <c r="A3327" s="262"/>
      <c r="B3327" s="332"/>
      <c r="C3327" s="342"/>
      <c r="D3327" s="342"/>
      <c r="E3327" s="262"/>
      <c r="F3327" s="262"/>
      <c r="G3327" s="262"/>
      <c r="H3327" s="262"/>
      <c r="I3327" s="354"/>
      <c r="J3327" s="354"/>
      <c r="K3327" s="355"/>
      <c r="L3327" s="330"/>
      <c r="M3327" s="262"/>
      <c r="N3327" s="262"/>
      <c r="O3327" s="262"/>
      <c r="P3327" s="262"/>
      <c r="Q3327" s="262"/>
      <c r="R3327" s="331"/>
    </row>
    <row r="3328" s="1" customFormat="true" ht="51.75" hidden="false" customHeight="false" outlineLevel="0" collapsed="false">
      <c r="A3328" s="322"/>
      <c r="B3328" s="323" t="s">
        <v>4238</v>
      </c>
      <c r="C3328" s="423" t="s">
        <v>4239</v>
      </c>
      <c r="D3328" s="325" t="n">
        <v>42800</v>
      </c>
      <c r="E3328" s="322"/>
      <c r="F3328" s="322" t="s">
        <v>4240</v>
      </c>
      <c r="G3328" s="324"/>
      <c r="H3328" s="326" t="n">
        <v>0</v>
      </c>
      <c r="I3328" s="327" t="s">
        <v>358</v>
      </c>
      <c r="J3328" s="328" t="n">
        <v>65</v>
      </c>
      <c r="K3328" s="329" t="n">
        <v>59</v>
      </c>
      <c r="L3328" s="330"/>
      <c r="M3328" s="262"/>
      <c r="N3328" s="262"/>
      <c r="O3328" s="262"/>
      <c r="P3328" s="262"/>
      <c r="Q3328" s="262"/>
      <c r="R3328" s="331"/>
    </row>
    <row r="3329" s="1" customFormat="true" ht="12.75" hidden="false" customHeight="false" outlineLevel="0" collapsed="false">
      <c r="A3329" s="262" t="n">
        <v>10</v>
      </c>
      <c r="B3329" s="332" t="s">
        <v>1609</v>
      </c>
      <c r="C3329" s="332" t="s">
        <v>1610</v>
      </c>
      <c r="D3329" s="332" t="s">
        <v>1611</v>
      </c>
      <c r="E3329" s="262"/>
      <c r="F3329" s="331" t="s">
        <v>1612</v>
      </c>
      <c r="G3329" s="333" t="n">
        <v>950</v>
      </c>
      <c r="H3329" s="333" t="n">
        <f aca="false">A3329*G3329*(1-H3328/100)</f>
        <v>9500</v>
      </c>
      <c r="I3329" s="334" t="n">
        <v>730.925</v>
      </c>
      <c r="J3329" s="334" t="n">
        <f aca="false">(A3329*I3329)/J3328*K3328</f>
        <v>6634.55</v>
      </c>
      <c r="K3329" s="335" t="n">
        <f aca="false">H3329-J3329</f>
        <v>2865.45</v>
      </c>
      <c r="L3329" s="330"/>
      <c r="M3329" s="262"/>
      <c r="N3329" s="262" t="n">
        <v>730.925</v>
      </c>
      <c r="O3329" s="262" t="n">
        <v>8.65</v>
      </c>
      <c r="P3329" s="262" t="n">
        <v>950</v>
      </c>
      <c r="Q3329" s="262" t="n">
        <v>950</v>
      </c>
      <c r="R3329" s="331" t="e">
        <f aca="false">A3329*F3329</f>
        <v>#VALUE!</v>
      </c>
    </row>
    <row r="3330" s="1" customFormat="true" ht="12.75" hidden="false" customHeight="false" outlineLevel="0" collapsed="false">
      <c r="A3330" s="336" t="n">
        <f aca="false">SUM(A3329:A3329)</f>
        <v>10</v>
      </c>
      <c r="B3330" s="336" t="s">
        <v>377</v>
      </c>
      <c r="C3330" s="336"/>
      <c r="D3330" s="336"/>
      <c r="E3330" s="336"/>
      <c r="F3330" s="337" t="e">
        <f aca="false">R3330</f>
        <v>#VALUE!</v>
      </c>
      <c r="G3330" s="338"/>
      <c r="H3330" s="339" t="n">
        <f aca="false">SUM(H3329:H3329)</f>
        <v>9500</v>
      </c>
      <c r="I3330" s="340"/>
      <c r="J3330" s="341" t="n">
        <f aca="false">SUM(J3329:J3329)</f>
        <v>6634.55</v>
      </c>
      <c r="K3330" s="335" t="n">
        <f aca="false">SUM(K3329:K3329)</f>
        <v>2865.45</v>
      </c>
      <c r="L3330" s="330"/>
      <c r="M3330" s="262"/>
      <c r="N3330" s="262"/>
      <c r="O3330" s="262"/>
      <c r="P3330" s="262"/>
      <c r="Q3330" s="262"/>
      <c r="R3330" s="331" t="e">
        <f aca="false">SUM(R3329:R3329)</f>
        <v>#VALUE!</v>
      </c>
    </row>
    <row r="3331" s="1" customFormat="true" ht="12.75" hidden="false" customHeight="false" outlineLevel="0" collapsed="false">
      <c r="A3331" s="262"/>
      <c r="B3331" s="272" t="s">
        <v>914</v>
      </c>
      <c r="C3331" s="342"/>
      <c r="D3331" s="342"/>
      <c r="E3331" s="262"/>
      <c r="F3331" s="262"/>
      <c r="G3331" s="333"/>
      <c r="H3331" s="343" t="n">
        <v>0</v>
      </c>
      <c r="I3331" s="344" t="n">
        <f aca="false">K3332/J3332</f>
        <v>0.431898169431235</v>
      </c>
      <c r="J3331" s="345"/>
      <c r="K3331" s="335"/>
      <c r="L3331" s="330"/>
      <c r="M3331" s="262"/>
      <c r="N3331" s="262"/>
      <c r="O3331" s="262"/>
      <c r="P3331" s="262"/>
      <c r="Q3331" s="262"/>
      <c r="R3331" s="331"/>
    </row>
    <row r="3332" s="1" customFormat="true" ht="13.5" hidden="false" customHeight="false" outlineLevel="0" collapsed="false">
      <c r="A3332" s="346"/>
      <c r="B3332" s="346" t="s">
        <v>915</v>
      </c>
      <c r="C3332" s="424"/>
      <c r="D3332" s="346"/>
      <c r="E3332" s="346"/>
      <c r="F3332" s="347"/>
      <c r="G3332" s="348"/>
      <c r="H3332" s="349" t="n">
        <f aca="false">SUM(H3330:H3331)</f>
        <v>9500</v>
      </c>
      <c r="I3332" s="350" t="n">
        <f aca="false">K3332/H3332</f>
        <v>0.301626315789474</v>
      </c>
      <c r="J3332" s="351" t="n">
        <f aca="false">SUM(J3330:J3331)</f>
        <v>6634.55</v>
      </c>
      <c r="K3332" s="352" t="n">
        <f aca="false">H3332-J3332</f>
        <v>2865.45</v>
      </c>
      <c r="L3332" s="330"/>
      <c r="M3332" s="262"/>
      <c r="N3332" s="262"/>
      <c r="O3332" s="262"/>
      <c r="P3332" s="262"/>
      <c r="Q3332" s="262"/>
      <c r="R3332" s="331"/>
    </row>
    <row r="3333" s="1" customFormat="true" ht="13.5" hidden="false" customHeight="false" outlineLevel="0" collapsed="false">
      <c r="A3333" s="262"/>
      <c r="B3333" s="332"/>
      <c r="C3333" s="342"/>
      <c r="D3333" s="342"/>
      <c r="E3333" s="262"/>
      <c r="F3333" s="262"/>
      <c r="G3333" s="262"/>
      <c r="H3333" s="262"/>
      <c r="I3333" s="354"/>
      <c r="J3333" s="354"/>
      <c r="K3333" s="355"/>
      <c r="L3333" s="330"/>
      <c r="M3333" s="262"/>
      <c r="N3333" s="262"/>
      <c r="O3333" s="262"/>
      <c r="P3333" s="262"/>
      <c r="Q3333" s="262"/>
      <c r="R3333" s="331"/>
    </row>
    <row r="3334" s="1" customFormat="true" ht="13.5" hidden="false" customHeight="false" outlineLevel="0" collapsed="false">
      <c r="A3334" s="322"/>
      <c r="B3334" s="323" t="s">
        <v>4241</v>
      </c>
      <c r="C3334" s="324" t="s">
        <v>2490</v>
      </c>
      <c r="D3334" s="325" t="n">
        <v>42800</v>
      </c>
      <c r="E3334" s="322"/>
      <c r="F3334" s="322" t="s">
        <v>4240</v>
      </c>
      <c r="G3334" s="324"/>
      <c r="H3334" s="326" t="n">
        <v>0</v>
      </c>
      <c r="I3334" s="327" t="s">
        <v>358</v>
      </c>
      <c r="J3334" s="328" t="n">
        <v>65</v>
      </c>
      <c r="K3334" s="329" t="n">
        <v>59</v>
      </c>
      <c r="L3334" s="330"/>
      <c r="M3334" s="262"/>
      <c r="N3334" s="262"/>
      <c r="O3334" s="262"/>
      <c r="P3334" s="262"/>
      <c r="Q3334" s="262"/>
      <c r="R3334" s="331"/>
    </row>
    <row r="3335" s="1" customFormat="true" ht="12.75" hidden="false" customHeight="false" outlineLevel="0" collapsed="false">
      <c r="A3335" s="262" t="n">
        <v>6</v>
      </c>
      <c r="B3335" s="332" t="s">
        <v>4231</v>
      </c>
      <c r="C3335" s="332" t="s">
        <v>2000</v>
      </c>
      <c r="D3335" s="332" t="s">
        <v>4232</v>
      </c>
      <c r="E3335" s="262"/>
      <c r="F3335" s="331" t="n">
        <v>77.6</v>
      </c>
      <c r="G3335" s="333" t="n">
        <v>11700</v>
      </c>
      <c r="H3335" s="333" t="n">
        <f aca="false">A3335*G3335*(1-H3334/100)</f>
        <v>70200</v>
      </c>
      <c r="I3335" s="334" t="n">
        <v>9036.495</v>
      </c>
      <c r="J3335" s="334" t="n">
        <f aca="false">(A3335*I3335)/J3334*K3334</f>
        <v>49214.142</v>
      </c>
      <c r="K3335" s="335" t="n">
        <f aca="false">H3335-J3335</f>
        <v>20985.858</v>
      </c>
      <c r="L3335" s="330"/>
      <c r="M3335" s="262"/>
      <c r="N3335" s="262" t="n">
        <v>9036.495</v>
      </c>
      <c r="O3335" s="262" t="n">
        <v>102.98</v>
      </c>
      <c r="P3335" s="262" t="n">
        <v>13554.7425</v>
      </c>
      <c r="Q3335" s="262" t="n">
        <v>11747.4435</v>
      </c>
      <c r="R3335" s="331" t="n">
        <f aca="false">A3335*F3335</f>
        <v>465.6</v>
      </c>
    </row>
    <row r="3336" s="1" customFormat="true" ht="12.75" hidden="false" customHeight="false" outlineLevel="0" collapsed="false">
      <c r="A3336" s="262" t="n">
        <v>5</v>
      </c>
      <c r="B3336" s="332" t="s">
        <v>4242</v>
      </c>
      <c r="C3336" s="332" t="s">
        <v>3066</v>
      </c>
      <c r="D3336" s="332" t="s">
        <v>3067</v>
      </c>
      <c r="E3336" s="262"/>
      <c r="F3336" s="331"/>
      <c r="G3336" s="333" t="n">
        <v>525</v>
      </c>
      <c r="H3336" s="333" t="n">
        <f aca="false">A3336*G3336*(1-H3334/100)</f>
        <v>2625</v>
      </c>
      <c r="I3336" s="334" t="n">
        <v>745.875</v>
      </c>
      <c r="J3336" s="334" t="n">
        <f aca="false">(A3336*I3336)/J3334*K3334</f>
        <v>3385.125</v>
      </c>
      <c r="K3336" s="335" t="n">
        <f aca="false">H3336-J3336</f>
        <v>-760.125</v>
      </c>
      <c r="L3336" s="330"/>
      <c r="M3336" s="262"/>
      <c r="N3336" s="262" t="n">
        <v>745.875</v>
      </c>
      <c r="O3336" s="262" t="n">
        <v>8.5</v>
      </c>
      <c r="P3336" s="262" t="n">
        <v>1492</v>
      </c>
      <c r="Q3336" s="262" t="n">
        <v>820</v>
      </c>
      <c r="R3336" s="331" t="n">
        <f aca="false">A3336*F3336</f>
        <v>0</v>
      </c>
    </row>
    <row r="3337" s="1" customFormat="true" ht="12.75" hidden="false" customHeight="false" outlineLevel="0" collapsed="false">
      <c r="A3337" s="336" t="n">
        <f aca="false">SUM(A3335:A3336)</f>
        <v>11</v>
      </c>
      <c r="B3337" s="336" t="s">
        <v>377</v>
      </c>
      <c r="C3337" s="336"/>
      <c r="D3337" s="336"/>
      <c r="E3337" s="336"/>
      <c r="F3337" s="337" t="n">
        <f aca="false">R3337</f>
        <v>465.6</v>
      </c>
      <c r="G3337" s="338"/>
      <c r="H3337" s="339" t="n">
        <f aca="false">SUM(H3335:H3336)</f>
        <v>72825</v>
      </c>
      <c r="I3337" s="340"/>
      <c r="J3337" s="341" t="n">
        <f aca="false">SUM(J3335:J3336)</f>
        <v>52599.267</v>
      </c>
      <c r="K3337" s="335" t="n">
        <f aca="false">SUM(K3335:K3336)</f>
        <v>20225.733</v>
      </c>
      <c r="L3337" s="330"/>
      <c r="M3337" s="262"/>
      <c r="N3337" s="262"/>
      <c r="O3337" s="262"/>
      <c r="P3337" s="262"/>
      <c r="Q3337" s="262"/>
      <c r="R3337" s="331" t="n">
        <f aca="false">SUM(R3335:R3336)</f>
        <v>465.6</v>
      </c>
    </row>
    <row r="3338" s="1" customFormat="true" ht="12.75" hidden="false" customHeight="false" outlineLevel="0" collapsed="false">
      <c r="A3338" s="262"/>
      <c r="B3338" s="272" t="s">
        <v>914</v>
      </c>
      <c r="C3338" s="342"/>
      <c r="D3338" s="342"/>
      <c r="E3338" s="262"/>
      <c r="F3338" s="262"/>
      <c r="G3338" s="333"/>
      <c r="H3338" s="343" t="n">
        <v>0</v>
      </c>
      <c r="I3338" s="344" t="n">
        <f aca="false">K3339/J3339</f>
        <v>0.384524997278004</v>
      </c>
      <c r="J3338" s="345"/>
      <c r="K3338" s="335"/>
      <c r="L3338" s="330"/>
      <c r="M3338" s="262"/>
      <c r="N3338" s="262"/>
      <c r="O3338" s="262"/>
      <c r="P3338" s="262"/>
      <c r="Q3338" s="262"/>
      <c r="R3338" s="331"/>
    </row>
    <row r="3339" s="1" customFormat="true" ht="13.5" hidden="false" customHeight="false" outlineLevel="0" collapsed="false">
      <c r="A3339" s="346"/>
      <c r="B3339" s="346" t="s">
        <v>915</v>
      </c>
      <c r="C3339" s="346"/>
      <c r="D3339" s="346"/>
      <c r="E3339" s="346"/>
      <c r="F3339" s="347"/>
      <c r="G3339" s="348"/>
      <c r="H3339" s="349" t="n">
        <f aca="false">SUM(H3337:H3338)</f>
        <v>72825</v>
      </c>
      <c r="I3339" s="350" t="n">
        <f aca="false">K3339/H3339</f>
        <v>0.277730628218332</v>
      </c>
      <c r="J3339" s="351" t="n">
        <f aca="false">SUM(J3337:J3338)</f>
        <v>52599.267</v>
      </c>
      <c r="K3339" s="352" t="n">
        <f aca="false">H3339-J3339</f>
        <v>20225.733</v>
      </c>
      <c r="L3339" s="330"/>
      <c r="M3339" s="262"/>
      <c r="N3339" s="262"/>
      <c r="O3339" s="262"/>
      <c r="P3339" s="262"/>
      <c r="Q3339" s="262"/>
      <c r="R3339" s="331"/>
    </row>
    <row r="3340" s="1" customFormat="true" ht="13.5" hidden="false" customHeight="false" outlineLevel="0" collapsed="false">
      <c r="A3340" s="262"/>
      <c r="B3340" s="332"/>
      <c r="C3340" s="342"/>
      <c r="D3340" s="342"/>
      <c r="E3340" s="262"/>
      <c r="F3340" s="262"/>
      <c r="G3340" s="262"/>
      <c r="H3340" s="262"/>
      <c r="I3340" s="354"/>
      <c r="J3340" s="354"/>
      <c r="K3340" s="355"/>
      <c r="L3340" s="330"/>
      <c r="M3340" s="262"/>
      <c r="N3340" s="262"/>
      <c r="O3340" s="262"/>
      <c r="P3340" s="262"/>
      <c r="Q3340" s="262"/>
      <c r="R3340" s="331"/>
    </row>
    <row r="3341" s="1" customFormat="true" ht="13.5" hidden="false" customHeight="false" outlineLevel="0" collapsed="false">
      <c r="A3341" s="322"/>
      <c r="B3341" s="323" t="s">
        <v>3313</v>
      </c>
      <c r="C3341" s="324" t="s">
        <v>2080</v>
      </c>
      <c r="D3341" s="325" t="n">
        <v>42800</v>
      </c>
      <c r="E3341" s="322"/>
      <c r="F3341" s="322" t="s">
        <v>4240</v>
      </c>
      <c r="G3341" s="324"/>
      <c r="H3341" s="326" t="n">
        <v>0</v>
      </c>
      <c r="I3341" s="327" t="s">
        <v>358</v>
      </c>
      <c r="J3341" s="328" t="n">
        <v>65</v>
      </c>
      <c r="K3341" s="329" t="n">
        <v>59</v>
      </c>
      <c r="L3341" s="330"/>
      <c r="M3341" s="262"/>
      <c r="N3341" s="262"/>
      <c r="O3341" s="262"/>
      <c r="P3341" s="262"/>
      <c r="Q3341" s="262"/>
      <c r="R3341" s="331"/>
    </row>
    <row r="3342" s="1" customFormat="true" ht="12.75" hidden="false" customHeight="false" outlineLevel="0" collapsed="false">
      <c r="A3342" s="262" t="n">
        <v>2</v>
      </c>
      <c r="B3342" s="332" t="s">
        <v>2851</v>
      </c>
      <c r="C3342" s="332" t="s">
        <v>1636</v>
      </c>
      <c r="D3342" s="332" t="s">
        <v>1637</v>
      </c>
      <c r="E3342" s="262"/>
      <c r="F3342" s="331" t="n">
        <v>4.08</v>
      </c>
      <c r="G3342" s="333" t="n">
        <v>2862</v>
      </c>
      <c r="H3342" s="333" t="n">
        <f aca="false">A3342*G3342*(1-H3341/100)</f>
        <v>5724</v>
      </c>
      <c r="I3342" s="334" t="n">
        <v>2120.3</v>
      </c>
      <c r="J3342" s="334" t="n">
        <f aca="false">(A3342*I3342)/J3341*K3341</f>
        <v>3849.16</v>
      </c>
      <c r="K3342" s="335" t="n">
        <f aca="false">H3342-J3342</f>
        <v>1874.84</v>
      </c>
      <c r="L3342" s="330"/>
      <c r="M3342" s="262"/>
      <c r="N3342" s="262" t="n">
        <v>2120.3</v>
      </c>
      <c r="O3342" s="262" t="n">
        <v>23.3</v>
      </c>
      <c r="P3342" s="262" t="n">
        <v>3500</v>
      </c>
      <c r="Q3342" s="262" t="n">
        <v>2862.405</v>
      </c>
      <c r="R3342" s="331" t="n">
        <f aca="false">A3342*F3342</f>
        <v>8.16</v>
      </c>
    </row>
    <row r="3343" s="1" customFormat="true" ht="12.75" hidden="false" customHeight="false" outlineLevel="0" collapsed="false">
      <c r="A3343" s="262"/>
      <c r="B3343" s="272" t="s">
        <v>1365</v>
      </c>
      <c r="C3343" s="332"/>
      <c r="D3343" s="332"/>
      <c r="E3343" s="262"/>
      <c r="F3343" s="331"/>
      <c r="G3343" s="333"/>
      <c r="H3343" s="333"/>
      <c r="I3343" s="334"/>
      <c r="J3343" s="334"/>
      <c r="K3343" s="335"/>
      <c r="L3343" s="330"/>
      <c r="M3343" s="262"/>
      <c r="N3343" s="262"/>
      <c r="O3343" s="262"/>
      <c r="P3343" s="262"/>
      <c r="Q3343" s="262"/>
      <c r="R3343" s="331"/>
    </row>
    <row r="3344" s="1" customFormat="true" ht="12.75" hidden="false" customHeight="false" outlineLevel="0" collapsed="false">
      <c r="A3344" s="262" t="n">
        <v>2</v>
      </c>
      <c r="B3344" s="332" t="s">
        <v>4243</v>
      </c>
      <c r="C3344" s="332" t="s">
        <v>4244</v>
      </c>
      <c r="D3344" s="332" t="s">
        <v>4245</v>
      </c>
      <c r="E3344" s="262"/>
      <c r="F3344" s="331"/>
      <c r="G3344" s="333" t="n">
        <v>1667</v>
      </c>
      <c r="H3344" s="333" t="n">
        <f aca="false">A3344*G3344*(1-H3341/100)</f>
        <v>3334</v>
      </c>
      <c r="I3344" s="334" t="n">
        <v>1282.19</v>
      </c>
      <c r="J3344" s="334" t="n">
        <f aca="false">(A3344*I3344)/J3341*K3341</f>
        <v>2327.668</v>
      </c>
      <c r="K3344" s="335" t="n">
        <f aca="false">H3344-J3344</f>
        <v>1006.332</v>
      </c>
      <c r="L3344" s="330"/>
      <c r="M3344" s="262"/>
      <c r="N3344" s="262" t="n">
        <v>1282.19</v>
      </c>
      <c r="O3344" s="262" t="n">
        <v>14.09</v>
      </c>
      <c r="P3344" s="262" t="n">
        <v>1923.285</v>
      </c>
      <c r="Q3344" s="262" t="n">
        <v>1730.9565</v>
      </c>
      <c r="R3344" s="331" t="n">
        <f aca="false">A3344*F3344</f>
        <v>0</v>
      </c>
    </row>
    <row r="3345" s="1" customFormat="true" ht="12.75" hidden="false" customHeight="false" outlineLevel="0" collapsed="false">
      <c r="A3345" s="262" t="n">
        <v>1</v>
      </c>
      <c r="B3345" s="332" t="s">
        <v>4246</v>
      </c>
      <c r="C3345" s="332" t="s">
        <v>4247</v>
      </c>
      <c r="D3345" s="332" t="s">
        <v>4248</v>
      </c>
      <c r="E3345" s="262"/>
      <c r="F3345" s="331"/>
      <c r="G3345" s="333" t="n">
        <v>841</v>
      </c>
      <c r="H3345" s="333" t="n">
        <f aca="false">A3345*G3345*(1-H3341/100)</f>
        <v>841</v>
      </c>
      <c r="I3345" s="334" t="n">
        <v>600.6</v>
      </c>
      <c r="J3345" s="334" t="n">
        <f aca="false">(A3345*I3345)/J3341*K3341</f>
        <v>545.16</v>
      </c>
      <c r="K3345" s="335" t="n">
        <f aca="false">H3345-J3345</f>
        <v>295.84</v>
      </c>
      <c r="L3345" s="330"/>
      <c r="M3345" s="262"/>
      <c r="N3345" s="262" t="n">
        <v>600.6</v>
      </c>
      <c r="O3345" s="262" t="n">
        <v>6.6</v>
      </c>
      <c r="P3345" s="262"/>
      <c r="Q3345" s="262" t="n">
        <v>840.84</v>
      </c>
      <c r="R3345" s="331" t="n">
        <f aca="false">A3345*F3345</f>
        <v>0</v>
      </c>
    </row>
    <row r="3346" s="1" customFormat="true" ht="12.75" hidden="false" customHeight="false" outlineLevel="0" collapsed="false">
      <c r="A3346" s="336" t="n">
        <f aca="false">SUM(A3342:A3345)</f>
        <v>5</v>
      </c>
      <c r="B3346" s="336" t="s">
        <v>377</v>
      </c>
      <c r="C3346" s="336"/>
      <c r="D3346" s="336"/>
      <c r="E3346" s="336"/>
      <c r="F3346" s="337" t="n">
        <f aca="false">R3346</f>
        <v>8.16</v>
      </c>
      <c r="G3346" s="338"/>
      <c r="H3346" s="339" t="n">
        <f aca="false">SUM(H3342:H3345)</f>
        <v>9899</v>
      </c>
      <c r="I3346" s="340"/>
      <c r="J3346" s="341" t="n">
        <f aca="false">SUM(J3342:J3345)</f>
        <v>6721.988</v>
      </c>
      <c r="K3346" s="335" t="n">
        <f aca="false">SUM(K3342:K3345)</f>
        <v>3177.012</v>
      </c>
      <c r="L3346" s="330"/>
      <c r="M3346" s="262"/>
      <c r="N3346" s="262"/>
      <c r="O3346" s="262"/>
      <c r="P3346" s="262"/>
      <c r="Q3346" s="262"/>
      <c r="R3346" s="331" t="n">
        <f aca="false">SUM(R3342:R3345)</f>
        <v>8.16</v>
      </c>
    </row>
    <row r="3347" s="1" customFormat="true" ht="12.75" hidden="false" customHeight="false" outlineLevel="0" collapsed="false">
      <c r="A3347" s="262"/>
      <c r="B3347" s="272" t="s">
        <v>914</v>
      </c>
      <c r="C3347" s="342"/>
      <c r="D3347" s="342"/>
      <c r="E3347" s="262"/>
      <c r="F3347" s="262"/>
      <c r="G3347" s="333"/>
      <c r="H3347" s="343" t="n">
        <v>0</v>
      </c>
      <c r="I3347" s="344" t="n">
        <f aca="false">K3348/J3348</f>
        <v>0.472629823201112</v>
      </c>
      <c r="J3347" s="345"/>
      <c r="K3347" s="335"/>
      <c r="L3347" s="330"/>
      <c r="M3347" s="262"/>
      <c r="N3347" s="262"/>
      <c r="O3347" s="262"/>
      <c r="P3347" s="262"/>
      <c r="Q3347" s="262"/>
      <c r="R3347" s="331"/>
    </row>
    <row r="3348" s="1" customFormat="true" ht="13.5" hidden="false" customHeight="false" outlineLevel="0" collapsed="false">
      <c r="A3348" s="346"/>
      <c r="B3348" s="346" t="s">
        <v>915</v>
      </c>
      <c r="C3348" s="346"/>
      <c r="D3348" s="346"/>
      <c r="E3348" s="346"/>
      <c r="F3348" s="347"/>
      <c r="G3348" s="348"/>
      <c r="H3348" s="349" t="n">
        <f aca="false">SUM(H3346:H3347)</f>
        <v>9899</v>
      </c>
      <c r="I3348" s="350" t="n">
        <f aca="false">K3348/H3348</f>
        <v>0.320942721487019</v>
      </c>
      <c r="J3348" s="351" t="n">
        <f aca="false">SUM(J3346:J3347)</f>
        <v>6721.988</v>
      </c>
      <c r="K3348" s="352" t="n">
        <f aca="false">H3348-J3348</f>
        <v>3177.012</v>
      </c>
      <c r="L3348" s="330"/>
      <c r="M3348" s="262"/>
      <c r="N3348" s="262"/>
      <c r="O3348" s="262"/>
      <c r="P3348" s="262"/>
      <c r="Q3348" s="262"/>
      <c r="R3348" s="331"/>
    </row>
    <row r="3349" s="1" customFormat="true" ht="13.5" hidden="false" customHeight="false" outlineLevel="0" collapsed="false">
      <c r="A3349" s="262"/>
      <c r="B3349" s="332"/>
      <c r="C3349" s="342"/>
      <c r="D3349" s="342"/>
      <c r="E3349" s="262"/>
      <c r="F3349" s="262"/>
      <c r="G3349" s="262"/>
      <c r="H3349" s="262"/>
      <c r="I3349" s="354"/>
      <c r="J3349" s="354"/>
      <c r="K3349" s="355"/>
      <c r="L3349" s="330"/>
      <c r="M3349" s="262"/>
      <c r="N3349" s="262"/>
      <c r="O3349" s="262"/>
      <c r="P3349" s="262"/>
      <c r="Q3349" s="262"/>
      <c r="R3349" s="331"/>
    </row>
    <row r="3350" s="1" customFormat="true" ht="13.5" hidden="false" customHeight="false" outlineLevel="0" collapsed="false">
      <c r="A3350" s="322"/>
      <c r="B3350" s="323" t="s">
        <v>385</v>
      </c>
      <c r="C3350" s="324"/>
      <c r="D3350" s="325" t="n">
        <v>42800</v>
      </c>
      <c r="E3350" s="322"/>
      <c r="F3350" s="322" t="s">
        <v>4249</v>
      </c>
      <c r="G3350" s="324"/>
      <c r="H3350" s="326" t="n">
        <v>0</v>
      </c>
      <c r="I3350" s="327" t="s">
        <v>358</v>
      </c>
      <c r="J3350" s="328" t="n">
        <v>65</v>
      </c>
      <c r="K3350" s="329" t="n">
        <v>59</v>
      </c>
      <c r="L3350" s="330"/>
      <c r="M3350" s="262"/>
      <c r="N3350" s="262"/>
      <c r="O3350" s="262"/>
      <c r="P3350" s="262"/>
      <c r="Q3350" s="262"/>
      <c r="R3350" s="331"/>
    </row>
    <row r="3351" s="1" customFormat="true" ht="12.75" hidden="false" customHeight="false" outlineLevel="0" collapsed="false">
      <c r="A3351" s="262" t="n">
        <v>5</v>
      </c>
      <c r="B3351" s="332" t="s">
        <v>2483</v>
      </c>
      <c r="C3351" s="332" t="s">
        <v>2484</v>
      </c>
      <c r="D3351" s="332" t="s">
        <v>2485</v>
      </c>
      <c r="E3351" s="262"/>
      <c r="F3351" s="331" t="n">
        <v>6.2</v>
      </c>
      <c r="G3351" s="333" t="n">
        <v>1380</v>
      </c>
      <c r="H3351" s="333" t="n">
        <f aca="false">A3351*G3351*(1-H3350/100)</f>
        <v>6900</v>
      </c>
      <c r="I3351" s="334" t="n">
        <v>921.375</v>
      </c>
      <c r="J3351" s="334" t="n">
        <f aca="false">(A3351*I3351)/J3350*K3350</f>
        <v>4181.625</v>
      </c>
      <c r="K3351" s="335" t="n">
        <f aca="false">H3351-J3351</f>
        <v>2718.375</v>
      </c>
      <c r="L3351" s="330"/>
      <c r="M3351" s="262"/>
      <c r="N3351" s="262" t="n">
        <v>921.375</v>
      </c>
      <c r="O3351" s="262" t="n">
        <v>10.5</v>
      </c>
      <c r="P3351" s="262" t="n">
        <v>1380</v>
      </c>
      <c r="Q3351" s="262" t="n">
        <v>1243.8563</v>
      </c>
      <c r="R3351" s="331" t="n">
        <f aca="false">A3351*F3351</f>
        <v>31</v>
      </c>
    </row>
    <row r="3352" s="1" customFormat="true" ht="12.75" hidden="false" customHeight="false" outlineLevel="0" collapsed="false">
      <c r="A3352" s="262" t="n">
        <v>12</v>
      </c>
      <c r="B3352" s="332" t="s">
        <v>1302</v>
      </c>
      <c r="C3352" s="332" t="s">
        <v>830</v>
      </c>
      <c r="D3352" s="332" t="s">
        <v>1049</v>
      </c>
      <c r="E3352" s="262"/>
      <c r="F3352" s="331" t="n">
        <v>1.1</v>
      </c>
      <c r="G3352" s="333" t="n">
        <v>550</v>
      </c>
      <c r="H3352" s="333" t="n">
        <f aca="false">A3352*G3352*(1-H3350/100)</f>
        <v>6600</v>
      </c>
      <c r="I3352" s="334" t="n">
        <v>145.6</v>
      </c>
      <c r="J3352" s="334" t="n">
        <f aca="false">(A3352*I3352)/J3350*K3350</f>
        <v>1585.92</v>
      </c>
      <c r="K3352" s="335" t="n">
        <f aca="false">H3352-J3352</f>
        <v>5014.08</v>
      </c>
      <c r="L3352" s="330"/>
      <c r="M3352" s="262"/>
      <c r="N3352" s="262" t="n">
        <v>145.6</v>
      </c>
      <c r="O3352" s="262" t="n">
        <v>1.6</v>
      </c>
      <c r="P3352" s="262" t="n">
        <v>550</v>
      </c>
      <c r="Q3352" s="262" t="n">
        <v>218.4</v>
      </c>
      <c r="R3352" s="331" t="n">
        <f aca="false">A3352*F3352</f>
        <v>13.2</v>
      </c>
    </row>
    <row r="3353" s="1" customFormat="true" ht="12.75" hidden="false" customHeight="false" outlineLevel="0" collapsed="false">
      <c r="A3353" s="262" t="n">
        <v>12</v>
      </c>
      <c r="B3353" s="332" t="s">
        <v>832</v>
      </c>
      <c r="C3353" s="332" t="s">
        <v>833</v>
      </c>
      <c r="D3353" s="332" t="s">
        <v>834</v>
      </c>
      <c r="E3353" s="262"/>
      <c r="F3353" s="331" t="n">
        <v>0.03</v>
      </c>
      <c r="G3353" s="333" t="n">
        <v>34</v>
      </c>
      <c r="H3353" s="333" t="n">
        <f aca="false">A3353*G3353*(1-H3350/100)</f>
        <v>408</v>
      </c>
      <c r="I3353" s="334" t="n">
        <v>22.75</v>
      </c>
      <c r="J3353" s="334" t="n">
        <f aca="false">(A3353*I3353)/J3350*K3350</f>
        <v>247.8</v>
      </c>
      <c r="K3353" s="335" t="n">
        <f aca="false">H3353-J3353</f>
        <v>160.2</v>
      </c>
      <c r="L3353" s="330"/>
      <c r="M3353" s="262"/>
      <c r="N3353" s="262" t="n">
        <v>22.75</v>
      </c>
      <c r="O3353" s="262" t="n">
        <v>0.25</v>
      </c>
      <c r="P3353" s="262" t="n">
        <v>34.125</v>
      </c>
      <c r="Q3353" s="262" t="n">
        <v>36.4</v>
      </c>
      <c r="R3353" s="331" t="n">
        <f aca="false">A3353*F3353</f>
        <v>0.36</v>
      </c>
    </row>
    <row r="3354" s="1" customFormat="true" ht="12.75" hidden="false" customHeight="false" outlineLevel="0" collapsed="false">
      <c r="A3354" s="262" t="n">
        <v>12</v>
      </c>
      <c r="B3354" s="332" t="s">
        <v>841</v>
      </c>
      <c r="C3354" s="332" t="s">
        <v>842</v>
      </c>
      <c r="D3354" s="332" t="s">
        <v>834</v>
      </c>
      <c r="E3354" s="262"/>
      <c r="F3354" s="331" t="n">
        <v>0.02</v>
      </c>
      <c r="G3354" s="333" t="n">
        <v>31</v>
      </c>
      <c r="H3354" s="333" t="n">
        <f aca="false">A3354*G3354*(1-H3350/100)</f>
        <v>372</v>
      </c>
      <c r="I3354" s="334" t="n">
        <v>20.93</v>
      </c>
      <c r="J3354" s="334" t="n">
        <f aca="false">(A3354*I3354)/J3350*K3350</f>
        <v>227.976</v>
      </c>
      <c r="K3354" s="335" t="n">
        <f aca="false">H3354-J3354</f>
        <v>144.024</v>
      </c>
      <c r="L3354" s="330"/>
      <c r="M3354" s="262"/>
      <c r="N3354" s="262" t="n">
        <v>20.93</v>
      </c>
      <c r="O3354" s="262" t="n">
        <v>0.23</v>
      </c>
      <c r="P3354" s="262" t="n">
        <v>31.395</v>
      </c>
      <c r="Q3354" s="262" t="n">
        <v>27.209</v>
      </c>
      <c r="R3354" s="331" t="n">
        <f aca="false">A3354*F3354</f>
        <v>0.24</v>
      </c>
    </row>
    <row r="3355" s="1" customFormat="true" ht="12.75" hidden="false" customHeight="false" outlineLevel="0" collapsed="false">
      <c r="A3355" s="262" t="n">
        <v>5</v>
      </c>
      <c r="B3355" s="332" t="s">
        <v>1268</v>
      </c>
      <c r="C3355" s="332" t="s">
        <v>1269</v>
      </c>
      <c r="D3355" s="332" t="s">
        <v>1643</v>
      </c>
      <c r="E3355" s="262"/>
      <c r="F3355" s="331" t="n">
        <v>0.3</v>
      </c>
      <c r="G3355" s="333" t="n">
        <v>133</v>
      </c>
      <c r="H3355" s="333" t="n">
        <f aca="false">A3355*G3355*(1-H3350/100)</f>
        <v>665</v>
      </c>
      <c r="I3355" s="334" t="n">
        <v>66.69</v>
      </c>
      <c r="J3355" s="334" t="n">
        <f aca="false">(A3355*I3355)/J3350*K3350</f>
        <v>302.67</v>
      </c>
      <c r="K3355" s="335" t="n">
        <f aca="false">H3355-J3355</f>
        <v>362.33</v>
      </c>
      <c r="L3355" s="330"/>
      <c r="M3355" s="262"/>
      <c r="N3355" s="262" t="n">
        <v>66.69</v>
      </c>
      <c r="O3355" s="262" t="n">
        <v>0.76</v>
      </c>
      <c r="P3355" s="262" t="n">
        <v>133.38</v>
      </c>
      <c r="Q3355" s="262" t="n">
        <v>90.0315</v>
      </c>
      <c r="R3355" s="331" t="n">
        <f aca="false">A3355*F3355</f>
        <v>1.5</v>
      </c>
    </row>
    <row r="3356" s="1" customFormat="true" ht="12.75" hidden="false" customHeight="false" outlineLevel="0" collapsed="false">
      <c r="A3356" s="262" t="n">
        <v>1</v>
      </c>
      <c r="B3356" s="332" t="s">
        <v>3398</v>
      </c>
      <c r="C3356" s="332" t="s">
        <v>3399</v>
      </c>
      <c r="D3356" s="332" t="s">
        <v>3400</v>
      </c>
      <c r="E3356" s="262"/>
      <c r="F3356" s="331" t="n">
        <v>17.8</v>
      </c>
      <c r="G3356" s="333" t="n">
        <v>3187</v>
      </c>
      <c r="H3356" s="333" t="n">
        <f aca="false">A3356*G3356*(1-H3350/100)</f>
        <v>3187</v>
      </c>
      <c r="I3356" s="334" t="n">
        <v>2124.4275</v>
      </c>
      <c r="J3356" s="334" t="n">
        <f aca="false">(A3356*I3356)/J3350*K3350</f>
        <v>1928.3265</v>
      </c>
      <c r="K3356" s="335" t="n">
        <f aca="false">H3356-J3356</f>
        <v>1258.6735</v>
      </c>
      <c r="L3356" s="330"/>
      <c r="M3356" s="262"/>
      <c r="N3356" s="262" t="n">
        <v>2124.4275</v>
      </c>
      <c r="O3356" s="262" t="n">
        <v>24.21</v>
      </c>
      <c r="P3356" s="262" t="n">
        <v>3186.6413</v>
      </c>
      <c r="Q3356" s="262" t="n">
        <v>2761.7558</v>
      </c>
      <c r="R3356" s="331" t="n">
        <f aca="false">A3356*F3356</f>
        <v>17.8</v>
      </c>
    </row>
    <row r="3357" s="1" customFormat="true" ht="12.75" hidden="false" customHeight="false" outlineLevel="0" collapsed="false">
      <c r="A3357" s="262" t="n">
        <v>1</v>
      </c>
      <c r="B3357" s="332" t="s">
        <v>3401</v>
      </c>
      <c r="C3357" s="332" t="s">
        <v>3399</v>
      </c>
      <c r="D3357" s="332" t="s">
        <v>3402</v>
      </c>
      <c r="E3357" s="262"/>
      <c r="F3357" s="331" t="n">
        <v>17.8</v>
      </c>
      <c r="G3357" s="333" t="n">
        <v>3187</v>
      </c>
      <c r="H3357" s="333" t="n">
        <f aca="false">A3357*G3357*(1-H3350/100)</f>
        <v>3187</v>
      </c>
      <c r="I3357" s="334" t="n">
        <v>2124.4275</v>
      </c>
      <c r="J3357" s="334" t="n">
        <f aca="false">(A3357*I3357)/J3350*K3350</f>
        <v>1928.3265</v>
      </c>
      <c r="K3357" s="335" t="n">
        <f aca="false">H3357-J3357</f>
        <v>1258.6735</v>
      </c>
      <c r="L3357" s="330"/>
      <c r="M3357" s="262"/>
      <c r="N3357" s="262" t="n">
        <v>2124.4275</v>
      </c>
      <c r="O3357" s="262" t="n">
        <v>24.21</v>
      </c>
      <c r="P3357" s="262" t="n">
        <v>3186.6413</v>
      </c>
      <c r="Q3357" s="262" t="n">
        <v>2761.7558</v>
      </c>
      <c r="R3357" s="331" t="n">
        <f aca="false">A3357*F3357</f>
        <v>17.8</v>
      </c>
    </row>
    <row r="3358" s="1" customFormat="true" ht="12.75" hidden="false" customHeight="false" outlineLevel="0" collapsed="false">
      <c r="A3358" s="262" t="n">
        <v>1</v>
      </c>
      <c r="B3358" s="332" t="s">
        <v>4250</v>
      </c>
      <c r="C3358" s="332" t="s">
        <v>2287</v>
      </c>
      <c r="D3358" s="332" t="s">
        <v>4251</v>
      </c>
      <c r="E3358" s="262"/>
      <c r="F3358" s="331" t="n">
        <v>52</v>
      </c>
      <c r="G3358" s="333" t="n">
        <v>10647</v>
      </c>
      <c r="H3358" s="333" t="n">
        <f aca="false">A3358*G3358*(1-H3350/100)</f>
        <v>10647</v>
      </c>
      <c r="I3358" s="334" t="n">
        <v>7098</v>
      </c>
      <c r="J3358" s="334" t="n">
        <f aca="false">(A3358*I3358)/J3350*K3350</f>
        <v>6442.8</v>
      </c>
      <c r="K3358" s="335" t="n">
        <f aca="false">H3358-J3358</f>
        <v>4204.2</v>
      </c>
      <c r="L3358" s="330"/>
      <c r="M3358" s="262"/>
      <c r="N3358" s="262" t="n">
        <v>7098</v>
      </c>
      <c r="O3358" s="262" t="n">
        <v>78</v>
      </c>
      <c r="P3358" s="262" t="n">
        <v>10647</v>
      </c>
      <c r="Q3358" s="262" t="n">
        <v>9227.4</v>
      </c>
      <c r="R3358" s="331" t="n">
        <f aca="false">A3358*F3358</f>
        <v>52</v>
      </c>
    </row>
    <row r="3359" s="1" customFormat="true" ht="12.75" hidden="false" customHeight="false" outlineLevel="0" collapsed="false">
      <c r="A3359" s="262" t="n">
        <v>12</v>
      </c>
      <c r="B3359" s="332" t="s">
        <v>3403</v>
      </c>
      <c r="C3359" s="332" t="s">
        <v>3404</v>
      </c>
      <c r="D3359" s="332" t="s">
        <v>3405</v>
      </c>
      <c r="E3359" s="262"/>
      <c r="F3359" s="331" t="n">
        <v>0.5</v>
      </c>
      <c r="G3359" s="333" t="n">
        <v>0</v>
      </c>
      <c r="H3359" s="333" t="n">
        <f aca="false">A3359*G3359*(1-H3350/100)</f>
        <v>0</v>
      </c>
      <c r="I3359" s="334" t="n">
        <v>78.0975</v>
      </c>
      <c r="J3359" s="334" t="n">
        <f aca="false">(A3359*I3359)/J3350*K3350</f>
        <v>850.662</v>
      </c>
      <c r="K3359" s="335" t="n">
        <f aca="false">H3359-J3359</f>
        <v>-850.662</v>
      </c>
      <c r="L3359" s="330"/>
      <c r="M3359" s="262"/>
      <c r="N3359" s="262" t="n">
        <v>78.0975</v>
      </c>
      <c r="O3359" s="262" t="n">
        <v>0.89</v>
      </c>
      <c r="P3359" s="262"/>
      <c r="Q3359" s="262" t="n">
        <v>105.4316</v>
      </c>
      <c r="R3359" s="331" t="n">
        <f aca="false">A3359*F3359</f>
        <v>6</v>
      </c>
    </row>
    <row r="3360" s="1" customFormat="true" ht="12.75" hidden="false" customHeight="false" outlineLevel="0" collapsed="false">
      <c r="A3360" s="262" t="n">
        <v>4</v>
      </c>
      <c r="B3360" s="332" t="s">
        <v>4252</v>
      </c>
      <c r="C3360" s="332" t="s">
        <v>1822</v>
      </c>
      <c r="D3360" s="332" t="s">
        <v>4253</v>
      </c>
      <c r="E3360" s="262"/>
      <c r="F3360" s="331" t="n">
        <v>0.54</v>
      </c>
      <c r="G3360" s="333" t="n">
        <v>211</v>
      </c>
      <c r="H3360" s="333" t="n">
        <f aca="false">A3360*G3360*(1-H3350/100)</f>
        <v>844</v>
      </c>
      <c r="I3360" s="334" t="n">
        <v>140.4</v>
      </c>
      <c r="J3360" s="334" t="n">
        <f aca="false">(A3360*I3360)/J3350*K3350</f>
        <v>509.76</v>
      </c>
      <c r="K3360" s="335" t="n">
        <f aca="false">H3360-J3360</f>
        <v>334.24</v>
      </c>
      <c r="L3360" s="330"/>
      <c r="M3360" s="262"/>
      <c r="N3360" s="262" t="n">
        <v>140.4</v>
      </c>
      <c r="O3360" s="262" t="n">
        <v>1.6</v>
      </c>
      <c r="P3360" s="262" t="n">
        <v>210.6</v>
      </c>
      <c r="Q3360" s="262" t="n">
        <v>189.54</v>
      </c>
      <c r="R3360" s="331" t="n">
        <f aca="false">A3360*F3360</f>
        <v>2.16</v>
      </c>
    </row>
    <row r="3361" s="1" customFormat="true" ht="12.75" hidden="false" customHeight="false" outlineLevel="0" collapsed="false">
      <c r="A3361" s="262" t="n">
        <v>2</v>
      </c>
      <c r="B3361" s="332" t="s">
        <v>4254</v>
      </c>
      <c r="C3361" s="332" t="s">
        <v>1825</v>
      </c>
      <c r="D3361" s="332" t="s">
        <v>4255</v>
      </c>
      <c r="E3361" s="262"/>
      <c r="F3361" s="331" t="n">
        <v>5.3</v>
      </c>
      <c r="G3361" s="333" t="n">
        <v>1487</v>
      </c>
      <c r="H3361" s="333" t="n">
        <f aca="false">A3361*G3361*(1-H3350/100)</f>
        <v>2974</v>
      </c>
      <c r="I3361" s="334" t="n">
        <v>991.575</v>
      </c>
      <c r="J3361" s="334" t="n">
        <f aca="false">(A3361*I3361)/J3350*K3350</f>
        <v>1800.09</v>
      </c>
      <c r="K3361" s="335" t="n">
        <f aca="false">H3361-J3361</f>
        <v>1173.91</v>
      </c>
      <c r="L3361" s="330"/>
      <c r="M3361" s="262"/>
      <c r="N3361" s="262" t="n">
        <v>991.575</v>
      </c>
      <c r="O3361" s="262" t="n">
        <v>11.3</v>
      </c>
      <c r="P3361" s="262" t="n">
        <v>1487.3625</v>
      </c>
      <c r="Q3361" s="262" t="n">
        <v>1338.6263</v>
      </c>
      <c r="R3361" s="331" t="n">
        <f aca="false">A3361*F3361</f>
        <v>10.6</v>
      </c>
    </row>
    <row r="3362" s="1" customFormat="true" ht="12.75" hidden="false" customHeight="false" outlineLevel="0" collapsed="false">
      <c r="A3362" s="262" t="n">
        <v>2</v>
      </c>
      <c r="B3362" s="332" t="s">
        <v>3157</v>
      </c>
      <c r="C3362" s="332" t="s">
        <v>3074</v>
      </c>
      <c r="D3362" s="332" t="s">
        <v>3158</v>
      </c>
      <c r="E3362" s="262"/>
      <c r="F3362" s="331" t="n">
        <v>69</v>
      </c>
      <c r="G3362" s="333" t="n">
        <v>10662</v>
      </c>
      <c r="H3362" s="333" t="n">
        <f aca="false">A3362*G3362*(1-H3350/100)</f>
        <v>21324</v>
      </c>
      <c r="I3362" s="334" t="n">
        <v>7107.75</v>
      </c>
      <c r="J3362" s="334" t="n">
        <f aca="false">(A3362*I3362)/J3350*K3350</f>
        <v>12903.3</v>
      </c>
      <c r="K3362" s="335" t="n">
        <f aca="false">H3362-J3362</f>
        <v>8420.7</v>
      </c>
      <c r="L3362" s="330"/>
      <c r="M3362" s="262"/>
      <c r="N3362" s="262" t="n">
        <v>7107.75</v>
      </c>
      <c r="O3362" s="262" t="n">
        <v>81</v>
      </c>
      <c r="P3362" s="262" t="n">
        <v>10661.625</v>
      </c>
      <c r="Q3362" s="262" t="n">
        <v>9595.4625</v>
      </c>
      <c r="R3362" s="331" t="n">
        <f aca="false">A3362*F3362</f>
        <v>138</v>
      </c>
    </row>
    <row r="3363" s="1" customFormat="true" ht="12.75" hidden="false" customHeight="false" outlineLevel="0" collapsed="false">
      <c r="A3363" s="262" t="n">
        <v>1</v>
      </c>
      <c r="B3363" s="332" t="s">
        <v>4256</v>
      </c>
      <c r="C3363" s="332" t="s">
        <v>2915</v>
      </c>
      <c r="D3363" s="332" t="s">
        <v>4257</v>
      </c>
      <c r="E3363" s="262"/>
      <c r="F3363" s="331" t="n">
        <v>130</v>
      </c>
      <c r="G3363" s="333" t="n">
        <v>19792</v>
      </c>
      <c r="H3363" s="333" t="n">
        <f aca="false">A3363*G3363*(1-H3350/100)</f>
        <v>19792</v>
      </c>
      <c r="I3363" s="334" t="n">
        <v>13195</v>
      </c>
      <c r="J3363" s="334" t="n">
        <f aca="false">(A3363*I3363)/J3350*K3350</f>
        <v>11977</v>
      </c>
      <c r="K3363" s="335" t="n">
        <f aca="false">H3363-J3363</f>
        <v>7815</v>
      </c>
      <c r="L3363" s="330"/>
      <c r="M3363" s="262"/>
      <c r="N3363" s="262" t="n">
        <v>13195</v>
      </c>
      <c r="O3363" s="262" t="n">
        <v>140</v>
      </c>
      <c r="P3363" s="262" t="n">
        <v>19792.5</v>
      </c>
      <c r="Q3363" s="262" t="n">
        <v>19792.5</v>
      </c>
      <c r="R3363" s="331" t="n">
        <f aca="false">A3363*F3363</f>
        <v>130</v>
      </c>
    </row>
    <row r="3364" s="1" customFormat="true" ht="12.75" hidden="false" customHeight="false" outlineLevel="0" collapsed="false">
      <c r="A3364" s="262" t="n">
        <v>1</v>
      </c>
      <c r="B3364" s="332" t="s">
        <v>4258</v>
      </c>
      <c r="C3364" s="332" t="s">
        <v>4259</v>
      </c>
      <c r="D3364" s="332" t="s">
        <v>4260</v>
      </c>
      <c r="E3364" s="262"/>
      <c r="F3364" s="331"/>
      <c r="G3364" s="333" t="n">
        <v>7500</v>
      </c>
      <c r="H3364" s="333" t="n">
        <f aca="false">A3364*G3364*(1-H3350/100)</f>
        <v>7500</v>
      </c>
      <c r="I3364" s="334" t="n">
        <v>5577</v>
      </c>
      <c r="J3364" s="334" t="n">
        <f aca="false">(A3364*I3364)/J3350*K3350</f>
        <v>5062.2</v>
      </c>
      <c r="K3364" s="335" t="n">
        <f aca="false">H3364-J3364</f>
        <v>2437.8</v>
      </c>
      <c r="L3364" s="330"/>
      <c r="M3364" s="262"/>
      <c r="N3364" s="262" t="n">
        <v>5577</v>
      </c>
      <c r="O3364" s="262" t="n">
        <v>65</v>
      </c>
      <c r="P3364" s="262" t="n">
        <v>7500</v>
      </c>
      <c r="Q3364" s="262" t="n">
        <v>6971.25</v>
      </c>
      <c r="R3364" s="331" t="n">
        <f aca="false">A3364*F3364</f>
        <v>0</v>
      </c>
    </row>
    <row r="3365" s="1" customFormat="true" ht="12.75" hidden="false" customHeight="false" outlineLevel="0" collapsed="false">
      <c r="A3365" s="262" t="n">
        <v>1</v>
      </c>
      <c r="B3365" s="332" t="s">
        <v>4261</v>
      </c>
      <c r="C3365" s="332" t="s">
        <v>3414</v>
      </c>
      <c r="D3365" s="332" t="s">
        <v>4262</v>
      </c>
      <c r="E3365" s="262"/>
      <c r="F3365" s="331"/>
      <c r="G3365" s="333" t="n">
        <v>832</v>
      </c>
      <c r="H3365" s="333" t="n">
        <f aca="false">A3365*G3365*(1-H3350/100)</f>
        <v>832</v>
      </c>
      <c r="I3365" s="334" t="n">
        <v>332.969</v>
      </c>
      <c r="J3365" s="334" t="n">
        <f aca="false">(A3365*I3365)/J3350*K3350</f>
        <v>302.2334</v>
      </c>
      <c r="K3365" s="335" t="n">
        <f aca="false">H3365-J3365</f>
        <v>529.7666</v>
      </c>
      <c r="L3365" s="330"/>
      <c r="M3365" s="262"/>
      <c r="N3365" s="262" t="n">
        <v>332.969</v>
      </c>
      <c r="O3365" s="262" t="n">
        <v>3.659</v>
      </c>
      <c r="P3365" s="262" t="n">
        <v>832.4225</v>
      </c>
      <c r="Q3365" s="262" t="n">
        <v>665.938</v>
      </c>
      <c r="R3365" s="331" t="n">
        <f aca="false">A3365*F3365</f>
        <v>0</v>
      </c>
    </row>
    <row r="3366" s="1" customFormat="true" ht="12.75" hidden="false" customHeight="false" outlineLevel="0" collapsed="false">
      <c r="A3366" s="262" t="n">
        <v>1</v>
      </c>
      <c r="B3366" s="332" t="s">
        <v>1259</v>
      </c>
      <c r="C3366" s="332" t="s">
        <v>1260</v>
      </c>
      <c r="D3366" s="332" t="s">
        <v>1261</v>
      </c>
      <c r="E3366" s="262"/>
      <c r="F3366" s="331" t="n">
        <v>0.35</v>
      </c>
      <c r="G3366" s="333" t="n">
        <v>800</v>
      </c>
      <c r="H3366" s="333" t="n">
        <f aca="false">A3366*G3366*(1-H3350/100)</f>
        <v>800</v>
      </c>
      <c r="I3366" s="334" t="n">
        <v>263.9</v>
      </c>
      <c r="J3366" s="334" t="n">
        <f aca="false">(A3366*I3366)/J3350*K3350</f>
        <v>239.54</v>
      </c>
      <c r="K3366" s="335" t="n">
        <f aca="false">H3366-J3366</f>
        <v>560.46</v>
      </c>
      <c r="L3366" s="330"/>
      <c r="M3366" s="262"/>
      <c r="N3366" s="262" t="n">
        <v>263.9</v>
      </c>
      <c r="O3366" s="262" t="n">
        <v>2.8</v>
      </c>
      <c r="P3366" s="262" t="n">
        <v>800</v>
      </c>
      <c r="Q3366" s="262" t="n">
        <v>527.8</v>
      </c>
      <c r="R3366" s="331" t="n">
        <f aca="false">A3366*F3366</f>
        <v>0.35</v>
      </c>
    </row>
    <row r="3367" s="1" customFormat="true" ht="12.75" hidden="false" customHeight="false" outlineLevel="0" collapsed="false">
      <c r="A3367" s="262" t="n">
        <v>1</v>
      </c>
      <c r="B3367" s="332" t="s">
        <v>2380</v>
      </c>
      <c r="C3367" s="332" t="s">
        <v>2381</v>
      </c>
      <c r="D3367" s="332" t="s">
        <v>2382</v>
      </c>
      <c r="E3367" s="262"/>
      <c r="F3367" s="331" t="n">
        <v>0.4</v>
      </c>
      <c r="G3367" s="333" t="n">
        <v>2500</v>
      </c>
      <c r="H3367" s="333" t="n">
        <f aca="false">A3367*G3367*(1-H3350/100)</f>
        <v>2500</v>
      </c>
      <c r="I3367" s="334" t="n">
        <v>1365</v>
      </c>
      <c r="J3367" s="334" t="n">
        <f aca="false">(A3367*I3367)/J3350*K3350</f>
        <v>1239</v>
      </c>
      <c r="K3367" s="335" t="n">
        <f aca="false">H3367-J3367</f>
        <v>1261</v>
      </c>
      <c r="L3367" s="330"/>
      <c r="M3367" s="262"/>
      <c r="N3367" s="262" t="n">
        <v>1365</v>
      </c>
      <c r="O3367" s="262" t="n">
        <v>15</v>
      </c>
      <c r="P3367" s="262" t="n">
        <v>2500</v>
      </c>
      <c r="Q3367" s="262" t="n">
        <v>1842.75</v>
      </c>
      <c r="R3367" s="331" t="n">
        <f aca="false">A3367*F3367</f>
        <v>0.4</v>
      </c>
    </row>
    <row r="3368" s="1" customFormat="true" ht="12.75" hidden="false" customHeight="false" outlineLevel="0" collapsed="false">
      <c r="A3368" s="262" t="n">
        <v>2</v>
      </c>
      <c r="B3368" s="332" t="s">
        <v>1654</v>
      </c>
      <c r="C3368" s="332" t="s">
        <v>1550</v>
      </c>
      <c r="D3368" s="332" t="s">
        <v>1655</v>
      </c>
      <c r="E3368" s="262"/>
      <c r="F3368" s="331" t="n">
        <v>0.25</v>
      </c>
      <c r="G3368" s="333" t="n">
        <v>480</v>
      </c>
      <c r="H3368" s="333" t="n">
        <f aca="false">A3368*G3368*(1-H3350/100)</f>
        <v>960</v>
      </c>
      <c r="I3368" s="334" t="n">
        <v>301.275</v>
      </c>
      <c r="J3368" s="334" t="n">
        <f aca="false">(A3368*I3368)/J3350*K3350</f>
        <v>546.93</v>
      </c>
      <c r="K3368" s="335" t="n">
        <f aca="false">H3368-J3368</f>
        <v>413.07</v>
      </c>
      <c r="L3368" s="330"/>
      <c r="M3368" s="262"/>
      <c r="N3368" s="262" t="n">
        <v>301.275</v>
      </c>
      <c r="O3368" s="262" t="n">
        <v>3.09</v>
      </c>
      <c r="P3368" s="262" t="n">
        <v>480</v>
      </c>
      <c r="Q3368" s="262" t="n">
        <v>406.7212</v>
      </c>
      <c r="R3368" s="331" t="n">
        <f aca="false">A3368*F3368</f>
        <v>0.5</v>
      </c>
    </row>
    <row r="3369" s="1" customFormat="true" ht="12.75" hidden="false" customHeight="false" outlineLevel="0" collapsed="false">
      <c r="A3369" s="262" t="n">
        <v>1</v>
      </c>
      <c r="B3369" s="332" t="s">
        <v>2806</v>
      </c>
      <c r="C3369" s="332" t="s">
        <v>1550</v>
      </c>
      <c r="D3369" s="332" t="s">
        <v>2807</v>
      </c>
      <c r="E3369" s="262"/>
      <c r="F3369" s="331" t="n">
        <v>0.31</v>
      </c>
      <c r="G3369" s="333" t="n">
        <v>520</v>
      </c>
      <c r="H3369" s="333" t="n">
        <f aca="false">A3369*G3369*(1-H3350/100)</f>
        <v>520</v>
      </c>
      <c r="I3369" s="334" t="n">
        <v>325.5525</v>
      </c>
      <c r="J3369" s="334" t="n">
        <f aca="false">(A3369*I3369)/J3350*K3350</f>
        <v>295.5015</v>
      </c>
      <c r="K3369" s="335" t="n">
        <f aca="false">H3369-J3369</f>
        <v>224.4985</v>
      </c>
      <c r="L3369" s="330"/>
      <c r="M3369" s="262"/>
      <c r="N3369" s="262" t="n">
        <v>325.5525</v>
      </c>
      <c r="O3369" s="262" t="n">
        <v>3.71</v>
      </c>
      <c r="P3369" s="262" t="n">
        <v>520</v>
      </c>
      <c r="Q3369" s="262" t="n">
        <v>439.4959</v>
      </c>
      <c r="R3369" s="331" t="n">
        <f aca="false">A3369*F3369</f>
        <v>0.31</v>
      </c>
    </row>
    <row r="3370" s="1" customFormat="true" ht="12.75" hidden="false" customHeight="false" outlineLevel="0" collapsed="false">
      <c r="A3370" s="262" t="n">
        <v>2</v>
      </c>
      <c r="B3370" s="332" t="s">
        <v>2313</v>
      </c>
      <c r="C3370" s="332" t="s">
        <v>1550</v>
      </c>
      <c r="D3370" s="332" t="s">
        <v>2314</v>
      </c>
      <c r="E3370" s="262"/>
      <c r="F3370" s="331" t="n">
        <v>0.27</v>
      </c>
      <c r="G3370" s="333" t="n">
        <v>510</v>
      </c>
      <c r="H3370" s="333" t="n">
        <f aca="false">A3370*G3370*(1-H3350/100)</f>
        <v>1020</v>
      </c>
      <c r="I3370" s="334" t="n">
        <v>316.875</v>
      </c>
      <c r="J3370" s="334" t="n">
        <f aca="false">(A3370*I3370)/J3350*K3350</f>
        <v>575.25</v>
      </c>
      <c r="K3370" s="335" t="n">
        <f aca="false">H3370-J3370</f>
        <v>444.75</v>
      </c>
      <c r="L3370" s="330"/>
      <c r="M3370" s="262"/>
      <c r="N3370" s="262" t="n">
        <v>316.875</v>
      </c>
      <c r="O3370" s="262" t="n">
        <v>3.25</v>
      </c>
      <c r="P3370" s="262" t="n">
        <v>510</v>
      </c>
      <c r="Q3370" s="262" t="n">
        <v>427.7812</v>
      </c>
      <c r="R3370" s="331" t="n">
        <f aca="false">A3370*F3370</f>
        <v>0.54</v>
      </c>
    </row>
    <row r="3371" s="1" customFormat="true" ht="12.75" hidden="false" customHeight="false" outlineLevel="0" collapsed="false">
      <c r="A3371" s="262" t="n">
        <v>2</v>
      </c>
      <c r="B3371" s="332" t="s">
        <v>2315</v>
      </c>
      <c r="C3371" s="332" t="s">
        <v>2316</v>
      </c>
      <c r="D3371" s="332" t="s">
        <v>2317</v>
      </c>
      <c r="E3371" s="262"/>
      <c r="F3371" s="331" t="n">
        <v>0.34</v>
      </c>
      <c r="G3371" s="333" t="n">
        <v>540</v>
      </c>
      <c r="H3371" s="333" t="n">
        <f aca="false">A3371*G3371*(1-H3350/100)</f>
        <v>1080</v>
      </c>
      <c r="I3371" s="334" t="n">
        <v>361.725</v>
      </c>
      <c r="J3371" s="334" t="n">
        <f aca="false">(A3371*I3371)/J3350*K3350</f>
        <v>656.67</v>
      </c>
      <c r="K3371" s="335" t="n">
        <f aca="false">H3371-J3371</f>
        <v>423.33</v>
      </c>
      <c r="L3371" s="330"/>
      <c r="M3371" s="262"/>
      <c r="N3371" s="262" t="n">
        <v>361.725</v>
      </c>
      <c r="O3371" s="262" t="n">
        <v>3.71</v>
      </c>
      <c r="P3371" s="262" t="n">
        <v>540</v>
      </c>
      <c r="Q3371" s="262" t="n">
        <v>488.3288</v>
      </c>
      <c r="R3371" s="331" t="n">
        <f aca="false">A3371*F3371</f>
        <v>0.68</v>
      </c>
    </row>
    <row r="3372" s="1" customFormat="true" ht="12.75" hidden="false" customHeight="false" outlineLevel="0" collapsed="false">
      <c r="A3372" s="262" t="n">
        <v>1</v>
      </c>
      <c r="B3372" s="332" t="s">
        <v>4263</v>
      </c>
      <c r="C3372" s="332" t="s">
        <v>1550</v>
      </c>
      <c r="D3372" s="332" t="s">
        <v>4264</v>
      </c>
      <c r="E3372" s="262"/>
      <c r="F3372" s="331" t="n">
        <v>0.51</v>
      </c>
      <c r="G3372" s="333" t="n">
        <v>700</v>
      </c>
      <c r="H3372" s="333" t="n">
        <f aca="false">A3372*G3372*(1-H3350/100)</f>
        <v>700</v>
      </c>
      <c r="I3372" s="334" t="n">
        <v>440.505</v>
      </c>
      <c r="J3372" s="334" t="n">
        <f aca="false">(A3372*I3372)/J3350*K3350</f>
        <v>399.843</v>
      </c>
      <c r="K3372" s="335" t="n">
        <f aca="false">H3372-J3372</f>
        <v>300.157</v>
      </c>
      <c r="L3372" s="330"/>
      <c r="M3372" s="262"/>
      <c r="N3372" s="262" t="n">
        <v>440.505</v>
      </c>
      <c r="O3372" s="262" t="n">
        <v>5.02</v>
      </c>
      <c r="P3372" s="262" t="n">
        <v>700</v>
      </c>
      <c r="Q3372" s="262" t="n">
        <v>594.6818</v>
      </c>
      <c r="R3372" s="331" t="n">
        <f aca="false">A3372*F3372</f>
        <v>0.51</v>
      </c>
    </row>
    <row r="3373" s="1" customFormat="true" ht="12.75" hidden="false" customHeight="false" outlineLevel="0" collapsed="false">
      <c r="A3373" s="262" t="n">
        <v>2</v>
      </c>
      <c r="B3373" s="332" t="s">
        <v>2320</v>
      </c>
      <c r="C3373" s="332" t="s">
        <v>2321</v>
      </c>
      <c r="D3373" s="332" t="s">
        <v>2322</v>
      </c>
      <c r="E3373" s="262"/>
      <c r="F3373" s="331" t="n">
        <v>1.59</v>
      </c>
      <c r="G3373" s="333" t="n">
        <v>1250</v>
      </c>
      <c r="H3373" s="333" t="n">
        <f aca="false">A3373*G3373*(1-H3350/100)</f>
        <v>2500</v>
      </c>
      <c r="I3373" s="334" t="n">
        <v>835.38</v>
      </c>
      <c r="J3373" s="334" t="n">
        <f aca="false">(A3373*I3373)/J3350*K3350</f>
        <v>1516.536</v>
      </c>
      <c r="K3373" s="335" t="n">
        <f aca="false">H3373-J3373</f>
        <v>983.464</v>
      </c>
      <c r="L3373" s="330"/>
      <c r="M3373" s="262"/>
      <c r="N3373" s="262" t="n">
        <v>835.38</v>
      </c>
      <c r="O3373" s="262" t="n">
        <v>9.52</v>
      </c>
      <c r="P3373" s="262" t="n">
        <v>1250</v>
      </c>
      <c r="Q3373" s="262" t="n">
        <v>1127.763</v>
      </c>
      <c r="R3373" s="331" t="n">
        <f aca="false">A3373*F3373</f>
        <v>3.18</v>
      </c>
    </row>
    <row r="3374" s="1" customFormat="true" ht="12.75" hidden="false" customHeight="false" outlineLevel="0" collapsed="false">
      <c r="A3374" s="262" t="n">
        <v>1</v>
      </c>
      <c r="B3374" s="332" t="s">
        <v>4265</v>
      </c>
      <c r="C3374" s="332" t="s">
        <v>2133</v>
      </c>
      <c r="D3374" s="332" t="s">
        <v>4266</v>
      </c>
      <c r="E3374" s="262"/>
      <c r="F3374" s="331" t="n">
        <v>3.5</v>
      </c>
      <c r="G3374" s="333" t="n">
        <v>2110</v>
      </c>
      <c r="H3374" s="333" t="n">
        <f aca="false">A3374*G3374*(1-H3350/100)</f>
        <v>2110</v>
      </c>
      <c r="I3374" s="334" t="n">
        <v>1404</v>
      </c>
      <c r="J3374" s="334" t="n">
        <f aca="false">(A3374*I3374)/J3350*K3350</f>
        <v>1274.4</v>
      </c>
      <c r="K3374" s="335" t="n">
        <f aca="false">H3374-J3374</f>
        <v>835.6</v>
      </c>
      <c r="L3374" s="330"/>
      <c r="M3374" s="262"/>
      <c r="N3374" s="262" t="n">
        <v>1404</v>
      </c>
      <c r="O3374" s="262" t="n">
        <v>14.4</v>
      </c>
      <c r="P3374" s="262" t="n">
        <v>2110</v>
      </c>
      <c r="Q3374" s="262" t="n">
        <v>1965.6</v>
      </c>
      <c r="R3374" s="331" t="n">
        <f aca="false">A3374*F3374</f>
        <v>3.5</v>
      </c>
    </row>
    <row r="3375" s="1" customFormat="true" ht="12.75" hidden="false" customHeight="false" outlineLevel="0" collapsed="false">
      <c r="A3375" s="262" t="n">
        <v>1</v>
      </c>
      <c r="B3375" s="332" t="s">
        <v>4267</v>
      </c>
      <c r="C3375" s="332" t="s">
        <v>1894</v>
      </c>
      <c r="D3375" s="332" t="s">
        <v>4268</v>
      </c>
      <c r="E3375" s="262"/>
      <c r="F3375" s="331" t="n">
        <v>3</v>
      </c>
      <c r="G3375" s="333" t="n">
        <v>1430</v>
      </c>
      <c r="H3375" s="333" t="n">
        <f aca="false">A3375*G3375*(1-H3350/100)</f>
        <v>1430</v>
      </c>
      <c r="I3375" s="334" t="n">
        <v>754</v>
      </c>
      <c r="J3375" s="334" t="n">
        <f aca="false">(A3375*I3375)/J3350*K3350</f>
        <v>684.4</v>
      </c>
      <c r="K3375" s="335" t="n">
        <f aca="false">H3375-J3375</f>
        <v>745.6</v>
      </c>
      <c r="L3375" s="330"/>
      <c r="M3375" s="262"/>
      <c r="N3375" s="262" t="n">
        <v>754</v>
      </c>
      <c r="O3375" s="262" t="n">
        <v>8</v>
      </c>
      <c r="P3375" s="262" t="n">
        <v>1430</v>
      </c>
      <c r="Q3375" s="262" t="n">
        <v>1206.4</v>
      </c>
      <c r="R3375" s="331" t="n">
        <f aca="false">A3375*F3375</f>
        <v>3</v>
      </c>
    </row>
    <row r="3376" s="1" customFormat="true" ht="12.75" hidden="false" customHeight="false" outlineLevel="0" collapsed="false">
      <c r="A3376" s="262" t="n">
        <v>1</v>
      </c>
      <c r="B3376" s="332" t="s">
        <v>3508</v>
      </c>
      <c r="C3376" s="332" t="s">
        <v>1794</v>
      </c>
      <c r="D3376" s="332" t="s">
        <v>3509</v>
      </c>
      <c r="E3376" s="262"/>
      <c r="F3376" s="331" t="n">
        <v>3.5</v>
      </c>
      <c r="G3376" s="333" t="n">
        <v>2060</v>
      </c>
      <c r="H3376" s="333" t="n">
        <f aca="false">A3376*G3376*(1-H3350/100)</f>
        <v>2060</v>
      </c>
      <c r="I3376" s="334" t="n">
        <v>1374.165</v>
      </c>
      <c r="J3376" s="334" t="n">
        <f aca="false">(A3376*I3376)/J3350*K3350</f>
        <v>1247.319</v>
      </c>
      <c r="K3376" s="335" t="n">
        <f aca="false">H3376-J3376</f>
        <v>812.681</v>
      </c>
      <c r="L3376" s="330"/>
      <c r="M3376" s="262"/>
      <c r="N3376" s="262" t="n">
        <v>1374.165</v>
      </c>
      <c r="O3376" s="262" t="n">
        <v>15.66</v>
      </c>
      <c r="P3376" s="262" t="n">
        <v>2060</v>
      </c>
      <c r="Q3376" s="262" t="n">
        <v>1855.1228</v>
      </c>
      <c r="R3376" s="331" t="n">
        <f aca="false">A3376*F3376</f>
        <v>3.5</v>
      </c>
    </row>
    <row r="3377" s="1" customFormat="true" ht="12.75" hidden="false" customHeight="false" outlineLevel="0" collapsed="false">
      <c r="A3377" s="262" t="n">
        <v>2</v>
      </c>
      <c r="B3377" s="332" t="s">
        <v>2556</v>
      </c>
      <c r="C3377" s="332" t="s">
        <v>1894</v>
      </c>
      <c r="D3377" s="332" t="s">
        <v>2557</v>
      </c>
      <c r="E3377" s="262"/>
      <c r="F3377" s="331" t="n">
        <v>5.7</v>
      </c>
      <c r="G3377" s="333" t="n">
        <v>2360</v>
      </c>
      <c r="H3377" s="333" t="n">
        <f aca="false">A3377*G3377*(1-H3350/100)</f>
        <v>4720</v>
      </c>
      <c r="I3377" s="334" t="n">
        <v>942.5</v>
      </c>
      <c r="J3377" s="334" t="n">
        <f aca="false">(A3377*I3377)/J3350*K3350</f>
        <v>1711</v>
      </c>
      <c r="K3377" s="335" t="n">
        <f aca="false">H3377-J3377</f>
        <v>3009</v>
      </c>
      <c r="L3377" s="330"/>
      <c r="M3377" s="262"/>
      <c r="N3377" s="262" t="n">
        <v>942.5</v>
      </c>
      <c r="O3377" s="262" t="n">
        <v>10</v>
      </c>
      <c r="P3377" s="262" t="n">
        <v>2360</v>
      </c>
      <c r="Q3377" s="262" t="n">
        <v>1885</v>
      </c>
      <c r="R3377" s="331" t="n">
        <f aca="false">A3377*F3377</f>
        <v>11.4</v>
      </c>
    </row>
    <row r="3378" s="1" customFormat="true" ht="12.75" hidden="false" customHeight="false" outlineLevel="0" collapsed="false">
      <c r="A3378" s="262" t="n">
        <v>1</v>
      </c>
      <c r="B3378" s="332" t="s">
        <v>3303</v>
      </c>
      <c r="C3378" s="332" t="s">
        <v>1894</v>
      </c>
      <c r="D3378" s="332" t="s">
        <v>3304</v>
      </c>
      <c r="E3378" s="262"/>
      <c r="F3378" s="331"/>
      <c r="G3378" s="333" t="n">
        <v>3200</v>
      </c>
      <c r="H3378" s="333" t="n">
        <f aca="false">A3378*G3378*(1-H3350/100)</f>
        <v>3200</v>
      </c>
      <c r="I3378" s="334" t="n">
        <v>1885</v>
      </c>
      <c r="J3378" s="334" t="n">
        <f aca="false">(A3378*I3378)/J3350*K3350</f>
        <v>1711</v>
      </c>
      <c r="K3378" s="335" t="n">
        <f aca="false">H3378-J3378</f>
        <v>1489</v>
      </c>
      <c r="L3378" s="330"/>
      <c r="M3378" s="262"/>
      <c r="N3378" s="262" t="n">
        <v>1885</v>
      </c>
      <c r="O3378" s="262" t="n">
        <v>20</v>
      </c>
      <c r="P3378" s="262" t="n">
        <v>3200</v>
      </c>
      <c r="Q3378" s="262" t="n">
        <v>3016</v>
      </c>
      <c r="R3378" s="331" t="n">
        <f aca="false">A3378*F3378</f>
        <v>0</v>
      </c>
    </row>
    <row r="3379" s="1" customFormat="true" ht="12.75" hidden="false" customHeight="false" outlineLevel="0" collapsed="false">
      <c r="A3379" s="262" t="n">
        <v>1</v>
      </c>
      <c r="B3379" s="332" t="s">
        <v>4269</v>
      </c>
      <c r="C3379" s="332" t="s">
        <v>2395</v>
      </c>
      <c r="D3379" s="332" t="s">
        <v>4270</v>
      </c>
      <c r="E3379" s="262"/>
      <c r="F3379" s="331" t="n">
        <v>11.8583333333333</v>
      </c>
      <c r="G3379" s="333" t="n">
        <v>2950</v>
      </c>
      <c r="H3379" s="333" t="n">
        <f aca="false">A3379*G3379*(1-H3350/100)</f>
        <v>2950</v>
      </c>
      <c r="I3379" s="334" t="n">
        <v>1965.6</v>
      </c>
      <c r="J3379" s="334" t="n">
        <f aca="false">(A3379*I3379)/J3350*K3350</f>
        <v>1784.16</v>
      </c>
      <c r="K3379" s="335" t="n">
        <f aca="false">H3379-J3379</f>
        <v>1165.84</v>
      </c>
      <c r="L3379" s="330"/>
      <c r="M3379" s="262"/>
      <c r="N3379" s="262" t="n">
        <v>1965.6</v>
      </c>
      <c r="O3379" s="262" t="n">
        <v>21.6</v>
      </c>
      <c r="P3379" s="262" t="n">
        <v>2950</v>
      </c>
      <c r="Q3379" s="262" t="n">
        <v>3000</v>
      </c>
      <c r="R3379" s="331" t="n">
        <f aca="false">A3379*F3379</f>
        <v>11.8583333333333</v>
      </c>
    </row>
    <row r="3380" s="1" customFormat="true" ht="12.75" hidden="false" customHeight="false" outlineLevel="0" collapsed="false">
      <c r="A3380" s="262" t="n">
        <v>6</v>
      </c>
      <c r="B3380" s="332" t="s">
        <v>1898</v>
      </c>
      <c r="C3380" s="332" t="s">
        <v>1664</v>
      </c>
      <c r="D3380" s="332" t="s">
        <v>1899</v>
      </c>
      <c r="E3380" s="262"/>
      <c r="F3380" s="331" t="n">
        <v>0.04</v>
      </c>
      <c r="G3380" s="333" t="n">
        <v>80</v>
      </c>
      <c r="H3380" s="333" t="n">
        <f aca="false">A3380*G3380*(1-H3350/100)</f>
        <v>480</v>
      </c>
      <c r="I3380" s="334" t="n">
        <v>45.63</v>
      </c>
      <c r="J3380" s="334" t="n">
        <f aca="false">(A3380*I3380)/J3350*K3350</f>
        <v>248.508</v>
      </c>
      <c r="K3380" s="335" t="n">
        <f aca="false">H3380-J3380</f>
        <v>231.492</v>
      </c>
      <c r="L3380" s="330"/>
      <c r="M3380" s="262"/>
      <c r="N3380" s="262" t="n">
        <v>45.63</v>
      </c>
      <c r="O3380" s="262" t="n">
        <v>0.52</v>
      </c>
      <c r="P3380" s="262" t="n">
        <v>80</v>
      </c>
      <c r="Q3380" s="262" t="n">
        <v>63.882</v>
      </c>
      <c r="R3380" s="331" t="n">
        <f aca="false">A3380*F3380</f>
        <v>0.24</v>
      </c>
    </row>
    <row r="3381" s="1" customFormat="true" ht="12.75" hidden="false" customHeight="false" outlineLevel="0" collapsed="false">
      <c r="A3381" s="262" t="n">
        <v>6</v>
      </c>
      <c r="B3381" s="332" t="s">
        <v>1900</v>
      </c>
      <c r="C3381" s="332" t="s">
        <v>1664</v>
      </c>
      <c r="D3381" s="332" t="s">
        <v>1901</v>
      </c>
      <c r="E3381" s="262"/>
      <c r="F3381" s="331" t="n">
        <v>0.07</v>
      </c>
      <c r="G3381" s="333" t="n">
        <v>80</v>
      </c>
      <c r="H3381" s="333" t="n">
        <f aca="false">A3381*G3381*(1-H3350/100)</f>
        <v>480</v>
      </c>
      <c r="I3381" s="334" t="n">
        <v>46.5075</v>
      </c>
      <c r="J3381" s="334" t="n">
        <f aca="false">(A3381*I3381)/J3350*K3350</f>
        <v>253.287</v>
      </c>
      <c r="K3381" s="335" t="n">
        <f aca="false">H3381-J3381</f>
        <v>226.713</v>
      </c>
      <c r="L3381" s="330"/>
      <c r="M3381" s="262"/>
      <c r="N3381" s="262" t="n">
        <v>46.5075</v>
      </c>
      <c r="O3381" s="262" t="n">
        <v>0.53</v>
      </c>
      <c r="P3381" s="262" t="n">
        <v>80</v>
      </c>
      <c r="Q3381" s="262" t="n">
        <v>65.1105</v>
      </c>
      <c r="R3381" s="331" t="n">
        <f aca="false">A3381*F3381</f>
        <v>0.42</v>
      </c>
    </row>
    <row r="3382" s="1" customFormat="true" ht="12.75" hidden="false" customHeight="false" outlineLevel="0" collapsed="false">
      <c r="A3382" s="262" t="n">
        <v>6</v>
      </c>
      <c r="B3382" s="332" t="s">
        <v>2688</v>
      </c>
      <c r="C3382" s="332" t="s">
        <v>1931</v>
      </c>
      <c r="D3382" s="332" t="s">
        <v>2689</v>
      </c>
      <c r="E3382" s="262"/>
      <c r="F3382" s="331" t="n">
        <v>0.08</v>
      </c>
      <c r="G3382" s="333" t="n">
        <v>150</v>
      </c>
      <c r="H3382" s="333" t="n">
        <f aca="false">A3382*G3382*(1-H3350/100)</f>
        <v>900</v>
      </c>
      <c r="I3382" s="334" t="n">
        <v>92.1375</v>
      </c>
      <c r="J3382" s="334" t="n">
        <f aca="false">(A3382*I3382)/J3350*K3350</f>
        <v>501.795</v>
      </c>
      <c r="K3382" s="335" t="n">
        <f aca="false">H3382-J3382</f>
        <v>398.205</v>
      </c>
      <c r="L3382" s="330"/>
      <c r="M3382" s="262"/>
      <c r="N3382" s="262" t="n">
        <v>92.1375</v>
      </c>
      <c r="O3382" s="262" t="n">
        <v>1.05</v>
      </c>
      <c r="P3382" s="262" t="n">
        <v>150</v>
      </c>
      <c r="Q3382" s="262" t="n">
        <v>124.3856</v>
      </c>
      <c r="R3382" s="331" t="n">
        <f aca="false">A3382*F3382</f>
        <v>0.48</v>
      </c>
    </row>
    <row r="3383" s="1" customFormat="true" ht="12.75" hidden="false" customHeight="false" outlineLevel="0" collapsed="false">
      <c r="A3383" s="262" t="n">
        <v>2</v>
      </c>
      <c r="B3383" s="332" t="s">
        <v>1761</v>
      </c>
      <c r="C3383" s="332" t="s">
        <v>1762</v>
      </c>
      <c r="D3383" s="332" t="s">
        <v>1763</v>
      </c>
      <c r="E3383" s="262"/>
      <c r="F3383" s="331" t="n">
        <v>0.1</v>
      </c>
      <c r="G3383" s="333" t="n">
        <v>190</v>
      </c>
      <c r="H3383" s="333" t="n">
        <f aca="false">A3383*G3383*(1-H3350/100)</f>
        <v>380</v>
      </c>
      <c r="I3383" s="334" t="n">
        <v>118.4625</v>
      </c>
      <c r="J3383" s="334" t="n">
        <f aca="false">(A3383*I3383)/J3350*K3350</f>
        <v>215.055</v>
      </c>
      <c r="K3383" s="335" t="n">
        <f aca="false">H3383-J3383</f>
        <v>164.945</v>
      </c>
      <c r="L3383" s="330"/>
      <c r="M3383" s="262"/>
      <c r="N3383" s="262" t="n">
        <v>118.4625</v>
      </c>
      <c r="O3383" s="262" t="n">
        <v>1.35</v>
      </c>
      <c r="P3383" s="262" t="n">
        <v>190</v>
      </c>
      <c r="Q3383" s="262" t="n">
        <v>159.9244</v>
      </c>
      <c r="R3383" s="331" t="n">
        <f aca="false">A3383*F3383</f>
        <v>0.2</v>
      </c>
    </row>
    <row r="3384" s="1" customFormat="true" ht="12.75" hidden="false" customHeight="false" outlineLevel="0" collapsed="false">
      <c r="A3384" s="262" t="n">
        <v>2</v>
      </c>
      <c r="B3384" s="332" t="s">
        <v>1801</v>
      </c>
      <c r="C3384" s="332" t="s">
        <v>1802</v>
      </c>
      <c r="D3384" s="332" t="s">
        <v>1803</v>
      </c>
      <c r="E3384" s="262"/>
      <c r="F3384" s="331" t="n">
        <v>0.01</v>
      </c>
      <c r="G3384" s="333" t="n">
        <v>30</v>
      </c>
      <c r="H3384" s="333" t="n">
        <f aca="false">A3384*G3384*(1-H3350/100)</f>
        <v>60</v>
      </c>
      <c r="I3384" s="334" t="n">
        <v>15.795</v>
      </c>
      <c r="J3384" s="334" t="n">
        <f aca="false">(A3384*I3384)/J3350*K3350</f>
        <v>28.674</v>
      </c>
      <c r="K3384" s="335" t="n">
        <f aca="false">H3384-J3384</f>
        <v>31.326</v>
      </c>
      <c r="L3384" s="330"/>
      <c r="M3384" s="262"/>
      <c r="N3384" s="262" t="n">
        <v>15.795</v>
      </c>
      <c r="O3384" s="262" t="n">
        <v>0.18</v>
      </c>
      <c r="P3384" s="262" t="n">
        <v>30</v>
      </c>
      <c r="Q3384" s="262" t="n">
        <v>21.3233</v>
      </c>
      <c r="R3384" s="331" t="n">
        <f aca="false">A3384*F3384</f>
        <v>0.02</v>
      </c>
    </row>
    <row r="3385" s="1" customFormat="true" ht="12.75" hidden="false" customHeight="false" outlineLevel="0" collapsed="false">
      <c r="A3385" s="262" t="n">
        <v>1</v>
      </c>
      <c r="B3385" s="332" t="s">
        <v>4271</v>
      </c>
      <c r="C3385" s="332" t="s">
        <v>4272</v>
      </c>
      <c r="D3385" s="332" t="s">
        <v>856</v>
      </c>
      <c r="E3385" s="262"/>
      <c r="F3385" s="331"/>
      <c r="G3385" s="333" t="n">
        <v>0</v>
      </c>
      <c r="H3385" s="333" t="n">
        <f aca="false">A3385*G3385*(1-H3350/100)</f>
        <v>0</v>
      </c>
      <c r="I3385" s="334" t="n">
        <v>1555.125</v>
      </c>
      <c r="J3385" s="334" t="n">
        <f aca="false">(A3385*I3385)/J3350*K3350</f>
        <v>1411.575</v>
      </c>
      <c r="K3385" s="335" t="n">
        <f aca="false">H3385-J3385</f>
        <v>-1411.575</v>
      </c>
      <c r="L3385" s="330"/>
      <c r="M3385" s="262"/>
      <c r="N3385" s="262" t="n">
        <v>1555.125</v>
      </c>
      <c r="O3385" s="262" t="n">
        <v>14.5</v>
      </c>
      <c r="P3385" s="262"/>
      <c r="Q3385" s="262" t="n">
        <v>2021.6625</v>
      </c>
      <c r="R3385" s="331" t="n">
        <f aca="false">A3385*F3385</f>
        <v>0</v>
      </c>
    </row>
    <row r="3386" s="1" customFormat="true" ht="12.75" hidden="false" customHeight="false" outlineLevel="0" collapsed="false">
      <c r="A3386" s="262" t="n">
        <v>1</v>
      </c>
      <c r="B3386" s="332" t="s">
        <v>1669</v>
      </c>
      <c r="C3386" s="332" t="s">
        <v>1670</v>
      </c>
      <c r="D3386" s="332" t="s">
        <v>1671</v>
      </c>
      <c r="E3386" s="262"/>
      <c r="F3386" s="331" t="n">
        <v>1.85</v>
      </c>
      <c r="G3386" s="333" t="n">
        <v>2500</v>
      </c>
      <c r="H3386" s="333" t="n">
        <f aca="false">A3386*G3386*(1-H3350/100)</f>
        <v>2500</v>
      </c>
      <c r="I3386" s="334" t="n">
        <v>761.67</v>
      </c>
      <c r="J3386" s="334" t="n">
        <f aca="false">(A3386*I3386)/J3350*K3350</f>
        <v>691.362</v>
      </c>
      <c r="K3386" s="335" t="n">
        <f aca="false">H3386-J3386</f>
        <v>1808.638</v>
      </c>
      <c r="L3386" s="330"/>
      <c r="M3386" s="262"/>
      <c r="N3386" s="262" t="n">
        <v>761.67</v>
      </c>
      <c r="O3386" s="262" t="n">
        <v>8.37</v>
      </c>
      <c r="P3386" s="262" t="n">
        <v>2500</v>
      </c>
      <c r="Q3386" s="262" t="n">
        <v>1371.006</v>
      </c>
      <c r="R3386" s="331" t="n">
        <f aca="false">A3386*F3386</f>
        <v>1.85</v>
      </c>
    </row>
    <row r="3387" s="1" customFormat="true" ht="12.75" hidden="false" customHeight="false" outlineLevel="0" collapsed="false">
      <c r="A3387" s="262" t="n">
        <v>2</v>
      </c>
      <c r="B3387" s="332" t="s">
        <v>3553</v>
      </c>
      <c r="C3387" s="332" t="s">
        <v>1907</v>
      </c>
      <c r="D3387" s="332" t="s">
        <v>3554</v>
      </c>
      <c r="E3387" s="262"/>
      <c r="F3387" s="331" t="n">
        <v>0.02</v>
      </c>
      <c r="G3387" s="333" t="n">
        <v>170</v>
      </c>
      <c r="H3387" s="333" t="n">
        <f aca="false">A3387*G3387*(1-H3350/100)</f>
        <v>340</v>
      </c>
      <c r="I3387" s="334" t="n">
        <v>110.565</v>
      </c>
      <c r="J3387" s="334" t="n">
        <f aca="false">(A3387*I3387)/J3350*K3350</f>
        <v>200.718</v>
      </c>
      <c r="K3387" s="335" t="n">
        <f aca="false">H3387-J3387</f>
        <v>139.282</v>
      </c>
      <c r="L3387" s="330"/>
      <c r="M3387" s="262"/>
      <c r="N3387" s="262" t="n">
        <v>110.565</v>
      </c>
      <c r="O3387" s="262" t="n">
        <v>1.26</v>
      </c>
      <c r="P3387" s="262" t="n">
        <v>170</v>
      </c>
      <c r="Q3387" s="262" t="n">
        <v>149.2628</v>
      </c>
      <c r="R3387" s="331" t="n">
        <f aca="false">A3387*F3387</f>
        <v>0.04</v>
      </c>
    </row>
    <row r="3388" s="1" customFormat="true" ht="12.75" hidden="false" customHeight="false" outlineLevel="0" collapsed="false">
      <c r="A3388" s="262" t="n">
        <v>8</v>
      </c>
      <c r="B3388" s="332" t="s">
        <v>2591</v>
      </c>
      <c r="C3388" s="332" t="s">
        <v>1907</v>
      </c>
      <c r="D3388" s="332" t="s">
        <v>2592</v>
      </c>
      <c r="E3388" s="262"/>
      <c r="F3388" s="331" t="n">
        <v>0.039</v>
      </c>
      <c r="G3388" s="333" t="n">
        <v>160</v>
      </c>
      <c r="H3388" s="333" t="n">
        <f aca="false">A3388*G3388*(1-H3350/100)</f>
        <v>1280</v>
      </c>
      <c r="I3388" s="334" t="n">
        <v>108.81</v>
      </c>
      <c r="J3388" s="334" t="n">
        <f aca="false">(A3388*I3388)/J3350*K3350</f>
        <v>790.128</v>
      </c>
      <c r="K3388" s="335" t="n">
        <f aca="false">H3388-J3388</f>
        <v>489.872</v>
      </c>
      <c r="L3388" s="330"/>
      <c r="M3388" s="262"/>
      <c r="N3388" s="262" t="n">
        <v>108.81</v>
      </c>
      <c r="O3388" s="262" t="n">
        <v>1.24</v>
      </c>
      <c r="P3388" s="262" t="n">
        <v>160</v>
      </c>
      <c r="Q3388" s="262" t="n">
        <v>146.8935</v>
      </c>
      <c r="R3388" s="331" t="n">
        <f aca="false">A3388*F3388</f>
        <v>0.312</v>
      </c>
    </row>
    <row r="3389" s="1" customFormat="true" ht="12.75" hidden="false" customHeight="false" outlineLevel="0" collapsed="false">
      <c r="A3389" s="262" t="n">
        <v>4</v>
      </c>
      <c r="B3389" s="332" t="s">
        <v>4273</v>
      </c>
      <c r="C3389" s="332" t="s">
        <v>1907</v>
      </c>
      <c r="D3389" s="332" t="s">
        <v>4274</v>
      </c>
      <c r="E3389" s="262"/>
      <c r="F3389" s="331" t="n">
        <v>0.06</v>
      </c>
      <c r="G3389" s="333" t="n">
        <v>230</v>
      </c>
      <c r="H3389" s="333" t="n">
        <f aca="false">A3389*G3389*(1-H3350/100)</f>
        <v>920</v>
      </c>
      <c r="I3389" s="334" t="n">
        <v>152.685</v>
      </c>
      <c r="J3389" s="334" t="n">
        <f aca="false">(A3389*I3389)/J3350*K3350</f>
        <v>554.364</v>
      </c>
      <c r="K3389" s="335" t="n">
        <f aca="false">H3389-J3389</f>
        <v>365.636</v>
      </c>
      <c r="L3389" s="330"/>
      <c r="M3389" s="262"/>
      <c r="N3389" s="262" t="n">
        <v>152.685</v>
      </c>
      <c r="O3389" s="262" t="n">
        <v>1.74</v>
      </c>
      <c r="P3389" s="262" t="n">
        <v>230</v>
      </c>
      <c r="Q3389" s="262" t="n">
        <v>206.1248</v>
      </c>
      <c r="R3389" s="331" t="n">
        <f aca="false">A3389*F3389</f>
        <v>0.24</v>
      </c>
    </row>
    <row r="3390" s="1" customFormat="true" ht="12.75" hidden="false" customHeight="false" outlineLevel="0" collapsed="false">
      <c r="A3390" s="336" t="n">
        <f aca="false">SUM(A3351:A3389)</f>
        <v>129</v>
      </c>
      <c r="B3390" s="336" t="s">
        <v>377</v>
      </c>
      <c r="C3390" s="336"/>
      <c r="D3390" s="336"/>
      <c r="E3390" s="336"/>
      <c r="F3390" s="337" t="n">
        <f aca="false">R3390</f>
        <v>464.190333333333</v>
      </c>
      <c r="G3390" s="338"/>
      <c r="H3390" s="339" t="n">
        <f aca="false">SUM(H3351:H3389)</f>
        <v>119122</v>
      </c>
      <c r="I3390" s="340"/>
      <c r="J3390" s="341" t="n">
        <f aca="false">SUM(J3351:J3389)</f>
        <v>69027.7049</v>
      </c>
      <c r="K3390" s="335" t="n">
        <f aca="false">SUM(K3351:K3389)</f>
        <v>50094.2951</v>
      </c>
      <c r="L3390" s="330"/>
      <c r="M3390" s="262"/>
      <c r="N3390" s="262"/>
      <c r="O3390" s="262"/>
      <c r="P3390" s="262"/>
      <c r="Q3390" s="262"/>
      <c r="R3390" s="331" t="n">
        <f aca="false">SUM(R3351:R3389)</f>
        <v>464.190333333333</v>
      </c>
    </row>
    <row r="3391" s="1" customFormat="true" ht="12.75" hidden="false" customHeight="false" outlineLevel="0" collapsed="false">
      <c r="A3391" s="262"/>
      <c r="B3391" s="272" t="s">
        <v>914</v>
      </c>
      <c r="C3391" s="342"/>
      <c r="D3391" s="342"/>
      <c r="E3391" s="262"/>
      <c r="F3391" s="262"/>
      <c r="G3391" s="333"/>
      <c r="H3391" s="343" t="n">
        <v>0</v>
      </c>
      <c r="I3391" s="344" t="n">
        <f aca="false">K3392/J3392</f>
        <v>0.725712888362308</v>
      </c>
      <c r="J3391" s="345"/>
      <c r="K3391" s="335"/>
      <c r="L3391" s="330"/>
      <c r="M3391" s="262"/>
      <c r="N3391" s="262"/>
      <c r="O3391" s="262"/>
      <c r="P3391" s="262"/>
      <c r="Q3391" s="262"/>
      <c r="R3391" s="331"/>
    </row>
    <row r="3392" s="1" customFormat="true" ht="13.5" hidden="false" customHeight="false" outlineLevel="0" collapsed="false">
      <c r="A3392" s="346"/>
      <c r="B3392" s="346" t="s">
        <v>915</v>
      </c>
      <c r="C3392" s="346"/>
      <c r="D3392" s="346"/>
      <c r="E3392" s="346"/>
      <c r="F3392" s="347"/>
      <c r="G3392" s="348"/>
      <c r="H3392" s="349" t="n">
        <f aca="false">SUM(H3390:H3391)</f>
        <v>119122</v>
      </c>
      <c r="I3392" s="350" t="n">
        <f aca="false">K3392/H3392</f>
        <v>0.420529332113296</v>
      </c>
      <c r="J3392" s="351" t="n">
        <f aca="false">SUM(J3390:J3391)</f>
        <v>69027.7049</v>
      </c>
      <c r="K3392" s="352" t="n">
        <f aca="false">H3392-J3392</f>
        <v>50094.2951</v>
      </c>
      <c r="L3392" s="330"/>
      <c r="M3392" s="262"/>
      <c r="N3392" s="262"/>
      <c r="O3392" s="262"/>
      <c r="P3392" s="262"/>
      <c r="Q3392" s="262"/>
      <c r="R3392" s="331"/>
    </row>
    <row r="3393" s="1" customFormat="true" ht="13.5" hidden="false" customHeight="false" outlineLevel="0" collapsed="false">
      <c r="A3393" s="262"/>
      <c r="B3393" s="272"/>
      <c r="C3393" s="342"/>
      <c r="D3393" s="342"/>
      <c r="E3393" s="262"/>
      <c r="F3393" s="262"/>
      <c r="G3393" s="262"/>
      <c r="H3393" s="262"/>
      <c r="I3393" s="354"/>
      <c r="J3393" s="354"/>
      <c r="K3393" s="355"/>
      <c r="L3393" s="330"/>
      <c r="M3393" s="262"/>
      <c r="N3393" s="262"/>
      <c r="O3393" s="262"/>
      <c r="P3393" s="262"/>
      <c r="Q3393" s="262"/>
      <c r="R3393" s="331"/>
    </row>
    <row r="3394" s="1" customFormat="true" ht="13.5" hidden="false" customHeight="false" outlineLevel="0" collapsed="false">
      <c r="A3394" s="322"/>
      <c r="B3394" s="323" t="s">
        <v>3155</v>
      </c>
      <c r="C3394" s="324" t="s">
        <v>2355</v>
      </c>
      <c r="D3394" s="325" t="n">
        <v>42801</v>
      </c>
      <c r="E3394" s="322"/>
      <c r="F3394" s="322" t="s">
        <v>4275</v>
      </c>
      <c r="G3394" s="324"/>
      <c r="H3394" s="326" t="n">
        <v>0</v>
      </c>
      <c r="I3394" s="327" t="s">
        <v>358</v>
      </c>
      <c r="J3394" s="328" t="n">
        <v>65</v>
      </c>
      <c r="K3394" s="329" t="n">
        <v>59</v>
      </c>
      <c r="L3394" s="330"/>
      <c r="M3394" s="262"/>
      <c r="N3394" s="262"/>
      <c r="O3394" s="262"/>
      <c r="P3394" s="262"/>
      <c r="Q3394" s="262"/>
      <c r="R3394" s="331"/>
    </row>
    <row r="3395" s="1" customFormat="true" ht="12.75" hidden="false" customHeight="false" outlineLevel="0" collapsed="false">
      <c r="A3395" s="262" t="n">
        <v>6</v>
      </c>
      <c r="B3395" s="332" t="s">
        <v>4014</v>
      </c>
      <c r="C3395" s="332" t="s">
        <v>4015</v>
      </c>
      <c r="D3395" s="332" t="s">
        <v>3161</v>
      </c>
      <c r="E3395" s="262"/>
      <c r="F3395" s="331" t="n">
        <v>54</v>
      </c>
      <c r="G3395" s="333" t="n">
        <v>8200</v>
      </c>
      <c r="H3395" s="333" t="n">
        <f aca="false">A3395*G3395*(1-H3394/100)</f>
        <v>49200</v>
      </c>
      <c r="I3395" s="334" t="n">
        <v>6230.25</v>
      </c>
      <c r="J3395" s="334" t="n">
        <f aca="false">(A3395*I3395)/J3394*K3394</f>
        <v>33930.9</v>
      </c>
      <c r="K3395" s="335" t="n">
        <f aca="false">H3395-J3395</f>
        <v>15269.1</v>
      </c>
      <c r="L3395" s="330"/>
      <c r="M3395" s="262"/>
      <c r="N3395" s="262" t="n">
        <v>6230.25</v>
      </c>
      <c r="O3395" s="262" t="n">
        <v>71</v>
      </c>
      <c r="P3395" s="262" t="n">
        <v>9500</v>
      </c>
      <c r="Q3395" s="262" t="n">
        <v>8099.325</v>
      </c>
      <c r="R3395" s="331" t="n">
        <f aca="false">A3395*F3395</f>
        <v>324</v>
      </c>
    </row>
    <row r="3396" s="1" customFormat="true" ht="12.75" hidden="false" customHeight="false" outlineLevel="0" collapsed="false">
      <c r="A3396" s="262" t="n">
        <v>2</v>
      </c>
      <c r="B3396" s="332" t="s">
        <v>2662</v>
      </c>
      <c r="C3396" s="332" t="s">
        <v>2663</v>
      </c>
      <c r="D3396" s="332" t="s">
        <v>2664</v>
      </c>
      <c r="E3396" s="262"/>
      <c r="F3396" s="331" t="n">
        <v>32.5</v>
      </c>
      <c r="G3396" s="333" t="n">
        <v>9810</v>
      </c>
      <c r="H3396" s="333" t="n">
        <f aca="false">A3396*G3396*(1-H3394/100)</f>
        <v>19620</v>
      </c>
      <c r="I3396" s="334" t="n">
        <v>5238.675</v>
      </c>
      <c r="J3396" s="334" t="n">
        <f aca="false">(A3396*I3396)/J3394*K3394</f>
        <v>9510.21</v>
      </c>
      <c r="K3396" s="335" t="n">
        <f aca="false">H3396-J3396</f>
        <v>10109.79</v>
      </c>
      <c r="L3396" s="330"/>
      <c r="M3396" s="262"/>
      <c r="N3396" s="262" t="n">
        <v>5238.675</v>
      </c>
      <c r="O3396" s="262" t="n">
        <v>59.7</v>
      </c>
      <c r="P3396" s="262" t="n">
        <v>7900</v>
      </c>
      <c r="Q3396" s="262" t="n">
        <v>6810.2775</v>
      </c>
      <c r="R3396" s="331" t="n">
        <f aca="false">A3396*F3396</f>
        <v>65</v>
      </c>
    </row>
    <row r="3397" s="1" customFormat="true" ht="12.75" hidden="false" customHeight="false" outlineLevel="0" collapsed="false">
      <c r="A3397" s="336" t="n">
        <f aca="false">SUM(A3395:A3396)</f>
        <v>8</v>
      </c>
      <c r="B3397" s="336" t="s">
        <v>377</v>
      </c>
      <c r="C3397" s="336"/>
      <c r="D3397" s="336"/>
      <c r="E3397" s="336"/>
      <c r="F3397" s="337" t="n">
        <f aca="false">R3397</f>
        <v>389</v>
      </c>
      <c r="G3397" s="338"/>
      <c r="H3397" s="339" t="n">
        <f aca="false">SUM(H3395:H3396)</f>
        <v>68820</v>
      </c>
      <c r="I3397" s="340"/>
      <c r="J3397" s="341" t="n">
        <f aca="false">SUM(J3395:J3396)</f>
        <v>43441.11</v>
      </c>
      <c r="K3397" s="335" t="n">
        <f aca="false">SUM(K3395:K3396)</f>
        <v>25378.89</v>
      </c>
      <c r="L3397" s="330"/>
      <c r="M3397" s="262"/>
      <c r="N3397" s="262"/>
      <c r="O3397" s="262"/>
      <c r="P3397" s="262"/>
      <c r="Q3397" s="262"/>
      <c r="R3397" s="331" t="n">
        <f aca="false">SUM(R3395:R3396)</f>
        <v>389</v>
      </c>
    </row>
    <row r="3398" s="1" customFormat="true" ht="12.75" hidden="false" customHeight="false" outlineLevel="0" collapsed="false">
      <c r="A3398" s="262"/>
      <c r="B3398" s="272" t="s">
        <v>914</v>
      </c>
      <c r="C3398" s="342"/>
      <c r="D3398" s="342"/>
      <c r="E3398" s="262"/>
      <c r="F3398" s="262"/>
      <c r="G3398" s="333"/>
      <c r="H3398" s="343" t="n">
        <v>0</v>
      </c>
      <c r="I3398" s="344" t="n">
        <f aca="false">K3399/J3399</f>
        <v>0.584213663048665</v>
      </c>
      <c r="J3398" s="345"/>
      <c r="K3398" s="335"/>
      <c r="L3398" s="330"/>
      <c r="M3398" s="262"/>
      <c r="N3398" s="262"/>
      <c r="O3398" s="262"/>
      <c r="P3398" s="262"/>
      <c r="Q3398" s="262"/>
      <c r="R3398" s="331"/>
    </row>
    <row r="3399" s="1" customFormat="true" ht="13.5" hidden="false" customHeight="false" outlineLevel="0" collapsed="false">
      <c r="A3399" s="346"/>
      <c r="B3399" s="346" t="s">
        <v>915</v>
      </c>
      <c r="C3399" s="346"/>
      <c r="D3399" s="346"/>
      <c r="E3399" s="346"/>
      <c r="F3399" s="347"/>
      <c r="G3399" s="348"/>
      <c r="H3399" s="349" t="n">
        <f aca="false">SUM(H3397:H3398)</f>
        <v>68820</v>
      </c>
      <c r="I3399" s="350" t="n">
        <f aca="false">K3399/H3399</f>
        <v>0.368772013949433</v>
      </c>
      <c r="J3399" s="351" t="n">
        <f aca="false">SUM(J3397:J3398)</f>
        <v>43441.11</v>
      </c>
      <c r="K3399" s="352" t="n">
        <f aca="false">H3399-J3399</f>
        <v>25378.89</v>
      </c>
      <c r="L3399" s="330"/>
      <c r="M3399" s="262"/>
      <c r="N3399" s="262"/>
      <c r="O3399" s="262"/>
      <c r="P3399" s="262"/>
      <c r="Q3399" s="262"/>
      <c r="R3399" s="331"/>
    </row>
    <row r="3400" s="1" customFormat="true" ht="13.5" hidden="false" customHeight="false" outlineLevel="0" collapsed="false">
      <c r="A3400" s="262"/>
      <c r="B3400" s="332"/>
      <c r="C3400" s="342"/>
      <c r="D3400" s="342"/>
      <c r="E3400" s="262"/>
      <c r="F3400" s="262"/>
      <c r="G3400" s="262"/>
      <c r="H3400" s="262"/>
      <c r="I3400" s="354"/>
      <c r="J3400" s="354"/>
      <c r="K3400" s="355"/>
      <c r="L3400" s="330"/>
      <c r="M3400" s="262"/>
      <c r="N3400" s="262"/>
      <c r="O3400" s="262"/>
      <c r="P3400" s="262"/>
      <c r="Q3400" s="262"/>
      <c r="R3400" s="331"/>
    </row>
    <row r="3401" s="1" customFormat="true" ht="13.5" hidden="false" customHeight="false" outlineLevel="0" collapsed="false">
      <c r="A3401" s="322"/>
      <c r="B3401" s="323" t="s">
        <v>2170</v>
      </c>
      <c r="C3401" s="324" t="s">
        <v>2120</v>
      </c>
      <c r="D3401" s="325" t="n">
        <v>42801</v>
      </c>
      <c r="E3401" s="322"/>
      <c r="F3401" s="322" t="s">
        <v>4275</v>
      </c>
      <c r="G3401" s="324"/>
      <c r="H3401" s="326" t="n">
        <v>0</v>
      </c>
      <c r="I3401" s="327" t="s">
        <v>358</v>
      </c>
      <c r="J3401" s="328" t="n">
        <v>65</v>
      </c>
      <c r="K3401" s="329" t="n">
        <v>59</v>
      </c>
      <c r="L3401" s="330"/>
      <c r="M3401" s="262"/>
      <c r="N3401" s="262"/>
      <c r="O3401" s="262"/>
      <c r="P3401" s="262"/>
      <c r="Q3401" s="262"/>
      <c r="R3401" s="331"/>
    </row>
    <row r="3402" s="1" customFormat="true" ht="12.75" hidden="false" customHeight="false" outlineLevel="0" collapsed="false">
      <c r="A3402" s="262" t="n">
        <v>3</v>
      </c>
      <c r="B3402" s="332" t="s">
        <v>4276</v>
      </c>
      <c r="C3402" s="332" t="s">
        <v>4277</v>
      </c>
      <c r="D3402" s="332" t="s">
        <v>4278</v>
      </c>
      <c r="E3402" s="262"/>
      <c r="F3402" s="331"/>
      <c r="G3402" s="333" t="n">
        <v>2662</v>
      </c>
      <c r="H3402" s="333" t="n">
        <f aca="false">A3402*G3402*(1-H3401/100)</f>
        <v>7986</v>
      </c>
      <c r="I3402" s="334" t="n">
        <v>1901.5425</v>
      </c>
      <c r="J3402" s="334" t="n">
        <f aca="false">(A3402*I3402)/J3401*K3401</f>
        <v>5178.0465</v>
      </c>
      <c r="K3402" s="335" t="n">
        <f aca="false">H3402-J3402</f>
        <v>2807.9535</v>
      </c>
      <c r="L3402" s="330"/>
      <c r="M3402" s="262"/>
      <c r="N3402" s="262" t="n">
        <v>1901.5425</v>
      </c>
      <c r="O3402" s="262" t="n">
        <v>21.67</v>
      </c>
      <c r="P3402" s="262" t="n">
        <v>4500</v>
      </c>
      <c r="Q3402" s="262" t="n">
        <v>2662.1595</v>
      </c>
      <c r="R3402" s="331" t="n">
        <f aca="false">A3402*F3402</f>
        <v>0</v>
      </c>
    </row>
    <row r="3403" s="1" customFormat="true" ht="12.75" hidden="false" customHeight="false" outlineLevel="0" collapsed="false">
      <c r="A3403" s="336" t="n">
        <f aca="false">SUM(A3402:A3402)</f>
        <v>3</v>
      </c>
      <c r="B3403" s="336" t="s">
        <v>377</v>
      </c>
      <c r="C3403" s="336"/>
      <c r="D3403" s="336"/>
      <c r="E3403" s="336"/>
      <c r="F3403" s="337" t="n">
        <f aca="false">R3403</f>
        <v>0</v>
      </c>
      <c r="G3403" s="338"/>
      <c r="H3403" s="339" t="n">
        <f aca="false">SUM(H3402:H3402)</f>
        <v>7986</v>
      </c>
      <c r="I3403" s="340"/>
      <c r="J3403" s="341" t="n">
        <f aca="false">SUM(J3402:J3402)</f>
        <v>5178.0465</v>
      </c>
      <c r="K3403" s="335" t="n">
        <f aca="false">SUM(K3402:K3402)</f>
        <v>2807.9535</v>
      </c>
      <c r="L3403" s="330"/>
      <c r="M3403" s="262"/>
      <c r="N3403" s="262"/>
      <c r="O3403" s="262"/>
      <c r="P3403" s="262"/>
      <c r="Q3403" s="262"/>
      <c r="R3403" s="331" t="n">
        <f aca="false">SUM(R3402:R3402)</f>
        <v>0</v>
      </c>
    </row>
    <row r="3404" s="1" customFormat="true" ht="12.75" hidden="false" customHeight="false" outlineLevel="0" collapsed="false">
      <c r="A3404" s="262"/>
      <c r="B3404" s="272" t="s">
        <v>914</v>
      </c>
      <c r="C3404" s="342"/>
      <c r="D3404" s="342"/>
      <c r="E3404" s="262"/>
      <c r="F3404" s="262"/>
      <c r="G3404" s="333"/>
      <c r="H3404" s="343" t="n">
        <v>0</v>
      </c>
      <c r="I3404" s="344" t="n">
        <f aca="false">K3405/J3405</f>
        <v>0.542280471988809</v>
      </c>
      <c r="J3404" s="345"/>
      <c r="K3404" s="335"/>
      <c r="L3404" s="330"/>
      <c r="M3404" s="262"/>
      <c r="N3404" s="262"/>
      <c r="O3404" s="262"/>
      <c r="P3404" s="262"/>
      <c r="Q3404" s="262"/>
      <c r="R3404" s="331"/>
    </row>
    <row r="3405" s="1" customFormat="true" ht="13.5" hidden="false" customHeight="false" outlineLevel="0" collapsed="false">
      <c r="A3405" s="346"/>
      <c r="B3405" s="346" t="s">
        <v>915</v>
      </c>
      <c r="C3405" s="346"/>
      <c r="D3405" s="346"/>
      <c r="E3405" s="346"/>
      <c r="F3405" s="347"/>
      <c r="G3405" s="348"/>
      <c r="H3405" s="349" t="n">
        <f aca="false">SUM(H3403:H3404)</f>
        <v>7986</v>
      </c>
      <c r="I3405" s="350" t="n">
        <f aca="false">K3405/H3405</f>
        <v>0.351609504132231</v>
      </c>
      <c r="J3405" s="351" t="n">
        <f aca="false">SUM(J3403:J3404)</f>
        <v>5178.0465</v>
      </c>
      <c r="K3405" s="352" t="n">
        <f aca="false">H3405-J3405</f>
        <v>2807.9535</v>
      </c>
      <c r="L3405" s="330"/>
      <c r="M3405" s="262"/>
      <c r="N3405" s="262"/>
      <c r="O3405" s="262"/>
      <c r="P3405" s="262"/>
      <c r="Q3405" s="262"/>
      <c r="R3405" s="331"/>
    </row>
    <row r="3406" s="1" customFormat="true" ht="13.5" hidden="false" customHeight="false" outlineLevel="0" collapsed="false">
      <c r="A3406" s="262"/>
      <c r="B3406" s="272"/>
      <c r="C3406" s="342"/>
      <c r="D3406" s="342"/>
      <c r="E3406" s="262"/>
      <c r="F3406" s="262"/>
      <c r="G3406" s="262"/>
      <c r="H3406" s="262"/>
      <c r="I3406" s="354"/>
      <c r="J3406" s="354"/>
      <c r="K3406" s="355"/>
      <c r="L3406" s="330"/>
      <c r="M3406" s="262"/>
      <c r="N3406" s="262"/>
      <c r="O3406" s="262"/>
      <c r="P3406" s="262"/>
      <c r="Q3406" s="262"/>
      <c r="R3406" s="331"/>
    </row>
    <row r="3407" s="1" customFormat="true" ht="13.5" hidden="false" customHeight="false" outlineLevel="0" collapsed="false">
      <c r="A3407" s="322"/>
      <c r="B3407" s="272" t="s">
        <v>4279</v>
      </c>
      <c r="C3407" s="324"/>
      <c r="D3407" s="325" t="n">
        <v>42801</v>
      </c>
      <c r="E3407" s="322"/>
      <c r="F3407" s="322" t="s">
        <v>4280</v>
      </c>
      <c r="G3407" s="324"/>
      <c r="H3407" s="326" t="n">
        <v>0</v>
      </c>
      <c r="I3407" s="327" t="s">
        <v>358</v>
      </c>
      <c r="J3407" s="328" t="n">
        <v>65</v>
      </c>
      <c r="K3407" s="329" t="n">
        <v>59</v>
      </c>
      <c r="L3407" s="330"/>
      <c r="M3407" s="262"/>
      <c r="N3407" s="262"/>
      <c r="O3407" s="262"/>
      <c r="P3407" s="262"/>
      <c r="Q3407" s="262"/>
      <c r="R3407" s="331"/>
    </row>
    <row r="3408" s="1" customFormat="true" ht="12.75" hidden="false" customHeight="false" outlineLevel="0" collapsed="false">
      <c r="A3408" s="262" t="n">
        <v>7</v>
      </c>
      <c r="B3408" s="332" t="s">
        <v>4281</v>
      </c>
      <c r="C3408" s="332" t="s">
        <v>4282</v>
      </c>
      <c r="D3408" s="332" t="s">
        <v>4283</v>
      </c>
      <c r="E3408" s="262"/>
      <c r="F3408" s="331" t="n">
        <v>0.05</v>
      </c>
      <c r="G3408" s="333" t="n">
        <v>526</v>
      </c>
      <c r="H3408" s="333" t="n">
        <f aca="false">A3408*G3408*(1-H3407/100)</f>
        <v>3682</v>
      </c>
      <c r="I3408" s="334" t="n">
        <v>175.5</v>
      </c>
      <c r="J3408" s="334" t="n">
        <f aca="false">(A3408*I3408)/J3407*K3407</f>
        <v>1115.1</v>
      </c>
      <c r="K3408" s="335" t="n">
        <f aca="false">H3408-J3408</f>
        <v>2566.9</v>
      </c>
      <c r="L3408" s="330"/>
      <c r="M3408" s="262"/>
      <c r="N3408" s="262" t="n">
        <v>175.5</v>
      </c>
      <c r="O3408" s="262" t="n">
        <v>1.5</v>
      </c>
      <c r="P3408" s="262" t="n">
        <v>950</v>
      </c>
      <c r="Q3408" s="262" t="n">
        <v>526.5</v>
      </c>
      <c r="R3408" s="331" t="n">
        <f aca="false">A3408*F3408</f>
        <v>0.35</v>
      </c>
    </row>
    <row r="3409" s="1" customFormat="true" ht="12.75" hidden="false" customHeight="false" outlineLevel="0" collapsed="false">
      <c r="A3409" s="262" t="n">
        <v>6</v>
      </c>
      <c r="B3409" s="332" t="s">
        <v>4284</v>
      </c>
      <c r="C3409" s="332" t="s">
        <v>4285</v>
      </c>
      <c r="D3409" s="332" t="s">
        <v>4286</v>
      </c>
      <c r="E3409" s="262"/>
      <c r="F3409" s="331" t="n">
        <v>0.09</v>
      </c>
      <c r="G3409" s="333" t="n">
        <v>526</v>
      </c>
      <c r="H3409" s="333" t="n">
        <f aca="false">A3409*G3409*(1-H3407/100)</f>
        <v>3156</v>
      </c>
      <c r="I3409" s="334" t="n">
        <v>175.5</v>
      </c>
      <c r="J3409" s="334" t="n">
        <f aca="false">(A3409*I3409)/J3407*K3407</f>
        <v>955.8</v>
      </c>
      <c r="K3409" s="335" t="n">
        <f aca="false">H3409-J3409</f>
        <v>2200.2</v>
      </c>
      <c r="L3409" s="330"/>
      <c r="M3409" s="262"/>
      <c r="N3409" s="262" t="n">
        <v>175.5</v>
      </c>
      <c r="O3409" s="262" t="n">
        <v>1.5</v>
      </c>
      <c r="P3409" s="262" t="n">
        <v>700</v>
      </c>
      <c r="Q3409" s="262" t="n">
        <v>526.5</v>
      </c>
      <c r="R3409" s="331" t="n">
        <f aca="false">A3409*F3409</f>
        <v>0.54</v>
      </c>
    </row>
    <row r="3410" s="1" customFormat="true" ht="12.75" hidden="false" customHeight="false" outlineLevel="0" collapsed="false">
      <c r="A3410" s="262" t="n">
        <v>1</v>
      </c>
      <c r="B3410" s="332" t="s">
        <v>4287</v>
      </c>
      <c r="C3410" s="332" t="s">
        <v>936</v>
      </c>
      <c r="D3410" s="332" t="s">
        <v>4288</v>
      </c>
      <c r="E3410" s="262"/>
      <c r="F3410" s="331"/>
      <c r="G3410" s="333" t="n">
        <v>4453</v>
      </c>
      <c r="H3410" s="333" t="n">
        <f aca="false">A3410*G3410*(1-H3407/100)</f>
        <v>4453</v>
      </c>
      <c r="I3410" s="334" t="n">
        <v>3071.25</v>
      </c>
      <c r="J3410" s="334" t="n">
        <f aca="false">(A3410*I3410)/J3407*K3407</f>
        <v>2787.75</v>
      </c>
      <c r="K3410" s="335" t="n">
        <f aca="false">H3410-J3410</f>
        <v>1665.25</v>
      </c>
      <c r="L3410" s="330"/>
      <c r="M3410" s="262"/>
      <c r="N3410" s="262" t="n">
        <v>3071.25</v>
      </c>
      <c r="O3410" s="262" t="n">
        <v>35</v>
      </c>
      <c r="P3410" s="262" t="n">
        <v>4910</v>
      </c>
      <c r="Q3410" s="262" t="n">
        <v>4453.3125</v>
      </c>
      <c r="R3410" s="331" t="n">
        <f aca="false">A3410*F3410</f>
        <v>0</v>
      </c>
    </row>
    <row r="3411" s="1" customFormat="true" ht="12.75" hidden="false" customHeight="false" outlineLevel="0" collapsed="false">
      <c r="A3411" s="262" t="n">
        <v>2</v>
      </c>
      <c r="B3411" s="332" t="s">
        <v>4289</v>
      </c>
      <c r="C3411" s="332" t="s">
        <v>1701</v>
      </c>
      <c r="D3411" s="332" t="s">
        <v>856</v>
      </c>
      <c r="E3411" s="262"/>
      <c r="F3411" s="331" t="n">
        <v>0.054</v>
      </c>
      <c r="G3411" s="333" t="n">
        <v>380</v>
      </c>
      <c r="H3411" s="333" t="n">
        <f aca="false">A3411*G3411*(1-H3407/100)</f>
        <v>760</v>
      </c>
      <c r="I3411" s="334" t="n">
        <v>281.763</v>
      </c>
      <c r="J3411" s="334" t="n">
        <f aca="false">(A3411*I3411)/J3407*K3407</f>
        <v>511.508215384615</v>
      </c>
      <c r="K3411" s="335" t="n">
        <f aca="false">H3411-J3411</f>
        <v>248.491784615385</v>
      </c>
      <c r="L3411" s="330"/>
      <c r="M3411" s="262"/>
      <c r="N3411" s="262" t="n">
        <v>281.763</v>
      </c>
      <c r="O3411" s="262" t="n">
        <v>3.0962962962963</v>
      </c>
      <c r="P3411" s="262" t="n">
        <v>430</v>
      </c>
      <c r="Q3411" s="262" t="n">
        <v>380.38</v>
      </c>
      <c r="R3411" s="331" t="n">
        <f aca="false">A3411*F3411</f>
        <v>0.108</v>
      </c>
    </row>
    <row r="3412" s="1" customFormat="true" ht="12.75" hidden="false" customHeight="false" outlineLevel="0" collapsed="false">
      <c r="A3412" s="262" t="n">
        <v>10</v>
      </c>
      <c r="B3412" s="332" t="s">
        <v>4290</v>
      </c>
      <c r="C3412" s="332" t="s">
        <v>4291</v>
      </c>
      <c r="D3412" s="332" t="s">
        <v>4292</v>
      </c>
      <c r="E3412" s="262"/>
      <c r="F3412" s="331" t="n">
        <v>0.65</v>
      </c>
      <c r="G3412" s="333" t="n">
        <v>450</v>
      </c>
      <c r="H3412" s="333" t="n">
        <f aca="false">A3412*G3412*(1-H3407/100)</f>
        <v>4500</v>
      </c>
      <c r="I3412" s="334" t="n">
        <v>333.45</v>
      </c>
      <c r="J3412" s="334" t="n">
        <f aca="false">(A3412*I3412)/J3407*K3407</f>
        <v>3026.7</v>
      </c>
      <c r="K3412" s="335" t="n">
        <f aca="false">H3412-J3412</f>
        <v>1473.3</v>
      </c>
      <c r="L3412" s="330"/>
      <c r="M3412" s="262"/>
      <c r="N3412" s="262" t="n">
        <v>333.45</v>
      </c>
      <c r="O3412" s="262" t="n">
        <v>3.8</v>
      </c>
      <c r="P3412" s="262" t="n">
        <v>600</v>
      </c>
      <c r="Q3412" s="262" t="n">
        <v>450</v>
      </c>
      <c r="R3412" s="331" t="n">
        <f aca="false">A3412*F3412</f>
        <v>6.5</v>
      </c>
    </row>
    <row r="3413" s="1" customFormat="true" ht="12.75" hidden="false" customHeight="false" outlineLevel="0" collapsed="false">
      <c r="A3413" s="262" t="n">
        <v>5</v>
      </c>
      <c r="B3413" s="332" t="s">
        <v>3680</v>
      </c>
      <c r="C3413" s="332" t="s">
        <v>2520</v>
      </c>
      <c r="D3413" s="332" t="s">
        <v>3681</v>
      </c>
      <c r="E3413" s="262"/>
      <c r="F3413" s="331" t="n">
        <v>0.45</v>
      </c>
      <c r="G3413" s="333" t="n">
        <v>195</v>
      </c>
      <c r="H3413" s="333" t="n">
        <f aca="false">A3413*G3413*(1-H3407/100)</f>
        <v>975</v>
      </c>
      <c r="I3413" s="334" t="n">
        <v>144.7875</v>
      </c>
      <c r="J3413" s="334" t="n">
        <f aca="false">(A3413*I3413)/J3407*K3407</f>
        <v>657.1125</v>
      </c>
      <c r="K3413" s="335" t="n">
        <f aca="false">H3413-J3413</f>
        <v>317.8875</v>
      </c>
      <c r="L3413" s="330"/>
      <c r="M3413" s="262"/>
      <c r="N3413" s="262" t="n">
        <v>144.7875</v>
      </c>
      <c r="O3413" s="262" t="n">
        <v>1.65</v>
      </c>
      <c r="P3413" s="262" t="n">
        <v>333.0112</v>
      </c>
      <c r="Q3413" s="262" t="n">
        <v>195</v>
      </c>
      <c r="R3413" s="331" t="n">
        <f aca="false">A3413*F3413</f>
        <v>2.25</v>
      </c>
    </row>
    <row r="3414" s="1" customFormat="true" ht="12.75" hidden="false" customHeight="false" outlineLevel="0" collapsed="false">
      <c r="A3414" s="262" t="n">
        <v>5</v>
      </c>
      <c r="B3414" s="332" t="s">
        <v>1561</v>
      </c>
      <c r="C3414" s="332" t="s">
        <v>1562</v>
      </c>
      <c r="D3414" s="332" t="s">
        <v>1563</v>
      </c>
      <c r="E3414" s="262"/>
      <c r="F3414" s="331" t="n">
        <v>1.26</v>
      </c>
      <c r="G3414" s="333" t="n">
        <v>171</v>
      </c>
      <c r="H3414" s="333" t="n">
        <f aca="false">A3414*G3414*(1-H3407/100)</f>
        <v>855</v>
      </c>
      <c r="I3414" s="334" t="n">
        <v>126.36</v>
      </c>
      <c r="J3414" s="334" t="n">
        <f aca="false">(A3414*I3414)/J3407*K3407</f>
        <v>573.48</v>
      </c>
      <c r="K3414" s="335" t="n">
        <f aca="false">H3414-J3414</f>
        <v>281.52</v>
      </c>
      <c r="L3414" s="330"/>
      <c r="M3414" s="262"/>
      <c r="N3414" s="262" t="n">
        <v>126.36</v>
      </c>
      <c r="O3414" s="262" t="n">
        <v>1.44</v>
      </c>
      <c r="P3414" s="262" t="n">
        <v>300</v>
      </c>
      <c r="Q3414" s="262" t="n">
        <v>171</v>
      </c>
      <c r="R3414" s="331" t="n">
        <f aca="false">A3414*F3414</f>
        <v>6.3</v>
      </c>
    </row>
    <row r="3415" s="1" customFormat="true" ht="12.75" hidden="false" customHeight="false" outlineLevel="0" collapsed="false">
      <c r="A3415" s="262" t="n">
        <v>10</v>
      </c>
      <c r="B3415" s="332" t="s">
        <v>3275</v>
      </c>
      <c r="C3415" s="332" t="s">
        <v>1562</v>
      </c>
      <c r="D3415" s="332" t="s">
        <v>3276</v>
      </c>
      <c r="E3415" s="262"/>
      <c r="F3415" s="331" t="n">
        <v>0.67</v>
      </c>
      <c r="G3415" s="333" t="n">
        <v>213</v>
      </c>
      <c r="H3415" s="333" t="n">
        <f aca="false">A3415*G3415*(1-H3407/100)</f>
        <v>2130</v>
      </c>
      <c r="I3415" s="334" t="n">
        <v>157.95</v>
      </c>
      <c r="J3415" s="334" t="n">
        <f aca="false">(A3415*I3415)/J3407*K3407</f>
        <v>1433.7</v>
      </c>
      <c r="K3415" s="335" t="n">
        <f aca="false">H3415-J3415</f>
        <v>696.3</v>
      </c>
      <c r="L3415" s="330"/>
      <c r="M3415" s="262"/>
      <c r="N3415" s="262" t="n">
        <v>157.95</v>
      </c>
      <c r="O3415" s="262" t="n">
        <v>1.8</v>
      </c>
      <c r="P3415" s="262" t="n">
        <v>400</v>
      </c>
      <c r="Q3415" s="262" t="n">
        <v>213</v>
      </c>
      <c r="R3415" s="331" t="n">
        <f aca="false">A3415*F3415</f>
        <v>6.7</v>
      </c>
    </row>
    <row r="3416" s="1" customFormat="true" ht="12.75" hidden="false" customHeight="false" outlineLevel="0" collapsed="false">
      <c r="A3416" s="336" t="n">
        <f aca="false">SUM(A3408:A3415)</f>
        <v>46</v>
      </c>
      <c r="B3416" s="336" t="s">
        <v>377</v>
      </c>
      <c r="C3416" s="336"/>
      <c r="D3416" s="336"/>
      <c r="E3416" s="336"/>
      <c r="F3416" s="337" t="n">
        <f aca="false">R3416</f>
        <v>22.748</v>
      </c>
      <c r="G3416" s="338"/>
      <c r="H3416" s="339" t="n">
        <f aca="false">SUM(H3408:H3415)</f>
        <v>20511</v>
      </c>
      <c r="I3416" s="340"/>
      <c r="J3416" s="341" t="n">
        <f aca="false">SUM(J3408:J3415)</f>
        <v>11061.1507153846</v>
      </c>
      <c r="K3416" s="335" t="n">
        <f aca="false">SUM(K3408:K3415)</f>
        <v>9449.84928461539</v>
      </c>
      <c r="L3416" s="330"/>
      <c r="M3416" s="262"/>
      <c r="N3416" s="262"/>
      <c r="O3416" s="262"/>
      <c r="P3416" s="262"/>
      <c r="Q3416" s="262"/>
      <c r="R3416" s="331" t="n">
        <f aca="false">SUM(R3408:R3415)</f>
        <v>22.748</v>
      </c>
    </row>
    <row r="3417" s="1" customFormat="true" ht="12.75" hidden="false" customHeight="false" outlineLevel="0" collapsed="false">
      <c r="A3417" s="262"/>
      <c r="B3417" s="272" t="s">
        <v>914</v>
      </c>
      <c r="C3417" s="342"/>
      <c r="D3417" s="342"/>
      <c r="E3417" s="262"/>
      <c r="F3417" s="262"/>
      <c r="G3417" s="333"/>
      <c r="H3417" s="343" t="n">
        <v>0</v>
      </c>
      <c r="I3417" s="344" t="n">
        <f aca="false">K3418/J3418</f>
        <v>0.854327865858647</v>
      </c>
      <c r="J3417" s="345"/>
      <c r="K3417" s="335"/>
      <c r="L3417" s="330"/>
      <c r="M3417" s="262"/>
      <c r="N3417" s="262"/>
      <c r="O3417" s="262"/>
      <c r="P3417" s="262"/>
      <c r="Q3417" s="262"/>
      <c r="R3417" s="331"/>
    </row>
    <row r="3418" s="1" customFormat="true" ht="13.5" hidden="false" customHeight="false" outlineLevel="0" collapsed="false">
      <c r="A3418" s="346"/>
      <c r="B3418" s="346" t="s">
        <v>915</v>
      </c>
      <c r="C3418" s="346"/>
      <c r="D3418" s="346"/>
      <c r="E3418" s="346"/>
      <c r="F3418" s="347"/>
      <c r="G3418" s="348"/>
      <c r="H3418" s="349" t="n">
        <f aca="false">SUM(H3416:H3417)</f>
        <v>20511</v>
      </c>
      <c r="I3418" s="350" t="n">
        <f aca="false">K3418/H3418</f>
        <v>0.460721041617444</v>
      </c>
      <c r="J3418" s="351" t="n">
        <f aca="false">SUM(J3416:J3417)</f>
        <v>11061.1507153846</v>
      </c>
      <c r="K3418" s="352" t="n">
        <f aca="false">H3418-J3418</f>
        <v>9449.84928461538</v>
      </c>
      <c r="L3418" s="330"/>
      <c r="M3418" s="262"/>
      <c r="N3418" s="262"/>
      <c r="O3418" s="262"/>
      <c r="P3418" s="262"/>
      <c r="Q3418" s="262"/>
      <c r="R3418" s="331"/>
    </row>
    <row r="3419" s="1" customFormat="true" ht="13.5" hidden="false" customHeight="false" outlineLevel="0" collapsed="false">
      <c r="A3419" s="262"/>
      <c r="B3419" s="332"/>
      <c r="C3419" s="342"/>
      <c r="D3419" s="342"/>
      <c r="E3419" s="262"/>
      <c r="F3419" s="262"/>
      <c r="G3419" s="262"/>
      <c r="H3419" s="262"/>
      <c r="I3419" s="354"/>
      <c r="J3419" s="354"/>
      <c r="K3419" s="355"/>
      <c r="L3419" s="330"/>
      <c r="M3419" s="262"/>
      <c r="N3419" s="262"/>
      <c r="O3419" s="262"/>
      <c r="P3419" s="262"/>
      <c r="Q3419" s="262"/>
      <c r="R3419" s="331"/>
    </row>
    <row r="3420" s="1" customFormat="true" ht="13.5" hidden="false" customHeight="false" outlineLevel="0" collapsed="false">
      <c r="A3420" s="322"/>
      <c r="B3420" s="323" t="s">
        <v>4293</v>
      </c>
      <c r="C3420" s="324"/>
      <c r="D3420" s="325" t="n">
        <v>42801</v>
      </c>
      <c r="E3420" s="322"/>
      <c r="F3420" s="322" t="s">
        <v>4294</v>
      </c>
      <c r="G3420" s="324"/>
      <c r="H3420" s="326" t="n">
        <v>0</v>
      </c>
      <c r="I3420" s="327" t="s">
        <v>358</v>
      </c>
      <c r="J3420" s="328" t="n">
        <v>65</v>
      </c>
      <c r="K3420" s="329" t="n">
        <v>59</v>
      </c>
      <c r="L3420" s="330"/>
      <c r="M3420" s="262"/>
      <c r="N3420" s="262"/>
      <c r="O3420" s="262"/>
      <c r="P3420" s="262"/>
      <c r="Q3420" s="262"/>
      <c r="R3420" s="331"/>
    </row>
    <row r="3421" s="1" customFormat="true" ht="12.75" hidden="false" customHeight="false" outlineLevel="0" collapsed="false">
      <c r="A3421" s="262" t="n">
        <v>12</v>
      </c>
      <c r="B3421" s="332" t="s">
        <v>4295</v>
      </c>
      <c r="C3421" s="332" t="s">
        <v>4167</v>
      </c>
      <c r="D3421" s="332" t="s">
        <v>4168</v>
      </c>
      <c r="E3421" s="262"/>
      <c r="F3421" s="331" t="n">
        <v>0.61</v>
      </c>
      <c r="G3421" s="333" t="n">
        <v>534</v>
      </c>
      <c r="H3421" s="333" t="n">
        <f aca="false">A3421*G3421*(1-H3420/100)</f>
        <v>6408</v>
      </c>
      <c r="I3421" s="334" t="n">
        <v>427.3425</v>
      </c>
      <c r="J3421" s="334" t="n">
        <f aca="false">(A3421*I3421)/J3420*K3420</f>
        <v>4654.746</v>
      </c>
      <c r="K3421" s="335" t="n">
        <f aca="false">H3421-J3421</f>
        <v>1753.254</v>
      </c>
      <c r="L3421" s="330"/>
      <c r="M3421" s="262"/>
      <c r="N3421" s="262" t="n">
        <v>427.3425</v>
      </c>
      <c r="O3421" s="262" t="n">
        <v>4.87</v>
      </c>
      <c r="P3421" s="262" t="n">
        <v>641.0138</v>
      </c>
      <c r="Q3421" s="262" t="n">
        <v>534.1781</v>
      </c>
      <c r="R3421" s="331" t="n">
        <f aca="false">A3421*F3421</f>
        <v>7.32</v>
      </c>
    </row>
    <row r="3422" s="1" customFormat="true" ht="12.75" hidden="false" customHeight="false" outlineLevel="0" collapsed="false">
      <c r="A3422" s="262" t="n">
        <v>12</v>
      </c>
      <c r="B3422" s="332" t="s">
        <v>2409</v>
      </c>
      <c r="C3422" s="332" t="s">
        <v>2410</v>
      </c>
      <c r="D3422" s="332" t="s">
        <v>2411</v>
      </c>
      <c r="E3422" s="262"/>
      <c r="F3422" s="331" t="n">
        <v>0.63</v>
      </c>
      <c r="G3422" s="333" t="n">
        <v>225</v>
      </c>
      <c r="H3422" s="333" t="n">
        <f aca="false">A3422*G3422*(1-H3420/100)</f>
        <v>2700</v>
      </c>
      <c r="I3422" s="334" t="n">
        <v>158.015</v>
      </c>
      <c r="J3422" s="334" t="n">
        <f aca="false">(A3422*I3422)/J3420*K3420</f>
        <v>1721.148</v>
      </c>
      <c r="K3422" s="335" t="n">
        <f aca="false">H3422-J3422</f>
        <v>978.852</v>
      </c>
      <c r="L3422" s="330"/>
      <c r="M3422" s="262"/>
      <c r="N3422" s="262" t="n">
        <v>158.015</v>
      </c>
      <c r="O3422" s="262" t="n">
        <v>1.43</v>
      </c>
      <c r="P3422" s="262" t="n">
        <v>500</v>
      </c>
      <c r="Q3422" s="262" t="n">
        <v>225</v>
      </c>
      <c r="R3422" s="331" t="n">
        <f aca="false">A3422*F3422</f>
        <v>7.56</v>
      </c>
    </row>
    <row r="3423" s="1" customFormat="true" ht="12.75" hidden="false" customHeight="false" outlineLevel="0" collapsed="false">
      <c r="A3423" s="262" t="n">
        <v>8</v>
      </c>
      <c r="B3423" s="332" t="s">
        <v>2625</v>
      </c>
      <c r="C3423" s="332" t="s">
        <v>2410</v>
      </c>
      <c r="D3423" s="332" t="s">
        <v>2626</v>
      </c>
      <c r="E3423" s="262"/>
      <c r="F3423" s="331" t="n">
        <v>0.58</v>
      </c>
      <c r="G3423" s="333" t="n">
        <v>250</v>
      </c>
      <c r="H3423" s="333" t="n">
        <f aca="false">A3423*G3423*(1-H3420/100)</f>
        <v>2000</v>
      </c>
      <c r="I3423" s="334" t="n">
        <v>165.75</v>
      </c>
      <c r="J3423" s="334" t="n">
        <f aca="false">(A3423*I3423)/J3420*K3420</f>
        <v>1203.6</v>
      </c>
      <c r="K3423" s="335" t="n">
        <f aca="false">H3423-J3423</f>
        <v>796.4</v>
      </c>
      <c r="L3423" s="330"/>
      <c r="M3423" s="262"/>
      <c r="N3423" s="262" t="n">
        <v>165.75</v>
      </c>
      <c r="O3423" s="262" t="n">
        <v>1.5</v>
      </c>
      <c r="P3423" s="262" t="n">
        <v>500</v>
      </c>
      <c r="Q3423" s="262" t="n">
        <v>250</v>
      </c>
      <c r="R3423" s="331" t="n">
        <f aca="false">A3423*F3423</f>
        <v>4.64</v>
      </c>
    </row>
    <row r="3424" s="1" customFormat="true" ht="12.75" hidden="false" customHeight="false" outlineLevel="0" collapsed="false">
      <c r="A3424" s="262" t="n">
        <v>10</v>
      </c>
      <c r="B3424" s="332" t="s">
        <v>2299</v>
      </c>
      <c r="C3424" s="332" t="s">
        <v>2077</v>
      </c>
      <c r="D3424" s="332" t="s">
        <v>2300</v>
      </c>
      <c r="E3424" s="262"/>
      <c r="F3424" s="331" t="n">
        <v>0.59</v>
      </c>
      <c r="G3424" s="333" t="n">
        <v>442</v>
      </c>
      <c r="H3424" s="333" t="n">
        <f aca="false">A3424*G3424*(1-H3420/100)</f>
        <v>4420</v>
      </c>
      <c r="I3424" s="334" t="n">
        <v>327.3075</v>
      </c>
      <c r="J3424" s="334" t="n">
        <f aca="false">(A3424*I3424)/J3420*K3420</f>
        <v>2970.945</v>
      </c>
      <c r="K3424" s="335" t="n">
        <f aca="false">H3424-J3424</f>
        <v>1449.055</v>
      </c>
      <c r="L3424" s="330"/>
      <c r="M3424" s="262"/>
      <c r="N3424" s="262" t="n">
        <v>327.3075</v>
      </c>
      <c r="O3424" s="262" t="n">
        <v>3.73</v>
      </c>
      <c r="P3424" s="262"/>
      <c r="Q3424" s="262" t="n">
        <v>442</v>
      </c>
      <c r="R3424" s="331" t="n">
        <f aca="false">A3424*F3424</f>
        <v>5.9</v>
      </c>
    </row>
    <row r="3425" s="1" customFormat="true" ht="12.75" hidden="false" customHeight="false" outlineLevel="0" collapsed="false">
      <c r="A3425" s="262" t="n">
        <v>3</v>
      </c>
      <c r="B3425" s="332" t="s">
        <v>2975</v>
      </c>
      <c r="C3425" s="332" t="s">
        <v>2360</v>
      </c>
      <c r="D3425" s="332" t="s">
        <v>2976</v>
      </c>
      <c r="E3425" s="262"/>
      <c r="F3425" s="331" t="n">
        <v>0.54</v>
      </c>
      <c r="G3425" s="333" t="n">
        <v>249</v>
      </c>
      <c r="H3425" s="333" t="n">
        <f aca="false">A3425*G3425*(1-H3420/100)</f>
        <v>747</v>
      </c>
      <c r="I3425" s="334" t="n">
        <v>184.275</v>
      </c>
      <c r="J3425" s="334" t="n">
        <f aca="false">(A3425*I3425)/J3420*K3420</f>
        <v>501.795</v>
      </c>
      <c r="K3425" s="335" t="n">
        <f aca="false">H3425-J3425</f>
        <v>245.205</v>
      </c>
      <c r="L3425" s="330"/>
      <c r="M3425" s="262"/>
      <c r="N3425" s="262" t="n">
        <v>184.275</v>
      </c>
      <c r="O3425" s="262" t="n">
        <v>2.1</v>
      </c>
      <c r="P3425" s="262" t="n">
        <v>368.55</v>
      </c>
      <c r="Q3425" s="262" t="n">
        <v>249</v>
      </c>
      <c r="R3425" s="331" t="n">
        <f aca="false">A3425*F3425</f>
        <v>1.62</v>
      </c>
    </row>
    <row r="3426" s="1" customFormat="true" ht="12.75" hidden="false" customHeight="false" outlineLevel="0" collapsed="false">
      <c r="A3426" s="336" t="n">
        <f aca="false">SUM(A3421:A3425)</f>
        <v>45</v>
      </c>
      <c r="B3426" s="336" t="s">
        <v>377</v>
      </c>
      <c r="C3426" s="336"/>
      <c r="D3426" s="336"/>
      <c r="E3426" s="336"/>
      <c r="F3426" s="337" t="n">
        <f aca="false">R3426</f>
        <v>27.04</v>
      </c>
      <c r="G3426" s="338"/>
      <c r="H3426" s="339" t="n">
        <f aca="false">SUM(H3421:H3425)</f>
        <v>16275</v>
      </c>
      <c r="I3426" s="340"/>
      <c r="J3426" s="341" t="n">
        <f aca="false">SUM(J3421:J3425)</f>
        <v>11052.234</v>
      </c>
      <c r="K3426" s="335" t="n">
        <f aca="false">SUM(K3421:K3425)</f>
        <v>5222.766</v>
      </c>
      <c r="L3426" s="330"/>
      <c r="M3426" s="262"/>
      <c r="N3426" s="262"/>
      <c r="O3426" s="262"/>
      <c r="P3426" s="262"/>
      <c r="Q3426" s="262"/>
      <c r="R3426" s="331" t="n">
        <f aca="false">SUM(R3421:R3425)</f>
        <v>27.04</v>
      </c>
    </row>
    <row r="3427" s="1" customFormat="true" ht="12.75" hidden="false" customHeight="false" outlineLevel="0" collapsed="false">
      <c r="A3427" s="262"/>
      <c r="B3427" s="272" t="s">
        <v>914</v>
      </c>
      <c r="C3427" s="342"/>
      <c r="D3427" s="342"/>
      <c r="E3427" s="262"/>
      <c r="F3427" s="262"/>
      <c r="G3427" s="333"/>
      <c r="H3427" s="343" t="n">
        <v>0</v>
      </c>
      <c r="I3427" s="344" t="n">
        <f aca="false">K3428/J3428</f>
        <v>0.472552969833972</v>
      </c>
      <c r="J3427" s="345"/>
      <c r="K3427" s="335"/>
      <c r="L3427" s="330"/>
      <c r="M3427" s="262"/>
      <c r="N3427" s="262"/>
      <c r="O3427" s="262"/>
      <c r="P3427" s="262"/>
      <c r="Q3427" s="262"/>
      <c r="R3427" s="331"/>
    </row>
    <row r="3428" s="1" customFormat="true" ht="13.5" hidden="false" customHeight="false" outlineLevel="0" collapsed="false">
      <c r="A3428" s="346"/>
      <c r="B3428" s="346" t="s">
        <v>915</v>
      </c>
      <c r="C3428" s="346"/>
      <c r="D3428" s="346"/>
      <c r="E3428" s="346"/>
      <c r="F3428" s="347"/>
      <c r="G3428" s="348"/>
      <c r="H3428" s="349" t="n">
        <f aca="false">SUM(H3426:H3427)</f>
        <v>16275</v>
      </c>
      <c r="I3428" s="350" t="n">
        <f aca="false">K3428/H3428</f>
        <v>0.320907281105991</v>
      </c>
      <c r="J3428" s="351" t="n">
        <f aca="false">SUM(J3426:J3427)</f>
        <v>11052.234</v>
      </c>
      <c r="K3428" s="352" t="n">
        <f aca="false">H3428-J3428</f>
        <v>5222.766</v>
      </c>
      <c r="L3428" s="330"/>
      <c r="M3428" s="262"/>
      <c r="N3428" s="262"/>
      <c r="O3428" s="262"/>
      <c r="P3428" s="262"/>
      <c r="Q3428" s="262"/>
      <c r="R3428" s="331"/>
    </row>
    <row r="3429" s="1" customFormat="true" ht="13.5" hidden="false" customHeight="false" outlineLevel="0" collapsed="false">
      <c r="A3429" s="262"/>
      <c r="B3429" s="332"/>
      <c r="C3429" s="342"/>
      <c r="D3429" s="342"/>
      <c r="E3429" s="262"/>
      <c r="F3429" s="262"/>
      <c r="G3429" s="262"/>
      <c r="H3429" s="262"/>
      <c r="I3429" s="354"/>
      <c r="J3429" s="354"/>
      <c r="K3429" s="355"/>
      <c r="L3429" s="330"/>
      <c r="M3429" s="262"/>
      <c r="N3429" s="262"/>
      <c r="O3429" s="262"/>
      <c r="P3429" s="262"/>
      <c r="Q3429" s="262"/>
      <c r="R3429" s="331"/>
    </row>
    <row r="3430" s="1" customFormat="true" ht="13.5" hidden="false" customHeight="false" outlineLevel="0" collapsed="false">
      <c r="A3430" s="322"/>
      <c r="B3430" s="323" t="s">
        <v>4296</v>
      </c>
      <c r="C3430" s="324"/>
      <c r="D3430" s="325" t="n">
        <v>42801</v>
      </c>
      <c r="E3430" s="322"/>
      <c r="F3430" s="322" t="s">
        <v>4294</v>
      </c>
      <c r="G3430" s="324"/>
      <c r="H3430" s="326" t="n">
        <v>0</v>
      </c>
      <c r="I3430" s="327" t="s">
        <v>358</v>
      </c>
      <c r="J3430" s="328" t="n">
        <v>65</v>
      </c>
      <c r="K3430" s="329" t="n">
        <v>59</v>
      </c>
      <c r="L3430" s="330"/>
      <c r="M3430" s="262"/>
      <c r="N3430" s="262"/>
      <c r="O3430" s="262"/>
      <c r="P3430" s="262"/>
      <c r="Q3430" s="262"/>
      <c r="R3430" s="331"/>
    </row>
    <row r="3431" s="1" customFormat="true" ht="12.75" hidden="false" customHeight="false" outlineLevel="0" collapsed="false">
      <c r="A3431" s="262" t="n">
        <v>20</v>
      </c>
      <c r="B3431" s="332" t="s">
        <v>1613</v>
      </c>
      <c r="C3431" s="332" t="s">
        <v>1532</v>
      </c>
      <c r="D3431" s="332" t="s">
        <v>1614</v>
      </c>
      <c r="E3431" s="262"/>
      <c r="F3431" s="331" t="n">
        <v>0.59</v>
      </c>
      <c r="G3431" s="333" t="n">
        <v>131</v>
      </c>
      <c r="H3431" s="333" t="n">
        <f aca="false">A3431*G3431*(1-H3430/100)</f>
        <v>2620</v>
      </c>
      <c r="I3431" s="334" t="n">
        <v>88.4</v>
      </c>
      <c r="J3431" s="334" t="n">
        <f aca="false">(A3431*I3431)/J3430*K3430</f>
        <v>1604.8</v>
      </c>
      <c r="K3431" s="335" t="n">
        <f aca="false">H3431-J3431</f>
        <v>1015.2</v>
      </c>
      <c r="L3431" s="330"/>
      <c r="M3431" s="262"/>
      <c r="N3431" s="262" t="n">
        <v>88.4</v>
      </c>
      <c r="O3431" s="262" t="n">
        <v>0.8</v>
      </c>
      <c r="P3431" s="262" t="n">
        <v>300</v>
      </c>
      <c r="Q3431" s="262" t="n">
        <v>131</v>
      </c>
      <c r="R3431" s="331" t="n">
        <f aca="false">A3431*F3431</f>
        <v>11.8</v>
      </c>
    </row>
    <row r="3432" s="1" customFormat="true" ht="12.75" hidden="false" customHeight="false" outlineLevel="0" collapsed="false">
      <c r="A3432" s="262" t="n">
        <v>4</v>
      </c>
      <c r="B3432" s="332" t="s">
        <v>2292</v>
      </c>
      <c r="C3432" s="332" t="s">
        <v>1974</v>
      </c>
      <c r="D3432" s="332" t="s">
        <v>2293</v>
      </c>
      <c r="E3432" s="262"/>
      <c r="F3432" s="331" t="n">
        <v>1.84</v>
      </c>
      <c r="G3432" s="333" t="n">
        <v>685</v>
      </c>
      <c r="H3432" s="333" t="n">
        <f aca="false">A3432*G3432*(1-H3430/100)</f>
        <v>2740</v>
      </c>
      <c r="I3432" s="334" t="n">
        <v>475.15</v>
      </c>
      <c r="J3432" s="334" t="n">
        <f aca="false">(A3432*I3432)/J3430*K3430</f>
        <v>1725.16</v>
      </c>
      <c r="K3432" s="335" t="n">
        <f aca="false">H3432-J3432</f>
        <v>1014.84</v>
      </c>
      <c r="L3432" s="330"/>
      <c r="M3432" s="262"/>
      <c r="N3432" s="262" t="n">
        <v>475.15</v>
      </c>
      <c r="O3432" s="262" t="n">
        <v>4.3</v>
      </c>
      <c r="P3432" s="262" t="n">
        <v>1100</v>
      </c>
      <c r="Q3432" s="262" t="n">
        <v>685</v>
      </c>
      <c r="R3432" s="331" t="n">
        <f aca="false">A3432*F3432</f>
        <v>7.36</v>
      </c>
    </row>
    <row r="3433" s="1" customFormat="true" ht="12.75" hidden="false" customHeight="false" outlineLevel="0" collapsed="false">
      <c r="A3433" s="262" t="n">
        <v>5</v>
      </c>
      <c r="B3433" s="332" t="s">
        <v>4297</v>
      </c>
      <c r="C3433" s="332" t="s">
        <v>4298</v>
      </c>
      <c r="D3433" s="332" t="s">
        <v>4299</v>
      </c>
      <c r="E3433" s="262"/>
      <c r="F3433" s="331" t="n">
        <v>0.44</v>
      </c>
      <c r="G3433" s="333" t="n">
        <v>161</v>
      </c>
      <c r="H3433" s="333" t="n">
        <f aca="false">A3433*G3433*(1-H3430/100)</f>
        <v>805</v>
      </c>
      <c r="I3433" s="334" t="n">
        <v>119.2431</v>
      </c>
      <c r="J3433" s="334" t="n">
        <f aca="false">(A3433*I3433)/J3430*K3430</f>
        <v>541.180223076923</v>
      </c>
      <c r="K3433" s="335" t="n">
        <f aca="false">H3433-J3433</f>
        <v>263.819776923077</v>
      </c>
      <c r="L3433" s="330"/>
      <c r="M3433" s="262"/>
      <c r="N3433" s="262" t="n">
        <v>119.2431</v>
      </c>
      <c r="O3433" s="262" t="n">
        <v>1.358895706</v>
      </c>
      <c r="P3433" s="262" t="n">
        <v>300</v>
      </c>
      <c r="Q3433" s="262" t="n">
        <v>161</v>
      </c>
      <c r="R3433" s="331" t="n">
        <f aca="false">A3433*F3433</f>
        <v>2.2</v>
      </c>
    </row>
    <row r="3434" s="1" customFormat="true" ht="12.75" hidden="false" customHeight="false" outlineLevel="0" collapsed="false">
      <c r="A3434" s="336" t="n">
        <f aca="false">SUM(A3431:A3433)</f>
        <v>29</v>
      </c>
      <c r="B3434" s="336" t="s">
        <v>377</v>
      </c>
      <c r="C3434" s="336"/>
      <c r="D3434" s="336"/>
      <c r="E3434" s="336"/>
      <c r="F3434" s="337" t="n">
        <f aca="false">R3434</f>
        <v>21.36</v>
      </c>
      <c r="G3434" s="338"/>
      <c r="H3434" s="339" t="n">
        <f aca="false">SUM(H3431:H3433)</f>
        <v>6165</v>
      </c>
      <c r="I3434" s="340"/>
      <c r="J3434" s="341" t="n">
        <f aca="false">SUM(J3431:J3433)</f>
        <v>3871.14022307692</v>
      </c>
      <c r="K3434" s="335" t="n">
        <f aca="false">SUM(K3431:K3433)</f>
        <v>2293.85977692308</v>
      </c>
      <c r="L3434" s="330"/>
      <c r="M3434" s="262"/>
      <c r="N3434" s="262"/>
      <c r="O3434" s="262"/>
      <c r="P3434" s="262"/>
      <c r="Q3434" s="262"/>
      <c r="R3434" s="331" t="n">
        <f aca="false">SUM(R3431:R3433)</f>
        <v>21.36</v>
      </c>
    </row>
    <row r="3435" s="1" customFormat="true" ht="12.75" hidden="false" customHeight="false" outlineLevel="0" collapsed="false">
      <c r="A3435" s="262"/>
      <c r="B3435" s="272" t="s">
        <v>914</v>
      </c>
      <c r="C3435" s="342"/>
      <c r="D3435" s="342"/>
      <c r="E3435" s="262"/>
      <c r="F3435" s="262"/>
      <c r="G3435" s="333"/>
      <c r="H3435" s="343" t="n">
        <v>0</v>
      </c>
      <c r="I3435" s="344" t="n">
        <f aca="false">K3436/J3436</f>
        <v>0.592554039569208</v>
      </c>
      <c r="J3435" s="345"/>
      <c r="K3435" s="335"/>
      <c r="L3435" s="330"/>
      <c r="M3435" s="262"/>
      <c r="N3435" s="262"/>
      <c r="O3435" s="262"/>
      <c r="P3435" s="262"/>
      <c r="Q3435" s="262"/>
      <c r="R3435" s="331"/>
    </row>
    <row r="3436" s="1" customFormat="true" ht="13.5" hidden="false" customHeight="false" outlineLevel="0" collapsed="false">
      <c r="A3436" s="346"/>
      <c r="B3436" s="346" t="s">
        <v>915</v>
      </c>
      <c r="C3436" s="346"/>
      <c r="D3436" s="346"/>
      <c r="E3436" s="346"/>
      <c r="F3436" s="347"/>
      <c r="G3436" s="348"/>
      <c r="H3436" s="349" t="n">
        <f aca="false">SUM(H3434:H3435)</f>
        <v>6165</v>
      </c>
      <c r="I3436" s="350" t="n">
        <f aca="false">K3436/H3436</f>
        <v>0.372077822696363</v>
      </c>
      <c r="J3436" s="351" t="n">
        <f aca="false">SUM(J3434:J3435)</f>
        <v>3871.14022307692</v>
      </c>
      <c r="K3436" s="352" t="n">
        <f aca="false">H3436-J3436</f>
        <v>2293.85977692308</v>
      </c>
      <c r="L3436" s="330"/>
      <c r="M3436" s="262"/>
      <c r="N3436" s="262"/>
      <c r="O3436" s="262"/>
      <c r="P3436" s="262"/>
      <c r="Q3436" s="262"/>
      <c r="R3436" s="331"/>
    </row>
    <row r="3437" s="1" customFormat="true" ht="13.5" hidden="false" customHeight="false" outlineLevel="0" collapsed="false">
      <c r="A3437" s="262"/>
      <c r="B3437" s="332"/>
      <c r="C3437" s="342"/>
      <c r="D3437" s="342"/>
      <c r="E3437" s="262"/>
      <c r="F3437" s="262"/>
      <c r="G3437" s="262"/>
      <c r="H3437" s="262"/>
      <c r="I3437" s="354"/>
      <c r="J3437" s="354"/>
      <c r="K3437" s="355"/>
      <c r="L3437" s="330"/>
      <c r="M3437" s="262"/>
      <c r="N3437" s="262"/>
      <c r="O3437" s="262"/>
      <c r="P3437" s="262"/>
      <c r="Q3437" s="262"/>
      <c r="R3437" s="331"/>
    </row>
    <row r="3438" s="1" customFormat="true" ht="13.5" hidden="false" customHeight="false" outlineLevel="0" collapsed="false">
      <c r="A3438" s="322"/>
      <c r="B3438" s="323" t="s">
        <v>3357</v>
      </c>
      <c r="C3438" s="324" t="s">
        <v>4300</v>
      </c>
      <c r="D3438" s="325" t="n">
        <v>42801</v>
      </c>
      <c r="E3438" s="322"/>
      <c r="F3438" s="322" t="s">
        <v>4294</v>
      </c>
      <c r="G3438" s="324"/>
      <c r="H3438" s="326" t="n">
        <v>0</v>
      </c>
      <c r="I3438" s="327" t="s">
        <v>358</v>
      </c>
      <c r="J3438" s="328" t="n">
        <v>65</v>
      </c>
      <c r="K3438" s="329" t="n">
        <v>59</v>
      </c>
      <c r="L3438" s="330"/>
      <c r="M3438" s="262"/>
      <c r="N3438" s="262"/>
      <c r="O3438" s="262"/>
      <c r="P3438" s="262"/>
      <c r="Q3438" s="262"/>
      <c r="R3438" s="331"/>
    </row>
    <row r="3439" s="1" customFormat="true" ht="12.75" hidden="false" customHeight="false" outlineLevel="0" collapsed="false">
      <c r="A3439" s="262" t="n">
        <v>4</v>
      </c>
      <c r="B3439" s="332" t="s">
        <v>2662</v>
      </c>
      <c r="C3439" s="332" t="s">
        <v>2663</v>
      </c>
      <c r="D3439" s="332" t="s">
        <v>2664</v>
      </c>
      <c r="E3439" s="262"/>
      <c r="F3439" s="331" t="n">
        <v>32.5</v>
      </c>
      <c r="G3439" s="333" t="n">
        <v>7900</v>
      </c>
      <c r="H3439" s="333" t="n">
        <f aca="false">A3439*G3439*(1-H3438/100)</f>
        <v>31600</v>
      </c>
      <c r="I3439" s="334" t="n">
        <v>5238.675</v>
      </c>
      <c r="J3439" s="334" t="n">
        <f aca="false">(A3439*I3439)/J3438*K3438</f>
        <v>19020.42</v>
      </c>
      <c r="K3439" s="335" t="n">
        <f aca="false">H3439-J3439</f>
        <v>12579.58</v>
      </c>
      <c r="L3439" s="330"/>
      <c r="M3439" s="262"/>
      <c r="N3439" s="262" t="n">
        <v>5238.675</v>
      </c>
      <c r="O3439" s="262" t="n">
        <v>59.7</v>
      </c>
      <c r="P3439" s="262" t="n">
        <v>7900</v>
      </c>
      <c r="Q3439" s="262" t="n">
        <v>6810.2775</v>
      </c>
      <c r="R3439" s="331" t="n">
        <f aca="false">A3439*F3439</f>
        <v>130</v>
      </c>
    </row>
    <row r="3440" s="1" customFormat="true" ht="12.75" hidden="false" customHeight="false" outlineLevel="0" collapsed="false">
      <c r="A3440" s="336" t="n">
        <f aca="false">SUM(A3439:A3439)</f>
        <v>4</v>
      </c>
      <c r="B3440" s="336" t="s">
        <v>377</v>
      </c>
      <c r="C3440" s="336"/>
      <c r="D3440" s="336"/>
      <c r="E3440" s="336"/>
      <c r="F3440" s="337" t="n">
        <f aca="false">R3440</f>
        <v>130</v>
      </c>
      <c r="G3440" s="338"/>
      <c r="H3440" s="339" t="n">
        <f aca="false">SUM(H3439:H3439)</f>
        <v>31600</v>
      </c>
      <c r="I3440" s="340"/>
      <c r="J3440" s="341" t="n">
        <f aca="false">SUM(J3439:J3439)</f>
        <v>19020.42</v>
      </c>
      <c r="K3440" s="335" t="n">
        <f aca="false">SUM(K3439:K3439)</f>
        <v>12579.58</v>
      </c>
      <c r="L3440" s="330"/>
      <c r="M3440" s="262"/>
      <c r="N3440" s="262"/>
      <c r="O3440" s="262"/>
      <c r="P3440" s="262"/>
      <c r="Q3440" s="262"/>
      <c r="R3440" s="331" t="n">
        <f aca="false">SUM(R3439:R3439)</f>
        <v>130</v>
      </c>
    </row>
    <row r="3441" s="1" customFormat="true" ht="12.75" hidden="false" customHeight="false" outlineLevel="0" collapsed="false">
      <c r="A3441" s="262"/>
      <c r="B3441" s="272" t="s">
        <v>914</v>
      </c>
      <c r="C3441" s="342"/>
      <c r="D3441" s="342"/>
      <c r="E3441" s="262"/>
      <c r="F3441" s="262"/>
      <c r="G3441" s="333"/>
      <c r="H3441" s="343" t="n">
        <v>0</v>
      </c>
      <c r="I3441" s="344" t="n">
        <f aca="false">K3442/J3442</f>
        <v>0.661372356656688</v>
      </c>
      <c r="J3441" s="345"/>
      <c r="K3441" s="335"/>
      <c r="L3441" s="330"/>
      <c r="M3441" s="262"/>
      <c r="N3441" s="262"/>
      <c r="O3441" s="262"/>
      <c r="P3441" s="262"/>
      <c r="Q3441" s="262"/>
      <c r="R3441" s="331"/>
    </row>
    <row r="3442" s="1" customFormat="true" ht="13.5" hidden="false" customHeight="false" outlineLevel="0" collapsed="false">
      <c r="A3442" s="346"/>
      <c r="B3442" s="346" t="s">
        <v>915</v>
      </c>
      <c r="C3442" s="346"/>
      <c r="D3442" s="346"/>
      <c r="E3442" s="346"/>
      <c r="F3442" s="347"/>
      <c r="G3442" s="348"/>
      <c r="H3442" s="349" t="n">
        <f aca="false">SUM(H3440:H3441)</f>
        <v>31600</v>
      </c>
      <c r="I3442" s="350" t="n">
        <f aca="false">K3442/H3442</f>
        <v>0.398087974683544</v>
      </c>
      <c r="J3442" s="351" t="n">
        <f aca="false">SUM(J3440:J3441)</f>
        <v>19020.42</v>
      </c>
      <c r="K3442" s="352" t="n">
        <f aca="false">H3442-J3442</f>
        <v>12579.58</v>
      </c>
      <c r="L3442" s="330"/>
      <c r="M3442" s="262"/>
      <c r="N3442" s="262"/>
      <c r="O3442" s="262"/>
      <c r="P3442" s="262"/>
      <c r="Q3442" s="262"/>
      <c r="R3442" s="331"/>
    </row>
    <row r="3443" s="1" customFormat="true" ht="13.5" hidden="false" customHeight="false" outlineLevel="0" collapsed="false">
      <c r="A3443" s="262"/>
      <c r="B3443" s="332"/>
      <c r="C3443" s="342"/>
      <c r="D3443" s="342"/>
      <c r="E3443" s="262"/>
      <c r="F3443" s="262"/>
      <c r="G3443" s="262"/>
      <c r="H3443" s="262"/>
      <c r="I3443" s="354"/>
      <c r="J3443" s="354"/>
      <c r="K3443" s="355"/>
      <c r="L3443" s="330"/>
      <c r="M3443" s="262"/>
      <c r="N3443" s="262"/>
      <c r="O3443" s="262"/>
      <c r="P3443" s="262"/>
      <c r="Q3443" s="262"/>
      <c r="R3443" s="331"/>
    </row>
    <row r="3444" s="1" customFormat="true" ht="13.5" hidden="false" customHeight="false" outlineLevel="0" collapsed="false">
      <c r="A3444" s="322"/>
      <c r="B3444" s="323" t="s">
        <v>3279</v>
      </c>
      <c r="C3444" s="324"/>
      <c r="D3444" s="325" t="n">
        <v>42801</v>
      </c>
      <c r="E3444" s="322"/>
      <c r="F3444" s="322" t="s">
        <v>4301</v>
      </c>
      <c r="G3444" s="324"/>
      <c r="H3444" s="326" t="n">
        <v>0</v>
      </c>
      <c r="I3444" s="327" t="s">
        <v>358</v>
      </c>
      <c r="J3444" s="328" t="n">
        <v>65</v>
      </c>
      <c r="K3444" s="329" t="n">
        <v>59</v>
      </c>
      <c r="L3444" s="330"/>
      <c r="M3444" s="262"/>
      <c r="N3444" s="262"/>
      <c r="O3444" s="262"/>
      <c r="P3444" s="262"/>
      <c r="Q3444" s="262"/>
      <c r="R3444" s="331"/>
    </row>
    <row r="3445" s="1" customFormat="true" ht="12.75" hidden="false" customHeight="false" outlineLevel="0" collapsed="false">
      <c r="A3445" s="262" t="n">
        <v>16</v>
      </c>
      <c r="B3445" s="332" t="s">
        <v>1354</v>
      </c>
      <c r="C3445" s="332" t="s">
        <v>1277</v>
      </c>
      <c r="D3445" s="332" t="s">
        <v>1153</v>
      </c>
      <c r="E3445" s="262"/>
      <c r="F3445" s="331" t="n">
        <v>0.13</v>
      </c>
      <c r="G3445" s="333" t="n">
        <v>45</v>
      </c>
      <c r="H3445" s="333" t="n">
        <f aca="false">A3445*G3445*(1-H3444/100)</f>
        <v>720</v>
      </c>
      <c r="I3445" s="334" t="n">
        <v>21.9375</v>
      </c>
      <c r="J3445" s="334" t="n">
        <f aca="false">(A3445*I3445)/J3444*K3444</f>
        <v>318.6</v>
      </c>
      <c r="K3445" s="335" t="n">
        <f aca="false">H3445-J3445</f>
        <v>401.4</v>
      </c>
      <c r="L3445" s="330"/>
      <c r="M3445" s="262"/>
      <c r="N3445" s="262" t="n">
        <v>21.9375</v>
      </c>
      <c r="O3445" s="262" t="n">
        <v>0.25</v>
      </c>
      <c r="P3445" s="262"/>
      <c r="Q3445" s="262" t="n">
        <v>29.6156</v>
      </c>
      <c r="R3445" s="331" t="n">
        <f aca="false">A3445*F3445</f>
        <v>2.08</v>
      </c>
    </row>
    <row r="3446" s="1" customFormat="true" ht="12.75" hidden="false" customHeight="false" outlineLevel="0" collapsed="false">
      <c r="A3446" s="262" t="n">
        <v>1</v>
      </c>
      <c r="B3446" s="332" t="s">
        <v>4196</v>
      </c>
      <c r="C3446" s="332" t="s">
        <v>4078</v>
      </c>
      <c r="D3446" s="332" t="s">
        <v>4197</v>
      </c>
      <c r="E3446" s="262"/>
      <c r="F3446" s="331" t="n">
        <v>40</v>
      </c>
      <c r="G3446" s="333" t="n">
        <v>15000</v>
      </c>
      <c r="H3446" s="333" t="n">
        <f aca="false">A3446*G3446*(1-H3444/100)</f>
        <v>15000</v>
      </c>
      <c r="I3446" s="334" t="n">
        <v>6314.75</v>
      </c>
      <c r="J3446" s="334" t="n">
        <f aca="false">(A3446*I3446)/J3444*K3444</f>
        <v>5731.85</v>
      </c>
      <c r="K3446" s="335" t="n">
        <f aca="false">H3446-J3446</f>
        <v>9268.15</v>
      </c>
      <c r="L3446" s="330"/>
      <c r="M3446" s="262"/>
      <c r="N3446" s="262" t="n">
        <v>6314.75</v>
      </c>
      <c r="O3446" s="262" t="n">
        <v>67</v>
      </c>
      <c r="P3446" s="262"/>
      <c r="Q3446" s="262" t="n">
        <v>12629.5</v>
      </c>
      <c r="R3446" s="331" t="n">
        <f aca="false">A3446*F3446</f>
        <v>40</v>
      </c>
    </row>
    <row r="3447" s="1" customFormat="true" ht="12.75" hidden="false" customHeight="false" outlineLevel="0" collapsed="false">
      <c r="A3447" s="262" t="n">
        <v>2</v>
      </c>
      <c r="B3447" s="332" t="s">
        <v>4252</v>
      </c>
      <c r="C3447" s="332" t="s">
        <v>1822</v>
      </c>
      <c r="D3447" s="332" t="s">
        <v>4253</v>
      </c>
      <c r="E3447" s="262"/>
      <c r="F3447" s="331" t="n">
        <v>0.54</v>
      </c>
      <c r="G3447" s="333" t="n">
        <v>200</v>
      </c>
      <c r="H3447" s="333" t="n">
        <f aca="false">A3447*G3447*(1-H3444/100)</f>
        <v>400</v>
      </c>
      <c r="I3447" s="334" t="n">
        <v>140.4</v>
      </c>
      <c r="J3447" s="334" t="n">
        <f aca="false">(A3447*I3447)/J3444*K3444</f>
        <v>254.88</v>
      </c>
      <c r="K3447" s="335" t="n">
        <f aca="false">H3447-J3447</f>
        <v>145.12</v>
      </c>
      <c r="L3447" s="330"/>
      <c r="M3447" s="262"/>
      <c r="N3447" s="262" t="n">
        <v>140.4</v>
      </c>
      <c r="O3447" s="262" t="n">
        <v>1.6</v>
      </c>
      <c r="P3447" s="262" t="n">
        <v>210.6</v>
      </c>
      <c r="Q3447" s="262" t="n">
        <v>189.54</v>
      </c>
      <c r="R3447" s="331" t="n">
        <f aca="false">A3447*F3447</f>
        <v>1.08</v>
      </c>
    </row>
    <row r="3448" s="1" customFormat="true" ht="12.75" hidden="false" customHeight="false" outlineLevel="0" collapsed="false">
      <c r="A3448" s="262" t="n">
        <v>2</v>
      </c>
      <c r="B3448" s="332" t="s">
        <v>4254</v>
      </c>
      <c r="C3448" s="332" t="s">
        <v>1825</v>
      </c>
      <c r="D3448" s="332" t="s">
        <v>4255</v>
      </c>
      <c r="E3448" s="262"/>
      <c r="F3448" s="331" t="n">
        <v>5.3</v>
      </c>
      <c r="G3448" s="333" t="n">
        <v>1500</v>
      </c>
      <c r="H3448" s="333" t="n">
        <f aca="false">A3448*G3448*(1-H3444/100)</f>
        <v>3000</v>
      </c>
      <c r="I3448" s="334" t="n">
        <v>991.575</v>
      </c>
      <c r="J3448" s="334" t="n">
        <f aca="false">(A3448*I3448)/J3444*K3444</f>
        <v>1800.09</v>
      </c>
      <c r="K3448" s="335" t="n">
        <f aca="false">H3448-J3448</f>
        <v>1199.91</v>
      </c>
      <c r="L3448" s="330"/>
      <c r="M3448" s="262"/>
      <c r="N3448" s="262" t="n">
        <v>991.575</v>
      </c>
      <c r="O3448" s="262" t="n">
        <v>11.3</v>
      </c>
      <c r="P3448" s="262" t="n">
        <v>1487.3625</v>
      </c>
      <c r="Q3448" s="262" t="n">
        <v>1338.6263</v>
      </c>
      <c r="R3448" s="331" t="n">
        <f aca="false">A3448*F3448</f>
        <v>10.6</v>
      </c>
    </row>
    <row r="3449" s="1" customFormat="true" ht="12.75" hidden="false" customHeight="false" outlineLevel="0" collapsed="false">
      <c r="A3449" s="262" t="n">
        <v>1</v>
      </c>
      <c r="B3449" s="332" t="s">
        <v>4198</v>
      </c>
      <c r="C3449" s="332" t="s">
        <v>4199</v>
      </c>
      <c r="D3449" s="332" t="s">
        <v>4200</v>
      </c>
      <c r="E3449" s="262"/>
      <c r="F3449" s="331" t="n">
        <v>65.3</v>
      </c>
      <c r="G3449" s="333" t="n">
        <v>14000</v>
      </c>
      <c r="H3449" s="333" t="n">
        <f aca="false">A3449*G3449*(1-H3444/100)</f>
        <v>14000</v>
      </c>
      <c r="I3449" s="334" t="n">
        <v>7728.5</v>
      </c>
      <c r="J3449" s="334" t="n">
        <f aca="false">(A3449*I3449)/J3444*K3444</f>
        <v>7015.1</v>
      </c>
      <c r="K3449" s="335" t="n">
        <f aca="false">H3449-J3449</f>
        <v>6984.9</v>
      </c>
      <c r="L3449" s="330"/>
      <c r="M3449" s="262"/>
      <c r="N3449" s="262" t="n">
        <v>7728.5</v>
      </c>
      <c r="O3449" s="262" t="n">
        <v>82</v>
      </c>
      <c r="P3449" s="262" t="n">
        <v>13911.3</v>
      </c>
      <c r="Q3449" s="262" t="n">
        <v>11592.75</v>
      </c>
      <c r="R3449" s="331" t="n">
        <f aca="false">A3449*F3449</f>
        <v>65.3</v>
      </c>
    </row>
    <row r="3450" s="1" customFormat="true" ht="12.75" hidden="false" customHeight="false" outlineLevel="0" collapsed="false">
      <c r="A3450" s="336" t="n">
        <f aca="false">SUM(A3445:A3449)</f>
        <v>22</v>
      </c>
      <c r="B3450" s="336" t="s">
        <v>377</v>
      </c>
      <c r="C3450" s="336"/>
      <c r="D3450" s="336"/>
      <c r="E3450" s="336"/>
      <c r="F3450" s="337" t="n">
        <f aca="false">R3450</f>
        <v>119.06</v>
      </c>
      <c r="G3450" s="338"/>
      <c r="H3450" s="339" t="n">
        <f aca="false">SUM(H3445:H3449)</f>
        <v>33120</v>
      </c>
      <c r="I3450" s="340"/>
      <c r="J3450" s="341" t="n">
        <f aca="false">SUM(J3445:J3449)</f>
        <v>15120.52</v>
      </c>
      <c r="K3450" s="335" t="n">
        <f aca="false">SUM(K3445:K3449)</f>
        <v>17999.48</v>
      </c>
      <c r="L3450" s="330"/>
      <c r="M3450" s="262"/>
      <c r="N3450" s="262"/>
      <c r="O3450" s="262"/>
      <c r="P3450" s="262"/>
      <c r="Q3450" s="262"/>
      <c r="R3450" s="331" t="n">
        <f aca="false">SUM(R3445:R3449)</f>
        <v>119.06</v>
      </c>
    </row>
    <row r="3451" s="1" customFormat="true" ht="12.75" hidden="false" customHeight="false" outlineLevel="0" collapsed="false">
      <c r="A3451" s="262"/>
      <c r="B3451" s="272" t="s">
        <v>914</v>
      </c>
      <c r="C3451" s="342"/>
      <c r="D3451" s="342"/>
      <c r="E3451" s="262"/>
      <c r="F3451" s="262"/>
      <c r="G3451" s="333"/>
      <c r="H3451" s="343" t="n">
        <v>0</v>
      </c>
      <c r="I3451" s="344" t="n">
        <f aca="false">K3452/J3452</f>
        <v>1.19040085922971</v>
      </c>
      <c r="J3451" s="345"/>
      <c r="K3451" s="335"/>
      <c r="L3451" s="330"/>
      <c r="M3451" s="262"/>
      <c r="N3451" s="262"/>
      <c r="O3451" s="262"/>
      <c r="P3451" s="262"/>
      <c r="Q3451" s="262"/>
      <c r="R3451" s="331"/>
    </row>
    <row r="3452" s="1" customFormat="true" ht="13.5" hidden="false" customHeight="false" outlineLevel="0" collapsed="false">
      <c r="A3452" s="346"/>
      <c r="B3452" s="346" t="s">
        <v>915</v>
      </c>
      <c r="C3452" s="346"/>
      <c r="D3452" s="346"/>
      <c r="E3452" s="346"/>
      <c r="F3452" s="347"/>
      <c r="G3452" s="348"/>
      <c r="H3452" s="349" t="n">
        <f aca="false">SUM(H3450:H3451)</f>
        <v>33120</v>
      </c>
      <c r="I3452" s="350" t="n">
        <f aca="false">K3452/H3452</f>
        <v>0.543462560386473</v>
      </c>
      <c r="J3452" s="351" t="n">
        <f aca="false">SUM(J3450:J3451)</f>
        <v>15120.52</v>
      </c>
      <c r="K3452" s="352" t="n">
        <f aca="false">H3452-J3452</f>
        <v>17999.48</v>
      </c>
      <c r="L3452" s="330"/>
      <c r="M3452" s="262"/>
      <c r="N3452" s="262"/>
      <c r="O3452" s="262"/>
      <c r="P3452" s="262"/>
      <c r="Q3452" s="262"/>
      <c r="R3452" s="331"/>
    </row>
    <row r="3453" s="1" customFormat="true" ht="13.5" hidden="false" customHeight="false" outlineLevel="0" collapsed="false">
      <c r="A3453" s="262"/>
      <c r="B3453" s="332"/>
      <c r="C3453" s="342"/>
      <c r="D3453" s="342"/>
      <c r="E3453" s="262"/>
      <c r="F3453" s="262"/>
      <c r="G3453" s="262"/>
      <c r="H3453" s="262"/>
      <c r="I3453" s="354"/>
      <c r="J3453" s="354"/>
      <c r="K3453" s="355"/>
      <c r="L3453" s="330"/>
      <c r="M3453" s="262"/>
      <c r="N3453" s="262"/>
      <c r="O3453" s="262"/>
      <c r="P3453" s="262"/>
      <c r="Q3453" s="262"/>
      <c r="R3453" s="331"/>
    </row>
    <row r="3454" s="1" customFormat="true" ht="13.5" hidden="false" customHeight="false" outlineLevel="0" collapsed="false">
      <c r="A3454" s="322"/>
      <c r="B3454" s="323" t="s">
        <v>388</v>
      </c>
      <c r="C3454" s="324"/>
      <c r="D3454" s="325" t="n">
        <v>42801</v>
      </c>
      <c r="E3454" s="322"/>
      <c r="F3454" s="322" t="s">
        <v>4301</v>
      </c>
      <c r="G3454" s="324"/>
      <c r="H3454" s="326" t="n">
        <v>0</v>
      </c>
      <c r="I3454" s="327" t="s">
        <v>358</v>
      </c>
      <c r="J3454" s="328" t="n">
        <v>65</v>
      </c>
      <c r="K3454" s="329" t="n">
        <v>59</v>
      </c>
      <c r="L3454" s="330"/>
      <c r="M3454" s="262"/>
      <c r="N3454" s="262"/>
      <c r="O3454" s="262"/>
      <c r="P3454" s="262"/>
      <c r="Q3454" s="262"/>
      <c r="R3454" s="331"/>
    </row>
    <row r="3455" s="1" customFormat="true" ht="12.75" hidden="false" customHeight="false" outlineLevel="0" collapsed="false">
      <c r="A3455" s="262" t="n">
        <v>6</v>
      </c>
      <c r="B3455" s="332" t="s">
        <v>1973</v>
      </c>
      <c r="C3455" s="332" t="s">
        <v>1974</v>
      </c>
      <c r="D3455" s="332" t="s">
        <v>1975</v>
      </c>
      <c r="E3455" s="262"/>
      <c r="F3455" s="331" t="n">
        <v>1.84</v>
      </c>
      <c r="G3455" s="333" t="n">
        <v>685</v>
      </c>
      <c r="H3455" s="333" t="n">
        <f aca="false">A3455*G3455*(1-H3454/100)</f>
        <v>4110</v>
      </c>
      <c r="I3455" s="334" t="n">
        <v>475.15</v>
      </c>
      <c r="J3455" s="334" t="n">
        <f aca="false">(A3455*I3455)/J3454*K3454</f>
        <v>2587.74</v>
      </c>
      <c r="K3455" s="335" t="n">
        <f aca="false">H3455-J3455</f>
        <v>1522.26</v>
      </c>
      <c r="L3455" s="330"/>
      <c r="M3455" s="262"/>
      <c r="N3455" s="262" t="n">
        <v>475.15</v>
      </c>
      <c r="O3455" s="262" t="n">
        <v>4.3</v>
      </c>
      <c r="P3455" s="262" t="n">
        <v>1300</v>
      </c>
      <c r="Q3455" s="262" t="n">
        <v>685</v>
      </c>
      <c r="R3455" s="331" t="n">
        <f aca="false">A3455*F3455</f>
        <v>11.04</v>
      </c>
    </row>
    <row r="3456" s="1" customFormat="true" ht="12.75" hidden="false" customHeight="false" outlineLevel="0" collapsed="false">
      <c r="A3456" s="262" t="n">
        <v>3</v>
      </c>
      <c r="B3456" s="332" t="s">
        <v>2828</v>
      </c>
      <c r="C3456" s="332" t="s">
        <v>1553</v>
      </c>
      <c r="D3456" s="332" t="s">
        <v>2829</v>
      </c>
      <c r="E3456" s="262"/>
      <c r="F3456" s="331" t="n">
        <v>3.4</v>
      </c>
      <c r="G3456" s="333" t="n">
        <v>1576</v>
      </c>
      <c r="H3456" s="333" t="n">
        <f aca="false">A3456*G3456*(1-H3454/100)</f>
        <v>4728</v>
      </c>
      <c r="I3456" s="334" t="n">
        <v>1102.14</v>
      </c>
      <c r="J3456" s="334" t="n">
        <f aca="false">(A3456*I3456)/J3454*K3454</f>
        <v>3001.212</v>
      </c>
      <c r="K3456" s="335" t="n">
        <f aca="false">H3456-J3456</f>
        <v>1726.788</v>
      </c>
      <c r="L3456" s="330"/>
      <c r="M3456" s="262"/>
      <c r="N3456" s="262" t="n">
        <v>1102.14</v>
      </c>
      <c r="O3456" s="262" t="n">
        <v>12.56</v>
      </c>
      <c r="P3456" s="262" t="n">
        <v>1980</v>
      </c>
      <c r="Q3456" s="262" t="n">
        <v>1576</v>
      </c>
      <c r="R3456" s="331" t="n">
        <f aca="false">A3456*F3456</f>
        <v>10.2</v>
      </c>
    </row>
    <row r="3457" s="1" customFormat="true" ht="12.75" hidden="false" customHeight="false" outlineLevel="0" collapsed="false">
      <c r="A3457" s="262" t="n">
        <v>10</v>
      </c>
      <c r="B3457" s="332" t="s">
        <v>4302</v>
      </c>
      <c r="C3457" s="332" t="s">
        <v>1556</v>
      </c>
      <c r="D3457" s="332" t="s">
        <v>4303</v>
      </c>
      <c r="E3457" s="262"/>
      <c r="F3457" s="331" t="n">
        <v>1.72</v>
      </c>
      <c r="G3457" s="333" t="n">
        <v>687</v>
      </c>
      <c r="H3457" s="333" t="n">
        <f aca="false">A3457*G3457*(1-H3454/100)</f>
        <v>6870</v>
      </c>
      <c r="I3457" s="334" t="n">
        <v>508.95</v>
      </c>
      <c r="J3457" s="334" t="n">
        <f aca="false">(A3457*I3457)/J3454*K3454</f>
        <v>4619.7</v>
      </c>
      <c r="K3457" s="335" t="n">
        <f aca="false">H3457-J3457</f>
        <v>2250.3</v>
      </c>
      <c r="L3457" s="330"/>
      <c r="M3457" s="262"/>
      <c r="N3457" s="262" t="n">
        <v>508.95</v>
      </c>
      <c r="O3457" s="262" t="n">
        <v>5.8</v>
      </c>
      <c r="P3457" s="262" t="n">
        <v>1017.9</v>
      </c>
      <c r="Q3457" s="262" t="n">
        <v>687</v>
      </c>
      <c r="R3457" s="331" t="n">
        <f aca="false">A3457*F3457</f>
        <v>17.2</v>
      </c>
    </row>
    <row r="3458" s="1" customFormat="true" ht="12.75" hidden="false" customHeight="false" outlineLevel="0" collapsed="false">
      <c r="A3458" s="262" t="n">
        <v>36</v>
      </c>
      <c r="B3458" s="332" t="s">
        <v>1976</v>
      </c>
      <c r="C3458" s="332" t="s">
        <v>1977</v>
      </c>
      <c r="D3458" s="332" t="s">
        <v>3236</v>
      </c>
      <c r="E3458" s="262"/>
      <c r="F3458" s="331" t="n">
        <v>0.66</v>
      </c>
      <c r="G3458" s="333" t="n">
        <v>237</v>
      </c>
      <c r="H3458" s="333" t="n">
        <f aca="false">A3458*G3458*(1-H3454/100)</f>
        <v>8532</v>
      </c>
      <c r="I3458" s="334" t="n">
        <v>175.5</v>
      </c>
      <c r="J3458" s="334" t="n">
        <f aca="false">(A3458*I3458)/J3454*K3454</f>
        <v>5734.8</v>
      </c>
      <c r="K3458" s="335" t="n">
        <f aca="false">H3458-J3458</f>
        <v>2797.2</v>
      </c>
      <c r="L3458" s="330"/>
      <c r="M3458" s="262"/>
      <c r="N3458" s="262" t="n">
        <v>175.5</v>
      </c>
      <c r="O3458" s="262" t="n">
        <v>2</v>
      </c>
      <c r="P3458" s="262" t="n">
        <v>320</v>
      </c>
      <c r="Q3458" s="262" t="n">
        <v>237</v>
      </c>
      <c r="R3458" s="331" t="n">
        <f aca="false">A3458*F3458</f>
        <v>23.76</v>
      </c>
    </row>
    <row r="3459" s="1" customFormat="true" ht="12.75" hidden="false" customHeight="false" outlineLevel="0" collapsed="false">
      <c r="A3459" s="336" t="n">
        <f aca="false">SUM(A3455:A3458)</f>
        <v>55</v>
      </c>
      <c r="B3459" s="336" t="s">
        <v>377</v>
      </c>
      <c r="C3459" s="336"/>
      <c r="D3459" s="336"/>
      <c r="E3459" s="336"/>
      <c r="F3459" s="337" t="n">
        <f aca="false">R3459</f>
        <v>62.2</v>
      </c>
      <c r="G3459" s="338"/>
      <c r="H3459" s="339" t="n">
        <f aca="false">SUM(H3455:H3458)</f>
        <v>24240</v>
      </c>
      <c r="I3459" s="340"/>
      <c r="J3459" s="341" t="n">
        <f aca="false">SUM(J3455:J3458)</f>
        <v>15943.452</v>
      </c>
      <c r="K3459" s="335" t="n">
        <f aca="false">SUM(K3455:K3458)</f>
        <v>8296.548</v>
      </c>
      <c r="L3459" s="330"/>
      <c r="M3459" s="262"/>
      <c r="N3459" s="262"/>
      <c r="O3459" s="262"/>
      <c r="P3459" s="262"/>
      <c r="Q3459" s="262"/>
      <c r="R3459" s="331" t="n">
        <f aca="false">SUM(R3455:R3458)</f>
        <v>62.2</v>
      </c>
    </row>
    <row r="3460" s="1" customFormat="true" ht="12.75" hidden="false" customHeight="false" outlineLevel="0" collapsed="false">
      <c r="A3460" s="262"/>
      <c r="B3460" s="272" t="s">
        <v>914</v>
      </c>
      <c r="C3460" s="342"/>
      <c r="D3460" s="342"/>
      <c r="E3460" s="262"/>
      <c r="F3460" s="262"/>
      <c r="G3460" s="333"/>
      <c r="H3460" s="343" t="n">
        <v>0</v>
      </c>
      <c r="I3460" s="344" t="n">
        <f aca="false">K3461/J3461</f>
        <v>0.520373379616911</v>
      </c>
      <c r="J3460" s="345"/>
      <c r="K3460" s="335"/>
      <c r="L3460" s="330"/>
      <c r="M3460" s="262"/>
      <c r="N3460" s="262"/>
      <c r="O3460" s="262"/>
      <c r="P3460" s="262"/>
      <c r="Q3460" s="262"/>
      <c r="R3460" s="331"/>
    </row>
    <row r="3461" s="1" customFormat="true" ht="13.5" hidden="false" customHeight="false" outlineLevel="0" collapsed="false">
      <c r="A3461" s="346"/>
      <c r="B3461" s="346" t="s">
        <v>915</v>
      </c>
      <c r="C3461" s="346"/>
      <c r="D3461" s="346"/>
      <c r="E3461" s="346"/>
      <c r="F3461" s="347"/>
      <c r="G3461" s="348"/>
      <c r="H3461" s="349" t="n">
        <f aca="false">SUM(H3459:H3460)</f>
        <v>24240</v>
      </c>
      <c r="I3461" s="350" t="n">
        <f aca="false">K3461/H3461</f>
        <v>0.342266831683168</v>
      </c>
      <c r="J3461" s="351" t="n">
        <f aca="false">SUM(J3459:J3460)</f>
        <v>15943.452</v>
      </c>
      <c r="K3461" s="352" t="n">
        <f aca="false">H3461-J3461</f>
        <v>8296.548</v>
      </c>
      <c r="L3461" s="330"/>
      <c r="M3461" s="262"/>
      <c r="N3461" s="262"/>
      <c r="O3461" s="262"/>
      <c r="P3461" s="262"/>
      <c r="Q3461" s="262"/>
      <c r="R3461" s="331"/>
    </row>
    <row r="3462" s="1" customFormat="true" ht="13.5" hidden="false" customHeight="false" outlineLevel="0" collapsed="false">
      <c r="A3462" s="262"/>
      <c r="B3462" s="332"/>
      <c r="C3462" s="342"/>
      <c r="D3462" s="342"/>
      <c r="E3462" s="262"/>
      <c r="F3462" s="262"/>
      <c r="G3462" s="262"/>
      <c r="H3462" s="262"/>
      <c r="I3462" s="354"/>
      <c r="J3462" s="354"/>
      <c r="K3462" s="355"/>
      <c r="L3462" s="330"/>
      <c r="M3462" s="262"/>
      <c r="N3462" s="262"/>
      <c r="O3462" s="262"/>
      <c r="P3462" s="262"/>
      <c r="Q3462" s="262"/>
      <c r="R3462" s="331"/>
    </row>
    <row r="3463" s="1" customFormat="true" ht="13.5" hidden="false" customHeight="false" outlineLevel="0" collapsed="false">
      <c r="A3463" s="322"/>
      <c r="B3463" s="323" t="s">
        <v>4304</v>
      </c>
      <c r="C3463" s="324" t="s">
        <v>2027</v>
      </c>
      <c r="D3463" s="325" t="n">
        <v>42801</v>
      </c>
      <c r="E3463" s="322"/>
      <c r="F3463" s="322" t="s">
        <v>4305</v>
      </c>
      <c r="G3463" s="324"/>
      <c r="H3463" s="326" t="n">
        <v>0</v>
      </c>
      <c r="I3463" s="327" t="s">
        <v>358</v>
      </c>
      <c r="J3463" s="328" t="n">
        <v>65</v>
      </c>
      <c r="K3463" s="329" t="n">
        <v>59</v>
      </c>
      <c r="L3463" s="330"/>
      <c r="M3463" s="262"/>
      <c r="N3463" s="262"/>
      <c r="O3463" s="262"/>
      <c r="P3463" s="262"/>
      <c r="Q3463" s="262"/>
      <c r="R3463" s="331"/>
    </row>
    <row r="3464" s="1" customFormat="true" ht="12.75" hidden="false" customHeight="false" outlineLevel="0" collapsed="false">
      <c r="A3464" s="262" t="n">
        <v>10</v>
      </c>
      <c r="B3464" s="332" t="s">
        <v>4306</v>
      </c>
      <c r="C3464" s="332" t="s">
        <v>4307</v>
      </c>
      <c r="D3464" s="332" t="s">
        <v>4308</v>
      </c>
      <c r="E3464" s="262"/>
      <c r="F3464" s="331" t="n">
        <v>16</v>
      </c>
      <c r="G3464" s="333" t="n">
        <v>5600</v>
      </c>
      <c r="H3464" s="333" t="n">
        <f aca="false">A3464*G3464*(1-H3463/100)</f>
        <v>56000</v>
      </c>
      <c r="I3464" s="334" t="n">
        <v>3071.25</v>
      </c>
      <c r="J3464" s="334" t="n">
        <f aca="false">(A3464*I3464)/J3463*K3463</f>
        <v>27877.5</v>
      </c>
      <c r="K3464" s="335" t="n">
        <f aca="false">H3464-J3464</f>
        <v>28122.5</v>
      </c>
      <c r="L3464" s="330"/>
      <c r="M3464" s="262"/>
      <c r="N3464" s="262" t="n">
        <v>3071.25</v>
      </c>
      <c r="O3464" s="262" t="n">
        <v>35</v>
      </c>
      <c r="P3464" s="262" t="n">
        <v>5600</v>
      </c>
      <c r="Q3464" s="262" t="n">
        <v>4146.1875</v>
      </c>
      <c r="R3464" s="331" t="n">
        <f aca="false">A3464*F3464</f>
        <v>160</v>
      </c>
    </row>
    <row r="3465" s="1" customFormat="true" ht="12.75" hidden="false" customHeight="false" outlineLevel="0" collapsed="false">
      <c r="A3465" s="262" t="n">
        <v>3</v>
      </c>
      <c r="B3465" s="332" t="s">
        <v>3352</v>
      </c>
      <c r="C3465" s="332" t="s">
        <v>1562</v>
      </c>
      <c r="D3465" s="332" t="s">
        <v>3353</v>
      </c>
      <c r="E3465" s="262"/>
      <c r="F3465" s="331" t="n">
        <v>0.41</v>
      </c>
      <c r="G3465" s="333" t="n">
        <v>400</v>
      </c>
      <c r="H3465" s="333" t="n">
        <f aca="false">A3465*G3465*(1-H3463/100)</f>
        <v>1200</v>
      </c>
      <c r="I3465" s="334" t="n">
        <v>120.2175</v>
      </c>
      <c r="J3465" s="334" t="n">
        <f aca="false">(A3465*I3465)/J3463*K3463</f>
        <v>327.3615</v>
      </c>
      <c r="K3465" s="335" t="n">
        <f aca="false">H3465-J3465</f>
        <v>872.6385</v>
      </c>
      <c r="L3465" s="330"/>
      <c r="M3465" s="262"/>
      <c r="N3465" s="262" t="n">
        <v>120.2175</v>
      </c>
      <c r="O3465" s="262" t="n">
        <v>1.37</v>
      </c>
      <c r="P3465" s="262" t="n">
        <v>200</v>
      </c>
      <c r="Q3465" s="262" t="n">
        <v>162</v>
      </c>
      <c r="R3465" s="331" t="n">
        <f aca="false">A3465*F3465</f>
        <v>1.23</v>
      </c>
    </row>
    <row r="3466" s="1" customFormat="true" ht="12.75" hidden="false" customHeight="false" outlineLevel="0" collapsed="false">
      <c r="A3466" s="336" t="n">
        <f aca="false">SUM(A3464:A3465)</f>
        <v>13</v>
      </c>
      <c r="B3466" s="336" t="s">
        <v>377</v>
      </c>
      <c r="C3466" s="336"/>
      <c r="D3466" s="336"/>
      <c r="E3466" s="336"/>
      <c r="F3466" s="337" t="n">
        <f aca="false">R3466</f>
        <v>161.23</v>
      </c>
      <c r="G3466" s="338"/>
      <c r="H3466" s="339" t="n">
        <f aca="false">SUM(H3464:H3465)</f>
        <v>57200</v>
      </c>
      <c r="I3466" s="340"/>
      <c r="J3466" s="341" t="n">
        <f aca="false">SUM(J3464:J3465)</f>
        <v>28204.8615</v>
      </c>
      <c r="K3466" s="335" t="n">
        <f aca="false">SUM(K3464:K3465)</f>
        <v>28995.1385</v>
      </c>
      <c r="L3466" s="330"/>
      <c r="M3466" s="262"/>
      <c r="N3466" s="262"/>
      <c r="O3466" s="262"/>
      <c r="P3466" s="262"/>
      <c r="Q3466" s="262"/>
      <c r="R3466" s="331" t="n">
        <f aca="false">SUM(R3464:R3465)</f>
        <v>161.23</v>
      </c>
    </row>
    <row r="3467" s="1" customFormat="true" ht="12.75" hidden="false" customHeight="false" outlineLevel="0" collapsed="false">
      <c r="A3467" s="262"/>
      <c r="B3467" s="272" t="s">
        <v>914</v>
      </c>
      <c r="C3467" s="342"/>
      <c r="D3467" s="342"/>
      <c r="E3467" s="262"/>
      <c r="F3467" s="262"/>
      <c r="G3467" s="333"/>
      <c r="H3467" s="343" t="n">
        <v>0</v>
      </c>
      <c r="I3467" s="344" t="n">
        <f aca="false">K3468/J3468</f>
        <v>1.02801917676497</v>
      </c>
      <c r="J3467" s="345"/>
      <c r="K3467" s="335"/>
      <c r="L3467" s="330"/>
      <c r="M3467" s="262"/>
      <c r="N3467" s="262"/>
      <c r="O3467" s="262"/>
      <c r="P3467" s="262"/>
      <c r="Q3467" s="262"/>
      <c r="R3467" s="331"/>
    </row>
    <row r="3468" s="1" customFormat="true" ht="13.5" hidden="false" customHeight="false" outlineLevel="0" collapsed="false">
      <c r="A3468" s="346"/>
      <c r="B3468" s="346" t="s">
        <v>915</v>
      </c>
      <c r="C3468" s="346"/>
      <c r="D3468" s="346"/>
      <c r="E3468" s="346"/>
      <c r="F3468" s="347"/>
      <c r="G3468" s="348"/>
      <c r="H3468" s="349" t="n">
        <f aca="false">SUM(H3466:H3467)</f>
        <v>57200</v>
      </c>
      <c r="I3468" s="350" t="n">
        <f aca="false">K3468/H3468</f>
        <v>0.506908015734266</v>
      </c>
      <c r="J3468" s="351" t="n">
        <f aca="false">SUM(J3466:J3467)</f>
        <v>28204.8615</v>
      </c>
      <c r="K3468" s="352" t="n">
        <f aca="false">H3468-J3468</f>
        <v>28995.1385</v>
      </c>
      <c r="L3468" s="330"/>
      <c r="M3468" s="262"/>
      <c r="N3468" s="262"/>
      <c r="O3468" s="262"/>
      <c r="P3468" s="262"/>
      <c r="Q3468" s="262"/>
      <c r="R3468" s="331"/>
    </row>
    <row r="3469" s="1" customFormat="true" ht="13.5" hidden="false" customHeight="false" outlineLevel="0" collapsed="false">
      <c r="A3469" s="262"/>
      <c r="B3469" s="272"/>
      <c r="C3469" s="342"/>
      <c r="D3469" s="342"/>
      <c r="E3469" s="262"/>
      <c r="F3469" s="262"/>
      <c r="G3469" s="262"/>
      <c r="H3469" s="262"/>
      <c r="I3469" s="354"/>
      <c r="J3469" s="354"/>
      <c r="K3469" s="355"/>
      <c r="L3469" s="330"/>
      <c r="M3469" s="262"/>
      <c r="N3469" s="262"/>
      <c r="O3469" s="262"/>
      <c r="P3469" s="262"/>
      <c r="Q3469" s="262"/>
      <c r="R3469" s="331"/>
    </row>
    <row r="3470" s="1" customFormat="true" ht="13.5" hidden="false" customHeight="false" outlineLevel="0" collapsed="false">
      <c r="A3470" s="322"/>
      <c r="B3470" s="272" t="s">
        <v>4309</v>
      </c>
      <c r="C3470" s="324"/>
      <c r="D3470" s="325" t="n">
        <v>42801</v>
      </c>
      <c r="E3470" s="322"/>
      <c r="F3470" s="322" t="s">
        <v>4305</v>
      </c>
      <c r="G3470" s="324"/>
      <c r="H3470" s="326" t="n">
        <v>0</v>
      </c>
      <c r="I3470" s="327" t="s">
        <v>358</v>
      </c>
      <c r="J3470" s="328" t="n">
        <v>65</v>
      </c>
      <c r="K3470" s="329" t="n">
        <v>59</v>
      </c>
      <c r="L3470" s="330"/>
      <c r="M3470" s="262"/>
      <c r="N3470" s="262"/>
      <c r="O3470" s="262"/>
      <c r="P3470" s="262"/>
      <c r="Q3470" s="262"/>
      <c r="R3470" s="331"/>
    </row>
    <row r="3471" s="1" customFormat="true" ht="12.75" hidden="false" customHeight="false" outlineLevel="0" collapsed="false">
      <c r="A3471" s="262" t="n">
        <v>6</v>
      </c>
      <c r="B3471" s="332" t="s">
        <v>1308</v>
      </c>
      <c r="C3471" s="332" t="s">
        <v>830</v>
      </c>
      <c r="D3471" s="332" t="s">
        <v>1339</v>
      </c>
      <c r="E3471" s="262"/>
      <c r="F3471" s="331" t="n">
        <v>2.2</v>
      </c>
      <c r="G3471" s="333" t="n">
        <v>435</v>
      </c>
      <c r="H3471" s="333" t="n">
        <f aca="false">A3471*G3471*(1-H3470/100)</f>
        <v>2610</v>
      </c>
      <c r="I3471" s="334" t="n">
        <v>290.29</v>
      </c>
      <c r="J3471" s="334" t="n">
        <f aca="false">(A3471*I3471)/J3470*K3470</f>
        <v>1580.964</v>
      </c>
      <c r="K3471" s="335" t="n">
        <f aca="false">H3471-J3471</f>
        <v>1029.036</v>
      </c>
      <c r="L3471" s="330"/>
      <c r="M3471" s="262"/>
      <c r="N3471" s="262" t="n">
        <v>290.29</v>
      </c>
      <c r="O3471" s="262" t="n">
        <v>3.19</v>
      </c>
      <c r="P3471" s="262" t="n">
        <v>435.435</v>
      </c>
      <c r="Q3471" s="262" t="n">
        <v>435.435</v>
      </c>
      <c r="R3471" s="331" t="n">
        <f aca="false">A3471*F3471</f>
        <v>13.2</v>
      </c>
    </row>
    <row r="3472" s="1" customFormat="true" ht="12.75" hidden="false" customHeight="false" outlineLevel="0" collapsed="false">
      <c r="A3472" s="262" t="n">
        <v>10</v>
      </c>
      <c r="B3472" s="332" t="s">
        <v>4306</v>
      </c>
      <c r="C3472" s="332" t="s">
        <v>4307</v>
      </c>
      <c r="D3472" s="332" t="s">
        <v>4308</v>
      </c>
      <c r="E3472" s="262"/>
      <c r="F3472" s="331" t="n">
        <v>16</v>
      </c>
      <c r="G3472" s="333" t="n">
        <v>4146</v>
      </c>
      <c r="H3472" s="333" t="n">
        <f aca="false">A3472*G3472*(1-H3470/100)</f>
        <v>41460</v>
      </c>
      <c r="I3472" s="334" t="n">
        <v>3071.25</v>
      </c>
      <c r="J3472" s="334" t="n">
        <f aca="false">(A3472*I3472)/J3470*K3470</f>
        <v>27877.5</v>
      </c>
      <c r="K3472" s="335" t="n">
        <f aca="false">H3472-J3472</f>
        <v>13582.5</v>
      </c>
      <c r="L3472" s="330"/>
      <c r="M3472" s="262"/>
      <c r="N3472" s="262" t="n">
        <v>3071.25</v>
      </c>
      <c r="O3472" s="262" t="n">
        <v>35</v>
      </c>
      <c r="P3472" s="262" t="n">
        <v>5600</v>
      </c>
      <c r="Q3472" s="262" t="n">
        <v>4146.1875</v>
      </c>
      <c r="R3472" s="331" t="n">
        <f aca="false">A3472*F3472</f>
        <v>160</v>
      </c>
    </row>
    <row r="3473" s="1" customFormat="true" ht="12.75" hidden="false" customHeight="false" outlineLevel="0" collapsed="false">
      <c r="A3473" s="262" t="n">
        <v>6</v>
      </c>
      <c r="B3473" s="332" t="s">
        <v>4310</v>
      </c>
      <c r="C3473" s="332" t="s">
        <v>4311</v>
      </c>
      <c r="D3473" s="332" t="s">
        <v>4312</v>
      </c>
      <c r="E3473" s="262"/>
      <c r="F3473" s="331"/>
      <c r="G3473" s="333" t="n">
        <v>950</v>
      </c>
      <c r="H3473" s="333" t="n">
        <f aca="false">A3473*G3473*(1-H3470/100)</f>
        <v>5700</v>
      </c>
      <c r="I3473" s="334" t="n">
        <v>780</v>
      </c>
      <c r="J3473" s="334" t="n">
        <f aca="false">(A3473*I3473)/J3470*K3470</f>
        <v>4248</v>
      </c>
      <c r="K3473" s="335" t="n">
        <f aca="false">H3473-J3473</f>
        <v>1452</v>
      </c>
      <c r="L3473" s="330"/>
      <c r="M3473" s="262"/>
      <c r="N3473" s="262" t="n">
        <v>780</v>
      </c>
      <c r="O3473" s="262" t="n">
        <v>8.57142857142857</v>
      </c>
      <c r="P3473" s="262" t="n">
        <v>1200</v>
      </c>
      <c r="Q3473" s="262" t="n">
        <v>950</v>
      </c>
      <c r="R3473" s="331" t="n">
        <f aca="false">A3473*F3473</f>
        <v>0</v>
      </c>
    </row>
    <row r="3474" s="1" customFormat="true" ht="12.75" hidden="false" customHeight="false" outlineLevel="0" collapsed="false">
      <c r="A3474" s="262" t="n">
        <v>2</v>
      </c>
      <c r="B3474" s="332" t="s">
        <v>4313</v>
      </c>
      <c r="C3474" s="332" t="s">
        <v>4314</v>
      </c>
      <c r="D3474" s="332" t="s">
        <v>4315</v>
      </c>
      <c r="E3474" s="262"/>
      <c r="F3474" s="331"/>
      <c r="G3474" s="333" t="n">
        <v>24</v>
      </c>
      <c r="H3474" s="333" t="n">
        <f aca="false">A3474*G3474*(1-H3470/100)</f>
        <v>48</v>
      </c>
      <c r="I3474" s="334" t="n">
        <v>21.06</v>
      </c>
      <c r="J3474" s="334" t="n">
        <f aca="false">(A3474*I3474)/J3470*K3470</f>
        <v>38.232</v>
      </c>
      <c r="K3474" s="335" t="n">
        <f aca="false">H3474-J3474</f>
        <v>9.76800000000001</v>
      </c>
      <c r="L3474" s="330"/>
      <c r="M3474" s="262"/>
      <c r="N3474" s="262" t="n">
        <v>21.06</v>
      </c>
      <c r="O3474" s="262" t="n">
        <v>0.24</v>
      </c>
      <c r="P3474" s="262" t="n">
        <v>31.59</v>
      </c>
      <c r="Q3474" s="262" t="n">
        <v>24.219</v>
      </c>
      <c r="R3474" s="331" t="n">
        <f aca="false">A3474*F3474</f>
        <v>0</v>
      </c>
    </row>
    <row r="3475" s="1" customFormat="true" ht="12.75" hidden="false" customHeight="false" outlineLevel="0" collapsed="false">
      <c r="A3475" s="262" t="n">
        <v>1</v>
      </c>
      <c r="B3475" s="332" t="s">
        <v>2610</v>
      </c>
      <c r="C3475" s="332" t="s">
        <v>1734</v>
      </c>
      <c r="D3475" s="332" t="s">
        <v>2611</v>
      </c>
      <c r="E3475" s="262"/>
      <c r="F3475" s="331" t="n">
        <v>30</v>
      </c>
      <c r="G3475" s="333" t="n">
        <v>7360</v>
      </c>
      <c r="H3475" s="333" t="n">
        <f aca="false">A3475*G3475*(1-H3470/100)</f>
        <v>7360</v>
      </c>
      <c r="I3475" s="334" t="n">
        <v>5661.63</v>
      </c>
      <c r="J3475" s="334" t="n">
        <f aca="false">(A3475*I3475)/J3470*K3470</f>
        <v>5139.018</v>
      </c>
      <c r="K3475" s="335" t="n">
        <f aca="false">H3475-J3475</f>
        <v>2220.982</v>
      </c>
      <c r="L3475" s="330"/>
      <c r="M3475" s="262"/>
      <c r="N3475" s="262" t="n">
        <v>5661.63</v>
      </c>
      <c r="O3475" s="262" t="n">
        <v>64.52</v>
      </c>
      <c r="P3475" s="262" t="n">
        <v>8490</v>
      </c>
      <c r="Q3475" s="262" t="n">
        <v>7360.119</v>
      </c>
      <c r="R3475" s="331" t="n">
        <f aca="false">A3475*F3475</f>
        <v>30</v>
      </c>
    </row>
    <row r="3476" s="1" customFormat="true" ht="12.75" hidden="false" customHeight="false" outlineLevel="0" collapsed="false">
      <c r="A3476" s="262" t="n">
        <v>1</v>
      </c>
      <c r="B3476" s="332" t="s">
        <v>4316</v>
      </c>
      <c r="C3476" s="332" t="s">
        <v>4317</v>
      </c>
      <c r="D3476" s="332" t="s">
        <v>4318</v>
      </c>
      <c r="E3476" s="262"/>
      <c r="F3476" s="331"/>
      <c r="G3476" s="333" t="n">
        <v>13500</v>
      </c>
      <c r="H3476" s="333" t="n">
        <f aca="false">A3476*G3476*(1-H3470/100)</f>
        <v>13500</v>
      </c>
      <c r="I3476" s="334" t="n">
        <v>15283.4175</v>
      </c>
      <c r="J3476" s="334" t="n">
        <f aca="false">(A3476*I3476)/J3470*K3470</f>
        <v>13872.6405</v>
      </c>
      <c r="K3476" s="335" t="n">
        <f aca="false">H3476-J3476</f>
        <v>-372.640500000001</v>
      </c>
      <c r="L3476" s="330"/>
      <c r="M3476" s="262"/>
      <c r="N3476" s="262" t="n">
        <v>15283.4175</v>
      </c>
      <c r="O3476" s="262" t="n">
        <v>174.17</v>
      </c>
      <c r="P3476" s="262"/>
      <c r="Q3476" s="262" t="n">
        <v>13500</v>
      </c>
      <c r="R3476" s="331" t="n">
        <f aca="false">A3476*F3476</f>
        <v>0</v>
      </c>
    </row>
    <row r="3477" s="1" customFormat="true" ht="12.75" hidden="false" customHeight="false" outlineLevel="0" collapsed="false">
      <c r="A3477" s="262" t="n">
        <v>1</v>
      </c>
      <c r="B3477" s="332" t="s">
        <v>4319</v>
      </c>
      <c r="C3477" s="332" t="s">
        <v>4320</v>
      </c>
      <c r="D3477" s="332" t="s">
        <v>4321</v>
      </c>
      <c r="E3477" s="262"/>
      <c r="F3477" s="331"/>
      <c r="G3477" s="333" t="n">
        <v>15500</v>
      </c>
      <c r="H3477" s="333" t="n">
        <f aca="false">A3477*G3477*(1-H3470/100)</f>
        <v>15500</v>
      </c>
      <c r="I3477" s="334" t="n">
        <v>18801.315</v>
      </c>
      <c r="J3477" s="334" t="n">
        <f aca="false">(A3477*I3477)/J3470*K3470</f>
        <v>17065.809</v>
      </c>
      <c r="K3477" s="335" t="n">
        <f aca="false">H3477-J3477</f>
        <v>-1565.809</v>
      </c>
      <c r="L3477" s="330"/>
      <c r="M3477" s="262"/>
      <c r="N3477" s="262" t="n">
        <v>18801.315</v>
      </c>
      <c r="O3477" s="262" t="n">
        <v>214.26</v>
      </c>
      <c r="P3477" s="262"/>
      <c r="Q3477" s="262" t="n">
        <v>15500</v>
      </c>
      <c r="R3477" s="331" t="n">
        <f aca="false">A3477*F3477</f>
        <v>0</v>
      </c>
    </row>
    <row r="3478" s="1" customFormat="true" ht="12.75" hidden="false" customHeight="false" outlineLevel="0" collapsed="false">
      <c r="A3478" s="262" t="n">
        <v>1</v>
      </c>
      <c r="B3478" s="332" t="s">
        <v>3962</v>
      </c>
      <c r="C3478" s="332" t="s">
        <v>2090</v>
      </c>
      <c r="D3478" s="332" t="s">
        <v>3963</v>
      </c>
      <c r="E3478" s="262"/>
      <c r="F3478" s="331" t="n">
        <v>0.018</v>
      </c>
      <c r="G3478" s="333" t="n">
        <v>162</v>
      </c>
      <c r="H3478" s="333" t="n">
        <f aca="false">A3478*G3478*(1-H3470/100)</f>
        <v>162</v>
      </c>
      <c r="I3478" s="334" t="n">
        <v>124.8</v>
      </c>
      <c r="J3478" s="334" t="n">
        <f aca="false">(A3478*I3478)/J3470*K3470</f>
        <v>113.28</v>
      </c>
      <c r="K3478" s="335" t="n">
        <f aca="false">H3478-J3478</f>
        <v>48.72</v>
      </c>
      <c r="L3478" s="330"/>
      <c r="M3478" s="262"/>
      <c r="N3478" s="262" t="n">
        <v>124.8</v>
      </c>
      <c r="O3478" s="262" t="n">
        <v>1.28</v>
      </c>
      <c r="P3478" s="262" t="n">
        <v>190</v>
      </c>
      <c r="Q3478" s="262" t="n">
        <v>162.24</v>
      </c>
      <c r="R3478" s="331" t="n">
        <f aca="false">A3478*F3478</f>
        <v>0.018</v>
      </c>
    </row>
    <row r="3479" s="1" customFormat="true" ht="12.75" hidden="false" customHeight="false" outlineLevel="0" collapsed="false">
      <c r="A3479" s="262" t="n">
        <v>1</v>
      </c>
      <c r="B3479" s="332" t="s">
        <v>2087</v>
      </c>
      <c r="C3479" s="332" t="s">
        <v>1676</v>
      </c>
      <c r="D3479" s="332" t="s">
        <v>2088</v>
      </c>
      <c r="E3479" s="262"/>
      <c r="F3479" s="331"/>
      <c r="G3479" s="333" t="n">
        <v>154</v>
      </c>
      <c r="H3479" s="333" t="n">
        <f aca="false">A3479*G3479*(1-H3470/100)</f>
        <v>154</v>
      </c>
      <c r="I3479" s="334" t="n">
        <v>118.4625</v>
      </c>
      <c r="J3479" s="334" t="n">
        <f aca="false">(A3479*I3479)/J3470*K3470</f>
        <v>107.5275</v>
      </c>
      <c r="K3479" s="335" t="n">
        <f aca="false">H3479-J3479</f>
        <v>46.4725</v>
      </c>
      <c r="L3479" s="330"/>
      <c r="M3479" s="262"/>
      <c r="N3479" s="262" t="n">
        <v>118.4625</v>
      </c>
      <c r="O3479" s="262" t="n">
        <v>1.35</v>
      </c>
      <c r="P3479" s="262" t="n">
        <v>180</v>
      </c>
      <c r="Q3479" s="262" t="n">
        <v>154.0013</v>
      </c>
      <c r="R3479" s="331" t="n">
        <f aca="false">A3479*F3479</f>
        <v>0</v>
      </c>
    </row>
    <row r="3480" s="1" customFormat="true" ht="12.75" hidden="false" customHeight="false" outlineLevel="0" collapsed="false">
      <c r="A3480" s="262" t="n">
        <v>5</v>
      </c>
      <c r="B3480" s="332" t="s">
        <v>2089</v>
      </c>
      <c r="C3480" s="332" t="s">
        <v>2090</v>
      </c>
      <c r="D3480" s="332" t="s">
        <v>2091</v>
      </c>
      <c r="E3480" s="262"/>
      <c r="F3480" s="331" t="n">
        <v>0.031</v>
      </c>
      <c r="G3480" s="333" t="n">
        <v>123</v>
      </c>
      <c r="H3480" s="333" t="n">
        <f aca="false">A3480*G3480*(1-H3470/100)</f>
        <v>615</v>
      </c>
      <c r="I3480" s="334" t="n">
        <v>91</v>
      </c>
      <c r="J3480" s="334" t="n">
        <f aca="false">(A3480*I3480)/J3470*K3470</f>
        <v>413</v>
      </c>
      <c r="K3480" s="335" t="n">
        <f aca="false">H3480-J3480</f>
        <v>202</v>
      </c>
      <c r="L3480" s="330"/>
      <c r="M3480" s="262"/>
      <c r="N3480" s="262" t="n">
        <v>91</v>
      </c>
      <c r="O3480" s="262" t="n">
        <v>1</v>
      </c>
      <c r="P3480" s="262" t="n">
        <v>140</v>
      </c>
      <c r="Q3480" s="262" t="n">
        <v>122.85</v>
      </c>
      <c r="R3480" s="331" t="n">
        <f aca="false">A3480*F3480</f>
        <v>0.155</v>
      </c>
    </row>
    <row r="3481" s="1" customFormat="true" ht="12.75" hidden="false" customHeight="false" outlineLevel="0" collapsed="false">
      <c r="A3481" s="262" t="n">
        <v>8</v>
      </c>
      <c r="B3481" s="332" t="s">
        <v>4322</v>
      </c>
      <c r="C3481" s="332" t="s">
        <v>2090</v>
      </c>
      <c r="D3481" s="332" t="s">
        <v>4323</v>
      </c>
      <c r="E3481" s="262"/>
      <c r="F3481" s="331" t="n">
        <v>0.033</v>
      </c>
      <c r="G3481" s="333" t="n">
        <v>140</v>
      </c>
      <c r="H3481" s="333" t="n">
        <f aca="false">A3481*G3481*(1-H3470/100)</f>
        <v>1120</v>
      </c>
      <c r="I3481" s="334" t="n">
        <v>100.1</v>
      </c>
      <c r="J3481" s="334" t="n">
        <f aca="false">(A3481*I3481)/J3470*K3470</f>
        <v>726.88</v>
      </c>
      <c r="K3481" s="335" t="n">
        <f aca="false">H3481-J3481</f>
        <v>393.12</v>
      </c>
      <c r="L3481" s="330"/>
      <c r="M3481" s="262"/>
      <c r="N3481" s="262" t="n">
        <v>100.1</v>
      </c>
      <c r="O3481" s="262" t="n">
        <v>1.1</v>
      </c>
      <c r="P3481" s="262" t="n">
        <v>160</v>
      </c>
      <c r="Q3481" s="262" t="n">
        <v>140.14</v>
      </c>
      <c r="R3481" s="331" t="n">
        <f aca="false">A3481*F3481</f>
        <v>0.264</v>
      </c>
    </row>
    <row r="3482" s="1" customFormat="true" ht="12.75" hidden="false" customHeight="false" outlineLevel="0" collapsed="false">
      <c r="A3482" s="262" t="n">
        <v>5</v>
      </c>
      <c r="B3482" s="332" t="s">
        <v>4324</v>
      </c>
      <c r="C3482" s="332" t="s">
        <v>2090</v>
      </c>
      <c r="D3482" s="332" t="s">
        <v>4325</v>
      </c>
      <c r="E3482" s="262"/>
      <c r="F3482" s="331"/>
      <c r="G3482" s="333" t="n">
        <v>214</v>
      </c>
      <c r="H3482" s="333" t="n">
        <f aca="false">A3482*G3482*(1-H3470/100)</f>
        <v>1070</v>
      </c>
      <c r="I3482" s="334" t="n">
        <v>158.34</v>
      </c>
      <c r="J3482" s="334" t="n">
        <f aca="false">(A3482*I3482)/J3470*K3470</f>
        <v>718.62</v>
      </c>
      <c r="K3482" s="335" t="n">
        <f aca="false">H3482-J3482</f>
        <v>351.38</v>
      </c>
      <c r="L3482" s="330"/>
      <c r="M3482" s="262"/>
      <c r="N3482" s="262" t="n">
        <v>158.34</v>
      </c>
      <c r="O3482" s="262" t="n">
        <v>1.74</v>
      </c>
      <c r="P3482" s="262" t="n">
        <v>240</v>
      </c>
      <c r="Q3482" s="262" t="n">
        <v>213.759</v>
      </c>
      <c r="R3482" s="331" t="n">
        <f aca="false">A3482*F3482</f>
        <v>0</v>
      </c>
    </row>
    <row r="3483" s="1" customFormat="true" ht="12.75" hidden="false" customHeight="false" outlineLevel="0" collapsed="false">
      <c r="A3483" s="262" t="n">
        <v>1</v>
      </c>
      <c r="B3483" s="332" t="s">
        <v>1675</v>
      </c>
      <c r="C3483" s="332" t="s">
        <v>1676</v>
      </c>
      <c r="D3483" s="332" t="s">
        <v>1677</v>
      </c>
      <c r="E3483" s="262"/>
      <c r="F3483" s="331"/>
      <c r="G3483" s="333" t="n">
        <v>218</v>
      </c>
      <c r="H3483" s="333" t="n">
        <f aca="false">A3483*G3483*(1-H3470/100)</f>
        <v>218</v>
      </c>
      <c r="I3483" s="334" t="n">
        <v>167.44</v>
      </c>
      <c r="J3483" s="334" t="n">
        <f aca="false">(A3483*I3483)/J3470*K3470</f>
        <v>151.984</v>
      </c>
      <c r="K3483" s="335" t="n">
        <f aca="false">H3483-J3483</f>
        <v>66.016</v>
      </c>
      <c r="L3483" s="330"/>
      <c r="M3483" s="262"/>
      <c r="N3483" s="262" t="n">
        <v>167.44</v>
      </c>
      <c r="O3483" s="262" t="n">
        <v>1.84</v>
      </c>
      <c r="P3483" s="262" t="n">
        <v>250</v>
      </c>
      <c r="Q3483" s="262" t="n">
        <v>217.672</v>
      </c>
      <c r="R3483" s="331" t="n">
        <f aca="false">A3483*F3483</f>
        <v>0</v>
      </c>
    </row>
    <row r="3484" s="1" customFormat="true" ht="12.75" hidden="false" customHeight="false" outlineLevel="0" collapsed="false">
      <c r="A3484" s="262" t="n">
        <v>1</v>
      </c>
      <c r="B3484" s="332" t="s">
        <v>3095</v>
      </c>
      <c r="C3484" s="332" t="s">
        <v>1676</v>
      </c>
      <c r="D3484" s="332" t="s">
        <v>3096</v>
      </c>
      <c r="E3484" s="262"/>
      <c r="F3484" s="331" t="n">
        <v>0.043</v>
      </c>
      <c r="G3484" s="333" t="n">
        <v>157</v>
      </c>
      <c r="H3484" s="333" t="n">
        <f aca="false">A3484*G3484*(1-H3470/100)</f>
        <v>157</v>
      </c>
      <c r="I3484" s="334" t="n">
        <v>116.025</v>
      </c>
      <c r="J3484" s="334" t="n">
        <f aca="false">(A3484*I3484)/J3470*K3470</f>
        <v>105.315</v>
      </c>
      <c r="K3484" s="335" t="n">
        <f aca="false">H3484-J3484</f>
        <v>51.685</v>
      </c>
      <c r="L3484" s="330"/>
      <c r="M3484" s="262"/>
      <c r="N3484" s="262" t="n">
        <v>116.025</v>
      </c>
      <c r="O3484" s="262" t="n">
        <v>1.05</v>
      </c>
      <c r="P3484" s="262" t="n">
        <v>180</v>
      </c>
      <c r="Q3484" s="262" t="n">
        <v>156.6337</v>
      </c>
      <c r="R3484" s="331" t="n">
        <f aca="false">A3484*F3484</f>
        <v>0.043</v>
      </c>
    </row>
    <row r="3485" s="1" customFormat="true" ht="12.75" hidden="false" customHeight="false" outlineLevel="0" collapsed="false">
      <c r="A3485" s="262" t="n">
        <v>1</v>
      </c>
      <c r="B3485" s="332" t="s">
        <v>4326</v>
      </c>
      <c r="C3485" s="332" t="s">
        <v>2090</v>
      </c>
      <c r="D3485" s="332" t="s">
        <v>856</v>
      </c>
      <c r="E3485" s="262"/>
      <c r="F3485" s="331" t="n">
        <v>0.061</v>
      </c>
      <c r="G3485" s="333" t="n">
        <v>284</v>
      </c>
      <c r="H3485" s="333" t="n">
        <f aca="false">A3485*G3485*(1-H3470/100)</f>
        <v>284</v>
      </c>
      <c r="I3485" s="334" t="n">
        <v>236.6</v>
      </c>
      <c r="J3485" s="334" t="n">
        <f aca="false">(A3485*I3485)/J3470*K3470</f>
        <v>214.76</v>
      </c>
      <c r="K3485" s="335" t="n">
        <f aca="false">H3485-J3485</f>
        <v>69.24</v>
      </c>
      <c r="L3485" s="330"/>
      <c r="M3485" s="262"/>
      <c r="N3485" s="262" t="n">
        <v>236.6</v>
      </c>
      <c r="O3485" s="262" t="n">
        <v>2.6</v>
      </c>
      <c r="P3485" s="262" t="n">
        <v>320</v>
      </c>
      <c r="Q3485" s="262" t="n">
        <v>283.92</v>
      </c>
      <c r="R3485" s="331" t="n">
        <f aca="false">A3485*F3485</f>
        <v>0.061</v>
      </c>
    </row>
    <row r="3486" s="1" customFormat="true" ht="12.75" hidden="false" customHeight="false" outlineLevel="0" collapsed="false">
      <c r="A3486" s="262" t="n">
        <v>1</v>
      </c>
      <c r="B3486" s="332" t="s">
        <v>1083</v>
      </c>
      <c r="C3486" s="332" t="s">
        <v>1676</v>
      </c>
      <c r="D3486" s="332" t="s">
        <v>3432</v>
      </c>
      <c r="E3486" s="262"/>
      <c r="F3486" s="331" t="n">
        <v>0.067</v>
      </c>
      <c r="G3486" s="333" t="n">
        <v>292</v>
      </c>
      <c r="H3486" s="333" t="n">
        <f aca="false">A3486*G3486*(1-H3470/100)</f>
        <v>292</v>
      </c>
      <c r="I3486" s="334" t="n">
        <v>224.77</v>
      </c>
      <c r="J3486" s="334" t="n">
        <f aca="false">(A3486*I3486)/J3470*K3470</f>
        <v>204.022</v>
      </c>
      <c r="K3486" s="335" t="n">
        <f aca="false">H3486-J3486</f>
        <v>87.978</v>
      </c>
      <c r="L3486" s="330"/>
      <c r="M3486" s="262"/>
      <c r="N3486" s="262" t="n">
        <v>224.77</v>
      </c>
      <c r="O3486" s="262" t="n">
        <v>2.47</v>
      </c>
      <c r="P3486" s="262" t="n">
        <v>330</v>
      </c>
      <c r="Q3486" s="262" t="n">
        <v>292.201</v>
      </c>
      <c r="R3486" s="331" t="n">
        <f aca="false">A3486*F3486</f>
        <v>0.067</v>
      </c>
    </row>
    <row r="3487" s="1" customFormat="true" ht="12.75" hidden="false" customHeight="false" outlineLevel="0" collapsed="false">
      <c r="A3487" s="262" t="n">
        <v>1</v>
      </c>
      <c r="B3487" s="332" t="s">
        <v>3966</v>
      </c>
      <c r="C3487" s="332" t="s">
        <v>1087</v>
      </c>
      <c r="D3487" s="332" t="s">
        <v>3967</v>
      </c>
      <c r="E3487" s="262"/>
      <c r="F3487" s="331" t="n">
        <v>0.015</v>
      </c>
      <c r="G3487" s="333" t="n">
        <v>388</v>
      </c>
      <c r="H3487" s="333" t="n">
        <f aca="false">A3487*G3487*(1-H3470/100)</f>
        <v>388</v>
      </c>
      <c r="I3487" s="334" t="n">
        <v>287.56</v>
      </c>
      <c r="J3487" s="334" t="n">
        <f aca="false">(A3487*I3487)/J3470*K3470</f>
        <v>261.016</v>
      </c>
      <c r="K3487" s="335" t="n">
        <f aca="false">H3487-J3487</f>
        <v>126.984</v>
      </c>
      <c r="L3487" s="330"/>
      <c r="M3487" s="262"/>
      <c r="N3487" s="262" t="n">
        <v>287.56</v>
      </c>
      <c r="O3487" s="262" t="n">
        <v>3.16</v>
      </c>
      <c r="P3487" s="262" t="n">
        <v>440</v>
      </c>
      <c r="Q3487" s="262" t="n">
        <v>388.206</v>
      </c>
      <c r="R3487" s="331" t="n">
        <f aca="false">A3487*F3487</f>
        <v>0.015</v>
      </c>
    </row>
    <row r="3488" s="1" customFormat="true" ht="12.75" hidden="false" customHeight="false" outlineLevel="0" collapsed="false">
      <c r="A3488" s="262" t="n">
        <v>1</v>
      </c>
      <c r="B3488" s="332" t="s">
        <v>4327</v>
      </c>
      <c r="C3488" s="332" t="s">
        <v>1087</v>
      </c>
      <c r="D3488" s="332" t="s">
        <v>1088</v>
      </c>
      <c r="E3488" s="262"/>
      <c r="F3488" s="331"/>
      <c r="G3488" s="333" t="n">
        <v>462</v>
      </c>
      <c r="H3488" s="333" t="n">
        <f aca="false">A3488*G3488*(1-H3470/100)</f>
        <v>462</v>
      </c>
      <c r="I3488" s="334" t="n">
        <v>342.16</v>
      </c>
      <c r="J3488" s="334" t="n">
        <f aca="false">(A3488*I3488)/J3470*K3470</f>
        <v>310.576</v>
      </c>
      <c r="K3488" s="335" t="n">
        <f aca="false">H3488-J3488</f>
        <v>151.424</v>
      </c>
      <c r="L3488" s="330"/>
      <c r="M3488" s="262"/>
      <c r="N3488" s="262" t="n">
        <v>342.16</v>
      </c>
      <c r="O3488" s="262" t="n">
        <v>3.76</v>
      </c>
      <c r="P3488" s="262" t="n">
        <v>520</v>
      </c>
      <c r="Q3488" s="262" t="n">
        <v>461.916</v>
      </c>
      <c r="R3488" s="331" t="n">
        <f aca="false">A3488*F3488</f>
        <v>0</v>
      </c>
    </row>
    <row r="3489" s="1" customFormat="true" ht="12.75" hidden="false" customHeight="false" outlineLevel="0" collapsed="false">
      <c r="A3489" s="262" t="n">
        <v>5</v>
      </c>
      <c r="B3489" s="332" t="s">
        <v>2095</v>
      </c>
      <c r="C3489" s="332" t="s">
        <v>1087</v>
      </c>
      <c r="D3489" s="332" t="s">
        <v>2096</v>
      </c>
      <c r="E3489" s="262"/>
      <c r="F3489" s="331" t="n">
        <v>0.01</v>
      </c>
      <c r="G3489" s="333" t="n">
        <v>386</v>
      </c>
      <c r="H3489" s="333" t="n">
        <f aca="false">A3489*G3489*(1-H3470/100)</f>
        <v>1930</v>
      </c>
      <c r="I3489" s="334" t="n">
        <v>285.74</v>
      </c>
      <c r="J3489" s="334" t="n">
        <f aca="false">(A3489*I3489)/J3470*K3470</f>
        <v>1296.82</v>
      </c>
      <c r="K3489" s="335" t="n">
        <f aca="false">H3489-J3489</f>
        <v>633.18</v>
      </c>
      <c r="L3489" s="330"/>
      <c r="M3489" s="262"/>
      <c r="N3489" s="262" t="n">
        <v>285.74</v>
      </c>
      <c r="O3489" s="262" t="n">
        <v>3.14</v>
      </c>
      <c r="P3489" s="262" t="n">
        <v>430</v>
      </c>
      <c r="Q3489" s="262" t="n">
        <v>385.749</v>
      </c>
      <c r="R3489" s="331" t="n">
        <f aca="false">A3489*F3489</f>
        <v>0.05</v>
      </c>
    </row>
    <row r="3490" s="1" customFormat="true" ht="12.75" hidden="false" customHeight="false" outlineLevel="0" collapsed="false">
      <c r="A3490" s="262" t="n">
        <v>8</v>
      </c>
      <c r="B3490" s="332" t="s">
        <v>4328</v>
      </c>
      <c r="C3490" s="332" t="s">
        <v>1087</v>
      </c>
      <c r="D3490" s="332" t="s">
        <v>4329</v>
      </c>
      <c r="E3490" s="262"/>
      <c r="F3490" s="331" t="n">
        <v>0.015</v>
      </c>
      <c r="G3490" s="333" t="n">
        <v>678</v>
      </c>
      <c r="H3490" s="333" t="n">
        <f aca="false">A3490*G3490*(1-H3470/100)</f>
        <v>5424</v>
      </c>
      <c r="I3490" s="334" t="n">
        <v>502.32</v>
      </c>
      <c r="J3490" s="334" t="n">
        <f aca="false">(A3490*I3490)/J3470*K3470</f>
        <v>3647.616</v>
      </c>
      <c r="K3490" s="335" t="n">
        <f aca="false">H3490-J3490</f>
        <v>1776.384</v>
      </c>
      <c r="L3490" s="330"/>
      <c r="M3490" s="262"/>
      <c r="N3490" s="262" t="n">
        <v>502.32</v>
      </c>
      <c r="O3490" s="262" t="n">
        <v>5.52</v>
      </c>
      <c r="P3490" s="262" t="n">
        <v>750</v>
      </c>
      <c r="Q3490" s="262" t="n">
        <v>678.132</v>
      </c>
      <c r="R3490" s="331" t="n">
        <f aca="false">A3490*F3490</f>
        <v>0.12</v>
      </c>
    </row>
    <row r="3491" s="1" customFormat="true" ht="12.75" hidden="false" customHeight="false" outlineLevel="0" collapsed="false">
      <c r="A3491" s="262" t="n">
        <v>5</v>
      </c>
      <c r="B3491" s="332" t="s">
        <v>4330</v>
      </c>
      <c r="C3491" s="332" t="s">
        <v>1087</v>
      </c>
      <c r="D3491" s="332" t="s">
        <v>4331</v>
      </c>
      <c r="E3491" s="262"/>
      <c r="F3491" s="331"/>
      <c r="G3491" s="333" t="n">
        <v>656</v>
      </c>
      <c r="H3491" s="333" t="n">
        <f aca="false">A3491*G3491*(1-H3470/100)</f>
        <v>3280</v>
      </c>
      <c r="I3491" s="334" t="n">
        <v>485.94</v>
      </c>
      <c r="J3491" s="334" t="n">
        <f aca="false">(A3491*I3491)/J3470*K3470</f>
        <v>2205.42</v>
      </c>
      <c r="K3491" s="335" t="n">
        <f aca="false">H3491-J3491</f>
        <v>1074.58</v>
      </c>
      <c r="L3491" s="330"/>
      <c r="M3491" s="262"/>
      <c r="N3491" s="262" t="n">
        <v>485.94</v>
      </c>
      <c r="O3491" s="262" t="n">
        <v>5.34</v>
      </c>
      <c r="P3491" s="262" t="n">
        <v>730</v>
      </c>
      <c r="Q3491" s="262" t="n">
        <v>656.019</v>
      </c>
      <c r="R3491" s="331" t="n">
        <f aca="false">A3491*F3491</f>
        <v>0</v>
      </c>
    </row>
    <row r="3492" s="1" customFormat="true" ht="12.75" hidden="false" customHeight="false" outlineLevel="0" collapsed="false">
      <c r="A3492" s="262" t="n">
        <v>1</v>
      </c>
      <c r="B3492" s="332" t="s">
        <v>3996</v>
      </c>
      <c r="C3492" s="332" t="s">
        <v>2093</v>
      </c>
      <c r="D3492" s="332" t="s">
        <v>3997</v>
      </c>
      <c r="E3492" s="262"/>
      <c r="F3492" s="331"/>
      <c r="G3492" s="333" t="n">
        <v>656</v>
      </c>
      <c r="H3492" s="333" t="n">
        <f aca="false">A3492*G3492*(1-H3470/100)</f>
        <v>656</v>
      </c>
      <c r="I3492" s="334" t="n">
        <v>485.94</v>
      </c>
      <c r="J3492" s="334" t="n">
        <f aca="false">(A3492*I3492)/J3470*K3470</f>
        <v>441.084</v>
      </c>
      <c r="K3492" s="335" t="n">
        <f aca="false">H3492-J3492</f>
        <v>214.916</v>
      </c>
      <c r="L3492" s="330"/>
      <c r="M3492" s="262"/>
      <c r="N3492" s="262" t="n">
        <v>485.94</v>
      </c>
      <c r="O3492" s="262" t="n">
        <v>5.34</v>
      </c>
      <c r="P3492" s="262" t="n">
        <v>730</v>
      </c>
      <c r="Q3492" s="262" t="n">
        <v>656.019</v>
      </c>
      <c r="R3492" s="331" t="n">
        <f aca="false">A3492*F3492</f>
        <v>0</v>
      </c>
    </row>
    <row r="3493" s="1" customFormat="true" ht="12.75" hidden="false" customHeight="false" outlineLevel="0" collapsed="false">
      <c r="A3493" s="262" t="n">
        <v>1</v>
      </c>
      <c r="B3493" s="332" t="s">
        <v>3097</v>
      </c>
      <c r="C3493" s="332" t="s">
        <v>1087</v>
      </c>
      <c r="D3493" s="332" t="s">
        <v>3098</v>
      </c>
      <c r="E3493" s="262"/>
      <c r="F3493" s="331" t="n">
        <v>0.04</v>
      </c>
      <c r="G3493" s="333" t="n">
        <v>679</v>
      </c>
      <c r="H3493" s="333" t="n">
        <f aca="false">A3493*G3493*(1-H3470/100)</f>
        <v>679</v>
      </c>
      <c r="I3493" s="334" t="n">
        <v>503.23</v>
      </c>
      <c r="J3493" s="334" t="n">
        <f aca="false">(A3493*I3493)/J3470*K3470</f>
        <v>456.778</v>
      </c>
      <c r="K3493" s="335" t="n">
        <f aca="false">H3493-J3493</f>
        <v>222.222</v>
      </c>
      <c r="L3493" s="330"/>
      <c r="M3493" s="262"/>
      <c r="N3493" s="262" t="n">
        <v>503.23</v>
      </c>
      <c r="O3493" s="262" t="n">
        <v>5.53</v>
      </c>
      <c r="P3493" s="262" t="n">
        <v>760</v>
      </c>
      <c r="Q3493" s="262" t="n">
        <v>679.3605</v>
      </c>
      <c r="R3493" s="331" t="n">
        <f aca="false">A3493*F3493</f>
        <v>0.04</v>
      </c>
    </row>
    <row r="3494" s="1" customFormat="true" ht="12.75" hidden="false" customHeight="false" outlineLevel="0" collapsed="false">
      <c r="A3494" s="262" t="n">
        <v>1</v>
      </c>
      <c r="B3494" s="332" t="s">
        <v>4332</v>
      </c>
      <c r="C3494" s="332" t="s">
        <v>1087</v>
      </c>
      <c r="D3494" s="332" t="s">
        <v>4333</v>
      </c>
      <c r="E3494" s="262"/>
      <c r="F3494" s="331" t="n">
        <v>0.03</v>
      </c>
      <c r="G3494" s="333" t="n">
        <v>911</v>
      </c>
      <c r="H3494" s="333" t="n">
        <f aca="false">A3494*G3494*(1-H3470/100)</f>
        <v>911</v>
      </c>
      <c r="I3494" s="334" t="n">
        <v>700.7</v>
      </c>
      <c r="J3494" s="334" t="n">
        <f aca="false">(A3494*I3494)/J3470*K3470</f>
        <v>636.02</v>
      </c>
      <c r="K3494" s="335" t="n">
        <f aca="false">H3494-J3494</f>
        <v>274.98</v>
      </c>
      <c r="L3494" s="330"/>
      <c r="M3494" s="262"/>
      <c r="N3494" s="262" t="n">
        <v>700.7</v>
      </c>
      <c r="O3494" s="262" t="n">
        <v>7.7</v>
      </c>
      <c r="P3494" s="262" t="n">
        <v>1010</v>
      </c>
      <c r="Q3494" s="262" t="n">
        <v>910.91</v>
      </c>
      <c r="R3494" s="331" t="n">
        <f aca="false">A3494*F3494</f>
        <v>0.03</v>
      </c>
    </row>
    <row r="3495" s="1" customFormat="true" ht="12.75" hidden="false" customHeight="false" outlineLevel="0" collapsed="false">
      <c r="A3495" s="262" t="n">
        <v>2</v>
      </c>
      <c r="B3495" s="332" t="s">
        <v>4334</v>
      </c>
      <c r="C3495" s="332" t="s">
        <v>1087</v>
      </c>
      <c r="D3495" s="332" t="s">
        <v>4335</v>
      </c>
      <c r="E3495" s="262"/>
      <c r="F3495" s="331" t="n">
        <v>0.025</v>
      </c>
      <c r="G3495" s="333" t="n">
        <v>751</v>
      </c>
      <c r="H3495" s="333" t="n">
        <f aca="false">A3495*G3495*(1-H3470/100)</f>
        <v>1502</v>
      </c>
      <c r="I3495" s="334" t="n">
        <v>556.01</v>
      </c>
      <c r="J3495" s="334" t="n">
        <f aca="false">(A3495*I3495)/J3470*K3470</f>
        <v>1009.372</v>
      </c>
      <c r="K3495" s="335" t="n">
        <f aca="false">H3495-J3495</f>
        <v>492.628</v>
      </c>
      <c r="L3495" s="330"/>
      <c r="M3495" s="262"/>
      <c r="N3495" s="262" t="n">
        <v>556.01</v>
      </c>
      <c r="O3495" s="262" t="n">
        <v>6.11</v>
      </c>
      <c r="P3495" s="262" t="n">
        <v>830</v>
      </c>
      <c r="Q3495" s="262" t="n">
        <v>750.6135</v>
      </c>
      <c r="R3495" s="331" t="n">
        <f aca="false">A3495*F3495</f>
        <v>0.05</v>
      </c>
    </row>
    <row r="3496" s="1" customFormat="true" ht="12.75" hidden="false" customHeight="false" outlineLevel="0" collapsed="false">
      <c r="A3496" s="262" t="n">
        <v>2</v>
      </c>
      <c r="B3496" s="332" t="s">
        <v>2987</v>
      </c>
      <c r="C3496" s="332" t="s">
        <v>2921</v>
      </c>
      <c r="D3496" s="332" t="s">
        <v>856</v>
      </c>
      <c r="E3496" s="262"/>
      <c r="F3496" s="331"/>
      <c r="G3496" s="333" t="n">
        <v>334</v>
      </c>
      <c r="H3496" s="333" t="n">
        <f aca="false">A3496*G3496*(1-H3470/100)</f>
        <v>668</v>
      </c>
      <c r="I3496" s="334" t="n">
        <v>247.53</v>
      </c>
      <c r="J3496" s="334" t="n">
        <f aca="false">(A3496*I3496)/J3470*K3470</f>
        <v>449.362153846154</v>
      </c>
      <c r="K3496" s="335" t="n">
        <f aca="false">H3496-J3496</f>
        <v>218.637846153846</v>
      </c>
      <c r="L3496" s="330"/>
      <c r="M3496" s="262"/>
      <c r="N3496" s="262" t="n">
        <v>247.53</v>
      </c>
      <c r="O3496" s="262" t="n">
        <v>2.29406896551724</v>
      </c>
      <c r="P3496" s="262" t="n">
        <v>380</v>
      </c>
      <c r="Q3496" s="262" t="n">
        <v>334.1656</v>
      </c>
      <c r="R3496" s="331" t="n">
        <f aca="false">A3496*F3496</f>
        <v>0</v>
      </c>
    </row>
    <row r="3497" s="1" customFormat="true" ht="12.75" hidden="false" customHeight="false" outlineLevel="0" collapsed="false">
      <c r="A3497" s="262" t="n">
        <v>2</v>
      </c>
      <c r="B3497" s="332" t="s">
        <v>4336</v>
      </c>
      <c r="C3497" s="332" t="s">
        <v>4337</v>
      </c>
      <c r="D3497" s="332" t="s">
        <v>4338</v>
      </c>
      <c r="E3497" s="262"/>
      <c r="F3497" s="331"/>
      <c r="G3497" s="333" t="n">
        <v>286</v>
      </c>
      <c r="H3497" s="333" t="n">
        <f aca="false">A3497*G3497*(1-H3470/100)</f>
        <v>572</v>
      </c>
      <c r="I3497" s="334" t="n">
        <v>143</v>
      </c>
      <c r="J3497" s="334" t="n">
        <f aca="false">(A3497*I3497)/J3470*K3470</f>
        <v>259.6</v>
      </c>
      <c r="K3497" s="335" t="n">
        <f aca="false">H3497-J3497</f>
        <v>312.4</v>
      </c>
      <c r="L3497" s="330"/>
      <c r="M3497" s="262"/>
      <c r="N3497" s="262" t="n">
        <v>143</v>
      </c>
      <c r="O3497" s="262" t="n">
        <v>1.1</v>
      </c>
      <c r="P3497" s="262" t="n">
        <v>320</v>
      </c>
      <c r="Q3497" s="262" t="n">
        <v>286</v>
      </c>
      <c r="R3497" s="331" t="n">
        <f aca="false">A3497*F3497</f>
        <v>0</v>
      </c>
    </row>
    <row r="3498" s="1" customFormat="true" ht="12.75" hidden="false" customHeight="false" outlineLevel="0" collapsed="false">
      <c r="A3498" s="262" t="n">
        <v>2</v>
      </c>
      <c r="B3498" s="332" t="s">
        <v>4339</v>
      </c>
      <c r="C3498" s="332" t="s">
        <v>2921</v>
      </c>
      <c r="D3498" s="332" t="s">
        <v>4340</v>
      </c>
      <c r="E3498" s="262"/>
      <c r="F3498" s="331"/>
      <c r="G3498" s="333" t="n">
        <v>381</v>
      </c>
      <c r="H3498" s="333" t="n">
        <f aca="false">A3498*G3498*(1-H3470/100)</f>
        <v>762</v>
      </c>
      <c r="I3498" s="334" t="n">
        <v>292.9034</v>
      </c>
      <c r="J3498" s="334" t="n">
        <f aca="false">(A3498*I3498)/J3470*K3470</f>
        <v>531.732326153846</v>
      </c>
      <c r="K3498" s="335" t="n">
        <f aca="false">H3498-J3498</f>
        <v>230.267673846154</v>
      </c>
      <c r="L3498" s="330"/>
      <c r="M3498" s="262"/>
      <c r="N3498" s="262" t="n">
        <v>292.9034</v>
      </c>
      <c r="O3498" s="262" t="n">
        <v>3.00413793103448</v>
      </c>
      <c r="P3498" s="262" t="n">
        <v>430</v>
      </c>
      <c r="Q3498" s="262" t="n">
        <v>380.7745</v>
      </c>
      <c r="R3498" s="331" t="n">
        <f aca="false">A3498*F3498</f>
        <v>0</v>
      </c>
    </row>
    <row r="3499" s="1" customFormat="true" ht="12.75" hidden="false" customHeight="false" outlineLevel="0" collapsed="false">
      <c r="A3499" s="262" t="n">
        <v>4</v>
      </c>
      <c r="B3499" s="332" t="s">
        <v>4341</v>
      </c>
      <c r="C3499" s="332" t="s">
        <v>2921</v>
      </c>
      <c r="D3499" s="332" t="s">
        <v>4342</v>
      </c>
      <c r="E3499" s="262"/>
      <c r="F3499" s="331"/>
      <c r="G3499" s="333" t="n">
        <v>624</v>
      </c>
      <c r="H3499" s="333" t="n">
        <f aca="false">A3499*G3499*(1-H3470/100)</f>
        <v>2496</v>
      </c>
      <c r="I3499" s="334" t="n">
        <v>479.9869</v>
      </c>
      <c r="J3499" s="334" t="n">
        <f aca="false">(A3499*I3499)/J3470*K3470</f>
        <v>1742.72166769231</v>
      </c>
      <c r="K3499" s="335" t="n">
        <f aca="false">H3499-J3499</f>
        <v>753.278332307692</v>
      </c>
      <c r="L3499" s="330"/>
      <c r="M3499" s="262"/>
      <c r="N3499" s="262" t="n">
        <v>479.9869</v>
      </c>
      <c r="O3499" s="262" t="n">
        <v>4.76413793103448</v>
      </c>
      <c r="P3499" s="262" t="n">
        <v>700</v>
      </c>
      <c r="Q3499" s="262" t="n">
        <v>623.983</v>
      </c>
      <c r="R3499" s="331" t="n">
        <f aca="false">A3499*F3499</f>
        <v>0</v>
      </c>
    </row>
    <row r="3500" s="1" customFormat="true" ht="12.75" hidden="false" customHeight="false" outlineLevel="0" collapsed="false">
      <c r="A3500" s="262" t="n">
        <v>2</v>
      </c>
      <c r="B3500" s="332" t="s">
        <v>4343</v>
      </c>
      <c r="C3500" s="332" t="s">
        <v>4344</v>
      </c>
      <c r="D3500" s="332" t="s">
        <v>856</v>
      </c>
      <c r="E3500" s="262"/>
      <c r="F3500" s="331"/>
      <c r="G3500" s="333" t="n">
        <v>55</v>
      </c>
      <c r="H3500" s="333" t="n">
        <f aca="false">A3500*G3500*(1-H3470/100)</f>
        <v>110</v>
      </c>
      <c r="I3500" s="334" t="n">
        <v>70.2</v>
      </c>
      <c r="J3500" s="334" t="n">
        <f aca="false">(A3500*I3500)/J3470*K3470</f>
        <v>127.44</v>
      </c>
      <c r="K3500" s="335" t="n">
        <f aca="false">H3500-J3500</f>
        <v>-17.44</v>
      </c>
      <c r="L3500" s="330"/>
      <c r="M3500" s="262"/>
      <c r="N3500" s="262" t="n">
        <v>70.2</v>
      </c>
      <c r="O3500" s="262" t="n">
        <v>0.6</v>
      </c>
      <c r="P3500" s="262" t="n">
        <v>70</v>
      </c>
      <c r="Q3500" s="262" t="n">
        <v>55</v>
      </c>
      <c r="R3500" s="331" t="n">
        <f aca="false">A3500*F3500</f>
        <v>0</v>
      </c>
    </row>
    <row r="3501" s="1" customFormat="true" ht="12.75" hidden="false" customHeight="false" outlineLevel="0" collapsed="false">
      <c r="A3501" s="262" t="n">
        <v>2</v>
      </c>
      <c r="B3501" s="332" t="s">
        <v>4345</v>
      </c>
      <c r="C3501" s="332" t="s">
        <v>4346</v>
      </c>
      <c r="D3501" s="332" t="s">
        <v>4347</v>
      </c>
      <c r="E3501" s="262"/>
      <c r="F3501" s="331"/>
      <c r="G3501" s="333" t="n">
        <v>70</v>
      </c>
      <c r="H3501" s="333" t="n">
        <f aca="false">A3501*G3501*(1-H3470/100)</f>
        <v>140</v>
      </c>
      <c r="I3501" s="334" t="n">
        <v>49.4</v>
      </c>
      <c r="J3501" s="334" t="n">
        <f aca="false">(A3501*I3501)/J3470*K3470</f>
        <v>89.68</v>
      </c>
      <c r="K3501" s="335" t="n">
        <f aca="false">H3501-J3501</f>
        <v>50.32</v>
      </c>
      <c r="L3501" s="330"/>
      <c r="M3501" s="262"/>
      <c r="N3501" s="262" t="n">
        <v>49.4</v>
      </c>
      <c r="O3501" s="262" t="n">
        <v>0.38</v>
      </c>
      <c r="P3501" s="262" t="n">
        <v>90</v>
      </c>
      <c r="Q3501" s="262" t="n">
        <v>70</v>
      </c>
      <c r="R3501" s="331" t="n">
        <f aca="false">A3501*F3501</f>
        <v>0</v>
      </c>
    </row>
    <row r="3502" s="1" customFormat="true" ht="12.75" hidden="false" customHeight="false" outlineLevel="0" collapsed="false">
      <c r="A3502" s="262" t="n">
        <v>1</v>
      </c>
      <c r="B3502" s="332" t="s">
        <v>4348</v>
      </c>
      <c r="C3502" s="332" t="s">
        <v>1688</v>
      </c>
      <c r="D3502" s="332" t="s">
        <v>856</v>
      </c>
      <c r="E3502" s="262"/>
      <c r="F3502" s="331"/>
      <c r="G3502" s="333" t="n">
        <v>231</v>
      </c>
      <c r="H3502" s="333" t="n">
        <f aca="false">A3502*G3502*(1-H3470/100)</f>
        <v>231</v>
      </c>
      <c r="I3502" s="334" t="n">
        <v>171.1125</v>
      </c>
      <c r="J3502" s="334" t="n">
        <f aca="false">(A3502*I3502)/J3470*K3470</f>
        <v>155.3175</v>
      </c>
      <c r="K3502" s="335" t="n">
        <f aca="false">H3502-J3502</f>
        <v>75.6825</v>
      </c>
      <c r="L3502" s="330"/>
      <c r="M3502" s="262"/>
      <c r="N3502" s="262" t="n">
        <v>171.1125</v>
      </c>
      <c r="O3502" s="262" t="n">
        <v>1.95</v>
      </c>
      <c r="P3502" s="262" t="n">
        <v>260</v>
      </c>
      <c r="Q3502" s="262" t="n">
        <v>231.0019</v>
      </c>
      <c r="R3502" s="331" t="n">
        <f aca="false">A3502*F3502</f>
        <v>0</v>
      </c>
    </row>
    <row r="3503" s="1" customFormat="true" ht="12.75" hidden="false" customHeight="false" outlineLevel="0" collapsed="false">
      <c r="A3503" s="262" t="n">
        <v>5</v>
      </c>
      <c r="B3503" s="332" t="s">
        <v>4349</v>
      </c>
      <c r="C3503" s="332" t="s">
        <v>1688</v>
      </c>
      <c r="D3503" s="332" t="s">
        <v>4350</v>
      </c>
      <c r="E3503" s="262"/>
      <c r="F3503" s="331"/>
      <c r="G3503" s="333" t="n">
        <v>255</v>
      </c>
      <c r="H3503" s="333" t="n">
        <f aca="false">A3503*G3503*(1-H3470/100)</f>
        <v>1275</v>
      </c>
      <c r="I3503" s="334" t="n">
        <v>188.6625</v>
      </c>
      <c r="J3503" s="334" t="n">
        <f aca="false">(A3503*I3503)/J3470*K3470</f>
        <v>856.2375</v>
      </c>
      <c r="K3503" s="335" t="n">
        <f aca="false">H3503-J3503</f>
        <v>418.7625</v>
      </c>
      <c r="L3503" s="330"/>
      <c r="M3503" s="262"/>
      <c r="N3503" s="262" t="n">
        <v>188.6625</v>
      </c>
      <c r="O3503" s="262" t="n">
        <v>2.15</v>
      </c>
      <c r="P3503" s="262" t="n">
        <v>290</v>
      </c>
      <c r="Q3503" s="262" t="n">
        <v>254.6944</v>
      </c>
      <c r="R3503" s="331" t="n">
        <f aca="false">A3503*F3503</f>
        <v>0</v>
      </c>
    </row>
    <row r="3504" s="1" customFormat="true" ht="12.75" hidden="false" customHeight="false" outlineLevel="0" collapsed="false">
      <c r="A3504" s="262" t="n">
        <v>8</v>
      </c>
      <c r="B3504" s="332" t="s">
        <v>2773</v>
      </c>
      <c r="C3504" s="332" t="s">
        <v>1688</v>
      </c>
      <c r="D3504" s="332" t="s">
        <v>2774</v>
      </c>
      <c r="E3504" s="262"/>
      <c r="F3504" s="331" t="n">
        <v>0.04</v>
      </c>
      <c r="G3504" s="333" t="n">
        <v>263</v>
      </c>
      <c r="H3504" s="333" t="n">
        <f aca="false">A3504*G3504*(1-H3470/100)</f>
        <v>2104</v>
      </c>
      <c r="I3504" s="334" t="n">
        <v>194.805</v>
      </c>
      <c r="J3504" s="334" t="n">
        <f aca="false">(A3504*I3504)/J3470*K3470</f>
        <v>1414.584</v>
      </c>
      <c r="K3504" s="335" t="n">
        <f aca="false">H3504-J3504</f>
        <v>689.416</v>
      </c>
      <c r="L3504" s="330"/>
      <c r="M3504" s="262"/>
      <c r="N3504" s="262" t="n">
        <v>194.805</v>
      </c>
      <c r="O3504" s="262" t="n">
        <v>2.22</v>
      </c>
      <c r="P3504" s="262" t="n">
        <v>300</v>
      </c>
      <c r="Q3504" s="262" t="n">
        <v>262.9868</v>
      </c>
      <c r="R3504" s="331" t="n">
        <f aca="false">A3504*F3504</f>
        <v>0.32</v>
      </c>
    </row>
    <row r="3505" s="1" customFormat="true" ht="12.75" hidden="false" customHeight="false" outlineLevel="0" collapsed="false">
      <c r="A3505" s="262" t="n">
        <v>5</v>
      </c>
      <c r="B3505" s="332" t="s">
        <v>4351</v>
      </c>
      <c r="C3505" s="332" t="s">
        <v>1688</v>
      </c>
      <c r="D3505" s="332" t="s">
        <v>4352</v>
      </c>
      <c r="E3505" s="262"/>
      <c r="F3505" s="331"/>
      <c r="G3505" s="333" t="n">
        <v>276</v>
      </c>
      <c r="H3505" s="333" t="n">
        <f aca="false">A3505*G3505*(1-H3470/100)</f>
        <v>1380</v>
      </c>
      <c r="I3505" s="334" t="n">
        <v>204.4575</v>
      </c>
      <c r="J3505" s="334" t="n">
        <f aca="false">(A3505*I3505)/J3470*K3470</f>
        <v>927.9225</v>
      </c>
      <c r="K3505" s="335" t="n">
        <f aca="false">H3505-J3505</f>
        <v>452.0775</v>
      </c>
      <c r="L3505" s="330"/>
      <c r="M3505" s="262"/>
      <c r="N3505" s="262" t="n">
        <v>204.4575</v>
      </c>
      <c r="O3505" s="262" t="n">
        <v>2.33</v>
      </c>
      <c r="P3505" s="262" t="n">
        <v>310</v>
      </c>
      <c r="Q3505" s="262" t="n">
        <v>276.0176</v>
      </c>
      <c r="R3505" s="331" t="n">
        <f aca="false">A3505*F3505</f>
        <v>0</v>
      </c>
    </row>
    <row r="3506" s="1" customFormat="true" ht="12.75" hidden="false" customHeight="false" outlineLevel="0" collapsed="false">
      <c r="A3506" s="262" t="n">
        <v>1</v>
      </c>
      <c r="B3506" s="332" t="s">
        <v>1687</v>
      </c>
      <c r="C3506" s="332" t="s">
        <v>1688</v>
      </c>
      <c r="D3506" s="332" t="s">
        <v>1689</v>
      </c>
      <c r="E3506" s="262"/>
      <c r="F3506" s="331" t="n">
        <v>0.015</v>
      </c>
      <c r="G3506" s="333" t="n">
        <v>201</v>
      </c>
      <c r="H3506" s="333" t="n">
        <f aca="false">A3506*G3506*(1-H3470/100)</f>
        <v>201</v>
      </c>
      <c r="I3506" s="334" t="n">
        <v>149.175</v>
      </c>
      <c r="J3506" s="334" t="n">
        <f aca="false">(A3506*I3506)/J3470*K3470</f>
        <v>135.405</v>
      </c>
      <c r="K3506" s="335" t="n">
        <f aca="false">H3506-J3506</f>
        <v>65.595</v>
      </c>
      <c r="L3506" s="330"/>
      <c r="M3506" s="262"/>
      <c r="N3506" s="262" t="n">
        <v>149.175</v>
      </c>
      <c r="O3506" s="262" t="n">
        <v>1.7</v>
      </c>
      <c r="P3506" s="262" t="n">
        <v>230</v>
      </c>
      <c r="Q3506" s="262" t="n">
        <v>201.3862</v>
      </c>
      <c r="R3506" s="331" t="n">
        <f aca="false">A3506*F3506</f>
        <v>0.015</v>
      </c>
    </row>
    <row r="3507" s="1" customFormat="true" ht="12.75" hidden="false" customHeight="false" outlineLevel="0" collapsed="false">
      <c r="A3507" s="262" t="n">
        <v>1</v>
      </c>
      <c r="B3507" s="332" t="s">
        <v>3099</v>
      </c>
      <c r="C3507" s="332" t="s">
        <v>1688</v>
      </c>
      <c r="D3507" s="332" t="s">
        <v>3100</v>
      </c>
      <c r="E3507" s="262"/>
      <c r="F3507" s="331" t="n">
        <v>0.015</v>
      </c>
      <c r="G3507" s="333" t="n">
        <v>275</v>
      </c>
      <c r="H3507" s="333" t="n">
        <f aca="false">A3507*G3507*(1-H3470/100)</f>
        <v>275</v>
      </c>
      <c r="I3507" s="334" t="n">
        <v>229.0275</v>
      </c>
      <c r="J3507" s="334" t="n">
        <f aca="false">(A3507*I3507)/J3470*K3470</f>
        <v>207.8865</v>
      </c>
      <c r="K3507" s="335" t="n">
        <f aca="false">H3507-J3507</f>
        <v>67.1135</v>
      </c>
      <c r="L3507" s="330"/>
      <c r="M3507" s="262"/>
      <c r="N3507" s="262" t="n">
        <v>229.0275</v>
      </c>
      <c r="O3507" s="262" t="n">
        <v>2.61</v>
      </c>
      <c r="P3507" s="262" t="n">
        <v>310</v>
      </c>
      <c r="Q3507" s="262" t="n">
        <v>274.833</v>
      </c>
      <c r="R3507" s="331" t="n">
        <f aca="false">A3507*F3507</f>
        <v>0.015</v>
      </c>
    </row>
    <row r="3508" s="1" customFormat="true" ht="12.75" hidden="false" customHeight="false" outlineLevel="0" collapsed="false">
      <c r="A3508" s="262" t="n">
        <v>1</v>
      </c>
      <c r="B3508" s="332" t="s">
        <v>3696</v>
      </c>
      <c r="C3508" s="332" t="s">
        <v>1688</v>
      </c>
      <c r="D3508" s="332" t="s">
        <v>3697</v>
      </c>
      <c r="E3508" s="262"/>
      <c r="F3508" s="331" t="n">
        <v>0.018</v>
      </c>
      <c r="G3508" s="333" t="n">
        <v>352</v>
      </c>
      <c r="H3508" s="333" t="n">
        <f aca="false">A3508*G3508*(1-H3470/100)</f>
        <v>352</v>
      </c>
      <c r="I3508" s="334" t="n">
        <v>260.6175</v>
      </c>
      <c r="J3508" s="334" t="n">
        <f aca="false">(A3508*I3508)/J3470*K3470</f>
        <v>236.5605</v>
      </c>
      <c r="K3508" s="335" t="n">
        <f aca="false">H3508-J3508</f>
        <v>115.4395</v>
      </c>
      <c r="L3508" s="330"/>
      <c r="M3508" s="262"/>
      <c r="N3508" s="262" t="n">
        <v>260.6175</v>
      </c>
      <c r="O3508" s="262" t="n">
        <v>2.97</v>
      </c>
      <c r="P3508" s="262" t="n">
        <v>400</v>
      </c>
      <c r="Q3508" s="262" t="n">
        <v>351.8336</v>
      </c>
      <c r="R3508" s="331" t="n">
        <f aca="false">A3508*F3508</f>
        <v>0.018</v>
      </c>
    </row>
    <row r="3509" s="1" customFormat="true" ht="12.75" hidden="false" customHeight="false" outlineLevel="0" collapsed="false">
      <c r="A3509" s="262" t="n">
        <v>1</v>
      </c>
      <c r="B3509" s="332" t="s">
        <v>3446</v>
      </c>
      <c r="C3509" s="332" t="s">
        <v>1688</v>
      </c>
      <c r="D3509" s="332" t="s">
        <v>3447</v>
      </c>
      <c r="E3509" s="262"/>
      <c r="F3509" s="331" t="n">
        <v>0.02</v>
      </c>
      <c r="G3509" s="333" t="n">
        <v>367</v>
      </c>
      <c r="H3509" s="333" t="n">
        <f aca="false">A3509*G3509*(1-H3470/100)</f>
        <v>367</v>
      </c>
      <c r="I3509" s="334" t="n">
        <v>271.7</v>
      </c>
      <c r="J3509" s="334" t="n">
        <f aca="false">(A3509*I3509)/J3470*K3470</f>
        <v>246.62</v>
      </c>
      <c r="K3509" s="335" t="n">
        <f aca="false">H3509-J3509</f>
        <v>120.38</v>
      </c>
      <c r="L3509" s="330"/>
      <c r="M3509" s="262"/>
      <c r="N3509" s="262" t="n">
        <v>271.7</v>
      </c>
      <c r="O3509" s="262" t="n">
        <v>3.0962962962963</v>
      </c>
      <c r="P3509" s="262" t="n">
        <v>410</v>
      </c>
      <c r="Q3509" s="262" t="n">
        <v>366.795</v>
      </c>
      <c r="R3509" s="331" t="n">
        <f aca="false">A3509*F3509</f>
        <v>0.02</v>
      </c>
    </row>
    <row r="3510" s="1" customFormat="true" ht="12.75" hidden="false" customHeight="false" outlineLevel="0" collapsed="false">
      <c r="A3510" s="262" t="n">
        <v>1</v>
      </c>
      <c r="B3510" s="332" t="s">
        <v>4353</v>
      </c>
      <c r="C3510" s="332" t="s">
        <v>2098</v>
      </c>
      <c r="D3510" s="332" t="s">
        <v>4354</v>
      </c>
      <c r="E3510" s="262"/>
      <c r="F3510" s="331"/>
      <c r="G3510" s="333" t="n">
        <v>130</v>
      </c>
      <c r="H3510" s="333" t="n">
        <f aca="false">A3510*G3510*(1-H3470/100)</f>
        <v>130</v>
      </c>
      <c r="I3510" s="334" t="n">
        <v>65</v>
      </c>
      <c r="J3510" s="334" t="n">
        <f aca="false">(A3510*I3510)/J3470*K3470</f>
        <v>59</v>
      </c>
      <c r="K3510" s="335" t="n">
        <f aca="false">H3510-J3510</f>
        <v>71</v>
      </c>
      <c r="L3510" s="330"/>
      <c r="M3510" s="262"/>
      <c r="N3510" s="262" t="n">
        <v>65</v>
      </c>
      <c r="O3510" s="262" t="n">
        <v>0.5</v>
      </c>
      <c r="P3510" s="262" t="n">
        <v>150</v>
      </c>
      <c r="Q3510" s="262" t="n">
        <v>130</v>
      </c>
      <c r="R3510" s="331" t="n">
        <f aca="false">A3510*F3510</f>
        <v>0</v>
      </c>
    </row>
    <row r="3511" s="1" customFormat="true" ht="12.75" hidden="false" customHeight="false" outlineLevel="0" collapsed="false">
      <c r="A3511" s="262" t="n">
        <v>2</v>
      </c>
      <c r="B3511" s="332" t="s">
        <v>4355</v>
      </c>
      <c r="C3511" s="332" t="s">
        <v>2098</v>
      </c>
      <c r="D3511" s="332" t="s">
        <v>4356</v>
      </c>
      <c r="E3511" s="262"/>
      <c r="F3511" s="331"/>
      <c r="G3511" s="333" t="n">
        <v>91</v>
      </c>
      <c r="H3511" s="333" t="n">
        <f aca="false">A3511*G3511*(1-H3470/100)</f>
        <v>182</v>
      </c>
      <c r="I3511" s="334" t="n">
        <v>45.63</v>
      </c>
      <c r="J3511" s="334" t="n">
        <f aca="false">(A3511*I3511)/J3470*K3470</f>
        <v>82.836</v>
      </c>
      <c r="K3511" s="335" t="n">
        <f aca="false">H3511-J3511</f>
        <v>99.164</v>
      </c>
      <c r="L3511" s="330"/>
      <c r="M3511" s="262"/>
      <c r="N3511" s="262" t="n">
        <v>45.63</v>
      </c>
      <c r="O3511" s="262" t="n">
        <v>0.52</v>
      </c>
      <c r="P3511" s="262" t="n">
        <v>110</v>
      </c>
      <c r="Q3511" s="262" t="n">
        <v>91.26</v>
      </c>
      <c r="R3511" s="331" t="n">
        <f aca="false">A3511*F3511</f>
        <v>0</v>
      </c>
    </row>
    <row r="3512" s="1" customFormat="true" ht="12.75" hidden="false" customHeight="false" outlineLevel="0" collapsed="false">
      <c r="A3512" s="262" t="n">
        <v>10</v>
      </c>
      <c r="B3512" s="332" t="s">
        <v>2100</v>
      </c>
      <c r="C3512" s="332" t="s">
        <v>2101</v>
      </c>
      <c r="D3512" s="332" t="s">
        <v>2102</v>
      </c>
      <c r="E3512" s="262"/>
      <c r="F3512" s="331"/>
      <c r="G3512" s="333" t="n">
        <v>153</v>
      </c>
      <c r="H3512" s="333" t="n">
        <f aca="false">A3512*G3512*(1-H3470/100)</f>
        <v>1530</v>
      </c>
      <c r="I3512" s="334" t="n">
        <v>76.7</v>
      </c>
      <c r="J3512" s="334" t="n">
        <f aca="false">(A3512*I3512)/J3470*K3470</f>
        <v>696.2</v>
      </c>
      <c r="K3512" s="335" t="n">
        <f aca="false">H3512-J3512</f>
        <v>833.8</v>
      </c>
      <c r="L3512" s="330"/>
      <c r="M3512" s="262"/>
      <c r="N3512" s="262" t="n">
        <v>76.7</v>
      </c>
      <c r="O3512" s="262" t="n">
        <v>0.59</v>
      </c>
      <c r="P3512" s="262" t="n">
        <v>180</v>
      </c>
      <c r="Q3512" s="262" t="n">
        <v>153.4</v>
      </c>
      <c r="R3512" s="331" t="n">
        <f aca="false">A3512*F3512</f>
        <v>0</v>
      </c>
    </row>
    <row r="3513" s="1" customFormat="true" ht="12.75" hidden="false" customHeight="false" outlineLevel="0" collapsed="false">
      <c r="A3513" s="262" t="n">
        <v>16</v>
      </c>
      <c r="B3513" s="332" t="s">
        <v>4357</v>
      </c>
      <c r="C3513" s="332" t="s">
        <v>2098</v>
      </c>
      <c r="D3513" s="332" t="s">
        <v>4358</v>
      </c>
      <c r="E3513" s="262"/>
      <c r="F3513" s="331"/>
      <c r="G3513" s="333" t="n">
        <v>153</v>
      </c>
      <c r="H3513" s="333" t="n">
        <f aca="false">A3513*G3513*(1-H3470/100)</f>
        <v>2448</v>
      </c>
      <c r="I3513" s="334" t="n">
        <v>76.7</v>
      </c>
      <c r="J3513" s="334" t="n">
        <f aca="false">(A3513*I3513)/J3470*K3470</f>
        <v>1113.92</v>
      </c>
      <c r="K3513" s="335" t="n">
        <f aca="false">H3513-J3513</f>
        <v>1334.08</v>
      </c>
      <c r="L3513" s="330"/>
      <c r="M3513" s="262"/>
      <c r="N3513" s="262" t="n">
        <v>76.7</v>
      </c>
      <c r="O3513" s="262" t="n">
        <v>0.59</v>
      </c>
      <c r="P3513" s="262" t="n">
        <v>180</v>
      </c>
      <c r="Q3513" s="262" t="n">
        <v>153.4</v>
      </c>
      <c r="R3513" s="331" t="n">
        <f aca="false">A3513*F3513</f>
        <v>0</v>
      </c>
    </row>
    <row r="3514" s="1" customFormat="true" ht="12.75" hidden="false" customHeight="false" outlineLevel="0" collapsed="false">
      <c r="A3514" s="262" t="n">
        <v>10</v>
      </c>
      <c r="B3514" s="332" t="s">
        <v>4359</v>
      </c>
      <c r="C3514" s="332" t="s">
        <v>2098</v>
      </c>
      <c r="D3514" s="332" t="s">
        <v>4360</v>
      </c>
      <c r="E3514" s="262"/>
      <c r="F3514" s="331"/>
      <c r="G3514" s="333" t="n">
        <v>231</v>
      </c>
      <c r="H3514" s="333" t="n">
        <f aca="false">A3514*G3514*(1-H3470/100)</f>
        <v>2310</v>
      </c>
      <c r="I3514" s="334" t="n">
        <v>115.7</v>
      </c>
      <c r="J3514" s="334" t="n">
        <f aca="false">(A3514*I3514)/J3470*K3470</f>
        <v>1050.2</v>
      </c>
      <c r="K3514" s="335" t="n">
        <f aca="false">H3514-J3514</f>
        <v>1259.8</v>
      </c>
      <c r="L3514" s="330"/>
      <c r="M3514" s="262"/>
      <c r="N3514" s="262" t="n">
        <v>115.7</v>
      </c>
      <c r="O3514" s="262" t="n">
        <v>0.89</v>
      </c>
      <c r="P3514" s="262" t="n">
        <v>260</v>
      </c>
      <c r="Q3514" s="262" t="n">
        <v>231.4</v>
      </c>
      <c r="R3514" s="331" t="n">
        <f aca="false">A3514*F3514</f>
        <v>0</v>
      </c>
    </row>
    <row r="3515" s="1" customFormat="true" ht="12.75" hidden="false" customHeight="false" outlineLevel="0" collapsed="false">
      <c r="A3515" s="262" t="n">
        <v>2</v>
      </c>
      <c r="B3515" s="332" t="s">
        <v>2997</v>
      </c>
      <c r="C3515" s="332" t="s">
        <v>2098</v>
      </c>
      <c r="D3515" s="332" t="s">
        <v>856</v>
      </c>
      <c r="E3515" s="262"/>
      <c r="F3515" s="331"/>
      <c r="G3515" s="333" t="n">
        <v>150</v>
      </c>
      <c r="H3515" s="333" t="n">
        <f aca="false">A3515*G3515*(1-H3470/100)</f>
        <v>300</v>
      </c>
      <c r="I3515" s="334" t="n">
        <v>43.875</v>
      </c>
      <c r="J3515" s="334" t="n">
        <f aca="false">(A3515*I3515)/J3470*K3470</f>
        <v>79.65</v>
      </c>
      <c r="K3515" s="335" t="n">
        <f aca="false">H3515-J3515</f>
        <v>220.35</v>
      </c>
      <c r="L3515" s="330"/>
      <c r="M3515" s="262"/>
      <c r="N3515" s="262" t="n">
        <v>43.875</v>
      </c>
      <c r="O3515" s="262" t="n">
        <v>0.5</v>
      </c>
      <c r="P3515" s="262" t="n">
        <v>170</v>
      </c>
      <c r="Q3515" s="262" t="n">
        <v>150</v>
      </c>
      <c r="R3515" s="331" t="n">
        <f aca="false">A3515*F3515</f>
        <v>0</v>
      </c>
    </row>
    <row r="3516" s="1" customFormat="true" ht="12.75" hidden="false" customHeight="false" outlineLevel="0" collapsed="false">
      <c r="A3516" s="262" t="n">
        <v>2</v>
      </c>
      <c r="B3516" s="332" t="s">
        <v>4361</v>
      </c>
      <c r="C3516" s="332" t="s">
        <v>2101</v>
      </c>
      <c r="D3516" s="332" t="s">
        <v>4362</v>
      </c>
      <c r="E3516" s="262"/>
      <c r="F3516" s="331"/>
      <c r="G3516" s="333" t="n">
        <v>208</v>
      </c>
      <c r="H3516" s="333" t="n">
        <f aca="false">A3516*G3516*(1-H3470/100)</f>
        <v>416</v>
      </c>
      <c r="I3516" s="334" t="n">
        <v>104</v>
      </c>
      <c r="J3516" s="334" t="n">
        <f aca="false">(A3516*I3516)/J3470*K3470</f>
        <v>188.8</v>
      </c>
      <c r="K3516" s="335" t="n">
        <f aca="false">H3516-J3516</f>
        <v>227.2</v>
      </c>
      <c r="L3516" s="330"/>
      <c r="M3516" s="262"/>
      <c r="N3516" s="262" t="n">
        <v>104</v>
      </c>
      <c r="O3516" s="262" t="n">
        <v>0.8</v>
      </c>
      <c r="P3516" s="262" t="n">
        <v>240</v>
      </c>
      <c r="Q3516" s="262" t="n">
        <v>208</v>
      </c>
      <c r="R3516" s="331" t="n">
        <f aca="false">A3516*F3516</f>
        <v>0</v>
      </c>
    </row>
    <row r="3517" s="1" customFormat="true" ht="12.75" hidden="false" customHeight="false" outlineLevel="0" collapsed="false">
      <c r="A3517" s="262" t="n">
        <v>2</v>
      </c>
      <c r="B3517" s="332" t="s">
        <v>4363</v>
      </c>
      <c r="C3517" s="332" t="s">
        <v>2098</v>
      </c>
      <c r="D3517" s="332" t="s">
        <v>4364</v>
      </c>
      <c r="E3517" s="262"/>
      <c r="F3517" s="331"/>
      <c r="G3517" s="333" t="n">
        <v>253</v>
      </c>
      <c r="H3517" s="333" t="n">
        <f aca="false">A3517*G3517*(1-H3470/100)</f>
        <v>506</v>
      </c>
      <c r="I3517" s="334" t="n">
        <v>156.1365</v>
      </c>
      <c r="J3517" s="334" t="n">
        <f aca="false">(A3517*I3517)/J3470*K3470</f>
        <v>283.4478</v>
      </c>
      <c r="K3517" s="335" t="n">
        <f aca="false">H3517-J3517</f>
        <v>222.5522</v>
      </c>
      <c r="L3517" s="330"/>
      <c r="M3517" s="262"/>
      <c r="N3517" s="262" t="n">
        <v>156.1365</v>
      </c>
      <c r="O3517" s="262" t="n">
        <v>1.53</v>
      </c>
      <c r="P3517" s="262" t="n">
        <v>290</v>
      </c>
      <c r="Q3517" s="262" t="n">
        <v>252.9411</v>
      </c>
      <c r="R3517" s="331" t="n">
        <f aca="false">A3517*F3517</f>
        <v>0</v>
      </c>
    </row>
    <row r="3518" s="1" customFormat="true" ht="12.75" hidden="false" customHeight="false" outlineLevel="0" collapsed="false">
      <c r="A3518" s="262" t="n">
        <v>4</v>
      </c>
      <c r="B3518" s="332" t="s">
        <v>1690</v>
      </c>
      <c r="C3518" s="332" t="s">
        <v>1691</v>
      </c>
      <c r="D3518" s="332" t="s">
        <v>1692</v>
      </c>
      <c r="E3518" s="262"/>
      <c r="F3518" s="331"/>
      <c r="G3518" s="333" t="n">
        <v>364</v>
      </c>
      <c r="H3518" s="333" t="n">
        <f aca="false">A3518*G3518*(1-H3470/100)</f>
        <v>1456</v>
      </c>
      <c r="I3518" s="334" t="n">
        <v>182</v>
      </c>
      <c r="J3518" s="334" t="n">
        <f aca="false">(A3518*I3518)/J3470*K3470</f>
        <v>660.8</v>
      </c>
      <c r="K3518" s="335" t="n">
        <f aca="false">H3518-J3518</f>
        <v>795.2</v>
      </c>
      <c r="L3518" s="330"/>
      <c r="M3518" s="262"/>
      <c r="N3518" s="262" t="n">
        <v>182</v>
      </c>
      <c r="O3518" s="262" t="n">
        <v>1.4</v>
      </c>
      <c r="P3518" s="262" t="n">
        <v>410</v>
      </c>
      <c r="Q3518" s="262" t="n">
        <v>364</v>
      </c>
      <c r="R3518" s="331" t="n">
        <f aca="false">A3518*F3518</f>
        <v>0</v>
      </c>
    </row>
    <row r="3519" s="1" customFormat="true" ht="12.75" hidden="false" customHeight="false" outlineLevel="0" collapsed="false">
      <c r="A3519" s="262" t="n">
        <v>1</v>
      </c>
      <c r="B3519" s="332" t="s">
        <v>4365</v>
      </c>
      <c r="C3519" s="332" t="s">
        <v>2638</v>
      </c>
      <c r="D3519" s="332" t="s">
        <v>856</v>
      </c>
      <c r="E3519" s="262"/>
      <c r="F3519" s="331" t="n">
        <v>0.008</v>
      </c>
      <c r="G3519" s="333" t="n">
        <v>47</v>
      </c>
      <c r="H3519" s="333" t="n">
        <f aca="false">A3519*G3519*(1-H3470/100)</f>
        <v>47</v>
      </c>
      <c r="I3519" s="334" t="n">
        <v>15.6</v>
      </c>
      <c r="J3519" s="334" t="n">
        <f aca="false">(A3519*I3519)/J3470*K3470</f>
        <v>14.16</v>
      </c>
      <c r="K3519" s="335" t="n">
        <f aca="false">H3519-J3519</f>
        <v>32.84</v>
      </c>
      <c r="L3519" s="330"/>
      <c r="M3519" s="262"/>
      <c r="N3519" s="262" t="n">
        <v>15.6</v>
      </c>
      <c r="O3519" s="262" t="n">
        <v>0.15</v>
      </c>
      <c r="P3519" s="262" t="n">
        <v>60</v>
      </c>
      <c r="Q3519" s="262" t="n">
        <v>46.8</v>
      </c>
      <c r="R3519" s="331" t="n">
        <f aca="false">A3519*F3519</f>
        <v>0.008</v>
      </c>
    </row>
    <row r="3520" s="1" customFormat="true" ht="12.75" hidden="false" customHeight="false" outlineLevel="0" collapsed="false">
      <c r="A3520" s="262" t="n">
        <v>5</v>
      </c>
      <c r="B3520" s="332" t="s">
        <v>2103</v>
      </c>
      <c r="C3520" s="332" t="s">
        <v>2104</v>
      </c>
      <c r="D3520" s="332" t="s">
        <v>856</v>
      </c>
      <c r="E3520" s="262"/>
      <c r="F3520" s="331" t="n">
        <v>0.005</v>
      </c>
      <c r="G3520" s="333" t="n">
        <v>78</v>
      </c>
      <c r="H3520" s="333" t="n">
        <f aca="false">A3520*G3520*(1-H3470/100)</f>
        <v>390</v>
      </c>
      <c r="I3520" s="334" t="n">
        <v>26</v>
      </c>
      <c r="J3520" s="334" t="n">
        <f aca="false">(A3520*I3520)/J3470*K3470</f>
        <v>118</v>
      </c>
      <c r="K3520" s="335" t="n">
        <f aca="false">H3520-J3520</f>
        <v>272</v>
      </c>
      <c r="L3520" s="330"/>
      <c r="M3520" s="262"/>
      <c r="N3520" s="262" t="n">
        <v>26</v>
      </c>
      <c r="O3520" s="262" t="n">
        <v>0.2</v>
      </c>
      <c r="P3520" s="262" t="n">
        <v>90</v>
      </c>
      <c r="Q3520" s="262" t="n">
        <v>78</v>
      </c>
      <c r="R3520" s="331" t="n">
        <f aca="false">A3520*F3520</f>
        <v>0.025</v>
      </c>
    </row>
    <row r="3521" s="1" customFormat="true" ht="12.75" hidden="false" customHeight="false" outlineLevel="0" collapsed="false">
      <c r="A3521" s="262" t="n">
        <v>8</v>
      </c>
      <c r="B3521" s="332" t="s">
        <v>4366</v>
      </c>
      <c r="C3521" s="332" t="s">
        <v>2638</v>
      </c>
      <c r="D3521" s="332" t="s">
        <v>856</v>
      </c>
      <c r="E3521" s="262"/>
      <c r="F3521" s="331"/>
      <c r="G3521" s="333" t="n">
        <v>98</v>
      </c>
      <c r="H3521" s="333" t="n">
        <f aca="false">A3521*G3521*(1-H3470/100)</f>
        <v>784</v>
      </c>
      <c r="I3521" s="334" t="n">
        <v>32.5</v>
      </c>
      <c r="J3521" s="334" t="n">
        <f aca="false">(A3521*I3521)/J3470*K3470</f>
        <v>236</v>
      </c>
      <c r="K3521" s="335" t="n">
        <f aca="false">H3521-J3521</f>
        <v>548</v>
      </c>
      <c r="L3521" s="330"/>
      <c r="M3521" s="262"/>
      <c r="N3521" s="262" t="n">
        <v>32.5</v>
      </c>
      <c r="O3521" s="262" t="n">
        <v>0.25</v>
      </c>
      <c r="P3521" s="262" t="n">
        <v>120</v>
      </c>
      <c r="Q3521" s="262" t="n">
        <v>97.5</v>
      </c>
      <c r="R3521" s="331" t="n">
        <f aca="false">A3521*F3521</f>
        <v>0</v>
      </c>
    </row>
    <row r="3522" s="1" customFormat="true" ht="12.75" hidden="false" customHeight="false" outlineLevel="0" collapsed="false">
      <c r="A3522" s="262" t="n">
        <v>5</v>
      </c>
      <c r="B3522" s="332" t="s">
        <v>4367</v>
      </c>
      <c r="C3522" s="332" t="s">
        <v>2638</v>
      </c>
      <c r="D3522" s="332" t="s">
        <v>856</v>
      </c>
      <c r="E3522" s="262"/>
      <c r="F3522" s="331"/>
      <c r="G3522" s="333" t="n">
        <v>100</v>
      </c>
      <c r="H3522" s="333" t="n">
        <f aca="false">A3522*G3522*(1-H3470/100)</f>
        <v>500</v>
      </c>
      <c r="I3522" s="334" t="n">
        <v>25.35</v>
      </c>
      <c r="J3522" s="334" t="n">
        <f aca="false">(A3522*I3522)/J3470*K3470</f>
        <v>115.05</v>
      </c>
      <c r="K3522" s="335" t="n">
        <f aca="false">H3522-J3522</f>
        <v>384.95</v>
      </c>
      <c r="L3522" s="330"/>
      <c r="M3522" s="262"/>
      <c r="N3522" s="262" t="n">
        <v>25.35</v>
      </c>
      <c r="O3522" s="262" t="n">
        <v>0.3</v>
      </c>
      <c r="P3522" s="262" t="n">
        <v>120</v>
      </c>
      <c r="Q3522" s="262" t="n">
        <v>100</v>
      </c>
      <c r="R3522" s="331" t="n">
        <f aca="false">A3522*F3522</f>
        <v>0</v>
      </c>
    </row>
    <row r="3523" s="1" customFormat="true" ht="12.75" hidden="false" customHeight="false" outlineLevel="0" collapsed="false">
      <c r="A3523" s="262" t="n">
        <v>1</v>
      </c>
      <c r="B3523" s="332" t="s">
        <v>4368</v>
      </c>
      <c r="C3523" s="332" t="s">
        <v>4369</v>
      </c>
      <c r="D3523" s="332" t="s">
        <v>856</v>
      </c>
      <c r="E3523" s="262"/>
      <c r="F3523" s="331"/>
      <c r="G3523" s="333" t="n">
        <v>104</v>
      </c>
      <c r="H3523" s="333" t="n">
        <f aca="false">A3523*G3523*(1-H3470/100)</f>
        <v>104</v>
      </c>
      <c r="I3523" s="334" t="n">
        <v>52</v>
      </c>
      <c r="J3523" s="334" t="n">
        <f aca="false">(A3523*I3523)/J3470*K3470</f>
        <v>47.2</v>
      </c>
      <c r="K3523" s="335" t="n">
        <f aca="false">H3523-J3523</f>
        <v>56.8</v>
      </c>
      <c r="L3523" s="330"/>
      <c r="M3523" s="262"/>
      <c r="N3523" s="262" t="n">
        <v>52</v>
      </c>
      <c r="O3523" s="262" t="n">
        <v>0.4</v>
      </c>
      <c r="P3523" s="262" t="n">
        <v>120</v>
      </c>
      <c r="Q3523" s="262" t="n">
        <v>104</v>
      </c>
      <c r="R3523" s="331" t="n">
        <f aca="false">A3523*F3523</f>
        <v>0</v>
      </c>
    </row>
    <row r="3524" s="1" customFormat="true" ht="12.75" hidden="false" customHeight="false" outlineLevel="0" collapsed="false">
      <c r="A3524" s="262" t="n">
        <v>2</v>
      </c>
      <c r="B3524" s="332" t="s">
        <v>3449</v>
      </c>
      <c r="C3524" s="332" t="s">
        <v>2638</v>
      </c>
      <c r="D3524" s="332" t="s">
        <v>3450</v>
      </c>
      <c r="E3524" s="262"/>
      <c r="F3524" s="331" t="n">
        <v>0.022</v>
      </c>
      <c r="G3524" s="333" t="n">
        <v>357</v>
      </c>
      <c r="H3524" s="333" t="n">
        <f aca="false">A3524*G3524*(1-H3470/100)</f>
        <v>714</v>
      </c>
      <c r="I3524" s="334" t="n">
        <v>220.2353</v>
      </c>
      <c r="J3524" s="334" t="n">
        <f aca="false">(A3524*I3524)/J3470*K3470</f>
        <v>399.811775384615</v>
      </c>
      <c r="K3524" s="335" t="n">
        <f aca="false">H3524-J3524</f>
        <v>314.188224615385</v>
      </c>
      <c r="L3524" s="330"/>
      <c r="M3524" s="262"/>
      <c r="N3524" s="262" t="n">
        <v>220.2353</v>
      </c>
      <c r="O3524" s="262" t="n">
        <v>2.11764705882353</v>
      </c>
      <c r="P3524" s="262" t="n">
        <v>400</v>
      </c>
      <c r="Q3524" s="262" t="n">
        <v>356.7812</v>
      </c>
      <c r="R3524" s="331" t="n">
        <f aca="false">A3524*F3524</f>
        <v>0.044</v>
      </c>
    </row>
    <row r="3525" s="1" customFormat="true" ht="12.75" hidden="false" customHeight="false" outlineLevel="0" collapsed="false">
      <c r="A3525" s="262" t="n">
        <v>2</v>
      </c>
      <c r="B3525" s="332" t="s">
        <v>4370</v>
      </c>
      <c r="C3525" s="332" t="s">
        <v>1696</v>
      </c>
      <c r="D3525" s="332" t="s">
        <v>4371</v>
      </c>
      <c r="E3525" s="262"/>
      <c r="F3525" s="331"/>
      <c r="G3525" s="333" t="n">
        <v>50</v>
      </c>
      <c r="H3525" s="333" t="n">
        <f aca="false">A3525*G3525*(1-H3470/100)</f>
        <v>100</v>
      </c>
      <c r="I3525" s="334" t="n">
        <v>30.5882</v>
      </c>
      <c r="J3525" s="334" t="n">
        <f aca="false">(A3525*I3525)/J3470*K3470</f>
        <v>55.5293476923077</v>
      </c>
      <c r="K3525" s="335" t="n">
        <f aca="false">H3525-J3525</f>
        <v>44.4706523076923</v>
      </c>
      <c r="L3525" s="330"/>
      <c r="M3525" s="262"/>
      <c r="N3525" s="262" t="n">
        <v>30.5882</v>
      </c>
      <c r="O3525" s="262" t="n">
        <v>0.294117647058823</v>
      </c>
      <c r="P3525" s="262" t="n">
        <v>60</v>
      </c>
      <c r="Q3525" s="262" t="n">
        <v>50.4706</v>
      </c>
      <c r="R3525" s="331" t="n">
        <f aca="false">A3525*F3525</f>
        <v>0</v>
      </c>
    </row>
    <row r="3526" s="1" customFormat="true" ht="12.75" hidden="false" customHeight="false" outlineLevel="0" collapsed="false">
      <c r="A3526" s="262" t="n">
        <v>3</v>
      </c>
      <c r="B3526" s="332" t="s">
        <v>4372</v>
      </c>
      <c r="C3526" s="332" t="s">
        <v>1696</v>
      </c>
      <c r="D3526" s="332" t="s">
        <v>4373</v>
      </c>
      <c r="E3526" s="262"/>
      <c r="F3526" s="331"/>
      <c r="G3526" s="333" t="n">
        <v>80</v>
      </c>
      <c r="H3526" s="333" t="n">
        <f aca="false">A3526*G3526*(1-H3470/100)</f>
        <v>240</v>
      </c>
      <c r="I3526" s="334" t="n">
        <v>48.9412</v>
      </c>
      <c r="J3526" s="334" t="n">
        <f aca="false">(A3526*I3526)/J3470*K3470</f>
        <v>133.270652307692</v>
      </c>
      <c r="K3526" s="335" t="n">
        <f aca="false">H3526-J3526</f>
        <v>106.729347692308</v>
      </c>
      <c r="L3526" s="330"/>
      <c r="M3526" s="262"/>
      <c r="N3526" s="262" t="n">
        <v>48.9412</v>
      </c>
      <c r="O3526" s="262" t="n">
        <v>0.470588235294118</v>
      </c>
      <c r="P3526" s="262" t="n">
        <v>100</v>
      </c>
      <c r="Q3526" s="262" t="n">
        <v>79.7741</v>
      </c>
      <c r="R3526" s="331" t="n">
        <f aca="false">A3526*F3526</f>
        <v>0</v>
      </c>
    </row>
    <row r="3527" s="1" customFormat="true" ht="12.75" hidden="false" customHeight="false" outlineLevel="0" collapsed="false">
      <c r="A3527" s="262" t="n">
        <v>2</v>
      </c>
      <c r="B3527" s="332" t="s">
        <v>2105</v>
      </c>
      <c r="C3527" s="332" t="s">
        <v>1696</v>
      </c>
      <c r="D3527" s="332" t="s">
        <v>2106</v>
      </c>
      <c r="E3527" s="262"/>
      <c r="F3527" s="331"/>
      <c r="G3527" s="333" t="n">
        <v>70</v>
      </c>
      <c r="H3527" s="333" t="n">
        <f aca="false">A3527*G3527*(1-H3470/100)</f>
        <v>140</v>
      </c>
      <c r="I3527" s="334" t="n">
        <v>42.8235</v>
      </c>
      <c r="J3527" s="334" t="n">
        <f aca="false">(A3527*I3527)/J3470*K3470</f>
        <v>77.7411230769231</v>
      </c>
      <c r="K3527" s="335" t="n">
        <f aca="false">H3527-J3527</f>
        <v>62.2588769230769</v>
      </c>
      <c r="L3527" s="330"/>
      <c r="M3527" s="262"/>
      <c r="N3527" s="262" t="n">
        <v>42.8235</v>
      </c>
      <c r="O3527" s="262" t="n">
        <v>0.470588235294118</v>
      </c>
      <c r="P3527" s="262" t="n">
        <v>90</v>
      </c>
      <c r="Q3527" s="262" t="n">
        <v>69.8024</v>
      </c>
      <c r="R3527" s="331" t="n">
        <f aca="false">A3527*F3527</f>
        <v>0</v>
      </c>
    </row>
    <row r="3528" s="1" customFormat="true" ht="12.75" hidden="false" customHeight="false" outlineLevel="0" collapsed="false">
      <c r="A3528" s="262" t="n">
        <v>1</v>
      </c>
      <c r="B3528" s="332" t="s">
        <v>4002</v>
      </c>
      <c r="C3528" s="332" t="s">
        <v>1696</v>
      </c>
      <c r="D3528" s="332" t="s">
        <v>4003</v>
      </c>
      <c r="E3528" s="262"/>
      <c r="F3528" s="331" t="n">
        <v>0.002</v>
      </c>
      <c r="G3528" s="333" t="n">
        <v>102</v>
      </c>
      <c r="H3528" s="333" t="n">
        <f aca="false">A3528*G3528*(1-H3470/100)</f>
        <v>102</v>
      </c>
      <c r="I3528" s="334" t="n">
        <v>63.0882</v>
      </c>
      <c r="J3528" s="334" t="n">
        <f aca="false">(A3528*I3528)/J3470*K3470</f>
        <v>57.2646738461538</v>
      </c>
      <c r="K3528" s="335" t="n">
        <f aca="false">H3528-J3528</f>
        <v>44.7353261538462</v>
      </c>
      <c r="L3528" s="330"/>
      <c r="M3528" s="262"/>
      <c r="N3528" s="262" t="n">
        <v>63.0882</v>
      </c>
      <c r="O3528" s="262" t="n">
        <v>0.647058823529412</v>
      </c>
      <c r="P3528" s="262" t="n">
        <v>120</v>
      </c>
      <c r="Q3528" s="262" t="n">
        <v>102.2029</v>
      </c>
      <c r="R3528" s="331" t="n">
        <f aca="false">A3528*F3528</f>
        <v>0.002</v>
      </c>
    </row>
    <row r="3529" s="1" customFormat="true" ht="12.75" hidden="false" customHeight="false" outlineLevel="0" collapsed="false">
      <c r="A3529" s="262" t="n">
        <v>1</v>
      </c>
      <c r="B3529" s="332" t="s">
        <v>4374</v>
      </c>
      <c r="C3529" s="332" t="s">
        <v>4375</v>
      </c>
      <c r="D3529" s="332" t="s">
        <v>4376</v>
      </c>
      <c r="E3529" s="262"/>
      <c r="F3529" s="331"/>
      <c r="G3529" s="333" t="n">
        <v>51</v>
      </c>
      <c r="H3529" s="333" t="n">
        <f aca="false">A3529*G3529*(1-H3470/100)</f>
        <v>51</v>
      </c>
      <c r="I3529" s="334" t="n">
        <v>34.125</v>
      </c>
      <c r="J3529" s="334" t="n">
        <f aca="false">(A3529*I3529)/J3470*K3470</f>
        <v>30.975</v>
      </c>
      <c r="K3529" s="335" t="n">
        <f aca="false">H3529-J3529</f>
        <v>20.025</v>
      </c>
      <c r="L3529" s="330"/>
      <c r="M3529" s="262"/>
      <c r="N3529" s="262" t="n">
        <v>34.125</v>
      </c>
      <c r="O3529" s="262" t="n">
        <v>0.35</v>
      </c>
      <c r="P3529" s="262" t="n">
        <v>70</v>
      </c>
      <c r="Q3529" s="262" t="n">
        <v>51.1875</v>
      </c>
      <c r="R3529" s="331" t="n">
        <f aca="false">A3529*F3529</f>
        <v>0</v>
      </c>
    </row>
    <row r="3530" s="1" customFormat="true" ht="12.75" hidden="false" customHeight="false" outlineLevel="0" collapsed="false">
      <c r="A3530" s="262" t="n">
        <v>10</v>
      </c>
      <c r="B3530" s="332" t="s">
        <v>4377</v>
      </c>
      <c r="C3530" s="332" t="s">
        <v>1696</v>
      </c>
      <c r="D3530" s="332" t="s">
        <v>4378</v>
      </c>
      <c r="E3530" s="262"/>
      <c r="F3530" s="331"/>
      <c r="G3530" s="333" t="n">
        <v>68</v>
      </c>
      <c r="H3530" s="333" t="n">
        <f aca="false">A3530*G3530*(1-H3470/100)</f>
        <v>680</v>
      </c>
      <c r="I3530" s="334" t="n">
        <v>50.05</v>
      </c>
      <c r="J3530" s="334" t="n">
        <f aca="false">(A3530*I3530)/J3470*K3470</f>
        <v>454.3</v>
      </c>
      <c r="K3530" s="335" t="n">
        <f aca="false">H3530-J3530</f>
        <v>225.7</v>
      </c>
      <c r="L3530" s="330"/>
      <c r="M3530" s="262"/>
      <c r="N3530" s="262" t="n">
        <v>50.05</v>
      </c>
      <c r="O3530" s="262" t="n">
        <v>0.55</v>
      </c>
      <c r="P3530" s="262" t="n">
        <v>80</v>
      </c>
      <c r="Q3530" s="262" t="n">
        <v>67.5675</v>
      </c>
      <c r="R3530" s="331" t="n">
        <f aca="false">A3530*F3530</f>
        <v>0</v>
      </c>
    </row>
    <row r="3531" s="1" customFormat="true" ht="12.75" hidden="false" customHeight="false" outlineLevel="0" collapsed="false">
      <c r="A3531" s="262" t="n">
        <v>5</v>
      </c>
      <c r="B3531" s="332" t="s">
        <v>4379</v>
      </c>
      <c r="C3531" s="332" t="s">
        <v>1696</v>
      </c>
      <c r="D3531" s="332" t="s">
        <v>4380</v>
      </c>
      <c r="E3531" s="262"/>
      <c r="F3531" s="331"/>
      <c r="G3531" s="333" t="n">
        <v>95</v>
      </c>
      <c r="H3531" s="333" t="n">
        <f aca="false">A3531*G3531*(1-H3470/100)</f>
        <v>475</v>
      </c>
      <c r="I3531" s="334" t="n">
        <v>59.2647</v>
      </c>
      <c r="J3531" s="334" t="n">
        <f aca="false">(A3531*I3531)/J3470*K3470</f>
        <v>268.970561538461</v>
      </c>
      <c r="K3531" s="335" t="n">
        <f aca="false">H3531-J3531</f>
        <v>206.029438461539</v>
      </c>
      <c r="L3531" s="330"/>
      <c r="M3531" s="262"/>
      <c r="N3531" s="262" t="n">
        <v>59.2647</v>
      </c>
      <c r="O3531" s="262" t="n">
        <v>0.588235294117647</v>
      </c>
      <c r="P3531" s="262" t="n">
        <v>110</v>
      </c>
      <c r="Q3531" s="262" t="n">
        <v>95.4162</v>
      </c>
      <c r="R3531" s="331" t="n">
        <f aca="false">A3531*F3531</f>
        <v>0</v>
      </c>
    </row>
    <row r="3532" s="1" customFormat="true" ht="12.75" hidden="false" customHeight="false" outlineLevel="0" collapsed="false">
      <c r="A3532" s="262" t="n">
        <v>8</v>
      </c>
      <c r="B3532" s="332" t="s">
        <v>4381</v>
      </c>
      <c r="C3532" s="332" t="s">
        <v>1696</v>
      </c>
      <c r="D3532" s="332" t="s">
        <v>4382</v>
      </c>
      <c r="E3532" s="262"/>
      <c r="F3532" s="331" t="n">
        <v>0.007</v>
      </c>
      <c r="G3532" s="333" t="n">
        <v>85</v>
      </c>
      <c r="H3532" s="333" t="n">
        <f aca="false">A3532*G3532*(1-H3470/100)</f>
        <v>680</v>
      </c>
      <c r="I3532" s="334" t="n">
        <v>53.3382</v>
      </c>
      <c r="J3532" s="334" t="n">
        <f aca="false">(A3532*I3532)/J3470*K3470</f>
        <v>387.317390769231</v>
      </c>
      <c r="K3532" s="335" t="n">
        <f aca="false">H3532-J3532</f>
        <v>292.682609230769</v>
      </c>
      <c r="L3532" s="330"/>
      <c r="M3532" s="262"/>
      <c r="N3532" s="262" t="n">
        <v>53.3382</v>
      </c>
      <c r="O3532" s="262" t="n">
        <v>0.529411764705882</v>
      </c>
      <c r="P3532" s="262" t="n">
        <v>100</v>
      </c>
      <c r="Q3532" s="262" t="n">
        <v>84.8078</v>
      </c>
      <c r="R3532" s="331" t="n">
        <f aca="false">A3532*F3532</f>
        <v>0.056</v>
      </c>
    </row>
    <row r="3533" s="1" customFormat="true" ht="12.75" hidden="false" customHeight="false" outlineLevel="0" collapsed="false">
      <c r="A3533" s="262" t="n">
        <v>15</v>
      </c>
      <c r="B3533" s="332" t="s">
        <v>4383</v>
      </c>
      <c r="C3533" s="332" t="s">
        <v>1696</v>
      </c>
      <c r="D3533" s="332" t="s">
        <v>4384</v>
      </c>
      <c r="E3533" s="262"/>
      <c r="F3533" s="331"/>
      <c r="G3533" s="333" t="n">
        <v>91</v>
      </c>
      <c r="H3533" s="333" t="n">
        <f aca="false">A3533*G3533*(1-H3470/100)</f>
        <v>1365</v>
      </c>
      <c r="I3533" s="334" t="n">
        <v>67.34</v>
      </c>
      <c r="J3533" s="334" t="n">
        <f aca="false">(A3533*I3533)/J3470*K3470</f>
        <v>916.86</v>
      </c>
      <c r="K3533" s="335" t="n">
        <f aca="false">H3533-J3533</f>
        <v>448.14</v>
      </c>
      <c r="L3533" s="330"/>
      <c r="M3533" s="262"/>
      <c r="N3533" s="262" t="n">
        <v>67.34</v>
      </c>
      <c r="O3533" s="262" t="n">
        <v>0.74</v>
      </c>
      <c r="P3533" s="262" t="n">
        <v>110</v>
      </c>
      <c r="Q3533" s="262" t="n">
        <v>90.909</v>
      </c>
      <c r="R3533" s="331" t="n">
        <f aca="false">A3533*F3533</f>
        <v>0</v>
      </c>
    </row>
    <row r="3534" s="1" customFormat="true" ht="12.75" hidden="false" customHeight="false" outlineLevel="0" collapsed="false">
      <c r="A3534" s="262" t="n">
        <v>1</v>
      </c>
      <c r="B3534" s="332" t="s">
        <v>4385</v>
      </c>
      <c r="C3534" s="332" t="s">
        <v>1696</v>
      </c>
      <c r="D3534" s="332" t="s">
        <v>4386</v>
      </c>
      <c r="E3534" s="262"/>
      <c r="F3534" s="331"/>
      <c r="G3534" s="333" t="n">
        <v>73</v>
      </c>
      <c r="H3534" s="333" t="n">
        <f aca="false">A3534*G3534*(1-H3470/100)</f>
        <v>73</v>
      </c>
      <c r="I3534" s="334" t="n">
        <v>24.18</v>
      </c>
      <c r="J3534" s="334" t="n">
        <f aca="false">(A3534*I3534)/J3470*K3470</f>
        <v>21.948</v>
      </c>
      <c r="K3534" s="335" t="n">
        <f aca="false">H3534-J3534</f>
        <v>51.052</v>
      </c>
      <c r="L3534" s="330"/>
      <c r="M3534" s="262"/>
      <c r="N3534" s="262" t="n">
        <v>24.18</v>
      </c>
      <c r="O3534" s="262" t="n">
        <v>0.24</v>
      </c>
      <c r="P3534" s="262" t="n">
        <v>90</v>
      </c>
      <c r="Q3534" s="262" t="n">
        <v>72.54</v>
      </c>
      <c r="R3534" s="331" t="n">
        <f aca="false">A3534*F3534</f>
        <v>0</v>
      </c>
    </row>
    <row r="3535" s="1" customFormat="true" ht="12.75" hidden="false" customHeight="false" outlineLevel="0" collapsed="false">
      <c r="A3535" s="262" t="n">
        <v>1</v>
      </c>
      <c r="B3535" s="332" t="s">
        <v>4387</v>
      </c>
      <c r="C3535" s="332" t="s">
        <v>1701</v>
      </c>
      <c r="D3535" s="332" t="s">
        <v>4388</v>
      </c>
      <c r="E3535" s="262"/>
      <c r="F3535" s="331" t="n">
        <v>0.031</v>
      </c>
      <c r="G3535" s="333" t="n">
        <v>426</v>
      </c>
      <c r="H3535" s="333" t="n">
        <f aca="false">A3535*G3535*(1-H3470/100)</f>
        <v>426</v>
      </c>
      <c r="I3535" s="334" t="n">
        <v>315.77</v>
      </c>
      <c r="J3535" s="334" t="n">
        <f aca="false">(A3535*I3535)/J3470*K3470</f>
        <v>286.622</v>
      </c>
      <c r="K3535" s="335" t="n">
        <f aca="false">H3535-J3535</f>
        <v>139.378</v>
      </c>
      <c r="L3535" s="330"/>
      <c r="M3535" s="262"/>
      <c r="N3535" s="262" t="n">
        <v>315.77</v>
      </c>
      <c r="O3535" s="262" t="n">
        <v>3.47</v>
      </c>
      <c r="P3535" s="262" t="n">
        <v>480</v>
      </c>
      <c r="Q3535" s="262" t="n">
        <v>426.2895</v>
      </c>
      <c r="R3535" s="331" t="n">
        <f aca="false">A3535*F3535</f>
        <v>0.031</v>
      </c>
    </row>
    <row r="3536" s="1" customFormat="true" ht="12.75" hidden="false" customHeight="false" outlineLevel="0" collapsed="false">
      <c r="A3536" s="262" t="n">
        <v>5</v>
      </c>
      <c r="B3536" s="332" t="s">
        <v>2111</v>
      </c>
      <c r="C3536" s="332" t="s">
        <v>1701</v>
      </c>
      <c r="D3536" s="332" t="s">
        <v>2112</v>
      </c>
      <c r="E3536" s="262"/>
      <c r="F3536" s="331" t="n">
        <v>0.036</v>
      </c>
      <c r="G3536" s="333" t="n">
        <v>246</v>
      </c>
      <c r="H3536" s="333" t="n">
        <f aca="false">A3536*G3536*(1-H3470/100)</f>
        <v>1230</v>
      </c>
      <c r="I3536" s="334" t="n">
        <v>182</v>
      </c>
      <c r="J3536" s="334" t="n">
        <f aca="false">(A3536*I3536)/J3470*K3470</f>
        <v>826</v>
      </c>
      <c r="K3536" s="335" t="n">
        <f aca="false">H3536-J3536</f>
        <v>404</v>
      </c>
      <c r="L3536" s="330"/>
      <c r="M3536" s="262"/>
      <c r="N3536" s="262" t="n">
        <v>182</v>
      </c>
      <c r="O3536" s="262" t="n">
        <v>2</v>
      </c>
      <c r="P3536" s="262" t="n">
        <v>280</v>
      </c>
      <c r="Q3536" s="262" t="n">
        <v>245.7</v>
      </c>
      <c r="R3536" s="331" t="n">
        <f aca="false">A3536*F3536</f>
        <v>0.18</v>
      </c>
    </row>
    <row r="3537" s="1" customFormat="true" ht="12.75" hidden="false" customHeight="false" outlineLevel="0" collapsed="false">
      <c r="A3537" s="262" t="n">
        <v>8</v>
      </c>
      <c r="B3537" s="332" t="s">
        <v>4389</v>
      </c>
      <c r="C3537" s="332" t="s">
        <v>1701</v>
      </c>
      <c r="D3537" s="332" t="s">
        <v>4390</v>
      </c>
      <c r="E3537" s="262"/>
      <c r="F3537" s="331" t="n">
        <v>0.043</v>
      </c>
      <c r="G3537" s="333" t="n">
        <v>246</v>
      </c>
      <c r="H3537" s="333" t="n">
        <f aca="false">A3537*G3537*(1-H3470/100)</f>
        <v>1968</v>
      </c>
      <c r="I3537" s="334" t="n">
        <v>182</v>
      </c>
      <c r="J3537" s="334" t="n">
        <f aca="false">(A3537*I3537)/J3470*K3470</f>
        <v>1321.6</v>
      </c>
      <c r="K3537" s="335" t="n">
        <f aca="false">H3537-J3537</f>
        <v>646.4</v>
      </c>
      <c r="L3537" s="330"/>
      <c r="M3537" s="262"/>
      <c r="N3537" s="262" t="n">
        <v>182</v>
      </c>
      <c r="O3537" s="262" t="n">
        <v>2</v>
      </c>
      <c r="P3537" s="262" t="n">
        <v>280</v>
      </c>
      <c r="Q3537" s="262" t="n">
        <v>245.7</v>
      </c>
      <c r="R3537" s="331" t="n">
        <f aca="false">A3537*F3537</f>
        <v>0.344</v>
      </c>
    </row>
    <row r="3538" s="1" customFormat="true" ht="12.75" hidden="false" customHeight="false" outlineLevel="0" collapsed="false">
      <c r="A3538" s="262" t="n">
        <v>5</v>
      </c>
      <c r="B3538" s="332" t="s">
        <v>2927</v>
      </c>
      <c r="C3538" s="332" t="s">
        <v>1701</v>
      </c>
      <c r="D3538" s="332" t="s">
        <v>2928</v>
      </c>
      <c r="E3538" s="262"/>
      <c r="F3538" s="331" t="n">
        <v>0.049</v>
      </c>
      <c r="G3538" s="333" t="n">
        <v>414</v>
      </c>
      <c r="H3538" s="333" t="n">
        <f aca="false">A3538*G3538*(1-H3470/100)</f>
        <v>2070</v>
      </c>
      <c r="I3538" s="334" t="n">
        <v>306.67</v>
      </c>
      <c r="J3538" s="334" t="n">
        <f aca="false">(A3538*I3538)/J3470*K3470</f>
        <v>1391.81</v>
      </c>
      <c r="K3538" s="335" t="n">
        <f aca="false">H3538-J3538</f>
        <v>678.19</v>
      </c>
      <c r="L3538" s="330"/>
      <c r="M3538" s="262"/>
      <c r="N3538" s="262" t="n">
        <v>306.67</v>
      </c>
      <c r="O3538" s="262" t="n">
        <v>3.37</v>
      </c>
      <c r="P3538" s="262" t="n">
        <v>460</v>
      </c>
      <c r="Q3538" s="262" t="n">
        <v>414.0045</v>
      </c>
      <c r="R3538" s="331" t="n">
        <f aca="false">A3538*F3538</f>
        <v>0.245</v>
      </c>
    </row>
    <row r="3539" s="1" customFormat="true" ht="12.75" hidden="false" customHeight="false" outlineLevel="0" collapsed="false">
      <c r="A3539" s="262" t="n">
        <v>1</v>
      </c>
      <c r="B3539" s="332" t="s">
        <v>4391</v>
      </c>
      <c r="C3539" s="332" t="s">
        <v>1701</v>
      </c>
      <c r="D3539" s="332" t="s">
        <v>4392</v>
      </c>
      <c r="E3539" s="262"/>
      <c r="F3539" s="331" t="n">
        <v>0.128</v>
      </c>
      <c r="G3539" s="333" t="n">
        <v>393</v>
      </c>
      <c r="H3539" s="333" t="n">
        <f aca="false">A3539*G3539*(1-H3470/100)</f>
        <v>393</v>
      </c>
      <c r="I3539" s="334" t="n">
        <v>291.2</v>
      </c>
      <c r="J3539" s="334" t="n">
        <f aca="false">(A3539*I3539)/J3470*K3470</f>
        <v>264.32</v>
      </c>
      <c r="K3539" s="335" t="n">
        <f aca="false">H3539-J3539</f>
        <v>128.68</v>
      </c>
      <c r="L3539" s="330"/>
      <c r="M3539" s="262"/>
      <c r="N3539" s="262" t="n">
        <v>291.2</v>
      </c>
      <c r="O3539" s="262" t="n">
        <v>3.2</v>
      </c>
      <c r="P3539" s="262" t="n">
        <v>440</v>
      </c>
      <c r="Q3539" s="262" t="n">
        <v>393.12</v>
      </c>
      <c r="R3539" s="331" t="n">
        <f aca="false">A3539*F3539</f>
        <v>0.128</v>
      </c>
    </row>
    <row r="3540" s="1" customFormat="true" ht="12.75" hidden="false" customHeight="false" outlineLevel="0" collapsed="false">
      <c r="A3540" s="262" t="n">
        <v>1</v>
      </c>
      <c r="B3540" s="332" t="s">
        <v>4393</v>
      </c>
      <c r="C3540" s="332" t="s">
        <v>1701</v>
      </c>
      <c r="D3540" s="332" t="s">
        <v>4394</v>
      </c>
      <c r="E3540" s="262"/>
      <c r="F3540" s="331" t="n">
        <v>0.035</v>
      </c>
      <c r="G3540" s="333" t="n">
        <v>237</v>
      </c>
      <c r="H3540" s="333" t="n">
        <f aca="false">A3540*G3540*(1-H3470/100)</f>
        <v>237</v>
      </c>
      <c r="I3540" s="334" t="n">
        <v>175.5</v>
      </c>
      <c r="J3540" s="334" t="n">
        <f aca="false">(A3540*I3540)/J3470*K3470</f>
        <v>159.3</v>
      </c>
      <c r="K3540" s="335" t="n">
        <f aca="false">H3540-J3540</f>
        <v>77.7</v>
      </c>
      <c r="L3540" s="330"/>
      <c r="M3540" s="262"/>
      <c r="N3540" s="262" t="n">
        <v>175.5</v>
      </c>
      <c r="O3540" s="262" t="n">
        <v>2</v>
      </c>
      <c r="P3540" s="262" t="n">
        <v>270</v>
      </c>
      <c r="Q3540" s="262" t="n">
        <v>236.925</v>
      </c>
      <c r="R3540" s="331" t="n">
        <f aca="false">A3540*F3540</f>
        <v>0.035</v>
      </c>
    </row>
    <row r="3541" s="1" customFormat="true" ht="12.75" hidden="false" customHeight="false" outlineLevel="0" collapsed="false">
      <c r="A3541" s="262" t="n">
        <v>1</v>
      </c>
      <c r="B3541" s="332" t="s">
        <v>3012</v>
      </c>
      <c r="C3541" s="332" t="s">
        <v>1701</v>
      </c>
      <c r="D3541" s="332" t="s">
        <v>3013</v>
      </c>
      <c r="E3541" s="262"/>
      <c r="F3541" s="331"/>
      <c r="G3541" s="333" t="n">
        <v>526</v>
      </c>
      <c r="H3541" s="333" t="n">
        <f aca="false">A3541*G3541*(1-H3470/100)</f>
        <v>526</v>
      </c>
      <c r="I3541" s="334" t="n">
        <v>390</v>
      </c>
      <c r="J3541" s="334" t="n">
        <f aca="false">(A3541*I3541)/J3470*K3470</f>
        <v>354</v>
      </c>
      <c r="K3541" s="335" t="n">
        <f aca="false">H3541-J3541</f>
        <v>172</v>
      </c>
      <c r="L3541" s="330"/>
      <c r="M3541" s="262"/>
      <c r="N3541" s="262" t="n">
        <v>390</v>
      </c>
      <c r="O3541" s="262" t="n">
        <v>4.44444444444444</v>
      </c>
      <c r="P3541" s="262" t="n">
        <v>590</v>
      </c>
      <c r="Q3541" s="262" t="n">
        <v>526.5</v>
      </c>
      <c r="R3541" s="331" t="n">
        <f aca="false">A3541*F3541</f>
        <v>0</v>
      </c>
    </row>
    <row r="3542" s="1" customFormat="true" ht="12.75" hidden="false" customHeight="false" outlineLevel="0" collapsed="false">
      <c r="A3542" s="262" t="n">
        <v>1</v>
      </c>
      <c r="B3542" s="332" t="s">
        <v>4395</v>
      </c>
      <c r="C3542" s="332" t="s">
        <v>1701</v>
      </c>
      <c r="D3542" s="332" t="s">
        <v>4396</v>
      </c>
      <c r="E3542" s="262"/>
      <c r="F3542" s="331" t="n">
        <v>0.055</v>
      </c>
      <c r="G3542" s="333" t="n">
        <v>379</v>
      </c>
      <c r="H3542" s="333" t="n">
        <f aca="false">A3542*G3542*(1-H3470/100)</f>
        <v>379</v>
      </c>
      <c r="I3542" s="334" t="n">
        <v>280.8</v>
      </c>
      <c r="J3542" s="334" t="n">
        <f aca="false">(A3542*I3542)/J3470*K3470</f>
        <v>254.88</v>
      </c>
      <c r="K3542" s="335" t="n">
        <f aca="false">H3542-J3542</f>
        <v>124.12</v>
      </c>
      <c r="L3542" s="330"/>
      <c r="M3542" s="262"/>
      <c r="N3542" s="262" t="n">
        <v>280.8</v>
      </c>
      <c r="O3542" s="262" t="n">
        <v>3.2</v>
      </c>
      <c r="P3542" s="262" t="n">
        <v>430</v>
      </c>
      <c r="Q3542" s="262" t="n">
        <v>379.08</v>
      </c>
      <c r="R3542" s="331" t="n">
        <f aca="false">A3542*F3542</f>
        <v>0.055</v>
      </c>
    </row>
    <row r="3543" s="1" customFormat="true" ht="12.75" hidden="false" customHeight="false" outlineLevel="0" collapsed="false">
      <c r="A3543" s="262" t="n">
        <v>2</v>
      </c>
      <c r="B3543" s="332" t="s">
        <v>2690</v>
      </c>
      <c r="C3543" s="332" t="s">
        <v>2691</v>
      </c>
      <c r="D3543" s="332" t="s">
        <v>2692</v>
      </c>
      <c r="E3543" s="262"/>
      <c r="F3543" s="331"/>
      <c r="G3543" s="333" t="n">
        <v>18</v>
      </c>
      <c r="H3543" s="333" t="n">
        <f aca="false">A3543*G3543*(1-H3470/100)</f>
        <v>36</v>
      </c>
      <c r="I3543" s="334" t="n">
        <v>13.65</v>
      </c>
      <c r="J3543" s="334" t="n">
        <f aca="false">(A3543*I3543)/J3470*K3470</f>
        <v>24.78</v>
      </c>
      <c r="K3543" s="335" t="n">
        <f aca="false">H3543-J3543</f>
        <v>11.22</v>
      </c>
      <c r="L3543" s="330"/>
      <c r="M3543" s="262"/>
      <c r="N3543" s="262" t="n">
        <v>13.65</v>
      </c>
      <c r="O3543" s="262" t="n">
        <v>0.15</v>
      </c>
      <c r="P3543" s="262" t="n">
        <v>30</v>
      </c>
      <c r="Q3543" s="262" t="n">
        <v>18.4275</v>
      </c>
      <c r="R3543" s="331" t="n">
        <f aca="false">A3543*F3543</f>
        <v>0</v>
      </c>
    </row>
    <row r="3544" s="1" customFormat="true" ht="12.75" hidden="false" customHeight="false" outlineLevel="0" collapsed="false">
      <c r="A3544" s="262" t="n">
        <v>2</v>
      </c>
      <c r="B3544" s="332" t="s">
        <v>4397</v>
      </c>
      <c r="C3544" s="332" t="s">
        <v>4398</v>
      </c>
      <c r="D3544" s="332" t="s">
        <v>4399</v>
      </c>
      <c r="E3544" s="262"/>
      <c r="F3544" s="331"/>
      <c r="G3544" s="333" t="n">
        <v>37</v>
      </c>
      <c r="H3544" s="333" t="n">
        <f aca="false">A3544*G3544*(1-H3470/100)</f>
        <v>74</v>
      </c>
      <c r="I3544" s="334" t="n">
        <v>27.2025</v>
      </c>
      <c r="J3544" s="334" t="n">
        <f aca="false">(A3544*I3544)/J3470*K3470</f>
        <v>49.383</v>
      </c>
      <c r="K3544" s="335" t="n">
        <f aca="false">H3544-J3544</f>
        <v>24.617</v>
      </c>
      <c r="L3544" s="330"/>
      <c r="M3544" s="262"/>
      <c r="N3544" s="262" t="n">
        <v>27.2025</v>
      </c>
      <c r="O3544" s="262" t="n">
        <v>0.31</v>
      </c>
      <c r="P3544" s="262" t="n">
        <v>50</v>
      </c>
      <c r="Q3544" s="262" t="n">
        <v>36.7234</v>
      </c>
      <c r="R3544" s="331" t="n">
        <f aca="false">A3544*F3544</f>
        <v>0</v>
      </c>
    </row>
    <row r="3545" s="1" customFormat="true" ht="12.75" hidden="false" customHeight="false" outlineLevel="0" collapsed="false">
      <c r="A3545" s="262" t="n">
        <v>1</v>
      </c>
      <c r="B3545" s="332" t="s">
        <v>4400</v>
      </c>
      <c r="C3545" s="332" t="s">
        <v>4401</v>
      </c>
      <c r="D3545" s="332" t="s">
        <v>4402</v>
      </c>
      <c r="E3545" s="262"/>
      <c r="F3545" s="331"/>
      <c r="G3545" s="333" t="n">
        <v>41</v>
      </c>
      <c r="H3545" s="333" t="n">
        <f aca="false">A3545*G3545*(1-H3470/100)</f>
        <v>41</v>
      </c>
      <c r="I3545" s="334" t="n">
        <v>30.7125</v>
      </c>
      <c r="J3545" s="334" t="n">
        <f aca="false">(A3545*I3545)/J3470*K3470</f>
        <v>27.8775</v>
      </c>
      <c r="K3545" s="335" t="n">
        <f aca="false">H3545-J3545</f>
        <v>13.1225</v>
      </c>
      <c r="L3545" s="330"/>
      <c r="M3545" s="262"/>
      <c r="N3545" s="262" t="n">
        <v>30.7125</v>
      </c>
      <c r="O3545" s="262" t="n">
        <v>0.35</v>
      </c>
      <c r="P3545" s="262" t="n">
        <v>50</v>
      </c>
      <c r="Q3545" s="262" t="n">
        <v>41.4619</v>
      </c>
      <c r="R3545" s="331" t="n">
        <f aca="false">A3545*F3545</f>
        <v>0</v>
      </c>
    </row>
    <row r="3546" s="1" customFormat="true" ht="12.75" hidden="false" customHeight="false" outlineLevel="0" collapsed="false">
      <c r="A3546" s="262" t="n">
        <v>1</v>
      </c>
      <c r="B3546" s="332" t="s">
        <v>2113</v>
      </c>
      <c r="C3546" s="332" t="s">
        <v>2114</v>
      </c>
      <c r="D3546" s="332" t="s">
        <v>2115</v>
      </c>
      <c r="E3546" s="262"/>
      <c r="F3546" s="331"/>
      <c r="G3546" s="333" t="n">
        <v>21</v>
      </c>
      <c r="H3546" s="333" t="n">
        <f aca="false">A3546*G3546*(1-H3470/100)</f>
        <v>21</v>
      </c>
      <c r="I3546" s="334" t="n">
        <v>15.795</v>
      </c>
      <c r="J3546" s="334" t="n">
        <f aca="false">(A3546*I3546)/J3470*K3470</f>
        <v>14.337</v>
      </c>
      <c r="K3546" s="335" t="n">
        <f aca="false">H3546-J3546</f>
        <v>6.663</v>
      </c>
      <c r="L3546" s="330"/>
      <c r="M3546" s="262"/>
      <c r="N3546" s="262" t="n">
        <v>15.795</v>
      </c>
      <c r="O3546" s="262" t="n">
        <v>0.18</v>
      </c>
      <c r="P3546" s="262" t="n">
        <v>30</v>
      </c>
      <c r="Q3546" s="262" t="n">
        <v>21.3233</v>
      </c>
      <c r="R3546" s="331" t="n">
        <f aca="false">A3546*F3546</f>
        <v>0</v>
      </c>
    </row>
    <row r="3547" s="1" customFormat="true" ht="12.75" hidden="false" customHeight="false" outlineLevel="0" collapsed="false">
      <c r="A3547" s="262" t="n">
        <v>1</v>
      </c>
      <c r="B3547" s="332" t="s">
        <v>4006</v>
      </c>
      <c r="C3547" s="332" t="s">
        <v>4007</v>
      </c>
      <c r="D3547" s="332" t="s">
        <v>4008</v>
      </c>
      <c r="E3547" s="262"/>
      <c r="F3547" s="331"/>
      <c r="G3547" s="333" t="n">
        <v>39</v>
      </c>
      <c r="H3547" s="333" t="n">
        <f aca="false">A3547*G3547*(1-H3470/100)</f>
        <v>39</v>
      </c>
      <c r="I3547" s="334" t="n">
        <v>28.6</v>
      </c>
      <c r="J3547" s="334" t="n">
        <f aca="false">(A3547*I3547)/J3470*K3470</f>
        <v>25.96</v>
      </c>
      <c r="K3547" s="335" t="n">
        <f aca="false">H3547-J3547</f>
        <v>13.04</v>
      </c>
      <c r="L3547" s="330"/>
      <c r="M3547" s="262"/>
      <c r="N3547" s="262" t="n">
        <v>28.6</v>
      </c>
      <c r="O3547" s="262" t="n">
        <v>0.325925925925926</v>
      </c>
      <c r="P3547" s="262" t="n">
        <v>50</v>
      </c>
      <c r="Q3547" s="262" t="n">
        <v>38.61</v>
      </c>
      <c r="R3547" s="331" t="n">
        <f aca="false">A3547*F3547</f>
        <v>0</v>
      </c>
    </row>
    <row r="3548" s="1" customFormat="true" ht="12.75" hidden="false" customHeight="false" outlineLevel="0" collapsed="false">
      <c r="A3548" s="262" t="n">
        <v>1</v>
      </c>
      <c r="B3548" s="332" t="s">
        <v>4403</v>
      </c>
      <c r="C3548" s="332" t="s">
        <v>4404</v>
      </c>
      <c r="D3548" s="332" t="s">
        <v>4405</v>
      </c>
      <c r="E3548" s="262"/>
      <c r="F3548" s="331"/>
      <c r="G3548" s="333" t="n">
        <v>30</v>
      </c>
      <c r="H3548" s="333" t="n">
        <f aca="false">A3548*G3548*(1-H3470/100)</f>
        <v>30</v>
      </c>
      <c r="I3548" s="334" t="n">
        <v>21.9375</v>
      </c>
      <c r="J3548" s="334" t="n">
        <f aca="false">(A3548*I3548)/J3470*K3470</f>
        <v>19.9125</v>
      </c>
      <c r="K3548" s="335" t="n">
        <f aca="false">H3548-J3548</f>
        <v>10.0875</v>
      </c>
      <c r="L3548" s="330"/>
      <c r="M3548" s="262"/>
      <c r="N3548" s="262" t="n">
        <v>21.9375</v>
      </c>
      <c r="O3548" s="262" t="n">
        <v>0.25</v>
      </c>
      <c r="P3548" s="262" t="n">
        <v>40</v>
      </c>
      <c r="Q3548" s="262" t="n">
        <v>29.6156</v>
      </c>
      <c r="R3548" s="331" t="n">
        <f aca="false">A3548*F3548</f>
        <v>0</v>
      </c>
    </row>
    <row r="3549" s="1" customFormat="true" ht="12.75" hidden="false" customHeight="false" outlineLevel="0" collapsed="false">
      <c r="A3549" s="262" t="n">
        <v>5</v>
      </c>
      <c r="B3549" s="332" t="s">
        <v>2935</v>
      </c>
      <c r="C3549" s="332" t="s">
        <v>2936</v>
      </c>
      <c r="D3549" s="332" t="s">
        <v>2937</v>
      </c>
      <c r="E3549" s="262"/>
      <c r="F3549" s="331"/>
      <c r="G3549" s="333" t="n">
        <v>9</v>
      </c>
      <c r="H3549" s="333" t="n">
        <f aca="false">A3549*G3549*(1-H3470/100)</f>
        <v>45</v>
      </c>
      <c r="I3549" s="334" t="n">
        <v>7.02</v>
      </c>
      <c r="J3549" s="334" t="n">
        <f aca="false">(A3549*I3549)/J3470*K3470</f>
        <v>31.86</v>
      </c>
      <c r="K3549" s="335" t="n">
        <f aca="false">H3549-J3549</f>
        <v>13.14</v>
      </c>
      <c r="L3549" s="330"/>
      <c r="M3549" s="262"/>
      <c r="N3549" s="262" t="n">
        <v>7.02</v>
      </c>
      <c r="O3549" s="262" t="n">
        <v>0.08</v>
      </c>
      <c r="P3549" s="262" t="n">
        <v>20</v>
      </c>
      <c r="Q3549" s="262" t="n">
        <v>9.477</v>
      </c>
      <c r="R3549" s="331" t="n">
        <f aca="false">A3549*F3549</f>
        <v>0</v>
      </c>
    </row>
    <row r="3550" s="1" customFormat="true" ht="12.75" hidden="false" customHeight="false" outlineLevel="0" collapsed="false">
      <c r="A3550" s="262" t="n">
        <v>1</v>
      </c>
      <c r="B3550" s="332" t="s">
        <v>1712</v>
      </c>
      <c r="C3550" s="332" t="s">
        <v>1713</v>
      </c>
      <c r="D3550" s="332" t="s">
        <v>1714</v>
      </c>
      <c r="E3550" s="262"/>
      <c r="F3550" s="331"/>
      <c r="G3550" s="333" t="n">
        <v>12</v>
      </c>
      <c r="H3550" s="333" t="n">
        <f aca="false">A3550*G3550*(1-H3470/100)</f>
        <v>12</v>
      </c>
      <c r="I3550" s="334" t="n">
        <v>8.775</v>
      </c>
      <c r="J3550" s="334" t="n">
        <f aca="false">(A3550*I3550)/J3470*K3470</f>
        <v>7.965</v>
      </c>
      <c r="K3550" s="335" t="n">
        <f aca="false">H3550-J3550</f>
        <v>4.035</v>
      </c>
      <c r="L3550" s="330"/>
      <c r="M3550" s="262"/>
      <c r="N3550" s="262" t="n">
        <v>8.775</v>
      </c>
      <c r="O3550" s="262" t="n">
        <v>0.1</v>
      </c>
      <c r="P3550" s="262" t="n">
        <v>20</v>
      </c>
      <c r="Q3550" s="262" t="n">
        <v>11.8463</v>
      </c>
      <c r="R3550" s="331" t="n">
        <f aca="false">A3550*F3550</f>
        <v>0</v>
      </c>
    </row>
    <row r="3551" s="1" customFormat="true" ht="12.75" hidden="false" customHeight="false" outlineLevel="0" collapsed="false">
      <c r="A3551" s="262" t="n">
        <v>5</v>
      </c>
      <c r="B3551" s="332" t="s">
        <v>4406</v>
      </c>
      <c r="C3551" s="332" t="s">
        <v>4407</v>
      </c>
      <c r="D3551" s="332" t="s">
        <v>4408</v>
      </c>
      <c r="E3551" s="262"/>
      <c r="F3551" s="331"/>
      <c r="G3551" s="333" t="n">
        <v>19</v>
      </c>
      <c r="H3551" s="333" t="n">
        <f aca="false">A3551*G3551*(1-H3470/100)</f>
        <v>95</v>
      </c>
      <c r="I3551" s="334" t="n">
        <v>14.3</v>
      </c>
      <c r="J3551" s="334" t="n">
        <f aca="false">(A3551*I3551)/J3470*K3470</f>
        <v>64.9</v>
      </c>
      <c r="K3551" s="335" t="n">
        <f aca="false">H3551-J3551</f>
        <v>30.1</v>
      </c>
      <c r="L3551" s="330"/>
      <c r="M3551" s="262"/>
      <c r="N3551" s="262" t="n">
        <v>14.3</v>
      </c>
      <c r="O3551" s="262" t="n">
        <v>0.162962962962963</v>
      </c>
      <c r="P3551" s="262" t="n">
        <v>30</v>
      </c>
      <c r="Q3551" s="262" t="n">
        <v>19.305</v>
      </c>
      <c r="R3551" s="331" t="n">
        <f aca="false">A3551*F3551</f>
        <v>0</v>
      </c>
    </row>
    <row r="3552" s="1" customFormat="true" ht="12.75" hidden="false" customHeight="false" outlineLevel="0" collapsed="false">
      <c r="A3552" s="262" t="n">
        <v>5</v>
      </c>
      <c r="B3552" s="332" t="s">
        <v>4409</v>
      </c>
      <c r="C3552" s="332" t="s">
        <v>4410</v>
      </c>
      <c r="D3552" s="332" t="s">
        <v>4411</v>
      </c>
      <c r="E3552" s="262"/>
      <c r="F3552" s="331"/>
      <c r="G3552" s="333" t="n">
        <v>23</v>
      </c>
      <c r="H3552" s="333" t="n">
        <f aca="false">A3552*G3552*(1-H3470/100)</f>
        <v>115</v>
      </c>
      <c r="I3552" s="334" t="n">
        <v>16.6725</v>
      </c>
      <c r="J3552" s="334" t="n">
        <f aca="false">(A3552*I3552)/J3470*K3470</f>
        <v>75.6675</v>
      </c>
      <c r="K3552" s="335" t="n">
        <f aca="false">H3552-J3552</f>
        <v>39.3325</v>
      </c>
      <c r="L3552" s="330"/>
      <c r="M3552" s="262"/>
      <c r="N3552" s="262" t="n">
        <v>16.6725</v>
      </c>
      <c r="O3552" s="262" t="n">
        <v>0.19</v>
      </c>
      <c r="P3552" s="262" t="n">
        <v>30</v>
      </c>
      <c r="Q3552" s="262" t="n">
        <v>22.5079</v>
      </c>
      <c r="R3552" s="331" t="n">
        <f aca="false">A3552*F3552</f>
        <v>0</v>
      </c>
    </row>
    <row r="3553" s="1" customFormat="true" ht="12.75" hidden="false" customHeight="false" outlineLevel="0" collapsed="false">
      <c r="A3553" s="262" t="n">
        <v>5</v>
      </c>
      <c r="B3553" s="332" t="s">
        <v>4412</v>
      </c>
      <c r="C3553" s="332" t="s">
        <v>4413</v>
      </c>
      <c r="D3553" s="332" t="s">
        <v>4414</v>
      </c>
      <c r="E3553" s="262"/>
      <c r="F3553" s="331"/>
      <c r="G3553" s="333" t="n">
        <v>58</v>
      </c>
      <c r="H3553" s="333" t="n">
        <f aca="false">A3553*G3553*(1-H3470/100)</f>
        <v>290</v>
      </c>
      <c r="I3553" s="334" t="n">
        <v>42.9</v>
      </c>
      <c r="J3553" s="334" t="n">
        <f aca="false">(A3553*I3553)/J3470*K3470</f>
        <v>194.7</v>
      </c>
      <c r="K3553" s="335" t="n">
        <f aca="false">H3553-J3553</f>
        <v>95.3</v>
      </c>
      <c r="L3553" s="330"/>
      <c r="M3553" s="262"/>
      <c r="N3553" s="262" t="n">
        <v>42.9</v>
      </c>
      <c r="O3553" s="262" t="n">
        <v>0.488888888888889</v>
      </c>
      <c r="P3553" s="262" t="n">
        <v>70</v>
      </c>
      <c r="Q3553" s="262" t="n">
        <v>57.915</v>
      </c>
      <c r="R3553" s="331" t="n">
        <f aca="false">A3553*F3553</f>
        <v>0</v>
      </c>
    </row>
    <row r="3554" s="1" customFormat="true" ht="12.75" hidden="false" customHeight="false" outlineLevel="0" collapsed="false">
      <c r="A3554" s="262" t="n">
        <v>8</v>
      </c>
      <c r="B3554" s="332" t="s">
        <v>1773</v>
      </c>
      <c r="C3554" s="332" t="s">
        <v>1774</v>
      </c>
      <c r="D3554" s="332" t="s">
        <v>1775</v>
      </c>
      <c r="E3554" s="262"/>
      <c r="F3554" s="331"/>
      <c r="G3554" s="333" t="n">
        <v>28</v>
      </c>
      <c r="H3554" s="333" t="n">
        <f aca="false">A3554*G3554*(1-H3470/100)</f>
        <v>224</v>
      </c>
      <c r="I3554" s="334" t="n">
        <v>21.06</v>
      </c>
      <c r="J3554" s="334" t="n">
        <f aca="false">(A3554*I3554)/J3470*K3470</f>
        <v>152.928</v>
      </c>
      <c r="K3554" s="335" t="n">
        <f aca="false">H3554-J3554</f>
        <v>71.072</v>
      </c>
      <c r="L3554" s="330"/>
      <c r="M3554" s="262"/>
      <c r="N3554" s="262" t="n">
        <v>21.06</v>
      </c>
      <c r="O3554" s="262" t="n">
        <v>0.24</v>
      </c>
      <c r="P3554" s="262" t="n">
        <v>40</v>
      </c>
      <c r="Q3554" s="262" t="n">
        <v>28.431</v>
      </c>
      <c r="R3554" s="331" t="n">
        <f aca="false">A3554*F3554</f>
        <v>0</v>
      </c>
    </row>
    <row r="3555" s="1" customFormat="true" ht="12.75" hidden="false" customHeight="false" outlineLevel="0" collapsed="false">
      <c r="A3555" s="262" t="n">
        <v>10</v>
      </c>
      <c r="B3555" s="332" t="s">
        <v>2938</v>
      </c>
      <c r="C3555" s="332" t="s">
        <v>2939</v>
      </c>
      <c r="D3555" s="332" t="s">
        <v>2940</v>
      </c>
      <c r="E3555" s="262"/>
      <c r="F3555" s="331"/>
      <c r="G3555" s="333" t="n">
        <v>41</v>
      </c>
      <c r="H3555" s="333" t="n">
        <f aca="false">A3555*G3555*(1-H3470/100)</f>
        <v>410</v>
      </c>
      <c r="I3555" s="334" t="n">
        <v>30.7125</v>
      </c>
      <c r="J3555" s="334" t="n">
        <f aca="false">(A3555*I3555)/J3470*K3470</f>
        <v>278.775</v>
      </c>
      <c r="K3555" s="335" t="n">
        <f aca="false">H3555-J3555</f>
        <v>131.225</v>
      </c>
      <c r="L3555" s="330"/>
      <c r="M3555" s="262"/>
      <c r="N3555" s="262" t="n">
        <v>30.7125</v>
      </c>
      <c r="O3555" s="262" t="n">
        <v>0.35</v>
      </c>
      <c r="P3555" s="262" t="n">
        <v>50</v>
      </c>
      <c r="Q3555" s="262" t="n">
        <v>41.4619</v>
      </c>
      <c r="R3555" s="331" t="n">
        <f aca="false">A3555*F3555</f>
        <v>0</v>
      </c>
    </row>
    <row r="3556" s="1" customFormat="true" ht="12.75" hidden="false" customHeight="false" outlineLevel="0" collapsed="false">
      <c r="A3556" s="262" t="n">
        <v>1</v>
      </c>
      <c r="B3556" s="332" t="s">
        <v>4415</v>
      </c>
      <c r="C3556" s="332" t="s">
        <v>4416</v>
      </c>
      <c r="D3556" s="332" t="s">
        <v>4417</v>
      </c>
      <c r="E3556" s="262"/>
      <c r="F3556" s="331"/>
      <c r="G3556" s="333" t="n">
        <v>52</v>
      </c>
      <c r="H3556" s="333" t="n">
        <f aca="false">A3556*G3556*(1-H3470/100)</f>
        <v>52</v>
      </c>
      <c r="I3556" s="334" t="n">
        <v>38.61</v>
      </c>
      <c r="J3556" s="334" t="n">
        <f aca="false">(A3556*I3556)/J3470*K3470</f>
        <v>35.046</v>
      </c>
      <c r="K3556" s="335" t="n">
        <f aca="false">H3556-J3556</f>
        <v>16.954</v>
      </c>
      <c r="L3556" s="330"/>
      <c r="M3556" s="262"/>
      <c r="N3556" s="262" t="n">
        <v>38.61</v>
      </c>
      <c r="O3556" s="262" t="n">
        <v>0.44</v>
      </c>
      <c r="P3556" s="262" t="n">
        <v>70</v>
      </c>
      <c r="Q3556" s="262" t="n">
        <v>52.1235</v>
      </c>
      <c r="R3556" s="331" t="n">
        <f aca="false">A3556*F3556</f>
        <v>0</v>
      </c>
    </row>
    <row r="3557" s="1" customFormat="true" ht="12.75" hidden="false" customHeight="false" outlineLevel="0" collapsed="false">
      <c r="A3557" s="262" t="n">
        <v>3</v>
      </c>
      <c r="B3557" s="332" t="s">
        <v>3352</v>
      </c>
      <c r="C3557" s="332" t="s">
        <v>1562</v>
      </c>
      <c r="D3557" s="332" t="s">
        <v>3353</v>
      </c>
      <c r="E3557" s="262"/>
      <c r="F3557" s="331" t="n">
        <v>0.41</v>
      </c>
      <c r="G3557" s="333" t="n">
        <v>162</v>
      </c>
      <c r="H3557" s="333" t="n">
        <f aca="false">A3557*G3557*(1-H3470/100)</f>
        <v>486</v>
      </c>
      <c r="I3557" s="334" t="n">
        <v>120.2175</v>
      </c>
      <c r="J3557" s="334" t="n">
        <f aca="false">(A3557*I3557)/J3470*K3470</f>
        <v>327.3615</v>
      </c>
      <c r="K3557" s="335" t="n">
        <f aca="false">H3557-J3557</f>
        <v>158.6385</v>
      </c>
      <c r="L3557" s="330"/>
      <c r="M3557" s="262"/>
      <c r="N3557" s="262" t="n">
        <v>120.2175</v>
      </c>
      <c r="O3557" s="262" t="n">
        <v>1.37</v>
      </c>
      <c r="P3557" s="262" t="n">
        <v>200</v>
      </c>
      <c r="Q3557" s="262" t="n">
        <v>162</v>
      </c>
      <c r="R3557" s="331" t="n">
        <f aca="false">A3557*F3557</f>
        <v>1.23</v>
      </c>
    </row>
    <row r="3558" s="1" customFormat="true" ht="12.75" hidden="false" customHeight="false" outlineLevel="0" collapsed="false">
      <c r="A3558" s="336" t="n">
        <f aca="false">SUM(A3471:A3557)</f>
        <v>306</v>
      </c>
      <c r="B3558" s="336" t="s">
        <v>377</v>
      </c>
      <c r="C3558" s="336"/>
      <c r="D3558" s="336"/>
      <c r="E3558" s="336"/>
      <c r="F3558" s="337" t="n">
        <f aca="false">R3558</f>
        <v>206.884</v>
      </c>
      <c r="G3558" s="338"/>
      <c r="H3558" s="339" t="n">
        <f aca="false">SUM(H3471:H3557)</f>
        <v>141337</v>
      </c>
      <c r="I3558" s="340"/>
      <c r="J3558" s="341" t="n">
        <f aca="false">SUM(J3471:J3557)</f>
        <v>103962.560972308</v>
      </c>
      <c r="K3558" s="335" t="n">
        <f aca="false">SUM(K3471:K3557)</f>
        <v>37374.4390276923</v>
      </c>
      <c r="L3558" s="330"/>
      <c r="M3558" s="262"/>
      <c r="N3558" s="262"/>
      <c r="O3558" s="262"/>
      <c r="P3558" s="262"/>
      <c r="Q3558" s="262"/>
      <c r="R3558" s="331" t="n">
        <f aca="false">SUM(R3471:R3557)</f>
        <v>206.884</v>
      </c>
    </row>
    <row r="3559" s="1" customFormat="true" ht="12.75" hidden="false" customHeight="false" outlineLevel="0" collapsed="false">
      <c r="A3559" s="262"/>
      <c r="B3559" s="272" t="s">
        <v>914</v>
      </c>
      <c r="C3559" s="342"/>
      <c r="D3559" s="342"/>
      <c r="E3559" s="262"/>
      <c r="F3559" s="262"/>
      <c r="G3559" s="333"/>
      <c r="H3559" s="343" t="n">
        <v>0</v>
      </c>
      <c r="I3559" s="344" t="n">
        <f aca="false">K3560/J3560</f>
        <v>0.359499022322542</v>
      </c>
      <c r="J3559" s="345"/>
      <c r="K3559" s="335"/>
      <c r="L3559" s="330"/>
      <c r="M3559" s="262"/>
      <c r="N3559" s="262"/>
      <c r="O3559" s="262"/>
      <c r="P3559" s="262"/>
      <c r="Q3559" s="262"/>
      <c r="R3559" s="331"/>
    </row>
    <row r="3560" s="1" customFormat="true" ht="13.5" hidden="false" customHeight="false" outlineLevel="0" collapsed="false">
      <c r="A3560" s="346"/>
      <c r="B3560" s="346" t="s">
        <v>915</v>
      </c>
      <c r="C3560" s="346"/>
      <c r="D3560" s="346"/>
      <c r="E3560" s="346"/>
      <c r="F3560" s="347"/>
      <c r="G3560" s="348"/>
      <c r="H3560" s="349" t="n">
        <f aca="false">SUM(H3558:H3559)</f>
        <v>141337</v>
      </c>
      <c r="I3560" s="350" t="n">
        <f aca="false">K3560/H3560</f>
        <v>0.264434925233253</v>
      </c>
      <c r="J3560" s="351" t="n">
        <f aca="false">SUM(J3558:J3559)</f>
        <v>103962.560972308</v>
      </c>
      <c r="K3560" s="352" t="n">
        <f aca="false">H3560-J3560</f>
        <v>37374.4390276923</v>
      </c>
      <c r="L3560" s="330"/>
      <c r="M3560" s="262"/>
      <c r="N3560" s="262"/>
      <c r="O3560" s="262"/>
      <c r="P3560" s="262"/>
      <c r="Q3560" s="262"/>
      <c r="R3560" s="331"/>
    </row>
    <row r="3561" s="1" customFormat="true" ht="12.75" hidden="false" customHeight="false" outlineLevel="0" collapsed="false">
      <c r="A3561" s="262"/>
      <c r="B3561" s="332"/>
      <c r="C3561" s="342"/>
      <c r="D3561" s="342"/>
      <c r="E3561" s="262"/>
      <c r="F3561" s="262"/>
      <c r="G3561" s="262"/>
      <c r="H3561" s="262"/>
      <c r="I3561" s="354"/>
      <c r="J3561" s="354"/>
      <c r="K3561" s="355"/>
      <c r="L3561" s="330"/>
      <c r="M3561" s="262"/>
      <c r="N3561" s="262"/>
      <c r="O3561" s="262"/>
      <c r="P3561" s="262"/>
      <c r="Q3561" s="262"/>
      <c r="R3561" s="331"/>
    </row>
    <row r="3562" s="1" customFormat="true" ht="13.5" hidden="false" customHeight="false" outlineLevel="0" collapsed="false">
      <c r="A3562" s="262"/>
      <c r="B3562" s="332"/>
      <c r="C3562" s="342"/>
      <c r="D3562" s="342"/>
      <c r="E3562" s="262"/>
      <c r="F3562" s="262"/>
      <c r="G3562" s="262"/>
      <c r="H3562" s="262"/>
      <c r="I3562" s="354"/>
      <c r="J3562" s="354"/>
      <c r="K3562" s="355"/>
      <c r="L3562" s="330"/>
      <c r="M3562" s="262"/>
      <c r="N3562" s="262"/>
      <c r="O3562" s="262"/>
      <c r="P3562" s="262"/>
      <c r="Q3562" s="262"/>
      <c r="R3562" s="331"/>
    </row>
    <row r="3563" s="1" customFormat="true" ht="13.5" hidden="false" customHeight="false" outlineLevel="0" collapsed="false">
      <c r="A3563" s="322"/>
      <c r="B3563" s="323" t="s">
        <v>2962</v>
      </c>
      <c r="C3563" s="324" t="s">
        <v>4418</v>
      </c>
      <c r="D3563" s="325" t="n">
        <v>42801</v>
      </c>
      <c r="E3563" s="322"/>
      <c r="F3563" s="322" t="s">
        <v>4419</v>
      </c>
      <c r="G3563" s="324"/>
      <c r="H3563" s="326" t="n">
        <v>0</v>
      </c>
      <c r="I3563" s="327" t="s">
        <v>358</v>
      </c>
      <c r="J3563" s="328" t="n">
        <v>65</v>
      </c>
      <c r="K3563" s="329" t="n">
        <v>59</v>
      </c>
      <c r="L3563" s="330"/>
      <c r="M3563" s="262"/>
      <c r="N3563" s="262"/>
      <c r="O3563" s="262"/>
      <c r="P3563" s="262"/>
      <c r="Q3563" s="262"/>
      <c r="R3563" s="331"/>
    </row>
    <row r="3564" s="1" customFormat="true" ht="12.75" hidden="false" customHeight="false" outlineLevel="0" collapsed="false">
      <c r="A3564" s="262" t="n">
        <v>5</v>
      </c>
      <c r="B3564" s="332" t="s">
        <v>1443</v>
      </c>
      <c r="C3564" s="332" t="s">
        <v>795</v>
      </c>
      <c r="D3564" s="332" t="s">
        <v>796</v>
      </c>
      <c r="E3564" s="262"/>
      <c r="F3564" s="331" t="n">
        <v>4.95</v>
      </c>
      <c r="G3564" s="333" t="n">
        <v>891</v>
      </c>
      <c r="H3564" s="333" t="n">
        <f aca="false">A3564*G3564*(1-H3563/100)</f>
        <v>4455</v>
      </c>
      <c r="I3564" s="334" t="n">
        <v>659.88</v>
      </c>
      <c r="J3564" s="334" t="n">
        <f aca="false">(A3564*I3564)/J3563*K3563</f>
        <v>2994.84</v>
      </c>
      <c r="K3564" s="335" t="n">
        <f aca="false">H3564-J3564</f>
        <v>1460.16</v>
      </c>
      <c r="L3564" s="330"/>
      <c r="M3564" s="262"/>
      <c r="N3564" s="262" t="n">
        <v>659.88</v>
      </c>
      <c r="O3564" s="262" t="n">
        <v>7.52</v>
      </c>
      <c r="P3564" s="262" t="n">
        <v>990</v>
      </c>
      <c r="Q3564" s="262" t="n">
        <v>890.838</v>
      </c>
      <c r="R3564" s="331" t="n">
        <f aca="false">A3564*F3564</f>
        <v>24.75</v>
      </c>
    </row>
    <row r="3565" s="1" customFormat="true" ht="12.75" hidden="false" customHeight="false" outlineLevel="0" collapsed="false">
      <c r="A3565" s="262" t="n">
        <v>3</v>
      </c>
      <c r="B3565" s="332" t="s">
        <v>2797</v>
      </c>
      <c r="C3565" s="332" t="s">
        <v>865</v>
      </c>
      <c r="D3565" s="332" t="s">
        <v>2798</v>
      </c>
      <c r="E3565" s="262"/>
      <c r="F3565" s="331" t="n">
        <v>7.2</v>
      </c>
      <c r="G3565" s="333" t="n">
        <v>1194</v>
      </c>
      <c r="H3565" s="333" t="n">
        <f aca="false">A3565*G3565*(1-H3563/100)</f>
        <v>3582</v>
      </c>
      <c r="I3565" s="334" t="n">
        <v>884.52</v>
      </c>
      <c r="J3565" s="334" t="n">
        <f aca="false">(A3565*I3565)/J3563*K3563</f>
        <v>2408.616</v>
      </c>
      <c r="K3565" s="335" t="n">
        <f aca="false">H3565-J3565</f>
        <v>1173.384</v>
      </c>
      <c r="L3565" s="330"/>
      <c r="M3565" s="262"/>
      <c r="N3565" s="262" t="n">
        <v>884.52</v>
      </c>
      <c r="O3565" s="262" t="n">
        <v>10.08</v>
      </c>
      <c r="P3565" s="262" t="n">
        <v>1326.78</v>
      </c>
      <c r="Q3565" s="262" t="n">
        <v>1194.102</v>
      </c>
      <c r="R3565" s="331" t="n">
        <f aca="false">A3565*F3565</f>
        <v>21.6</v>
      </c>
    </row>
    <row r="3566" s="1" customFormat="true" ht="12.75" hidden="false" customHeight="false" outlineLevel="0" collapsed="false">
      <c r="A3566" s="262" t="n">
        <v>5</v>
      </c>
      <c r="B3566" s="332" t="s">
        <v>1988</v>
      </c>
      <c r="C3566" s="332" t="s">
        <v>1989</v>
      </c>
      <c r="D3566" s="332" t="s">
        <v>1990</v>
      </c>
      <c r="E3566" s="262"/>
      <c r="F3566" s="331" t="n">
        <v>14</v>
      </c>
      <c r="G3566" s="333" t="n">
        <v>2331</v>
      </c>
      <c r="H3566" s="333" t="n">
        <f aca="false">A3566*G3566*(1-H3563/100)</f>
        <v>11655</v>
      </c>
      <c r="I3566" s="334" t="n">
        <v>1726.92</v>
      </c>
      <c r="J3566" s="334" t="n">
        <f aca="false">(A3566*I3566)/J3563*K3563</f>
        <v>7837.56</v>
      </c>
      <c r="K3566" s="335" t="n">
        <f aca="false">H3566-J3566</f>
        <v>3817.44</v>
      </c>
      <c r="L3566" s="330"/>
      <c r="M3566" s="262"/>
      <c r="N3566" s="262" t="n">
        <v>1726.92</v>
      </c>
      <c r="O3566" s="262" t="n">
        <v>19.68</v>
      </c>
      <c r="P3566" s="262" t="n">
        <v>2763.072</v>
      </c>
      <c r="Q3566" s="262" t="n">
        <v>2331.342</v>
      </c>
      <c r="R3566" s="331" t="n">
        <f aca="false">A3566*F3566</f>
        <v>70</v>
      </c>
    </row>
    <row r="3567" s="1" customFormat="true" ht="12.75" hidden="false" customHeight="false" outlineLevel="0" collapsed="false">
      <c r="A3567" s="262" t="n">
        <v>2</v>
      </c>
      <c r="B3567" s="332" t="s">
        <v>2269</v>
      </c>
      <c r="C3567" s="332" t="s">
        <v>1720</v>
      </c>
      <c r="D3567" s="332" t="s">
        <v>2270</v>
      </c>
      <c r="E3567" s="262"/>
      <c r="F3567" s="331"/>
      <c r="G3567" s="333" t="n">
        <v>819</v>
      </c>
      <c r="H3567" s="333" t="n">
        <f aca="false">A3567*G3567*(1-H3563/100)</f>
        <v>1638</v>
      </c>
      <c r="I3567" s="334" t="n">
        <v>546</v>
      </c>
      <c r="J3567" s="334" t="n">
        <f aca="false">(A3567*I3567)/J3563*K3563</f>
        <v>991.2</v>
      </c>
      <c r="K3567" s="335" t="n">
        <f aca="false">H3567-J3567</f>
        <v>646.8</v>
      </c>
      <c r="L3567" s="330"/>
      <c r="M3567" s="262"/>
      <c r="N3567" s="262" t="n">
        <v>546</v>
      </c>
      <c r="O3567" s="262" t="n">
        <v>6</v>
      </c>
      <c r="P3567" s="262" t="n">
        <v>928.2</v>
      </c>
      <c r="Q3567" s="262" t="n">
        <v>819</v>
      </c>
      <c r="R3567" s="331" t="n">
        <f aca="false">A3567*F3567</f>
        <v>0</v>
      </c>
    </row>
    <row r="3568" s="1" customFormat="true" ht="12.75" hidden="false" customHeight="false" outlineLevel="0" collapsed="false">
      <c r="A3568" s="262" t="n">
        <v>2</v>
      </c>
      <c r="B3568" s="332" t="s">
        <v>4420</v>
      </c>
      <c r="C3568" s="332" t="s">
        <v>1550</v>
      </c>
      <c r="D3568" s="332" t="s">
        <v>4421</v>
      </c>
      <c r="E3568" s="262"/>
      <c r="F3568" s="331" t="n">
        <v>1.38</v>
      </c>
      <c r="G3568" s="333" t="n">
        <v>1076</v>
      </c>
      <c r="H3568" s="333" t="n">
        <f aca="false">A3568*G3568*(1-H3563/100)</f>
        <v>2152</v>
      </c>
      <c r="I3568" s="334" t="n">
        <v>717.6</v>
      </c>
      <c r="J3568" s="334" t="n">
        <f aca="false">(A3568*I3568)/J3563*K3563</f>
        <v>1302.72</v>
      </c>
      <c r="K3568" s="335" t="n">
        <f aca="false">H3568-J3568</f>
        <v>849.28</v>
      </c>
      <c r="L3568" s="330"/>
      <c r="M3568" s="262"/>
      <c r="N3568" s="262" t="n">
        <v>717.6</v>
      </c>
      <c r="O3568" s="262" t="n">
        <v>7.36</v>
      </c>
      <c r="P3568" s="262" t="n">
        <v>1080</v>
      </c>
      <c r="Q3568" s="262" t="n">
        <v>1076.4</v>
      </c>
      <c r="R3568" s="331" t="n">
        <f aca="false">A3568*F3568</f>
        <v>2.76</v>
      </c>
    </row>
    <row r="3569" s="1" customFormat="true" ht="12.75" hidden="false" customHeight="false" outlineLevel="0" collapsed="false">
      <c r="A3569" s="262" t="n">
        <v>2</v>
      </c>
      <c r="B3569" s="332" t="s">
        <v>4235</v>
      </c>
      <c r="C3569" s="332" t="s">
        <v>1550</v>
      </c>
      <c r="D3569" s="332" t="s">
        <v>4236</v>
      </c>
      <c r="E3569" s="262"/>
      <c r="F3569" s="331"/>
      <c r="G3569" s="333" t="n">
        <v>1525</v>
      </c>
      <c r="H3569" s="333" t="n">
        <f aca="false">A3569*G3569*(1-H3563/100)</f>
        <v>3050</v>
      </c>
      <c r="I3569" s="334" t="n">
        <v>1064.0825</v>
      </c>
      <c r="J3569" s="334" t="n">
        <f aca="false">(A3569*I3569)/J3563*K3563</f>
        <v>1931.719</v>
      </c>
      <c r="K3569" s="335" t="n">
        <f aca="false">H3569-J3569</f>
        <v>1118.281</v>
      </c>
      <c r="L3569" s="330"/>
      <c r="M3569" s="262"/>
      <c r="N3569" s="262" t="n">
        <v>1064.0825</v>
      </c>
      <c r="O3569" s="262" t="n">
        <v>11.29</v>
      </c>
      <c r="P3569" s="262" t="n">
        <v>2130</v>
      </c>
      <c r="Q3569" s="262" t="n">
        <v>1525</v>
      </c>
      <c r="R3569" s="331" t="n">
        <f aca="false">A3569*F3569</f>
        <v>0</v>
      </c>
    </row>
    <row r="3570" s="1" customFormat="true" ht="12.75" hidden="false" customHeight="false" outlineLevel="0" collapsed="false">
      <c r="A3570" s="262" t="n">
        <v>6</v>
      </c>
      <c r="B3570" s="332" t="s">
        <v>1613</v>
      </c>
      <c r="C3570" s="332" t="s">
        <v>1532</v>
      </c>
      <c r="D3570" s="332" t="s">
        <v>1614</v>
      </c>
      <c r="E3570" s="262"/>
      <c r="F3570" s="331" t="n">
        <v>0.59</v>
      </c>
      <c r="G3570" s="333" t="n">
        <v>131</v>
      </c>
      <c r="H3570" s="333" t="n">
        <f aca="false">A3570*G3570*(1-H3563/100)</f>
        <v>786</v>
      </c>
      <c r="I3570" s="334" t="n">
        <v>88.4</v>
      </c>
      <c r="J3570" s="334" t="n">
        <f aca="false">(A3570*I3570)/J3563*K3563</f>
        <v>481.44</v>
      </c>
      <c r="K3570" s="335" t="n">
        <f aca="false">H3570-J3570</f>
        <v>304.56</v>
      </c>
      <c r="L3570" s="330"/>
      <c r="M3570" s="262"/>
      <c r="N3570" s="262" t="n">
        <v>88.4</v>
      </c>
      <c r="O3570" s="262" t="n">
        <v>0.8</v>
      </c>
      <c r="P3570" s="262" t="n">
        <v>300</v>
      </c>
      <c r="Q3570" s="262" t="n">
        <v>131</v>
      </c>
      <c r="R3570" s="331" t="n">
        <f aca="false">A3570*F3570</f>
        <v>3.54</v>
      </c>
    </row>
    <row r="3571" s="1" customFormat="true" ht="12.75" hidden="false" customHeight="false" outlineLevel="0" collapsed="false">
      <c r="A3571" s="262" t="n">
        <v>6</v>
      </c>
      <c r="B3571" s="332" t="s">
        <v>2050</v>
      </c>
      <c r="C3571" s="332" t="s">
        <v>1974</v>
      </c>
      <c r="D3571" s="332" t="s">
        <v>2051</v>
      </c>
      <c r="E3571" s="262"/>
      <c r="F3571" s="331" t="n">
        <v>0.52</v>
      </c>
      <c r="G3571" s="333" t="n">
        <v>470</v>
      </c>
      <c r="H3571" s="333" t="n">
        <f aca="false">A3571*G3571*(1-H3563/100)</f>
        <v>2820</v>
      </c>
      <c r="I3571" s="334" t="n">
        <v>337.5</v>
      </c>
      <c r="J3571" s="334" t="n">
        <f aca="false">(A3571*I3571)/J3563*K3563</f>
        <v>1838.07692307692</v>
      </c>
      <c r="K3571" s="335" t="n">
        <f aca="false">H3571-J3571</f>
        <v>981.923076923077</v>
      </c>
      <c r="L3571" s="330"/>
      <c r="M3571" s="262"/>
      <c r="N3571" s="262" t="n">
        <v>337.5</v>
      </c>
      <c r="O3571" s="262" t="n">
        <v>3.84615384615385</v>
      </c>
      <c r="P3571" s="262" t="n">
        <v>800</v>
      </c>
      <c r="Q3571" s="262" t="n">
        <v>470</v>
      </c>
      <c r="R3571" s="331" t="n">
        <f aca="false">A3571*F3571</f>
        <v>3.12</v>
      </c>
    </row>
    <row r="3572" s="1" customFormat="true" ht="12.75" hidden="false" customHeight="false" outlineLevel="0" collapsed="false">
      <c r="A3572" s="262" t="n">
        <v>6</v>
      </c>
      <c r="B3572" s="332" t="s">
        <v>3259</v>
      </c>
      <c r="C3572" s="332" t="s">
        <v>3260</v>
      </c>
      <c r="D3572" s="332" t="s">
        <v>3261</v>
      </c>
      <c r="E3572" s="262"/>
      <c r="F3572" s="331" t="n">
        <v>0.56</v>
      </c>
      <c r="G3572" s="333" t="n">
        <v>213</v>
      </c>
      <c r="H3572" s="333" t="n">
        <f aca="false">A3572*G3572*(1-H3563/100)</f>
        <v>1278</v>
      </c>
      <c r="I3572" s="334" t="n">
        <v>157.95</v>
      </c>
      <c r="J3572" s="334" t="n">
        <f aca="false">(A3572*I3572)/J3563*K3563</f>
        <v>860.22</v>
      </c>
      <c r="K3572" s="335" t="n">
        <f aca="false">H3572-J3572</f>
        <v>417.78</v>
      </c>
      <c r="L3572" s="330"/>
      <c r="M3572" s="262"/>
      <c r="N3572" s="262" t="n">
        <v>157.95</v>
      </c>
      <c r="O3572" s="262" t="n">
        <v>1.8</v>
      </c>
      <c r="P3572" s="262" t="n">
        <v>350</v>
      </c>
      <c r="Q3572" s="262" t="n">
        <v>213</v>
      </c>
      <c r="R3572" s="331" t="n">
        <f aca="false">A3572*F3572</f>
        <v>3.36</v>
      </c>
    </row>
    <row r="3573" s="1" customFormat="true" ht="12.75" hidden="false" customHeight="false" outlineLevel="0" collapsed="false">
      <c r="A3573" s="262"/>
      <c r="B3573" s="272" t="s">
        <v>1365</v>
      </c>
      <c r="C3573" s="332"/>
      <c r="D3573" s="332"/>
      <c r="E3573" s="262"/>
      <c r="F3573" s="331"/>
      <c r="G3573" s="333"/>
      <c r="H3573" s="333"/>
      <c r="I3573" s="334"/>
      <c r="J3573" s="334"/>
      <c r="K3573" s="335"/>
      <c r="L3573" s="330"/>
      <c r="M3573" s="262"/>
      <c r="N3573" s="262"/>
      <c r="O3573" s="262"/>
      <c r="P3573" s="262"/>
      <c r="Q3573" s="262"/>
      <c r="R3573" s="331"/>
    </row>
    <row r="3574" s="1" customFormat="true" ht="12.75" hidden="false" customHeight="false" outlineLevel="0" collapsed="false">
      <c r="A3574" s="262" t="n">
        <v>1</v>
      </c>
      <c r="B3574" s="332" t="s">
        <v>1211</v>
      </c>
      <c r="C3574" s="332" t="s">
        <v>1212</v>
      </c>
      <c r="D3574" s="332" t="s">
        <v>856</v>
      </c>
      <c r="E3574" s="262"/>
      <c r="F3574" s="331" t="n">
        <v>1.8</v>
      </c>
      <c r="G3574" s="333" t="n">
        <v>315</v>
      </c>
      <c r="H3574" s="333" t="n">
        <f aca="false">A3574*G3574*(1-H3563/100)</f>
        <v>315</v>
      </c>
      <c r="I3574" s="334" t="n">
        <v>233.415</v>
      </c>
      <c r="J3574" s="334" t="n">
        <f aca="false">(A3574*I3574)/J3563*K3563</f>
        <v>211.869</v>
      </c>
      <c r="K3574" s="335" t="n">
        <f aca="false">H3574-J3574</f>
        <v>103.131</v>
      </c>
      <c r="L3574" s="330"/>
      <c r="M3574" s="262"/>
      <c r="N3574" s="262" t="n">
        <v>233.415</v>
      </c>
      <c r="O3574" s="262" t="n">
        <v>2.66</v>
      </c>
      <c r="P3574" s="262" t="n">
        <v>900</v>
      </c>
      <c r="Q3574" s="262" t="n">
        <v>315.1103</v>
      </c>
      <c r="R3574" s="331" t="n">
        <f aca="false">A3574*F3574</f>
        <v>1.8</v>
      </c>
    </row>
    <row r="3575" s="1" customFormat="true" ht="12.75" hidden="false" customHeight="false" outlineLevel="0" collapsed="false">
      <c r="A3575" s="262" t="n">
        <v>10</v>
      </c>
      <c r="B3575" s="332" t="s">
        <v>1906</v>
      </c>
      <c r="C3575" s="332" t="s">
        <v>1907</v>
      </c>
      <c r="D3575" s="332" t="s">
        <v>1908</v>
      </c>
      <c r="E3575" s="262"/>
      <c r="F3575" s="331" t="n">
        <v>0.02</v>
      </c>
      <c r="G3575" s="333" t="n">
        <v>107</v>
      </c>
      <c r="H3575" s="333" t="n">
        <f aca="false">A3575*G3575*(1-H3563/100)</f>
        <v>1070</v>
      </c>
      <c r="I3575" s="334" t="n">
        <v>78.975</v>
      </c>
      <c r="J3575" s="334" t="n">
        <f aca="false">(A3575*I3575)/J3563*K3563</f>
        <v>716.85</v>
      </c>
      <c r="K3575" s="335" t="n">
        <f aca="false">H3575-J3575</f>
        <v>353.15</v>
      </c>
      <c r="L3575" s="330"/>
      <c r="M3575" s="262"/>
      <c r="N3575" s="262" t="n">
        <v>78.975</v>
      </c>
      <c r="O3575" s="262" t="n">
        <v>0.9</v>
      </c>
      <c r="P3575" s="262" t="n">
        <v>120</v>
      </c>
      <c r="Q3575" s="262" t="n">
        <v>106.6163</v>
      </c>
      <c r="R3575" s="331" t="n">
        <f aca="false">A3575*F3575</f>
        <v>0.2</v>
      </c>
    </row>
    <row r="3576" s="1" customFormat="true" ht="12.75" hidden="false" customHeight="false" outlineLevel="0" collapsed="false">
      <c r="A3576" s="262" t="n">
        <v>6</v>
      </c>
      <c r="B3576" s="332" t="s">
        <v>3553</v>
      </c>
      <c r="C3576" s="332" t="s">
        <v>1907</v>
      </c>
      <c r="D3576" s="332" t="s">
        <v>3554</v>
      </c>
      <c r="E3576" s="262"/>
      <c r="F3576" s="331" t="n">
        <v>0.02</v>
      </c>
      <c r="G3576" s="333" t="n">
        <v>149</v>
      </c>
      <c r="H3576" s="333" t="n">
        <f aca="false">A3576*G3576*(1-H3563/100)</f>
        <v>894</v>
      </c>
      <c r="I3576" s="334" t="n">
        <v>110.565</v>
      </c>
      <c r="J3576" s="334" t="n">
        <f aca="false">(A3576*I3576)/J3563*K3563</f>
        <v>602.154</v>
      </c>
      <c r="K3576" s="335" t="n">
        <f aca="false">H3576-J3576</f>
        <v>291.846</v>
      </c>
      <c r="L3576" s="330"/>
      <c r="M3576" s="262"/>
      <c r="N3576" s="262" t="n">
        <v>110.565</v>
      </c>
      <c r="O3576" s="262" t="n">
        <v>1.26</v>
      </c>
      <c r="P3576" s="262" t="n">
        <v>170</v>
      </c>
      <c r="Q3576" s="262" t="n">
        <v>149.2628</v>
      </c>
      <c r="R3576" s="331" t="n">
        <f aca="false">A3576*F3576</f>
        <v>0.12</v>
      </c>
    </row>
    <row r="3577" s="1" customFormat="true" ht="12.75" hidden="false" customHeight="false" outlineLevel="0" collapsed="false">
      <c r="A3577" s="262" t="n">
        <v>10</v>
      </c>
      <c r="B3577" s="332" t="s">
        <v>1935</v>
      </c>
      <c r="C3577" s="332" t="s">
        <v>1680</v>
      </c>
      <c r="D3577" s="332" t="s">
        <v>1936</v>
      </c>
      <c r="E3577" s="262"/>
      <c r="F3577" s="331"/>
      <c r="G3577" s="333" t="n">
        <v>130</v>
      </c>
      <c r="H3577" s="333" t="n">
        <f aca="false">A3577*G3577*(1-H3563/100)</f>
        <v>1300</v>
      </c>
      <c r="I3577" s="334" t="n">
        <v>96.525</v>
      </c>
      <c r="J3577" s="334" t="n">
        <f aca="false">(A3577*I3577)/J3563*K3563</f>
        <v>876.15</v>
      </c>
      <c r="K3577" s="335" t="n">
        <f aca="false">H3577-J3577</f>
        <v>423.85</v>
      </c>
      <c r="L3577" s="330"/>
      <c r="M3577" s="262"/>
      <c r="N3577" s="262" t="n">
        <v>96.525</v>
      </c>
      <c r="O3577" s="262" t="n">
        <v>1.1</v>
      </c>
      <c r="P3577" s="262" t="n">
        <v>140</v>
      </c>
      <c r="Q3577" s="262" t="n">
        <v>130.3088</v>
      </c>
      <c r="R3577" s="331" t="n">
        <f aca="false">A3577*F3577</f>
        <v>0</v>
      </c>
    </row>
    <row r="3578" s="1" customFormat="true" ht="12.75" hidden="false" customHeight="false" outlineLevel="0" collapsed="false">
      <c r="A3578" s="336" t="n">
        <f aca="false">SUM(A3564:A3577)</f>
        <v>64</v>
      </c>
      <c r="B3578" s="336" t="s">
        <v>377</v>
      </c>
      <c r="C3578" s="336"/>
      <c r="D3578" s="336"/>
      <c r="E3578" s="336"/>
      <c r="F3578" s="337" t="n">
        <f aca="false">R3578</f>
        <v>131.25</v>
      </c>
      <c r="G3578" s="338"/>
      <c r="H3578" s="339" t="n">
        <f aca="false">SUM(H3564:H3577)</f>
        <v>34995</v>
      </c>
      <c r="I3578" s="340"/>
      <c r="J3578" s="341" t="n">
        <f aca="false">SUM(J3564:J3577)</f>
        <v>23053.4149230769</v>
      </c>
      <c r="K3578" s="335" t="n">
        <f aca="false">SUM(K3564:K3577)</f>
        <v>11941.5850769231</v>
      </c>
      <c r="L3578" s="330"/>
      <c r="M3578" s="262"/>
      <c r="N3578" s="262"/>
      <c r="O3578" s="262"/>
      <c r="P3578" s="262"/>
      <c r="Q3578" s="262"/>
      <c r="R3578" s="331" t="n">
        <f aca="false">SUM(R3564:R3577)</f>
        <v>131.25</v>
      </c>
    </row>
    <row r="3579" s="1" customFormat="true" ht="12.75" hidden="false" customHeight="false" outlineLevel="0" collapsed="false">
      <c r="A3579" s="262"/>
      <c r="B3579" s="272" t="s">
        <v>914</v>
      </c>
      <c r="C3579" s="342"/>
      <c r="D3579" s="342"/>
      <c r="E3579" s="262"/>
      <c r="F3579" s="262"/>
      <c r="G3579" s="333"/>
      <c r="H3579" s="343" t="n">
        <v>0</v>
      </c>
      <c r="I3579" s="344" t="n">
        <f aca="false">K3580/J3580</f>
        <v>0.517996362654685</v>
      </c>
      <c r="J3579" s="345"/>
      <c r="K3579" s="335"/>
      <c r="L3579" s="330"/>
      <c r="M3579" s="262"/>
      <c r="N3579" s="262"/>
      <c r="O3579" s="262"/>
      <c r="P3579" s="262"/>
      <c r="Q3579" s="262"/>
      <c r="R3579" s="331"/>
    </row>
    <row r="3580" s="1" customFormat="true" ht="13.5" hidden="false" customHeight="false" outlineLevel="0" collapsed="false">
      <c r="A3580" s="346"/>
      <c r="B3580" s="346" t="s">
        <v>915</v>
      </c>
      <c r="C3580" s="346"/>
      <c r="D3580" s="346"/>
      <c r="E3580" s="346"/>
      <c r="F3580" s="347"/>
      <c r="G3580" s="348"/>
      <c r="H3580" s="349" t="n">
        <f aca="false">SUM(H3578:H3579)</f>
        <v>34995</v>
      </c>
      <c r="I3580" s="350" t="n">
        <f aca="false">K3580/H3580</f>
        <v>0.341236893182543</v>
      </c>
      <c r="J3580" s="351" t="n">
        <f aca="false">SUM(J3578:J3579)</f>
        <v>23053.4149230769</v>
      </c>
      <c r="K3580" s="352" t="n">
        <f aca="false">H3580-J3580</f>
        <v>11941.5850769231</v>
      </c>
      <c r="L3580" s="330"/>
      <c r="M3580" s="262"/>
      <c r="N3580" s="262"/>
      <c r="O3580" s="262"/>
      <c r="P3580" s="262"/>
      <c r="Q3580" s="262"/>
      <c r="R3580" s="331"/>
    </row>
    <row r="3581" s="1" customFormat="true" ht="13.5" hidden="false" customHeight="false" outlineLevel="0" collapsed="false">
      <c r="A3581" s="262"/>
      <c r="B3581" s="332"/>
      <c r="C3581" s="342"/>
      <c r="D3581" s="342"/>
      <c r="E3581" s="262"/>
      <c r="F3581" s="262"/>
      <c r="G3581" s="262"/>
      <c r="H3581" s="262"/>
      <c r="I3581" s="354"/>
      <c r="J3581" s="354"/>
      <c r="K3581" s="355"/>
      <c r="L3581" s="330"/>
      <c r="M3581" s="262"/>
      <c r="N3581" s="262"/>
      <c r="O3581" s="262"/>
      <c r="P3581" s="262"/>
      <c r="Q3581" s="262"/>
      <c r="R3581" s="331"/>
    </row>
    <row r="3582" s="1" customFormat="true" ht="13.5" hidden="false" customHeight="false" outlineLevel="0" collapsed="false">
      <c r="A3582" s="322"/>
      <c r="B3582" s="323" t="s">
        <v>385</v>
      </c>
      <c r="C3582" s="324"/>
      <c r="D3582" s="325" t="n">
        <v>42801</v>
      </c>
      <c r="E3582" s="322"/>
      <c r="F3582" s="322" t="s">
        <v>4422</v>
      </c>
      <c r="G3582" s="324"/>
      <c r="H3582" s="326" t="n">
        <v>0</v>
      </c>
      <c r="I3582" s="327" t="s">
        <v>358</v>
      </c>
      <c r="J3582" s="328" t="n">
        <v>65</v>
      </c>
      <c r="K3582" s="329" t="n">
        <v>59</v>
      </c>
      <c r="L3582" s="330"/>
      <c r="M3582" s="262"/>
      <c r="N3582" s="262"/>
      <c r="O3582" s="262"/>
      <c r="P3582" s="262"/>
      <c r="Q3582" s="262"/>
      <c r="R3582" s="331"/>
    </row>
    <row r="3583" s="1" customFormat="true" ht="12.75" hidden="false" customHeight="false" outlineLevel="0" collapsed="false">
      <c r="A3583" s="262" t="n">
        <v>5</v>
      </c>
      <c r="B3583" s="332" t="s">
        <v>2074</v>
      </c>
      <c r="C3583" s="332" t="s">
        <v>786</v>
      </c>
      <c r="D3583" s="332" t="s">
        <v>2075</v>
      </c>
      <c r="E3583" s="262"/>
      <c r="F3583" s="331" t="n">
        <v>4.3</v>
      </c>
      <c r="G3583" s="333" t="n">
        <v>770</v>
      </c>
      <c r="H3583" s="333" t="n">
        <f aca="false">A3583*G3583*(1-H3582/100)</f>
        <v>3850</v>
      </c>
      <c r="I3583" s="334" t="n">
        <v>513.3375</v>
      </c>
      <c r="J3583" s="334" t="n">
        <f aca="false">(A3583*I3583)/J3582*K3582</f>
        <v>2329.7625</v>
      </c>
      <c r="K3583" s="335" t="n">
        <f aca="false">H3583-J3583</f>
        <v>1520.2375</v>
      </c>
      <c r="L3583" s="330"/>
      <c r="M3583" s="262"/>
      <c r="N3583" s="262" t="n">
        <v>513.3375</v>
      </c>
      <c r="O3583" s="262" t="n">
        <v>5.85</v>
      </c>
      <c r="P3583" s="262" t="n">
        <v>770</v>
      </c>
      <c r="Q3583" s="262" t="n">
        <v>693.0056</v>
      </c>
      <c r="R3583" s="331" t="n">
        <f aca="false">A3583*F3583</f>
        <v>21.5</v>
      </c>
    </row>
    <row r="3584" s="1" customFormat="true" ht="12.75" hidden="false" customHeight="false" outlineLevel="0" collapsed="false">
      <c r="A3584" s="262" t="n">
        <v>5</v>
      </c>
      <c r="B3584" s="332" t="s">
        <v>322</v>
      </c>
      <c r="C3584" s="332" t="s">
        <v>4423</v>
      </c>
      <c r="D3584" s="332" t="s">
        <v>4424</v>
      </c>
      <c r="E3584" s="262"/>
      <c r="F3584" s="331" t="n">
        <v>6.8</v>
      </c>
      <c r="G3584" s="333" t="n">
        <v>1500</v>
      </c>
      <c r="H3584" s="333" t="n">
        <f aca="false">A3584*G3584*(1-H3582/100)</f>
        <v>7500</v>
      </c>
      <c r="I3584" s="334" t="n">
        <v>1128.4</v>
      </c>
      <c r="J3584" s="334" t="n">
        <f aca="false">(A3584*I3584)/J3582*K3582</f>
        <v>5121.2</v>
      </c>
      <c r="K3584" s="335" t="n">
        <f aca="false">H3584-J3584</f>
        <v>2378.8</v>
      </c>
      <c r="L3584" s="330"/>
      <c r="M3584" s="262"/>
      <c r="N3584" s="262" t="n">
        <v>1128.4</v>
      </c>
      <c r="O3584" s="262" t="n">
        <v>12.4</v>
      </c>
      <c r="P3584" s="262" t="n">
        <v>1500</v>
      </c>
      <c r="Q3584" s="262" t="n">
        <v>1200</v>
      </c>
      <c r="R3584" s="331" t="n">
        <f aca="false">A3584*F3584</f>
        <v>34</v>
      </c>
    </row>
    <row r="3585" s="1" customFormat="true" ht="12.75" hidden="false" customHeight="false" outlineLevel="0" collapsed="false">
      <c r="A3585" s="262" t="n">
        <v>4</v>
      </c>
      <c r="B3585" s="332" t="s">
        <v>832</v>
      </c>
      <c r="C3585" s="332" t="s">
        <v>833</v>
      </c>
      <c r="D3585" s="332" t="s">
        <v>834</v>
      </c>
      <c r="E3585" s="262"/>
      <c r="F3585" s="331" t="n">
        <v>0.03</v>
      </c>
      <c r="G3585" s="333" t="n">
        <v>34</v>
      </c>
      <c r="H3585" s="333" t="n">
        <f aca="false">A3585*G3585*(1-H3582/100)</f>
        <v>136</v>
      </c>
      <c r="I3585" s="334" t="n">
        <v>22.75</v>
      </c>
      <c r="J3585" s="334" t="n">
        <f aca="false">(A3585*I3585)/J3582*K3582</f>
        <v>82.6</v>
      </c>
      <c r="K3585" s="335" t="n">
        <f aca="false">H3585-J3585</f>
        <v>53.4</v>
      </c>
      <c r="L3585" s="330"/>
      <c r="M3585" s="262"/>
      <c r="N3585" s="262" t="n">
        <v>22.75</v>
      </c>
      <c r="O3585" s="262" t="n">
        <v>0.25</v>
      </c>
      <c r="P3585" s="262" t="n">
        <v>34.125</v>
      </c>
      <c r="Q3585" s="262" t="n">
        <v>36.4</v>
      </c>
      <c r="R3585" s="331" t="n">
        <f aca="false">A3585*F3585</f>
        <v>0.12</v>
      </c>
    </row>
    <row r="3586" s="1" customFormat="true" ht="12.75" hidden="false" customHeight="false" outlineLevel="0" collapsed="false">
      <c r="A3586" s="262" t="n">
        <v>4</v>
      </c>
      <c r="B3586" s="332" t="s">
        <v>835</v>
      </c>
      <c r="C3586" s="332" t="s">
        <v>833</v>
      </c>
      <c r="D3586" s="332" t="s">
        <v>836</v>
      </c>
      <c r="E3586" s="262"/>
      <c r="F3586" s="331" t="n">
        <v>0.05</v>
      </c>
      <c r="G3586" s="333" t="n">
        <v>34</v>
      </c>
      <c r="H3586" s="333" t="n">
        <f aca="false">A3586*G3586*(1-H3582/100)</f>
        <v>136</v>
      </c>
      <c r="I3586" s="334" t="n">
        <v>22.75</v>
      </c>
      <c r="J3586" s="334" t="n">
        <f aca="false">(A3586*I3586)/J3582*K3582</f>
        <v>82.6</v>
      </c>
      <c r="K3586" s="335" t="n">
        <f aca="false">H3586-J3586</f>
        <v>53.4</v>
      </c>
      <c r="L3586" s="330"/>
      <c r="M3586" s="262"/>
      <c r="N3586" s="262" t="n">
        <v>22.75</v>
      </c>
      <c r="O3586" s="262" t="n">
        <v>0.25</v>
      </c>
      <c r="P3586" s="262" t="n">
        <v>34.125</v>
      </c>
      <c r="Q3586" s="262" t="n">
        <v>34.125</v>
      </c>
      <c r="R3586" s="331" t="n">
        <f aca="false">A3586*F3586</f>
        <v>0.2</v>
      </c>
    </row>
    <row r="3587" s="1" customFormat="true" ht="12.75" hidden="false" customHeight="false" outlineLevel="0" collapsed="false">
      <c r="A3587" s="262" t="n">
        <v>4</v>
      </c>
      <c r="B3587" s="332" t="s">
        <v>841</v>
      </c>
      <c r="C3587" s="332" t="s">
        <v>842</v>
      </c>
      <c r="D3587" s="332" t="s">
        <v>834</v>
      </c>
      <c r="E3587" s="262"/>
      <c r="F3587" s="331" t="n">
        <v>0.02</v>
      </c>
      <c r="G3587" s="333" t="n">
        <v>31</v>
      </c>
      <c r="H3587" s="333" t="n">
        <f aca="false">A3587*G3587*(1-H3582/100)</f>
        <v>124</v>
      </c>
      <c r="I3587" s="334" t="n">
        <v>20.93</v>
      </c>
      <c r="J3587" s="334" t="n">
        <f aca="false">(A3587*I3587)/J3582*K3582</f>
        <v>75.992</v>
      </c>
      <c r="K3587" s="335" t="n">
        <f aca="false">H3587-J3587</f>
        <v>48.008</v>
      </c>
      <c r="L3587" s="330"/>
      <c r="M3587" s="262"/>
      <c r="N3587" s="262" t="n">
        <v>20.93</v>
      </c>
      <c r="O3587" s="262" t="n">
        <v>0.23</v>
      </c>
      <c r="P3587" s="262" t="n">
        <v>31.395</v>
      </c>
      <c r="Q3587" s="262" t="n">
        <v>27.209</v>
      </c>
      <c r="R3587" s="331" t="n">
        <f aca="false">A3587*F3587</f>
        <v>0.08</v>
      </c>
    </row>
    <row r="3588" s="1" customFormat="true" ht="12.75" hidden="false" customHeight="false" outlineLevel="0" collapsed="false">
      <c r="A3588" s="262" t="n">
        <v>4</v>
      </c>
      <c r="B3588" s="332" t="s">
        <v>843</v>
      </c>
      <c r="C3588" s="332" t="s">
        <v>842</v>
      </c>
      <c r="D3588" s="332" t="s">
        <v>836</v>
      </c>
      <c r="E3588" s="262"/>
      <c r="F3588" s="331" t="n">
        <v>0.03</v>
      </c>
      <c r="G3588" s="333" t="n">
        <v>30</v>
      </c>
      <c r="H3588" s="333" t="n">
        <f aca="false">A3588*G3588*(1-H3582/100)</f>
        <v>120</v>
      </c>
      <c r="I3588" s="334" t="n">
        <v>20.1825</v>
      </c>
      <c r="J3588" s="334" t="n">
        <f aca="false">(A3588*I3588)/J3582*K3582</f>
        <v>73.278</v>
      </c>
      <c r="K3588" s="335" t="n">
        <f aca="false">H3588-J3588</f>
        <v>46.722</v>
      </c>
      <c r="L3588" s="330"/>
      <c r="M3588" s="262"/>
      <c r="N3588" s="262" t="n">
        <v>20.1825</v>
      </c>
      <c r="O3588" s="262" t="n">
        <v>0.23</v>
      </c>
      <c r="P3588" s="262" t="n">
        <v>30.2738</v>
      </c>
      <c r="Q3588" s="262" t="n">
        <v>30.2738</v>
      </c>
      <c r="R3588" s="331" t="n">
        <f aca="false">A3588*F3588</f>
        <v>0.12</v>
      </c>
    </row>
    <row r="3589" s="1" customFormat="true" ht="12.75" hidden="false" customHeight="false" outlineLevel="0" collapsed="false">
      <c r="A3589" s="262" t="n">
        <v>5</v>
      </c>
      <c r="B3589" s="332" t="s">
        <v>4425</v>
      </c>
      <c r="C3589" s="332" t="s">
        <v>4426</v>
      </c>
      <c r="D3589" s="332" t="s">
        <v>4427</v>
      </c>
      <c r="E3589" s="262"/>
      <c r="F3589" s="331" t="n">
        <v>8</v>
      </c>
      <c r="G3589" s="333" t="n">
        <v>1432</v>
      </c>
      <c r="H3589" s="333" t="n">
        <f aca="false">A3589*G3589*(1-H3582/100)</f>
        <v>7160</v>
      </c>
      <c r="I3589" s="334" t="n">
        <v>954.72</v>
      </c>
      <c r="J3589" s="334" t="n">
        <f aca="false">(A3589*I3589)/J3582*K3582</f>
        <v>4332.96</v>
      </c>
      <c r="K3589" s="335" t="n">
        <f aca="false">H3589-J3589</f>
        <v>2827.04</v>
      </c>
      <c r="L3589" s="330"/>
      <c r="M3589" s="262"/>
      <c r="N3589" s="262" t="n">
        <v>954.72</v>
      </c>
      <c r="O3589" s="262" t="n">
        <v>10.88</v>
      </c>
      <c r="P3589" s="262" t="n">
        <v>1432.08</v>
      </c>
      <c r="Q3589" s="262" t="n">
        <v>1288.872</v>
      </c>
      <c r="R3589" s="331" t="n">
        <f aca="false">A3589*F3589</f>
        <v>40</v>
      </c>
    </row>
    <row r="3590" s="1" customFormat="true" ht="12.75" hidden="false" customHeight="false" outlineLevel="0" collapsed="false">
      <c r="A3590" s="262" t="n">
        <v>5</v>
      </c>
      <c r="B3590" s="332" t="s">
        <v>1266</v>
      </c>
      <c r="C3590" s="332" t="s">
        <v>874</v>
      </c>
      <c r="D3590" s="332" t="s">
        <v>1267</v>
      </c>
      <c r="E3590" s="262"/>
      <c r="F3590" s="331" t="n">
        <v>0.25</v>
      </c>
      <c r="G3590" s="333" t="n">
        <v>186</v>
      </c>
      <c r="H3590" s="333" t="n">
        <f aca="false">A3590*G3590*(1-H3582/100)</f>
        <v>930</v>
      </c>
      <c r="I3590" s="334" t="n">
        <v>61.88</v>
      </c>
      <c r="J3590" s="334" t="n">
        <f aca="false">(A3590*I3590)/J3582*K3582</f>
        <v>280.84</v>
      </c>
      <c r="K3590" s="335" t="n">
        <f aca="false">H3590-J3590</f>
        <v>649.16</v>
      </c>
      <c r="L3590" s="330"/>
      <c r="M3590" s="262"/>
      <c r="N3590" s="262" t="n">
        <v>61.88</v>
      </c>
      <c r="O3590" s="262" t="n">
        <v>0.68</v>
      </c>
      <c r="P3590" s="262" t="n">
        <v>185.64</v>
      </c>
      <c r="Q3590" s="262" t="n">
        <v>86.632</v>
      </c>
      <c r="R3590" s="331" t="n">
        <f aca="false">A3590*F3590</f>
        <v>1.25</v>
      </c>
    </row>
    <row r="3591" s="1" customFormat="true" ht="12.75" hidden="false" customHeight="false" outlineLevel="0" collapsed="false">
      <c r="A3591" s="262" t="n">
        <v>5</v>
      </c>
      <c r="B3591" s="332" t="s">
        <v>1309</v>
      </c>
      <c r="C3591" s="332" t="s">
        <v>877</v>
      </c>
      <c r="D3591" s="332" t="s">
        <v>1310</v>
      </c>
      <c r="E3591" s="262"/>
      <c r="F3591" s="331" t="n">
        <v>0.42</v>
      </c>
      <c r="G3591" s="333" t="n">
        <v>200</v>
      </c>
      <c r="H3591" s="333" t="n">
        <f aca="false">A3591*G3591*(1-H3582/100)</f>
        <v>1000</v>
      </c>
      <c r="I3591" s="334" t="n">
        <v>69.745</v>
      </c>
      <c r="J3591" s="334" t="n">
        <f aca="false">(A3591*I3591)/J3582*K3582</f>
        <v>316.535</v>
      </c>
      <c r="K3591" s="335" t="n">
        <f aca="false">H3591-J3591</f>
        <v>683.465</v>
      </c>
      <c r="L3591" s="330"/>
      <c r="M3591" s="262"/>
      <c r="N3591" s="262" t="n">
        <v>69.745</v>
      </c>
      <c r="O3591" s="262" t="n">
        <v>0.74</v>
      </c>
      <c r="P3591" s="262" t="n">
        <v>200</v>
      </c>
      <c r="Q3591" s="262" t="n">
        <v>108.1047</v>
      </c>
      <c r="R3591" s="331" t="n">
        <f aca="false">A3591*F3591</f>
        <v>2.1</v>
      </c>
    </row>
    <row r="3592" s="1" customFormat="true" ht="12.75" hidden="false" customHeight="false" outlineLevel="0" collapsed="false">
      <c r="A3592" s="262" t="n">
        <v>1</v>
      </c>
      <c r="B3592" s="332" t="s">
        <v>1415</v>
      </c>
      <c r="C3592" s="332" t="s">
        <v>2799</v>
      </c>
      <c r="D3592" s="332" t="s">
        <v>2800</v>
      </c>
      <c r="E3592" s="262"/>
      <c r="F3592" s="331" t="n">
        <v>3</v>
      </c>
      <c r="G3592" s="333" t="n">
        <v>573</v>
      </c>
      <c r="H3592" s="333" t="n">
        <f aca="false">A3592*G3592*(1-H3582/100)</f>
        <v>573</v>
      </c>
      <c r="I3592" s="334" t="n">
        <v>382.2</v>
      </c>
      <c r="J3592" s="334" t="n">
        <f aca="false">(A3592*I3592)/J3582*K3582</f>
        <v>346.92</v>
      </c>
      <c r="K3592" s="335" t="n">
        <f aca="false">H3592-J3592</f>
        <v>226.08</v>
      </c>
      <c r="L3592" s="330"/>
      <c r="M3592" s="262"/>
      <c r="N3592" s="262" t="n">
        <v>382.2</v>
      </c>
      <c r="O3592" s="262" t="n">
        <v>4.2</v>
      </c>
      <c r="P3592" s="262" t="n">
        <v>573.3</v>
      </c>
      <c r="Q3592" s="262" t="n">
        <v>515.97</v>
      </c>
      <c r="R3592" s="331" t="n">
        <f aca="false">A3592*F3592</f>
        <v>3</v>
      </c>
    </row>
    <row r="3593" s="1" customFormat="true" ht="12.75" hidden="false" customHeight="false" outlineLevel="0" collapsed="false">
      <c r="A3593" s="262" t="n">
        <v>1</v>
      </c>
      <c r="B3593" s="332" t="s">
        <v>1418</v>
      </c>
      <c r="C3593" s="332" t="s">
        <v>2799</v>
      </c>
      <c r="D3593" s="332" t="s">
        <v>2801</v>
      </c>
      <c r="E3593" s="262"/>
      <c r="F3593" s="331" t="n">
        <v>3</v>
      </c>
      <c r="G3593" s="333" t="n">
        <v>573</v>
      </c>
      <c r="H3593" s="333" t="n">
        <f aca="false">A3593*G3593*(1-H3582/100)</f>
        <v>573</v>
      </c>
      <c r="I3593" s="334" t="n">
        <v>382.2</v>
      </c>
      <c r="J3593" s="334" t="n">
        <f aca="false">(A3593*I3593)/J3582*K3582</f>
        <v>346.92</v>
      </c>
      <c r="K3593" s="335" t="n">
        <f aca="false">H3593-J3593</f>
        <v>226.08</v>
      </c>
      <c r="L3593" s="330"/>
      <c r="M3593" s="262"/>
      <c r="N3593" s="262" t="n">
        <v>382.2</v>
      </c>
      <c r="O3593" s="262" t="n">
        <v>4.2</v>
      </c>
      <c r="P3593" s="262" t="n">
        <v>573.3</v>
      </c>
      <c r="Q3593" s="262" t="n">
        <v>515.97</v>
      </c>
      <c r="R3593" s="331" t="n">
        <f aca="false">A3593*F3593</f>
        <v>3</v>
      </c>
    </row>
    <row r="3594" s="1" customFormat="true" ht="12.75" hidden="false" customHeight="false" outlineLevel="0" collapsed="false">
      <c r="A3594" s="262" t="n">
        <v>3</v>
      </c>
      <c r="B3594" s="332" t="s">
        <v>1925</v>
      </c>
      <c r="C3594" s="332" t="s">
        <v>1926</v>
      </c>
      <c r="D3594" s="332" t="s">
        <v>1927</v>
      </c>
      <c r="E3594" s="262"/>
      <c r="F3594" s="331" t="n">
        <v>0.33</v>
      </c>
      <c r="G3594" s="333" t="n">
        <v>0</v>
      </c>
      <c r="H3594" s="333" t="n">
        <f aca="false">A3594*G3594*(1-H3582/100)</f>
        <v>0</v>
      </c>
      <c r="I3594" s="334" t="n">
        <v>40.365</v>
      </c>
      <c r="J3594" s="334" t="n">
        <f aca="false">(A3594*I3594)/J3582*K3582</f>
        <v>109.917</v>
      </c>
      <c r="K3594" s="335" t="n">
        <f aca="false">H3594-J3594</f>
        <v>-109.917</v>
      </c>
      <c r="L3594" s="330"/>
      <c r="M3594" s="262"/>
      <c r="N3594" s="262" t="n">
        <v>40.365</v>
      </c>
      <c r="O3594" s="262" t="n">
        <v>0.46</v>
      </c>
      <c r="P3594" s="262"/>
      <c r="Q3594" s="262" t="n">
        <v>54.4928</v>
      </c>
      <c r="R3594" s="331" t="n">
        <f aca="false">A3594*F3594</f>
        <v>0.99</v>
      </c>
    </row>
    <row r="3595" s="1" customFormat="true" ht="12.75" hidden="false" customHeight="false" outlineLevel="0" collapsed="false">
      <c r="A3595" s="262" t="n">
        <v>1</v>
      </c>
      <c r="B3595" s="332" t="s">
        <v>4428</v>
      </c>
      <c r="C3595" s="332" t="s">
        <v>4429</v>
      </c>
      <c r="D3595" s="332" t="s">
        <v>4430</v>
      </c>
      <c r="E3595" s="262"/>
      <c r="F3595" s="331" t="n">
        <v>8</v>
      </c>
      <c r="G3595" s="333" t="n">
        <v>0</v>
      </c>
      <c r="H3595" s="333" t="n">
        <f aca="false">A3595*G3595*(1-H3582/100)</f>
        <v>0</v>
      </c>
      <c r="I3595" s="334" t="n">
        <v>3773.25</v>
      </c>
      <c r="J3595" s="334" t="n">
        <f aca="false">(A3595*I3595)/J3582*K3582</f>
        <v>3424.95</v>
      </c>
      <c r="K3595" s="335" t="n">
        <f aca="false">H3595-J3595</f>
        <v>-3424.95</v>
      </c>
      <c r="L3595" s="330"/>
      <c r="M3595" s="262"/>
      <c r="N3595" s="262" t="n">
        <v>3773.25</v>
      </c>
      <c r="O3595" s="262" t="n">
        <v>43</v>
      </c>
      <c r="P3595" s="262"/>
      <c r="Q3595" s="262" t="n">
        <v>5200</v>
      </c>
      <c r="R3595" s="331" t="n">
        <f aca="false">A3595*F3595</f>
        <v>8</v>
      </c>
    </row>
    <row r="3596" s="1" customFormat="true" ht="12.75" hidden="false" customHeight="false" outlineLevel="0" collapsed="false">
      <c r="A3596" s="262" t="n">
        <v>2</v>
      </c>
      <c r="B3596" s="332" t="s">
        <v>3649</v>
      </c>
      <c r="C3596" s="332" t="s">
        <v>1550</v>
      </c>
      <c r="D3596" s="332" t="s">
        <v>3650</v>
      </c>
      <c r="E3596" s="262"/>
      <c r="F3596" s="331" t="n">
        <v>0.53</v>
      </c>
      <c r="G3596" s="333" t="n">
        <v>660</v>
      </c>
      <c r="H3596" s="333" t="n">
        <f aca="false">A3596*G3596*(1-H3582/100)</f>
        <v>1320</v>
      </c>
      <c r="I3596" s="334" t="n">
        <v>410.67</v>
      </c>
      <c r="J3596" s="334" t="n">
        <f aca="false">(A3596*I3596)/J3582*K3582</f>
        <v>745.524</v>
      </c>
      <c r="K3596" s="335" t="n">
        <f aca="false">H3596-J3596</f>
        <v>574.476</v>
      </c>
      <c r="L3596" s="330"/>
      <c r="M3596" s="262"/>
      <c r="N3596" s="262" t="n">
        <v>410.67</v>
      </c>
      <c r="O3596" s="262" t="n">
        <v>4.68</v>
      </c>
      <c r="P3596" s="262" t="n">
        <v>660</v>
      </c>
      <c r="Q3596" s="262" t="n">
        <v>554.4045</v>
      </c>
      <c r="R3596" s="331" t="n">
        <f aca="false">A3596*F3596</f>
        <v>1.06</v>
      </c>
    </row>
    <row r="3597" s="1" customFormat="true" ht="12.75" hidden="false" customHeight="false" outlineLevel="0" collapsed="false">
      <c r="A3597" s="262" t="n">
        <v>1</v>
      </c>
      <c r="B3597" s="332" t="s">
        <v>2981</v>
      </c>
      <c r="C3597" s="332" t="s">
        <v>1550</v>
      </c>
      <c r="D3597" s="332" t="s">
        <v>2982</v>
      </c>
      <c r="E3597" s="262"/>
      <c r="F3597" s="331" t="n">
        <v>0.87</v>
      </c>
      <c r="G3597" s="333" t="n">
        <v>840</v>
      </c>
      <c r="H3597" s="333" t="n">
        <f aca="false">A3597*G3597*(1-H3582/100)</f>
        <v>840</v>
      </c>
      <c r="I3597" s="334" t="n">
        <v>527.475</v>
      </c>
      <c r="J3597" s="334" t="n">
        <f aca="false">(A3597*I3597)/J3582*K3582</f>
        <v>478.785</v>
      </c>
      <c r="K3597" s="335" t="n">
        <f aca="false">H3597-J3597</f>
        <v>361.215</v>
      </c>
      <c r="L3597" s="330"/>
      <c r="M3597" s="262"/>
      <c r="N3597" s="262" t="n">
        <v>527.475</v>
      </c>
      <c r="O3597" s="262" t="n">
        <v>5.41</v>
      </c>
      <c r="P3597" s="262" t="n">
        <v>840</v>
      </c>
      <c r="Q3597" s="262" t="n">
        <v>791.2125</v>
      </c>
      <c r="R3597" s="331" t="n">
        <f aca="false">A3597*F3597</f>
        <v>0.87</v>
      </c>
    </row>
    <row r="3598" s="1" customFormat="true" ht="12.75" hidden="false" customHeight="false" outlineLevel="0" collapsed="false">
      <c r="A3598" s="262" t="n">
        <v>4</v>
      </c>
      <c r="B3598" s="332" t="s">
        <v>1801</v>
      </c>
      <c r="C3598" s="332" t="s">
        <v>1802</v>
      </c>
      <c r="D3598" s="332" t="s">
        <v>1803</v>
      </c>
      <c r="E3598" s="262"/>
      <c r="F3598" s="331" t="n">
        <v>0.01</v>
      </c>
      <c r="G3598" s="333" t="n">
        <v>30</v>
      </c>
      <c r="H3598" s="333" t="n">
        <f aca="false">A3598*G3598*(1-H3582/100)</f>
        <v>120</v>
      </c>
      <c r="I3598" s="334" t="n">
        <v>15.795</v>
      </c>
      <c r="J3598" s="334" t="n">
        <f aca="false">(A3598*I3598)/J3582*K3582</f>
        <v>57.348</v>
      </c>
      <c r="K3598" s="335" t="n">
        <f aca="false">H3598-J3598</f>
        <v>62.652</v>
      </c>
      <c r="L3598" s="330"/>
      <c r="M3598" s="262"/>
      <c r="N3598" s="262" t="n">
        <v>15.795</v>
      </c>
      <c r="O3598" s="262" t="n">
        <v>0.18</v>
      </c>
      <c r="P3598" s="262" t="n">
        <v>30</v>
      </c>
      <c r="Q3598" s="262" t="n">
        <v>21.3233</v>
      </c>
      <c r="R3598" s="331" t="n">
        <f aca="false">A3598*F3598</f>
        <v>0.04</v>
      </c>
    </row>
    <row r="3599" s="1" customFormat="true" ht="12.75" hidden="false" customHeight="false" outlineLevel="0" collapsed="false">
      <c r="A3599" s="262" t="n">
        <v>1</v>
      </c>
      <c r="B3599" s="332" t="s">
        <v>4324</v>
      </c>
      <c r="C3599" s="332" t="s">
        <v>2090</v>
      </c>
      <c r="D3599" s="332" t="s">
        <v>4325</v>
      </c>
      <c r="E3599" s="262"/>
      <c r="F3599" s="331"/>
      <c r="G3599" s="333" t="n">
        <v>240</v>
      </c>
      <c r="H3599" s="333" t="n">
        <f aca="false">A3599*G3599*(1-H3582/100)</f>
        <v>240</v>
      </c>
      <c r="I3599" s="334" t="n">
        <v>158.34</v>
      </c>
      <c r="J3599" s="334" t="n">
        <f aca="false">(A3599*I3599)/J3582*K3582</f>
        <v>143.724</v>
      </c>
      <c r="K3599" s="335" t="n">
        <f aca="false">H3599-J3599</f>
        <v>96.276</v>
      </c>
      <c r="L3599" s="330"/>
      <c r="M3599" s="262"/>
      <c r="N3599" s="262" t="n">
        <v>158.34</v>
      </c>
      <c r="O3599" s="262" t="n">
        <v>1.74</v>
      </c>
      <c r="P3599" s="262" t="n">
        <v>240</v>
      </c>
      <c r="Q3599" s="262" t="n">
        <v>213.759</v>
      </c>
      <c r="R3599" s="331" t="n">
        <f aca="false">A3599*F3599</f>
        <v>0</v>
      </c>
    </row>
    <row r="3600" s="1" customFormat="true" ht="12.75" hidden="false" customHeight="false" outlineLevel="0" collapsed="false">
      <c r="A3600" s="262" t="n">
        <v>4</v>
      </c>
      <c r="B3600" s="332" t="s">
        <v>1682</v>
      </c>
      <c r="C3600" s="332" t="s">
        <v>1680</v>
      </c>
      <c r="D3600" s="332" t="s">
        <v>1683</v>
      </c>
      <c r="E3600" s="262"/>
      <c r="F3600" s="331" t="n">
        <v>0.025</v>
      </c>
      <c r="G3600" s="333" t="n">
        <v>130</v>
      </c>
      <c r="H3600" s="333" t="n">
        <f aca="false">A3600*G3600*(1-H3582/100)</f>
        <v>520</v>
      </c>
      <c r="I3600" s="334" t="n">
        <v>86.8725</v>
      </c>
      <c r="J3600" s="334" t="n">
        <f aca="false">(A3600*I3600)/J3582*K3582</f>
        <v>315.414</v>
      </c>
      <c r="K3600" s="335" t="n">
        <f aca="false">H3600-J3600</f>
        <v>204.586</v>
      </c>
      <c r="L3600" s="330"/>
      <c r="M3600" s="262"/>
      <c r="N3600" s="262" t="n">
        <v>86.8725</v>
      </c>
      <c r="O3600" s="262" t="n">
        <v>0.99</v>
      </c>
      <c r="P3600" s="262" t="n">
        <v>130</v>
      </c>
      <c r="Q3600" s="262" t="n">
        <v>117.2779</v>
      </c>
      <c r="R3600" s="331" t="n">
        <f aca="false">A3600*F3600</f>
        <v>0.1</v>
      </c>
    </row>
    <row r="3601" s="1" customFormat="true" ht="12.75" hidden="false" customHeight="false" outlineLevel="0" collapsed="false">
      <c r="A3601" s="262" t="n">
        <v>2</v>
      </c>
      <c r="B3601" s="332" t="s">
        <v>4431</v>
      </c>
      <c r="C3601" s="332" t="s">
        <v>2921</v>
      </c>
      <c r="D3601" s="332" t="s">
        <v>856</v>
      </c>
      <c r="E3601" s="262"/>
      <c r="F3601" s="331"/>
      <c r="G3601" s="333" t="n">
        <v>350</v>
      </c>
      <c r="H3601" s="333" t="n">
        <f aca="false">A3601*G3601*(1-H3582/100)</f>
        <v>700</v>
      </c>
      <c r="I3601" s="334" t="n">
        <v>210.9497</v>
      </c>
      <c r="J3601" s="334" t="n">
        <f aca="false">(A3601*I3601)/J3582*K3582</f>
        <v>382.95484</v>
      </c>
      <c r="K3601" s="335" t="n">
        <f aca="false">H3601-J3601</f>
        <v>317.04516</v>
      </c>
      <c r="L3601" s="330"/>
      <c r="M3601" s="262"/>
      <c r="N3601" s="262" t="n">
        <v>210.9497</v>
      </c>
      <c r="O3601" s="262" t="n">
        <v>2.09379310344828</v>
      </c>
      <c r="P3601" s="262" t="n">
        <v>350</v>
      </c>
      <c r="Q3601" s="262" t="n">
        <v>312.2055</v>
      </c>
      <c r="R3601" s="331" t="n">
        <f aca="false">A3601*F3601</f>
        <v>0</v>
      </c>
    </row>
    <row r="3602" s="1" customFormat="true" ht="12.75" hidden="false" customHeight="false" outlineLevel="0" collapsed="false">
      <c r="A3602" s="262" t="n">
        <v>1</v>
      </c>
      <c r="B3602" s="332" t="s">
        <v>4351</v>
      </c>
      <c r="C3602" s="332" t="s">
        <v>1688</v>
      </c>
      <c r="D3602" s="332" t="s">
        <v>4352</v>
      </c>
      <c r="E3602" s="262"/>
      <c r="F3602" s="331"/>
      <c r="G3602" s="333" t="n">
        <v>310</v>
      </c>
      <c r="H3602" s="333" t="n">
        <f aca="false">A3602*G3602*(1-H3582/100)</f>
        <v>310</v>
      </c>
      <c r="I3602" s="334" t="n">
        <v>204.4575</v>
      </c>
      <c r="J3602" s="334" t="n">
        <f aca="false">(A3602*I3602)/J3582*K3582</f>
        <v>185.5845</v>
      </c>
      <c r="K3602" s="335" t="n">
        <f aca="false">H3602-J3602</f>
        <v>124.4155</v>
      </c>
      <c r="L3602" s="330"/>
      <c r="M3602" s="262"/>
      <c r="N3602" s="262" t="n">
        <v>204.4575</v>
      </c>
      <c r="O3602" s="262" t="n">
        <v>2.33</v>
      </c>
      <c r="P3602" s="262" t="n">
        <v>310</v>
      </c>
      <c r="Q3602" s="262" t="n">
        <v>276.0176</v>
      </c>
      <c r="R3602" s="331" t="n">
        <f aca="false">A3602*F3602</f>
        <v>0</v>
      </c>
    </row>
    <row r="3603" s="1" customFormat="true" ht="12.75" hidden="false" customHeight="false" outlineLevel="0" collapsed="false">
      <c r="A3603" s="262" t="n">
        <v>1</v>
      </c>
      <c r="B3603" s="332" t="s">
        <v>3988</v>
      </c>
      <c r="C3603" s="332" t="s">
        <v>3989</v>
      </c>
      <c r="D3603" s="332" t="s">
        <v>3990</v>
      </c>
      <c r="E3603" s="262"/>
      <c r="F3603" s="331"/>
      <c r="G3603" s="333" t="n">
        <v>40</v>
      </c>
      <c r="H3603" s="333" t="n">
        <f aca="false">A3603*G3603*(1-H3582/100)</f>
        <v>40</v>
      </c>
      <c r="I3603" s="334" t="n">
        <v>21.45</v>
      </c>
      <c r="J3603" s="334" t="n">
        <f aca="false">(A3603*I3603)/J3582*K3582</f>
        <v>19.47</v>
      </c>
      <c r="K3603" s="335" t="n">
        <f aca="false">H3603-J3603</f>
        <v>20.53</v>
      </c>
      <c r="L3603" s="330"/>
      <c r="M3603" s="262"/>
      <c r="N3603" s="262" t="n">
        <v>21.45</v>
      </c>
      <c r="O3603" s="262" t="n">
        <v>0.244444444444444</v>
      </c>
      <c r="P3603" s="262" t="n">
        <v>40</v>
      </c>
      <c r="Q3603" s="262" t="n">
        <v>28.9575</v>
      </c>
      <c r="R3603" s="331" t="n">
        <f aca="false">A3603*F3603</f>
        <v>0</v>
      </c>
    </row>
    <row r="3604" s="1" customFormat="true" ht="12.75" hidden="false" customHeight="false" outlineLevel="0" collapsed="false">
      <c r="A3604" s="262" t="n">
        <v>2</v>
      </c>
      <c r="B3604" s="332" t="s">
        <v>4151</v>
      </c>
      <c r="C3604" s="332" t="s">
        <v>4152</v>
      </c>
      <c r="D3604" s="332" t="s">
        <v>4153</v>
      </c>
      <c r="E3604" s="262"/>
      <c r="F3604" s="331"/>
      <c r="G3604" s="333" t="n">
        <v>40</v>
      </c>
      <c r="H3604" s="333" t="n">
        <f aca="false">A3604*G3604*(1-H3582/100)</f>
        <v>80</v>
      </c>
      <c r="I3604" s="334" t="n">
        <v>21.9375</v>
      </c>
      <c r="J3604" s="334" t="n">
        <f aca="false">(A3604*I3604)/J3582*K3582</f>
        <v>39.825</v>
      </c>
      <c r="K3604" s="335" t="n">
        <f aca="false">H3604-J3604</f>
        <v>40.175</v>
      </c>
      <c r="L3604" s="330"/>
      <c r="M3604" s="262"/>
      <c r="N3604" s="262" t="n">
        <v>21.9375</v>
      </c>
      <c r="O3604" s="262" t="n">
        <v>0.25</v>
      </c>
      <c r="P3604" s="262" t="n">
        <v>40</v>
      </c>
      <c r="Q3604" s="262" t="n">
        <v>29.6156</v>
      </c>
      <c r="R3604" s="331" t="n">
        <f aca="false">A3604*F3604</f>
        <v>0</v>
      </c>
    </row>
    <row r="3605" s="1" customFormat="true" ht="12.75" hidden="false" customHeight="false" outlineLevel="0" collapsed="false">
      <c r="A3605" s="336" t="n">
        <f aca="false">SUM(A3583:A3604)</f>
        <v>65</v>
      </c>
      <c r="B3605" s="336" t="s">
        <v>377</v>
      </c>
      <c r="C3605" s="336"/>
      <c r="D3605" s="336"/>
      <c r="E3605" s="336"/>
      <c r="F3605" s="337" t="n">
        <f aca="false">R3605</f>
        <v>116.43</v>
      </c>
      <c r="G3605" s="338"/>
      <c r="H3605" s="339" t="n">
        <f aca="false">SUM(H3583:H3604)</f>
        <v>26272</v>
      </c>
      <c r="I3605" s="340"/>
      <c r="J3605" s="341" t="n">
        <f aca="false">SUM(J3583:J3604)</f>
        <v>19293.10384</v>
      </c>
      <c r="K3605" s="335" t="n">
        <f aca="false">SUM(K3583:K3604)</f>
        <v>6978.89616</v>
      </c>
      <c r="L3605" s="330"/>
      <c r="M3605" s="262"/>
      <c r="N3605" s="262"/>
      <c r="O3605" s="262"/>
      <c r="P3605" s="262"/>
      <c r="Q3605" s="262"/>
      <c r="R3605" s="331" t="n">
        <f aca="false">SUM(R3583:R3604)</f>
        <v>116.43</v>
      </c>
    </row>
    <row r="3606" s="1" customFormat="true" ht="12.75" hidden="false" customHeight="false" outlineLevel="0" collapsed="false">
      <c r="A3606" s="262"/>
      <c r="B3606" s="272" t="s">
        <v>914</v>
      </c>
      <c r="C3606" s="342"/>
      <c r="D3606" s="342"/>
      <c r="E3606" s="262"/>
      <c r="F3606" s="262"/>
      <c r="G3606" s="333"/>
      <c r="H3606" s="343" t="n">
        <v>0</v>
      </c>
      <c r="I3606" s="344" t="n">
        <f aca="false">K3607/J3607</f>
        <v>0.361730088526803</v>
      </c>
      <c r="J3606" s="345"/>
      <c r="K3606" s="335"/>
      <c r="L3606" s="330"/>
      <c r="M3606" s="262"/>
      <c r="N3606" s="262"/>
      <c r="O3606" s="262"/>
      <c r="P3606" s="262"/>
      <c r="Q3606" s="262"/>
      <c r="R3606" s="331"/>
    </row>
    <row r="3607" s="1" customFormat="true" ht="13.5" hidden="false" customHeight="false" outlineLevel="0" collapsed="false">
      <c r="A3607" s="346"/>
      <c r="B3607" s="346" t="s">
        <v>915</v>
      </c>
      <c r="C3607" s="346"/>
      <c r="D3607" s="346"/>
      <c r="E3607" s="346"/>
      <c r="F3607" s="347"/>
      <c r="G3607" s="348"/>
      <c r="H3607" s="349" t="n">
        <f aca="false">SUM(H3605:H3606)</f>
        <v>26272</v>
      </c>
      <c r="I3607" s="350" t="n">
        <f aca="false">K3607/H3607</f>
        <v>0.265640079171742</v>
      </c>
      <c r="J3607" s="351" t="n">
        <f aca="false">SUM(J3605:J3606)</f>
        <v>19293.10384</v>
      </c>
      <c r="K3607" s="352" t="n">
        <f aca="false">H3607-J3607</f>
        <v>6978.89616</v>
      </c>
      <c r="L3607" s="330"/>
      <c r="M3607" s="262"/>
      <c r="N3607" s="262"/>
      <c r="O3607" s="262"/>
      <c r="P3607" s="262"/>
      <c r="Q3607" s="262"/>
      <c r="R3607" s="331"/>
    </row>
    <row r="3608" s="1" customFormat="true" ht="13.5" hidden="false" customHeight="false" outlineLevel="0" collapsed="false">
      <c r="A3608" s="262"/>
      <c r="B3608" s="332"/>
      <c r="C3608" s="342"/>
      <c r="D3608" s="342"/>
      <c r="E3608" s="262"/>
      <c r="F3608" s="262"/>
      <c r="G3608" s="262"/>
      <c r="H3608" s="262"/>
      <c r="I3608" s="354"/>
      <c r="J3608" s="354"/>
      <c r="K3608" s="355"/>
      <c r="L3608" s="330"/>
      <c r="M3608" s="262"/>
      <c r="N3608" s="262"/>
      <c r="O3608" s="262"/>
      <c r="P3608" s="262"/>
      <c r="Q3608" s="262"/>
      <c r="R3608" s="331"/>
    </row>
    <row r="3609" s="1" customFormat="true" ht="13.5" hidden="false" customHeight="false" outlineLevel="0" collapsed="false">
      <c r="A3609" s="322"/>
      <c r="B3609" s="323" t="s">
        <v>4432</v>
      </c>
      <c r="C3609" s="324"/>
      <c r="D3609" s="325" t="n">
        <v>42803</v>
      </c>
      <c r="E3609" s="322"/>
      <c r="F3609" s="322" t="s">
        <v>4422</v>
      </c>
      <c r="G3609" s="324"/>
      <c r="H3609" s="326" t="n">
        <v>0</v>
      </c>
      <c r="I3609" s="327" t="s">
        <v>358</v>
      </c>
      <c r="J3609" s="328" t="n">
        <v>65</v>
      </c>
      <c r="K3609" s="329" t="n">
        <v>59</v>
      </c>
      <c r="L3609" s="330"/>
      <c r="M3609" s="262"/>
      <c r="N3609" s="262"/>
      <c r="O3609" s="262"/>
      <c r="P3609" s="262"/>
      <c r="Q3609" s="262"/>
      <c r="R3609" s="331"/>
    </row>
    <row r="3610" s="1" customFormat="true" ht="12.75" hidden="false" customHeight="false" outlineLevel="0" collapsed="false">
      <c r="A3610" s="262" t="n">
        <v>360</v>
      </c>
      <c r="B3610" s="332" t="s">
        <v>1207</v>
      </c>
      <c r="C3610" s="332" t="s">
        <v>1208</v>
      </c>
      <c r="D3610" s="332" t="s">
        <v>1326</v>
      </c>
      <c r="E3610" s="262"/>
      <c r="F3610" s="331" t="n">
        <v>0.3</v>
      </c>
      <c r="G3610" s="333" t="n">
        <v>60</v>
      </c>
      <c r="H3610" s="333" t="n">
        <f aca="false">A3610*G3610*(1-H3609/100)</f>
        <v>21600</v>
      </c>
      <c r="I3610" s="334" t="n">
        <v>34.2225</v>
      </c>
      <c r="J3610" s="334" t="n">
        <f aca="false">(A3610*I3610)/J3609*K3609</f>
        <v>11182.86</v>
      </c>
      <c r="K3610" s="335" t="n">
        <f aca="false">H3610-J3610</f>
        <v>10417.14</v>
      </c>
      <c r="L3610" s="330"/>
      <c r="M3610" s="262"/>
      <c r="N3610" s="262" t="n">
        <v>34.2225</v>
      </c>
      <c r="O3610" s="262" t="n">
        <v>0.39</v>
      </c>
      <c r="P3610" s="262"/>
      <c r="Q3610" s="262" t="n">
        <v>46.5426</v>
      </c>
      <c r="R3610" s="331" t="n">
        <f aca="false">A3610*F3610</f>
        <v>108</v>
      </c>
    </row>
    <row r="3611" s="1" customFormat="true" ht="12.75" hidden="false" customHeight="false" outlineLevel="0" collapsed="false">
      <c r="A3611" s="262" t="n">
        <v>2</v>
      </c>
      <c r="B3611" s="332" t="s">
        <v>4433</v>
      </c>
      <c r="C3611" s="332" t="s">
        <v>4434</v>
      </c>
      <c r="D3611" s="332" t="s">
        <v>4435</v>
      </c>
      <c r="E3611" s="262"/>
      <c r="F3611" s="331" t="n">
        <v>550</v>
      </c>
      <c r="G3611" s="333" t="n">
        <v>78000</v>
      </c>
      <c r="H3611" s="333" t="n">
        <f aca="false">A3611*G3611*(1-H3609/100)</f>
        <v>156000</v>
      </c>
      <c r="I3611" s="334" t="n">
        <v>68094</v>
      </c>
      <c r="J3611" s="334" t="n">
        <f aca="false">(A3611*I3611)/J3609*K3609</f>
        <v>123616.8</v>
      </c>
      <c r="K3611" s="335" t="n">
        <f aca="false">H3611-J3611</f>
        <v>32383.2</v>
      </c>
      <c r="L3611" s="330"/>
      <c r="M3611" s="262"/>
      <c r="N3611" s="262" t="n">
        <v>68094</v>
      </c>
      <c r="O3611" s="262" t="n">
        <v>776</v>
      </c>
      <c r="P3611" s="262"/>
      <c r="Q3611" s="262" t="n">
        <v>78000</v>
      </c>
      <c r="R3611" s="331" t="n">
        <f aca="false">A3611*F3611</f>
        <v>1100</v>
      </c>
    </row>
    <row r="3612" s="1" customFormat="true" ht="12.75" hidden="false" customHeight="false" outlineLevel="0" collapsed="false">
      <c r="A3612" s="336" t="n">
        <f aca="false">SUM(A3610:A3611)</f>
        <v>362</v>
      </c>
      <c r="B3612" s="336" t="s">
        <v>377</v>
      </c>
      <c r="C3612" s="336"/>
      <c r="D3612" s="336"/>
      <c r="E3612" s="336"/>
      <c r="F3612" s="337" t="n">
        <f aca="false">R3612</f>
        <v>1208</v>
      </c>
      <c r="G3612" s="338"/>
      <c r="H3612" s="339" t="n">
        <f aca="false">SUM(H3610:H3611)</f>
        <v>177600</v>
      </c>
      <c r="I3612" s="340"/>
      <c r="J3612" s="341" t="n">
        <f aca="false">SUM(J3610:J3611)</f>
        <v>134799.66</v>
      </c>
      <c r="K3612" s="335" t="n">
        <f aca="false">SUM(K3610:K3611)</f>
        <v>42800.34</v>
      </c>
      <c r="L3612" s="330"/>
      <c r="M3612" s="262"/>
      <c r="N3612" s="262"/>
      <c r="O3612" s="262"/>
      <c r="P3612" s="262"/>
      <c r="Q3612" s="262"/>
      <c r="R3612" s="331" t="n">
        <f aca="false">SUM(R3610:R3611)</f>
        <v>1208</v>
      </c>
    </row>
    <row r="3613" s="1" customFormat="true" ht="12.75" hidden="false" customHeight="false" outlineLevel="0" collapsed="false">
      <c r="A3613" s="262"/>
      <c r="B3613" s="272" t="s">
        <v>914</v>
      </c>
      <c r="C3613" s="342"/>
      <c r="D3613" s="342"/>
      <c r="E3613" s="262"/>
      <c r="F3613" s="262"/>
      <c r="G3613" s="333"/>
      <c r="H3613" s="343" t="n">
        <v>0</v>
      </c>
      <c r="I3613" s="344" t="n">
        <f aca="false">K3614/J3614</f>
        <v>0.317510741495936</v>
      </c>
      <c r="J3613" s="345"/>
      <c r="K3613" s="335"/>
      <c r="L3613" s="330"/>
      <c r="M3613" s="262"/>
      <c r="N3613" s="262"/>
      <c r="O3613" s="262"/>
      <c r="P3613" s="262"/>
      <c r="Q3613" s="262"/>
      <c r="R3613" s="331"/>
    </row>
    <row r="3614" s="1" customFormat="true" ht="13.5" hidden="false" customHeight="false" outlineLevel="0" collapsed="false">
      <c r="A3614" s="346"/>
      <c r="B3614" s="346" t="s">
        <v>915</v>
      </c>
      <c r="C3614" s="346"/>
      <c r="D3614" s="346"/>
      <c r="E3614" s="346"/>
      <c r="F3614" s="347"/>
      <c r="G3614" s="348"/>
      <c r="H3614" s="349" t="n">
        <f aca="false">SUM(H3612:H3613)</f>
        <v>177600</v>
      </c>
      <c r="I3614" s="350" t="n">
        <f aca="false">K3614/H3614</f>
        <v>0.240992905405406</v>
      </c>
      <c r="J3614" s="351" t="n">
        <f aca="false">SUM(J3612:J3613)</f>
        <v>134799.66</v>
      </c>
      <c r="K3614" s="352" t="n">
        <f aca="false">H3614-J3614</f>
        <v>42800.34</v>
      </c>
      <c r="L3614" s="330"/>
      <c r="M3614" s="262"/>
      <c r="N3614" s="262"/>
      <c r="O3614" s="262"/>
      <c r="P3614" s="262"/>
      <c r="Q3614" s="262"/>
      <c r="R3614" s="331"/>
    </row>
    <row r="3615" s="1" customFormat="true" ht="13.5" hidden="false" customHeight="false" outlineLevel="0" collapsed="false">
      <c r="A3615" s="262"/>
      <c r="B3615" s="332"/>
      <c r="C3615" s="342"/>
      <c r="D3615" s="342"/>
      <c r="E3615" s="262"/>
      <c r="F3615" s="262"/>
      <c r="G3615" s="262"/>
      <c r="H3615" s="262"/>
      <c r="I3615" s="354"/>
      <c r="J3615" s="354"/>
      <c r="K3615" s="355"/>
      <c r="L3615" s="330"/>
      <c r="M3615" s="262"/>
      <c r="N3615" s="262"/>
      <c r="O3615" s="262"/>
      <c r="P3615" s="262"/>
      <c r="Q3615" s="262"/>
      <c r="R3615" s="331"/>
    </row>
    <row r="3616" s="1" customFormat="true" ht="13.5" hidden="false" customHeight="false" outlineLevel="0" collapsed="false">
      <c r="A3616" s="322"/>
      <c r="B3616" s="323" t="s">
        <v>3197</v>
      </c>
      <c r="C3616" s="324"/>
      <c r="D3616" s="325" t="n">
        <v>42803</v>
      </c>
      <c r="E3616" s="322"/>
      <c r="F3616" s="322" t="s">
        <v>4422</v>
      </c>
      <c r="G3616" s="324"/>
      <c r="H3616" s="326" t="n">
        <v>0</v>
      </c>
      <c r="I3616" s="327" t="s">
        <v>358</v>
      </c>
      <c r="J3616" s="328" t="n">
        <v>65</v>
      </c>
      <c r="K3616" s="329" t="n">
        <v>59</v>
      </c>
      <c r="L3616" s="330"/>
      <c r="M3616" s="262"/>
      <c r="N3616" s="262"/>
      <c r="O3616" s="262"/>
      <c r="P3616" s="262"/>
      <c r="Q3616" s="262"/>
      <c r="R3616" s="331"/>
    </row>
    <row r="3617" s="1" customFormat="true" ht="12.75" hidden="false" customHeight="false" outlineLevel="0" collapsed="false">
      <c r="A3617" s="262" t="n">
        <v>8</v>
      </c>
      <c r="B3617" s="332" t="s">
        <v>4436</v>
      </c>
      <c r="C3617" s="332" t="s">
        <v>2000</v>
      </c>
      <c r="D3617" s="332" t="s">
        <v>4437</v>
      </c>
      <c r="E3617" s="262"/>
      <c r="F3617" s="331" t="n">
        <v>40</v>
      </c>
      <c r="G3617" s="333" t="n">
        <v>5667</v>
      </c>
      <c r="H3617" s="333" t="n">
        <f aca="false">A3617*G3617*(1-H3616/100)</f>
        <v>45336</v>
      </c>
      <c r="I3617" s="334" t="n">
        <v>4358.9</v>
      </c>
      <c r="J3617" s="334" t="n">
        <f aca="false">(A3617*I3617)/J3616*K3616</f>
        <v>31652.32</v>
      </c>
      <c r="K3617" s="335" t="n">
        <f aca="false">H3617-J3617</f>
        <v>13683.68</v>
      </c>
      <c r="L3617" s="330"/>
      <c r="M3617" s="262"/>
      <c r="N3617" s="262" t="n">
        <v>4358.9</v>
      </c>
      <c r="O3617" s="262" t="n">
        <v>47.9</v>
      </c>
      <c r="P3617" s="262" t="n">
        <v>6538.35</v>
      </c>
      <c r="Q3617" s="262" t="n">
        <v>5666.57</v>
      </c>
      <c r="R3617" s="331" t="n">
        <f aca="false">A3617*F3617</f>
        <v>320</v>
      </c>
    </row>
    <row r="3618" s="1" customFormat="true" ht="12.75" hidden="false" customHeight="false" outlineLevel="0" collapsed="false">
      <c r="A3618" s="336" t="n">
        <f aca="false">SUM(A3617:A3617)</f>
        <v>8</v>
      </c>
      <c r="B3618" s="336" t="s">
        <v>377</v>
      </c>
      <c r="C3618" s="336"/>
      <c r="D3618" s="336"/>
      <c r="E3618" s="336"/>
      <c r="F3618" s="337" t="n">
        <f aca="false">R3618</f>
        <v>320</v>
      </c>
      <c r="G3618" s="338"/>
      <c r="H3618" s="339" t="n">
        <f aca="false">SUM(H3617:H3617)</f>
        <v>45336</v>
      </c>
      <c r="I3618" s="340"/>
      <c r="J3618" s="341" t="n">
        <f aca="false">SUM(J3617:J3617)</f>
        <v>31652.32</v>
      </c>
      <c r="K3618" s="335" t="n">
        <f aca="false">SUM(K3617:K3617)</f>
        <v>13683.68</v>
      </c>
      <c r="L3618" s="330"/>
      <c r="M3618" s="262"/>
      <c r="N3618" s="262"/>
      <c r="O3618" s="262"/>
      <c r="P3618" s="262"/>
      <c r="Q3618" s="262"/>
      <c r="R3618" s="331" t="n">
        <f aca="false">SUM(R3617:R3617)</f>
        <v>320</v>
      </c>
    </row>
    <row r="3619" s="1" customFormat="true" ht="12.75" hidden="false" customHeight="false" outlineLevel="0" collapsed="false">
      <c r="A3619" s="262"/>
      <c r="B3619" s="272" t="s">
        <v>914</v>
      </c>
      <c r="C3619" s="342"/>
      <c r="D3619" s="342"/>
      <c r="E3619" s="262"/>
      <c r="F3619" s="262"/>
      <c r="G3619" s="333"/>
      <c r="H3619" s="343" t="n">
        <v>0</v>
      </c>
      <c r="I3619" s="344" t="n">
        <f aca="false">K3620/J3620</f>
        <v>0.432312070647586</v>
      </c>
      <c r="J3619" s="345"/>
      <c r="K3619" s="335"/>
      <c r="L3619" s="330"/>
      <c r="M3619" s="262"/>
      <c r="N3619" s="262"/>
      <c r="O3619" s="262"/>
      <c r="P3619" s="262"/>
      <c r="Q3619" s="262"/>
      <c r="R3619" s="331"/>
    </row>
    <row r="3620" s="1" customFormat="true" ht="13.5" hidden="false" customHeight="false" outlineLevel="0" collapsed="false">
      <c r="A3620" s="346"/>
      <c r="B3620" s="346" t="s">
        <v>915</v>
      </c>
      <c r="C3620" s="346"/>
      <c r="D3620" s="346"/>
      <c r="E3620" s="346"/>
      <c r="F3620" s="347"/>
      <c r="G3620" s="348"/>
      <c r="H3620" s="349" t="n">
        <f aca="false">SUM(H3618:H3619)</f>
        <v>45336</v>
      </c>
      <c r="I3620" s="350" t="n">
        <f aca="false">K3620/H3620</f>
        <v>0.301828127757191</v>
      </c>
      <c r="J3620" s="351" t="n">
        <f aca="false">SUM(J3618:J3619)</f>
        <v>31652.32</v>
      </c>
      <c r="K3620" s="352" t="n">
        <f aca="false">H3620-J3620</f>
        <v>13683.68</v>
      </c>
      <c r="L3620" s="330"/>
      <c r="M3620" s="262"/>
      <c r="N3620" s="262"/>
      <c r="O3620" s="262"/>
      <c r="P3620" s="262"/>
      <c r="Q3620" s="262"/>
      <c r="R3620" s="331"/>
    </row>
    <row r="3621" s="1" customFormat="true" ht="13.5" hidden="false" customHeight="false" outlineLevel="0" collapsed="false">
      <c r="A3621" s="262"/>
      <c r="B3621" s="332"/>
      <c r="C3621" s="342"/>
      <c r="D3621" s="342"/>
      <c r="E3621" s="262"/>
      <c r="F3621" s="262"/>
      <c r="G3621" s="262"/>
      <c r="H3621" s="262"/>
      <c r="I3621" s="354"/>
      <c r="J3621" s="354"/>
      <c r="K3621" s="355"/>
      <c r="L3621" s="330"/>
      <c r="M3621" s="262"/>
      <c r="N3621" s="262"/>
      <c r="O3621" s="262"/>
      <c r="P3621" s="262"/>
      <c r="Q3621" s="262"/>
      <c r="R3621" s="331"/>
    </row>
    <row r="3622" s="1" customFormat="true" ht="13.5" hidden="false" customHeight="false" outlineLevel="0" collapsed="false">
      <c r="A3622" s="322"/>
      <c r="B3622" s="323" t="s">
        <v>1804</v>
      </c>
      <c r="C3622" s="324" t="s">
        <v>1959</v>
      </c>
      <c r="D3622" s="325" t="n">
        <v>42803</v>
      </c>
      <c r="E3622" s="322"/>
      <c r="F3622" s="322" t="s">
        <v>4438</v>
      </c>
      <c r="G3622" s="324"/>
      <c r="H3622" s="326" t="n">
        <v>0</v>
      </c>
      <c r="I3622" s="327" t="s">
        <v>358</v>
      </c>
      <c r="J3622" s="328" t="n">
        <v>65</v>
      </c>
      <c r="K3622" s="329" t="n">
        <v>59</v>
      </c>
      <c r="L3622" s="330"/>
      <c r="M3622" s="262"/>
      <c r="N3622" s="262"/>
      <c r="O3622" s="262"/>
      <c r="P3622" s="262"/>
      <c r="Q3622" s="262"/>
      <c r="R3622" s="331"/>
    </row>
    <row r="3623" s="1" customFormat="true" ht="12.75" hidden="false" customHeight="false" outlineLevel="0" collapsed="false">
      <c r="A3623" s="262" t="n">
        <v>10</v>
      </c>
      <c r="B3623" s="332" t="s">
        <v>3613</v>
      </c>
      <c r="C3623" s="332" t="s">
        <v>3614</v>
      </c>
      <c r="D3623" s="332" t="s">
        <v>3615</v>
      </c>
      <c r="E3623" s="262"/>
      <c r="F3623" s="331" t="n">
        <v>0.19</v>
      </c>
      <c r="G3623" s="333" t="n">
        <v>43</v>
      </c>
      <c r="H3623" s="333" t="n">
        <f aca="false">A3623*G3623*(1-H3622/100)</f>
        <v>430</v>
      </c>
      <c r="I3623" s="334" t="n">
        <v>30.03</v>
      </c>
      <c r="J3623" s="334" t="n">
        <f aca="false">(A3623*I3623)/J3622*K3622</f>
        <v>272.58</v>
      </c>
      <c r="K3623" s="335" t="n">
        <f aca="false">H3623-J3623</f>
        <v>157.42</v>
      </c>
      <c r="L3623" s="330"/>
      <c r="M3623" s="262"/>
      <c r="N3623" s="262" t="n">
        <v>30.03</v>
      </c>
      <c r="O3623" s="262" t="n">
        <v>0.33</v>
      </c>
      <c r="P3623" s="262"/>
      <c r="Q3623" s="262" t="n">
        <v>43</v>
      </c>
      <c r="R3623" s="331" t="n">
        <f aca="false">A3623*F3623</f>
        <v>1.9</v>
      </c>
    </row>
    <row r="3624" s="1" customFormat="true" ht="12.75" hidden="false" customHeight="false" outlineLevel="0" collapsed="false">
      <c r="A3624" s="262"/>
      <c r="B3624" s="272" t="s">
        <v>4439</v>
      </c>
      <c r="C3624" s="332"/>
      <c r="D3624" s="332"/>
      <c r="E3624" s="262"/>
      <c r="F3624" s="331"/>
      <c r="G3624" s="333"/>
      <c r="H3624" s="333"/>
      <c r="I3624" s="334"/>
      <c r="J3624" s="334"/>
      <c r="K3624" s="335"/>
      <c r="L3624" s="330"/>
      <c r="M3624" s="262"/>
      <c r="N3624" s="262"/>
      <c r="O3624" s="262"/>
      <c r="P3624" s="262"/>
      <c r="Q3624" s="262"/>
      <c r="R3624" s="331"/>
    </row>
    <row r="3625" s="1" customFormat="true" ht="12.75" hidden="false" customHeight="false" outlineLevel="0" collapsed="false">
      <c r="A3625" s="262" t="n">
        <v>4</v>
      </c>
      <c r="B3625" s="332" t="s">
        <v>4440</v>
      </c>
      <c r="C3625" s="332" t="s">
        <v>1550</v>
      </c>
      <c r="D3625" s="332" t="s">
        <v>4441</v>
      </c>
      <c r="E3625" s="262"/>
      <c r="F3625" s="331" t="n">
        <v>3</v>
      </c>
      <c r="G3625" s="333" t="n">
        <v>1810</v>
      </c>
      <c r="H3625" s="333" t="n">
        <f aca="false">A3625*G3625*(1-H3622/100)</f>
        <v>7240</v>
      </c>
      <c r="I3625" s="334" t="n">
        <v>1131</v>
      </c>
      <c r="J3625" s="334" t="n">
        <f aca="false">(A3625*I3625)/J3622*K3622</f>
        <v>4106.4</v>
      </c>
      <c r="K3625" s="335" t="n">
        <f aca="false">H3625-J3625</f>
        <v>3133.6</v>
      </c>
      <c r="L3625" s="330"/>
      <c r="M3625" s="262"/>
      <c r="N3625" s="262" t="n">
        <v>1131</v>
      </c>
      <c r="O3625" s="262" t="n">
        <v>12</v>
      </c>
      <c r="P3625" s="262" t="n">
        <v>1700</v>
      </c>
      <c r="Q3625" s="262" t="n">
        <v>1809.6</v>
      </c>
      <c r="R3625" s="331" t="n">
        <f aca="false">A3625*F3625</f>
        <v>12</v>
      </c>
    </row>
    <row r="3626" s="1" customFormat="true" ht="12.75" hidden="false" customHeight="false" outlineLevel="0" collapsed="false">
      <c r="A3626" s="262" t="n">
        <v>2</v>
      </c>
      <c r="B3626" s="332" t="s">
        <v>2141</v>
      </c>
      <c r="C3626" s="332" t="s">
        <v>1734</v>
      </c>
      <c r="D3626" s="332" t="s">
        <v>2142</v>
      </c>
      <c r="E3626" s="262"/>
      <c r="F3626" s="331" t="n">
        <v>21</v>
      </c>
      <c r="G3626" s="333" t="n">
        <v>7360</v>
      </c>
      <c r="H3626" s="333" t="n">
        <f aca="false">A3626*G3626*(1-H3622/100)</f>
        <v>14720</v>
      </c>
      <c r="I3626" s="334" t="n">
        <v>5661.63</v>
      </c>
      <c r="J3626" s="334" t="n">
        <f aca="false">(A3626*I3626)/J3622*K3622</f>
        <v>10278.036</v>
      </c>
      <c r="K3626" s="335" t="n">
        <f aca="false">H3626-J3626</f>
        <v>4441.964</v>
      </c>
      <c r="L3626" s="330"/>
      <c r="M3626" s="262"/>
      <c r="N3626" s="262" t="n">
        <v>5661.63</v>
      </c>
      <c r="O3626" s="262" t="n">
        <v>64.52</v>
      </c>
      <c r="P3626" s="262" t="n">
        <v>8490</v>
      </c>
      <c r="Q3626" s="262" t="n">
        <v>7360.119</v>
      </c>
      <c r="R3626" s="331" t="n">
        <f aca="false">A3626*F3626</f>
        <v>42</v>
      </c>
    </row>
    <row r="3627" s="1" customFormat="true" ht="12.75" hidden="false" customHeight="false" outlineLevel="0" collapsed="false">
      <c r="A3627" s="336" t="n">
        <f aca="false">SUM(A3623:A3626)</f>
        <v>16</v>
      </c>
      <c r="B3627" s="336" t="s">
        <v>377</v>
      </c>
      <c r="C3627" s="336"/>
      <c r="D3627" s="336"/>
      <c r="E3627" s="336"/>
      <c r="F3627" s="337" t="n">
        <f aca="false">R3627</f>
        <v>55.9</v>
      </c>
      <c r="G3627" s="338"/>
      <c r="H3627" s="339" t="n">
        <f aca="false">SUM(H3623:H3626)</f>
        <v>22390</v>
      </c>
      <c r="I3627" s="340"/>
      <c r="J3627" s="341" t="n">
        <f aca="false">SUM(J3623:J3626)</f>
        <v>14657.016</v>
      </c>
      <c r="K3627" s="335" t="n">
        <f aca="false">SUM(K3623:K3626)</f>
        <v>7732.984</v>
      </c>
      <c r="L3627" s="330"/>
      <c r="M3627" s="262"/>
      <c r="N3627" s="262"/>
      <c r="O3627" s="262"/>
      <c r="P3627" s="262"/>
      <c r="Q3627" s="262"/>
      <c r="R3627" s="331" t="n">
        <f aca="false">SUM(R3623:R3626)</f>
        <v>55.9</v>
      </c>
    </row>
    <row r="3628" s="1" customFormat="true" ht="12.75" hidden="false" customHeight="false" outlineLevel="0" collapsed="false">
      <c r="A3628" s="262"/>
      <c r="B3628" s="272" t="s">
        <v>914</v>
      </c>
      <c r="C3628" s="342"/>
      <c r="D3628" s="342"/>
      <c r="E3628" s="262"/>
      <c r="F3628" s="262"/>
      <c r="G3628" s="333"/>
      <c r="H3628" s="343" t="n">
        <v>0</v>
      </c>
      <c r="I3628" s="344" t="n">
        <f aca="false">K3629/J3629</f>
        <v>0.527596067303195</v>
      </c>
      <c r="J3628" s="345"/>
      <c r="K3628" s="335"/>
      <c r="L3628" s="330"/>
      <c r="M3628" s="262"/>
      <c r="N3628" s="262"/>
      <c r="O3628" s="262"/>
      <c r="P3628" s="262"/>
      <c r="Q3628" s="262"/>
      <c r="R3628" s="331"/>
    </row>
    <row r="3629" s="1" customFormat="true" ht="13.5" hidden="false" customHeight="false" outlineLevel="0" collapsed="false">
      <c r="A3629" s="346"/>
      <c r="B3629" s="346" t="s">
        <v>915</v>
      </c>
      <c r="C3629" s="346"/>
      <c r="D3629" s="346"/>
      <c r="E3629" s="346"/>
      <c r="F3629" s="347"/>
      <c r="G3629" s="348"/>
      <c r="H3629" s="349" t="n">
        <f aca="false">SUM(H3627:H3628)</f>
        <v>22390</v>
      </c>
      <c r="I3629" s="350" t="n">
        <f aca="false">K3629/H3629</f>
        <v>0.345376686020545</v>
      </c>
      <c r="J3629" s="351" t="n">
        <f aca="false">SUM(J3627:J3628)</f>
        <v>14657.016</v>
      </c>
      <c r="K3629" s="352" t="n">
        <f aca="false">H3629-J3629</f>
        <v>7732.984</v>
      </c>
      <c r="L3629" s="330"/>
      <c r="M3629" s="262"/>
      <c r="N3629" s="262"/>
      <c r="O3629" s="262"/>
      <c r="P3629" s="262"/>
      <c r="Q3629" s="262"/>
      <c r="R3629" s="331"/>
    </row>
    <row r="3630" s="1" customFormat="true" ht="13.5" hidden="false" customHeight="false" outlineLevel="0" collapsed="false">
      <c r="A3630" s="262"/>
      <c r="B3630" s="332"/>
      <c r="C3630" s="342"/>
      <c r="D3630" s="342"/>
      <c r="E3630" s="262"/>
      <c r="F3630" s="262"/>
      <c r="G3630" s="262"/>
      <c r="H3630" s="262"/>
      <c r="I3630" s="354"/>
      <c r="J3630" s="354"/>
      <c r="K3630" s="355"/>
      <c r="L3630" s="330"/>
      <c r="M3630" s="262"/>
      <c r="N3630" s="262"/>
      <c r="O3630" s="262"/>
      <c r="P3630" s="262"/>
      <c r="Q3630" s="262"/>
      <c r="R3630" s="331"/>
    </row>
    <row r="3631" s="1" customFormat="true" ht="13.5" hidden="false" customHeight="false" outlineLevel="0" collapsed="false">
      <c r="A3631" s="322"/>
      <c r="B3631" s="323" t="s">
        <v>2243</v>
      </c>
      <c r="C3631" s="324" t="s">
        <v>1541</v>
      </c>
      <c r="D3631" s="325" t="n">
        <v>42803</v>
      </c>
      <c r="E3631" s="322"/>
      <c r="F3631" s="322" t="s">
        <v>4438</v>
      </c>
      <c r="G3631" s="324"/>
      <c r="H3631" s="326" t="n">
        <v>0</v>
      </c>
      <c r="I3631" s="327" t="s">
        <v>358</v>
      </c>
      <c r="J3631" s="328" t="n">
        <v>65</v>
      </c>
      <c r="K3631" s="329" t="n">
        <v>59</v>
      </c>
      <c r="L3631" s="330"/>
      <c r="M3631" s="262"/>
      <c r="N3631" s="262"/>
      <c r="O3631" s="262"/>
      <c r="P3631" s="262"/>
      <c r="Q3631" s="262"/>
      <c r="R3631" s="331"/>
    </row>
    <row r="3632" s="1" customFormat="true" ht="12.75" hidden="false" customHeight="false" outlineLevel="0" collapsed="false">
      <c r="A3632" s="262" t="n">
        <v>50</v>
      </c>
      <c r="B3632" s="332" t="s">
        <v>4442</v>
      </c>
      <c r="C3632" s="332" t="s">
        <v>4443</v>
      </c>
      <c r="D3632" s="332" t="s">
        <v>4444</v>
      </c>
      <c r="E3632" s="262"/>
      <c r="F3632" s="331" t="n">
        <v>18.5</v>
      </c>
      <c r="G3632" s="333" t="n">
        <v>3100</v>
      </c>
      <c r="H3632" s="333" t="n">
        <f aca="false">A3632*G3632*(1-H3631/100)</f>
        <v>155000</v>
      </c>
      <c r="I3632" s="334" t="n">
        <v>2419.2675</v>
      </c>
      <c r="J3632" s="334" t="n">
        <f aca="false">(A3632*I3632)/J3631*K3631</f>
        <v>109797.525</v>
      </c>
      <c r="K3632" s="335" t="n">
        <f aca="false">H3632-J3632</f>
        <v>45202.475</v>
      </c>
      <c r="L3632" s="330"/>
      <c r="M3632" s="262"/>
      <c r="N3632" s="262" t="n">
        <v>2419.2675</v>
      </c>
      <c r="O3632" s="262" t="n">
        <v>27.57</v>
      </c>
      <c r="P3632" s="262" t="n">
        <v>3270</v>
      </c>
      <c r="Q3632" s="262" t="n">
        <v>3145.0478</v>
      </c>
      <c r="R3632" s="331" t="n">
        <f aca="false">A3632*F3632</f>
        <v>925</v>
      </c>
    </row>
    <row r="3633" s="1" customFormat="true" ht="12.75" hidden="false" customHeight="false" outlineLevel="0" collapsed="false">
      <c r="A3633" s="336" t="n">
        <f aca="false">SUM(A3632:A3632)</f>
        <v>50</v>
      </c>
      <c r="B3633" s="336" t="s">
        <v>377</v>
      </c>
      <c r="C3633" s="336"/>
      <c r="D3633" s="336"/>
      <c r="E3633" s="336"/>
      <c r="F3633" s="337" t="n">
        <f aca="false">R3633</f>
        <v>925</v>
      </c>
      <c r="G3633" s="338"/>
      <c r="H3633" s="339" t="n">
        <f aca="false">SUM(H3632:H3632)</f>
        <v>155000</v>
      </c>
      <c r="I3633" s="340"/>
      <c r="J3633" s="341" t="n">
        <f aca="false">SUM(J3632:J3632)</f>
        <v>109797.525</v>
      </c>
      <c r="K3633" s="335" t="n">
        <f aca="false">SUM(K3632:K3632)</f>
        <v>45202.475</v>
      </c>
      <c r="L3633" s="330"/>
      <c r="M3633" s="262"/>
      <c r="N3633" s="262"/>
      <c r="O3633" s="262"/>
      <c r="P3633" s="262"/>
      <c r="Q3633" s="262"/>
      <c r="R3633" s="331" t="n">
        <f aca="false">SUM(R3632:R3632)</f>
        <v>925</v>
      </c>
    </row>
    <row r="3634" s="1" customFormat="true" ht="12.75" hidden="false" customHeight="false" outlineLevel="0" collapsed="false">
      <c r="A3634" s="262"/>
      <c r="B3634" s="272" t="s">
        <v>914</v>
      </c>
      <c r="C3634" s="342"/>
      <c r="D3634" s="342"/>
      <c r="E3634" s="262"/>
      <c r="F3634" s="262"/>
      <c r="G3634" s="333"/>
      <c r="H3634" s="343" t="n">
        <v>0</v>
      </c>
      <c r="I3634" s="344" t="n">
        <f aca="false">K3635/J3635</f>
        <v>0.411689380065717</v>
      </c>
      <c r="J3634" s="345"/>
      <c r="K3634" s="335"/>
      <c r="L3634" s="330"/>
      <c r="M3634" s="262"/>
      <c r="N3634" s="262"/>
      <c r="O3634" s="262"/>
      <c r="P3634" s="262"/>
      <c r="Q3634" s="262"/>
      <c r="R3634" s="331"/>
    </row>
    <row r="3635" s="1" customFormat="true" ht="13.5" hidden="false" customHeight="false" outlineLevel="0" collapsed="false">
      <c r="A3635" s="346"/>
      <c r="B3635" s="346" t="s">
        <v>915</v>
      </c>
      <c r="C3635" s="346"/>
      <c r="D3635" s="346"/>
      <c r="E3635" s="346"/>
      <c r="F3635" s="347"/>
      <c r="G3635" s="348"/>
      <c r="H3635" s="349" t="n">
        <f aca="false">SUM(H3633:H3634)</f>
        <v>155000</v>
      </c>
      <c r="I3635" s="350" t="n">
        <f aca="false">K3635/H3635</f>
        <v>0.291628870967742</v>
      </c>
      <c r="J3635" s="351" t="n">
        <f aca="false">SUM(J3633:J3634)</f>
        <v>109797.525</v>
      </c>
      <c r="K3635" s="352" t="n">
        <f aca="false">H3635-J3635</f>
        <v>45202.475</v>
      </c>
      <c r="L3635" s="330"/>
      <c r="M3635" s="262"/>
      <c r="N3635" s="262"/>
      <c r="O3635" s="262"/>
      <c r="P3635" s="262"/>
      <c r="Q3635" s="262"/>
      <c r="R3635" s="331"/>
    </row>
    <row r="3636" s="1" customFormat="true" ht="13.5" hidden="false" customHeight="false" outlineLevel="0" collapsed="false">
      <c r="A3636" s="262"/>
      <c r="B3636" s="332"/>
      <c r="C3636" s="342"/>
      <c r="D3636" s="342"/>
      <c r="E3636" s="262"/>
      <c r="F3636" s="262"/>
      <c r="G3636" s="262"/>
      <c r="H3636" s="262"/>
      <c r="I3636" s="354"/>
      <c r="J3636" s="354"/>
      <c r="K3636" s="355"/>
      <c r="L3636" s="330"/>
      <c r="M3636" s="262"/>
      <c r="N3636" s="262"/>
      <c r="O3636" s="262"/>
      <c r="P3636" s="262"/>
      <c r="Q3636" s="262"/>
      <c r="R3636" s="331"/>
    </row>
    <row r="3637" s="1" customFormat="true" ht="13.5" hidden="false" customHeight="false" outlineLevel="0" collapsed="false">
      <c r="A3637" s="322"/>
      <c r="B3637" s="323" t="s">
        <v>2515</v>
      </c>
      <c r="C3637" s="324" t="s">
        <v>4445</v>
      </c>
      <c r="D3637" s="325" t="n">
        <v>42803</v>
      </c>
      <c r="E3637" s="322"/>
      <c r="F3637" s="322" t="s">
        <v>4438</v>
      </c>
      <c r="G3637" s="324"/>
      <c r="H3637" s="326" t="n">
        <v>0</v>
      </c>
      <c r="I3637" s="327" t="s">
        <v>358</v>
      </c>
      <c r="J3637" s="328" t="n">
        <v>65</v>
      </c>
      <c r="K3637" s="329" t="n">
        <v>59</v>
      </c>
      <c r="L3637" s="330"/>
      <c r="M3637" s="262"/>
      <c r="N3637" s="262"/>
      <c r="O3637" s="262"/>
      <c r="P3637" s="262"/>
      <c r="Q3637" s="262"/>
      <c r="R3637" s="331"/>
    </row>
    <row r="3638" s="1" customFormat="true" ht="12.75" hidden="false" customHeight="false" outlineLevel="0" collapsed="false">
      <c r="A3638" s="262" t="n">
        <v>2</v>
      </c>
      <c r="B3638" s="332" t="s">
        <v>2625</v>
      </c>
      <c r="C3638" s="332" t="s">
        <v>2410</v>
      </c>
      <c r="D3638" s="332" t="s">
        <v>2626</v>
      </c>
      <c r="E3638" s="262"/>
      <c r="F3638" s="331" t="n">
        <v>0.58</v>
      </c>
      <c r="G3638" s="333" t="n">
        <v>250</v>
      </c>
      <c r="H3638" s="333" t="n">
        <f aca="false">A3638*G3638*(1-H3637/100)</f>
        <v>500</v>
      </c>
      <c r="I3638" s="334" t="n">
        <v>165.75</v>
      </c>
      <c r="J3638" s="334" t="n">
        <f aca="false">(A3638*I3638)/J3637*K3637</f>
        <v>300.9</v>
      </c>
      <c r="K3638" s="335" t="n">
        <f aca="false">H3638-J3638</f>
        <v>199.1</v>
      </c>
      <c r="L3638" s="330"/>
      <c r="M3638" s="262"/>
      <c r="N3638" s="262" t="n">
        <v>165.75</v>
      </c>
      <c r="O3638" s="262" t="n">
        <v>1.5</v>
      </c>
      <c r="P3638" s="262" t="n">
        <v>500</v>
      </c>
      <c r="Q3638" s="262" t="n">
        <v>250</v>
      </c>
      <c r="R3638" s="331" t="n">
        <f aca="false">A3638*F3638</f>
        <v>1.16</v>
      </c>
    </row>
    <row r="3639" s="1" customFormat="true" ht="12.75" hidden="false" customHeight="false" outlineLevel="0" collapsed="false">
      <c r="A3639" s="262" t="n">
        <v>2</v>
      </c>
      <c r="B3639" s="332" t="s">
        <v>2618</v>
      </c>
      <c r="C3639" s="332" t="s">
        <v>1806</v>
      </c>
      <c r="D3639" s="332" t="s">
        <v>2619</v>
      </c>
      <c r="E3639" s="262"/>
      <c r="F3639" s="331" t="n">
        <v>0.96</v>
      </c>
      <c r="G3639" s="333" t="n">
        <v>829</v>
      </c>
      <c r="H3639" s="333" t="n">
        <f aca="false">A3639*G3639*(1-H3637/100)</f>
        <v>1658</v>
      </c>
      <c r="I3639" s="334" t="n">
        <v>614.25</v>
      </c>
      <c r="J3639" s="334" t="n">
        <f aca="false">(A3639*I3639)/J3637*K3637</f>
        <v>1115.1</v>
      </c>
      <c r="K3639" s="335" t="n">
        <f aca="false">H3639-J3639</f>
        <v>542.9</v>
      </c>
      <c r="L3639" s="330"/>
      <c r="M3639" s="262"/>
      <c r="N3639" s="262" t="n">
        <v>614.25</v>
      </c>
      <c r="O3639" s="262" t="n">
        <v>7</v>
      </c>
      <c r="P3639" s="262" t="n">
        <v>1110</v>
      </c>
      <c r="Q3639" s="262" t="n">
        <v>829</v>
      </c>
      <c r="R3639" s="331" t="n">
        <f aca="false">A3639*F3639</f>
        <v>1.92</v>
      </c>
    </row>
    <row r="3640" s="1" customFormat="true" ht="12.75" hidden="false" customHeight="false" outlineLevel="0" collapsed="false">
      <c r="A3640" s="262" t="n">
        <v>1</v>
      </c>
      <c r="B3640" s="332" t="s">
        <v>4446</v>
      </c>
      <c r="C3640" s="332" t="s">
        <v>4447</v>
      </c>
      <c r="D3640" s="332" t="s">
        <v>4448</v>
      </c>
      <c r="E3640" s="262"/>
      <c r="F3640" s="331" t="n">
        <v>2.21</v>
      </c>
      <c r="G3640" s="333" t="n">
        <v>838</v>
      </c>
      <c r="H3640" s="333" t="n">
        <f aca="false">A3640*G3640*(1-H3637/100)</f>
        <v>838</v>
      </c>
      <c r="I3640" s="334" t="n">
        <v>620.7764</v>
      </c>
      <c r="J3640" s="334" t="n">
        <f aca="false">(A3640*I3640)/J3637*K3637</f>
        <v>563.473963076923</v>
      </c>
      <c r="K3640" s="335" t="n">
        <f aca="false">H3640-J3640</f>
        <v>274.526036923077</v>
      </c>
      <c r="L3640" s="330"/>
      <c r="M3640" s="262"/>
      <c r="N3640" s="262" t="n">
        <v>620.7764</v>
      </c>
      <c r="O3640" s="262" t="n">
        <v>7.074375</v>
      </c>
      <c r="P3640" s="262" t="n">
        <v>1120</v>
      </c>
      <c r="Q3640" s="262" t="n">
        <v>838</v>
      </c>
      <c r="R3640" s="331" t="n">
        <f aca="false">A3640*F3640</f>
        <v>2.21</v>
      </c>
    </row>
    <row r="3641" s="1" customFormat="true" ht="12.75" hidden="false" customHeight="false" outlineLevel="0" collapsed="false">
      <c r="A3641" s="262" t="n">
        <v>2</v>
      </c>
      <c r="B3641" s="332" t="s">
        <v>2605</v>
      </c>
      <c r="C3641" s="332" t="s">
        <v>1562</v>
      </c>
      <c r="D3641" s="332" t="s">
        <v>1917</v>
      </c>
      <c r="E3641" s="262"/>
      <c r="F3641" s="331" t="n">
        <v>0.78</v>
      </c>
      <c r="G3641" s="333" t="n">
        <v>308</v>
      </c>
      <c r="H3641" s="333" t="n">
        <f aca="false">A3641*G3641*(1-H3637/100)</f>
        <v>616</v>
      </c>
      <c r="I3641" s="334" t="n">
        <v>219.375</v>
      </c>
      <c r="J3641" s="334" t="n">
        <f aca="false">(A3641*I3641)/J3637*K3637</f>
        <v>398.25</v>
      </c>
      <c r="K3641" s="335" t="n">
        <f aca="false">H3641-J3641</f>
        <v>217.75</v>
      </c>
      <c r="L3641" s="330"/>
      <c r="M3641" s="262"/>
      <c r="N3641" s="262" t="n">
        <v>219.375</v>
      </c>
      <c r="O3641" s="262" t="n">
        <v>2.5</v>
      </c>
      <c r="P3641" s="262" t="n">
        <v>450</v>
      </c>
      <c r="Q3641" s="262" t="n">
        <v>308</v>
      </c>
      <c r="R3641" s="331" t="n">
        <f aca="false">A3641*F3641</f>
        <v>1.56</v>
      </c>
    </row>
    <row r="3642" s="1" customFormat="true" ht="12.75" hidden="false" customHeight="false" outlineLevel="0" collapsed="false">
      <c r="A3642" s="262" t="n">
        <v>2</v>
      </c>
      <c r="B3642" s="332" t="s">
        <v>4449</v>
      </c>
      <c r="C3642" s="272" t="s">
        <v>4450</v>
      </c>
      <c r="D3642" s="332"/>
      <c r="E3642" s="262"/>
      <c r="F3642" s="331"/>
      <c r="G3642" s="333" t="n">
        <v>650</v>
      </c>
      <c r="H3642" s="333" t="n">
        <f aca="false">1300</f>
        <v>1300</v>
      </c>
      <c r="I3642" s="334"/>
      <c r="J3642" s="334"/>
      <c r="K3642" s="335"/>
      <c r="L3642" s="330"/>
      <c r="M3642" s="262"/>
      <c r="N3642" s="262"/>
      <c r="O3642" s="262"/>
      <c r="P3642" s="262"/>
      <c r="Q3642" s="262"/>
      <c r="R3642" s="331"/>
    </row>
    <row r="3643" s="1" customFormat="true" ht="12.75" hidden="false" customHeight="false" outlineLevel="0" collapsed="false">
      <c r="A3643" s="336" t="n">
        <f aca="false">SUM(A3638:A3642)</f>
        <v>9</v>
      </c>
      <c r="B3643" s="336" t="s">
        <v>377</v>
      </c>
      <c r="C3643" s="336"/>
      <c r="D3643" s="336"/>
      <c r="E3643" s="336"/>
      <c r="F3643" s="337" t="n">
        <f aca="false">R3643</f>
        <v>6.85</v>
      </c>
      <c r="G3643" s="338"/>
      <c r="H3643" s="339" t="n">
        <f aca="false">SUM(H3638:H3642)</f>
        <v>4912</v>
      </c>
      <c r="I3643" s="340"/>
      <c r="J3643" s="341" t="n">
        <f aca="false">SUM(J3638:J3642)</f>
        <v>2377.72396307692</v>
      </c>
      <c r="K3643" s="335" t="n">
        <f aca="false">SUM(K3638:K3642)</f>
        <v>1234.27603692308</v>
      </c>
      <c r="L3643" s="330"/>
      <c r="M3643" s="262"/>
      <c r="N3643" s="262"/>
      <c r="O3643" s="262"/>
      <c r="P3643" s="262"/>
      <c r="Q3643" s="262"/>
      <c r="R3643" s="331" t="n">
        <f aca="false">SUM(R3638:R3642)</f>
        <v>6.85</v>
      </c>
    </row>
    <row r="3644" s="1" customFormat="true" ht="12.75" hidden="false" customHeight="false" outlineLevel="0" collapsed="false">
      <c r="A3644" s="262"/>
      <c r="B3644" s="272" t="s">
        <v>914</v>
      </c>
      <c r="C3644" s="380" t="s">
        <v>4451</v>
      </c>
      <c r="D3644" s="342"/>
      <c r="E3644" s="262"/>
      <c r="F3644" s="262"/>
      <c r="G3644" s="333"/>
      <c r="H3644" s="343" t="n">
        <v>0</v>
      </c>
      <c r="I3644" s="344" t="n">
        <f aca="false">K3645/J3645</f>
        <v>1.06584114736496</v>
      </c>
      <c r="J3644" s="345"/>
      <c r="K3644" s="335"/>
      <c r="L3644" s="330"/>
      <c r="M3644" s="262"/>
      <c r="N3644" s="262"/>
      <c r="O3644" s="262"/>
      <c r="P3644" s="262"/>
      <c r="Q3644" s="262"/>
      <c r="R3644" s="331"/>
    </row>
    <row r="3645" s="1" customFormat="true" ht="13.5" hidden="false" customHeight="false" outlineLevel="0" collapsed="false">
      <c r="A3645" s="346"/>
      <c r="B3645" s="346" t="s">
        <v>915</v>
      </c>
      <c r="C3645" s="346" t="s">
        <v>4452</v>
      </c>
      <c r="D3645" s="346"/>
      <c r="E3645" s="346"/>
      <c r="F3645" s="347"/>
      <c r="G3645" s="348"/>
      <c r="H3645" s="349" t="n">
        <f aca="false">SUM(H3643:H3644)</f>
        <v>4912</v>
      </c>
      <c r="I3645" s="350" t="n">
        <f aca="false">K3645/H3645</f>
        <v>0.515935675269356</v>
      </c>
      <c r="J3645" s="351" t="n">
        <f aca="false">SUM(J3643:J3644)</f>
        <v>2377.72396307692</v>
      </c>
      <c r="K3645" s="352" t="n">
        <f aca="false">H3645-J3645</f>
        <v>2534.27603692308</v>
      </c>
      <c r="L3645" s="330"/>
      <c r="M3645" s="262"/>
      <c r="N3645" s="262"/>
      <c r="O3645" s="262"/>
      <c r="P3645" s="262"/>
      <c r="Q3645" s="262"/>
      <c r="R3645" s="331"/>
    </row>
    <row r="3646" s="1" customFormat="true" ht="13.5" hidden="false" customHeight="false" outlineLevel="0" collapsed="false">
      <c r="A3646" s="262"/>
      <c r="B3646" s="332"/>
      <c r="C3646" s="342"/>
      <c r="D3646" s="342"/>
      <c r="E3646" s="262"/>
      <c r="F3646" s="262"/>
      <c r="G3646" s="262"/>
      <c r="H3646" s="262"/>
      <c r="I3646" s="354"/>
      <c r="J3646" s="354"/>
      <c r="K3646" s="355"/>
      <c r="L3646" s="330"/>
      <c r="M3646" s="262"/>
      <c r="N3646" s="262"/>
      <c r="O3646" s="262"/>
      <c r="P3646" s="262"/>
      <c r="Q3646" s="262"/>
      <c r="R3646" s="331"/>
    </row>
    <row r="3647" s="1" customFormat="true" ht="13.5" hidden="false" customHeight="false" outlineLevel="0" collapsed="false">
      <c r="A3647" s="322"/>
      <c r="B3647" s="323" t="s">
        <v>385</v>
      </c>
      <c r="C3647" s="324"/>
      <c r="D3647" s="325" t="n">
        <v>42803</v>
      </c>
      <c r="E3647" s="322"/>
      <c r="F3647" s="322" t="s">
        <v>4453</v>
      </c>
      <c r="G3647" s="324"/>
      <c r="H3647" s="326" t="n">
        <v>0</v>
      </c>
      <c r="I3647" s="327" t="s">
        <v>358</v>
      </c>
      <c r="J3647" s="328" t="n">
        <v>65</v>
      </c>
      <c r="K3647" s="329" t="n">
        <v>59</v>
      </c>
      <c r="L3647" s="330"/>
      <c r="M3647" s="262"/>
      <c r="N3647" s="262"/>
      <c r="O3647" s="262"/>
      <c r="P3647" s="262"/>
      <c r="Q3647" s="262"/>
      <c r="R3647" s="331"/>
    </row>
    <row r="3648" s="1" customFormat="true" ht="12.75" hidden="false" customHeight="false" outlineLevel="0" collapsed="false">
      <c r="A3648" s="262" t="n">
        <v>1</v>
      </c>
      <c r="B3648" s="332" t="s">
        <v>2722</v>
      </c>
      <c r="C3648" s="332" t="s">
        <v>2723</v>
      </c>
      <c r="D3648" s="332" t="s">
        <v>2724</v>
      </c>
      <c r="E3648" s="262"/>
      <c r="F3648" s="331" t="n">
        <v>1.85</v>
      </c>
      <c r="G3648" s="333" t="n">
        <v>450</v>
      </c>
      <c r="H3648" s="333" t="n">
        <f aca="false">A3648*G3648*(1-H3647/100)</f>
        <v>450</v>
      </c>
      <c r="I3648" s="334" t="n">
        <v>227.2725</v>
      </c>
      <c r="J3648" s="334" t="n">
        <f aca="false">(A3648*I3648)/J3647*K3647</f>
        <v>206.2935</v>
      </c>
      <c r="K3648" s="335" t="n">
        <f aca="false">H3648-J3648</f>
        <v>243.7065</v>
      </c>
      <c r="L3648" s="330"/>
      <c r="M3648" s="262"/>
      <c r="N3648" s="262" t="n">
        <v>227.2725</v>
      </c>
      <c r="O3648" s="262" t="n">
        <v>2.59</v>
      </c>
      <c r="P3648" s="262" t="n">
        <v>450</v>
      </c>
      <c r="Q3648" s="262" t="n">
        <v>306.8179</v>
      </c>
      <c r="R3648" s="331" t="n">
        <f aca="false">A3648*F3648</f>
        <v>1.85</v>
      </c>
    </row>
    <row r="3649" s="1" customFormat="true" ht="12.75" hidden="false" customHeight="false" outlineLevel="0" collapsed="false">
      <c r="A3649" s="262" t="n">
        <v>4</v>
      </c>
      <c r="B3649" s="332" t="s">
        <v>1302</v>
      </c>
      <c r="C3649" s="332" t="s">
        <v>830</v>
      </c>
      <c r="D3649" s="332" t="s">
        <v>1049</v>
      </c>
      <c r="E3649" s="262"/>
      <c r="F3649" s="331" t="n">
        <v>1.1</v>
      </c>
      <c r="G3649" s="333" t="n">
        <v>550</v>
      </c>
      <c r="H3649" s="333" t="n">
        <f aca="false">A3649*G3649*(1-H3647/100)</f>
        <v>2200</v>
      </c>
      <c r="I3649" s="334" t="n">
        <v>145.6</v>
      </c>
      <c r="J3649" s="334" t="n">
        <f aca="false">(A3649*I3649)/J3647*K3647</f>
        <v>528.64</v>
      </c>
      <c r="K3649" s="335" t="n">
        <f aca="false">H3649-J3649</f>
        <v>1671.36</v>
      </c>
      <c r="L3649" s="330"/>
      <c r="M3649" s="262"/>
      <c r="N3649" s="262" t="n">
        <v>145.6</v>
      </c>
      <c r="O3649" s="262" t="n">
        <v>1.6</v>
      </c>
      <c r="P3649" s="262" t="n">
        <v>550</v>
      </c>
      <c r="Q3649" s="262" t="n">
        <v>218.4</v>
      </c>
      <c r="R3649" s="331" t="n">
        <f aca="false">A3649*F3649</f>
        <v>4.4</v>
      </c>
    </row>
    <row r="3650" s="1" customFormat="true" ht="12.75" hidden="false" customHeight="false" outlineLevel="0" collapsed="false">
      <c r="A3650" s="262" t="n">
        <v>14</v>
      </c>
      <c r="B3650" s="332" t="s">
        <v>832</v>
      </c>
      <c r="C3650" s="332" t="s">
        <v>833</v>
      </c>
      <c r="D3650" s="332" t="s">
        <v>834</v>
      </c>
      <c r="E3650" s="262"/>
      <c r="F3650" s="331" t="n">
        <v>0.03</v>
      </c>
      <c r="G3650" s="333" t="n">
        <v>34</v>
      </c>
      <c r="H3650" s="333" t="n">
        <f aca="false">A3650*G3650*(1-H3647/100)</f>
        <v>476</v>
      </c>
      <c r="I3650" s="334" t="n">
        <v>22.75</v>
      </c>
      <c r="J3650" s="334" t="n">
        <f aca="false">(A3650*I3650)/J3647*K3647</f>
        <v>289.1</v>
      </c>
      <c r="K3650" s="335" t="n">
        <f aca="false">H3650-J3650</f>
        <v>186.9</v>
      </c>
      <c r="L3650" s="330"/>
      <c r="M3650" s="262"/>
      <c r="N3650" s="262" t="n">
        <v>22.75</v>
      </c>
      <c r="O3650" s="262" t="n">
        <v>0.25</v>
      </c>
      <c r="P3650" s="262" t="n">
        <v>34.125</v>
      </c>
      <c r="Q3650" s="262" t="n">
        <v>36.4</v>
      </c>
      <c r="R3650" s="331" t="n">
        <f aca="false">A3650*F3650</f>
        <v>0.42</v>
      </c>
    </row>
    <row r="3651" s="1" customFormat="true" ht="12.75" hidden="false" customHeight="false" outlineLevel="0" collapsed="false">
      <c r="A3651" s="262" t="n">
        <v>14</v>
      </c>
      <c r="B3651" s="332" t="s">
        <v>841</v>
      </c>
      <c r="C3651" s="332" t="s">
        <v>842</v>
      </c>
      <c r="D3651" s="332" t="s">
        <v>834</v>
      </c>
      <c r="E3651" s="262"/>
      <c r="F3651" s="331" t="n">
        <v>0.02</v>
      </c>
      <c r="G3651" s="333" t="n">
        <v>31</v>
      </c>
      <c r="H3651" s="333" t="n">
        <f aca="false">A3651*G3651*(1-H3647/100)</f>
        <v>434</v>
      </c>
      <c r="I3651" s="334" t="n">
        <v>20.93</v>
      </c>
      <c r="J3651" s="334" t="n">
        <f aca="false">(A3651*I3651)/J3647*K3647</f>
        <v>265.972</v>
      </c>
      <c r="K3651" s="335" t="n">
        <f aca="false">H3651-J3651</f>
        <v>168.028</v>
      </c>
      <c r="L3651" s="330"/>
      <c r="M3651" s="262"/>
      <c r="N3651" s="262" t="n">
        <v>20.93</v>
      </c>
      <c r="O3651" s="262" t="n">
        <v>0.23</v>
      </c>
      <c r="P3651" s="262" t="n">
        <v>31.395</v>
      </c>
      <c r="Q3651" s="262" t="n">
        <v>27.209</v>
      </c>
      <c r="R3651" s="331" t="n">
        <f aca="false">A3651*F3651</f>
        <v>0.28</v>
      </c>
    </row>
    <row r="3652" s="1" customFormat="true" ht="12.75" hidden="false" customHeight="false" outlineLevel="0" collapsed="false">
      <c r="A3652" s="262" t="n">
        <v>1</v>
      </c>
      <c r="B3652" s="332" t="s">
        <v>4454</v>
      </c>
      <c r="C3652" s="332" t="s">
        <v>4455</v>
      </c>
      <c r="D3652" s="332" t="s">
        <v>4456</v>
      </c>
      <c r="E3652" s="262"/>
      <c r="F3652" s="331" t="n">
        <v>1.6</v>
      </c>
      <c r="G3652" s="333" t="n">
        <v>366</v>
      </c>
      <c r="H3652" s="333" t="n">
        <f aca="false">A3652*G3652*(1-H3647/100)</f>
        <v>366</v>
      </c>
      <c r="I3652" s="334" t="n">
        <v>243.75</v>
      </c>
      <c r="J3652" s="334" t="n">
        <f aca="false">(A3652*I3652)/J3647*K3647</f>
        <v>221.25</v>
      </c>
      <c r="K3652" s="335" t="n">
        <f aca="false">H3652-J3652</f>
        <v>144.75</v>
      </c>
      <c r="L3652" s="330"/>
      <c r="M3652" s="262"/>
      <c r="N3652" s="262" t="n">
        <v>243.75</v>
      </c>
      <c r="O3652" s="262" t="n">
        <v>2.5</v>
      </c>
      <c r="P3652" s="262" t="n">
        <v>365.625</v>
      </c>
      <c r="Q3652" s="262" t="n">
        <v>329.0625</v>
      </c>
      <c r="R3652" s="331" t="n">
        <f aca="false">A3652*F3652</f>
        <v>1.6</v>
      </c>
    </row>
    <row r="3653" s="1" customFormat="true" ht="12.75" hidden="false" customHeight="false" outlineLevel="0" collapsed="false">
      <c r="A3653" s="262" t="n">
        <v>1</v>
      </c>
      <c r="B3653" s="332" t="s">
        <v>1874</v>
      </c>
      <c r="C3653" s="332" t="s">
        <v>1875</v>
      </c>
      <c r="D3653" s="332" t="s">
        <v>1876</v>
      </c>
      <c r="E3653" s="262"/>
      <c r="F3653" s="331" t="n">
        <v>0.1</v>
      </c>
      <c r="G3653" s="333" t="n">
        <v>82</v>
      </c>
      <c r="H3653" s="333" t="n">
        <f aca="false">A3653*G3653*(1-H3647/100)</f>
        <v>82</v>
      </c>
      <c r="I3653" s="334" t="n">
        <v>45.5</v>
      </c>
      <c r="J3653" s="334" t="n">
        <f aca="false">(A3653*I3653)/J3647*K3647</f>
        <v>41.3</v>
      </c>
      <c r="K3653" s="335" t="n">
        <f aca="false">H3653-J3653</f>
        <v>40.7</v>
      </c>
      <c r="L3653" s="330"/>
      <c r="M3653" s="262"/>
      <c r="N3653" s="262" t="n">
        <v>45.5</v>
      </c>
      <c r="O3653" s="262" t="n">
        <v>0.5</v>
      </c>
      <c r="P3653" s="262" t="n">
        <v>81.9</v>
      </c>
      <c r="Q3653" s="262" t="n">
        <v>54.6</v>
      </c>
      <c r="R3653" s="331" t="n">
        <f aca="false">A3653*F3653</f>
        <v>0.1</v>
      </c>
    </row>
    <row r="3654" s="1" customFormat="true" ht="12.75" hidden="false" customHeight="false" outlineLevel="0" collapsed="false">
      <c r="A3654" s="262" t="n">
        <v>2</v>
      </c>
      <c r="B3654" s="332" t="s">
        <v>2002</v>
      </c>
      <c r="C3654" s="332" t="s">
        <v>2003</v>
      </c>
      <c r="D3654" s="332" t="s">
        <v>2004</v>
      </c>
      <c r="E3654" s="262"/>
      <c r="F3654" s="331" t="n">
        <v>0.1</v>
      </c>
      <c r="G3654" s="333" t="n">
        <v>0</v>
      </c>
      <c r="H3654" s="333" t="n">
        <f aca="false">A3654*G3654*(1-H3647/100)</f>
        <v>0</v>
      </c>
      <c r="I3654" s="334" t="n">
        <v>17.55</v>
      </c>
      <c r="J3654" s="334" t="n">
        <f aca="false">(A3654*I3654)/J3647*K3647</f>
        <v>31.86</v>
      </c>
      <c r="K3654" s="335" t="n">
        <f aca="false">H3654-J3654</f>
        <v>-31.86</v>
      </c>
      <c r="L3654" s="330"/>
      <c r="M3654" s="262"/>
      <c r="N3654" s="262" t="n">
        <v>17.55</v>
      </c>
      <c r="O3654" s="262" t="n">
        <v>0.2</v>
      </c>
      <c r="P3654" s="262"/>
      <c r="Q3654" s="262" t="n">
        <v>23.6925</v>
      </c>
      <c r="R3654" s="331" t="n">
        <f aca="false">A3654*F3654</f>
        <v>0.2</v>
      </c>
    </row>
    <row r="3655" s="1" customFormat="true" ht="12.75" hidden="false" customHeight="false" outlineLevel="0" collapsed="false">
      <c r="A3655" s="262" t="n">
        <v>32</v>
      </c>
      <c r="B3655" s="332" t="s">
        <v>2006</v>
      </c>
      <c r="C3655" s="332" t="s">
        <v>2007</v>
      </c>
      <c r="D3655" s="332" t="s">
        <v>2008</v>
      </c>
      <c r="E3655" s="262"/>
      <c r="F3655" s="331" t="n">
        <v>0.18</v>
      </c>
      <c r="G3655" s="333" t="n">
        <v>50</v>
      </c>
      <c r="H3655" s="333" t="n">
        <f aca="false">A3655*G3655*(1-H3647/100)</f>
        <v>1600</v>
      </c>
      <c r="I3655" s="334" t="n">
        <v>28.275</v>
      </c>
      <c r="J3655" s="334" t="n">
        <f aca="false">(A3655*I3655)/J3647*K3647</f>
        <v>821.28</v>
      </c>
      <c r="K3655" s="335" t="n">
        <f aca="false">H3655-J3655</f>
        <v>778.72</v>
      </c>
      <c r="L3655" s="330"/>
      <c r="M3655" s="262"/>
      <c r="N3655" s="262" t="n">
        <v>28.275</v>
      </c>
      <c r="O3655" s="262" t="n">
        <v>0.3</v>
      </c>
      <c r="P3655" s="262" t="n">
        <v>50</v>
      </c>
      <c r="Q3655" s="262" t="n">
        <v>39.585</v>
      </c>
      <c r="R3655" s="331" t="n">
        <f aca="false">A3655*F3655</f>
        <v>5.76</v>
      </c>
    </row>
    <row r="3656" s="1" customFormat="true" ht="12.75" hidden="false" customHeight="false" outlineLevel="0" collapsed="false">
      <c r="A3656" s="262" t="n">
        <v>32</v>
      </c>
      <c r="B3656" s="332" t="s">
        <v>2009</v>
      </c>
      <c r="C3656" s="332" t="s">
        <v>2010</v>
      </c>
      <c r="D3656" s="332" t="s">
        <v>2011</v>
      </c>
      <c r="E3656" s="262"/>
      <c r="F3656" s="331" t="n">
        <v>0.05</v>
      </c>
      <c r="G3656" s="333" t="n">
        <v>20</v>
      </c>
      <c r="H3656" s="333" t="n">
        <f aca="false">A3656*G3656*(1-H3647/100)</f>
        <v>640</v>
      </c>
      <c r="I3656" s="334" t="n">
        <v>14.1375</v>
      </c>
      <c r="J3656" s="334" t="n">
        <f aca="false">(A3656*I3656)/J3647*K3647</f>
        <v>410.64</v>
      </c>
      <c r="K3656" s="335" t="n">
        <f aca="false">H3656-J3656</f>
        <v>229.36</v>
      </c>
      <c r="L3656" s="330"/>
      <c r="M3656" s="262"/>
      <c r="N3656" s="262" t="n">
        <v>14.1375</v>
      </c>
      <c r="O3656" s="262" t="n">
        <v>0.15</v>
      </c>
      <c r="P3656" s="262" t="n">
        <v>20</v>
      </c>
      <c r="Q3656" s="262" t="n">
        <v>19.7925</v>
      </c>
      <c r="R3656" s="331" t="n">
        <f aca="false">A3656*F3656</f>
        <v>1.6</v>
      </c>
    </row>
    <row r="3657" s="1" customFormat="true" ht="12.75" hidden="false" customHeight="false" outlineLevel="0" collapsed="false">
      <c r="A3657" s="262" t="n">
        <v>1</v>
      </c>
      <c r="B3657" s="332" t="s">
        <v>4108</v>
      </c>
      <c r="C3657" s="332" t="s">
        <v>1822</v>
      </c>
      <c r="D3657" s="332" t="s">
        <v>4109</v>
      </c>
      <c r="E3657" s="262"/>
      <c r="F3657" s="331" t="n">
        <v>0.4</v>
      </c>
      <c r="G3657" s="333" t="n">
        <v>237</v>
      </c>
      <c r="H3657" s="333" t="n">
        <f aca="false">A3657*G3657*(1-H3647/100)</f>
        <v>237</v>
      </c>
      <c r="I3657" s="334" t="n">
        <v>157.95</v>
      </c>
      <c r="J3657" s="334" t="n">
        <f aca="false">(A3657*I3657)/J3647*K3647</f>
        <v>143.37</v>
      </c>
      <c r="K3657" s="335" t="n">
        <f aca="false">H3657-J3657</f>
        <v>93.63</v>
      </c>
      <c r="L3657" s="330"/>
      <c r="M3657" s="262"/>
      <c r="N3657" s="262" t="n">
        <v>157.95</v>
      </c>
      <c r="O3657" s="262" t="n">
        <v>1.8</v>
      </c>
      <c r="P3657" s="262" t="n">
        <v>236.925</v>
      </c>
      <c r="Q3657" s="262" t="n">
        <v>213.2325</v>
      </c>
      <c r="R3657" s="331" t="n">
        <f aca="false">A3657*F3657</f>
        <v>0.4</v>
      </c>
    </row>
    <row r="3658" s="1" customFormat="true" ht="12.75" hidden="false" customHeight="false" outlineLevel="0" collapsed="false">
      <c r="A3658" s="262" t="n">
        <v>1</v>
      </c>
      <c r="B3658" s="332" t="s">
        <v>4457</v>
      </c>
      <c r="C3658" s="332" t="s">
        <v>1825</v>
      </c>
      <c r="D3658" s="332" t="s">
        <v>3646</v>
      </c>
      <c r="E3658" s="262"/>
      <c r="F3658" s="331" t="n">
        <v>3.6</v>
      </c>
      <c r="G3658" s="333" t="n">
        <v>790</v>
      </c>
      <c r="H3658" s="333" t="n">
        <f aca="false">A3658*G3658*(1-H3647/100)</f>
        <v>790</v>
      </c>
      <c r="I3658" s="334" t="n">
        <v>526.5</v>
      </c>
      <c r="J3658" s="334" t="n">
        <f aca="false">(A3658*I3658)/J3647*K3647</f>
        <v>477.9</v>
      </c>
      <c r="K3658" s="335" t="n">
        <f aca="false">H3658-J3658</f>
        <v>312.1</v>
      </c>
      <c r="L3658" s="330"/>
      <c r="M3658" s="262"/>
      <c r="N3658" s="262" t="n">
        <v>526.5</v>
      </c>
      <c r="O3658" s="262" t="n">
        <v>6</v>
      </c>
      <c r="P3658" s="262" t="n">
        <v>789.75</v>
      </c>
      <c r="Q3658" s="262" t="n">
        <v>710.775</v>
      </c>
      <c r="R3658" s="331" t="n">
        <f aca="false">A3658*F3658</f>
        <v>3.6</v>
      </c>
    </row>
    <row r="3659" s="1" customFormat="true" ht="12.75" hidden="false" customHeight="false" outlineLevel="0" collapsed="false">
      <c r="A3659" s="262" t="n">
        <v>1</v>
      </c>
      <c r="B3659" s="332" t="s">
        <v>2545</v>
      </c>
      <c r="C3659" s="332" t="s">
        <v>2546</v>
      </c>
      <c r="D3659" s="332" t="s">
        <v>2547</v>
      </c>
      <c r="E3659" s="262"/>
      <c r="F3659" s="331" t="n">
        <v>23</v>
      </c>
      <c r="G3659" s="333" t="n">
        <v>0</v>
      </c>
      <c r="H3659" s="333" t="n">
        <f aca="false">A3659*G3659*(1-H3647/100)</f>
        <v>0</v>
      </c>
      <c r="I3659" s="334" t="n">
        <v>3202.875</v>
      </c>
      <c r="J3659" s="334" t="n">
        <f aca="false">(A3659*I3659)/J3647*K3647</f>
        <v>2907.225</v>
      </c>
      <c r="K3659" s="335" t="n">
        <f aca="false">H3659-J3659</f>
        <v>-2907.225</v>
      </c>
      <c r="L3659" s="330"/>
      <c r="M3659" s="262"/>
      <c r="N3659" s="262" t="n">
        <v>3202.875</v>
      </c>
      <c r="O3659" s="262" t="n">
        <v>36.5</v>
      </c>
      <c r="P3659" s="262"/>
      <c r="Q3659" s="262" t="n">
        <v>4484.025</v>
      </c>
      <c r="R3659" s="331" t="n">
        <f aca="false">A3659*F3659</f>
        <v>23</v>
      </c>
    </row>
    <row r="3660" s="1" customFormat="true" ht="12.75" hidden="false" customHeight="false" outlineLevel="0" collapsed="false">
      <c r="A3660" s="262" t="n">
        <v>2</v>
      </c>
      <c r="B3660" s="332" t="s">
        <v>4458</v>
      </c>
      <c r="C3660" s="332" t="s">
        <v>4459</v>
      </c>
      <c r="D3660" s="332" t="s">
        <v>4460</v>
      </c>
      <c r="E3660" s="262"/>
      <c r="F3660" s="331" t="n">
        <v>5</v>
      </c>
      <c r="G3660" s="333" t="n">
        <v>2600</v>
      </c>
      <c r="H3660" s="333" t="n">
        <f aca="false">A3660*G3660*(1-H3647/100)</f>
        <v>5200</v>
      </c>
      <c r="I3660" s="334" t="n">
        <v>1755</v>
      </c>
      <c r="J3660" s="334" t="n">
        <f aca="false">(A3660*I3660)/J3647*K3647</f>
        <v>3186</v>
      </c>
      <c r="K3660" s="335" t="n">
        <f aca="false">H3660-J3660</f>
        <v>2014</v>
      </c>
      <c r="L3660" s="330"/>
      <c r="M3660" s="262"/>
      <c r="N3660" s="262" t="n">
        <v>1755</v>
      </c>
      <c r="O3660" s="262" t="n">
        <v>20</v>
      </c>
      <c r="P3660" s="262" t="n">
        <v>2600</v>
      </c>
      <c r="Q3660" s="262" t="n">
        <v>2369.25</v>
      </c>
      <c r="R3660" s="331" t="n">
        <f aca="false">A3660*F3660</f>
        <v>10</v>
      </c>
    </row>
    <row r="3661" s="1" customFormat="true" ht="12.75" hidden="false" customHeight="false" outlineLevel="0" collapsed="false">
      <c r="A3661" s="262" t="n">
        <v>1</v>
      </c>
      <c r="B3661" s="332" t="s">
        <v>4461</v>
      </c>
      <c r="C3661" s="332" t="s">
        <v>4462</v>
      </c>
      <c r="D3661" s="332" t="s">
        <v>4463</v>
      </c>
      <c r="E3661" s="262"/>
      <c r="F3661" s="331"/>
      <c r="G3661" s="333" t="n">
        <v>2271</v>
      </c>
      <c r="H3661" s="333" t="n">
        <f aca="false">A3661*G3661*(1-H3647/100)</f>
        <v>2271</v>
      </c>
      <c r="I3661" s="334" t="n">
        <v>1513.967</v>
      </c>
      <c r="J3661" s="334" t="n">
        <f aca="false">(A3661*I3661)/J3647*K3647</f>
        <v>1374.2162</v>
      </c>
      <c r="K3661" s="335" t="n">
        <f aca="false">H3661-J3661</f>
        <v>896.7838</v>
      </c>
      <c r="L3661" s="330"/>
      <c r="M3661" s="262"/>
      <c r="N3661" s="262" t="n">
        <v>1513.967</v>
      </c>
      <c r="O3661" s="262" t="n">
        <v>17.78</v>
      </c>
      <c r="P3661" s="262" t="n">
        <v>2270.9505</v>
      </c>
      <c r="Q3661" s="262" t="n">
        <v>1892.4588</v>
      </c>
      <c r="R3661" s="331" t="n">
        <f aca="false">A3661*F3661</f>
        <v>0</v>
      </c>
    </row>
    <row r="3662" s="1" customFormat="true" ht="12.75" hidden="false" customHeight="false" outlineLevel="0" collapsed="false">
      <c r="A3662" s="262" t="n">
        <v>1</v>
      </c>
      <c r="B3662" s="332" t="s">
        <v>1292</v>
      </c>
      <c r="C3662" s="332" t="s">
        <v>1293</v>
      </c>
      <c r="D3662" s="332" t="s">
        <v>856</v>
      </c>
      <c r="E3662" s="262"/>
      <c r="F3662" s="331" t="n">
        <v>0.35</v>
      </c>
      <c r="G3662" s="333" t="n">
        <v>1100</v>
      </c>
      <c r="H3662" s="333" t="n">
        <f aca="false">A3662*G3662*(1-H3647/100)</f>
        <v>1100</v>
      </c>
      <c r="I3662" s="334" t="n">
        <v>706.875</v>
      </c>
      <c r="J3662" s="334" t="n">
        <f aca="false">(A3662*I3662)/J3647*K3647</f>
        <v>641.625</v>
      </c>
      <c r="K3662" s="335" t="n">
        <f aca="false">H3662-J3662</f>
        <v>458.375</v>
      </c>
      <c r="L3662" s="330"/>
      <c r="M3662" s="262"/>
      <c r="N3662" s="262" t="n">
        <v>706.875</v>
      </c>
      <c r="O3662" s="262" t="n">
        <v>7.5</v>
      </c>
      <c r="P3662" s="262" t="n">
        <v>1100</v>
      </c>
      <c r="Q3662" s="262" t="n">
        <v>918.9375</v>
      </c>
      <c r="R3662" s="331" t="n">
        <f aca="false">A3662*F3662</f>
        <v>0.35</v>
      </c>
    </row>
    <row r="3663" s="1" customFormat="true" ht="12.75" hidden="false" customHeight="false" outlineLevel="0" collapsed="false">
      <c r="A3663" s="262" t="n">
        <v>1</v>
      </c>
      <c r="B3663" s="332" t="s">
        <v>2380</v>
      </c>
      <c r="C3663" s="332" t="s">
        <v>2381</v>
      </c>
      <c r="D3663" s="332" t="s">
        <v>2382</v>
      </c>
      <c r="E3663" s="262"/>
      <c r="F3663" s="331" t="n">
        <v>0.4</v>
      </c>
      <c r="G3663" s="333" t="n">
        <v>2500</v>
      </c>
      <c r="H3663" s="333" t="n">
        <f aca="false">A3663*G3663*(1-H3647/100)</f>
        <v>2500</v>
      </c>
      <c r="I3663" s="334" t="n">
        <v>1365</v>
      </c>
      <c r="J3663" s="334" t="n">
        <f aca="false">(A3663*I3663)/J3647*K3647</f>
        <v>1239</v>
      </c>
      <c r="K3663" s="335" t="n">
        <f aca="false">H3663-J3663</f>
        <v>1261</v>
      </c>
      <c r="L3663" s="330"/>
      <c r="M3663" s="262"/>
      <c r="N3663" s="262" t="n">
        <v>1365</v>
      </c>
      <c r="O3663" s="262" t="n">
        <v>15</v>
      </c>
      <c r="P3663" s="262" t="n">
        <v>2500</v>
      </c>
      <c r="Q3663" s="262" t="n">
        <v>1842.75</v>
      </c>
      <c r="R3663" s="331" t="n">
        <f aca="false">A3663*F3663</f>
        <v>0.4</v>
      </c>
    </row>
    <row r="3664" s="1" customFormat="true" ht="12.75" hidden="false" customHeight="false" outlineLevel="0" collapsed="false">
      <c r="A3664" s="262" t="n">
        <v>1</v>
      </c>
      <c r="B3664" s="332" t="s">
        <v>3034</v>
      </c>
      <c r="C3664" s="332" t="s">
        <v>3035</v>
      </c>
      <c r="D3664" s="332" t="s">
        <v>856</v>
      </c>
      <c r="E3664" s="262"/>
      <c r="F3664" s="331"/>
      <c r="G3664" s="333" t="n">
        <v>400</v>
      </c>
      <c r="H3664" s="333" t="n">
        <f aca="false">A3664*G3664*(1-H3647/100)</f>
        <v>400</v>
      </c>
      <c r="I3664" s="334" t="n">
        <v>394.875</v>
      </c>
      <c r="J3664" s="334" t="n">
        <f aca="false">(A3664*I3664)/J3647*K3647</f>
        <v>358.425</v>
      </c>
      <c r="K3664" s="335" t="n">
        <f aca="false">H3664-J3664</f>
        <v>41.575</v>
      </c>
      <c r="L3664" s="330"/>
      <c r="M3664" s="262"/>
      <c r="N3664" s="262" t="n">
        <v>394.875</v>
      </c>
      <c r="O3664" s="262" t="n">
        <v>4.5</v>
      </c>
      <c r="P3664" s="262" t="n">
        <v>400</v>
      </c>
      <c r="Q3664" s="262" t="n">
        <v>533.0813</v>
      </c>
      <c r="R3664" s="331" t="n">
        <f aca="false">A3664*F3664</f>
        <v>0</v>
      </c>
    </row>
    <row r="3665" s="1" customFormat="true" ht="12.75" hidden="false" customHeight="false" outlineLevel="0" collapsed="false">
      <c r="A3665" s="262" t="n">
        <v>7</v>
      </c>
      <c r="B3665" s="332" t="s">
        <v>2318</v>
      </c>
      <c r="C3665" s="332" t="s">
        <v>1550</v>
      </c>
      <c r="D3665" s="332" t="s">
        <v>2319</v>
      </c>
      <c r="E3665" s="262"/>
      <c r="F3665" s="331" t="n">
        <v>0.41</v>
      </c>
      <c r="G3665" s="333" t="n">
        <v>620</v>
      </c>
      <c r="H3665" s="333" t="n">
        <f aca="false">A3665*G3665*(1-H3647/100)</f>
        <v>4340</v>
      </c>
      <c r="I3665" s="334" t="n">
        <v>389.61</v>
      </c>
      <c r="J3665" s="334" t="n">
        <f aca="false">(A3665*I3665)/J3647*K3647</f>
        <v>2475.522</v>
      </c>
      <c r="K3665" s="335" t="n">
        <f aca="false">H3665-J3665</f>
        <v>1864.478</v>
      </c>
      <c r="L3665" s="330"/>
      <c r="M3665" s="262"/>
      <c r="N3665" s="262" t="n">
        <v>389.61</v>
      </c>
      <c r="O3665" s="262" t="n">
        <v>4.44</v>
      </c>
      <c r="P3665" s="262" t="n">
        <v>620</v>
      </c>
      <c r="Q3665" s="262" t="n">
        <v>525.9735</v>
      </c>
      <c r="R3665" s="331" t="n">
        <f aca="false">A3665*F3665</f>
        <v>2.87</v>
      </c>
    </row>
    <row r="3666" s="1" customFormat="true" ht="12.75" hidden="false" customHeight="false" outlineLevel="0" collapsed="false">
      <c r="A3666" s="262" t="n">
        <v>1</v>
      </c>
      <c r="B3666" s="332" t="s">
        <v>4263</v>
      </c>
      <c r="C3666" s="332" t="s">
        <v>1550</v>
      </c>
      <c r="D3666" s="332" t="s">
        <v>4264</v>
      </c>
      <c r="E3666" s="262"/>
      <c r="F3666" s="331" t="n">
        <v>0.51</v>
      </c>
      <c r="G3666" s="333" t="n">
        <v>700</v>
      </c>
      <c r="H3666" s="333" t="n">
        <f aca="false">A3666*G3666*(1-H3647/100)</f>
        <v>700</v>
      </c>
      <c r="I3666" s="334" t="n">
        <v>440.505</v>
      </c>
      <c r="J3666" s="334" t="n">
        <f aca="false">(A3666*I3666)/J3647*K3647</f>
        <v>399.843</v>
      </c>
      <c r="K3666" s="335" t="n">
        <f aca="false">H3666-J3666</f>
        <v>300.157</v>
      </c>
      <c r="L3666" s="330"/>
      <c r="M3666" s="262"/>
      <c r="N3666" s="262" t="n">
        <v>440.505</v>
      </c>
      <c r="O3666" s="262" t="n">
        <v>5.02</v>
      </c>
      <c r="P3666" s="262" t="n">
        <v>700</v>
      </c>
      <c r="Q3666" s="262" t="n">
        <v>594.6818</v>
      </c>
      <c r="R3666" s="331" t="n">
        <f aca="false">A3666*F3666</f>
        <v>0.51</v>
      </c>
    </row>
    <row r="3667" s="1" customFormat="true" ht="12.75" hidden="false" customHeight="false" outlineLevel="0" collapsed="false">
      <c r="A3667" s="262" t="n">
        <v>1</v>
      </c>
      <c r="B3667" s="332" t="s">
        <v>3303</v>
      </c>
      <c r="C3667" s="332" t="s">
        <v>1894</v>
      </c>
      <c r="D3667" s="332" t="s">
        <v>3304</v>
      </c>
      <c r="E3667" s="262"/>
      <c r="F3667" s="331"/>
      <c r="G3667" s="333" t="n">
        <v>3200</v>
      </c>
      <c r="H3667" s="333" t="n">
        <f aca="false">A3667*G3667*(1-H3647/100)</f>
        <v>3200</v>
      </c>
      <c r="I3667" s="334" t="n">
        <v>1885</v>
      </c>
      <c r="J3667" s="334" t="n">
        <f aca="false">(A3667*I3667)/J3647*K3647</f>
        <v>1711</v>
      </c>
      <c r="K3667" s="335" t="n">
        <f aca="false">H3667-J3667</f>
        <v>1489</v>
      </c>
      <c r="L3667" s="330"/>
      <c r="M3667" s="262"/>
      <c r="N3667" s="262" t="n">
        <v>1885</v>
      </c>
      <c r="O3667" s="262" t="n">
        <v>20</v>
      </c>
      <c r="P3667" s="262" t="n">
        <v>3200</v>
      </c>
      <c r="Q3667" s="262" t="n">
        <v>3016</v>
      </c>
      <c r="R3667" s="331" t="n">
        <f aca="false">A3667*F3667</f>
        <v>0</v>
      </c>
    </row>
    <row r="3668" s="1" customFormat="true" ht="12.75" hidden="false" customHeight="false" outlineLevel="0" collapsed="false">
      <c r="A3668" s="262" t="n">
        <v>20</v>
      </c>
      <c r="B3668" s="332" t="s">
        <v>2818</v>
      </c>
      <c r="C3668" s="332" t="s">
        <v>1664</v>
      </c>
      <c r="D3668" s="332" t="s">
        <v>2819</v>
      </c>
      <c r="E3668" s="262"/>
      <c r="F3668" s="331" t="n">
        <v>0.06</v>
      </c>
      <c r="G3668" s="333" t="n">
        <v>70</v>
      </c>
      <c r="H3668" s="333" t="n">
        <f aca="false">A3668*G3668*(1-H3647/100)</f>
        <v>1400</v>
      </c>
      <c r="I3668" s="334" t="n">
        <v>38.61</v>
      </c>
      <c r="J3668" s="334" t="n">
        <f aca="false">(A3668*I3668)/J3647*K3647</f>
        <v>700.92</v>
      </c>
      <c r="K3668" s="335" t="n">
        <f aca="false">H3668-J3668</f>
        <v>699.08</v>
      </c>
      <c r="L3668" s="330"/>
      <c r="M3668" s="262"/>
      <c r="N3668" s="262" t="n">
        <v>38.61</v>
      </c>
      <c r="O3668" s="262" t="n">
        <v>0.44</v>
      </c>
      <c r="P3668" s="262" t="n">
        <v>70</v>
      </c>
      <c r="Q3668" s="262" t="n">
        <v>54.054</v>
      </c>
      <c r="R3668" s="331" t="n">
        <f aca="false">A3668*F3668</f>
        <v>1.2</v>
      </c>
    </row>
    <row r="3669" s="1" customFormat="true" ht="12.75" hidden="false" customHeight="false" outlineLevel="0" collapsed="false">
      <c r="A3669" s="262" t="n">
        <v>1</v>
      </c>
      <c r="B3669" s="332" t="s">
        <v>3778</v>
      </c>
      <c r="C3669" s="332" t="s">
        <v>3779</v>
      </c>
      <c r="D3669" s="332" t="s">
        <v>3780</v>
      </c>
      <c r="E3669" s="262"/>
      <c r="F3669" s="331" t="n">
        <v>0.26</v>
      </c>
      <c r="G3669" s="333" t="n">
        <v>2690</v>
      </c>
      <c r="H3669" s="333" t="n">
        <f aca="false">A3669*G3669*(1-H3647/100)</f>
        <v>2690</v>
      </c>
      <c r="I3669" s="334" t="n">
        <v>1805.765</v>
      </c>
      <c r="J3669" s="334" t="n">
        <f aca="false">(A3669*I3669)/J3647*K3647</f>
        <v>1639.079</v>
      </c>
      <c r="K3669" s="335" t="n">
        <f aca="false">H3669-J3669</f>
        <v>1050.921</v>
      </c>
      <c r="L3669" s="330"/>
      <c r="M3669" s="262"/>
      <c r="N3669" s="262" t="n">
        <v>1805.765</v>
      </c>
      <c r="O3669" s="262" t="n">
        <v>21.37</v>
      </c>
      <c r="P3669" s="262" t="n">
        <v>2690</v>
      </c>
      <c r="Q3669" s="262" t="n">
        <v>2437.7828</v>
      </c>
      <c r="R3669" s="331" t="n">
        <f aca="false">A3669*F3669</f>
        <v>0.26</v>
      </c>
    </row>
    <row r="3670" s="1" customFormat="true" ht="12.75" hidden="false" customHeight="false" outlineLevel="0" collapsed="false">
      <c r="A3670" s="262" t="n">
        <v>-6</v>
      </c>
      <c r="B3670" s="332" t="s">
        <v>368</v>
      </c>
      <c r="C3670" s="332" t="s">
        <v>1680</v>
      </c>
      <c r="D3670" s="332" t="s">
        <v>1905</v>
      </c>
      <c r="E3670" s="262"/>
      <c r="F3670" s="331" t="n">
        <v>0.02</v>
      </c>
      <c r="G3670" s="333" t="n">
        <v>110</v>
      </c>
      <c r="H3670" s="333" t="n">
        <f aca="false">A3670*G3670*(1-H3647/100)</f>
        <v>-660</v>
      </c>
      <c r="I3670" s="334" t="n">
        <v>76.05</v>
      </c>
      <c r="J3670" s="334" t="n">
        <f aca="false">(A3670*I3670)/J3647*K3647</f>
        <v>-414.18</v>
      </c>
      <c r="K3670" s="335" t="n">
        <f aca="false">H3670-J3670</f>
        <v>-245.82</v>
      </c>
      <c r="L3670" s="330"/>
      <c r="M3670" s="262"/>
      <c r="N3670" s="262" t="n">
        <v>76.05</v>
      </c>
      <c r="O3670" s="262" t="n">
        <v>0.9</v>
      </c>
      <c r="P3670" s="262" t="n">
        <v>110</v>
      </c>
      <c r="Q3670" s="262" t="n">
        <v>102.6675</v>
      </c>
      <c r="R3670" s="331" t="n">
        <f aca="false">A3670*F3670</f>
        <v>-0.12</v>
      </c>
    </row>
    <row r="3671" s="1" customFormat="true" ht="12.75" hidden="false" customHeight="false" outlineLevel="0" collapsed="false">
      <c r="A3671" s="262" t="n">
        <v>7</v>
      </c>
      <c r="B3671" s="332" t="s">
        <v>1682</v>
      </c>
      <c r="C3671" s="332" t="s">
        <v>1680</v>
      </c>
      <c r="D3671" s="332" t="s">
        <v>1683</v>
      </c>
      <c r="E3671" s="262"/>
      <c r="F3671" s="331" t="n">
        <v>0.025</v>
      </c>
      <c r="G3671" s="333" t="n">
        <v>130</v>
      </c>
      <c r="H3671" s="333" t="n">
        <f aca="false">A3671*G3671*(1-H3647/100)</f>
        <v>910</v>
      </c>
      <c r="I3671" s="334" t="n">
        <v>86.8725</v>
      </c>
      <c r="J3671" s="334" t="n">
        <f aca="false">(A3671*I3671)/J3647*K3647</f>
        <v>551.9745</v>
      </c>
      <c r="K3671" s="335" t="n">
        <f aca="false">H3671-J3671</f>
        <v>358.0255</v>
      </c>
      <c r="L3671" s="330"/>
      <c r="M3671" s="262"/>
      <c r="N3671" s="262" t="n">
        <v>86.8725</v>
      </c>
      <c r="O3671" s="262" t="n">
        <v>0.99</v>
      </c>
      <c r="P3671" s="262" t="n">
        <v>130</v>
      </c>
      <c r="Q3671" s="262" t="n">
        <v>117.2779</v>
      </c>
      <c r="R3671" s="331" t="n">
        <f aca="false">A3671*F3671</f>
        <v>0.175</v>
      </c>
    </row>
    <row r="3672" s="1" customFormat="true" ht="12.75" hidden="false" customHeight="false" outlineLevel="0" collapsed="false">
      <c r="A3672" s="336" t="n">
        <f aca="false">SUM(A3648:A3671)</f>
        <v>141</v>
      </c>
      <c r="B3672" s="336" t="s">
        <v>377</v>
      </c>
      <c r="C3672" s="336"/>
      <c r="D3672" s="336"/>
      <c r="E3672" s="336"/>
      <c r="F3672" s="337" t="n">
        <f aca="false">R3672</f>
        <v>58.855</v>
      </c>
      <c r="G3672" s="338"/>
      <c r="H3672" s="339" t="n">
        <f aca="false">SUM(H3648:H3671)</f>
        <v>31326</v>
      </c>
      <c r="I3672" s="340"/>
      <c r="J3672" s="341" t="n">
        <f aca="false">SUM(J3648:J3671)</f>
        <v>20208.2552</v>
      </c>
      <c r="K3672" s="335" t="n">
        <f aca="false">SUM(K3648:K3671)</f>
        <v>11117.7448</v>
      </c>
      <c r="L3672" s="330"/>
      <c r="M3672" s="262"/>
      <c r="N3672" s="262"/>
      <c r="O3672" s="262"/>
      <c r="P3672" s="262"/>
      <c r="Q3672" s="262"/>
      <c r="R3672" s="331" t="n">
        <f aca="false">SUM(R3648:R3671)</f>
        <v>58.855</v>
      </c>
    </row>
    <row r="3673" s="1" customFormat="true" ht="12.75" hidden="false" customHeight="false" outlineLevel="0" collapsed="false">
      <c r="A3673" s="262"/>
      <c r="B3673" s="272" t="s">
        <v>914</v>
      </c>
      <c r="C3673" s="342"/>
      <c r="D3673" s="342"/>
      <c r="E3673" s="262"/>
      <c r="F3673" s="262"/>
      <c r="G3673" s="333"/>
      <c r="H3673" s="343" t="n">
        <v>0</v>
      </c>
      <c r="I3673" s="344" t="n">
        <f aca="false">K3674/J3674</f>
        <v>0.550158570839901</v>
      </c>
      <c r="J3673" s="345"/>
      <c r="K3673" s="335"/>
      <c r="L3673" s="330"/>
      <c r="M3673" s="262"/>
      <c r="N3673" s="262"/>
      <c r="O3673" s="262"/>
      <c r="P3673" s="262"/>
      <c r="Q3673" s="262"/>
      <c r="R3673" s="331"/>
    </row>
    <row r="3674" s="1" customFormat="true" ht="13.5" hidden="false" customHeight="false" outlineLevel="0" collapsed="false">
      <c r="A3674" s="346"/>
      <c r="B3674" s="346" t="s">
        <v>915</v>
      </c>
      <c r="C3674" s="346"/>
      <c r="D3674" s="346"/>
      <c r="E3674" s="346"/>
      <c r="F3674" s="347"/>
      <c r="G3674" s="348"/>
      <c r="H3674" s="349" t="n">
        <f aca="false">SUM(H3672:H3673)</f>
        <v>31326</v>
      </c>
      <c r="I3674" s="350" t="n">
        <f aca="false">K3674/H3674</f>
        <v>0.354904705356573</v>
      </c>
      <c r="J3674" s="351" t="n">
        <f aca="false">SUM(J3672:J3673)</f>
        <v>20208.2552</v>
      </c>
      <c r="K3674" s="352" t="n">
        <f aca="false">H3674-J3674</f>
        <v>11117.7448</v>
      </c>
      <c r="L3674" s="330"/>
      <c r="M3674" s="262"/>
      <c r="N3674" s="262"/>
      <c r="O3674" s="262"/>
      <c r="P3674" s="262"/>
      <c r="Q3674" s="262"/>
      <c r="R3674" s="331"/>
    </row>
    <row r="3675" s="1" customFormat="true" ht="13.5" hidden="false" customHeight="false" outlineLevel="0" collapsed="false">
      <c r="A3675" s="262"/>
      <c r="B3675" s="332"/>
      <c r="C3675" s="342"/>
      <c r="D3675" s="342"/>
      <c r="E3675" s="262"/>
      <c r="F3675" s="262"/>
      <c r="G3675" s="262"/>
      <c r="H3675" s="262"/>
      <c r="I3675" s="354"/>
      <c r="J3675" s="354"/>
      <c r="K3675" s="355"/>
      <c r="L3675" s="330"/>
      <c r="M3675" s="262"/>
      <c r="N3675" s="262"/>
      <c r="O3675" s="262"/>
      <c r="P3675" s="262"/>
      <c r="Q3675" s="262"/>
      <c r="R3675" s="331"/>
    </row>
    <row r="3676" s="1" customFormat="true" ht="13.5" hidden="false" customHeight="false" outlineLevel="0" collapsed="false">
      <c r="A3676" s="322"/>
      <c r="B3676" s="323" t="s">
        <v>2655</v>
      </c>
      <c r="C3676" s="324" t="s">
        <v>2027</v>
      </c>
      <c r="D3676" s="325" t="n">
        <v>42803</v>
      </c>
      <c r="E3676" s="322"/>
      <c r="F3676" s="322" t="s">
        <v>4464</v>
      </c>
      <c r="G3676" s="324"/>
      <c r="H3676" s="326" t="n">
        <v>0</v>
      </c>
      <c r="I3676" s="327" t="s">
        <v>358</v>
      </c>
      <c r="J3676" s="328" t="n">
        <v>65</v>
      </c>
      <c r="K3676" s="329" t="n">
        <v>59</v>
      </c>
      <c r="L3676" s="330"/>
      <c r="M3676" s="262"/>
      <c r="N3676" s="262"/>
      <c r="O3676" s="262"/>
      <c r="P3676" s="262"/>
      <c r="Q3676" s="262"/>
      <c r="R3676" s="331"/>
    </row>
    <row r="3677" s="1" customFormat="true" ht="12.75" hidden="false" customHeight="false" outlineLevel="0" collapsed="false">
      <c r="A3677" s="262" t="n">
        <v>5</v>
      </c>
      <c r="B3677" s="332" t="s">
        <v>3207</v>
      </c>
      <c r="C3677" s="332" t="s">
        <v>3208</v>
      </c>
      <c r="D3677" s="332" t="s">
        <v>3209</v>
      </c>
      <c r="E3677" s="262"/>
      <c r="F3677" s="331" t="n">
        <v>17.3</v>
      </c>
      <c r="G3677" s="333" t="n">
        <v>2787</v>
      </c>
      <c r="H3677" s="333" t="n">
        <f aca="false">A3677*G3677*(1-H3676/100)</f>
        <v>13935</v>
      </c>
      <c r="I3677" s="334" t="n">
        <v>2064.7575</v>
      </c>
      <c r="J3677" s="334" t="n">
        <f aca="false">(A3677*I3677)/J3676*K3676</f>
        <v>9370.8225</v>
      </c>
      <c r="K3677" s="335" t="n">
        <f aca="false">H3677-J3677</f>
        <v>4564.1775</v>
      </c>
      <c r="L3677" s="330"/>
      <c r="M3677" s="262"/>
      <c r="N3677" s="262" t="n">
        <v>2064.7575</v>
      </c>
      <c r="O3677" s="262" t="n">
        <v>23.53</v>
      </c>
      <c r="P3677" s="262" t="n">
        <v>2790</v>
      </c>
      <c r="Q3677" s="262" t="n">
        <v>2787.4226</v>
      </c>
      <c r="R3677" s="331" t="n">
        <f aca="false">A3677*F3677</f>
        <v>86.5</v>
      </c>
    </row>
    <row r="3678" s="1" customFormat="true" ht="12.75" hidden="false" customHeight="false" outlineLevel="0" collapsed="false">
      <c r="A3678" s="262" t="n">
        <v>2</v>
      </c>
      <c r="B3678" s="332" t="s">
        <v>3661</v>
      </c>
      <c r="C3678" s="332" t="s">
        <v>2295</v>
      </c>
      <c r="D3678" s="332" t="s">
        <v>3662</v>
      </c>
      <c r="E3678" s="262"/>
      <c r="F3678" s="331" t="n">
        <v>3.46</v>
      </c>
      <c r="G3678" s="333" t="n">
        <v>1362</v>
      </c>
      <c r="H3678" s="333" t="n">
        <f aca="false">A3678*G3678*(1-H3676/100)</f>
        <v>2724</v>
      </c>
      <c r="I3678" s="334" t="n">
        <v>1009.125</v>
      </c>
      <c r="J3678" s="334" t="n">
        <f aca="false">(A3678*I3678)/J3676*K3676</f>
        <v>1831.95</v>
      </c>
      <c r="K3678" s="335" t="n">
        <f aca="false">H3678-J3678</f>
        <v>892.05</v>
      </c>
      <c r="L3678" s="330"/>
      <c r="M3678" s="262"/>
      <c r="N3678" s="262" t="n">
        <v>1009.125</v>
      </c>
      <c r="O3678" s="262" t="n">
        <v>11.5</v>
      </c>
      <c r="P3678" s="262" t="n">
        <v>2020</v>
      </c>
      <c r="Q3678" s="262" t="n">
        <v>1362</v>
      </c>
      <c r="R3678" s="331" t="n">
        <f aca="false">A3678*F3678</f>
        <v>6.92</v>
      </c>
    </row>
    <row r="3679" s="1" customFormat="true" ht="12.75" hidden="false" customHeight="false" outlineLevel="0" collapsed="false">
      <c r="A3679" s="262" t="n">
        <v>6</v>
      </c>
      <c r="B3679" s="332" t="s">
        <v>4465</v>
      </c>
      <c r="C3679" s="272" t="s">
        <v>4450</v>
      </c>
      <c r="D3679" s="332"/>
      <c r="E3679" s="262"/>
      <c r="F3679" s="331"/>
      <c r="G3679" s="333"/>
      <c r="H3679" s="333"/>
      <c r="I3679" s="334"/>
      <c r="J3679" s="334"/>
      <c r="K3679" s="335"/>
      <c r="L3679" s="330"/>
      <c r="M3679" s="262"/>
      <c r="N3679" s="262"/>
      <c r="O3679" s="262"/>
      <c r="P3679" s="262"/>
      <c r="Q3679" s="262"/>
      <c r="R3679" s="331"/>
    </row>
    <row r="3680" s="1" customFormat="true" ht="12.75" hidden="false" customHeight="false" outlineLevel="0" collapsed="false">
      <c r="A3680" s="262" t="n">
        <v>4</v>
      </c>
      <c r="B3680" s="332" t="s">
        <v>4466</v>
      </c>
      <c r="C3680" s="272" t="s">
        <v>1980</v>
      </c>
      <c r="D3680" s="332"/>
      <c r="E3680" s="262"/>
      <c r="F3680" s="331"/>
      <c r="G3680" s="333"/>
      <c r="H3680" s="333"/>
      <c r="I3680" s="334"/>
      <c r="J3680" s="334"/>
      <c r="K3680" s="335"/>
      <c r="L3680" s="330"/>
      <c r="M3680" s="262"/>
      <c r="N3680" s="262"/>
      <c r="O3680" s="262"/>
      <c r="P3680" s="262"/>
      <c r="Q3680" s="262"/>
      <c r="R3680" s="331"/>
    </row>
    <row r="3681" s="1" customFormat="true" ht="12.75" hidden="false" customHeight="false" outlineLevel="0" collapsed="false">
      <c r="A3681" s="262" t="n">
        <v>4</v>
      </c>
      <c r="B3681" s="332" t="s">
        <v>4467</v>
      </c>
      <c r="C3681" s="272" t="s">
        <v>1980</v>
      </c>
      <c r="D3681" s="332"/>
      <c r="E3681" s="262"/>
      <c r="F3681" s="331"/>
      <c r="G3681" s="333"/>
      <c r="H3681" s="333"/>
      <c r="I3681" s="334"/>
      <c r="J3681" s="334"/>
      <c r="K3681" s="335"/>
      <c r="L3681" s="330"/>
      <c r="M3681" s="262"/>
      <c r="N3681" s="262"/>
      <c r="O3681" s="262"/>
      <c r="P3681" s="262"/>
      <c r="Q3681" s="262"/>
      <c r="R3681" s="331"/>
    </row>
    <row r="3682" s="1" customFormat="true" ht="12.75" hidden="false" customHeight="false" outlineLevel="0" collapsed="false">
      <c r="A3682" s="262" t="n">
        <v>2</v>
      </c>
      <c r="B3682" s="332" t="s">
        <v>4468</v>
      </c>
      <c r="C3682" s="272" t="s">
        <v>1980</v>
      </c>
      <c r="D3682" s="332"/>
      <c r="E3682" s="262"/>
      <c r="F3682" s="331"/>
      <c r="G3682" s="333"/>
      <c r="H3682" s="333"/>
      <c r="I3682" s="334"/>
      <c r="J3682" s="334"/>
      <c r="K3682" s="335"/>
      <c r="L3682" s="330"/>
      <c r="M3682" s="262"/>
      <c r="N3682" s="262"/>
      <c r="O3682" s="262"/>
      <c r="P3682" s="262"/>
      <c r="Q3682" s="262"/>
      <c r="R3682" s="331"/>
    </row>
    <row r="3683" s="1" customFormat="true" ht="12.75" hidden="false" customHeight="false" outlineLevel="0" collapsed="false">
      <c r="A3683" s="262" t="n">
        <v>4</v>
      </c>
      <c r="B3683" s="332" t="s">
        <v>4469</v>
      </c>
      <c r="C3683" s="272" t="s">
        <v>1980</v>
      </c>
      <c r="D3683" s="332"/>
      <c r="E3683" s="262"/>
      <c r="F3683" s="331"/>
      <c r="G3683" s="333"/>
      <c r="H3683" s="333"/>
      <c r="I3683" s="334"/>
      <c r="J3683" s="334"/>
      <c r="K3683" s="335"/>
      <c r="L3683" s="330"/>
      <c r="M3683" s="262"/>
      <c r="N3683" s="262"/>
      <c r="O3683" s="262"/>
      <c r="P3683" s="262"/>
      <c r="Q3683" s="262"/>
      <c r="R3683" s="331"/>
    </row>
    <row r="3684" s="1" customFormat="true" ht="12.75" hidden="false" customHeight="false" outlineLevel="0" collapsed="false">
      <c r="A3684" s="262" t="n">
        <v>1</v>
      </c>
      <c r="B3684" s="332" t="s">
        <v>4470</v>
      </c>
      <c r="C3684" s="272" t="s">
        <v>1980</v>
      </c>
      <c r="D3684" s="332"/>
      <c r="E3684" s="262"/>
      <c r="F3684" s="331"/>
      <c r="G3684" s="333"/>
      <c r="H3684" s="333"/>
      <c r="I3684" s="334"/>
      <c r="J3684" s="334"/>
      <c r="K3684" s="335"/>
      <c r="L3684" s="330"/>
      <c r="M3684" s="262"/>
      <c r="N3684" s="262"/>
      <c r="O3684" s="262"/>
      <c r="P3684" s="262"/>
      <c r="Q3684" s="262"/>
      <c r="R3684" s="331"/>
    </row>
    <row r="3685" s="1" customFormat="true" ht="12.75" hidden="false" customHeight="false" outlineLevel="0" collapsed="false">
      <c r="A3685" s="336" t="n">
        <f aca="false">SUM(A3677:A3678)</f>
        <v>7</v>
      </c>
      <c r="B3685" s="336" t="s">
        <v>377</v>
      </c>
      <c r="C3685" s="336"/>
      <c r="D3685" s="336"/>
      <c r="E3685" s="336"/>
      <c r="F3685" s="337" t="n">
        <f aca="false">R3685</f>
        <v>93.42</v>
      </c>
      <c r="G3685" s="338"/>
      <c r="H3685" s="339" t="n">
        <f aca="false">SUM(H3677:H3678)</f>
        <v>16659</v>
      </c>
      <c r="I3685" s="340"/>
      <c r="J3685" s="341" t="n">
        <f aca="false">SUM(J3677:J3678)</f>
        <v>11202.7725</v>
      </c>
      <c r="K3685" s="335" t="n">
        <f aca="false">SUM(K3677:K3678)</f>
        <v>5456.2275</v>
      </c>
      <c r="L3685" s="330"/>
      <c r="M3685" s="262"/>
      <c r="N3685" s="262"/>
      <c r="O3685" s="262"/>
      <c r="P3685" s="262"/>
      <c r="Q3685" s="262"/>
      <c r="R3685" s="331" t="n">
        <f aca="false">SUM(R3677:R3678)</f>
        <v>93.42</v>
      </c>
    </row>
    <row r="3686" s="1" customFormat="true" ht="12.75" hidden="false" customHeight="false" outlineLevel="0" collapsed="false">
      <c r="A3686" s="262"/>
      <c r="B3686" s="272" t="s">
        <v>914</v>
      </c>
      <c r="C3686" s="342"/>
      <c r="D3686" s="342"/>
      <c r="E3686" s="262"/>
      <c r="F3686" s="262"/>
      <c r="G3686" s="333"/>
      <c r="H3686" s="343" t="n">
        <v>0</v>
      </c>
      <c r="I3686" s="344" t="n">
        <f aca="false">K3687/J3687</f>
        <v>0.487042604855182</v>
      </c>
      <c r="J3686" s="345"/>
      <c r="K3686" s="335"/>
      <c r="L3686" s="330"/>
      <c r="M3686" s="262"/>
      <c r="N3686" s="262"/>
      <c r="O3686" s="262"/>
      <c r="P3686" s="262"/>
      <c r="Q3686" s="262"/>
      <c r="R3686" s="331"/>
    </row>
    <row r="3687" s="1" customFormat="true" ht="13.5" hidden="false" customHeight="false" outlineLevel="0" collapsed="false">
      <c r="A3687" s="346"/>
      <c r="B3687" s="346" t="s">
        <v>915</v>
      </c>
      <c r="C3687" s="346"/>
      <c r="D3687" s="346"/>
      <c r="E3687" s="346"/>
      <c r="F3687" s="347"/>
      <c r="G3687" s="348"/>
      <c r="H3687" s="349" t="n">
        <f aca="false">SUM(H3685:H3686)</f>
        <v>16659</v>
      </c>
      <c r="I3687" s="350" t="n">
        <f aca="false">K3687/H3687</f>
        <v>0.327524311183144</v>
      </c>
      <c r="J3687" s="351" t="n">
        <f aca="false">SUM(J3685:J3686)</f>
        <v>11202.7725</v>
      </c>
      <c r="K3687" s="352" t="n">
        <f aca="false">H3687-J3687</f>
        <v>5456.2275</v>
      </c>
      <c r="L3687" s="330"/>
      <c r="M3687" s="262"/>
      <c r="N3687" s="262"/>
      <c r="O3687" s="262"/>
      <c r="P3687" s="262"/>
      <c r="Q3687" s="262"/>
      <c r="R3687" s="331"/>
    </row>
    <row r="3688" s="1" customFormat="true" ht="13.5" hidden="false" customHeight="false" outlineLevel="0" collapsed="false">
      <c r="A3688" s="262"/>
      <c r="B3688" s="272"/>
      <c r="C3688" s="342"/>
      <c r="D3688" s="342"/>
      <c r="E3688" s="262"/>
      <c r="F3688" s="262"/>
      <c r="G3688" s="262"/>
      <c r="H3688" s="262"/>
      <c r="I3688" s="354"/>
      <c r="J3688" s="354"/>
      <c r="K3688" s="355"/>
      <c r="L3688" s="330"/>
      <c r="M3688" s="262"/>
      <c r="N3688" s="262"/>
      <c r="O3688" s="262"/>
      <c r="P3688" s="262"/>
      <c r="Q3688" s="262"/>
      <c r="R3688" s="331"/>
    </row>
    <row r="3689" s="1" customFormat="true" ht="13.5" hidden="false" customHeight="false" outlineLevel="0" collapsed="false">
      <c r="A3689" s="322"/>
      <c r="B3689" s="272" t="s">
        <v>4471</v>
      </c>
      <c r="C3689" s="324"/>
      <c r="D3689" s="325" t="n">
        <v>42803</v>
      </c>
      <c r="E3689" s="322"/>
      <c r="F3689" s="322" t="s">
        <v>4464</v>
      </c>
      <c r="G3689" s="324"/>
      <c r="H3689" s="326" t="n">
        <v>0</v>
      </c>
      <c r="I3689" s="327" t="s">
        <v>358</v>
      </c>
      <c r="J3689" s="328" t="n">
        <v>65</v>
      </c>
      <c r="K3689" s="329" t="n">
        <v>59</v>
      </c>
      <c r="L3689" s="330"/>
      <c r="M3689" s="262"/>
      <c r="N3689" s="262"/>
      <c r="O3689" s="262"/>
      <c r="P3689" s="262"/>
      <c r="Q3689" s="262"/>
      <c r="R3689" s="331"/>
    </row>
    <row r="3690" s="1" customFormat="true" ht="12.75" hidden="false" customHeight="false" outlineLevel="0" collapsed="false">
      <c r="A3690" s="262" t="n">
        <v>5</v>
      </c>
      <c r="B3690" s="332" t="s">
        <v>3207</v>
      </c>
      <c r="C3690" s="332" t="s">
        <v>3208</v>
      </c>
      <c r="D3690" s="332" t="s">
        <v>3209</v>
      </c>
      <c r="E3690" s="262"/>
      <c r="F3690" s="331" t="n">
        <v>17.3</v>
      </c>
      <c r="G3690" s="333" t="n">
        <v>2787</v>
      </c>
      <c r="H3690" s="333" t="n">
        <f aca="false">A3690*G3690*(1-H3689/100)</f>
        <v>13935</v>
      </c>
      <c r="I3690" s="334" t="n">
        <v>2064.7575</v>
      </c>
      <c r="J3690" s="334" t="n">
        <f aca="false">(A3690*I3690)/J3689*K3689</f>
        <v>9370.8225</v>
      </c>
      <c r="K3690" s="335" t="n">
        <f aca="false">H3690-J3690</f>
        <v>4564.1775</v>
      </c>
      <c r="L3690" s="330"/>
      <c r="M3690" s="262"/>
      <c r="N3690" s="262" t="n">
        <v>2064.7575</v>
      </c>
      <c r="O3690" s="262" t="n">
        <v>23.53</v>
      </c>
      <c r="P3690" s="262" t="n">
        <v>2790</v>
      </c>
      <c r="Q3690" s="262" t="n">
        <v>2787.4226</v>
      </c>
      <c r="R3690" s="331" t="n">
        <f aca="false">A3690*F3690</f>
        <v>86.5</v>
      </c>
    </row>
    <row r="3691" s="1" customFormat="true" ht="12.75" hidden="false" customHeight="false" outlineLevel="0" collapsed="false">
      <c r="A3691" s="262" t="n">
        <v>40</v>
      </c>
      <c r="B3691" s="332" t="s">
        <v>1355</v>
      </c>
      <c r="C3691" s="332" t="s">
        <v>1185</v>
      </c>
      <c r="D3691" s="332" t="s">
        <v>1156</v>
      </c>
      <c r="E3691" s="262"/>
      <c r="F3691" s="331" t="n">
        <v>0.25</v>
      </c>
      <c r="G3691" s="333" t="n">
        <v>43</v>
      </c>
      <c r="H3691" s="333" t="n">
        <f aca="false">A3691*G3691*(1-H3689/100)</f>
        <v>1720</v>
      </c>
      <c r="I3691" s="334" t="n">
        <v>31.59</v>
      </c>
      <c r="J3691" s="334" t="n">
        <f aca="false">(A3691*I3691)/J3689*K3689</f>
        <v>1146.96</v>
      </c>
      <c r="K3691" s="335" t="n">
        <f aca="false">H3691-J3691</f>
        <v>573.04</v>
      </c>
      <c r="L3691" s="330"/>
      <c r="M3691" s="262"/>
      <c r="N3691" s="262" t="n">
        <v>31.59</v>
      </c>
      <c r="O3691" s="262" t="n">
        <v>0.36</v>
      </c>
      <c r="P3691" s="262"/>
      <c r="Q3691" s="262" t="n">
        <v>43</v>
      </c>
      <c r="R3691" s="331" t="n">
        <f aca="false">A3691*F3691</f>
        <v>10</v>
      </c>
    </row>
    <row r="3692" s="1" customFormat="true" ht="12.75" hidden="false" customHeight="false" outlineLevel="0" collapsed="false">
      <c r="A3692" s="262" t="n">
        <v>9</v>
      </c>
      <c r="B3692" s="332" t="s">
        <v>4472</v>
      </c>
      <c r="C3692" s="332" t="s">
        <v>4473</v>
      </c>
      <c r="D3692" s="332" t="s">
        <v>4474</v>
      </c>
      <c r="E3692" s="262"/>
      <c r="F3692" s="331" t="n">
        <v>14</v>
      </c>
      <c r="G3692" s="333" t="n">
        <v>1720</v>
      </c>
      <c r="H3692" s="333" t="n">
        <f aca="false">A3692*G3692*(1-H3689/100)</f>
        <v>15480</v>
      </c>
      <c r="I3692" s="334" t="n">
        <v>1274</v>
      </c>
      <c r="J3692" s="334" t="n">
        <f aca="false">(A3692*I3692)/J3689*K3689</f>
        <v>10407.6</v>
      </c>
      <c r="K3692" s="335" t="n">
        <f aca="false">H3692-J3692</f>
        <v>5072.4</v>
      </c>
      <c r="L3692" s="330"/>
      <c r="M3692" s="262"/>
      <c r="N3692" s="262" t="n">
        <v>1274</v>
      </c>
      <c r="O3692" s="262" t="n">
        <v>14</v>
      </c>
      <c r="P3692" s="262" t="n">
        <v>1911</v>
      </c>
      <c r="Q3692" s="262" t="n">
        <v>1719.9</v>
      </c>
      <c r="R3692" s="331" t="n">
        <f aca="false">A3692*F3692</f>
        <v>126</v>
      </c>
    </row>
    <row r="3693" s="1" customFormat="true" ht="12.75" hidden="false" customHeight="false" outlineLevel="0" collapsed="false">
      <c r="A3693" s="262" t="n">
        <v>3</v>
      </c>
      <c r="B3693" s="332" t="s">
        <v>3850</v>
      </c>
      <c r="C3693" s="332" t="s">
        <v>1822</v>
      </c>
      <c r="D3693" s="332" t="s">
        <v>3851</v>
      </c>
      <c r="E3693" s="262"/>
      <c r="F3693" s="331" t="n">
        <v>2.2</v>
      </c>
      <c r="G3693" s="333" t="n">
        <v>390</v>
      </c>
      <c r="H3693" s="333" t="n">
        <f aca="false">A3693*G3693*(1-H3689/100)</f>
        <v>1170</v>
      </c>
      <c r="I3693" s="334" t="n">
        <v>351</v>
      </c>
      <c r="J3693" s="334" t="n">
        <f aca="false">(A3693*I3693)/J3689*K3689</f>
        <v>955.8</v>
      </c>
      <c r="K3693" s="335" t="n">
        <f aca="false">H3693-J3693</f>
        <v>214.2</v>
      </c>
      <c r="L3693" s="330"/>
      <c r="M3693" s="262"/>
      <c r="N3693" s="262" t="n">
        <v>351</v>
      </c>
      <c r="O3693" s="262" t="n">
        <v>4</v>
      </c>
      <c r="P3693" s="262" t="n">
        <v>526.5</v>
      </c>
      <c r="Q3693" s="262" t="n">
        <v>390</v>
      </c>
      <c r="R3693" s="331" t="n">
        <f aca="false">A3693*F3693</f>
        <v>6.6</v>
      </c>
    </row>
    <row r="3694" s="1" customFormat="true" ht="12.75" hidden="false" customHeight="false" outlineLevel="0" collapsed="false">
      <c r="A3694" s="262" t="n">
        <v>3</v>
      </c>
      <c r="B3694" s="332" t="s">
        <v>3852</v>
      </c>
      <c r="C3694" s="332" t="s">
        <v>1825</v>
      </c>
      <c r="D3694" s="332" t="s">
        <v>3853</v>
      </c>
      <c r="E3694" s="262"/>
      <c r="F3694" s="331" t="n">
        <v>10.8</v>
      </c>
      <c r="G3694" s="333" t="n">
        <v>1682</v>
      </c>
      <c r="H3694" s="333" t="n">
        <f aca="false">A3694*G3694*(1-H3689/100)</f>
        <v>5046</v>
      </c>
      <c r="I3694" s="334" t="n">
        <v>1246.05</v>
      </c>
      <c r="J3694" s="334" t="n">
        <f aca="false">(A3694*I3694)/J3689*K3689</f>
        <v>3393.09</v>
      </c>
      <c r="K3694" s="335" t="n">
        <f aca="false">H3694-J3694</f>
        <v>1652.91</v>
      </c>
      <c r="L3694" s="330"/>
      <c r="M3694" s="262"/>
      <c r="N3694" s="262" t="n">
        <v>1246.05</v>
      </c>
      <c r="O3694" s="262" t="n">
        <v>14.2</v>
      </c>
      <c r="P3694" s="262" t="n">
        <v>1869.075</v>
      </c>
      <c r="Q3694" s="262" t="n">
        <v>1682.1675</v>
      </c>
      <c r="R3694" s="331" t="n">
        <f aca="false">A3694*F3694</f>
        <v>32.4</v>
      </c>
    </row>
    <row r="3695" s="1" customFormat="true" ht="12.75" hidden="false" customHeight="false" outlineLevel="0" collapsed="false">
      <c r="A3695" s="262" t="n">
        <v>7</v>
      </c>
      <c r="B3695" s="332" t="s">
        <v>4281</v>
      </c>
      <c r="C3695" s="332" t="s">
        <v>4282</v>
      </c>
      <c r="D3695" s="332" t="s">
        <v>4283</v>
      </c>
      <c r="E3695" s="262"/>
      <c r="F3695" s="331" t="n">
        <v>0.05</v>
      </c>
      <c r="G3695" s="333" t="n">
        <v>526</v>
      </c>
      <c r="H3695" s="333" t="n">
        <f aca="false">A3695*G3695*(1-H3689/100)</f>
        <v>3682</v>
      </c>
      <c r="I3695" s="334" t="n">
        <v>175.5</v>
      </c>
      <c r="J3695" s="334" t="n">
        <f aca="false">(A3695*I3695)/J3689*K3689</f>
        <v>1115.1</v>
      </c>
      <c r="K3695" s="335" t="n">
        <f aca="false">H3695-J3695</f>
        <v>2566.9</v>
      </c>
      <c r="L3695" s="330"/>
      <c r="M3695" s="262"/>
      <c r="N3695" s="262" t="n">
        <v>175.5</v>
      </c>
      <c r="O3695" s="262" t="n">
        <v>1.5</v>
      </c>
      <c r="P3695" s="262" t="n">
        <v>950</v>
      </c>
      <c r="Q3695" s="262" t="n">
        <v>526.5</v>
      </c>
      <c r="R3695" s="331" t="n">
        <f aca="false">A3695*F3695</f>
        <v>0.35</v>
      </c>
    </row>
    <row r="3696" s="1" customFormat="true" ht="12.75" hidden="false" customHeight="false" outlineLevel="0" collapsed="false">
      <c r="A3696" s="262" t="n">
        <v>6</v>
      </c>
      <c r="B3696" s="332" t="s">
        <v>4284</v>
      </c>
      <c r="C3696" s="332" t="s">
        <v>4285</v>
      </c>
      <c r="D3696" s="332" t="s">
        <v>4286</v>
      </c>
      <c r="E3696" s="262"/>
      <c r="F3696" s="331" t="n">
        <v>0.09</v>
      </c>
      <c r="G3696" s="333" t="n">
        <v>526</v>
      </c>
      <c r="H3696" s="333" t="n">
        <f aca="false">A3696*G3696*(1-H3689/100)</f>
        <v>3156</v>
      </c>
      <c r="I3696" s="334" t="n">
        <v>175.5</v>
      </c>
      <c r="J3696" s="334" t="n">
        <f aca="false">(A3696*I3696)/J3689*K3689</f>
        <v>955.8</v>
      </c>
      <c r="K3696" s="335" t="n">
        <f aca="false">H3696-J3696</f>
        <v>2200.2</v>
      </c>
      <c r="L3696" s="330"/>
      <c r="M3696" s="262"/>
      <c r="N3696" s="262" t="n">
        <v>175.5</v>
      </c>
      <c r="O3696" s="262" t="n">
        <v>1.5</v>
      </c>
      <c r="P3696" s="262" t="n">
        <v>700</v>
      </c>
      <c r="Q3696" s="262" t="n">
        <v>526.5</v>
      </c>
      <c r="R3696" s="331" t="n">
        <f aca="false">A3696*F3696</f>
        <v>0.54</v>
      </c>
    </row>
    <row r="3697" s="1" customFormat="true" ht="12.75" hidden="false" customHeight="false" outlineLevel="0" collapsed="false">
      <c r="A3697" s="262" t="n">
        <v>2</v>
      </c>
      <c r="B3697" s="332" t="s">
        <v>2401</v>
      </c>
      <c r="C3697" s="332" t="s">
        <v>2402</v>
      </c>
      <c r="D3697" s="332" t="s">
        <v>2403</v>
      </c>
      <c r="E3697" s="262"/>
      <c r="F3697" s="331"/>
      <c r="G3697" s="333" t="n">
        <v>284</v>
      </c>
      <c r="H3697" s="333" t="n">
        <f aca="false">A3697*G3697*(1-H3689/100)</f>
        <v>568</v>
      </c>
      <c r="I3697" s="334" t="n">
        <v>210.6</v>
      </c>
      <c r="J3697" s="334" t="n">
        <f aca="false">(A3697*I3697)/J3689*K3689</f>
        <v>382.32</v>
      </c>
      <c r="K3697" s="335" t="n">
        <f aca="false">H3697-J3697</f>
        <v>185.68</v>
      </c>
      <c r="L3697" s="330"/>
      <c r="M3697" s="262"/>
      <c r="N3697" s="262" t="n">
        <v>210.6</v>
      </c>
      <c r="O3697" s="262" t="n">
        <v>2.4</v>
      </c>
      <c r="P3697" s="262" t="n">
        <v>390</v>
      </c>
      <c r="Q3697" s="262" t="n">
        <v>284.31</v>
      </c>
      <c r="R3697" s="331" t="n">
        <f aca="false">A3697*F3697</f>
        <v>0</v>
      </c>
    </row>
    <row r="3698" s="1" customFormat="true" ht="12.75" hidden="false" customHeight="false" outlineLevel="0" collapsed="false">
      <c r="A3698" s="262" t="n">
        <v>1</v>
      </c>
      <c r="B3698" s="332" t="s">
        <v>2087</v>
      </c>
      <c r="C3698" s="332" t="s">
        <v>1676</v>
      </c>
      <c r="D3698" s="332" t="s">
        <v>2088</v>
      </c>
      <c r="E3698" s="262"/>
      <c r="F3698" s="331"/>
      <c r="G3698" s="333" t="n">
        <v>154</v>
      </c>
      <c r="H3698" s="333" t="n">
        <f aca="false">A3698*G3698*(1-H3689/100)</f>
        <v>154</v>
      </c>
      <c r="I3698" s="334" t="n">
        <v>118.4625</v>
      </c>
      <c r="J3698" s="334" t="n">
        <f aca="false">(A3698*I3698)/J3689*K3689</f>
        <v>107.5275</v>
      </c>
      <c r="K3698" s="335" t="n">
        <f aca="false">H3698-J3698</f>
        <v>46.4725</v>
      </c>
      <c r="L3698" s="330"/>
      <c r="M3698" s="262"/>
      <c r="N3698" s="262" t="n">
        <v>118.4625</v>
      </c>
      <c r="O3698" s="262" t="n">
        <v>1.35</v>
      </c>
      <c r="P3698" s="262" t="n">
        <v>180</v>
      </c>
      <c r="Q3698" s="262" t="n">
        <v>154.0013</v>
      </c>
      <c r="R3698" s="331" t="n">
        <f aca="false">A3698*F3698</f>
        <v>0</v>
      </c>
    </row>
    <row r="3699" s="1" customFormat="true" ht="12.75" hidden="false" customHeight="false" outlineLevel="0" collapsed="false">
      <c r="A3699" s="262" t="n">
        <v>-2</v>
      </c>
      <c r="B3699" s="332" t="s">
        <v>4322</v>
      </c>
      <c r="C3699" s="332" t="s">
        <v>2090</v>
      </c>
      <c r="D3699" s="332" t="s">
        <v>4323</v>
      </c>
      <c r="E3699" s="262"/>
      <c r="F3699" s="331" t="n">
        <v>0.033</v>
      </c>
      <c r="G3699" s="333" t="n">
        <v>140</v>
      </c>
      <c r="H3699" s="333" t="n">
        <f aca="false">A3699*G3699*(1-H3689/100)</f>
        <v>-280</v>
      </c>
      <c r="I3699" s="334" t="n">
        <v>100.1</v>
      </c>
      <c r="J3699" s="334" t="n">
        <f aca="false">(A3699*I3699)/J3689*K3689</f>
        <v>-181.72</v>
      </c>
      <c r="K3699" s="335" t="n">
        <f aca="false">H3699-J3699</f>
        <v>-98.28</v>
      </c>
      <c r="L3699" s="330"/>
      <c r="M3699" s="262"/>
      <c r="N3699" s="262" t="n">
        <v>100.1</v>
      </c>
      <c r="O3699" s="262" t="n">
        <v>1.1</v>
      </c>
      <c r="P3699" s="262" t="n">
        <v>160</v>
      </c>
      <c r="Q3699" s="262" t="n">
        <v>140.14</v>
      </c>
      <c r="R3699" s="331" t="n">
        <f aca="false">A3699*F3699</f>
        <v>-0.066</v>
      </c>
    </row>
    <row r="3700" s="1" customFormat="true" ht="12.75" hidden="false" customHeight="false" outlineLevel="0" collapsed="false">
      <c r="A3700" s="262" t="n">
        <v>1</v>
      </c>
      <c r="B3700" s="332" t="s">
        <v>4327</v>
      </c>
      <c r="C3700" s="332" t="s">
        <v>1087</v>
      </c>
      <c r="D3700" s="332" t="s">
        <v>1088</v>
      </c>
      <c r="E3700" s="262"/>
      <c r="F3700" s="331"/>
      <c r="G3700" s="333" t="n">
        <v>462</v>
      </c>
      <c r="H3700" s="333" t="n">
        <f aca="false">A3700*G3700*(1-H3689/100)</f>
        <v>462</v>
      </c>
      <c r="I3700" s="334" t="n">
        <v>342.16</v>
      </c>
      <c r="J3700" s="334" t="n">
        <f aca="false">(A3700*I3700)/J3689*K3689</f>
        <v>310.576</v>
      </c>
      <c r="K3700" s="335" t="n">
        <f aca="false">H3700-J3700</f>
        <v>151.424</v>
      </c>
      <c r="L3700" s="330"/>
      <c r="M3700" s="262"/>
      <c r="N3700" s="262" t="n">
        <v>342.16</v>
      </c>
      <c r="O3700" s="262" t="n">
        <v>3.76</v>
      </c>
      <c r="P3700" s="262" t="n">
        <v>520</v>
      </c>
      <c r="Q3700" s="262" t="n">
        <v>461.916</v>
      </c>
      <c r="R3700" s="331" t="n">
        <f aca="false">A3700*F3700</f>
        <v>0</v>
      </c>
    </row>
    <row r="3701" s="1" customFormat="true" ht="12.75" hidden="false" customHeight="false" outlineLevel="0" collapsed="false">
      <c r="A3701" s="262" t="n">
        <v>1</v>
      </c>
      <c r="B3701" s="332" t="s">
        <v>4348</v>
      </c>
      <c r="C3701" s="332" t="s">
        <v>1688</v>
      </c>
      <c r="D3701" s="332" t="s">
        <v>856</v>
      </c>
      <c r="E3701" s="262"/>
      <c r="F3701" s="331"/>
      <c r="G3701" s="333" t="n">
        <v>231</v>
      </c>
      <c r="H3701" s="333" t="n">
        <f aca="false">A3701*G3701*(1-H3689/100)</f>
        <v>231</v>
      </c>
      <c r="I3701" s="334" t="n">
        <v>171.1125</v>
      </c>
      <c r="J3701" s="334" t="n">
        <f aca="false">(A3701*I3701)/J3689*K3689</f>
        <v>155.3175</v>
      </c>
      <c r="K3701" s="335" t="n">
        <f aca="false">H3701-J3701</f>
        <v>75.6825</v>
      </c>
      <c r="L3701" s="330"/>
      <c r="M3701" s="262"/>
      <c r="N3701" s="262" t="n">
        <v>171.1125</v>
      </c>
      <c r="O3701" s="262" t="n">
        <v>1.95</v>
      </c>
      <c r="P3701" s="262" t="n">
        <v>260</v>
      </c>
      <c r="Q3701" s="262" t="n">
        <v>231.0019</v>
      </c>
      <c r="R3701" s="331" t="n">
        <f aca="false">A3701*F3701</f>
        <v>0</v>
      </c>
    </row>
    <row r="3702" s="1" customFormat="true" ht="12.75" hidden="false" customHeight="false" outlineLevel="0" collapsed="false">
      <c r="A3702" s="262" t="n">
        <v>-2</v>
      </c>
      <c r="B3702" s="332" t="s">
        <v>2773</v>
      </c>
      <c r="C3702" s="332" t="s">
        <v>1688</v>
      </c>
      <c r="D3702" s="332" t="s">
        <v>2774</v>
      </c>
      <c r="E3702" s="262"/>
      <c r="F3702" s="331" t="n">
        <v>0.04</v>
      </c>
      <c r="G3702" s="333" t="n">
        <v>263</v>
      </c>
      <c r="H3702" s="333" t="n">
        <f aca="false">A3702*G3702*(1-H3689/100)</f>
        <v>-526</v>
      </c>
      <c r="I3702" s="334" t="n">
        <v>194.805</v>
      </c>
      <c r="J3702" s="334" t="n">
        <f aca="false">(A3702*I3702)/J3689*K3689</f>
        <v>-353.646</v>
      </c>
      <c r="K3702" s="335" t="n">
        <f aca="false">H3702-J3702</f>
        <v>-172.354</v>
      </c>
      <c r="L3702" s="330"/>
      <c r="M3702" s="262"/>
      <c r="N3702" s="262" t="n">
        <v>194.805</v>
      </c>
      <c r="O3702" s="262" t="n">
        <v>2.22</v>
      </c>
      <c r="P3702" s="262" t="n">
        <v>300</v>
      </c>
      <c r="Q3702" s="262" t="n">
        <v>262.9868</v>
      </c>
      <c r="R3702" s="331" t="n">
        <f aca="false">A3702*F3702</f>
        <v>-0.08</v>
      </c>
    </row>
    <row r="3703" s="1" customFormat="true" ht="12.75" hidden="false" customHeight="false" outlineLevel="0" collapsed="false">
      <c r="A3703" s="262" t="n">
        <v>1</v>
      </c>
      <c r="B3703" s="332" t="s">
        <v>4365</v>
      </c>
      <c r="C3703" s="332" t="s">
        <v>2638</v>
      </c>
      <c r="D3703" s="332" t="s">
        <v>856</v>
      </c>
      <c r="E3703" s="262"/>
      <c r="F3703" s="331" t="n">
        <v>0.008</v>
      </c>
      <c r="G3703" s="333" t="n">
        <v>47</v>
      </c>
      <c r="H3703" s="333" t="n">
        <f aca="false">A3703*G3703*(1-H3689/100)</f>
        <v>47</v>
      </c>
      <c r="I3703" s="334" t="n">
        <v>15.6</v>
      </c>
      <c r="J3703" s="334" t="n">
        <f aca="false">(A3703*I3703)/J3689*K3689</f>
        <v>14.16</v>
      </c>
      <c r="K3703" s="335" t="n">
        <f aca="false">H3703-J3703</f>
        <v>32.84</v>
      </c>
      <c r="L3703" s="330"/>
      <c r="M3703" s="262"/>
      <c r="N3703" s="262" t="n">
        <v>15.6</v>
      </c>
      <c r="O3703" s="262" t="n">
        <v>0.15</v>
      </c>
      <c r="P3703" s="262" t="n">
        <v>60</v>
      </c>
      <c r="Q3703" s="262" t="n">
        <v>46.8</v>
      </c>
      <c r="R3703" s="331" t="n">
        <f aca="false">A3703*F3703</f>
        <v>0.008</v>
      </c>
    </row>
    <row r="3704" s="1" customFormat="true" ht="12.75" hidden="false" customHeight="false" outlineLevel="0" collapsed="false">
      <c r="A3704" s="262" t="n">
        <v>1</v>
      </c>
      <c r="B3704" s="332" t="s">
        <v>4372</v>
      </c>
      <c r="C3704" s="332" t="s">
        <v>1696</v>
      </c>
      <c r="D3704" s="332" t="s">
        <v>4373</v>
      </c>
      <c r="E3704" s="262"/>
      <c r="F3704" s="331"/>
      <c r="G3704" s="333" t="n">
        <v>80</v>
      </c>
      <c r="H3704" s="333" t="n">
        <f aca="false">A3704*G3704*(1-H3689/100)</f>
        <v>80</v>
      </c>
      <c r="I3704" s="334" t="n">
        <v>48.9412</v>
      </c>
      <c r="J3704" s="334" t="n">
        <f aca="false">(A3704*I3704)/J3689*K3689</f>
        <v>44.4235507692308</v>
      </c>
      <c r="K3704" s="335" t="n">
        <f aca="false">H3704-J3704</f>
        <v>35.5764492307692</v>
      </c>
      <c r="L3704" s="330"/>
      <c r="M3704" s="262"/>
      <c r="N3704" s="262" t="n">
        <v>48.9412</v>
      </c>
      <c r="O3704" s="262" t="n">
        <v>0.470588235294118</v>
      </c>
      <c r="P3704" s="262" t="n">
        <v>100</v>
      </c>
      <c r="Q3704" s="262" t="n">
        <v>79.7741</v>
      </c>
      <c r="R3704" s="331" t="n">
        <f aca="false">A3704*F3704</f>
        <v>0</v>
      </c>
    </row>
    <row r="3705" s="1" customFormat="true" ht="12.75" hidden="false" customHeight="false" outlineLevel="0" collapsed="false">
      <c r="A3705" s="262" t="n">
        <v>1</v>
      </c>
      <c r="B3705" s="332" t="s">
        <v>4393</v>
      </c>
      <c r="C3705" s="332" t="s">
        <v>1701</v>
      </c>
      <c r="D3705" s="332" t="s">
        <v>4394</v>
      </c>
      <c r="E3705" s="262"/>
      <c r="F3705" s="331" t="n">
        <v>0.035</v>
      </c>
      <c r="G3705" s="333" t="n">
        <v>237</v>
      </c>
      <c r="H3705" s="333" t="n">
        <f aca="false">A3705*G3705*(1-H3689/100)</f>
        <v>237</v>
      </c>
      <c r="I3705" s="334" t="n">
        <v>175.5</v>
      </c>
      <c r="J3705" s="334" t="n">
        <f aca="false">(A3705*I3705)/J3689*K3689</f>
        <v>159.3</v>
      </c>
      <c r="K3705" s="335" t="n">
        <f aca="false">H3705-J3705</f>
        <v>77.7</v>
      </c>
      <c r="L3705" s="330"/>
      <c r="M3705" s="262"/>
      <c r="N3705" s="262" t="n">
        <v>175.5</v>
      </c>
      <c r="O3705" s="262" t="n">
        <v>2</v>
      </c>
      <c r="P3705" s="262" t="n">
        <v>270</v>
      </c>
      <c r="Q3705" s="262" t="n">
        <v>236.925</v>
      </c>
      <c r="R3705" s="331" t="n">
        <f aca="false">A3705*F3705</f>
        <v>0.035</v>
      </c>
    </row>
    <row r="3706" s="1" customFormat="true" ht="12.75" hidden="false" customHeight="false" outlineLevel="0" collapsed="false">
      <c r="A3706" s="262" t="n">
        <v>26</v>
      </c>
      <c r="B3706" s="332" t="s">
        <v>4475</v>
      </c>
      <c r="C3706" s="332" t="s">
        <v>4476</v>
      </c>
      <c r="D3706" s="332" t="s">
        <v>4477</v>
      </c>
      <c r="E3706" s="262"/>
      <c r="F3706" s="331"/>
      <c r="G3706" s="333" t="n">
        <v>9</v>
      </c>
      <c r="H3706" s="333" t="n">
        <f aca="false">A3706*G3706*(1-H3689/100)</f>
        <v>234</v>
      </c>
      <c r="I3706" s="334" t="n">
        <v>12.285</v>
      </c>
      <c r="J3706" s="334" t="n">
        <f aca="false">(A3706*I3706)/J3689*K3689</f>
        <v>289.926</v>
      </c>
      <c r="K3706" s="335" t="n">
        <f aca="false">H3706-J3706</f>
        <v>-55.926</v>
      </c>
      <c r="L3706" s="330"/>
      <c r="M3706" s="262"/>
      <c r="N3706" s="262" t="n">
        <v>12.285</v>
      </c>
      <c r="O3706" s="262" t="n">
        <v>0.14</v>
      </c>
      <c r="P3706" s="262" t="n">
        <v>20</v>
      </c>
      <c r="Q3706" s="262" t="n">
        <v>9</v>
      </c>
      <c r="R3706" s="331" t="n">
        <f aca="false">A3706*F3706</f>
        <v>0</v>
      </c>
    </row>
    <row r="3707" s="1" customFormat="true" ht="12.75" hidden="false" customHeight="false" outlineLevel="0" collapsed="false">
      <c r="A3707" s="262" t="n">
        <v>8</v>
      </c>
      <c r="B3707" s="332" t="s">
        <v>2929</v>
      </c>
      <c r="C3707" s="332" t="s">
        <v>2930</v>
      </c>
      <c r="D3707" s="332" t="s">
        <v>2931</v>
      </c>
      <c r="E3707" s="262"/>
      <c r="F3707" s="331" t="n">
        <v>0.001</v>
      </c>
      <c r="G3707" s="333" t="n">
        <v>7</v>
      </c>
      <c r="H3707" s="333" t="n">
        <f aca="false">A3707*G3707*(1-H3689/100)</f>
        <v>56</v>
      </c>
      <c r="I3707" s="334" t="n">
        <v>5.265</v>
      </c>
      <c r="J3707" s="334" t="n">
        <f aca="false">(A3707*I3707)/J3689*K3689</f>
        <v>38.232</v>
      </c>
      <c r="K3707" s="335" t="n">
        <f aca="false">H3707-J3707</f>
        <v>17.768</v>
      </c>
      <c r="L3707" s="330"/>
      <c r="M3707" s="262"/>
      <c r="N3707" s="262" t="n">
        <v>5.265</v>
      </c>
      <c r="O3707" s="262" t="n">
        <v>0.06</v>
      </c>
      <c r="P3707" s="262" t="n">
        <v>20</v>
      </c>
      <c r="Q3707" s="262" t="n">
        <v>7.1078</v>
      </c>
      <c r="R3707" s="331" t="n">
        <f aca="false">A3707*F3707</f>
        <v>0.008</v>
      </c>
    </row>
    <row r="3708" s="1" customFormat="true" ht="12.75" hidden="false" customHeight="false" outlineLevel="0" collapsed="false">
      <c r="A3708" s="262" t="n">
        <v>1</v>
      </c>
      <c r="B3708" s="332" t="s">
        <v>4397</v>
      </c>
      <c r="C3708" s="332" t="s">
        <v>4398</v>
      </c>
      <c r="D3708" s="332" t="s">
        <v>4399</v>
      </c>
      <c r="E3708" s="262"/>
      <c r="F3708" s="331"/>
      <c r="G3708" s="333" t="n">
        <v>37</v>
      </c>
      <c r="H3708" s="333" t="n">
        <f aca="false">A3708*G3708*(1-H3689/100)</f>
        <v>37</v>
      </c>
      <c r="I3708" s="334" t="n">
        <v>27.2025</v>
      </c>
      <c r="J3708" s="334" t="n">
        <f aca="false">(A3708*I3708)/J3689*K3689</f>
        <v>24.6915</v>
      </c>
      <c r="K3708" s="335" t="n">
        <f aca="false">H3708-J3708</f>
        <v>12.3085</v>
      </c>
      <c r="L3708" s="330"/>
      <c r="M3708" s="262"/>
      <c r="N3708" s="262" t="n">
        <v>27.2025</v>
      </c>
      <c r="O3708" s="262" t="n">
        <v>0.31</v>
      </c>
      <c r="P3708" s="262" t="n">
        <v>50</v>
      </c>
      <c r="Q3708" s="262" t="n">
        <v>36.7234</v>
      </c>
      <c r="R3708" s="331" t="n">
        <f aca="false">A3708*F3708</f>
        <v>0</v>
      </c>
    </row>
    <row r="3709" s="1" customFormat="true" ht="12.75" hidden="false" customHeight="false" outlineLevel="0" collapsed="false">
      <c r="A3709" s="262" t="n">
        <v>1</v>
      </c>
      <c r="B3709" s="332" t="s">
        <v>4400</v>
      </c>
      <c r="C3709" s="332" t="s">
        <v>4401</v>
      </c>
      <c r="D3709" s="332" t="s">
        <v>4402</v>
      </c>
      <c r="E3709" s="262"/>
      <c r="F3709" s="331"/>
      <c r="G3709" s="333" t="n">
        <v>41</v>
      </c>
      <c r="H3709" s="333" t="n">
        <f aca="false">A3709*G3709*(1-H3689/100)</f>
        <v>41</v>
      </c>
      <c r="I3709" s="334" t="n">
        <v>30.7125</v>
      </c>
      <c r="J3709" s="334" t="n">
        <f aca="false">(A3709*I3709)/J3689*K3689</f>
        <v>27.8775</v>
      </c>
      <c r="K3709" s="335" t="n">
        <f aca="false">H3709-J3709</f>
        <v>13.1225</v>
      </c>
      <c r="L3709" s="330"/>
      <c r="M3709" s="262"/>
      <c r="N3709" s="262" t="n">
        <v>30.7125</v>
      </c>
      <c r="O3709" s="262" t="n">
        <v>0.35</v>
      </c>
      <c r="P3709" s="262" t="n">
        <v>50</v>
      </c>
      <c r="Q3709" s="262" t="n">
        <v>41.4619</v>
      </c>
      <c r="R3709" s="331" t="n">
        <f aca="false">A3709*F3709</f>
        <v>0</v>
      </c>
    </row>
    <row r="3710" s="1" customFormat="true" ht="12.75" hidden="false" customHeight="false" outlineLevel="0" collapsed="false">
      <c r="A3710" s="262" t="n">
        <v>8</v>
      </c>
      <c r="B3710" s="332" t="s">
        <v>4478</v>
      </c>
      <c r="C3710" s="332" t="s">
        <v>4479</v>
      </c>
      <c r="D3710" s="332" t="s">
        <v>4480</v>
      </c>
      <c r="E3710" s="262"/>
      <c r="F3710" s="331" t="n">
        <v>0.001</v>
      </c>
      <c r="G3710" s="333" t="n">
        <v>9</v>
      </c>
      <c r="H3710" s="333" t="n">
        <f aca="false">A3710*G3710*(1-H3689/100)</f>
        <v>72</v>
      </c>
      <c r="I3710" s="334" t="n">
        <v>7.02</v>
      </c>
      <c r="J3710" s="334" t="n">
        <f aca="false">(A3710*I3710)/J3689*K3689</f>
        <v>50.976</v>
      </c>
      <c r="K3710" s="335" t="n">
        <f aca="false">H3710-J3710</f>
        <v>21.024</v>
      </c>
      <c r="L3710" s="330"/>
      <c r="M3710" s="262"/>
      <c r="N3710" s="262" t="n">
        <v>7.02</v>
      </c>
      <c r="O3710" s="262" t="n">
        <v>0.08</v>
      </c>
      <c r="P3710" s="262" t="n">
        <v>20</v>
      </c>
      <c r="Q3710" s="262" t="n">
        <v>9.477</v>
      </c>
      <c r="R3710" s="331" t="n">
        <f aca="false">A3710*F3710</f>
        <v>0.008</v>
      </c>
    </row>
    <row r="3711" s="1" customFormat="true" ht="12.75" hidden="false" customHeight="false" outlineLevel="0" collapsed="false">
      <c r="A3711" s="262" t="n">
        <v>24</v>
      </c>
      <c r="B3711" s="332" t="s">
        <v>4481</v>
      </c>
      <c r="C3711" s="332" t="s">
        <v>4482</v>
      </c>
      <c r="D3711" s="332" t="s">
        <v>4483</v>
      </c>
      <c r="E3711" s="262"/>
      <c r="F3711" s="331" t="n">
        <v>0.001</v>
      </c>
      <c r="G3711" s="333" t="n">
        <v>10</v>
      </c>
      <c r="H3711" s="333" t="n">
        <f aca="false">A3711*G3711*(1-H3689/100)</f>
        <v>240</v>
      </c>
      <c r="I3711" s="334" t="n">
        <v>10.53</v>
      </c>
      <c r="J3711" s="334" t="n">
        <f aca="false">(A3711*I3711)/J3689*K3689</f>
        <v>229.392</v>
      </c>
      <c r="K3711" s="335" t="n">
        <f aca="false">H3711-J3711</f>
        <v>10.608</v>
      </c>
      <c r="L3711" s="330"/>
      <c r="M3711" s="262"/>
      <c r="N3711" s="262" t="n">
        <v>10.53</v>
      </c>
      <c r="O3711" s="262" t="n">
        <v>0.12</v>
      </c>
      <c r="P3711" s="262" t="n">
        <v>20</v>
      </c>
      <c r="Q3711" s="262" t="n">
        <v>10</v>
      </c>
      <c r="R3711" s="331" t="n">
        <f aca="false">A3711*F3711</f>
        <v>0.024</v>
      </c>
    </row>
    <row r="3712" s="1" customFormat="true" ht="12.75" hidden="false" customHeight="false" outlineLevel="0" collapsed="false">
      <c r="A3712" s="262" t="n">
        <v>1</v>
      </c>
      <c r="B3712" s="332" t="s">
        <v>4484</v>
      </c>
      <c r="C3712" s="332" t="s">
        <v>4485</v>
      </c>
      <c r="D3712" s="332" t="s">
        <v>4486</v>
      </c>
      <c r="E3712" s="262"/>
      <c r="F3712" s="331"/>
      <c r="G3712" s="333" t="n">
        <v>10</v>
      </c>
      <c r="H3712" s="333" t="n">
        <f aca="false">A3712*G3712*(1-H3689/100)</f>
        <v>10</v>
      </c>
      <c r="I3712" s="334" t="n">
        <v>7.15</v>
      </c>
      <c r="J3712" s="334" t="n">
        <f aca="false">(A3712*I3712)/J3689*K3689</f>
        <v>6.49</v>
      </c>
      <c r="K3712" s="335" t="n">
        <f aca="false">H3712-J3712</f>
        <v>3.51</v>
      </c>
      <c r="L3712" s="330"/>
      <c r="M3712" s="262"/>
      <c r="N3712" s="262" t="n">
        <v>7.15</v>
      </c>
      <c r="O3712" s="262" t="n">
        <v>0.0814814814814815</v>
      </c>
      <c r="P3712" s="262" t="n">
        <v>20</v>
      </c>
      <c r="Q3712" s="262" t="n">
        <v>9.6525</v>
      </c>
      <c r="R3712" s="331" t="n">
        <f aca="false">A3712*F3712</f>
        <v>0</v>
      </c>
    </row>
    <row r="3713" s="1" customFormat="true" ht="12.75" hidden="false" customHeight="false" outlineLevel="0" collapsed="false">
      <c r="A3713" s="262" t="n">
        <v>6</v>
      </c>
      <c r="B3713" s="332" t="s">
        <v>4487</v>
      </c>
      <c r="C3713" s="332" t="s">
        <v>4488</v>
      </c>
      <c r="D3713" s="332" t="s">
        <v>4489</v>
      </c>
      <c r="E3713" s="262"/>
      <c r="F3713" s="331"/>
      <c r="G3713" s="333" t="n">
        <v>14</v>
      </c>
      <c r="H3713" s="333" t="n">
        <f aca="false">A3713*G3713*(1-H3689/100)</f>
        <v>84</v>
      </c>
      <c r="I3713" s="334" t="n">
        <v>10.53</v>
      </c>
      <c r="J3713" s="334" t="n">
        <f aca="false">(A3713*I3713)/J3689*K3689</f>
        <v>57.348</v>
      </c>
      <c r="K3713" s="335" t="n">
        <f aca="false">H3713-J3713</f>
        <v>26.652</v>
      </c>
      <c r="L3713" s="330"/>
      <c r="M3713" s="262"/>
      <c r="N3713" s="262" t="n">
        <v>10.53</v>
      </c>
      <c r="O3713" s="262" t="n">
        <v>0.12</v>
      </c>
      <c r="P3713" s="262" t="n">
        <v>20</v>
      </c>
      <c r="Q3713" s="262" t="n">
        <v>14.2155</v>
      </c>
      <c r="R3713" s="331" t="n">
        <f aca="false">A3713*F3713</f>
        <v>0</v>
      </c>
    </row>
    <row r="3714" s="1" customFormat="true" ht="12.75" hidden="false" customHeight="false" outlineLevel="0" collapsed="false">
      <c r="A3714" s="262" t="n">
        <v>2</v>
      </c>
      <c r="B3714" s="332" t="s">
        <v>4490</v>
      </c>
      <c r="C3714" s="332" t="s">
        <v>4491</v>
      </c>
      <c r="D3714" s="332" t="s">
        <v>4492</v>
      </c>
      <c r="E3714" s="262"/>
      <c r="F3714" s="331"/>
      <c r="G3714" s="333" t="n">
        <v>18</v>
      </c>
      <c r="H3714" s="333" t="n">
        <f aca="false">A3714*G3714*(1-H3689/100)</f>
        <v>36</v>
      </c>
      <c r="I3714" s="334" t="n">
        <v>13.1625</v>
      </c>
      <c r="J3714" s="334" t="n">
        <f aca="false">(A3714*I3714)/J3689*K3689</f>
        <v>23.895</v>
      </c>
      <c r="K3714" s="335" t="n">
        <f aca="false">H3714-J3714</f>
        <v>12.105</v>
      </c>
      <c r="L3714" s="330"/>
      <c r="M3714" s="262"/>
      <c r="N3714" s="262" t="n">
        <v>13.1625</v>
      </c>
      <c r="O3714" s="262" t="n">
        <v>0.15</v>
      </c>
      <c r="P3714" s="262" t="n">
        <v>30</v>
      </c>
      <c r="Q3714" s="262" t="n">
        <v>17.7694</v>
      </c>
      <c r="R3714" s="331" t="n">
        <f aca="false">A3714*F3714</f>
        <v>0</v>
      </c>
    </row>
    <row r="3715" s="1" customFormat="true" ht="12.75" hidden="false" customHeight="false" outlineLevel="0" collapsed="false">
      <c r="A3715" s="262" t="n">
        <v>2</v>
      </c>
      <c r="B3715" s="332" t="s">
        <v>3661</v>
      </c>
      <c r="C3715" s="332" t="s">
        <v>2295</v>
      </c>
      <c r="D3715" s="332" t="s">
        <v>3662</v>
      </c>
      <c r="E3715" s="262"/>
      <c r="F3715" s="331" t="n">
        <v>3.46</v>
      </c>
      <c r="G3715" s="333" t="n">
        <v>1362</v>
      </c>
      <c r="H3715" s="333" t="n">
        <f aca="false">A3715*G3715*(1-H3689/100)</f>
        <v>2724</v>
      </c>
      <c r="I3715" s="334" t="n">
        <v>1009.125</v>
      </c>
      <c r="J3715" s="334" t="n">
        <f aca="false">(A3715*I3715)/J3689*K3689</f>
        <v>1831.95</v>
      </c>
      <c r="K3715" s="335" t="n">
        <f aca="false">H3715-J3715</f>
        <v>892.05</v>
      </c>
      <c r="L3715" s="330"/>
      <c r="M3715" s="262"/>
      <c r="N3715" s="262" t="n">
        <v>1009.125</v>
      </c>
      <c r="O3715" s="262" t="n">
        <v>11.5</v>
      </c>
      <c r="P3715" s="262" t="n">
        <v>2020</v>
      </c>
      <c r="Q3715" s="262" t="n">
        <v>1362</v>
      </c>
      <c r="R3715" s="331" t="n">
        <f aca="false">A3715*F3715</f>
        <v>6.92</v>
      </c>
    </row>
    <row r="3716" s="1" customFormat="true" ht="12.75" hidden="false" customHeight="false" outlineLevel="0" collapsed="false">
      <c r="A3716" s="262" t="n">
        <v>3</v>
      </c>
      <c r="B3716" s="332" t="s">
        <v>4493</v>
      </c>
      <c r="C3716" s="332" t="s">
        <v>3234</v>
      </c>
      <c r="D3716" s="332" t="s">
        <v>1145</v>
      </c>
      <c r="E3716" s="262"/>
      <c r="F3716" s="331" t="n">
        <v>0.76</v>
      </c>
      <c r="G3716" s="333" t="n">
        <v>668</v>
      </c>
      <c r="H3716" s="333" t="n">
        <f aca="false">A3716*G3716*(1-H3689/100)</f>
        <v>2004</v>
      </c>
      <c r="I3716" s="334" t="n">
        <v>514.215</v>
      </c>
      <c r="J3716" s="334" t="n">
        <f aca="false">(A3716*I3716)/J3689*K3689</f>
        <v>1400.247</v>
      </c>
      <c r="K3716" s="335" t="n">
        <f aca="false">H3716-J3716</f>
        <v>603.753</v>
      </c>
      <c r="L3716" s="330"/>
      <c r="M3716" s="262"/>
      <c r="N3716" s="262" t="n">
        <v>514.215</v>
      </c>
      <c r="O3716" s="262" t="n">
        <v>5.86</v>
      </c>
      <c r="P3716" s="262" t="n">
        <v>930</v>
      </c>
      <c r="Q3716" s="262" t="n">
        <v>668</v>
      </c>
      <c r="R3716" s="331" t="n">
        <f aca="false">A3716*F3716</f>
        <v>2.28</v>
      </c>
    </row>
    <row r="3717" s="1" customFormat="true" ht="12.75" hidden="false" customHeight="false" outlineLevel="0" collapsed="false">
      <c r="A3717" s="262" t="n">
        <v>3</v>
      </c>
      <c r="B3717" s="332" t="s">
        <v>2299</v>
      </c>
      <c r="C3717" s="332" t="s">
        <v>2077</v>
      </c>
      <c r="D3717" s="332" t="s">
        <v>2300</v>
      </c>
      <c r="E3717" s="262"/>
      <c r="F3717" s="331" t="n">
        <v>0.59</v>
      </c>
      <c r="G3717" s="333" t="n">
        <v>442</v>
      </c>
      <c r="H3717" s="333" t="n">
        <f aca="false">A3717*G3717*(1-H3689/100)</f>
        <v>1326</v>
      </c>
      <c r="I3717" s="334" t="n">
        <v>327.3075</v>
      </c>
      <c r="J3717" s="334" t="n">
        <f aca="false">(A3717*I3717)/J3689*K3689</f>
        <v>891.2835</v>
      </c>
      <c r="K3717" s="335" t="n">
        <f aca="false">H3717-J3717</f>
        <v>434.7165</v>
      </c>
      <c r="L3717" s="330"/>
      <c r="M3717" s="262"/>
      <c r="N3717" s="262" t="n">
        <v>327.3075</v>
      </c>
      <c r="O3717" s="262" t="n">
        <v>3.73</v>
      </c>
      <c r="P3717" s="262"/>
      <c r="Q3717" s="262" t="n">
        <v>442</v>
      </c>
      <c r="R3717" s="331" t="n">
        <f aca="false">A3717*F3717</f>
        <v>1.77</v>
      </c>
    </row>
    <row r="3718" s="1" customFormat="true" ht="12.75" hidden="false" customHeight="false" outlineLevel="0" collapsed="false">
      <c r="A3718" s="262" t="n">
        <v>40</v>
      </c>
      <c r="B3718" s="332" t="s">
        <v>3081</v>
      </c>
      <c r="C3718" s="332" t="s">
        <v>1747</v>
      </c>
      <c r="D3718" s="332" t="s">
        <v>3082</v>
      </c>
      <c r="E3718" s="262"/>
      <c r="F3718" s="331" t="n">
        <v>0.58</v>
      </c>
      <c r="G3718" s="333" t="n">
        <v>384</v>
      </c>
      <c r="H3718" s="333" t="n">
        <f aca="false">A3718*G3718*(1-H3689/100)</f>
        <v>15360</v>
      </c>
      <c r="I3718" s="334" t="n">
        <v>307.125</v>
      </c>
      <c r="J3718" s="334" t="n">
        <f aca="false">(A3718*I3718)/J3689*K3689</f>
        <v>11151</v>
      </c>
      <c r="K3718" s="335" t="n">
        <f aca="false">H3718-J3718</f>
        <v>4209</v>
      </c>
      <c r="L3718" s="330"/>
      <c r="M3718" s="262"/>
      <c r="N3718" s="262" t="n">
        <v>307.125</v>
      </c>
      <c r="O3718" s="262" t="n">
        <v>3.5</v>
      </c>
      <c r="P3718" s="262" t="n">
        <v>500</v>
      </c>
      <c r="Q3718" s="262" t="n">
        <v>384</v>
      </c>
      <c r="R3718" s="331" t="n">
        <f aca="false">A3718*F3718</f>
        <v>23.2</v>
      </c>
    </row>
    <row r="3719" s="1" customFormat="true" ht="12.75" hidden="false" customHeight="false" outlineLevel="0" collapsed="false">
      <c r="A3719" s="262" t="n">
        <v>5</v>
      </c>
      <c r="B3719" s="332" t="s">
        <v>1914</v>
      </c>
      <c r="C3719" s="332" t="s">
        <v>1565</v>
      </c>
      <c r="D3719" s="332" t="s">
        <v>1915</v>
      </c>
      <c r="E3719" s="262"/>
      <c r="F3719" s="331" t="n">
        <v>1.68</v>
      </c>
      <c r="G3719" s="333" t="n">
        <v>888</v>
      </c>
      <c r="H3719" s="333" t="n">
        <f aca="false">A3719*G3719*(1-H3689/100)</f>
        <v>4440</v>
      </c>
      <c r="I3719" s="334" t="n">
        <v>658.125</v>
      </c>
      <c r="J3719" s="334" t="n">
        <f aca="false">(A3719*I3719)/J3689*K3689</f>
        <v>2986.875</v>
      </c>
      <c r="K3719" s="335" t="n">
        <f aca="false">H3719-J3719</f>
        <v>1453.125</v>
      </c>
      <c r="L3719" s="330"/>
      <c r="M3719" s="262"/>
      <c r="N3719" s="262" t="n">
        <v>658.125</v>
      </c>
      <c r="O3719" s="262" t="n">
        <v>7.5</v>
      </c>
      <c r="P3719" s="262" t="n">
        <v>1200</v>
      </c>
      <c r="Q3719" s="262" t="n">
        <v>888</v>
      </c>
      <c r="R3719" s="331" t="n">
        <f aca="false">A3719*F3719</f>
        <v>8.4</v>
      </c>
    </row>
    <row r="3720" s="1" customFormat="true" ht="12.75" hidden="false" customHeight="false" outlineLevel="0" collapsed="false">
      <c r="A3720" s="336" t="n">
        <f aca="false">SUM(A3690:A3719)</f>
        <v>207</v>
      </c>
      <c r="B3720" s="336" t="s">
        <v>377</v>
      </c>
      <c r="C3720" s="336"/>
      <c r="D3720" s="336"/>
      <c r="E3720" s="336"/>
      <c r="F3720" s="337" t="n">
        <f aca="false">R3720</f>
        <v>304.897</v>
      </c>
      <c r="G3720" s="338"/>
      <c r="H3720" s="339" t="n">
        <f aca="false">SUM(H3690:H3719)</f>
        <v>71826</v>
      </c>
      <c r="I3720" s="340"/>
      <c r="J3720" s="341" t="n">
        <f aca="false">SUM(J3690:J3719)</f>
        <v>46993.6145507692</v>
      </c>
      <c r="K3720" s="335" t="n">
        <f aca="false">SUM(K3690:K3719)</f>
        <v>24832.3854492308</v>
      </c>
      <c r="L3720" s="330"/>
      <c r="M3720" s="262"/>
      <c r="N3720" s="262"/>
      <c r="O3720" s="262"/>
      <c r="P3720" s="262"/>
      <c r="Q3720" s="262"/>
      <c r="R3720" s="331" t="n">
        <f aca="false">SUM(R3690:R3719)</f>
        <v>304.897</v>
      </c>
    </row>
    <row r="3721" s="1" customFormat="true" ht="12.75" hidden="false" customHeight="false" outlineLevel="0" collapsed="false">
      <c r="A3721" s="262"/>
      <c r="B3721" s="272" t="s">
        <v>914</v>
      </c>
      <c r="C3721" s="342"/>
      <c r="D3721" s="342"/>
      <c r="E3721" s="262"/>
      <c r="F3721" s="262"/>
      <c r="G3721" s="333"/>
      <c r="H3721" s="343" t="n">
        <v>0</v>
      </c>
      <c r="I3721" s="344" t="n">
        <f aca="false">K3722/J3722</f>
        <v>0.528420418106023</v>
      </c>
      <c r="J3721" s="345"/>
      <c r="K3721" s="335"/>
      <c r="L3721" s="330"/>
      <c r="M3721" s="262"/>
      <c r="N3721" s="262"/>
      <c r="O3721" s="262"/>
      <c r="P3721" s="262"/>
      <c r="Q3721" s="262"/>
      <c r="R3721" s="331"/>
    </row>
    <row r="3722" s="1" customFormat="true" ht="13.5" hidden="false" customHeight="false" outlineLevel="0" collapsed="false">
      <c r="A3722" s="346"/>
      <c r="B3722" s="346" t="s">
        <v>915</v>
      </c>
      <c r="C3722" s="346"/>
      <c r="D3722" s="346"/>
      <c r="E3722" s="346"/>
      <c r="F3722" s="347"/>
      <c r="G3722" s="348"/>
      <c r="H3722" s="349" t="n">
        <f aca="false">SUM(H3720:H3721)</f>
        <v>71826</v>
      </c>
      <c r="I3722" s="350" t="n">
        <f aca="false">K3722/H3722</f>
        <v>0.345729755927251</v>
      </c>
      <c r="J3722" s="351" t="n">
        <f aca="false">SUM(J3720:J3721)</f>
        <v>46993.6145507692</v>
      </c>
      <c r="K3722" s="352" t="n">
        <f aca="false">H3722-J3722</f>
        <v>24832.3854492308</v>
      </c>
      <c r="L3722" s="330"/>
      <c r="M3722" s="262"/>
      <c r="N3722" s="262"/>
      <c r="O3722" s="262"/>
      <c r="P3722" s="262"/>
      <c r="Q3722" s="262"/>
      <c r="R3722" s="331"/>
    </row>
    <row r="3723" s="1" customFormat="true" ht="13.5" hidden="false" customHeight="false" outlineLevel="0" collapsed="false">
      <c r="A3723" s="262"/>
      <c r="B3723" s="332"/>
      <c r="C3723" s="342"/>
      <c r="D3723" s="342"/>
      <c r="E3723" s="262"/>
      <c r="F3723" s="262"/>
      <c r="G3723" s="262"/>
      <c r="H3723" s="262"/>
      <c r="I3723" s="354"/>
      <c r="J3723" s="354"/>
      <c r="K3723" s="355"/>
      <c r="L3723" s="330"/>
      <c r="M3723" s="262"/>
      <c r="N3723" s="262"/>
      <c r="O3723" s="262"/>
      <c r="P3723" s="262"/>
      <c r="Q3723" s="262"/>
      <c r="R3723" s="331"/>
    </row>
    <row r="3724" s="1" customFormat="true" ht="13.5" hidden="false" customHeight="false" outlineLevel="0" collapsed="false">
      <c r="A3724" s="322"/>
      <c r="B3724" s="323" t="s">
        <v>4494</v>
      </c>
      <c r="C3724" s="324" t="s">
        <v>2788</v>
      </c>
      <c r="D3724" s="325" t="n">
        <v>42803</v>
      </c>
      <c r="E3724" s="322"/>
      <c r="F3724" s="322" t="s">
        <v>4495</v>
      </c>
      <c r="G3724" s="324"/>
      <c r="H3724" s="326" t="n">
        <v>0</v>
      </c>
      <c r="I3724" s="327" t="s">
        <v>358</v>
      </c>
      <c r="J3724" s="328" t="n">
        <v>65</v>
      </c>
      <c r="K3724" s="329" t="n">
        <v>59</v>
      </c>
      <c r="L3724" s="330"/>
      <c r="M3724" s="262"/>
      <c r="N3724" s="262"/>
      <c r="O3724" s="262"/>
      <c r="P3724" s="262"/>
      <c r="Q3724" s="262"/>
      <c r="R3724" s="331"/>
    </row>
    <row r="3725" s="1" customFormat="true" ht="12.75" hidden="false" customHeight="false" outlineLevel="0" collapsed="false">
      <c r="A3725" s="262" t="n">
        <v>2</v>
      </c>
      <c r="B3725" s="332" t="s">
        <v>4496</v>
      </c>
      <c r="C3725" s="332" t="s">
        <v>4497</v>
      </c>
      <c r="D3725" s="332" t="s">
        <v>4498</v>
      </c>
      <c r="E3725" s="262"/>
      <c r="F3725" s="331" t="n">
        <v>48</v>
      </c>
      <c r="G3725" s="333" t="n">
        <v>9500</v>
      </c>
      <c r="H3725" s="333" t="n">
        <f aca="false">A3725*G3725*(1-H3724/100)</f>
        <v>19000</v>
      </c>
      <c r="I3725" s="334" t="n">
        <v>7917</v>
      </c>
      <c r="J3725" s="334" t="n">
        <f aca="false">(A3725*I3725)/J3724*K3724</f>
        <v>14372.4</v>
      </c>
      <c r="K3725" s="335" t="n">
        <f aca="false">H3725-J3725</f>
        <v>4627.6</v>
      </c>
      <c r="L3725" s="330"/>
      <c r="M3725" s="262"/>
      <c r="N3725" s="262" t="n">
        <v>7917</v>
      </c>
      <c r="O3725" s="262" t="n">
        <v>84</v>
      </c>
      <c r="P3725" s="262" t="n">
        <v>9500</v>
      </c>
      <c r="Q3725" s="262" t="n">
        <v>9500</v>
      </c>
      <c r="R3725" s="331" t="n">
        <f aca="false">A3725*F3725</f>
        <v>96</v>
      </c>
    </row>
    <row r="3726" s="1" customFormat="true" ht="12.75" hidden="false" customHeight="false" outlineLevel="0" collapsed="false">
      <c r="A3726" s="336" t="n">
        <f aca="false">SUM(A3725:A3725)</f>
        <v>2</v>
      </c>
      <c r="B3726" s="336" t="s">
        <v>377</v>
      </c>
      <c r="C3726" s="336"/>
      <c r="D3726" s="336"/>
      <c r="E3726" s="336"/>
      <c r="F3726" s="337" t="n">
        <f aca="false">R3726</f>
        <v>96</v>
      </c>
      <c r="G3726" s="338"/>
      <c r="H3726" s="339" t="n">
        <f aca="false">SUM(H3725:H3725)</f>
        <v>19000</v>
      </c>
      <c r="I3726" s="340"/>
      <c r="J3726" s="341" t="n">
        <f aca="false">SUM(J3725:J3725)</f>
        <v>14372.4</v>
      </c>
      <c r="K3726" s="335" t="n">
        <f aca="false">SUM(K3725:K3725)</f>
        <v>4627.6</v>
      </c>
      <c r="L3726" s="330"/>
      <c r="M3726" s="262"/>
      <c r="N3726" s="262"/>
      <c r="O3726" s="262"/>
      <c r="P3726" s="262"/>
      <c r="Q3726" s="262"/>
      <c r="R3726" s="331" t="n">
        <f aca="false">SUM(R3725:R3725)</f>
        <v>96</v>
      </c>
    </row>
    <row r="3727" s="1" customFormat="true" ht="12.75" hidden="false" customHeight="false" outlineLevel="0" collapsed="false">
      <c r="A3727" s="262"/>
      <c r="B3727" s="272" t="s">
        <v>914</v>
      </c>
      <c r="C3727" s="342"/>
      <c r="D3727" s="342"/>
      <c r="E3727" s="262"/>
      <c r="F3727" s="262"/>
      <c r="G3727" s="333"/>
      <c r="H3727" s="343" t="n">
        <v>0</v>
      </c>
      <c r="I3727" s="344" t="n">
        <f aca="false">K3728/J3728</f>
        <v>0.321978236063566</v>
      </c>
      <c r="J3727" s="345"/>
      <c r="K3727" s="335"/>
      <c r="L3727" s="330"/>
      <c r="M3727" s="262"/>
      <c r="N3727" s="262"/>
      <c r="O3727" s="262"/>
      <c r="P3727" s="262"/>
      <c r="Q3727" s="262"/>
      <c r="R3727" s="331"/>
    </row>
    <row r="3728" s="1" customFormat="true" ht="13.5" hidden="false" customHeight="false" outlineLevel="0" collapsed="false">
      <c r="A3728" s="346"/>
      <c r="B3728" s="346" t="s">
        <v>915</v>
      </c>
      <c r="C3728" s="346"/>
      <c r="D3728" s="346"/>
      <c r="E3728" s="346"/>
      <c r="F3728" s="347"/>
      <c r="G3728" s="348"/>
      <c r="H3728" s="349" t="n">
        <f aca="false">SUM(H3726:H3727)</f>
        <v>19000</v>
      </c>
      <c r="I3728" s="350" t="n">
        <f aca="false">K3728/H3728</f>
        <v>0.243557894736842</v>
      </c>
      <c r="J3728" s="351" t="n">
        <f aca="false">SUM(J3726:J3727)</f>
        <v>14372.4</v>
      </c>
      <c r="K3728" s="352" t="n">
        <f aca="false">H3728-J3728</f>
        <v>4627.6</v>
      </c>
      <c r="L3728" s="330"/>
      <c r="M3728" s="262"/>
      <c r="N3728" s="262"/>
      <c r="O3728" s="262"/>
      <c r="P3728" s="262"/>
      <c r="Q3728" s="262"/>
      <c r="R3728" s="331"/>
    </row>
    <row r="3729" s="1" customFormat="true" ht="13.5" hidden="false" customHeight="false" outlineLevel="0" collapsed="false">
      <c r="A3729" s="262"/>
      <c r="B3729" s="332"/>
      <c r="C3729" s="342"/>
      <c r="D3729" s="342"/>
      <c r="E3729" s="262"/>
      <c r="F3729" s="262"/>
      <c r="G3729" s="262"/>
      <c r="H3729" s="262"/>
      <c r="I3729" s="354"/>
      <c r="J3729" s="354"/>
      <c r="K3729" s="355"/>
      <c r="L3729" s="330"/>
      <c r="M3729" s="262"/>
      <c r="N3729" s="262"/>
      <c r="O3729" s="262"/>
      <c r="P3729" s="262"/>
      <c r="Q3729" s="262"/>
      <c r="R3729" s="331"/>
    </row>
    <row r="3730" s="1" customFormat="true" ht="13.5" hidden="false" customHeight="false" outlineLevel="0" collapsed="false">
      <c r="A3730" s="322"/>
      <c r="B3730" s="323" t="s">
        <v>4499</v>
      </c>
      <c r="C3730" s="324" t="s">
        <v>2844</v>
      </c>
      <c r="D3730" s="325" t="n">
        <v>42804</v>
      </c>
      <c r="E3730" s="322"/>
      <c r="F3730" s="322" t="s">
        <v>4495</v>
      </c>
      <c r="G3730" s="324"/>
      <c r="H3730" s="326" t="n">
        <v>0</v>
      </c>
      <c r="I3730" s="327" t="s">
        <v>358</v>
      </c>
      <c r="J3730" s="328" t="n">
        <v>65</v>
      </c>
      <c r="K3730" s="329" t="n">
        <v>59</v>
      </c>
      <c r="L3730" s="330"/>
      <c r="M3730" s="262"/>
      <c r="N3730" s="262"/>
      <c r="O3730" s="262"/>
      <c r="P3730" s="262"/>
      <c r="Q3730" s="262"/>
      <c r="R3730" s="331"/>
    </row>
    <row r="3731" s="1" customFormat="true" ht="12.75" hidden="false" customHeight="false" outlineLevel="0" collapsed="false">
      <c r="A3731" s="262" t="n">
        <v>3</v>
      </c>
      <c r="B3731" s="332" t="s">
        <v>4500</v>
      </c>
      <c r="C3731" s="332" t="s">
        <v>1720</v>
      </c>
      <c r="D3731" s="332" t="s">
        <v>4501</v>
      </c>
      <c r="E3731" s="262"/>
      <c r="F3731" s="331"/>
      <c r="G3731" s="333" t="n">
        <v>238</v>
      </c>
      <c r="H3731" s="333" t="n">
        <f aca="false">A3731*G3731*(1-H3730/100)</f>
        <v>714</v>
      </c>
      <c r="I3731" s="334" t="n">
        <v>157.43</v>
      </c>
      <c r="J3731" s="334" t="n">
        <f aca="false">(A3731*I3731)/J3730*K3730</f>
        <v>428.694</v>
      </c>
      <c r="K3731" s="335" t="n">
        <f aca="false">H3731-J3731</f>
        <v>285.306</v>
      </c>
      <c r="L3731" s="330"/>
      <c r="M3731" s="262"/>
      <c r="N3731" s="262" t="n">
        <v>157.43</v>
      </c>
      <c r="O3731" s="262" t="n">
        <v>1.73</v>
      </c>
      <c r="P3731" s="262" t="n">
        <v>267.631</v>
      </c>
      <c r="Q3731" s="262" t="n">
        <v>236.145</v>
      </c>
      <c r="R3731" s="331" t="n">
        <f aca="false">A3731*F3731</f>
        <v>0</v>
      </c>
    </row>
    <row r="3732" s="1" customFormat="true" ht="12.75" hidden="false" customHeight="false" outlineLevel="0" collapsed="false">
      <c r="A3732" s="336" t="n">
        <f aca="false">SUM(A3731:A3731)</f>
        <v>3</v>
      </c>
      <c r="B3732" s="336" t="s">
        <v>377</v>
      </c>
      <c r="C3732" s="336"/>
      <c r="D3732" s="336"/>
      <c r="E3732" s="336"/>
      <c r="F3732" s="337" t="n">
        <f aca="false">R3732</f>
        <v>0</v>
      </c>
      <c r="G3732" s="338"/>
      <c r="H3732" s="339" t="n">
        <f aca="false">SUM(H3731:H3731)</f>
        <v>714</v>
      </c>
      <c r="I3732" s="340"/>
      <c r="J3732" s="341" t="n">
        <f aca="false">SUM(J3731:J3731)</f>
        <v>428.694</v>
      </c>
      <c r="K3732" s="335" t="n">
        <f aca="false">SUM(K3731:K3731)</f>
        <v>285.306</v>
      </c>
      <c r="L3732" s="330"/>
      <c r="M3732" s="262"/>
      <c r="N3732" s="262"/>
      <c r="O3732" s="262"/>
      <c r="P3732" s="262"/>
      <c r="Q3732" s="262"/>
      <c r="R3732" s="331" t="n">
        <f aca="false">SUM(R3731:R3731)</f>
        <v>0</v>
      </c>
    </row>
    <row r="3733" s="1" customFormat="true" ht="12.75" hidden="false" customHeight="false" outlineLevel="0" collapsed="false">
      <c r="A3733" s="262"/>
      <c r="B3733" s="272" t="s">
        <v>914</v>
      </c>
      <c r="C3733" s="342"/>
      <c r="D3733" s="342"/>
      <c r="E3733" s="262"/>
      <c r="F3733" s="262"/>
      <c r="G3733" s="333"/>
      <c r="H3733" s="343" t="n">
        <v>0</v>
      </c>
      <c r="I3733" s="344" t="n">
        <f aca="false">K3734/J3734</f>
        <v>0.665523660233173</v>
      </c>
      <c r="J3733" s="345"/>
      <c r="K3733" s="335"/>
      <c r="L3733" s="330"/>
      <c r="M3733" s="262"/>
      <c r="N3733" s="262"/>
      <c r="O3733" s="262"/>
      <c r="P3733" s="262"/>
      <c r="Q3733" s="262"/>
      <c r="R3733" s="331"/>
    </row>
    <row r="3734" s="1" customFormat="true" ht="13.5" hidden="false" customHeight="false" outlineLevel="0" collapsed="false">
      <c r="A3734" s="346"/>
      <c r="B3734" s="346" t="s">
        <v>915</v>
      </c>
      <c r="C3734" s="346"/>
      <c r="D3734" s="346"/>
      <c r="E3734" s="346"/>
      <c r="F3734" s="347"/>
      <c r="G3734" s="348"/>
      <c r="H3734" s="349" t="n">
        <f aca="false">SUM(H3732:H3733)</f>
        <v>714</v>
      </c>
      <c r="I3734" s="350" t="n">
        <f aca="false">K3734/H3734</f>
        <v>0.399588235294118</v>
      </c>
      <c r="J3734" s="351" t="n">
        <f aca="false">SUM(J3732:J3733)</f>
        <v>428.694</v>
      </c>
      <c r="K3734" s="352" t="n">
        <f aca="false">H3734-J3734</f>
        <v>285.306</v>
      </c>
      <c r="L3734" s="330"/>
      <c r="M3734" s="262"/>
      <c r="N3734" s="262"/>
      <c r="O3734" s="262"/>
      <c r="P3734" s="262"/>
      <c r="Q3734" s="262"/>
      <c r="R3734" s="331"/>
    </row>
    <row r="3735" s="1" customFormat="true" ht="13.5" hidden="false" customHeight="false" outlineLevel="0" collapsed="false">
      <c r="A3735" s="262"/>
      <c r="B3735" s="332"/>
      <c r="C3735" s="342"/>
      <c r="D3735" s="342"/>
      <c r="E3735" s="262"/>
      <c r="F3735" s="262"/>
      <c r="G3735" s="262"/>
      <c r="H3735" s="262"/>
      <c r="I3735" s="354"/>
      <c r="J3735" s="354"/>
      <c r="K3735" s="355"/>
      <c r="L3735" s="330"/>
      <c r="M3735" s="262"/>
      <c r="N3735" s="262"/>
      <c r="O3735" s="262"/>
      <c r="P3735" s="262"/>
      <c r="Q3735" s="262"/>
      <c r="R3735" s="331"/>
    </row>
    <row r="3736" s="1" customFormat="true" ht="13.5" hidden="false" customHeight="false" outlineLevel="0" collapsed="false">
      <c r="A3736" s="322"/>
      <c r="B3736" s="323" t="s">
        <v>4502</v>
      </c>
      <c r="C3736" s="324" t="s">
        <v>4503</v>
      </c>
      <c r="D3736" s="325" t="n">
        <v>42804</v>
      </c>
      <c r="E3736" s="322"/>
      <c r="F3736" s="322" t="s">
        <v>4495</v>
      </c>
      <c r="G3736" s="324"/>
      <c r="H3736" s="326" t="n">
        <v>0</v>
      </c>
      <c r="I3736" s="327" t="s">
        <v>358</v>
      </c>
      <c r="J3736" s="328" t="n">
        <v>65</v>
      </c>
      <c r="K3736" s="329" t="n">
        <v>59</v>
      </c>
      <c r="L3736" s="330"/>
      <c r="M3736" s="262"/>
      <c r="N3736" s="262"/>
      <c r="O3736" s="262"/>
      <c r="P3736" s="262"/>
      <c r="Q3736" s="262"/>
      <c r="R3736" s="331"/>
    </row>
    <row r="3737" s="1" customFormat="true" ht="12.75" hidden="false" customHeight="false" outlineLevel="0" collapsed="false">
      <c r="A3737" s="262" t="n">
        <v>1</v>
      </c>
      <c r="B3737" s="332" t="s">
        <v>4504</v>
      </c>
      <c r="C3737" s="332" t="s">
        <v>2082</v>
      </c>
      <c r="D3737" s="332" t="s">
        <v>4505</v>
      </c>
      <c r="E3737" s="262"/>
      <c r="F3737" s="331" t="n">
        <v>227</v>
      </c>
      <c r="G3737" s="333" t="n">
        <v>33500</v>
      </c>
      <c r="H3737" s="333" t="n">
        <f aca="false">A3737*G3737*(1-H3736/100)</f>
        <v>33500</v>
      </c>
      <c r="I3737" s="334" t="n">
        <v>22514.7</v>
      </c>
      <c r="J3737" s="334" t="n">
        <f aca="false">(A3737*I3737)/J3736*K3736</f>
        <v>20436.42</v>
      </c>
      <c r="K3737" s="335" t="n">
        <f aca="false">H3737-J3737</f>
        <v>13063.58</v>
      </c>
      <c r="L3737" s="330"/>
      <c r="M3737" s="262"/>
      <c r="N3737" s="262" t="n">
        <v>22514.7</v>
      </c>
      <c r="O3737" s="262" t="n">
        <v>251</v>
      </c>
      <c r="P3737" s="262" t="n">
        <v>33772.05</v>
      </c>
      <c r="Q3737" s="262" t="n">
        <v>30394.845</v>
      </c>
      <c r="R3737" s="331" t="n">
        <f aca="false">A3737*F3737</f>
        <v>227</v>
      </c>
    </row>
    <row r="3738" s="1" customFormat="true" ht="12.75" hidden="false" customHeight="false" outlineLevel="0" collapsed="false">
      <c r="A3738" s="336" t="n">
        <f aca="false">SUM(A3737:A3737)</f>
        <v>1</v>
      </c>
      <c r="B3738" s="336" t="s">
        <v>377</v>
      </c>
      <c r="C3738" s="336"/>
      <c r="D3738" s="336"/>
      <c r="E3738" s="336"/>
      <c r="F3738" s="337" t="n">
        <f aca="false">R3738</f>
        <v>227</v>
      </c>
      <c r="G3738" s="338"/>
      <c r="H3738" s="339" t="n">
        <f aca="false">SUM(H3737:H3737)</f>
        <v>33500</v>
      </c>
      <c r="I3738" s="340"/>
      <c r="J3738" s="341" t="n">
        <f aca="false">SUM(J3737:J3737)</f>
        <v>20436.42</v>
      </c>
      <c r="K3738" s="335" t="n">
        <f aca="false">SUM(K3737:K3737)</f>
        <v>13063.58</v>
      </c>
      <c r="L3738" s="330"/>
      <c r="M3738" s="262"/>
      <c r="N3738" s="262"/>
      <c r="O3738" s="262"/>
      <c r="P3738" s="262"/>
      <c r="Q3738" s="262"/>
      <c r="R3738" s="331" t="n">
        <f aca="false">SUM(R3737:R3737)</f>
        <v>227</v>
      </c>
    </row>
    <row r="3739" s="1" customFormat="true" ht="12.75" hidden="false" customHeight="false" outlineLevel="0" collapsed="false">
      <c r="A3739" s="262"/>
      <c r="B3739" s="272" t="s">
        <v>914</v>
      </c>
      <c r="C3739" s="342"/>
      <c r="D3739" s="342"/>
      <c r="E3739" s="262"/>
      <c r="F3739" s="262"/>
      <c r="G3739" s="333"/>
      <c r="H3739" s="343" t="n">
        <v>0</v>
      </c>
      <c r="I3739" s="344" t="n">
        <f aca="false">K3740/J3740</f>
        <v>0.639230354435855</v>
      </c>
      <c r="J3739" s="345"/>
      <c r="K3739" s="335"/>
      <c r="L3739" s="330"/>
      <c r="M3739" s="262"/>
      <c r="N3739" s="262"/>
      <c r="O3739" s="262"/>
      <c r="P3739" s="262"/>
      <c r="Q3739" s="262"/>
      <c r="R3739" s="331"/>
    </row>
    <row r="3740" s="1" customFormat="true" ht="13.5" hidden="false" customHeight="false" outlineLevel="0" collapsed="false">
      <c r="A3740" s="346"/>
      <c r="B3740" s="346" t="s">
        <v>915</v>
      </c>
      <c r="C3740" s="346"/>
      <c r="D3740" s="346"/>
      <c r="E3740" s="346"/>
      <c r="F3740" s="347"/>
      <c r="G3740" s="348"/>
      <c r="H3740" s="349" t="n">
        <f aca="false">SUM(H3738:H3739)</f>
        <v>33500</v>
      </c>
      <c r="I3740" s="350" t="n">
        <f aca="false">K3740/H3740</f>
        <v>0.389957611940299</v>
      </c>
      <c r="J3740" s="351" t="n">
        <f aca="false">SUM(J3738:J3739)</f>
        <v>20436.42</v>
      </c>
      <c r="K3740" s="352" t="n">
        <f aca="false">H3740-J3740</f>
        <v>13063.58</v>
      </c>
      <c r="L3740" s="330"/>
      <c r="M3740" s="262"/>
      <c r="N3740" s="262"/>
      <c r="O3740" s="262"/>
      <c r="P3740" s="262"/>
      <c r="Q3740" s="262"/>
      <c r="R3740" s="331"/>
    </row>
    <row r="3741" s="1" customFormat="true" ht="13.5" hidden="false" customHeight="false" outlineLevel="0" collapsed="false">
      <c r="A3741" s="262"/>
      <c r="B3741" s="332"/>
      <c r="C3741" s="342"/>
      <c r="D3741" s="342"/>
      <c r="E3741" s="262"/>
      <c r="F3741" s="262"/>
      <c r="G3741" s="262"/>
      <c r="H3741" s="262"/>
      <c r="I3741" s="354"/>
      <c r="J3741" s="354"/>
      <c r="K3741" s="355"/>
      <c r="L3741" s="330"/>
      <c r="M3741" s="262"/>
      <c r="N3741" s="262"/>
      <c r="O3741" s="262"/>
      <c r="P3741" s="262"/>
      <c r="Q3741" s="262"/>
      <c r="R3741" s="331"/>
    </row>
    <row r="3742" s="1" customFormat="true" ht="13.5" hidden="false" customHeight="false" outlineLevel="0" collapsed="false">
      <c r="A3742" s="322"/>
      <c r="B3742" s="323" t="s">
        <v>4506</v>
      </c>
      <c r="C3742" s="324" t="s">
        <v>4507</v>
      </c>
      <c r="D3742" s="325" t="n">
        <v>42804</v>
      </c>
      <c r="E3742" s="322"/>
      <c r="F3742" s="322" t="s">
        <v>4495</v>
      </c>
      <c r="G3742" s="324"/>
      <c r="H3742" s="326" t="n">
        <v>0</v>
      </c>
      <c r="I3742" s="327" t="s">
        <v>358</v>
      </c>
      <c r="J3742" s="328" t="n">
        <v>65</v>
      </c>
      <c r="K3742" s="329" t="n">
        <v>59</v>
      </c>
      <c r="L3742" s="330"/>
      <c r="M3742" s="262"/>
      <c r="N3742" s="262"/>
      <c r="O3742" s="262"/>
      <c r="P3742" s="262"/>
      <c r="Q3742" s="262"/>
      <c r="R3742" s="331"/>
    </row>
    <row r="3743" s="1" customFormat="true" ht="13.5" hidden="false" customHeight="false" outlineLevel="0" collapsed="false">
      <c r="A3743" s="262" t="n">
        <v>10</v>
      </c>
      <c r="B3743" s="332" t="s">
        <v>2756</v>
      </c>
      <c r="C3743" s="324" t="s">
        <v>4507</v>
      </c>
      <c r="D3743" s="332" t="s">
        <v>2758</v>
      </c>
      <c r="E3743" s="262"/>
      <c r="F3743" s="331" t="n">
        <v>0.29</v>
      </c>
      <c r="G3743" s="333" t="n">
        <v>85</v>
      </c>
      <c r="H3743" s="333" t="n">
        <f aca="false">A3743*G3743*(1-H3742/100)</f>
        <v>850</v>
      </c>
      <c r="I3743" s="334" t="n">
        <v>69.16</v>
      </c>
      <c r="J3743" s="334" t="n">
        <f aca="false">(A3743*I3743)/J3742*K3742</f>
        <v>627.76</v>
      </c>
      <c r="K3743" s="335" t="n">
        <f aca="false">H3743-J3743</f>
        <v>222.24</v>
      </c>
      <c r="L3743" s="330"/>
      <c r="M3743" s="262"/>
      <c r="N3743" s="262" t="n">
        <v>69.16</v>
      </c>
      <c r="O3743" s="262" t="n">
        <v>0.76</v>
      </c>
      <c r="P3743" s="262" t="n">
        <v>85</v>
      </c>
      <c r="Q3743" s="262" t="n">
        <v>89.908</v>
      </c>
      <c r="R3743" s="331" t="n">
        <f aca="false">A3743*F3743</f>
        <v>2.9</v>
      </c>
    </row>
    <row r="3744" s="1" customFormat="true" ht="13.5" hidden="false" customHeight="false" outlineLevel="0" collapsed="false">
      <c r="A3744" s="262" t="n">
        <v>20</v>
      </c>
      <c r="B3744" s="332" t="s">
        <v>4508</v>
      </c>
      <c r="C3744" s="324" t="s">
        <v>4507</v>
      </c>
      <c r="D3744" s="332" t="s">
        <v>4509</v>
      </c>
      <c r="E3744" s="262"/>
      <c r="F3744" s="331" t="n">
        <v>0.265</v>
      </c>
      <c r="G3744" s="333" t="n">
        <v>80</v>
      </c>
      <c r="H3744" s="333" t="n">
        <f aca="false">A3744*G3744*(1-H3742/100)</f>
        <v>1600</v>
      </c>
      <c r="I3744" s="334" t="n">
        <v>56.55</v>
      </c>
      <c r="J3744" s="334" t="n">
        <f aca="false">(A3744*I3744)/J3742*K3742</f>
        <v>1026.6</v>
      </c>
      <c r="K3744" s="335" t="n">
        <f aca="false">H3744-J3744</f>
        <v>573.4</v>
      </c>
      <c r="L3744" s="330"/>
      <c r="M3744" s="262"/>
      <c r="N3744" s="262" t="n">
        <v>56.55</v>
      </c>
      <c r="O3744" s="262" t="n">
        <v>0.6</v>
      </c>
      <c r="P3744" s="262" t="n">
        <v>80</v>
      </c>
      <c r="Q3744" s="262" t="n">
        <v>73.515</v>
      </c>
      <c r="R3744" s="331" t="n">
        <f aca="false">A3744*F3744</f>
        <v>5.3</v>
      </c>
    </row>
    <row r="3745" s="1" customFormat="true" ht="13.5" hidden="false" customHeight="false" outlineLevel="0" collapsed="false">
      <c r="A3745" s="262" t="n">
        <v>30</v>
      </c>
      <c r="B3745" s="332" t="s">
        <v>2759</v>
      </c>
      <c r="C3745" s="324" t="s">
        <v>4507</v>
      </c>
      <c r="D3745" s="332" t="s">
        <v>2761</v>
      </c>
      <c r="E3745" s="262"/>
      <c r="F3745" s="331" t="n">
        <v>0.08</v>
      </c>
      <c r="G3745" s="333" t="n">
        <v>25</v>
      </c>
      <c r="H3745" s="333" t="n">
        <f aca="false">A3745*G3745*(1-H3742/100)</f>
        <v>750</v>
      </c>
      <c r="I3745" s="334" t="n">
        <v>19.7925</v>
      </c>
      <c r="J3745" s="334" t="n">
        <f aca="false">(A3745*I3745)/J3742*K3742</f>
        <v>538.965</v>
      </c>
      <c r="K3745" s="335" t="n">
        <f aca="false">H3745-J3745</f>
        <v>211.035</v>
      </c>
      <c r="L3745" s="330"/>
      <c r="M3745" s="262"/>
      <c r="N3745" s="262" t="n">
        <v>19.7925</v>
      </c>
      <c r="O3745" s="262" t="n">
        <v>0.21</v>
      </c>
      <c r="P3745" s="262" t="n">
        <v>25</v>
      </c>
      <c r="Q3745" s="262" t="n">
        <v>25.7303</v>
      </c>
      <c r="R3745" s="331" t="n">
        <f aca="false">A3745*F3745</f>
        <v>2.4</v>
      </c>
    </row>
    <row r="3746" s="1" customFormat="true" ht="12.75" hidden="false" customHeight="false" outlineLevel="0" collapsed="false">
      <c r="A3746" s="336" t="n">
        <f aca="false">SUM(A3743:A3745)</f>
        <v>60</v>
      </c>
      <c r="B3746" s="336" t="s">
        <v>377</v>
      </c>
      <c r="C3746" s="336"/>
      <c r="D3746" s="336"/>
      <c r="E3746" s="336"/>
      <c r="F3746" s="337" t="n">
        <f aca="false">R3746</f>
        <v>10.6</v>
      </c>
      <c r="G3746" s="338"/>
      <c r="H3746" s="339" t="n">
        <f aca="false">SUM(H3743:H3745)</f>
        <v>3200</v>
      </c>
      <c r="I3746" s="340"/>
      <c r="J3746" s="341" t="n">
        <f aca="false">SUM(J3743:J3745)</f>
        <v>2193.325</v>
      </c>
      <c r="K3746" s="335" t="n">
        <f aca="false">SUM(K3743:K3745)</f>
        <v>1006.675</v>
      </c>
      <c r="L3746" s="330"/>
      <c r="M3746" s="262"/>
      <c r="N3746" s="262"/>
      <c r="O3746" s="262"/>
      <c r="P3746" s="262"/>
      <c r="Q3746" s="262"/>
      <c r="R3746" s="331" t="n">
        <f aca="false">SUM(R3743:R3745)</f>
        <v>10.6</v>
      </c>
    </row>
    <row r="3747" s="1" customFormat="true" ht="12.75" hidden="false" customHeight="false" outlineLevel="0" collapsed="false">
      <c r="A3747" s="262"/>
      <c r="B3747" s="272" t="s">
        <v>914</v>
      </c>
      <c r="C3747" s="342"/>
      <c r="D3747" s="342"/>
      <c r="E3747" s="262"/>
      <c r="F3747" s="262"/>
      <c r="G3747" s="333"/>
      <c r="H3747" s="343" t="n">
        <v>0</v>
      </c>
      <c r="I3747" s="344" t="n">
        <f aca="false">K3748/J3748</f>
        <v>0.458972108556644</v>
      </c>
      <c r="J3747" s="345"/>
      <c r="K3747" s="335"/>
      <c r="L3747" s="330"/>
      <c r="M3747" s="262"/>
      <c r="N3747" s="262"/>
      <c r="O3747" s="262"/>
      <c r="P3747" s="262"/>
      <c r="Q3747" s="262"/>
      <c r="R3747" s="331"/>
    </row>
    <row r="3748" s="1" customFormat="true" ht="13.5" hidden="false" customHeight="false" outlineLevel="0" collapsed="false">
      <c r="A3748" s="346"/>
      <c r="B3748" s="346" t="s">
        <v>915</v>
      </c>
      <c r="C3748" s="346"/>
      <c r="D3748" s="346"/>
      <c r="E3748" s="346"/>
      <c r="F3748" s="347"/>
      <c r="G3748" s="348"/>
      <c r="H3748" s="349" t="n">
        <f aca="false">SUM(H3746:H3747)</f>
        <v>3200</v>
      </c>
      <c r="I3748" s="350" t="n">
        <f aca="false">K3748/H3748</f>
        <v>0.3145859375</v>
      </c>
      <c r="J3748" s="351" t="n">
        <f aca="false">SUM(J3746:J3747)</f>
        <v>2193.325</v>
      </c>
      <c r="K3748" s="352" t="n">
        <f aca="false">H3748-J3748</f>
        <v>1006.675</v>
      </c>
      <c r="L3748" s="330"/>
      <c r="M3748" s="262"/>
      <c r="N3748" s="262"/>
      <c r="O3748" s="262"/>
      <c r="P3748" s="262"/>
      <c r="Q3748" s="262"/>
      <c r="R3748" s="331"/>
    </row>
    <row r="3749" s="1" customFormat="true" ht="13.5" hidden="false" customHeight="false" outlineLevel="0" collapsed="false">
      <c r="A3749" s="262"/>
      <c r="B3749" s="332"/>
      <c r="C3749" s="342"/>
      <c r="D3749" s="342"/>
      <c r="E3749" s="262"/>
      <c r="F3749" s="262"/>
      <c r="G3749" s="262"/>
      <c r="H3749" s="262"/>
      <c r="I3749" s="354"/>
      <c r="J3749" s="354"/>
      <c r="K3749" s="355"/>
      <c r="L3749" s="330"/>
      <c r="M3749" s="262"/>
      <c r="N3749" s="262"/>
      <c r="O3749" s="262"/>
      <c r="P3749" s="262"/>
      <c r="Q3749" s="262"/>
      <c r="R3749" s="331"/>
    </row>
    <row r="3750" s="1" customFormat="true" ht="13.5" hidden="false" customHeight="false" outlineLevel="0" collapsed="false">
      <c r="A3750" s="322"/>
      <c r="B3750" s="323" t="s">
        <v>4510</v>
      </c>
      <c r="C3750" s="324" t="s">
        <v>3080</v>
      </c>
      <c r="D3750" s="325" t="n">
        <v>42804</v>
      </c>
      <c r="E3750" s="322"/>
      <c r="F3750" s="322" t="s">
        <v>4495</v>
      </c>
      <c r="G3750" s="324"/>
      <c r="H3750" s="326" t="n">
        <v>0</v>
      </c>
      <c r="I3750" s="327" t="s">
        <v>358</v>
      </c>
      <c r="J3750" s="328" t="n">
        <v>65</v>
      </c>
      <c r="K3750" s="329" t="n">
        <v>59</v>
      </c>
      <c r="L3750" s="330"/>
      <c r="M3750" s="262"/>
      <c r="N3750" s="262"/>
      <c r="O3750" s="262"/>
      <c r="P3750" s="262"/>
      <c r="Q3750" s="262"/>
      <c r="R3750" s="331"/>
    </row>
    <row r="3751" s="1" customFormat="true" ht="12.75" hidden="false" customHeight="false" outlineLevel="0" collapsed="false">
      <c r="A3751" s="262" t="n">
        <v>5</v>
      </c>
      <c r="B3751" s="332" t="s">
        <v>4511</v>
      </c>
      <c r="C3751" s="332" t="s">
        <v>1580</v>
      </c>
      <c r="D3751" s="332" t="s">
        <v>4512</v>
      </c>
      <c r="E3751" s="262"/>
      <c r="F3751" s="331" t="n">
        <v>26</v>
      </c>
      <c r="G3751" s="333" t="n">
        <v>5300</v>
      </c>
      <c r="H3751" s="333" t="n">
        <f aca="false">A3751*G3751*(1-H3750/100)</f>
        <v>26500</v>
      </c>
      <c r="I3751" s="334" t="n">
        <v>3467.88</v>
      </c>
      <c r="J3751" s="334" t="n">
        <f aca="false">(A3751*I3751)/J3750*K3750</f>
        <v>15738.84</v>
      </c>
      <c r="K3751" s="335" t="n">
        <f aca="false">H3751-J3751</f>
        <v>10761.16</v>
      </c>
      <c r="L3751" s="330"/>
      <c r="M3751" s="262"/>
      <c r="N3751" s="262" t="n">
        <v>3467.88</v>
      </c>
      <c r="O3751" s="262" t="n">
        <v>39.52</v>
      </c>
      <c r="P3751" s="262" t="n">
        <v>5200</v>
      </c>
      <c r="Q3751" s="262" t="n">
        <v>4681.638</v>
      </c>
      <c r="R3751" s="331" t="n">
        <f aca="false">A3751*F3751</f>
        <v>130</v>
      </c>
    </row>
    <row r="3752" s="1" customFormat="true" ht="12.75" hidden="false" customHeight="false" outlineLevel="0" collapsed="false">
      <c r="A3752" s="262" t="n">
        <v>5</v>
      </c>
      <c r="B3752" s="332" t="s">
        <v>3545</v>
      </c>
      <c r="C3752" s="332" t="s">
        <v>2660</v>
      </c>
      <c r="D3752" s="332" t="s">
        <v>2661</v>
      </c>
      <c r="E3752" s="262"/>
      <c r="F3752" s="331" t="n">
        <v>0.35</v>
      </c>
      <c r="G3752" s="333" t="n">
        <v>200</v>
      </c>
      <c r="H3752" s="333" t="n">
        <f aca="false">A3752*G3752*(1-H3750/100)</f>
        <v>1000</v>
      </c>
      <c r="I3752" s="334" t="n">
        <v>87.36</v>
      </c>
      <c r="J3752" s="334" t="n">
        <f aca="false">(A3752*I3752)/J3750*K3750</f>
        <v>396.48</v>
      </c>
      <c r="K3752" s="335" t="n">
        <f aca="false">H3752-J3752</f>
        <v>603.52</v>
      </c>
      <c r="L3752" s="330"/>
      <c r="M3752" s="262"/>
      <c r="N3752" s="262" t="n">
        <v>87.36</v>
      </c>
      <c r="O3752" s="262" t="n">
        <v>0.96</v>
      </c>
      <c r="P3752" s="262" t="n">
        <v>157.248</v>
      </c>
      <c r="Q3752" s="262" t="n">
        <v>113.568</v>
      </c>
      <c r="R3752" s="331" t="n">
        <f aca="false">A3752*F3752</f>
        <v>1.75</v>
      </c>
    </row>
    <row r="3753" s="1" customFormat="true" ht="12.75" hidden="false" customHeight="false" outlineLevel="0" collapsed="false">
      <c r="A3753" s="336" t="n">
        <f aca="false">SUM(A3751:A3752)</f>
        <v>10</v>
      </c>
      <c r="B3753" s="336" t="s">
        <v>377</v>
      </c>
      <c r="C3753" s="336"/>
      <c r="D3753" s="336"/>
      <c r="E3753" s="336"/>
      <c r="F3753" s="337" t="n">
        <f aca="false">R3753</f>
        <v>131.75</v>
      </c>
      <c r="G3753" s="338"/>
      <c r="H3753" s="339" t="n">
        <f aca="false">SUM(H3751:H3752)</f>
        <v>27500</v>
      </c>
      <c r="I3753" s="340"/>
      <c r="J3753" s="341" t="n">
        <f aca="false">SUM(J3751:J3752)</f>
        <v>16135.32</v>
      </c>
      <c r="K3753" s="335" t="n">
        <f aca="false">SUM(K3751:K3752)</f>
        <v>11364.68</v>
      </c>
      <c r="L3753" s="330"/>
      <c r="M3753" s="262"/>
      <c r="N3753" s="262"/>
      <c r="O3753" s="262"/>
      <c r="P3753" s="262"/>
      <c r="Q3753" s="262"/>
      <c r="R3753" s="331" t="n">
        <f aca="false">SUM(R3751:R3752)</f>
        <v>131.75</v>
      </c>
    </row>
    <row r="3754" s="1" customFormat="true" ht="12.75" hidden="false" customHeight="false" outlineLevel="0" collapsed="false">
      <c r="A3754" s="262"/>
      <c r="B3754" s="272" t="s">
        <v>914</v>
      </c>
      <c r="C3754" s="342"/>
      <c r="D3754" s="342"/>
      <c r="E3754" s="262"/>
      <c r="F3754" s="262"/>
      <c r="G3754" s="333"/>
      <c r="H3754" s="343" t="n">
        <v>0</v>
      </c>
      <c r="I3754" s="344" t="n">
        <f aca="false">K3755/J3755</f>
        <v>0.704335581816784</v>
      </c>
      <c r="J3754" s="345"/>
      <c r="K3754" s="335"/>
      <c r="L3754" s="330"/>
      <c r="M3754" s="262"/>
      <c r="N3754" s="262"/>
      <c r="O3754" s="262"/>
      <c r="P3754" s="262"/>
      <c r="Q3754" s="262"/>
      <c r="R3754" s="331"/>
    </row>
    <row r="3755" s="1" customFormat="true" ht="13.5" hidden="false" customHeight="false" outlineLevel="0" collapsed="false">
      <c r="A3755" s="346"/>
      <c r="B3755" s="346" t="s">
        <v>915</v>
      </c>
      <c r="C3755" s="346"/>
      <c r="D3755" s="346"/>
      <c r="E3755" s="346"/>
      <c r="F3755" s="347"/>
      <c r="G3755" s="348"/>
      <c r="H3755" s="349" t="n">
        <f aca="false">SUM(H3753:H3754)</f>
        <v>27500</v>
      </c>
      <c r="I3755" s="350" t="n">
        <f aca="false">K3755/H3755</f>
        <v>0.413261090909091</v>
      </c>
      <c r="J3755" s="351" t="n">
        <f aca="false">SUM(J3753:J3754)</f>
        <v>16135.32</v>
      </c>
      <c r="K3755" s="352" t="n">
        <f aca="false">H3755-J3755</f>
        <v>11364.68</v>
      </c>
      <c r="L3755" s="330"/>
      <c r="M3755" s="262"/>
      <c r="N3755" s="262"/>
      <c r="O3755" s="262"/>
      <c r="P3755" s="262"/>
      <c r="Q3755" s="262"/>
      <c r="R3755" s="331"/>
    </row>
    <row r="3756" s="1" customFormat="true" ht="13.5" hidden="false" customHeight="false" outlineLevel="0" collapsed="false">
      <c r="A3756" s="262"/>
      <c r="B3756" s="332"/>
      <c r="C3756" s="342"/>
      <c r="D3756" s="342"/>
      <c r="E3756" s="262"/>
      <c r="F3756" s="262"/>
      <c r="G3756" s="262"/>
      <c r="H3756" s="262"/>
      <c r="I3756" s="354"/>
      <c r="J3756" s="354"/>
      <c r="K3756" s="355"/>
      <c r="L3756" s="330"/>
      <c r="M3756" s="262"/>
      <c r="N3756" s="262"/>
      <c r="O3756" s="262"/>
      <c r="P3756" s="262"/>
      <c r="Q3756" s="262"/>
      <c r="R3756" s="331"/>
    </row>
    <row r="3757" s="1" customFormat="true" ht="13.5" hidden="false" customHeight="false" outlineLevel="0" collapsed="false">
      <c r="A3757" s="322"/>
      <c r="B3757" s="323" t="s">
        <v>385</v>
      </c>
      <c r="C3757" s="324"/>
      <c r="D3757" s="325" t="n">
        <v>42804</v>
      </c>
      <c r="E3757" s="322"/>
      <c r="F3757" s="322" t="s">
        <v>4513</v>
      </c>
      <c r="G3757" s="324"/>
      <c r="H3757" s="326" t="n">
        <v>0</v>
      </c>
      <c r="I3757" s="327" t="s">
        <v>358</v>
      </c>
      <c r="J3757" s="328" t="n">
        <v>65</v>
      </c>
      <c r="K3757" s="329" t="n">
        <v>59</v>
      </c>
      <c r="L3757" s="330"/>
      <c r="M3757" s="262"/>
      <c r="N3757" s="262"/>
      <c r="O3757" s="262"/>
      <c r="P3757" s="262"/>
      <c r="Q3757" s="262"/>
      <c r="R3757" s="331"/>
    </row>
    <row r="3758" s="1" customFormat="true" ht="12.75" hidden="false" customHeight="false" outlineLevel="0" collapsed="false">
      <c r="A3758" s="262" t="n">
        <v>9</v>
      </c>
      <c r="B3758" s="332" t="s">
        <v>1337</v>
      </c>
      <c r="C3758" s="332" t="s">
        <v>786</v>
      </c>
      <c r="D3758" s="332" t="s">
        <v>1338</v>
      </c>
      <c r="E3758" s="262"/>
      <c r="F3758" s="331" t="n">
        <v>5.6</v>
      </c>
      <c r="G3758" s="333" t="n">
        <v>1070</v>
      </c>
      <c r="H3758" s="333" t="n">
        <f aca="false">A3758*G3758*(1-H3757/100)</f>
        <v>9630</v>
      </c>
      <c r="I3758" s="334" t="n">
        <v>712.53</v>
      </c>
      <c r="J3758" s="334" t="n">
        <f aca="false">(A3758*I3758)/J3757*K3757</f>
        <v>5820.822</v>
      </c>
      <c r="K3758" s="335" t="n">
        <f aca="false">H3758-J3758</f>
        <v>3809.178</v>
      </c>
      <c r="L3758" s="330"/>
      <c r="M3758" s="262"/>
      <c r="N3758" s="262" t="n">
        <v>712.53</v>
      </c>
      <c r="O3758" s="262" t="n">
        <v>8.12</v>
      </c>
      <c r="P3758" s="262" t="n">
        <v>1070</v>
      </c>
      <c r="Q3758" s="262" t="n">
        <v>961.9155</v>
      </c>
      <c r="R3758" s="331" t="n">
        <f aca="false">A3758*F3758</f>
        <v>50.4</v>
      </c>
    </row>
    <row r="3759" s="1" customFormat="true" ht="12.75" hidden="false" customHeight="false" outlineLevel="0" collapsed="false">
      <c r="A3759" s="262" t="n">
        <v>1</v>
      </c>
      <c r="B3759" s="332" t="s">
        <v>1403</v>
      </c>
      <c r="C3759" s="332" t="s">
        <v>786</v>
      </c>
      <c r="D3759" s="332" t="s">
        <v>1593</v>
      </c>
      <c r="E3759" s="262"/>
      <c r="F3759" s="331" t="n">
        <v>8.8</v>
      </c>
      <c r="G3759" s="333" t="n">
        <v>1580</v>
      </c>
      <c r="H3759" s="333" t="n">
        <f aca="false">A3759*G3759*(1-H3757/100)</f>
        <v>1580</v>
      </c>
      <c r="I3759" s="334" t="n">
        <v>1050.3675</v>
      </c>
      <c r="J3759" s="334" t="n">
        <f aca="false">(A3759*I3759)/J3757*K3757</f>
        <v>953.4105</v>
      </c>
      <c r="K3759" s="335" t="n">
        <f aca="false">H3759-J3759</f>
        <v>626.5895</v>
      </c>
      <c r="L3759" s="330"/>
      <c r="M3759" s="262"/>
      <c r="N3759" s="262" t="n">
        <v>1050.3675</v>
      </c>
      <c r="O3759" s="262" t="n">
        <v>11.97</v>
      </c>
      <c r="P3759" s="262" t="n">
        <v>1580</v>
      </c>
      <c r="Q3759" s="262" t="n">
        <v>1417.9961</v>
      </c>
      <c r="R3759" s="331" t="n">
        <f aca="false">A3759*F3759</f>
        <v>8.8</v>
      </c>
    </row>
    <row r="3760" s="1" customFormat="true" ht="12.75" hidden="false" customHeight="false" outlineLevel="0" collapsed="false">
      <c r="A3760" s="262" t="n">
        <v>1</v>
      </c>
      <c r="B3760" s="332" t="s">
        <v>1302</v>
      </c>
      <c r="C3760" s="332" t="s">
        <v>830</v>
      </c>
      <c r="D3760" s="332" t="s">
        <v>1049</v>
      </c>
      <c r="E3760" s="262"/>
      <c r="F3760" s="331" t="n">
        <v>1.1</v>
      </c>
      <c r="G3760" s="333" t="n">
        <v>550</v>
      </c>
      <c r="H3760" s="333" t="n">
        <f aca="false">A3760*G3760*(1-H3757/100)</f>
        <v>550</v>
      </c>
      <c r="I3760" s="334" t="n">
        <v>145.6</v>
      </c>
      <c r="J3760" s="334" t="n">
        <f aca="false">(A3760*I3760)/J3757*K3757</f>
        <v>132.16</v>
      </c>
      <c r="K3760" s="335" t="n">
        <f aca="false">H3760-J3760</f>
        <v>417.84</v>
      </c>
      <c r="L3760" s="330"/>
      <c r="M3760" s="262"/>
      <c r="N3760" s="262" t="n">
        <v>145.6</v>
      </c>
      <c r="O3760" s="262" t="n">
        <v>1.6</v>
      </c>
      <c r="P3760" s="262" t="n">
        <v>550</v>
      </c>
      <c r="Q3760" s="262" t="n">
        <v>218.4</v>
      </c>
      <c r="R3760" s="331" t="n">
        <f aca="false">A3760*F3760</f>
        <v>1.1</v>
      </c>
    </row>
    <row r="3761" s="1" customFormat="true" ht="12.75" hidden="false" customHeight="false" outlineLevel="0" collapsed="false">
      <c r="A3761" s="262" t="n">
        <v>1</v>
      </c>
      <c r="B3761" s="332" t="s">
        <v>832</v>
      </c>
      <c r="C3761" s="332" t="s">
        <v>833</v>
      </c>
      <c r="D3761" s="332" t="s">
        <v>834</v>
      </c>
      <c r="E3761" s="262"/>
      <c r="F3761" s="331" t="n">
        <v>0.03</v>
      </c>
      <c r="G3761" s="333" t="n">
        <v>34</v>
      </c>
      <c r="H3761" s="333" t="n">
        <f aca="false">A3761*G3761*(1-H3757/100)</f>
        <v>34</v>
      </c>
      <c r="I3761" s="334" t="n">
        <v>22.75</v>
      </c>
      <c r="J3761" s="334" t="n">
        <f aca="false">(A3761*I3761)/J3757*K3757</f>
        <v>20.65</v>
      </c>
      <c r="K3761" s="335" t="n">
        <f aca="false">H3761-J3761</f>
        <v>13.35</v>
      </c>
      <c r="L3761" s="330"/>
      <c r="M3761" s="262"/>
      <c r="N3761" s="262" t="n">
        <v>22.75</v>
      </c>
      <c r="O3761" s="262" t="n">
        <v>0.25</v>
      </c>
      <c r="P3761" s="262" t="n">
        <v>34.125</v>
      </c>
      <c r="Q3761" s="262" t="n">
        <v>36.4</v>
      </c>
      <c r="R3761" s="331" t="n">
        <f aca="false">A3761*F3761</f>
        <v>0.03</v>
      </c>
    </row>
    <row r="3762" s="1" customFormat="true" ht="12.75" hidden="false" customHeight="false" outlineLevel="0" collapsed="false">
      <c r="A3762" s="262" t="n">
        <v>1</v>
      </c>
      <c r="B3762" s="332" t="s">
        <v>841</v>
      </c>
      <c r="C3762" s="332" t="s">
        <v>842</v>
      </c>
      <c r="D3762" s="332" t="s">
        <v>834</v>
      </c>
      <c r="E3762" s="262"/>
      <c r="F3762" s="331" t="n">
        <v>0.02</v>
      </c>
      <c r="G3762" s="333" t="n">
        <v>31</v>
      </c>
      <c r="H3762" s="333" t="n">
        <f aca="false">A3762*G3762*(1-H3757/100)</f>
        <v>31</v>
      </c>
      <c r="I3762" s="334" t="n">
        <v>20.93</v>
      </c>
      <c r="J3762" s="334" t="n">
        <f aca="false">(A3762*I3762)/J3757*K3757</f>
        <v>18.998</v>
      </c>
      <c r="K3762" s="335" t="n">
        <f aca="false">H3762-J3762</f>
        <v>12.002</v>
      </c>
      <c r="L3762" s="330"/>
      <c r="M3762" s="262"/>
      <c r="N3762" s="262" t="n">
        <v>20.93</v>
      </c>
      <c r="O3762" s="262" t="n">
        <v>0.23</v>
      </c>
      <c r="P3762" s="262" t="n">
        <v>31.395</v>
      </c>
      <c r="Q3762" s="262" t="n">
        <v>27.209</v>
      </c>
      <c r="R3762" s="331" t="n">
        <f aca="false">A3762*F3762</f>
        <v>0.02</v>
      </c>
    </row>
    <row r="3763" s="1" customFormat="true" ht="12.75" hidden="false" customHeight="false" outlineLevel="0" collapsed="false">
      <c r="A3763" s="262" t="n">
        <v>1</v>
      </c>
      <c r="B3763" s="332" t="s">
        <v>1211</v>
      </c>
      <c r="C3763" s="332" t="s">
        <v>1212</v>
      </c>
      <c r="D3763" s="332" t="s">
        <v>856</v>
      </c>
      <c r="E3763" s="262"/>
      <c r="F3763" s="331" t="n">
        <v>1.8</v>
      </c>
      <c r="G3763" s="333" t="n">
        <v>900</v>
      </c>
      <c r="H3763" s="333" t="n">
        <f aca="false">A3763*G3763*(1-H3757/100)</f>
        <v>900</v>
      </c>
      <c r="I3763" s="334" t="n">
        <v>233.415</v>
      </c>
      <c r="J3763" s="334" t="n">
        <f aca="false">(A3763*I3763)/J3757*K3757</f>
        <v>211.869</v>
      </c>
      <c r="K3763" s="335" t="n">
        <f aca="false">H3763-J3763</f>
        <v>688.131</v>
      </c>
      <c r="L3763" s="330"/>
      <c r="M3763" s="262"/>
      <c r="N3763" s="262" t="n">
        <v>233.415</v>
      </c>
      <c r="O3763" s="262" t="n">
        <v>2.66</v>
      </c>
      <c r="P3763" s="262" t="n">
        <v>900</v>
      </c>
      <c r="Q3763" s="262" t="n">
        <v>315.1103</v>
      </c>
      <c r="R3763" s="331" t="n">
        <f aca="false">A3763*F3763</f>
        <v>1.8</v>
      </c>
    </row>
    <row r="3764" s="1" customFormat="true" ht="12.75" hidden="false" customHeight="false" outlineLevel="0" collapsed="false">
      <c r="A3764" s="262" t="n">
        <v>4</v>
      </c>
      <c r="B3764" s="332" t="s">
        <v>1266</v>
      </c>
      <c r="C3764" s="332" t="s">
        <v>874</v>
      </c>
      <c r="D3764" s="332" t="s">
        <v>1267</v>
      </c>
      <c r="E3764" s="262"/>
      <c r="F3764" s="331" t="n">
        <v>0.25</v>
      </c>
      <c r="G3764" s="333" t="n">
        <v>186</v>
      </c>
      <c r="H3764" s="333" t="n">
        <f aca="false">A3764*G3764*(1-H3757/100)</f>
        <v>744</v>
      </c>
      <c r="I3764" s="334" t="n">
        <v>61.88</v>
      </c>
      <c r="J3764" s="334" t="n">
        <f aca="false">(A3764*I3764)/J3757*K3757</f>
        <v>224.672</v>
      </c>
      <c r="K3764" s="335" t="n">
        <f aca="false">H3764-J3764</f>
        <v>519.328</v>
      </c>
      <c r="L3764" s="330"/>
      <c r="M3764" s="262"/>
      <c r="N3764" s="262" t="n">
        <v>61.88</v>
      </c>
      <c r="O3764" s="262" t="n">
        <v>0.68</v>
      </c>
      <c r="P3764" s="262" t="n">
        <v>185.64</v>
      </c>
      <c r="Q3764" s="262" t="n">
        <v>86.632</v>
      </c>
      <c r="R3764" s="331" t="n">
        <f aca="false">A3764*F3764</f>
        <v>1</v>
      </c>
    </row>
    <row r="3765" s="1" customFormat="true" ht="12.75" hidden="false" customHeight="false" outlineLevel="0" collapsed="false">
      <c r="A3765" s="262" t="n">
        <v>2</v>
      </c>
      <c r="B3765" s="332" t="s">
        <v>1309</v>
      </c>
      <c r="C3765" s="332" t="s">
        <v>877</v>
      </c>
      <c r="D3765" s="332" t="s">
        <v>1310</v>
      </c>
      <c r="E3765" s="262"/>
      <c r="F3765" s="331" t="n">
        <v>0.42</v>
      </c>
      <c r="G3765" s="333" t="n">
        <v>200</v>
      </c>
      <c r="H3765" s="333" t="n">
        <f aca="false">A3765*G3765*(1-H3757/100)</f>
        <v>400</v>
      </c>
      <c r="I3765" s="334" t="n">
        <v>69.745</v>
      </c>
      <c r="J3765" s="334" t="n">
        <f aca="false">(A3765*I3765)/J3757*K3757</f>
        <v>126.614</v>
      </c>
      <c r="K3765" s="335" t="n">
        <f aca="false">H3765-J3765</f>
        <v>273.386</v>
      </c>
      <c r="L3765" s="330"/>
      <c r="M3765" s="262"/>
      <c r="N3765" s="262" t="n">
        <v>69.745</v>
      </c>
      <c r="O3765" s="262" t="n">
        <v>0.74</v>
      </c>
      <c r="P3765" s="262" t="n">
        <v>200</v>
      </c>
      <c r="Q3765" s="262" t="n">
        <v>108.1047</v>
      </c>
      <c r="R3765" s="331" t="n">
        <f aca="false">A3765*F3765</f>
        <v>0.84</v>
      </c>
    </row>
    <row r="3766" s="1" customFormat="true" ht="12.75" hidden="false" customHeight="false" outlineLevel="0" collapsed="false">
      <c r="A3766" s="262" t="n">
        <v>15</v>
      </c>
      <c r="B3766" s="332" t="s">
        <v>1925</v>
      </c>
      <c r="C3766" s="332" t="s">
        <v>1926</v>
      </c>
      <c r="D3766" s="332" t="s">
        <v>1927</v>
      </c>
      <c r="E3766" s="262"/>
      <c r="F3766" s="331" t="n">
        <v>0.33</v>
      </c>
      <c r="G3766" s="333" t="n">
        <v>0</v>
      </c>
      <c r="H3766" s="333" t="n">
        <f aca="false">A3766*G3766*(1-H3757/100)</f>
        <v>0</v>
      </c>
      <c r="I3766" s="334" t="n">
        <v>40.365</v>
      </c>
      <c r="J3766" s="334" t="n">
        <f aca="false">(A3766*I3766)/J3757*K3757</f>
        <v>549.585</v>
      </c>
      <c r="K3766" s="335" t="n">
        <f aca="false">H3766-J3766</f>
        <v>-549.585</v>
      </c>
      <c r="L3766" s="330"/>
      <c r="M3766" s="262"/>
      <c r="N3766" s="262" t="n">
        <v>40.365</v>
      </c>
      <c r="O3766" s="262" t="n">
        <v>0.46</v>
      </c>
      <c r="P3766" s="262"/>
      <c r="Q3766" s="262" t="n">
        <v>54.4928</v>
      </c>
      <c r="R3766" s="331" t="n">
        <f aca="false">A3766*F3766</f>
        <v>4.95</v>
      </c>
    </row>
    <row r="3767" s="1" customFormat="true" ht="12.75" hidden="false" customHeight="false" outlineLevel="0" collapsed="false">
      <c r="A3767" s="262" t="n">
        <v>5</v>
      </c>
      <c r="B3767" s="332" t="s">
        <v>2756</v>
      </c>
      <c r="C3767" s="332" t="s">
        <v>2757</v>
      </c>
      <c r="D3767" s="332" t="s">
        <v>2758</v>
      </c>
      <c r="E3767" s="262"/>
      <c r="F3767" s="331" t="n">
        <v>0.29</v>
      </c>
      <c r="G3767" s="333" t="n">
        <v>85</v>
      </c>
      <c r="H3767" s="333" t="n">
        <f aca="false">A3767*G3767*(1-H3757/100)</f>
        <v>425</v>
      </c>
      <c r="I3767" s="334" t="n">
        <v>69.16</v>
      </c>
      <c r="J3767" s="334" t="n">
        <f aca="false">(A3767*I3767)/J3757*K3757</f>
        <v>313.88</v>
      </c>
      <c r="K3767" s="335" t="n">
        <f aca="false">H3767-J3767</f>
        <v>111.12</v>
      </c>
      <c r="L3767" s="330"/>
      <c r="M3767" s="262"/>
      <c r="N3767" s="262" t="n">
        <v>69.16</v>
      </c>
      <c r="O3767" s="262" t="n">
        <v>0.76</v>
      </c>
      <c r="P3767" s="262" t="n">
        <v>85</v>
      </c>
      <c r="Q3767" s="262" t="n">
        <v>89.908</v>
      </c>
      <c r="R3767" s="331" t="n">
        <f aca="false">A3767*F3767</f>
        <v>1.45</v>
      </c>
    </row>
    <row r="3768" s="1" customFormat="true" ht="12.75" hidden="false" customHeight="false" outlineLevel="0" collapsed="false">
      <c r="A3768" s="262" t="n">
        <v>5</v>
      </c>
      <c r="B3768" s="332" t="s">
        <v>2759</v>
      </c>
      <c r="C3768" s="332" t="s">
        <v>2760</v>
      </c>
      <c r="D3768" s="332" t="s">
        <v>2761</v>
      </c>
      <c r="E3768" s="262"/>
      <c r="F3768" s="331" t="n">
        <v>0.08</v>
      </c>
      <c r="G3768" s="333" t="n">
        <v>25</v>
      </c>
      <c r="H3768" s="333" t="n">
        <f aca="false">A3768*G3768*(1-H3757/100)</f>
        <v>125</v>
      </c>
      <c r="I3768" s="334" t="n">
        <v>19.7925</v>
      </c>
      <c r="J3768" s="334" t="n">
        <f aca="false">(A3768*I3768)/J3757*K3757</f>
        <v>89.8275</v>
      </c>
      <c r="K3768" s="335" t="n">
        <f aca="false">H3768-J3768</f>
        <v>35.1725</v>
      </c>
      <c r="L3768" s="330"/>
      <c r="M3768" s="262"/>
      <c r="N3768" s="262" t="n">
        <v>19.7925</v>
      </c>
      <c r="O3768" s="262" t="n">
        <v>0.21</v>
      </c>
      <c r="P3768" s="262" t="n">
        <v>25</v>
      </c>
      <c r="Q3768" s="262" t="n">
        <v>25.7303</v>
      </c>
      <c r="R3768" s="331" t="n">
        <f aca="false">A3768*F3768</f>
        <v>0.4</v>
      </c>
    </row>
    <row r="3769" s="1" customFormat="true" ht="12.75" hidden="false" customHeight="false" outlineLevel="0" collapsed="false">
      <c r="A3769" s="262" t="n">
        <v>1</v>
      </c>
      <c r="B3769" s="332" t="s">
        <v>4514</v>
      </c>
      <c r="C3769" s="332" t="s">
        <v>1108</v>
      </c>
      <c r="D3769" s="332" t="s">
        <v>4515</v>
      </c>
      <c r="E3769" s="262"/>
      <c r="F3769" s="331" t="n">
        <v>36</v>
      </c>
      <c r="G3769" s="333" t="n">
        <v>6500</v>
      </c>
      <c r="H3769" s="333" t="n">
        <f aca="false">A3769*G3769*(1-H3757/100)</f>
        <v>6500</v>
      </c>
      <c r="I3769" s="334" t="n">
        <v>4036.5</v>
      </c>
      <c r="J3769" s="334" t="n">
        <f aca="false">(A3769*I3769)/J3757*K3757</f>
        <v>3663.9</v>
      </c>
      <c r="K3769" s="335" t="n">
        <f aca="false">H3769-J3769</f>
        <v>2836.1</v>
      </c>
      <c r="L3769" s="330"/>
      <c r="M3769" s="262"/>
      <c r="N3769" s="262" t="n">
        <v>4036.5</v>
      </c>
      <c r="O3769" s="262" t="n">
        <v>45</v>
      </c>
      <c r="P3769" s="262" t="n">
        <v>6500</v>
      </c>
      <c r="Q3769" s="262" t="n">
        <v>5449.275</v>
      </c>
      <c r="R3769" s="331" t="n">
        <f aca="false">A3769*F3769</f>
        <v>36</v>
      </c>
    </row>
    <row r="3770" s="1" customFormat="true" ht="12.75" hidden="false" customHeight="false" outlineLevel="0" collapsed="false">
      <c r="A3770" s="262" t="n">
        <v>1</v>
      </c>
      <c r="B3770" s="332" t="s">
        <v>4201</v>
      </c>
      <c r="C3770" s="332" t="s">
        <v>1782</v>
      </c>
      <c r="D3770" s="332" t="s">
        <v>4202</v>
      </c>
      <c r="E3770" s="262"/>
      <c r="F3770" s="331" t="n">
        <v>10</v>
      </c>
      <c r="G3770" s="333" t="n">
        <v>3300</v>
      </c>
      <c r="H3770" s="333" t="n">
        <f aca="false">A3770*G3770*(1-H3757/100)</f>
        <v>3300</v>
      </c>
      <c r="I3770" s="334" t="n">
        <v>2193.75</v>
      </c>
      <c r="J3770" s="334" t="n">
        <f aca="false">(A3770*I3770)/J3757*K3757</f>
        <v>1991.25</v>
      </c>
      <c r="K3770" s="335" t="n">
        <f aca="false">H3770-J3770</f>
        <v>1308.75</v>
      </c>
      <c r="L3770" s="330"/>
      <c r="M3770" s="262"/>
      <c r="N3770" s="262" t="n">
        <v>2193.75</v>
      </c>
      <c r="O3770" s="262" t="n">
        <v>25</v>
      </c>
      <c r="P3770" s="262" t="n">
        <v>3300</v>
      </c>
      <c r="Q3770" s="262" t="n">
        <v>2961.5625</v>
      </c>
      <c r="R3770" s="331" t="n">
        <f aca="false">A3770*F3770</f>
        <v>10</v>
      </c>
    </row>
    <row r="3771" s="1" customFormat="true" ht="12.75" hidden="false" customHeight="false" outlineLevel="0" collapsed="false">
      <c r="A3771" s="262" t="n">
        <v>1</v>
      </c>
      <c r="B3771" s="332" t="s">
        <v>4516</v>
      </c>
      <c r="C3771" s="332" t="s">
        <v>3225</v>
      </c>
      <c r="D3771" s="332" t="s">
        <v>4517</v>
      </c>
      <c r="E3771" s="262"/>
      <c r="F3771" s="331"/>
      <c r="G3771" s="333" t="n">
        <v>8714</v>
      </c>
      <c r="H3771" s="333" t="n">
        <f aca="false">A3771*G3771*(1-H3757/100)</f>
        <v>8714</v>
      </c>
      <c r="I3771" s="334" t="n">
        <v>5809.44</v>
      </c>
      <c r="J3771" s="334" t="n">
        <f aca="false">(A3771*I3771)/J3757*K3757</f>
        <v>5273.184</v>
      </c>
      <c r="K3771" s="335" t="n">
        <f aca="false">H3771-J3771</f>
        <v>3440.816</v>
      </c>
      <c r="L3771" s="330"/>
      <c r="M3771" s="262"/>
      <c r="N3771" s="262" t="n">
        <v>5809.44</v>
      </c>
      <c r="O3771" s="262" t="n">
        <v>53.2</v>
      </c>
      <c r="P3771" s="262" t="n">
        <v>8714.16</v>
      </c>
      <c r="Q3771" s="262" t="n">
        <v>7552.272</v>
      </c>
      <c r="R3771" s="331" t="n">
        <f aca="false">A3771*F3771</f>
        <v>0</v>
      </c>
    </row>
    <row r="3772" s="1" customFormat="true" ht="12.75" hidden="false" customHeight="false" outlineLevel="0" collapsed="false">
      <c r="A3772" s="262" t="n">
        <v>2</v>
      </c>
      <c r="B3772" s="332" t="s">
        <v>1656</v>
      </c>
      <c r="C3772" s="332" t="s">
        <v>1550</v>
      </c>
      <c r="D3772" s="332" t="s">
        <v>1657</v>
      </c>
      <c r="E3772" s="262"/>
      <c r="F3772" s="331" t="n">
        <v>0.25</v>
      </c>
      <c r="G3772" s="333" t="n">
        <v>460</v>
      </c>
      <c r="H3772" s="333" t="n">
        <f aca="false">A3772*G3772*(1-H3757/100)</f>
        <v>920</v>
      </c>
      <c r="I3772" s="334" t="n">
        <v>284.83</v>
      </c>
      <c r="J3772" s="334" t="n">
        <f aca="false">(A3772*I3772)/J3757*K3757</f>
        <v>517.076</v>
      </c>
      <c r="K3772" s="335" t="n">
        <f aca="false">H3772-J3772</f>
        <v>402.924</v>
      </c>
      <c r="L3772" s="330"/>
      <c r="M3772" s="262"/>
      <c r="N3772" s="262" t="n">
        <v>284.83</v>
      </c>
      <c r="O3772" s="262" t="n">
        <v>3.13</v>
      </c>
      <c r="P3772" s="262" t="n">
        <v>460</v>
      </c>
      <c r="Q3772" s="262" t="n">
        <v>384.5205</v>
      </c>
      <c r="R3772" s="331" t="n">
        <f aca="false">A3772*F3772</f>
        <v>0.5</v>
      </c>
    </row>
    <row r="3773" s="1" customFormat="true" ht="12.75" hidden="false" customHeight="false" outlineLevel="0" collapsed="false">
      <c r="A3773" s="262" t="n">
        <v>6</v>
      </c>
      <c r="B3773" s="332" t="s">
        <v>1658</v>
      </c>
      <c r="C3773" s="332" t="s">
        <v>1550</v>
      </c>
      <c r="D3773" s="332" t="s">
        <v>1659</v>
      </c>
      <c r="E3773" s="262"/>
      <c r="F3773" s="331" t="n">
        <v>0.28</v>
      </c>
      <c r="G3773" s="333" t="n">
        <v>480</v>
      </c>
      <c r="H3773" s="333" t="n">
        <f aca="false">A3773*G3773*(1-H3757/100)</f>
        <v>2880</v>
      </c>
      <c r="I3773" s="334" t="n">
        <v>297.4725</v>
      </c>
      <c r="J3773" s="334" t="n">
        <f aca="false">(A3773*I3773)/J3757*K3757</f>
        <v>1620.081</v>
      </c>
      <c r="K3773" s="335" t="n">
        <f aca="false">H3773-J3773</f>
        <v>1259.919</v>
      </c>
      <c r="L3773" s="330"/>
      <c r="M3773" s="262"/>
      <c r="N3773" s="262" t="n">
        <v>297.4725</v>
      </c>
      <c r="O3773" s="262" t="n">
        <v>3.39</v>
      </c>
      <c r="P3773" s="262" t="n">
        <v>480</v>
      </c>
      <c r="Q3773" s="262" t="n">
        <v>416.4615</v>
      </c>
      <c r="R3773" s="331" t="n">
        <f aca="false">A3773*F3773</f>
        <v>1.68</v>
      </c>
    </row>
    <row r="3774" s="1" customFormat="true" ht="12.75" hidden="false" customHeight="false" outlineLevel="0" collapsed="false">
      <c r="A3774" s="262" t="n">
        <v>6</v>
      </c>
      <c r="B3774" s="332" t="s">
        <v>2806</v>
      </c>
      <c r="C3774" s="332" t="s">
        <v>1550</v>
      </c>
      <c r="D3774" s="332" t="s">
        <v>2807</v>
      </c>
      <c r="E3774" s="262"/>
      <c r="F3774" s="331" t="n">
        <v>0.31</v>
      </c>
      <c r="G3774" s="333" t="n">
        <v>520</v>
      </c>
      <c r="H3774" s="333" t="n">
        <f aca="false">A3774*G3774*(1-H3757/100)</f>
        <v>3120</v>
      </c>
      <c r="I3774" s="334" t="n">
        <v>325.5525</v>
      </c>
      <c r="J3774" s="334" t="n">
        <f aca="false">(A3774*I3774)/J3757*K3757</f>
        <v>1773.009</v>
      </c>
      <c r="K3774" s="335" t="n">
        <f aca="false">H3774-J3774</f>
        <v>1346.991</v>
      </c>
      <c r="L3774" s="330"/>
      <c r="M3774" s="262"/>
      <c r="N3774" s="262" t="n">
        <v>325.5525</v>
      </c>
      <c r="O3774" s="262" t="n">
        <v>3.71</v>
      </c>
      <c r="P3774" s="262" t="n">
        <v>520</v>
      </c>
      <c r="Q3774" s="262" t="n">
        <v>439.4959</v>
      </c>
      <c r="R3774" s="331" t="n">
        <f aca="false">A3774*F3774</f>
        <v>1.86</v>
      </c>
    </row>
    <row r="3775" s="1" customFormat="true" ht="12.75" hidden="false" customHeight="false" outlineLevel="0" collapsed="false">
      <c r="A3775" s="262" t="n">
        <v>2</v>
      </c>
      <c r="B3775" s="332" t="s">
        <v>4518</v>
      </c>
      <c r="C3775" s="332" t="s">
        <v>1550</v>
      </c>
      <c r="D3775" s="332" t="s">
        <v>4519</v>
      </c>
      <c r="E3775" s="262"/>
      <c r="F3775" s="331" t="n">
        <v>0.58</v>
      </c>
      <c r="G3775" s="333" t="n">
        <v>700</v>
      </c>
      <c r="H3775" s="333" t="n">
        <f aca="false">A3775*G3775*(1-H3757/100)</f>
        <v>1400</v>
      </c>
      <c r="I3775" s="334" t="n">
        <v>438.75</v>
      </c>
      <c r="J3775" s="334" t="n">
        <f aca="false">(A3775*I3775)/J3757*K3757</f>
        <v>796.5</v>
      </c>
      <c r="K3775" s="335" t="n">
        <f aca="false">H3775-J3775</f>
        <v>603.5</v>
      </c>
      <c r="L3775" s="330"/>
      <c r="M3775" s="262"/>
      <c r="N3775" s="262" t="n">
        <v>438.75</v>
      </c>
      <c r="O3775" s="262" t="n">
        <v>5</v>
      </c>
      <c r="P3775" s="262" t="n">
        <v>700</v>
      </c>
      <c r="Q3775" s="262" t="n">
        <v>592.3125</v>
      </c>
      <c r="R3775" s="331" t="n">
        <f aca="false">A3775*F3775</f>
        <v>1.16</v>
      </c>
    </row>
    <row r="3776" s="1" customFormat="true" ht="12.75" hidden="false" customHeight="false" outlineLevel="0" collapsed="false">
      <c r="A3776" s="262" t="n">
        <v>2</v>
      </c>
      <c r="B3776" s="332" t="s">
        <v>2852</v>
      </c>
      <c r="C3776" s="332" t="s">
        <v>1550</v>
      </c>
      <c r="D3776" s="332" t="s">
        <v>2853</v>
      </c>
      <c r="E3776" s="262"/>
      <c r="F3776" s="331" t="n">
        <v>0.75</v>
      </c>
      <c r="G3776" s="333" t="n">
        <v>800</v>
      </c>
      <c r="H3776" s="333" t="n">
        <f aca="false">A3776*G3776*(1-H3757/100)</f>
        <v>1600</v>
      </c>
      <c r="I3776" s="334" t="n">
        <v>497.25</v>
      </c>
      <c r="J3776" s="334" t="n">
        <f aca="false">(A3776*I3776)/J3757*K3757</f>
        <v>902.7</v>
      </c>
      <c r="K3776" s="335" t="n">
        <f aca="false">H3776-J3776</f>
        <v>697.3</v>
      </c>
      <c r="L3776" s="330"/>
      <c r="M3776" s="262"/>
      <c r="N3776" s="262" t="n">
        <v>497.25</v>
      </c>
      <c r="O3776" s="262" t="n">
        <v>5.1</v>
      </c>
      <c r="P3776" s="262" t="n">
        <v>800</v>
      </c>
      <c r="Q3776" s="262" t="n">
        <v>745.875</v>
      </c>
      <c r="R3776" s="331" t="n">
        <f aca="false">A3776*F3776</f>
        <v>1.5</v>
      </c>
    </row>
    <row r="3777" s="1" customFormat="true" ht="12.75" hidden="false" customHeight="false" outlineLevel="0" collapsed="false">
      <c r="A3777" s="262" t="n">
        <v>4</v>
      </c>
      <c r="B3777" s="332" t="s">
        <v>1784</v>
      </c>
      <c r="C3777" s="332" t="s">
        <v>1785</v>
      </c>
      <c r="D3777" s="332" t="s">
        <v>1786</v>
      </c>
      <c r="E3777" s="262"/>
      <c r="F3777" s="331" t="n">
        <v>0.67</v>
      </c>
      <c r="G3777" s="333" t="n">
        <v>770</v>
      </c>
      <c r="H3777" s="333" t="n">
        <f aca="false">A3777*G3777*(1-H3757/100)</f>
        <v>3080</v>
      </c>
      <c r="I3777" s="334" t="n">
        <v>482.625</v>
      </c>
      <c r="J3777" s="334" t="n">
        <f aca="false">(A3777*I3777)/J3757*K3757</f>
        <v>1752.3</v>
      </c>
      <c r="K3777" s="335" t="n">
        <f aca="false">H3777-J3777</f>
        <v>1327.7</v>
      </c>
      <c r="L3777" s="330"/>
      <c r="M3777" s="262"/>
      <c r="N3777" s="262" t="n">
        <v>482.625</v>
      </c>
      <c r="O3777" s="262" t="n">
        <v>4.95</v>
      </c>
      <c r="P3777" s="262" t="n">
        <v>770</v>
      </c>
      <c r="Q3777" s="262" t="n">
        <v>723.9375</v>
      </c>
      <c r="R3777" s="331" t="n">
        <f aca="false">A3777*F3777</f>
        <v>2.68</v>
      </c>
    </row>
    <row r="3778" s="1" customFormat="true" ht="12.75" hidden="false" customHeight="false" outlineLevel="0" collapsed="false">
      <c r="A3778" s="262" t="n">
        <v>1</v>
      </c>
      <c r="B3778" s="332" t="s">
        <v>2192</v>
      </c>
      <c r="C3778" s="332" t="s">
        <v>1550</v>
      </c>
      <c r="D3778" s="332" t="s">
        <v>2193</v>
      </c>
      <c r="E3778" s="262"/>
      <c r="F3778" s="331" t="n">
        <v>1.07</v>
      </c>
      <c r="G3778" s="333" t="n">
        <v>880</v>
      </c>
      <c r="H3778" s="333" t="n">
        <f aca="false">A3778*G3778*(1-H3757/100)</f>
        <v>880</v>
      </c>
      <c r="I3778" s="334" t="n">
        <v>587.925</v>
      </c>
      <c r="J3778" s="334" t="n">
        <f aca="false">(A3778*I3778)/J3757*K3757</f>
        <v>533.655</v>
      </c>
      <c r="K3778" s="335" t="n">
        <f aca="false">H3778-J3778</f>
        <v>346.345</v>
      </c>
      <c r="L3778" s="330"/>
      <c r="M3778" s="262"/>
      <c r="N3778" s="262" t="n">
        <v>587.925</v>
      </c>
      <c r="O3778" s="262" t="n">
        <v>6.03</v>
      </c>
      <c r="P3778" s="262" t="n">
        <v>880</v>
      </c>
      <c r="Q3778" s="262" t="n">
        <v>793.6988</v>
      </c>
      <c r="R3778" s="331" t="n">
        <f aca="false">A3778*F3778</f>
        <v>1.07</v>
      </c>
    </row>
    <row r="3779" s="1" customFormat="true" ht="12.75" hidden="false" customHeight="false" outlineLevel="0" collapsed="false">
      <c r="A3779" s="262" t="n">
        <v>5</v>
      </c>
      <c r="B3779" s="332" t="s">
        <v>4520</v>
      </c>
      <c r="C3779" s="332" t="s">
        <v>1550</v>
      </c>
      <c r="D3779" s="332" t="s">
        <v>4521</v>
      </c>
      <c r="E3779" s="262"/>
      <c r="F3779" s="331" t="n">
        <v>1.15</v>
      </c>
      <c r="G3779" s="333" t="n">
        <v>900</v>
      </c>
      <c r="H3779" s="333" t="n">
        <f aca="false">A3779*G3779*(1-H3757/100)</f>
        <v>4500</v>
      </c>
      <c r="I3779" s="334" t="n">
        <v>602.55</v>
      </c>
      <c r="J3779" s="334" t="n">
        <f aca="false">(A3779*I3779)/J3757*K3757</f>
        <v>2734.65</v>
      </c>
      <c r="K3779" s="335" t="n">
        <f aca="false">H3779-J3779</f>
        <v>1765.35</v>
      </c>
      <c r="L3779" s="330"/>
      <c r="M3779" s="262"/>
      <c r="N3779" s="262" t="n">
        <v>602.55</v>
      </c>
      <c r="O3779" s="262" t="n">
        <v>6.18</v>
      </c>
      <c r="P3779" s="262" t="n">
        <v>900</v>
      </c>
      <c r="Q3779" s="262" t="n">
        <v>813.4425</v>
      </c>
      <c r="R3779" s="331" t="n">
        <f aca="false">A3779*F3779</f>
        <v>5.75</v>
      </c>
    </row>
    <row r="3780" s="1" customFormat="true" ht="12.75" hidden="false" customHeight="false" outlineLevel="0" collapsed="false">
      <c r="A3780" s="262" t="n">
        <v>2</v>
      </c>
      <c r="B3780" s="332" t="s">
        <v>4522</v>
      </c>
      <c r="C3780" s="332" t="s">
        <v>4164</v>
      </c>
      <c r="D3780" s="332" t="s">
        <v>4523</v>
      </c>
      <c r="E3780" s="262"/>
      <c r="F3780" s="331" t="n">
        <v>9</v>
      </c>
      <c r="G3780" s="333" t="n">
        <v>3900</v>
      </c>
      <c r="H3780" s="333" t="n">
        <f aca="false">A3780*G3780*(1-H3757/100)</f>
        <v>7800</v>
      </c>
      <c r="I3780" s="334" t="n">
        <v>2600.0325</v>
      </c>
      <c r="J3780" s="334" t="n">
        <f aca="false">(A3780*I3780)/J3757*K3757</f>
        <v>4720.059</v>
      </c>
      <c r="K3780" s="335" t="n">
        <f aca="false">H3780-J3780</f>
        <v>3079.941</v>
      </c>
      <c r="L3780" s="330"/>
      <c r="M3780" s="262"/>
      <c r="N3780" s="262" t="n">
        <v>2600.0325</v>
      </c>
      <c r="O3780" s="262" t="n">
        <v>29.63</v>
      </c>
      <c r="P3780" s="262" t="n">
        <v>3900</v>
      </c>
      <c r="Q3780" s="262" t="n">
        <v>3510.0439</v>
      </c>
      <c r="R3780" s="331" t="n">
        <f aca="false">A3780*F3780</f>
        <v>18</v>
      </c>
    </row>
    <row r="3781" s="1" customFormat="true" ht="12.75" hidden="false" customHeight="false" outlineLevel="0" collapsed="false">
      <c r="A3781" s="262" t="n">
        <v>2</v>
      </c>
      <c r="B3781" s="332" t="s">
        <v>4524</v>
      </c>
      <c r="C3781" s="332" t="s">
        <v>2579</v>
      </c>
      <c r="D3781" s="332" t="s">
        <v>4525</v>
      </c>
      <c r="E3781" s="262"/>
      <c r="F3781" s="331" t="n">
        <v>25.3</v>
      </c>
      <c r="G3781" s="333" t="n">
        <v>5620</v>
      </c>
      <c r="H3781" s="333" t="n">
        <f aca="false">A3781*G3781*(1-H3757/100)</f>
        <v>11240</v>
      </c>
      <c r="I3781" s="334" t="n">
        <v>3749.265</v>
      </c>
      <c r="J3781" s="334" t="n">
        <f aca="false">(A3781*I3781)/J3757*K3757</f>
        <v>6806.358</v>
      </c>
      <c r="K3781" s="335" t="n">
        <f aca="false">H3781-J3781</f>
        <v>4433.642</v>
      </c>
      <c r="L3781" s="330"/>
      <c r="M3781" s="262"/>
      <c r="N3781" s="262" t="n">
        <v>3749.265</v>
      </c>
      <c r="O3781" s="262" t="n">
        <v>39.78</v>
      </c>
      <c r="P3781" s="262" t="n">
        <v>5620</v>
      </c>
      <c r="Q3781" s="262" t="n">
        <v>6368</v>
      </c>
      <c r="R3781" s="331" t="n">
        <f aca="false">A3781*F3781</f>
        <v>50.6</v>
      </c>
    </row>
    <row r="3782" s="1" customFormat="true" ht="12.75" hidden="false" customHeight="false" outlineLevel="0" collapsed="false">
      <c r="A3782" s="262" t="n">
        <v>4</v>
      </c>
      <c r="B3782" s="332" t="s">
        <v>4526</v>
      </c>
      <c r="C3782" s="332" t="s">
        <v>3861</v>
      </c>
      <c r="D3782" s="332" t="s">
        <v>4527</v>
      </c>
      <c r="E3782" s="262"/>
      <c r="F3782" s="331" t="n">
        <v>0.06</v>
      </c>
      <c r="G3782" s="333" t="n">
        <v>90</v>
      </c>
      <c r="H3782" s="333" t="n">
        <f aca="false">A3782*G3782*(1-H3757/100)</f>
        <v>360</v>
      </c>
      <c r="I3782" s="334" t="n">
        <v>55.2825</v>
      </c>
      <c r="J3782" s="334" t="n">
        <f aca="false">(A3782*I3782)/J3757*K3757</f>
        <v>200.718</v>
      </c>
      <c r="K3782" s="335" t="n">
        <f aca="false">H3782-J3782</f>
        <v>159.282</v>
      </c>
      <c r="L3782" s="330"/>
      <c r="M3782" s="262"/>
      <c r="N3782" s="262" t="n">
        <v>55.2825</v>
      </c>
      <c r="O3782" s="262" t="n">
        <v>0.63</v>
      </c>
      <c r="P3782" s="262" t="n">
        <v>90</v>
      </c>
      <c r="Q3782" s="262" t="n">
        <v>77.3955</v>
      </c>
      <c r="R3782" s="331" t="n">
        <f aca="false">A3782*F3782</f>
        <v>0.24</v>
      </c>
    </row>
    <row r="3783" s="1" customFormat="true" ht="12.75" hidden="false" customHeight="false" outlineLevel="0" collapsed="false">
      <c r="A3783" s="262" t="n">
        <v>4</v>
      </c>
      <c r="B3783" s="332" t="s">
        <v>3860</v>
      </c>
      <c r="C3783" s="332" t="s">
        <v>3861</v>
      </c>
      <c r="D3783" s="332" t="s">
        <v>3862</v>
      </c>
      <c r="E3783" s="262"/>
      <c r="F3783" s="331" t="n">
        <v>0.11</v>
      </c>
      <c r="G3783" s="333" t="n">
        <v>100</v>
      </c>
      <c r="H3783" s="333" t="n">
        <f aca="false">A3783*G3783*(1-H3757/100)</f>
        <v>400</v>
      </c>
      <c r="I3783" s="334" t="n">
        <v>59.67</v>
      </c>
      <c r="J3783" s="334" t="n">
        <f aca="false">(A3783*I3783)/J3757*K3757</f>
        <v>216.648</v>
      </c>
      <c r="K3783" s="335" t="n">
        <f aca="false">H3783-J3783</f>
        <v>183.352</v>
      </c>
      <c r="L3783" s="330"/>
      <c r="M3783" s="262"/>
      <c r="N3783" s="262" t="n">
        <v>59.67</v>
      </c>
      <c r="O3783" s="262" t="n">
        <v>0.68</v>
      </c>
      <c r="P3783" s="262" t="n">
        <v>100</v>
      </c>
      <c r="Q3783" s="262" t="n">
        <v>83.538</v>
      </c>
      <c r="R3783" s="331" t="n">
        <f aca="false">A3783*F3783</f>
        <v>0.44</v>
      </c>
    </row>
    <row r="3784" s="1" customFormat="true" ht="12.75" hidden="false" customHeight="false" outlineLevel="0" collapsed="false">
      <c r="A3784" s="262" t="n">
        <v>5</v>
      </c>
      <c r="B3784" s="332" t="s">
        <v>1930</v>
      </c>
      <c r="C3784" s="332" t="s">
        <v>1931</v>
      </c>
      <c r="D3784" s="332" t="s">
        <v>1932</v>
      </c>
      <c r="E3784" s="262"/>
      <c r="F3784" s="331" t="n">
        <v>0.05</v>
      </c>
      <c r="G3784" s="333" t="n">
        <v>100</v>
      </c>
      <c r="H3784" s="333" t="n">
        <f aca="false">A3784*G3784*(1-H3757/100)</f>
        <v>500</v>
      </c>
      <c r="I3784" s="334" t="n">
        <v>60.5475</v>
      </c>
      <c r="J3784" s="334" t="n">
        <f aca="false">(A3784*I3784)/J3757*K3757</f>
        <v>274.7925</v>
      </c>
      <c r="K3784" s="335" t="n">
        <f aca="false">H3784-J3784</f>
        <v>225.2075</v>
      </c>
      <c r="L3784" s="330"/>
      <c r="M3784" s="262"/>
      <c r="N3784" s="262" t="n">
        <v>60.5475</v>
      </c>
      <c r="O3784" s="262" t="n">
        <v>0.69</v>
      </c>
      <c r="P3784" s="262" t="n">
        <v>100</v>
      </c>
      <c r="Q3784" s="262" t="n">
        <v>84.7665</v>
      </c>
      <c r="R3784" s="331" t="n">
        <f aca="false">A3784*F3784</f>
        <v>0.25</v>
      </c>
    </row>
    <row r="3785" s="1" customFormat="true" ht="12.75" hidden="false" customHeight="false" outlineLevel="0" collapsed="false">
      <c r="A3785" s="262" t="n">
        <v>6</v>
      </c>
      <c r="B3785" s="332" t="s">
        <v>4528</v>
      </c>
      <c r="C3785" s="332" t="s">
        <v>1931</v>
      </c>
      <c r="D3785" s="332" t="s">
        <v>4529</v>
      </c>
      <c r="E3785" s="262"/>
      <c r="F3785" s="331" t="n">
        <v>0.11</v>
      </c>
      <c r="G3785" s="333" t="n">
        <v>110</v>
      </c>
      <c r="H3785" s="333" t="n">
        <f aca="false">A3785*G3785*(1-H3757/100)</f>
        <v>660</v>
      </c>
      <c r="I3785" s="334" t="n">
        <v>68.445</v>
      </c>
      <c r="J3785" s="334" t="n">
        <f aca="false">(A3785*I3785)/J3757*K3757</f>
        <v>372.762</v>
      </c>
      <c r="K3785" s="335" t="n">
        <f aca="false">H3785-J3785</f>
        <v>287.238</v>
      </c>
      <c r="L3785" s="330"/>
      <c r="M3785" s="262"/>
      <c r="N3785" s="262" t="n">
        <v>68.445</v>
      </c>
      <c r="O3785" s="262" t="n">
        <v>0.78</v>
      </c>
      <c r="P3785" s="262" t="n">
        <v>110</v>
      </c>
      <c r="Q3785" s="262" t="n">
        <v>95.823</v>
      </c>
      <c r="R3785" s="331" t="n">
        <f aca="false">A3785*F3785</f>
        <v>0.66</v>
      </c>
    </row>
    <row r="3786" s="1" customFormat="true" ht="12.75" hidden="false" customHeight="false" outlineLevel="0" collapsed="false">
      <c r="A3786" s="262" t="n">
        <v>4</v>
      </c>
      <c r="B3786" s="332" t="s">
        <v>1933</v>
      </c>
      <c r="C3786" s="332" t="s">
        <v>1931</v>
      </c>
      <c r="D3786" s="332" t="s">
        <v>1934</v>
      </c>
      <c r="E3786" s="262"/>
      <c r="F3786" s="331" t="n">
        <v>0.07</v>
      </c>
      <c r="G3786" s="333" t="n">
        <v>120</v>
      </c>
      <c r="H3786" s="333" t="n">
        <f aca="false">A3786*G3786*(1-H3757/100)</f>
        <v>480</v>
      </c>
      <c r="I3786" s="334" t="n">
        <v>75.465</v>
      </c>
      <c r="J3786" s="334" t="n">
        <f aca="false">(A3786*I3786)/J3757*K3757</f>
        <v>273.996</v>
      </c>
      <c r="K3786" s="335" t="n">
        <f aca="false">H3786-J3786</f>
        <v>206.004</v>
      </c>
      <c r="L3786" s="330"/>
      <c r="M3786" s="262"/>
      <c r="N3786" s="262" t="n">
        <v>75.465</v>
      </c>
      <c r="O3786" s="262" t="n">
        <v>0.86</v>
      </c>
      <c r="P3786" s="262" t="n">
        <v>120</v>
      </c>
      <c r="Q3786" s="262" t="n">
        <v>105.651</v>
      </c>
      <c r="R3786" s="331" t="n">
        <f aca="false">A3786*F3786</f>
        <v>0.28</v>
      </c>
    </row>
    <row r="3787" s="1" customFormat="true" ht="12.75" hidden="false" customHeight="false" outlineLevel="0" collapsed="false">
      <c r="A3787" s="262" t="n">
        <v>4</v>
      </c>
      <c r="B3787" s="332" t="s">
        <v>2686</v>
      </c>
      <c r="C3787" s="332" t="s">
        <v>1931</v>
      </c>
      <c r="D3787" s="332" t="s">
        <v>2687</v>
      </c>
      <c r="E3787" s="262"/>
      <c r="F3787" s="331" t="n">
        <v>0.16</v>
      </c>
      <c r="G3787" s="333" t="n">
        <v>130</v>
      </c>
      <c r="H3787" s="333" t="n">
        <f aca="false">A3787*G3787*(1-H3757/100)</f>
        <v>520</v>
      </c>
      <c r="I3787" s="334" t="n">
        <v>78.975</v>
      </c>
      <c r="J3787" s="334" t="n">
        <f aca="false">(A3787*I3787)/J3757*K3757</f>
        <v>286.74</v>
      </c>
      <c r="K3787" s="335" t="n">
        <f aca="false">H3787-J3787</f>
        <v>233.26</v>
      </c>
      <c r="L3787" s="330"/>
      <c r="M3787" s="262"/>
      <c r="N3787" s="262" t="n">
        <v>78.975</v>
      </c>
      <c r="O3787" s="262" t="n">
        <v>0.9</v>
      </c>
      <c r="P3787" s="262" t="n">
        <v>130</v>
      </c>
      <c r="Q3787" s="262" t="n">
        <v>110.565</v>
      </c>
      <c r="R3787" s="331" t="n">
        <f aca="false">A3787*F3787</f>
        <v>0.64</v>
      </c>
    </row>
    <row r="3788" s="1" customFormat="true" ht="12.75" hidden="false" customHeight="false" outlineLevel="0" collapsed="false">
      <c r="A3788" s="262" t="n">
        <v>2</v>
      </c>
      <c r="B3788" s="332" t="s">
        <v>2018</v>
      </c>
      <c r="C3788" s="332" t="s">
        <v>2019</v>
      </c>
      <c r="D3788" s="332" t="s">
        <v>2020</v>
      </c>
      <c r="E3788" s="262"/>
      <c r="F3788" s="331"/>
      <c r="G3788" s="333" t="n">
        <v>340</v>
      </c>
      <c r="H3788" s="333" t="n">
        <f aca="false">A3788*G3788*(1-H3757/100)</f>
        <v>680</v>
      </c>
      <c r="I3788" s="334" t="n">
        <v>219.375</v>
      </c>
      <c r="J3788" s="334" t="n">
        <f aca="false">(A3788*I3788)/J3757*K3757</f>
        <v>398.25</v>
      </c>
      <c r="K3788" s="335" t="n">
        <f aca="false">H3788-J3788</f>
        <v>281.75</v>
      </c>
      <c r="L3788" s="330"/>
      <c r="M3788" s="262"/>
      <c r="N3788" s="262" t="n">
        <v>219.375</v>
      </c>
      <c r="O3788" s="262" t="n">
        <v>2.5</v>
      </c>
      <c r="P3788" s="262" t="n">
        <v>340</v>
      </c>
      <c r="Q3788" s="262" t="n">
        <v>329.0625</v>
      </c>
      <c r="R3788" s="331" t="n">
        <f aca="false">A3788*F3788</f>
        <v>0</v>
      </c>
    </row>
    <row r="3789" s="1" customFormat="true" ht="12.75" hidden="false" customHeight="false" outlineLevel="0" collapsed="false">
      <c r="A3789" s="262" t="n">
        <v>1</v>
      </c>
      <c r="B3789" s="332" t="s">
        <v>2087</v>
      </c>
      <c r="C3789" s="332" t="s">
        <v>1676</v>
      </c>
      <c r="D3789" s="332" t="s">
        <v>2088</v>
      </c>
      <c r="E3789" s="262"/>
      <c r="F3789" s="331"/>
      <c r="G3789" s="333" t="n">
        <v>180</v>
      </c>
      <c r="H3789" s="333" t="n">
        <f aca="false">A3789*G3789*(1-H3757/100)</f>
        <v>180</v>
      </c>
      <c r="I3789" s="334" t="n">
        <v>118.4625</v>
      </c>
      <c r="J3789" s="334" t="n">
        <f aca="false">(A3789*I3789)/J3757*K3757</f>
        <v>107.5275</v>
      </c>
      <c r="K3789" s="335" t="n">
        <f aca="false">H3789-J3789</f>
        <v>72.4725</v>
      </c>
      <c r="L3789" s="330"/>
      <c r="M3789" s="262"/>
      <c r="N3789" s="262" t="n">
        <v>118.4625</v>
      </c>
      <c r="O3789" s="262" t="n">
        <v>1.35</v>
      </c>
      <c r="P3789" s="262" t="n">
        <v>180</v>
      </c>
      <c r="Q3789" s="262" t="n">
        <v>154.0013</v>
      </c>
      <c r="R3789" s="331" t="n">
        <f aca="false">A3789*F3789</f>
        <v>0</v>
      </c>
    </row>
    <row r="3790" s="1" customFormat="true" ht="12.75" hidden="false" customHeight="false" outlineLevel="0" collapsed="false">
      <c r="A3790" s="262" t="n">
        <v>1</v>
      </c>
      <c r="B3790" s="332" t="s">
        <v>4530</v>
      </c>
      <c r="C3790" s="332" t="s">
        <v>1087</v>
      </c>
      <c r="D3790" s="332" t="s">
        <v>4531</v>
      </c>
      <c r="E3790" s="262"/>
      <c r="F3790" s="331"/>
      <c r="G3790" s="333" t="n">
        <v>660</v>
      </c>
      <c r="H3790" s="333" t="n">
        <f aca="false">A3790*G3790*(1-H3757/100)</f>
        <v>660</v>
      </c>
      <c r="I3790" s="334" t="n">
        <v>439.439</v>
      </c>
      <c r="J3790" s="334" t="n">
        <f aca="false">(A3790*I3790)/J3757*K3757</f>
        <v>398.8754</v>
      </c>
      <c r="K3790" s="335" t="n">
        <f aca="false">H3790-J3790</f>
        <v>261.1246</v>
      </c>
      <c r="L3790" s="330"/>
      <c r="M3790" s="262"/>
      <c r="N3790" s="262" t="n">
        <v>439.439</v>
      </c>
      <c r="O3790" s="262" t="n">
        <v>4.829</v>
      </c>
      <c r="P3790" s="262" t="n">
        <v>660</v>
      </c>
      <c r="Q3790" s="262" t="n">
        <v>593.2427</v>
      </c>
      <c r="R3790" s="331" t="n">
        <f aca="false">A3790*F3790</f>
        <v>0</v>
      </c>
    </row>
    <row r="3791" s="1" customFormat="true" ht="12.75" hidden="false" customHeight="false" outlineLevel="0" collapsed="false">
      <c r="A3791" s="262" t="n">
        <v>12</v>
      </c>
      <c r="B3791" s="332" t="s">
        <v>1679</v>
      </c>
      <c r="C3791" s="332" t="s">
        <v>1680</v>
      </c>
      <c r="D3791" s="332" t="s">
        <v>1681</v>
      </c>
      <c r="E3791" s="262"/>
      <c r="F3791" s="331" t="n">
        <v>0.02</v>
      </c>
      <c r="G3791" s="333" t="n">
        <v>120</v>
      </c>
      <c r="H3791" s="333" t="n">
        <f aca="false">A3791*G3791*(1-H3757/100)</f>
        <v>1440</v>
      </c>
      <c r="I3791" s="334" t="n">
        <v>78.975</v>
      </c>
      <c r="J3791" s="334" t="n">
        <f aca="false">(A3791*I3791)/J3757*K3757</f>
        <v>860.22</v>
      </c>
      <c r="K3791" s="335" t="n">
        <f aca="false">H3791-J3791</f>
        <v>579.78</v>
      </c>
      <c r="L3791" s="330"/>
      <c r="M3791" s="262"/>
      <c r="N3791" s="262" t="n">
        <v>78.975</v>
      </c>
      <c r="O3791" s="262" t="n">
        <v>0.9</v>
      </c>
      <c r="P3791" s="262" t="n">
        <v>120</v>
      </c>
      <c r="Q3791" s="262" t="n">
        <v>106.6163</v>
      </c>
      <c r="R3791" s="331" t="n">
        <f aca="false">A3791*F3791</f>
        <v>0.24</v>
      </c>
    </row>
    <row r="3792" s="1" customFormat="true" ht="12.75" hidden="false" customHeight="false" outlineLevel="0" collapsed="false">
      <c r="A3792" s="262" t="n">
        <v>2</v>
      </c>
      <c r="B3792" s="332" t="s">
        <v>4149</v>
      </c>
      <c r="C3792" s="332" t="s">
        <v>1907</v>
      </c>
      <c r="D3792" s="332" t="s">
        <v>4150</v>
      </c>
      <c r="E3792" s="262"/>
      <c r="F3792" s="331"/>
      <c r="G3792" s="333" t="n">
        <v>170</v>
      </c>
      <c r="H3792" s="333" t="n">
        <f aca="false">A3792*G3792*(1-H3757/100)</f>
        <v>340</v>
      </c>
      <c r="I3792" s="334" t="n">
        <v>114.075</v>
      </c>
      <c r="J3792" s="334" t="n">
        <f aca="false">(A3792*I3792)/J3757*K3757</f>
        <v>207.09</v>
      </c>
      <c r="K3792" s="335" t="n">
        <f aca="false">H3792-J3792</f>
        <v>132.91</v>
      </c>
      <c r="L3792" s="330"/>
      <c r="M3792" s="262"/>
      <c r="N3792" s="262" t="n">
        <v>114.075</v>
      </c>
      <c r="O3792" s="262" t="n">
        <v>1.3</v>
      </c>
      <c r="P3792" s="262" t="n">
        <v>170</v>
      </c>
      <c r="Q3792" s="262" t="n">
        <v>135</v>
      </c>
      <c r="R3792" s="331" t="n">
        <f aca="false">A3792*F3792</f>
        <v>0</v>
      </c>
    </row>
    <row r="3793" s="1" customFormat="true" ht="12.75" hidden="false" customHeight="false" outlineLevel="0" collapsed="false">
      <c r="A3793" s="262" t="n">
        <v>6</v>
      </c>
      <c r="B3793" s="332" t="s">
        <v>3555</v>
      </c>
      <c r="C3793" s="332" t="s">
        <v>1907</v>
      </c>
      <c r="D3793" s="332" t="s">
        <v>3556</v>
      </c>
      <c r="E3793" s="262"/>
      <c r="F3793" s="331" t="n">
        <v>0.04</v>
      </c>
      <c r="G3793" s="333" t="n">
        <v>230</v>
      </c>
      <c r="H3793" s="333" t="n">
        <f aca="false">A3793*G3793*(1-H3757/100)</f>
        <v>1380</v>
      </c>
      <c r="I3793" s="334" t="n">
        <v>156.195</v>
      </c>
      <c r="J3793" s="334" t="n">
        <f aca="false">(A3793*I3793)/J3757*K3757</f>
        <v>850.662</v>
      </c>
      <c r="K3793" s="335" t="n">
        <f aca="false">H3793-J3793</f>
        <v>529.338</v>
      </c>
      <c r="L3793" s="330"/>
      <c r="M3793" s="262"/>
      <c r="N3793" s="262" t="n">
        <v>156.195</v>
      </c>
      <c r="O3793" s="262" t="n">
        <v>1.78</v>
      </c>
      <c r="P3793" s="262" t="n">
        <v>230</v>
      </c>
      <c r="Q3793" s="262" t="n">
        <v>150</v>
      </c>
      <c r="R3793" s="331" t="n">
        <f aca="false">A3793*F3793</f>
        <v>0.24</v>
      </c>
    </row>
    <row r="3794" s="1" customFormat="true" ht="12.75" hidden="false" customHeight="false" outlineLevel="0" collapsed="false">
      <c r="A3794" s="262" t="n">
        <v>6</v>
      </c>
      <c r="B3794" s="332" t="s">
        <v>3592</v>
      </c>
      <c r="C3794" s="332" t="s">
        <v>1680</v>
      </c>
      <c r="D3794" s="332" t="s">
        <v>3593</v>
      </c>
      <c r="E3794" s="262"/>
      <c r="F3794" s="331" t="n">
        <v>0.04</v>
      </c>
      <c r="G3794" s="333" t="n">
        <v>200</v>
      </c>
      <c r="H3794" s="333" t="n">
        <f aca="false">A3794*G3794*(1-H3757/100)</f>
        <v>1200</v>
      </c>
      <c r="I3794" s="334" t="n">
        <v>136.0125</v>
      </c>
      <c r="J3794" s="334" t="n">
        <f aca="false">(A3794*I3794)/J3757*K3757</f>
        <v>740.745</v>
      </c>
      <c r="K3794" s="335" t="n">
        <f aca="false">H3794-J3794</f>
        <v>459.255</v>
      </c>
      <c r="L3794" s="330"/>
      <c r="M3794" s="262"/>
      <c r="N3794" s="262" t="n">
        <v>136.0125</v>
      </c>
      <c r="O3794" s="262" t="n">
        <v>1.55</v>
      </c>
      <c r="P3794" s="262" t="n">
        <v>200</v>
      </c>
      <c r="Q3794" s="262" t="n">
        <v>140</v>
      </c>
      <c r="R3794" s="331" t="n">
        <f aca="false">A3794*F3794</f>
        <v>0.24</v>
      </c>
    </row>
    <row r="3795" s="1" customFormat="true" ht="12.75" hidden="false" customHeight="false" outlineLevel="0" collapsed="false">
      <c r="A3795" s="262" t="n">
        <v>1</v>
      </c>
      <c r="B3795" s="332" t="s">
        <v>4372</v>
      </c>
      <c r="C3795" s="332" t="s">
        <v>1696</v>
      </c>
      <c r="D3795" s="332" t="s">
        <v>4373</v>
      </c>
      <c r="E3795" s="262"/>
      <c r="F3795" s="331"/>
      <c r="G3795" s="333" t="n">
        <v>100</v>
      </c>
      <c r="H3795" s="333" t="n">
        <f aca="false">A3795*G3795*(1-H3757/100)</f>
        <v>100</v>
      </c>
      <c r="I3795" s="334" t="n">
        <v>48.9412</v>
      </c>
      <c r="J3795" s="334" t="n">
        <f aca="false">(A3795*I3795)/J3757*K3757</f>
        <v>44.4235507692308</v>
      </c>
      <c r="K3795" s="335" t="n">
        <f aca="false">H3795-J3795</f>
        <v>55.5764492307692</v>
      </c>
      <c r="L3795" s="330"/>
      <c r="M3795" s="262"/>
      <c r="N3795" s="262" t="n">
        <v>48.9412</v>
      </c>
      <c r="O3795" s="262" t="n">
        <v>0.470588235294118</v>
      </c>
      <c r="P3795" s="262" t="n">
        <v>100</v>
      </c>
      <c r="Q3795" s="262" t="n">
        <v>79.7741</v>
      </c>
      <c r="R3795" s="331" t="n">
        <f aca="false">A3795*F3795</f>
        <v>0</v>
      </c>
    </row>
    <row r="3796" s="1" customFormat="true" ht="12.75" hidden="false" customHeight="false" outlineLevel="0" collapsed="false">
      <c r="A3796" s="262" t="n">
        <v>1</v>
      </c>
      <c r="B3796" s="332" t="s">
        <v>4532</v>
      </c>
      <c r="C3796" s="332" t="s">
        <v>1696</v>
      </c>
      <c r="D3796" s="332" t="s">
        <v>4533</v>
      </c>
      <c r="E3796" s="262"/>
      <c r="F3796" s="331"/>
      <c r="G3796" s="333" t="n">
        <v>110</v>
      </c>
      <c r="H3796" s="333" t="n">
        <f aca="false">A3796*G3796*(1-H3757/100)</f>
        <v>110</v>
      </c>
      <c r="I3796" s="334" t="n">
        <v>59.2647</v>
      </c>
      <c r="J3796" s="334" t="n">
        <f aca="false">(A3796*I3796)/J3757*K3757</f>
        <v>53.7941123076923</v>
      </c>
      <c r="K3796" s="335" t="n">
        <f aca="false">H3796-J3796</f>
        <v>56.2058876923077</v>
      </c>
      <c r="L3796" s="330"/>
      <c r="M3796" s="262"/>
      <c r="N3796" s="262" t="n">
        <v>59.2647</v>
      </c>
      <c r="O3796" s="262" t="n">
        <v>0.588235294117647</v>
      </c>
      <c r="P3796" s="262" t="n">
        <v>110</v>
      </c>
      <c r="Q3796" s="262" t="n">
        <v>95.4162</v>
      </c>
      <c r="R3796" s="331" t="n">
        <f aca="false">A3796*F3796</f>
        <v>0</v>
      </c>
    </row>
    <row r="3797" s="1" customFormat="true" ht="12.75" hidden="false" customHeight="false" outlineLevel="0" collapsed="false">
      <c r="A3797" s="262" t="n">
        <v>1</v>
      </c>
      <c r="B3797" s="332" t="s">
        <v>4400</v>
      </c>
      <c r="C3797" s="332" t="s">
        <v>4401</v>
      </c>
      <c r="D3797" s="332" t="s">
        <v>4402</v>
      </c>
      <c r="E3797" s="262"/>
      <c r="F3797" s="331"/>
      <c r="G3797" s="333" t="n">
        <v>50</v>
      </c>
      <c r="H3797" s="333" t="n">
        <f aca="false">A3797*G3797*(1-H3757/100)</f>
        <v>50</v>
      </c>
      <c r="I3797" s="334" t="n">
        <v>30.7125</v>
      </c>
      <c r="J3797" s="334" t="n">
        <f aca="false">(A3797*I3797)/J3757*K3757</f>
        <v>27.8775</v>
      </c>
      <c r="K3797" s="335" t="n">
        <f aca="false">H3797-J3797</f>
        <v>22.1225</v>
      </c>
      <c r="L3797" s="330"/>
      <c r="M3797" s="262"/>
      <c r="N3797" s="262" t="n">
        <v>30.7125</v>
      </c>
      <c r="O3797" s="262" t="n">
        <v>0.35</v>
      </c>
      <c r="P3797" s="262" t="n">
        <v>50</v>
      </c>
      <c r="Q3797" s="262" t="n">
        <v>41.4619</v>
      </c>
      <c r="R3797" s="331" t="n">
        <f aca="false">A3797*F3797</f>
        <v>0</v>
      </c>
    </row>
    <row r="3798" s="1" customFormat="true" ht="12.75" hidden="false" customHeight="false" outlineLevel="0" collapsed="false">
      <c r="A3798" s="262" t="n">
        <v>1</v>
      </c>
      <c r="B3798" s="332" t="s">
        <v>2113</v>
      </c>
      <c r="C3798" s="332" t="s">
        <v>2114</v>
      </c>
      <c r="D3798" s="332" t="s">
        <v>2115</v>
      </c>
      <c r="E3798" s="262"/>
      <c r="F3798" s="331"/>
      <c r="G3798" s="333" t="n">
        <v>30</v>
      </c>
      <c r="H3798" s="333" t="n">
        <f aca="false">A3798*G3798*(1-H3757/100)</f>
        <v>30</v>
      </c>
      <c r="I3798" s="334" t="n">
        <v>15.795</v>
      </c>
      <c r="J3798" s="334" t="n">
        <f aca="false">(A3798*I3798)/J3757*K3757</f>
        <v>14.337</v>
      </c>
      <c r="K3798" s="335" t="n">
        <f aca="false">H3798-J3798</f>
        <v>15.663</v>
      </c>
      <c r="L3798" s="330"/>
      <c r="M3798" s="262"/>
      <c r="N3798" s="262" t="n">
        <v>15.795</v>
      </c>
      <c r="O3798" s="262" t="n">
        <v>0.18</v>
      </c>
      <c r="P3798" s="262" t="n">
        <v>30</v>
      </c>
      <c r="Q3798" s="262" t="n">
        <v>21.3233</v>
      </c>
      <c r="R3798" s="331" t="n">
        <f aca="false">A3798*F3798</f>
        <v>0</v>
      </c>
    </row>
    <row r="3799" s="1" customFormat="true" ht="12.75" hidden="false" customHeight="false" outlineLevel="0" collapsed="false">
      <c r="A3799" s="262" t="n">
        <v>1</v>
      </c>
      <c r="B3799" s="332" t="s">
        <v>4534</v>
      </c>
      <c r="C3799" s="332" t="s">
        <v>4535</v>
      </c>
      <c r="D3799" s="332" t="s">
        <v>4536</v>
      </c>
      <c r="E3799" s="262"/>
      <c r="F3799" s="331"/>
      <c r="G3799" s="333" t="n">
        <v>70</v>
      </c>
      <c r="H3799" s="333" t="n">
        <f aca="false">A3799*G3799*(1-H3757/100)</f>
        <v>70</v>
      </c>
      <c r="I3799" s="334" t="n">
        <v>42.9</v>
      </c>
      <c r="J3799" s="334" t="n">
        <f aca="false">(A3799*I3799)/J3757*K3757</f>
        <v>38.94</v>
      </c>
      <c r="K3799" s="335" t="n">
        <f aca="false">H3799-J3799</f>
        <v>31.06</v>
      </c>
      <c r="L3799" s="330"/>
      <c r="M3799" s="262"/>
      <c r="N3799" s="262" t="n">
        <v>42.9</v>
      </c>
      <c r="O3799" s="262" t="n">
        <v>0.488888888888889</v>
      </c>
      <c r="P3799" s="262" t="n">
        <v>70</v>
      </c>
      <c r="Q3799" s="262" t="n">
        <v>57.915</v>
      </c>
      <c r="R3799" s="331" t="n">
        <f aca="false">A3799*F3799</f>
        <v>0</v>
      </c>
    </row>
    <row r="3800" s="1" customFormat="true" ht="12.75" hidden="false" customHeight="false" outlineLevel="0" collapsed="false">
      <c r="A3800" s="336" t="n">
        <f aca="false">SUM(A3758:A3799)</f>
        <v>142</v>
      </c>
      <c r="B3800" s="336" t="s">
        <v>377</v>
      </c>
      <c r="C3800" s="336"/>
      <c r="D3800" s="336"/>
      <c r="E3800" s="336"/>
      <c r="F3800" s="337" t="n">
        <f aca="false">R3800</f>
        <v>204.82</v>
      </c>
      <c r="G3800" s="338"/>
      <c r="H3800" s="339" t="n">
        <f aca="false">SUM(H3758:H3799)</f>
        <v>79513</v>
      </c>
      <c r="I3800" s="340"/>
      <c r="J3800" s="341" t="n">
        <f aca="false">SUM(J3758:J3799)</f>
        <v>46915.6085630769</v>
      </c>
      <c r="K3800" s="335" t="n">
        <f aca="false">SUM(K3758:K3799)</f>
        <v>32597.3914369231</v>
      </c>
      <c r="L3800" s="330"/>
      <c r="M3800" s="262"/>
      <c r="N3800" s="262"/>
      <c r="O3800" s="262"/>
      <c r="P3800" s="262"/>
      <c r="Q3800" s="262"/>
      <c r="R3800" s="331" t="n">
        <f aca="false">SUM(R3758:R3799)</f>
        <v>204.82</v>
      </c>
    </row>
    <row r="3801" s="1" customFormat="true" ht="12.75" hidden="false" customHeight="false" outlineLevel="0" collapsed="false">
      <c r="A3801" s="262"/>
      <c r="B3801" s="272" t="s">
        <v>914</v>
      </c>
      <c r="C3801" s="342"/>
      <c r="D3801" s="342"/>
      <c r="E3801" s="262"/>
      <c r="F3801" s="262"/>
      <c r="G3801" s="333"/>
      <c r="H3801" s="343" t="n">
        <v>0</v>
      </c>
      <c r="I3801" s="344" t="n">
        <f aca="false">K3802/J3802</f>
        <v>0.694809093078195</v>
      </c>
      <c r="J3801" s="345"/>
      <c r="K3801" s="335"/>
      <c r="L3801" s="330"/>
      <c r="M3801" s="262"/>
      <c r="N3801" s="262"/>
      <c r="O3801" s="262"/>
      <c r="P3801" s="262"/>
      <c r="Q3801" s="262"/>
      <c r="R3801" s="331"/>
    </row>
    <row r="3802" s="1" customFormat="true" ht="13.5" hidden="false" customHeight="false" outlineLevel="0" collapsed="false">
      <c r="A3802" s="346"/>
      <c r="B3802" s="346" t="s">
        <v>915</v>
      </c>
      <c r="C3802" s="346"/>
      <c r="D3802" s="346"/>
      <c r="E3802" s="346"/>
      <c r="F3802" s="347"/>
      <c r="G3802" s="348"/>
      <c r="H3802" s="349" t="n">
        <f aca="false">SUM(H3800:H3801)</f>
        <v>79513</v>
      </c>
      <c r="I3802" s="350" t="n">
        <f aca="false">K3802/H3802</f>
        <v>0.409963042985714</v>
      </c>
      <c r="J3802" s="351" t="n">
        <f aca="false">SUM(J3800:J3801)</f>
        <v>46915.6085630769</v>
      </c>
      <c r="K3802" s="352" t="n">
        <f aca="false">H3802-J3802</f>
        <v>32597.3914369231</v>
      </c>
      <c r="L3802" s="330"/>
      <c r="M3802" s="262"/>
      <c r="N3802" s="262"/>
      <c r="O3802" s="262"/>
      <c r="P3802" s="262"/>
      <c r="Q3802" s="262"/>
      <c r="R3802" s="331"/>
    </row>
    <row r="3803" s="1" customFormat="true" ht="13.5" hidden="false" customHeight="false" outlineLevel="0" collapsed="false">
      <c r="A3803" s="262"/>
      <c r="B3803" s="332"/>
      <c r="C3803" s="342"/>
      <c r="D3803" s="342"/>
      <c r="E3803" s="262"/>
      <c r="F3803" s="262"/>
      <c r="G3803" s="262"/>
      <c r="H3803" s="262"/>
      <c r="I3803" s="354"/>
      <c r="J3803" s="354"/>
      <c r="K3803" s="355"/>
      <c r="L3803" s="330"/>
      <c r="M3803" s="262"/>
      <c r="N3803" s="262"/>
      <c r="O3803" s="262"/>
      <c r="P3803" s="262"/>
      <c r="Q3803" s="262"/>
      <c r="R3803" s="331"/>
    </row>
    <row r="3804" s="1" customFormat="true" ht="13.5" hidden="false" customHeight="false" outlineLevel="0" collapsed="false">
      <c r="A3804" s="322"/>
      <c r="B3804" s="323" t="s">
        <v>2170</v>
      </c>
      <c r="C3804" s="324" t="s">
        <v>4537</v>
      </c>
      <c r="D3804" s="325" t="n">
        <v>42805</v>
      </c>
      <c r="E3804" s="322"/>
      <c r="F3804" s="322" t="s">
        <v>4538</v>
      </c>
      <c r="G3804" s="324"/>
      <c r="H3804" s="326" t="n">
        <v>0</v>
      </c>
      <c r="I3804" s="327" t="s">
        <v>358</v>
      </c>
      <c r="J3804" s="328" t="n">
        <v>65</v>
      </c>
      <c r="K3804" s="329" t="n">
        <v>59</v>
      </c>
      <c r="L3804" s="330"/>
      <c r="M3804" s="262"/>
      <c r="N3804" s="262"/>
      <c r="O3804" s="262"/>
      <c r="P3804" s="262"/>
      <c r="Q3804" s="262"/>
      <c r="R3804" s="331"/>
    </row>
    <row r="3805" s="1" customFormat="true" ht="12.75" hidden="false" customHeight="false" outlineLevel="0" collapsed="false">
      <c r="A3805" s="262" t="n">
        <v>2</v>
      </c>
      <c r="B3805" s="332" t="s">
        <v>4539</v>
      </c>
      <c r="C3805" s="332" t="s">
        <v>3606</v>
      </c>
      <c r="D3805" s="332" t="s">
        <v>4540</v>
      </c>
      <c r="E3805" s="262"/>
      <c r="F3805" s="331" t="n">
        <v>2.75</v>
      </c>
      <c r="G3805" s="333" t="n">
        <v>7426</v>
      </c>
      <c r="H3805" s="333" t="n">
        <f aca="false">A3805*G3805*(1-H3804/100)</f>
        <v>14852</v>
      </c>
      <c r="I3805" s="334" t="n">
        <v>2912</v>
      </c>
      <c r="J3805" s="334" t="n">
        <f aca="false">(A3805*I3805)/J3804*K3804</f>
        <v>5286.4</v>
      </c>
      <c r="K3805" s="335" t="n">
        <f aca="false">H3805-J3805</f>
        <v>9565.6</v>
      </c>
      <c r="L3805" s="330"/>
      <c r="M3805" s="262"/>
      <c r="N3805" s="262" t="n">
        <v>2912</v>
      </c>
      <c r="O3805" s="262" t="n">
        <v>32</v>
      </c>
      <c r="P3805" s="262" t="n">
        <v>8500</v>
      </c>
      <c r="Q3805" s="262" t="n">
        <v>7425.6</v>
      </c>
      <c r="R3805" s="331" t="n">
        <f aca="false">A3805*F3805</f>
        <v>5.5</v>
      </c>
    </row>
    <row r="3806" s="1" customFormat="true" ht="12.75" hidden="false" customHeight="false" outlineLevel="0" collapsed="false">
      <c r="A3806" s="336" t="n">
        <f aca="false">SUM(A3805:A3805)</f>
        <v>2</v>
      </c>
      <c r="B3806" s="336" t="s">
        <v>377</v>
      </c>
      <c r="C3806" s="336"/>
      <c r="D3806" s="336"/>
      <c r="E3806" s="336"/>
      <c r="F3806" s="337" t="n">
        <f aca="false">R3806</f>
        <v>5.5</v>
      </c>
      <c r="G3806" s="338"/>
      <c r="H3806" s="339" t="n">
        <f aca="false">SUM(H3805:H3805)</f>
        <v>14852</v>
      </c>
      <c r="I3806" s="340"/>
      <c r="J3806" s="341" t="n">
        <f aca="false">SUM(J3805:J3805)</f>
        <v>5286.4</v>
      </c>
      <c r="K3806" s="335" t="n">
        <f aca="false">SUM(K3805:K3805)</f>
        <v>9565.6</v>
      </c>
      <c r="L3806" s="330"/>
      <c r="M3806" s="262"/>
      <c r="N3806" s="262"/>
      <c r="O3806" s="262"/>
      <c r="P3806" s="262"/>
      <c r="Q3806" s="262"/>
      <c r="R3806" s="331" t="n">
        <f aca="false">SUM(R3805:R3805)</f>
        <v>5.5</v>
      </c>
    </row>
    <row r="3807" s="1" customFormat="true" ht="12.75" hidden="false" customHeight="false" outlineLevel="0" collapsed="false">
      <c r="A3807" s="262"/>
      <c r="B3807" s="272" t="s">
        <v>914</v>
      </c>
      <c r="C3807" s="342"/>
      <c r="D3807" s="342"/>
      <c r="E3807" s="262"/>
      <c r="F3807" s="262"/>
      <c r="G3807" s="333"/>
      <c r="H3807" s="343" t="n">
        <v>0</v>
      </c>
      <c r="I3807" s="344" t="n">
        <f aca="false">K3808/J3808</f>
        <v>1.80947336561743</v>
      </c>
      <c r="J3807" s="345"/>
      <c r="K3807" s="335"/>
      <c r="L3807" s="330"/>
      <c r="M3807" s="262"/>
      <c r="N3807" s="262"/>
      <c r="O3807" s="262"/>
      <c r="P3807" s="262"/>
      <c r="Q3807" s="262"/>
      <c r="R3807" s="331"/>
    </row>
    <row r="3808" s="1" customFormat="true" ht="13.5" hidden="false" customHeight="false" outlineLevel="0" collapsed="false">
      <c r="A3808" s="346"/>
      <c r="B3808" s="346" t="s">
        <v>915</v>
      </c>
      <c r="C3808" s="346"/>
      <c r="D3808" s="346"/>
      <c r="E3808" s="346"/>
      <c r="F3808" s="347"/>
      <c r="G3808" s="348"/>
      <c r="H3808" s="349" t="n">
        <f aca="false">SUM(H3806:H3807)</f>
        <v>14852</v>
      </c>
      <c r="I3808" s="350" t="n">
        <f aca="false">K3808/H3808</f>
        <v>0.644061405871263</v>
      </c>
      <c r="J3808" s="351" t="n">
        <f aca="false">SUM(J3806:J3807)</f>
        <v>5286.4</v>
      </c>
      <c r="K3808" s="352" t="n">
        <f aca="false">H3808-J3808</f>
        <v>9565.6</v>
      </c>
      <c r="L3808" s="330"/>
      <c r="M3808" s="262"/>
      <c r="N3808" s="262"/>
      <c r="O3808" s="262"/>
      <c r="P3808" s="262"/>
      <c r="Q3808" s="262"/>
      <c r="R3808" s="331"/>
    </row>
    <row r="3809" s="1" customFormat="true" ht="13.5" hidden="false" customHeight="false" outlineLevel="0" collapsed="false">
      <c r="A3809" s="262"/>
      <c r="B3809" s="332"/>
      <c r="C3809" s="342"/>
      <c r="D3809" s="342"/>
      <c r="E3809" s="262"/>
      <c r="F3809" s="262"/>
      <c r="G3809" s="262"/>
      <c r="H3809" s="262"/>
      <c r="I3809" s="354"/>
      <c r="J3809" s="354"/>
      <c r="K3809" s="355"/>
      <c r="L3809" s="330"/>
      <c r="M3809" s="262"/>
      <c r="N3809" s="262"/>
      <c r="O3809" s="262"/>
      <c r="P3809" s="262"/>
      <c r="Q3809" s="262"/>
      <c r="R3809" s="331"/>
    </row>
    <row r="3810" s="1" customFormat="true" ht="13.5" hidden="false" customHeight="false" outlineLevel="0" collapsed="false">
      <c r="A3810" s="322"/>
      <c r="B3810" s="323" t="s">
        <v>2119</v>
      </c>
      <c r="C3810" s="324" t="s">
        <v>3211</v>
      </c>
      <c r="D3810" s="325" t="n">
        <v>42805</v>
      </c>
      <c r="E3810" s="322"/>
      <c r="F3810" s="322" t="s">
        <v>4538</v>
      </c>
      <c r="G3810" s="324"/>
      <c r="H3810" s="326" t="n">
        <v>0</v>
      </c>
      <c r="I3810" s="327" t="s">
        <v>358</v>
      </c>
      <c r="J3810" s="328" t="n">
        <v>65</v>
      </c>
      <c r="K3810" s="329" t="n">
        <v>59</v>
      </c>
      <c r="L3810" s="330"/>
      <c r="M3810" s="262"/>
      <c r="N3810" s="262"/>
      <c r="O3810" s="262"/>
      <c r="P3810" s="262"/>
      <c r="Q3810" s="262"/>
      <c r="R3810" s="331"/>
    </row>
    <row r="3811" s="1" customFormat="true" ht="12.75" hidden="false" customHeight="false" outlineLevel="0" collapsed="false">
      <c r="A3811" s="262" t="n">
        <v>1</v>
      </c>
      <c r="B3811" s="332" t="s">
        <v>4541</v>
      </c>
      <c r="C3811" s="332" t="s">
        <v>3225</v>
      </c>
      <c r="D3811" s="332" t="s">
        <v>4542</v>
      </c>
      <c r="E3811" s="262"/>
      <c r="F3811" s="331"/>
      <c r="G3811" s="333" t="n">
        <v>739</v>
      </c>
      <c r="H3811" s="333" t="n">
        <f aca="false">A3811*G3811*(1-H3810/100)</f>
        <v>739</v>
      </c>
      <c r="I3811" s="334" t="n">
        <v>568.75</v>
      </c>
      <c r="J3811" s="334" t="n">
        <f aca="false">(A3811*I3811)/J3810*K3810</f>
        <v>516.25</v>
      </c>
      <c r="K3811" s="335" t="n">
        <f aca="false">H3811-J3811</f>
        <v>222.75</v>
      </c>
      <c r="L3811" s="330"/>
      <c r="M3811" s="262"/>
      <c r="N3811" s="262" t="n">
        <v>568.75</v>
      </c>
      <c r="O3811" s="262" t="n">
        <v>6.25</v>
      </c>
      <c r="P3811" s="262" t="n">
        <v>853.125</v>
      </c>
      <c r="Q3811" s="262" t="n">
        <v>739.375</v>
      </c>
      <c r="R3811" s="331" t="n">
        <f aca="false">A3811*F3811</f>
        <v>0</v>
      </c>
    </row>
    <row r="3812" s="1" customFormat="true" ht="12.75" hidden="false" customHeight="false" outlineLevel="0" collapsed="false">
      <c r="A3812" s="262" t="n">
        <v>3</v>
      </c>
      <c r="B3812" s="332" t="s">
        <v>4543</v>
      </c>
      <c r="C3812" s="332" t="s">
        <v>2156</v>
      </c>
      <c r="D3812" s="332" t="s">
        <v>856</v>
      </c>
      <c r="E3812" s="262"/>
      <c r="F3812" s="331"/>
      <c r="G3812" s="333" t="n">
        <v>635</v>
      </c>
      <c r="H3812" s="333" t="n">
        <f aca="false">A3812*G3812*(1-H3810/100)</f>
        <v>1905</v>
      </c>
      <c r="I3812" s="334" t="n">
        <v>470.34</v>
      </c>
      <c r="J3812" s="334" t="n">
        <f aca="false">(A3812*I3812)/J3810*K3810</f>
        <v>1280.772</v>
      </c>
      <c r="K3812" s="335" t="n">
        <f aca="false">H3812-J3812</f>
        <v>624.228</v>
      </c>
      <c r="L3812" s="330"/>
      <c r="M3812" s="262"/>
      <c r="N3812" s="262" t="n">
        <v>470.34</v>
      </c>
      <c r="O3812" s="262" t="n">
        <v>5.36</v>
      </c>
      <c r="P3812" s="262" t="n">
        <v>705.51</v>
      </c>
      <c r="Q3812" s="262" t="n">
        <v>634.959</v>
      </c>
      <c r="R3812" s="331" t="n">
        <f aca="false">A3812*F3812</f>
        <v>0</v>
      </c>
    </row>
    <row r="3813" s="1" customFormat="true" ht="12.75" hidden="false" customHeight="false" outlineLevel="0" collapsed="false">
      <c r="A3813" s="262" t="n">
        <v>2</v>
      </c>
      <c r="B3813" s="332" t="s">
        <v>4544</v>
      </c>
      <c r="C3813" s="332" t="s">
        <v>1553</v>
      </c>
      <c r="D3813" s="332" t="s">
        <v>1554</v>
      </c>
      <c r="E3813" s="262"/>
      <c r="F3813" s="331" t="n">
        <v>4.6</v>
      </c>
      <c r="G3813" s="333" t="n">
        <v>1777</v>
      </c>
      <c r="H3813" s="333" t="n">
        <f aca="false">A3813*G3813*(1-H3810/100)</f>
        <v>3554</v>
      </c>
      <c r="I3813" s="334" t="n">
        <v>1316.25</v>
      </c>
      <c r="J3813" s="334" t="n">
        <f aca="false">(A3813*I3813)/J3810*K3810</f>
        <v>2389.5</v>
      </c>
      <c r="K3813" s="335" t="n">
        <f aca="false">H3813-J3813</f>
        <v>1164.5</v>
      </c>
      <c r="L3813" s="330"/>
      <c r="M3813" s="262"/>
      <c r="N3813" s="262" t="n">
        <v>1316.25</v>
      </c>
      <c r="O3813" s="262" t="n">
        <v>15</v>
      </c>
      <c r="P3813" s="262" t="n">
        <v>2370</v>
      </c>
      <c r="Q3813" s="262" t="n">
        <v>1777</v>
      </c>
      <c r="R3813" s="331" t="n">
        <f aca="false">A3813*F3813</f>
        <v>9.2</v>
      </c>
    </row>
    <row r="3814" s="1" customFormat="true" ht="12.75" hidden="false" customHeight="false" outlineLevel="0" collapsed="false">
      <c r="A3814" s="336" t="n">
        <f aca="false">SUM(A3811:A3813)</f>
        <v>6</v>
      </c>
      <c r="B3814" s="336" t="s">
        <v>377</v>
      </c>
      <c r="C3814" s="336"/>
      <c r="D3814" s="336"/>
      <c r="E3814" s="336"/>
      <c r="F3814" s="337" t="n">
        <f aca="false">R3814</f>
        <v>9.2</v>
      </c>
      <c r="G3814" s="338"/>
      <c r="H3814" s="339" t="n">
        <f aca="false">SUM(H3811:H3813)</f>
        <v>6198</v>
      </c>
      <c r="I3814" s="340"/>
      <c r="J3814" s="341" t="n">
        <f aca="false">SUM(J3811:J3813)</f>
        <v>4186.522</v>
      </c>
      <c r="K3814" s="335" t="n">
        <f aca="false">SUM(K3811:K3813)</f>
        <v>2011.478</v>
      </c>
      <c r="L3814" s="330"/>
      <c r="M3814" s="262"/>
      <c r="N3814" s="262"/>
      <c r="O3814" s="262"/>
      <c r="P3814" s="262"/>
      <c r="Q3814" s="262"/>
      <c r="R3814" s="331" t="n">
        <f aca="false">SUM(R3811:R3813)</f>
        <v>9.2</v>
      </c>
    </row>
    <row r="3815" s="1" customFormat="true" ht="12.75" hidden="false" customHeight="false" outlineLevel="0" collapsed="false">
      <c r="A3815" s="262"/>
      <c r="B3815" s="272" t="s">
        <v>914</v>
      </c>
      <c r="C3815" s="342"/>
      <c r="D3815" s="342"/>
      <c r="E3815" s="262"/>
      <c r="F3815" s="262"/>
      <c r="G3815" s="333"/>
      <c r="H3815" s="343" t="n">
        <v>0</v>
      </c>
      <c r="I3815" s="344" t="n">
        <f aca="false">K3816/J3816</f>
        <v>0.480465168939755</v>
      </c>
      <c r="J3815" s="345"/>
      <c r="K3815" s="335"/>
      <c r="L3815" s="330"/>
      <c r="M3815" s="262"/>
      <c r="N3815" s="262"/>
      <c r="O3815" s="262"/>
      <c r="P3815" s="262"/>
      <c r="Q3815" s="262"/>
      <c r="R3815" s="331"/>
    </row>
    <row r="3816" s="1" customFormat="true" ht="13.5" hidden="false" customHeight="false" outlineLevel="0" collapsed="false">
      <c r="A3816" s="346"/>
      <c r="B3816" s="346" t="s">
        <v>915</v>
      </c>
      <c r="C3816" s="346"/>
      <c r="D3816" s="346"/>
      <c r="E3816" s="346"/>
      <c r="F3816" s="347"/>
      <c r="G3816" s="348"/>
      <c r="H3816" s="349" t="n">
        <f aca="false">SUM(H3814:H3815)</f>
        <v>6198</v>
      </c>
      <c r="I3816" s="350" t="n">
        <f aca="false">K3816/H3816</f>
        <v>0.324536624717651</v>
      </c>
      <c r="J3816" s="351" t="n">
        <f aca="false">SUM(J3814:J3815)</f>
        <v>4186.522</v>
      </c>
      <c r="K3816" s="352" t="n">
        <f aca="false">H3816-J3816</f>
        <v>2011.478</v>
      </c>
      <c r="L3816" s="330"/>
      <c r="M3816" s="262"/>
      <c r="N3816" s="262"/>
      <c r="O3816" s="262"/>
      <c r="P3816" s="262"/>
      <c r="Q3816" s="262"/>
      <c r="R3816" s="331"/>
    </row>
    <row r="3817" s="1" customFormat="true" ht="13.5" hidden="false" customHeight="false" outlineLevel="0" collapsed="false">
      <c r="A3817" s="262"/>
      <c r="B3817" s="272"/>
      <c r="C3817" s="342"/>
      <c r="D3817" s="342"/>
      <c r="E3817" s="262"/>
      <c r="F3817" s="262"/>
      <c r="G3817" s="262"/>
      <c r="H3817" s="262"/>
      <c r="I3817" s="354"/>
      <c r="J3817" s="354"/>
      <c r="K3817" s="355"/>
      <c r="L3817" s="330"/>
      <c r="M3817" s="262"/>
      <c r="N3817" s="262"/>
      <c r="O3817" s="262"/>
      <c r="P3817" s="262"/>
      <c r="Q3817" s="262"/>
      <c r="R3817" s="331"/>
    </row>
    <row r="3818" s="1" customFormat="true" ht="13.5" hidden="false" customHeight="false" outlineLevel="0" collapsed="false">
      <c r="A3818" s="322"/>
      <c r="B3818" s="272" t="s">
        <v>4545</v>
      </c>
      <c r="C3818" s="324" t="s">
        <v>4546</v>
      </c>
      <c r="D3818" s="325" t="n">
        <v>42805</v>
      </c>
      <c r="E3818" s="322"/>
      <c r="F3818" s="322" t="s">
        <v>4538</v>
      </c>
      <c r="G3818" s="324"/>
      <c r="H3818" s="326" t="n">
        <v>0</v>
      </c>
      <c r="I3818" s="327" t="s">
        <v>358</v>
      </c>
      <c r="J3818" s="328" t="n">
        <v>65</v>
      </c>
      <c r="K3818" s="329" t="n">
        <v>59</v>
      </c>
      <c r="L3818" s="330"/>
      <c r="M3818" s="262"/>
      <c r="N3818" s="262"/>
      <c r="O3818" s="262"/>
      <c r="P3818" s="262"/>
      <c r="Q3818" s="262"/>
      <c r="R3818" s="331"/>
    </row>
    <row r="3819" s="1" customFormat="true" ht="12.75" hidden="false" customHeight="false" outlineLevel="0" collapsed="false">
      <c r="A3819" s="262" t="n">
        <v>4</v>
      </c>
      <c r="B3819" s="332" t="s">
        <v>2308</v>
      </c>
      <c r="C3819" s="332" t="s">
        <v>2309</v>
      </c>
      <c r="D3819" s="332" t="s">
        <v>2310</v>
      </c>
      <c r="E3819" s="262"/>
      <c r="F3819" s="331" t="n">
        <v>1.5</v>
      </c>
      <c r="G3819" s="333" t="n">
        <v>9000</v>
      </c>
      <c r="H3819" s="333" t="n">
        <f aca="false">A3819*G3819*(1-H3818/100)</f>
        <v>36000</v>
      </c>
      <c r="I3819" s="334" t="n">
        <v>7182.5</v>
      </c>
      <c r="J3819" s="334" t="n">
        <f aca="false">(A3819*I3819)/J3818*K3818</f>
        <v>26078</v>
      </c>
      <c r="K3819" s="335" t="n">
        <f aca="false">H3819-J3819</f>
        <v>9922</v>
      </c>
      <c r="L3819" s="330"/>
      <c r="M3819" s="262"/>
      <c r="N3819" s="262" t="n">
        <v>7182.5</v>
      </c>
      <c r="O3819" s="262" t="n">
        <v>85</v>
      </c>
      <c r="P3819" s="262" t="n">
        <v>9500</v>
      </c>
      <c r="Q3819" s="262" t="n">
        <v>9000</v>
      </c>
      <c r="R3819" s="331" t="n">
        <f aca="false">A3819*F3819</f>
        <v>6</v>
      </c>
    </row>
    <row r="3820" s="1" customFormat="true" ht="12.75" hidden="false" customHeight="false" outlineLevel="0" collapsed="false">
      <c r="A3820" s="262" t="n">
        <v>1</v>
      </c>
      <c r="B3820" s="332" t="s">
        <v>4547</v>
      </c>
      <c r="C3820" s="332" t="s">
        <v>1648</v>
      </c>
      <c r="D3820" s="332" t="s">
        <v>4548</v>
      </c>
      <c r="E3820" s="262"/>
      <c r="F3820" s="331"/>
      <c r="G3820" s="333" t="n">
        <v>2610</v>
      </c>
      <c r="H3820" s="333" t="n">
        <f aca="false">A3820*G3820*(1-H3818/100)</f>
        <v>2610</v>
      </c>
      <c r="I3820" s="334" t="n">
        <v>1739.855</v>
      </c>
      <c r="J3820" s="334" t="n">
        <f aca="false">(A3820*I3820)/J3818*K3818</f>
        <v>1579.253</v>
      </c>
      <c r="K3820" s="335" t="n">
        <f aca="false">H3820-J3820</f>
        <v>1030.747</v>
      </c>
      <c r="L3820" s="330"/>
      <c r="M3820" s="262"/>
      <c r="N3820" s="262" t="n">
        <v>1739.855</v>
      </c>
      <c r="O3820" s="262" t="n">
        <v>18.46</v>
      </c>
      <c r="P3820" s="262" t="n">
        <v>3131.739</v>
      </c>
      <c r="Q3820" s="262" t="n">
        <v>2609.7825</v>
      </c>
      <c r="R3820" s="331" t="n">
        <f aca="false">A3820*F3820</f>
        <v>0</v>
      </c>
    </row>
    <row r="3821" s="1" customFormat="true" ht="12.75" hidden="false" customHeight="false" outlineLevel="0" collapsed="false">
      <c r="A3821" s="262" t="n">
        <v>1</v>
      </c>
      <c r="B3821" s="332" t="s">
        <v>4021</v>
      </c>
      <c r="C3821" s="332" t="s">
        <v>4022</v>
      </c>
      <c r="D3821" s="332" t="s">
        <v>4023</v>
      </c>
      <c r="E3821" s="262"/>
      <c r="F3821" s="331" t="n">
        <v>0.25</v>
      </c>
      <c r="G3821" s="333" t="n">
        <v>8500</v>
      </c>
      <c r="H3821" s="333" t="n">
        <f aca="false">A3821*G3821*(1-H3818/100)</f>
        <v>8500</v>
      </c>
      <c r="I3821" s="334" t="n">
        <v>11440</v>
      </c>
      <c r="J3821" s="334" t="n">
        <f aca="false">(A3821*I3821)/J3818*K3818</f>
        <v>10384</v>
      </c>
      <c r="K3821" s="335" t="n">
        <f aca="false">H3821-J3821</f>
        <v>-1884</v>
      </c>
      <c r="L3821" s="330"/>
      <c r="M3821" s="262"/>
      <c r="N3821" s="262" t="n">
        <v>11440</v>
      </c>
      <c r="O3821" s="262" t="n">
        <v>110</v>
      </c>
      <c r="P3821" s="262" t="n">
        <v>8500</v>
      </c>
      <c r="Q3821" s="262" t="n">
        <v>8500</v>
      </c>
      <c r="R3821" s="331" t="n">
        <f aca="false">A3821*F3821</f>
        <v>0.25</v>
      </c>
    </row>
    <row r="3822" s="1" customFormat="true" ht="12.75" hidden="false" customHeight="false" outlineLevel="0" collapsed="false">
      <c r="A3822" s="336" t="n">
        <f aca="false">SUM(A3819:A3821)</f>
        <v>6</v>
      </c>
      <c r="B3822" s="336" t="s">
        <v>377</v>
      </c>
      <c r="C3822" s="336"/>
      <c r="D3822" s="336"/>
      <c r="E3822" s="336"/>
      <c r="F3822" s="337" t="n">
        <f aca="false">R3822</f>
        <v>6.25</v>
      </c>
      <c r="G3822" s="338"/>
      <c r="H3822" s="339" t="n">
        <f aca="false">SUM(H3819:H3821)</f>
        <v>47110</v>
      </c>
      <c r="I3822" s="340"/>
      <c r="J3822" s="341" t="n">
        <f aca="false">SUM(J3819:J3821)</f>
        <v>38041.253</v>
      </c>
      <c r="K3822" s="335" t="n">
        <f aca="false">SUM(K3819:K3821)</f>
        <v>9068.747</v>
      </c>
      <c r="L3822" s="330"/>
      <c r="M3822" s="262"/>
      <c r="N3822" s="262"/>
      <c r="O3822" s="262"/>
      <c r="P3822" s="262"/>
      <c r="Q3822" s="262"/>
      <c r="R3822" s="331" t="n">
        <f aca="false">SUM(R3819:R3821)</f>
        <v>6.25</v>
      </c>
    </row>
    <row r="3823" s="1" customFormat="true" ht="12.75" hidden="false" customHeight="false" outlineLevel="0" collapsed="false">
      <c r="A3823" s="262"/>
      <c r="B3823" s="272" t="s">
        <v>914</v>
      </c>
      <c r="C3823" s="342"/>
      <c r="D3823" s="342"/>
      <c r="E3823" s="262"/>
      <c r="F3823" s="262"/>
      <c r="G3823" s="333"/>
      <c r="H3823" s="343" t="n">
        <v>0</v>
      </c>
      <c r="I3823" s="344" t="n">
        <f aca="false">K3824/J3824</f>
        <v>0.238392436758064</v>
      </c>
      <c r="J3823" s="345"/>
      <c r="K3823" s="335"/>
      <c r="L3823" s="330"/>
      <c r="M3823" s="262"/>
      <c r="N3823" s="262"/>
      <c r="O3823" s="262"/>
      <c r="P3823" s="262"/>
      <c r="Q3823" s="262"/>
      <c r="R3823" s="331"/>
    </row>
    <row r="3824" s="1" customFormat="true" ht="13.5" hidden="false" customHeight="false" outlineLevel="0" collapsed="false">
      <c r="A3824" s="346"/>
      <c r="B3824" s="346" t="s">
        <v>915</v>
      </c>
      <c r="C3824" s="346"/>
      <c r="D3824" s="346"/>
      <c r="E3824" s="346"/>
      <c r="F3824" s="347"/>
      <c r="G3824" s="348"/>
      <c r="H3824" s="349" t="n">
        <f aca="false">SUM(H3822:H3823)</f>
        <v>47110</v>
      </c>
      <c r="I3824" s="350" t="n">
        <f aca="false">K3824/H3824</f>
        <v>0.192501528337933</v>
      </c>
      <c r="J3824" s="351" t="n">
        <f aca="false">SUM(J3822:J3823)</f>
        <v>38041.253</v>
      </c>
      <c r="K3824" s="352" t="n">
        <f aca="false">H3824-J3824</f>
        <v>9068.747</v>
      </c>
      <c r="L3824" s="330"/>
      <c r="M3824" s="262"/>
      <c r="N3824" s="262"/>
      <c r="O3824" s="262"/>
      <c r="P3824" s="262"/>
      <c r="Q3824" s="262"/>
      <c r="R3824" s="331"/>
    </row>
    <row r="3825" s="1" customFormat="true" ht="13.5" hidden="false" customHeight="false" outlineLevel="0" collapsed="false">
      <c r="A3825" s="262"/>
      <c r="B3825" s="332"/>
      <c r="C3825" s="342"/>
      <c r="D3825" s="342"/>
      <c r="E3825" s="262"/>
      <c r="F3825" s="262"/>
      <c r="G3825" s="262"/>
      <c r="H3825" s="262"/>
      <c r="I3825" s="354"/>
      <c r="J3825" s="354"/>
      <c r="K3825" s="355"/>
      <c r="L3825" s="330"/>
      <c r="M3825" s="262"/>
      <c r="N3825" s="262"/>
      <c r="O3825" s="262"/>
      <c r="P3825" s="262"/>
      <c r="Q3825" s="262"/>
      <c r="R3825" s="331"/>
    </row>
    <row r="3826" s="1" customFormat="true" ht="13.5" hidden="false" customHeight="false" outlineLevel="0" collapsed="false">
      <c r="A3826" s="322"/>
      <c r="B3826" s="323" t="s">
        <v>2477</v>
      </c>
      <c r="C3826" s="324" t="s">
        <v>4549</v>
      </c>
      <c r="D3826" s="325" t="n">
        <v>42805</v>
      </c>
      <c r="E3826" s="322"/>
      <c r="F3826" s="322" t="s">
        <v>4538</v>
      </c>
      <c r="G3826" s="324"/>
      <c r="H3826" s="326" t="n">
        <v>0</v>
      </c>
      <c r="I3826" s="327" t="s">
        <v>358</v>
      </c>
      <c r="J3826" s="328" t="n">
        <v>65</v>
      </c>
      <c r="K3826" s="329" t="n">
        <v>59</v>
      </c>
      <c r="L3826" s="330"/>
      <c r="M3826" s="262"/>
      <c r="N3826" s="262"/>
      <c r="O3826" s="262"/>
      <c r="P3826" s="262"/>
      <c r="Q3826" s="262"/>
      <c r="R3826" s="331"/>
    </row>
    <row r="3827" s="1" customFormat="true" ht="12.75" hidden="false" customHeight="false" outlineLevel="0" collapsed="false">
      <c r="A3827" s="262" t="n">
        <v>2</v>
      </c>
      <c r="B3827" s="332" t="s">
        <v>4550</v>
      </c>
      <c r="C3827" s="332" t="s">
        <v>4551</v>
      </c>
      <c r="D3827" s="332" t="s">
        <v>4552</v>
      </c>
      <c r="E3827" s="262"/>
      <c r="F3827" s="331" t="n">
        <v>2.7</v>
      </c>
      <c r="G3827" s="333" t="n">
        <v>2803</v>
      </c>
      <c r="H3827" s="333" t="n">
        <f aca="false">A3827*G3827*(1-H3826/100)</f>
        <v>5606</v>
      </c>
      <c r="I3827" s="334" t="n">
        <v>2002</v>
      </c>
      <c r="J3827" s="334" t="n">
        <f aca="false">(A3827*I3827)/J3826*K3826</f>
        <v>3634.4</v>
      </c>
      <c r="K3827" s="335" t="n">
        <f aca="false">H3827-J3827</f>
        <v>1971.6</v>
      </c>
      <c r="L3827" s="330"/>
      <c r="M3827" s="262"/>
      <c r="N3827" s="262" t="n">
        <v>2002</v>
      </c>
      <c r="O3827" s="262" t="n">
        <v>22</v>
      </c>
      <c r="P3827" s="262" t="n">
        <v>3603.6</v>
      </c>
      <c r="Q3827" s="262" t="n">
        <v>2802.8</v>
      </c>
      <c r="R3827" s="331" t="n">
        <f aca="false">A3827*F3827</f>
        <v>5.4</v>
      </c>
    </row>
    <row r="3828" s="1" customFormat="true" ht="12.75" hidden="false" customHeight="false" outlineLevel="0" collapsed="false">
      <c r="A3828" s="336" t="n">
        <f aca="false">SUM(A3827:A3827)</f>
        <v>2</v>
      </c>
      <c r="B3828" s="336" t="s">
        <v>377</v>
      </c>
      <c r="C3828" s="336"/>
      <c r="D3828" s="336"/>
      <c r="E3828" s="336"/>
      <c r="F3828" s="337" t="n">
        <f aca="false">R3828</f>
        <v>5.4</v>
      </c>
      <c r="G3828" s="338"/>
      <c r="H3828" s="339" t="n">
        <f aca="false">SUM(H3827:H3827)</f>
        <v>5606</v>
      </c>
      <c r="I3828" s="340"/>
      <c r="J3828" s="341" t="n">
        <f aca="false">SUM(J3827:J3827)</f>
        <v>3634.4</v>
      </c>
      <c r="K3828" s="335" t="n">
        <f aca="false">SUM(K3827:K3827)</f>
        <v>1971.6</v>
      </c>
      <c r="L3828" s="330"/>
      <c r="M3828" s="262"/>
      <c r="N3828" s="262"/>
      <c r="O3828" s="262"/>
      <c r="P3828" s="262"/>
      <c r="Q3828" s="262"/>
      <c r="R3828" s="331" t="n">
        <f aca="false">SUM(R3827:R3827)</f>
        <v>5.4</v>
      </c>
    </row>
    <row r="3829" s="1" customFormat="true" ht="12.75" hidden="false" customHeight="false" outlineLevel="0" collapsed="false">
      <c r="A3829" s="262"/>
      <c r="B3829" s="272" t="s">
        <v>914</v>
      </c>
      <c r="C3829" s="342"/>
      <c r="D3829" s="342"/>
      <c r="E3829" s="262"/>
      <c r="F3829" s="262"/>
      <c r="G3829" s="333"/>
      <c r="H3829" s="343" t="n">
        <v>0</v>
      </c>
      <c r="I3829" s="344" t="n">
        <f aca="false">K3830/J3830</f>
        <v>0.542482940788026</v>
      </c>
      <c r="J3829" s="345"/>
      <c r="K3829" s="335"/>
      <c r="L3829" s="330"/>
      <c r="M3829" s="262"/>
      <c r="N3829" s="262"/>
      <c r="O3829" s="262"/>
      <c r="P3829" s="262"/>
      <c r="Q3829" s="262"/>
      <c r="R3829" s="331"/>
    </row>
    <row r="3830" s="1" customFormat="true" ht="13.5" hidden="false" customHeight="false" outlineLevel="0" collapsed="false">
      <c r="A3830" s="346"/>
      <c r="B3830" s="346" t="s">
        <v>915</v>
      </c>
      <c r="C3830" s="346"/>
      <c r="D3830" s="346"/>
      <c r="E3830" s="346"/>
      <c r="F3830" s="347"/>
      <c r="G3830" s="348"/>
      <c r="H3830" s="349" t="n">
        <f aca="false">SUM(H3828:H3829)</f>
        <v>5606</v>
      </c>
      <c r="I3830" s="350" t="n">
        <f aca="false">K3830/H3830</f>
        <v>0.351694612914734</v>
      </c>
      <c r="J3830" s="351" t="n">
        <f aca="false">SUM(J3828:J3829)</f>
        <v>3634.4</v>
      </c>
      <c r="K3830" s="352" t="n">
        <f aca="false">H3830-J3830</f>
        <v>1971.6</v>
      </c>
      <c r="L3830" s="330"/>
      <c r="M3830" s="262"/>
      <c r="N3830" s="262"/>
      <c r="O3830" s="262"/>
      <c r="P3830" s="262"/>
      <c r="Q3830" s="262"/>
      <c r="R3830" s="331"/>
    </row>
    <row r="3831" s="1" customFormat="true" ht="13.5" hidden="false" customHeight="false" outlineLevel="0" collapsed="false">
      <c r="A3831" s="262"/>
      <c r="B3831" s="332"/>
      <c r="C3831" s="342"/>
      <c r="D3831" s="342"/>
      <c r="E3831" s="262"/>
      <c r="F3831" s="262"/>
      <c r="G3831" s="262"/>
      <c r="H3831" s="262"/>
      <c r="I3831" s="354"/>
      <c r="J3831" s="354"/>
      <c r="K3831" s="355"/>
      <c r="L3831" s="330"/>
      <c r="M3831" s="262"/>
      <c r="N3831" s="262"/>
      <c r="O3831" s="262"/>
      <c r="P3831" s="262"/>
      <c r="Q3831" s="262"/>
      <c r="R3831" s="331"/>
    </row>
    <row r="3832" s="1" customFormat="true" ht="13.5" hidden="false" customHeight="false" outlineLevel="0" collapsed="false">
      <c r="A3832" s="322"/>
      <c r="B3832" s="323" t="s">
        <v>2331</v>
      </c>
      <c r="C3832" s="324" t="s">
        <v>2332</v>
      </c>
      <c r="D3832" s="325" t="n">
        <v>42805</v>
      </c>
      <c r="E3832" s="322"/>
      <c r="F3832" s="322" t="s">
        <v>4538</v>
      </c>
      <c r="G3832" s="324"/>
      <c r="H3832" s="326" t="n">
        <v>0</v>
      </c>
      <c r="I3832" s="327" t="s">
        <v>358</v>
      </c>
      <c r="J3832" s="328" t="n">
        <v>65</v>
      </c>
      <c r="K3832" s="329" t="n">
        <v>59</v>
      </c>
      <c r="L3832" s="330"/>
      <c r="M3832" s="262"/>
      <c r="N3832" s="262"/>
      <c r="O3832" s="262"/>
      <c r="P3832" s="262"/>
      <c r="Q3832" s="262"/>
      <c r="R3832" s="331"/>
    </row>
    <row r="3833" s="1" customFormat="true" ht="12.75" hidden="false" customHeight="false" outlineLevel="0" collapsed="false">
      <c r="A3833" s="262" t="n">
        <v>15</v>
      </c>
      <c r="B3833" s="332" t="s">
        <v>1403</v>
      </c>
      <c r="C3833" s="332" t="s">
        <v>786</v>
      </c>
      <c r="D3833" s="332" t="s">
        <v>1593</v>
      </c>
      <c r="E3833" s="262"/>
      <c r="F3833" s="331" t="n">
        <v>8.8</v>
      </c>
      <c r="G3833" s="333" t="n">
        <v>1418</v>
      </c>
      <c r="H3833" s="333" t="n">
        <f aca="false">A3833*G3833*(1-H3832/100)</f>
        <v>21270</v>
      </c>
      <c r="I3833" s="334" t="n">
        <v>1050.3675</v>
      </c>
      <c r="J3833" s="334" t="n">
        <f aca="false">(A3833*I3833)/J3832*K3832</f>
        <v>14301.1575</v>
      </c>
      <c r="K3833" s="335" t="n">
        <f aca="false">H3833-J3833</f>
        <v>6968.8425</v>
      </c>
      <c r="L3833" s="330"/>
      <c r="M3833" s="262"/>
      <c r="N3833" s="262" t="n">
        <v>1050.3675</v>
      </c>
      <c r="O3833" s="262" t="n">
        <v>11.97</v>
      </c>
      <c r="P3833" s="262" t="n">
        <v>1580</v>
      </c>
      <c r="Q3833" s="262" t="n">
        <v>1417.9961</v>
      </c>
      <c r="R3833" s="331" t="n">
        <f aca="false">A3833*F3833</f>
        <v>132</v>
      </c>
    </row>
    <row r="3834" s="1" customFormat="true" ht="12.75" hidden="false" customHeight="false" outlineLevel="0" collapsed="false">
      <c r="A3834" s="262" t="n">
        <v>10</v>
      </c>
      <c r="B3834" s="332" t="s">
        <v>2249</v>
      </c>
      <c r="C3834" s="332" t="s">
        <v>2250</v>
      </c>
      <c r="D3834" s="332" t="s">
        <v>2251</v>
      </c>
      <c r="E3834" s="262"/>
      <c r="F3834" s="331" t="n">
        <v>3.3</v>
      </c>
      <c r="G3834" s="333" t="n">
        <v>547</v>
      </c>
      <c r="H3834" s="333" t="n">
        <f aca="false">A3834*G3834*(1-H3832/100)</f>
        <v>5470</v>
      </c>
      <c r="I3834" s="334" t="n">
        <v>405.405</v>
      </c>
      <c r="J3834" s="334" t="n">
        <f aca="false">(A3834*I3834)/J3832*K3832</f>
        <v>3679.83</v>
      </c>
      <c r="K3834" s="335" t="n">
        <f aca="false">H3834-J3834</f>
        <v>1790.17</v>
      </c>
      <c r="L3834" s="330"/>
      <c r="M3834" s="262"/>
      <c r="N3834" s="262" t="n">
        <v>405.405</v>
      </c>
      <c r="O3834" s="262" t="n">
        <v>4.62</v>
      </c>
      <c r="P3834" s="262" t="n">
        <v>608.1075</v>
      </c>
      <c r="Q3834" s="262" t="n">
        <v>547.2968</v>
      </c>
      <c r="R3834" s="331" t="n">
        <f aca="false">A3834*F3834</f>
        <v>33</v>
      </c>
    </row>
    <row r="3835" s="1" customFormat="true" ht="12.75" hidden="false" customHeight="false" outlineLevel="0" collapsed="false">
      <c r="A3835" s="262" t="n">
        <v>15</v>
      </c>
      <c r="B3835" s="332" t="s">
        <v>1225</v>
      </c>
      <c r="C3835" s="332" t="s">
        <v>830</v>
      </c>
      <c r="D3835" s="332" t="s">
        <v>1348</v>
      </c>
      <c r="E3835" s="262"/>
      <c r="F3835" s="331" t="n">
        <v>4.1</v>
      </c>
      <c r="G3835" s="333" t="n">
        <v>713</v>
      </c>
      <c r="H3835" s="333" t="n">
        <f aca="false">A3835*G3835*(1-H3832/100)</f>
        <v>10695</v>
      </c>
      <c r="I3835" s="334" t="n">
        <v>508.95</v>
      </c>
      <c r="J3835" s="334" t="n">
        <f aca="false">(A3835*I3835)/J3832*K3832</f>
        <v>6929.55</v>
      </c>
      <c r="K3835" s="335" t="n">
        <f aca="false">H3835-J3835</f>
        <v>3765.45</v>
      </c>
      <c r="L3835" s="330"/>
      <c r="M3835" s="262"/>
      <c r="N3835" s="262" t="n">
        <v>508.95</v>
      </c>
      <c r="O3835" s="262" t="n">
        <v>5.8</v>
      </c>
      <c r="P3835" s="262" t="n">
        <v>763.425</v>
      </c>
      <c r="Q3835" s="262" t="n">
        <v>712.53</v>
      </c>
      <c r="R3835" s="331" t="n">
        <f aca="false">A3835*F3835</f>
        <v>61.5</v>
      </c>
    </row>
    <row r="3836" s="1" customFormat="true" ht="12.75" hidden="false" customHeight="false" outlineLevel="0" collapsed="false">
      <c r="A3836" s="336" t="n">
        <f aca="false">SUM(A3833:A3835)</f>
        <v>40</v>
      </c>
      <c r="B3836" s="336" t="s">
        <v>377</v>
      </c>
      <c r="C3836" s="336"/>
      <c r="D3836" s="336"/>
      <c r="E3836" s="336"/>
      <c r="F3836" s="337" t="n">
        <f aca="false">R3836</f>
        <v>226.5</v>
      </c>
      <c r="G3836" s="338"/>
      <c r="H3836" s="339" t="n">
        <f aca="false">SUM(H3833:H3835)</f>
        <v>37435</v>
      </c>
      <c r="I3836" s="340"/>
      <c r="J3836" s="341" t="n">
        <f aca="false">SUM(J3833:J3835)</f>
        <v>24910.5375</v>
      </c>
      <c r="K3836" s="335" t="n">
        <f aca="false">SUM(K3833:K3835)</f>
        <v>12524.4625</v>
      </c>
      <c r="L3836" s="330"/>
      <c r="M3836" s="262"/>
      <c r="N3836" s="262"/>
      <c r="O3836" s="262"/>
      <c r="P3836" s="262"/>
      <c r="Q3836" s="262"/>
      <c r="R3836" s="331" t="n">
        <f aca="false">SUM(R3833:R3835)</f>
        <v>226.5</v>
      </c>
    </row>
    <row r="3837" s="1" customFormat="true" ht="12.75" hidden="false" customHeight="false" outlineLevel="0" collapsed="false">
      <c r="A3837" s="262"/>
      <c r="B3837" s="272" t="s">
        <v>914</v>
      </c>
      <c r="C3837" s="342"/>
      <c r="D3837" s="342"/>
      <c r="E3837" s="262"/>
      <c r="F3837" s="262"/>
      <c r="G3837" s="333"/>
      <c r="H3837" s="343" t="n">
        <v>0</v>
      </c>
      <c r="I3837" s="344" t="n">
        <f aca="false">K3838/J3838</f>
        <v>0.502777689963534</v>
      </c>
      <c r="J3837" s="345"/>
      <c r="K3837" s="335"/>
      <c r="L3837" s="330"/>
      <c r="M3837" s="262"/>
      <c r="N3837" s="262"/>
      <c r="O3837" s="262"/>
      <c r="P3837" s="262"/>
      <c r="Q3837" s="262"/>
      <c r="R3837" s="331"/>
    </row>
    <row r="3838" s="1" customFormat="true" ht="13.5" hidden="false" customHeight="false" outlineLevel="0" collapsed="false">
      <c r="A3838" s="346"/>
      <c r="B3838" s="346" t="s">
        <v>915</v>
      </c>
      <c r="C3838" s="346"/>
      <c r="D3838" s="346"/>
      <c r="E3838" s="346"/>
      <c r="F3838" s="347"/>
      <c r="G3838" s="348"/>
      <c r="H3838" s="349" t="n">
        <f aca="false">SUM(H3836:H3837)</f>
        <v>37435</v>
      </c>
      <c r="I3838" s="350" t="n">
        <f aca="false">K3838/H3838</f>
        <v>0.334565580339255</v>
      </c>
      <c r="J3838" s="351" t="n">
        <f aca="false">SUM(J3836:J3837)</f>
        <v>24910.5375</v>
      </c>
      <c r="K3838" s="352" t="n">
        <f aca="false">H3838-J3838</f>
        <v>12524.4625</v>
      </c>
      <c r="L3838" s="330"/>
      <c r="M3838" s="262"/>
      <c r="N3838" s="262"/>
      <c r="O3838" s="262"/>
      <c r="P3838" s="262"/>
      <c r="Q3838" s="262"/>
      <c r="R3838" s="331"/>
    </row>
    <row r="3839" s="1" customFormat="true" ht="13.5" hidden="false" customHeight="false" outlineLevel="0" collapsed="false">
      <c r="A3839" s="262"/>
      <c r="B3839" s="332"/>
      <c r="C3839" s="342"/>
      <c r="D3839" s="342"/>
      <c r="E3839" s="262"/>
      <c r="F3839" s="262"/>
      <c r="G3839" s="262"/>
      <c r="H3839" s="262"/>
      <c r="I3839" s="354"/>
      <c r="J3839" s="354"/>
      <c r="K3839" s="355"/>
      <c r="L3839" s="330"/>
      <c r="M3839" s="262"/>
      <c r="N3839" s="262"/>
      <c r="O3839" s="262"/>
      <c r="P3839" s="262"/>
      <c r="Q3839" s="262"/>
      <c r="R3839" s="331"/>
    </row>
    <row r="3840" s="1" customFormat="true" ht="13.5" hidden="false" customHeight="false" outlineLevel="0" collapsed="false">
      <c r="A3840" s="322"/>
      <c r="B3840" s="323" t="s">
        <v>3943</v>
      </c>
      <c r="C3840" s="324" t="s">
        <v>3944</v>
      </c>
      <c r="D3840" s="325" t="n">
        <v>42805</v>
      </c>
      <c r="E3840" s="322"/>
      <c r="F3840" s="322" t="s">
        <v>4538</v>
      </c>
      <c r="G3840" s="324"/>
      <c r="H3840" s="326" t="n">
        <v>0</v>
      </c>
      <c r="I3840" s="327" t="s">
        <v>358</v>
      </c>
      <c r="J3840" s="328" t="n">
        <v>65</v>
      </c>
      <c r="K3840" s="329" t="n">
        <v>59</v>
      </c>
      <c r="L3840" s="330"/>
      <c r="M3840" s="262"/>
      <c r="N3840" s="262"/>
      <c r="O3840" s="262"/>
      <c r="P3840" s="262"/>
      <c r="Q3840" s="262"/>
      <c r="R3840" s="331"/>
    </row>
    <row r="3841" s="1" customFormat="true" ht="12.75" hidden="false" customHeight="false" outlineLevel="0" collapsed="false">
      <c r="A3841" s="262" t="n">
        <v>50</v>
      </c>
      <c r="B3841" s="332" t="s">
        <v>1165</v>
      </c>
      <c r="C3841" s="332" t="s">
        <v>1278</v>
      </c>
      <c r="D3841" s="332" t="s">
        <v>1351</v>
      </c>
      <c r="E3841" s="262"/>
      <c r="F3841" s="331" t="n">
        <v>0.4</v>
      </c>
      <c r="G3841" s="333" t="n">
        <v>92</v>
      </c>
      <c r="H3841" s="333" t="n">
        <f aca="false">A3841*G3841*(1-H3840/100)</f>
        <v>4600</v>
      </c>
      <c r="I3841" s="334" t="n">
        <v>87.75</v>
      </c>
      <c r="J3841" s="334" t="n">
        <f aca="false">(A3841*I3841)/J3840*K3840</f>
        <v>3982.5</v>
      </c>
      <c r="K3841" s="335" t="n">
        <f aca="false">H3841-J3841</f>
        <v>617.5</v>
      </c>
      <c r="L3841" s="330"/>
      <c r="M3841" s="262"/>
      <c r="N3841" s="262" t="n">
        <v>87.75</v>
      </c>
      <c r="O3841" s="262" t="n">
        <v>1</v>
      </c>
      <c r="P3841" s="262"/>
      <c r="Q3841" s="262" t="n">
        <v>92.1375</v>
      </c>
      <c r="R3841" s="331" t="n">
        <f aca="false">A3841*F3841</f>
        <v>20</v>
      </c>
    </row>
    <row r="3842" s="1" customFormat="true" ht="12.75" hidden="false" customHeight="false" outlineLevel="0" collapsed="false">
      <c r="A3842" s="336" t="n">
        <f aca="false">SUM(A3841:A3841)</f>
        <v>50</v>
      </c>
      <c r="B3842" s="336" t="s">
        <v>377</v>
      </c>
      <c r="C3842" s="336"/>
      <c r="D3842" s="336"/>
      <c r="E3842" s="336"/>
      <c r="F3842" s="337" t="n">
        <f aca="false">R3842</f>
        <v>20</v>
      </c>
      <c r="G3842" s="338"/>
      <c r="H3842" s="339" t="n">
        <f aca="false">SUM(H3841:H3841)</f>
        <v>4600</v>
      </c>
      <c r="I3842" s="340"/>
      <c r="J3842" s="341" t="n">
        <f aca="false">SUM(J3841:J3841)</f>
        <v>3982.5</v>
      </c>
      <c r="K3842" s="335" t="n">
        <f aca="false">SUM(K3841:K3841)</f>
        <v>617.5</v>
      </c>
      <c r="L3842" s="330"/>
      <c r="M3842" s="262"/>
      <c r="N3842" s="262"/>
      <c r="O3842" s="262"/>
      <c r="P3842" s="262"/>
      <c r="Q3842" s="262"/>
      <c r="R3842" s="331" t="n">
        <f aca="false">SUM(R3841:R3841)</f>
        <v>20</v>
      </c>
    </row>
    <row r="3843" s="1" customFormat="true" ht="12.75" hidden="false" customHeight="false" outlineLevel="0" collapsed="false">
      <c r="A3843" s="262"/>
      <c r="B3843" s="272" t="s">
        <v>914</v>
      </c>
      <c r="C3843" s="342"/>
      <c r="D3843" s="342"/>
      <c r="E3843" s="262"/>
      <c r="F3843" s="262"/>
      <c r="G3843" s="333"/>
      <c r="H3843" s="343" t="n">
        <v>0</v>
      </c>
      <c r="I3843" s="344" t="n">
        <f aca="false">K3844/J3844</f>
        <v>0.155053358443189</v>
      </c>
      <c r="J3843" s="345"/>
      <c r="K3843" s="335"/>
      <c r="L3843" s="330"/>
      <c r="M3843" s="262"/>
      <c r="N3843" s="262"/>
      <c r="O3843" s="262"/>
      <c r="P3843" s="262"/>
      <c r="Q3843" s="262"/>
      <c r="R3843" s="331"/>
    </row>
    <row r="3844" s="1" customFormat="true" ht="13.5" hidden="false" customHeight="false" outlineLevel="0" collapsed="false">
      <c r="A3844" s="346"/>
      <c r="B3844" s="346" t="s">
        <v>915</v>
      </c>
      <c r="C3844" s="346"/>
      <c r="D3844" s="346"/>
      <c r="E3844" s="346"/>
      <c r="F3844" s="347"/>
      <c r="G3844" s="348"/>
      <c r="H3844" s="349" t="n">
        <f aca="false">SUM(H3842:H3843)</f>
        <v>4600</v>
      </c>
      <c r="I3844" s="350" t="n">
        <f aca="false">K3844/H3844</f>
        <v>0.134239130434783</v>
      </c>
      <c r="J3844" s="351" t="n">
        <f aca="false">SUM(J3842:J3843)</f>
        <v>3982.5</v>
      </c>
      <c r="K3844" s="352" t="n">
        <f aca="false">H3844-J3844</f>
        <v>617.5</v>
      </c>
      <c r="L3844" s="330"/>
      <c r="M3844" s="262"/>
      <c r="N3844" s="262"/>
      <c r="O3844" s="262"/>
      <c r="P3844" s="262"/>
      <c r="Q3844" s="262"/>
      <c r="R3844" s="331"/>
    </row>
    <row r="3845" s="1" customFormat="true" ht="13.5" hidden="false" customHeight="false" outlineLevel="0" collapsed="false">
      <c r="A3845" s="262"/>
      <c r="B3845" s="272"/>
      <c r="C3845" s="342"/>
      <c r="D3845" s="342"/>
      <c r="E3845" s="262"/>
      <c r="F3845" s="262"/>
      <c r="G3845" s="262"/>
      <c r="H3845" s="262"/>
      <c r="I3845" s="354"/>
      <c r="J3845" s="354"/>
      <c r="K3845" s="355"/>
      <c r="L3845" s="330"/>
      <c r="M3845" s="262"/>
      <c r="N3845" s="262"/>
      <c r="O3845" s="262"/>
      <c r="P3845" s="262"/>
      <c r="Q3845" s="262"/>
      <c r="R3845" s="331"/>
    </row>
    <row r="3846" s="1" customFormat="true" ht="13.5" hidden="false" customHeight="false" outlineLevel="0" collapsed="false">
      <c r="A3846" s="322"/>
      <c r="B3846" s="272" t="s">
        <v>4553</v>
      </c>
      <c r="C3846" s="324"/>
      <c r="D3846" s="325" t="n">
        <v>42805</v>
      </c>
      <c r="E3846" s="322"/>
      <c r="F3846" s="322" t="s">
        <v>4538</v>
      </c>
      <c r="G3846" s="324"/>
      <c r="H3846" s="326" t="n">
        <v>0</v>
      </c>
      <c r="I3846" s="327" t="s">
        <v>358</v>
      </c>
      <c r="J3846" s="328" t="n">
        <v>65</v>
      </c>
      <c r="K3846" s="329" t="n">
        <v>59</v>
      </c>
      <c r="L3846" s="330"/>
      <c r="M3846" s="262"/>
      <c r="N3846" s="262"/>
      <c r="O3846" s="262"/>
      <c r="P3846" s="262"/>
      <c r="Q3846" s="262"/>
      <c r="R3846" s="331"/>
    </row>
    <row r="3847" s="1" customFormat="true" ht="12.75" hidden="false" customHeight="false" outlineLevel="0" collapsed="false">
      <c r="A3847" s="262" t="n">
        <v>5</v>
      </c>
      <c r="B3847" s="332" t="s">
        <v>815</v>
      </c>
      <c r="C3847" s="332" t="s">
        <v>816</v>
      </c>
      <c r="D3847" s="332" t="s">
        <v>1307</v>
      </c>
      <c r="E3847" s="262"/>
      <c r="F3847" s="331" t="n">
        <v>13.5</v>
      </c>
      <c r="G3847" s="333" t="n">
        <v>2295</v>
      </c>
      <c r="H3847" s="333" t="n">
        <f aca="false">A3847*G3847*(1-H3846/100)</f>
        <v>11475</v>
      </c>
      <c r="I3847" s="334" t="n">
        <v>1765.53</v>
      </c>
      <c r="J3847" s="334" t="n">
        <f aca="false">(A3847*I3847)/J3846*K3846</f>
        <v>8012.79</v>
      </c>
      <c r="K3847" s="335" t="n">
        <f aca="false">H3847-J3847</f>
        <v>3462.21</v>
      </c>
      <c r="L3847" s="330"/>
      <c r="M3847" s="262"/>
      <c r="N3847" s="262" t="n">
        <v>1765.53</v>
      </c>
      <c r="O3847" s="262" t="n">
        <v>20.12</v>
      </c>
      <c r="P3847" s="262" t="n">
        <v>2650</v>
      </c>
      <c r="Q3847" s="262" t="n">
        <v>2295.189</v>
      </c>
      <c r="R3847" s="331" t="n">
        <f aca="false">A3847*F3847</f>
        <v>67.5</v>
      </c>
    </row>
    <row r="3848" s="1" customFormat="true" ht="12.75" hidden="false" customHeight="false" outlineLevel="0" collapsed="false">
      <c r="A3848" s="262" t="n">
        <v>5</v>
      </c>
      <c r="B3848" s="332" t="s">
        <v>1582</v>
      </c>
      <c r="C3848" s="332" t="s">
        <v>1583</v>
      </c>
      <c r="D3848" s="332" t="s">
        <v>1584</v>
      </c>
      <c r="E3848" s="262"/>
      <c r="F3848" s="331" t="n">
        <v>0.35</v>
      </c>
      <c r="G3848" s="333" t="n">
        <v>110</v>
      </c>
      <c r="H3848" s="333" t="n">
        <f aca="false">A3848*G3848*(1-H3846/100)</f>
        <v>550</v>
      </c>
      <c r="I3848" s="334" t="n">
        <v>81.6075</v>
      </c>
      <c r="J3848" s="334" t="n">
        <f aca="false">(A3848*I3848)/J3846*K3846</f>
        <v>370.3725</v>
      </c>
      <c r="K3848" s="335" t="n">
        <f aca="false">H3848-J3848</f>
        <v>179.6275</v>
      </c>
      <c r="L3848" s="330"/>
      <c r="M3848" s="262"/>
      <c r="N3848" s="262" t="n">
        <v>81.6075</v>
      </c>
      <c r="O3848" s="262" t="n">
        <v>0.93</v>
      </c>
      <c r="P3848" s="262" t="n">
        <v>146.8935</v>
      </c>
      <c r="Q3848" s="262" t="n">
        <v>110.1701</v>
      </c>
      <c r="R3848" s="331" t="n">
        <f aca="false">A3848*F3848</f>
        <v>1.75</v>
      </c>
    </row>
    <row r="3849" s="1" customFormat="true" ht="12.75" hidden="false" customHeight="false" outlineLevel="0" collapsed="false">
      <c r="A3849" s="262" t="n">
        <v>5</v>
      </c>
      <c r="B3849" s="332" t="s">
        <v>1588</v>
      </c>
      <c r="C3849" s="332" t="s">
        <v>1589</v>
      </c>
      <c r="D3849" s="332" t="s">
        <v>1590</v>
      </c>
      <c r="E3849" s="262"/>
      <c r="F3849" s="331"/>
      <c r="G3849" s="333" t="n">
        <v>30</v>
      </c>
      <c r="H3849" s="333" t="n">
        <f aca="false">A3849*G3849*(1-H3846/100)</f>
        <v>150</v>
      </c>
      <c r="I3849" s="334" t="n">
        <v>22.2625</v>
      </c>
      <c r="J3849" s="334" t="n">
        <f aca="false">(A3849*I3849)/J3846*K3846</f>
        <v>101.0375</v>
      </c>
      <c r="K3849" s="335" t="n">
        <f aca="false">H3849-J3849</f>
        <v>48.9625</v>
      </c>
      <c r="L3849" s="330"/>
      <c r="M3849" s="262"/>
      <c r="N3849" s="262" t="n">
        <v>22.2625</v>
      </c>
      <c r="O3849" s="262" t="n">
        <v>0.25</v>
      </c>
      <c r="P3849" s="262" t="n">
        <v>40.0725</v>
      </c>
      <c r="Q3849" s="262" t="n">
        <v>30.0544</v>
      </c>
      <c r="R3849" s="331" t="n">
        <f aca="false">A3849*F3849</f>
        <v>0</v>
      </c>
    </row>
    <row r="3850" s="1" customFormat="true" ht="12.75" hidden="false" customHeight="false" outlineLevel="0" collapsed="false">
      <c r="A3850" s="262" t="n">
        <v>6</v>
      </c>
      <c r="B3850" s="332" t="s">
        <v>4306</v>
      </c>
      <c r="C3850" s="332" t="s">
        <v>4307</v>
      </c>
      <c r="D3850" s="332" t="s">
        <v>4308</v>
      </c>
      <c r="E3850" s="262"/>
      <c r="F3850" s="331" t="n">
        <v>16</v>
      </c>
      <c r="G3850" s="333" t="n">
        <v>4146</v>
      </c>
      <c r="H3850" s="333" t="n">
        <f aca="false">A3850*G3850*(1-H3846/100)</f>
        <v>24876</v>
      </c>
      <c r="I3850" s="334" t="n">
        <v>3071.25</v>
      </c>
      <c r="J3850" s="334" t="n">
        <f aca="false">(A3850*I3850)/J3846*K3846</f>
        <v>16726.5</v>
      </c>
      <c r="K3850" s="335" t="n">
        <f aca="false">H3850-J3850</f>
        <v>8149.5</v>
      </c>
      <c r="L3850" s="330"/>
      <c r="M3850" s="262"/>
      <c r="N3850" s="262" t="n">
        <v>3071.25</v>
      </c>
      <c r="O3850" s="262" t="n">
        <v>35</v>
      </c>
      <c r="P3850" s="262" t="n">
        <v>5600</v>
      </c>
      <c r="Q3850" s="262" t="n">
        <v>4146.1875</v>
      </c>
      <c r="R3850" s="331" t="n">
        <f aca="false">A3850*F3850</f>
        <v>96</v>
      </c>
    </row>
    <row r="3851" s="1" customFormat="true" ht="12.75" hidden="false" customHeight="false" outlineLevel="0" collapsed="false">
      <c r="A3851" s="262" t="n">
        <v>2</v>
      </c>
      <c r="B3851" s="332" t="s">
        <v>615</v>
      </c>
      <c r="C3851" s="332" t="s">
        <v>4554</v>
      </c>
      <c r="D3851" s="332" t="s">
        <v>4555</v>
      </c>
      <c r="E3851" s="262"/>
      <c r="F3851" s="331"/>
      <c r="G3851" s="333" t="n">
        <v>2197</v>
      </c>
      <c r="H3851" s="333" t="n">
        <f aca="false">A3851*G3851*(1-H3846/100)</f>
        <v>4394</v>
      </c>
      <c r="I3851" s="334" t="n">
        <v>1627.7625</v>
      </c>
      <c r="J3851" s="334" t="n">
        <f aca="false">(A3851*I3851)/J3846*K3846</f>
        <v>2955.015</v>
      </c>
      <c r="K3851" s="335" t="n">
        <f aca="false">H3851-J3851</f>
        <v>1438.985</v>
      </c>
      <c r="L3851" s="330"/>
      <c r="M3851" s="262"/>
      <c r="N3851" s="262" t="n">
        <v>1627.7625</v>
      </c>
      <c r="O3851" s="262" t="n">
        <v>18.55</v>
      </c>
      <c r="P3851" s="262" t="n">
        <v>2441.6438</v>
      </c>
      <c r="Q3851" s="262" t="n">
        <v>2197.4794</v>
      </c>
      <c r="R3851" s="331" t="n">
        <f aca="false">A3851*F3851</f>
        <v>0</v>
      </c>
    </row>
    <row r="3852" s="1" customFormat="true" ht="12.75" hidden="false" customHeight="false" outlineLevel="0" collapsed="false">
      <c r="A3852" s="336" t="n">
        <f aca="false">SUM(A3847:A3851)</f>
        <v>23</v>
      </c>
      <c r="B3852" s="336" t="s">
        <v>377</v>
      </c>
      <c r="C3852" s="336"/>
      <c r="D3852" s="336"/>
      <c r="E3852" s="336"/>
      <c r="F3852" s="337" t="n">
        <f aca="false">R3852</f>
        <v>165.25</v>
      </c>
      <c r="G3852" s="338"/>
      <c r="H3852" s="339" t="n">
        <f aca="false">SUM(H3847:H3851)</f>
        <v>41445</v>
      </c>
      <c r="I3852" s="340"/>
      <c r="J3852" s="341" t="n">
        <f aca="false">SUM(J3847:J3851)</f>
        <v>28165.715</v>
      </c>
      <c r="K3852" s="335" t="n">
        <f aca="false">SUM(K3847:K3851)</f>
        <v>13279.285</v>
      </c>
      <c r="L3852" s="330"/>
      <c r="M3852" s="262"/>
      <c r="N3852" s="262"/>
      <c r="O3852" s="262"/>
      <c r="P3852" s="262"/>
      <c r="Q3852" s="262"/>
      <c r="R3852" s="331" t="n">
        <f aca="false">SUM(R3847:R3851)</f>
        <v>165.25</v>
      </c>
    </row>
    <row r="3853" s="1" customFormat="true" ht="12.75" hidden="false" customHeight="false" outlineLevel="0" collapsed="false">
      <c r="A3853" s="262"/>
      <c r="B3853" s="272" t="s">
        <v>914</v>
      </c>
      <c r="C3853" s="342"/>
      <c r="D3853" s="342"/>
      <c r="E3853" s="262"/>
      <c r="F3853" s="262"/>
      <c r="G3853" s="333"/>
      <c r="H3853" s="343" t="n">
        <v>0</v>
      </c>
      <c r="I3853" s="344" t="n">
        <f aca="false">K3854/J3854</f>
        <v>0.471469834868385</v>
      </c>
      <c r="J3853" s="345"/>
      <c r="K3853" s="335"/>
      <c r="L3853" s="330"/>
      <c r="M3853" s="262"/>
      <c r="N3853" s="262"/>
      <c r="O3853" s="262"/>
      <c r="P3853" s="262"/>
      <c r="Q3853" s="262"/>
      <c r="R3853" s="331"/>
    </row>
    <row r="3854" s="1" customFormat="true" ht="13.5" hidden="false" customHeight="false" outlineLevel="0" collapsed="false">
      <c r="A3854" s="346"/>
      <c r="B3854" s="346" t="s">
        <v>915</v>
      </c>
      <c r="C3854" s="346"/>
      <c r="D3854" s="346"/>
      <c r="E3854" s="346"/>
      <c r="F3854" s="347"/>
      <c r="G3854" s="348"/>
      <c r="H3854" s="349" t="n">
        <f aca="false">SUM(H3852:H3853)</f>
        <v>41445</v>
      </c>
      <c r="I3854" s="350" t="n">
        <f aca="false">K3854/H3854</f>
        <v>0.320407407407407</v>
      </c>
      <c r="J3854" s="351" t="n">
        <f aca="false">SUM(J3852:J3853)</f>
        <v>28165.715</v>
      </c>
      <c r="K3854" s="352" t="n">
        <f aca="false">H3854-J3854</f>
        <v>13279.285</v>
      </c>
      <c r="L3854" s="330"/>
      <c r="M3854" s="262"/>
      <c r="N3854" s="262"/>
      <c r="O3854" s="262"/>
      <c r="P3854" s="262"/>
      <c r="Q3854" s="262"/>
      <c r="R3854" s="331"/>
    </row>
    <row r="3855" s="1" customFormat="true" ht="13.5" hidden="false" customHeight="false" outlineLevel="0" collapsed="false">
      <c r="A3855" s="262"/>
      <c r="B3855" s="332"/>
      <c r="C3855" s="342"/>
      <c r="D3855" s="342"/>
      <c r="E3855" s="262"/>
      <c r="F3855" s="262"/>
      <c r="G3855" s="262"/>
      <c r="H3855" s="262"/>
      <c r="I3855" s="354"/>
      <c r="J3855" s="354"/>
      <c r="K3855" s="355"/>
      <c r="L3855" s="330"/>
      <c r="M3855" s="262"/>
      <c r="N3855" s="262"/>
      <c r="O3855" s="262"/>
      <c r="P3855" s="262"/>
      <c r="Q3855" s="262"/>
      <c r="R3855" s="331"/>
    </row>
    <row r="3856" s="1" customFormat="true" ht="13.5" hidden="false" customHeight="false" outlineLevel="0" collapsed="false">
      <c r="A3856" s="322"/>
      <c r="B3856" s="323" t="s">
        <v>4556</v>
      </c>
      <c r="C3856" s="324" t="s">
        <v>2027</v>
      </c>
      <c r="D3856" s="325" t="n">
        <v>42805</v>
      </c>
      <c r="E3856" s="322"/>
      <c r="F3856" s="322" t="s">
        <v>4557</v>
      </c>
      <c r="G3856" s="324"/>
      <c r="H3856" s="326" t="n">
        <v>0</v>
      </c>
      <c r="I3856" s="327" t="s">
        <v>358</v>
      </c>
      <c r="J3856" s="328" t="n">
        <v>65</v>
      </c>
      <c r="K3856" s="329" t="n">
        <v>59</v>
      </c>
      <c r="L3856" s="330"/>
      <c r="M3856" s="262"/>
      <c r="N3856" s="262"/>
      <c r="O3856" s="262"/>
      <c r="P3856" s="262"/>
      <c r="Q3856" s="262"/>
      <c r="R3856" s="331"/>
    </row>
    <row r="3857" s="1" customFormat="true" ht="12.75" hidden="false" customHeight="false" outlineLevel="0" collapsed="false">
      <c r="A3857" s="262" t="n">
        <v>10</v>
      </c>
      <c r="B3857" s="332" t="s">
        <v>812</v>
      </c>
      <c r="C3857" s="332" t="s">
        <v>813</v>
      </c>
      <c r="D3857" s="332" t="s">
        <v>1205</v>
      </c>
      <c r="E3857" s="262"/>
      <c r="F3857" s="331" t="n">
        <v>10</v>
      </c>
      <c r="G3857" s="333" t="n">
        <v>1900</v>
      </c>
      <c r="H3857" s="333" t="n">
        <f aca="false">A3857*G3857*(1-H3856/100)</f>
        <v>19000</v>
      </c>
      <c r="I3857" s="334" t="n">
        <v>1259.05</v>
      </c>
      <c r="J3857" s="334" t="n">
        <f aca="false">(A3857*I3857)/J3856*K3856</f>
        <v>11428.3</v>
      </c>
      <c r="K3857" s="335" t="n">
        <f aca="false">H3857-J3857</f>
        <v>7571.7</v>
      </c>
      <c r="L3857" s="330"/>
      <c r="M3857" s="262"/>
      <c r="N3857" s="262" t="n">
        <v>1259.05</v>
      </c>
      <c r="O3857" s="262" t="n">
        <v>14.9</v>
      </c>
      <c r="P3857" s="262" t="n">
        <v>1890</v>
      </c>
      <c r="Q3857" s="262" t="n">
        <v>1636.765</v>
      </c>
      <c r="R3857" s="331" t="n">
        <f aca="false">A3857*F3857</f>
        <v>100</v>
      </c>
    </row>
    <row r="3858" s="1" customFormat="true" ht="12.75" hidden="false" customHeight="false" outlineLevel="0" collapsed="false">
      <c r="A3858" s="262" t="n">
        <v>10</v>
      </c>
      <c r="B3858" s="332" t="s">
        <v>2345</v>
      </c>
      <c r="C3858" s="332" t="s">
        <v>2346</v>
      </c>
      <c r="D3858" s="332" t="s">
        <v>2347</v>
      </c>
      <c r="E3858" s="262"/>
      <c r="F3858" s="331" t="n">
        <v>0.05</v>
      </c>
      <c r="G3858" s="333" t="n">
        <v>50</v>
      </c>
      <c r="H3858" s="333" t="n">
        <f aca="false">A3858*G3858*(1-H3856/100)</f>
        <v>500</v>
      </c>
      <c r="I3858" s="334" t="n">
        <v>21.06</v>
      </c>
      <c r="J3858" s="334" t="n">
        <f aca="false">(A3858*I3858)/J3856*K3856</f>
        <v>191.16</v>
      </c>
      <c r="K3858" s="335" t="n">
        <f aca="false">H3858-J3858</f>
        <v>308.84</v>
      </c>
      <c r="L3858" s="330"/>
      <c r="M3858" s="262"/>
      <c r="N3858" s="262" t="n">
        <v>21.06</v>
      </c>
      <c r="O3858" s="262" t="n">
        <v>0.24</v>
      </c>
      <c r="P3858" s="262" t="n">
        <v>37.908</v>
      </c>
      <c r="Q3858" s="262" t="n">
        <v>28.431</v>
      </c>
      <c r="R3858" s="331" t="n">
        <f aca="false">A3858*F3858</f>
        <v>0.5</v>
      </c>
    </row>
    <row r="3859" s="1" customFormat="true" ht="12.75" hidden="false" customHeight="false" outlineLevel="0" collapsed="false">
      <c r="A3859" s="262" t="n">
        <v>10</v>
      </c>
      <c r="B3859" s="332" t="s">
        <v>3347</v>
      </c>
      <c r="C3859" s="332" t="s">
        <v>3348</v>
      </c>
      <c r="D3859" s="332" t="s">
        <v>901</v>
      </c>
      <c r="E3859" s="262"/>
      <c r="F3859" s="331" t="n">
        <v>0.29</v>
      </c>
      <c r="G3859" s="333" t="n">
        <v>100</v>
      </c>
      <c r="H3859" s="333" t="n">
        <f aca="false">A3859*G3859*(1-H3856/100)</f>
        <v>1000</v>
      </c>
      <c r="I3859" s="334" t="n">
        <v>35.1</v>
      </c>
      <c r="J3859" s="334" t="n">
        <f aca="false">(A3859*I3859)/J3856*K3856</f>
        <v>318.6</v>
      </c>
      <c r="K3859" s="335" t="n">
        <f aca="false">H3859-J3859</f>
        <v>681.4</v>
      </c>
      <c r="L3859" s="330"/>
      <c r="M3859" s="262"/>
      <c r="N3859" s="262" t="n">
        <v>35.1</v>
      </c>
      <c r="O3859" s="262" t="n">
        <v>0.4</v>
      </c>
      <c r="P3859" s="262" t="n">
        <v>63.18</v>
      </c>
      <c r="Q3859" s="262" t="n">
        <v>52.65</v>
      </c>
      <c r="R3859" s="331" t="n">
        <f aca="false">A3859*F3859</f>
        <v>2.9</v>
      </c>
    </row>
    <row r="3860" s="1" customFormat="true" ht="12.75" hidden="false" customHeight="false" outlineLevel="0" collapsed="false">
      <c r="A3860" s="336" t="n">
        <f aca="false">SUM(A3857:A3859)</f>
        <v>30</v>
      </c>
      <c r="B3860" s="336" t="s">
        <v>377</v>
      </c>
      <c r="C3860" s="336"/>
      <c r="D3860" s="336"/>
      <c r="E3860" s="336"/>
      <c r="F3860" s="337" t="n">
        <f aca="false">R3860</f>
        <v>103.4</v>
      </c>
      <c r="G3860" s="338"/>
      <c r="H3860" s="339" t="n">
        <f aca="false">SUM(H3857:H3859)</f>
        <v>20500</v>
      </c>
      <c r="I3860" s="340"/>
      <c r="J3860" s="341" t="n">
        <f aca="false">SUM(J3857:J3859)</f>
        <v>11938.06</v>
      </c>
      <c r="K3860" s="335" t="n">
        <f aca="false">SUM(K3857:K3859)</f>
        <v>8561.94</v>
      </c>
      <c r="L3860" s="330"/>
      <c r="M3860" s="262"/>
      <c r="N3860" s="262"/>
      <c r="O3860" s="262"/>
      <c r="P3860" s="262"/>
      <c r="Q3860" s="262"/>
      <c r="R3860" s="331" t="n">
        <f aca="false">SUM(R3857:R3859)</f>
        <v>103.4</v>
      </c>
    </row>
    <row r="3861" s="1" customFormat="true" ht="12.75" hidden="false" customHeight="false" outlineLevel="0" collapsed="false">
      <c r="A3861" s="262"/>
      <c r="B3861" s="272" t="s">
        <v>914</v>
      </c>
      <c r="C3861" s="342"/>
      <c r="D3861" s="342"/>
      <c r="E3861" s="262"/>
      <c r="F3861" s="262"/>
      <c r="G3861" s="333"/>
      <c r="H3861" s="343" t="n">
        <v>0</v>
      </c>
      <c r="I3861" s="344" t="n">
        <f aca="false">K3862/J3862</f>
        <v>0.717196931494732</v>
      </c>
      <c r="J3861" s="345"/>
      <c r="K3861" s="335"/>
      <c r="L3861" s="330"/>
      <c r="M3861" s="262"/>
      <c r="N3861" s="262"/>
      <c r="O3861" s="262"/>
      <c r="P3861" s="262"/>
      <c r="Q3861" s="262"/>
      <c r="R3861" s="331"/>
    </row>
    <row r="3862" s="1" customFormat="true" ht="13.5" hidden="false" customHeight="false" outlineLevel="0" collapsed="false">
      <c r="A3862" s="346"/>
      <c r="B3862" s="346" t="s">
        <v>915</v>
      </c>
      <c r="C3862" s="346"/>
      <c r="D3862" s="346"/>
      <c r="E3862" s="346"/>
      <c r="F3862" s="347"/>
      <c r="G3862" s="348"/>
      <c r="H3862" s="349" t="n">
        <f aca="false">SUM(H3860:H3861)</f>
        <v>20500</v>
      </c>
      <c r="I3862" s="350" t="n">
        <f aca="false">K3862/H3862</f>
        <v>0.417655609756098</v>
      </c>
      <c r="J3862" s="351" t="n">
        <f aca="false">SUM(J3860:J3861)</f>
        <v>11938.06</v>
      </c>
      <c r="K3862" s="352" t="n">
        <f aca="false">H3862-J3862</f>
        <v>8561.94</v>
      </c>
      <c r="L3862" s="330"/>
      <c r="M3862" s="262"/>
      <c r="N3862" s="262"/>
      <c r="O3862" s="262"/>
      <c r="P3862" s="262"/>
      <c r="Q3862" s="262"/>
      <c r="R3862" s="331"/>
    </row>
    <row r="3863" s="1" customFormat="true" ht="13.5" hidden="false" customHeight="false" outlineLevel="0" collapsed="false">
      <c r="A3863" s="262"/>
      <c r="B3863" s="332"/>
      <c r="C3863" s="342"/>
      <c r="D3863" s="342"/>
      <c r="E3863" s="262"/>
      <c r="F3863" s="262"/>
      <c r="G3863" s="262"/>
      <c r="H3863" s="262"/>
      <c r="I3863" s="354"/>
      <c r="J3863" s="354"/>
      <c r="K3863" s="355"/>
      <c r="L3863" s="330"/>
      <c r="M3863" s="262"/>
      <c r="N3863" s="262"/>
      <c r="O3863" s="262"/>
      <c r="P3863" s="262"/>
      <c r="Q3863" s="262"/>
      <c r="R3863" s="331"/>
    </row>
    <row r="3864" s="1" customFormat="true" ht="13.5" hidden="false" customHeight="false" outlineLevel="0" collapsed="false">
      <c r="A3864" s="322"/>
      <c r="B3864" s="323" t="s">
        <v>3811</v>
      </c>
      <c r="C3864" s="324"/>
      <c r="D3864" s="325" t="n">
        <v>42805</v>
      </c>
      <c r="E3864" s="322"/>
      <c r="F3864" s="322" t="s">
        <v>4557</v>
      </c>
      <c r="G3864" s="324"/>
      <c r="H3864" s="326" t="n">
        <v>0</v>
      </c>
      <c r="I3864" s="327" t="s">
        <v>358</v>
      </c>
      <c r="J3864" s="328" t="n">
        <v>65</v>
      </c>
      <c r="K3864" s="329" t="n">
        <v>59</v>
      </c>
      <c r="L3864" s="330"/>
      <c r="M3864" s="262"/>
      <c r="N3864" s="262"/>
      <c r="O3864" s="262"/>
      <c r="P3864" s="262"/>
      <c r="Q3864" s="262"/>
      <c r="R3864" s="331"/>
    </row>
    <row r="3865" s="1" customFormat="true" ht="12.75" hidden="false" customHeight="false" outlineLevel="0" collapsed="false">
      <c r="A3865" s="262" t="n">
        <v>1</v>
      </c>
      <c r="B3865" s="332" t="s">
        <v>4558</v>
      </c>
      <c r="C3865" s="332" t="s">
        <v>4559</v>
      </c>
      <c r="D3865" s="332" t="s">
        <v>3810</v>
      </c>
      <c r="E3865" s="262"/>
      <c r="F3865" s="331" t="n">
        <v>25</v>
      </c>
      <c r="G3865" s="333" t="n">
        <v>5000</v>
      </c>
      <c r="H3865" s="333" t="n">
        <f aca="false">A3865*G3865*(1-H3864/100)</f>
        <v>5000</v>
      </c>
      <c r="I3865" s="334" t="n">
        <v>2639</v>
      </c>
      <c r="J3865" s="334" t="n">
        <f aca="false">(A3865*I3865)/J3864*K3864</f>
        <v>2395.4</v>
      </c>
      <c r="K3865" s="335" t="n">
        <f aca="false">H3865-J3865</f>
        <v>2604.6</v>
      </c>
      <c r="L3865" s="330"/>
      <c r="M3865" s="262"/>
      <c r="N3865" s="262" t="n">
        <v>2639</v>
      </c>
      <c r="O3865" s="262" t="n">
        <v>28</v>
      </c>
      <c r="P3865" s="262" t="n">
        <v>5000</v>
      </c>
      <c r="Q3865" s="262" t="n">
        <v>4500</v>
      </c>
      <c r="R3865" s="331" t="n">
        <f aca="false">A3865*F3865</f>
        <v>25</v>
      </c>
    </row>
    <row r="3866" s="1" customFormat="true" ht="12.75" hidden="false" customHeight="false" outlineLevel="0" collapsed="false">
      <c r="A3866" s="262" t="n">
        <v>16</v>
      </c>
      <c r="B3866" s="332" t="s">
        <v>4560</v>
      </c>
      <c r="C3866" s="332" t="s">
        <v>3281</v>
      </c>
      <c r="D3866" s="332" t="s">
        <v>4561</v>
      </c>
      <c r="E3866" s="262"/>
      <c r="F3866" s="331" t="n">
        <v>0.005</v>
      </c>
      <c r="G3866" s="333" t="n">
        <v>200</v>
      </c>
      <c r="H3866" s="333" t="n">
        <f aca="false">A3866*G3866*(1-H3864/100)</f>
        <v>3200</v>
      </c>
      <c r="I3866" s="334" t="n">
        <v>131.625</v>
      </c>
      <c r="J3866" s="334" t="n">
        <f aca="false">(A3866*I3866)/J3864*K3864</f>
        <v>1911.6</v>
      </c>
      <c r="K3866" s="335" t="n">
        <f aca="false">H3866-J3866</f>
        <v>1288.4</v>
      </c>
      <c r="L3866" s="330"/>
      <c r="M3866" s="262"/>
      <c r="N3866" s="262" t="n">
        <v>131.625</v>
      </c>
      <c r="O3866" s="262" t="n">
        <v>1.5</v>
      </c>
      <c r="P3866" s="262" t="n">
        <v>200</v>
      </c>
      <c r="Q3866" s="262" t="n">
        <v>171.1125</v>
      </c>
      <c r="R3866" s="331" t="n">
        <f aca="false">A3866*F3866</f>
        <v>0.08</v>
      </c>
    </row>
    <row r="3867" s="1" customFormat="true" ht="12.75" hidden="false" customHeight="false" outlineLevel="0" collapsed="false">
      <c r="A3867" s="336" t="n">
        <f aca="false">SUM(A3865:A3866)</f>
        <v>17</v>
      </c>
      <c r="B3867" s="336" t="s">
        <v>377</v>
      </c>
      <c r="C3867" s="336"/>
      <c r="D3867" s="336"/>
      <c r="E3867" s="336"/>
      <c r="F3867" s="337" t="n">
        <f aca="false">R3867</f>
        <v>25.08</v>
      </c>
      <c r="G3867" s="338"/>
      <c r="H3867" s="339" t="n">
        <f aca="false">SUM(H3865:H3866)</f>
        <v>8200</v>
      </c>
      <c r="I3867" s="340"/>
      <c r="J3867" s="341" t="n">
        <f aca="false">SUM(J3865:J3866)</f>
        <v>4307</v>
      </c>
      <c r="K3867" s="335" t="n">
        <f aca="false">SUM(K3865:K3866)</f>
        <v>3893</v>
      </c>
      <c r="L3867" s="330"/>
      <c r="M3867" s="262"/>
      <c r="N3867" s="262"/>
      <c r="O3867" s="262"/>
      <c r="P3867" s="262"/>
      <c r="Q3867" s="262"/>
      <c r="R3867" s="331" t="n">
        <f aca="false">SUM(R3865:R3866)</f>
        <v>25.08</v>
      </c>
    </row>
    <row r="3868" s="1" customFormat="true" ht="12.75" hidden="false" customHeight="false" outlineLevel="0" collapsed="false">
      <c r="A3868" s="262"/>
      <c r="B3868" s="272" t="s">
        <v>914</v>
      </c>
      <c r="C3868" s="342"/>
      <c r="D3868" s="342"/>
      <c r="E3868" s="262"/>
      <c r="F3868" s="262"/>
      <c r="G3868" s="333"/>
      <c r="H3868" s="343" t="n">
        <v>0</v>
      </c>
      <c r="I3868" s="344" t="n">
        <f aca="false">K3869/J3869</f>
        <v>0.903877408869283</v>
      </c>
      <c r="J3868" s="345"/>
      <c r="K3868" s="335"/>
      <c r="L3868" s="330"/>
      <c r="M3868" s="262"/>
      <c r="N3868" s="262"/>
      <c r="O3868" s="262"/>
      <c r="P3868" s="262"/>
      <c r="Q3868" s="262"/>
      <c r="R3868" s="331"/>
    </row>
    <row r="3869" s="1" customFormat="true" ht="13.5" hidden="false" customHeight="false" outlineLevel="0" collapsed="false">
      <c r="A3869" s="346"/>
      <c r="B3869" s="346" t="s">
        <v>915</v>
      </c>
      <c r="C3869" s="346"/>
      <c r="D3869" s="346"/>
      <c r="E3869" s="346"/>
      <c r="F3869" s="347"/>
      <c r="G3869" s="348"/>
      <c r="H3869" s="349" t="n">
        <f aca="false">SUM(H3867:H3868)</f>
        <v>8200</v>
      </c>
      <c r="I3869" s="350" t="n">
        <f aca="false">K3869/H3869</f>
        <v>0.474756097560976</v>
      </c>
      <c r="J3869" s="351" t="n">
        <f aca="false">SUM(J3867:J3868)</f>
        <v>4307</v>
      </c>
      <c r="K3869" s="352" t="n">
        <f aca="false">H3869-J3869</f>
        <v>3893</v>
      </c>
      <c r="L3869" s="330"/>
      <c r="M3869" s="262"/>
      <c r="N3869" s="262"/>
      <c r="O3869" s="262"/>
      <c r="P3869" s="262"/>
      <c r="Q3869" s="262"/>
      <c r="R3869" s="331"/>
    </row>
    <row r="3870" s="1" customFormat="true" ht="13.5" hidden="false" customHeight="false" outlineLevel="0" collapsed="false">
      <c r="A3870" s="262"/>
      <c r="B3870" s="332"/>
      <c r="C3870" s="342"/>
      <c r="D3870" s="342"/>
      <c r="E3870" s="262"/>
      <c r="F3870" s="262"/>
      <c r="G3870" s="262"/>
      <c r="H3870" s="262"/>
      <c r="I3870" s="354"/>
      <c r="J3870" s="354"/>
      <c r="K3870" s="355"/>
      <c r="L3870" s="330"/>
      <c r="M3870" s="262"/>
      <c r="N3870" s="262"/>
      <c r="O3870" s="262"/>
      <c r="P3870" s="262"/>
      <c r="Q3870" s="262"/>
      <c r="R3870" s="331"/>
    </row>
    <row r="3871" s="1" customFormat="true" ht="13.5" hidden="false" customHeight="false" outlineLevel="0" collapsed="false">
      <c r="A3871" s="322"/>
      <c r="B3871" s="323" t="s">
        <v>4562</v>
      </c>
      <c r="C3871" s="324"/>
      <c r="D3871" s="325" t="n">
        <v>42806</v>
      </c>
      <c r="E3871" s="322"/>
      <c r="F3871" s="322" t="s">
        <v>4557</v>
      </c>
      <c r="G3871" s="324"/>
      <c r="H3871" s="326" t="n">
        <v>0</v>
      </c>
      <c r="I3871" s="327" t="s">
        <v>358</v>
      </c>
      <c r="J3871" s="328" t="n">
        <v>65</v>
      </c>
      <c r="K3871" s="329" t="n">
        <v>59</v>
      </c>
      <c r="L3871" s="330"/>
      <c r="M3871" s="262"/>
      <c r="N3871" s="262"/>
      <c r="O3871" s="262"/>
      <c r="P3871" s="262"/>
      <c r="Q3871" s="262"/>
      <c r="R3871" s="331"/>
    </row>
    <row r="3872" s="1" customFormat="true" ht="12.75" hidden="false" customHeight="false" outlineLevel="0" collapsed="false">
      <c r="A3872" s="262" t="n">
        <v>3</v>
      </c>
      <c r="B3872" s="332" t="s">
        <v>3352</v>
      </c>
      <c r="C3872" s="332" t="s">
        <v>1562</v>
      </c>
      <c r="D3872" s="332" t="s">
        <v>3353</v>
      </c>
      <c r="E3872" s="262"/>
      <c r="F3872" s="331" t="n">
        <v>0.41</v>
      </c>
      <c r="G3872" s="333" t="n">
        <v>162</v>
      </c>
      <c r="H3872" s="333" t="n">
        <f aca="false">A3872*G3872*(1-H3871/100)</f>
        <v>486</v>
      </c>
      <c r="I3872" s="334" t="n">
        <v>120.2175</v>
      </c>
      <c r="J3872" s="334" t="n">
        <f aca="false">(A3872*I3872)/J3871*K3871</f>
        <v>327.3615</v>
      </c>
      <c r="K3872" s="335" t="n">
        <f aca="false">H3872-J3872</f>
        <v>158.6385</v>
      </c>
      <c r="L3872" s="330"/>
      <c r="M3872" s="262"/>
      <c r="N3872" s="262" t="n">
        <v>120.2175</v>
      </c>
      <c r="O3872" s="262" t="n">
        <v>1.37</v>
      </c>
      <c r="P3872" s="262" t="n">
        <v>200</v>
      </c>
      <c r="Q3872" s="262" t="n">
        <v>162</v>
      </c>
      <c r="R3872" s="331" t="n">
        <f aca="false">A3872*F3872</f>
        <v>1.23</v>
      </c>
    </row>
    <row r="3873" s="1" customFormat="true" ht="12.75" hidden="false" customHeight="false" outlineLevel="0" collapsed="false">
      <c r="A3873" s="262" t="n">
        <v>3</v>
      </c>
      <c r="B3873" s="332" t="s">
        <v>2606</v>
      </c>
      <c r="C3873" s="332" t="s">
        <v>1565</v>
      </c>
      <c r="D3873" s="332" t="s">
        <v>2607</v>
      </c>
      <c r="E3873" s="262"/>
      <c r="F3873" s="331" t="n">
        <v>0.37</v>
      </c>
      <c r="G3873" s="333" t="n">
        <v>154</v>
      </c>
      <c r="H3873" s="333" t="n">
        <f aca="false">A3873*G3873*(1-H3871/100)</f>
        <v>462</v>
      </c>
      <c r="I3873" s="334" t="n">
        <v>114.075</v>
      </c>
      <c r="J3873" s="334" t="n">
        <f aca="false">(A3873*I3873)/J3871*K3871</f>
        <v>310.635</v>
      </c>
      <c r="K3873" s="335" t="n">
        <f aca="false">H3873-J3873</f>
        <v>151.365</v>
      </c>
      <c r="L3873" s="330"/>
      <c r="M3873" s="262"/>
      <c r="N3873" s="262" t="n">
        <v>114.075</v>
      </c>
      <c r="O3873" s="262" t="n">
        <v>1.3</v>
      </c>
      <c r="P3873" s="262"/>
      <c r="Q3873" s="262" t="n">
        <v>154</v>
      </c>
      <c r="R3873" s="331" t="n">
        <f aca="false">A3873*F3873</f>
        <v>1.11</v>
      </c>
    </row>
    <row r="3874" s="1" customFormat="true" ht="12.75" hidden="false" customHeight="false" outlineLevel="0" collapsed="false">
      <c r="A3874" s="336" t="n">
        <f aca="false">SUM(A3872:A3873)</f>
        <v>6</v>
      </c>
      <c r="B3874" s="336" t="s">
        <v>377</v>
      </c>
      <c r="C3874" s="336"/>
      <c r="D3874" s="336"/>
      <c r="E3874" s="336"/>
      <c r="F3874" s="337" t="n">
        <f aca="false">R3874</f>
        <v>2.34</v>
      </c>
      <c r="G3874" s="338"/>
      <c r="H3874" s="339" t="n">
        <f aca="false">SUM(H3872:H3873)</f>
        <v>948</v>
      </c>
      <c r="I3874" s="340"/>
      <c r="J3874" s="341" t="n">
        <f aca="false">SUM(J3872:J3873)</f>
        <v>637.9965</v>
      </c>
      <c r="K3874" s="335" t="n">
        <f aca="false">SUM(K3872:K3873)</f>
        <v>310.0035</v>
      </c>
      <c r="L3874" s="330"/>
      <c r="M3874" s="262"/>
      <c r="N3874" s="262"/>
      <c r="O3874" s="262"/>
      <c r="P3874" s="262"/>
      <c r="Q3874" s="262"/>
      <c r="R3874" s="331" t="n">
        <f aca="false">SUM(R3872:R3873)</f>
        <v>2.34</v>
      </c>
    </row>
    <row r="3875" s="1" customFormat="true" ht="12.75" hidden="false" customHeight="false" outlineLevel="0" collapsed="false">
      <c r="A3875" s="262"/>
      <c r="B3875" s="272" t="s">
        <v>914</v>
      </c>
      <c r="C3875" s="342"/>
      <c r="D3875" s="342"/>
      <c r="E3875" s="262"/>
      <c r="F3875" s="262"/>
      <c r="G3875" s="333"/>
      <c r="H3875" s="343" t="n">
        <v>0</v>
      </c>
      <c r="I3875" s="344" t="n">
        <f aca="false">K3876/J3876</f>
        <v>0.485901568425532</v>
      </c>
      <c r="J3875" s="345"/>
      <c r="K3875" s="335"/>
      <c r="L3875" s="330"/>
      <c r="M3875" s="262"/>
      <c r="N3875" s="262"/>
      <c r="O3875" s="262"/>
      <c r="P3875" s="262"/>
      <c r="Q3875" s="262"/>
      <c r="R3875" s="331"/>
    </row>
    <row r="3876" s="1" customFormat="true" ht="13.5" hidden="false" customHeight="false" outlineLevel="0" collapsed="false">
      <c r="A3876" s="346"/>
      <c r="B3876" s="346" t="s">
        <v>915</v>
      </c>
      <c r="C3876" s="346"/>
      <c r="D3876" s="346"/>
      <c r="E3876" s="346"/>
      <c r="F3876" s="347"/>
      <c r="G3876" s="348"/>
      <c r="H3876" s="349" t="n">
        <f aca="false">SUM(H3874:H3875)</f>
        <v>948</v>
      </c>
      <c r="I3876" s="350" t="n">
        <f aca="false">K3876/H3876</f>
        <v>0.327007911392405</v>
      </c>
      <c r="J3876" s="351" t="n">
        <f aca="false">SUM(J3874:J3875)</f>
        <v>637.9965</v>
      </c>
      <c r="K3876" s="352" t="n">
        <f aca="false">H3876-J3876</f>
        <v>310.0035</v>
      </c>
      <c r="L3876" s="330"/>
      <c r="M3876" s="262"/>
      <c r="N3876" s="262"/>
      <c r="O3876" s="262"/>
      <c r="P3876" s="262"/>
      <c r="Q3876" s="262"/>
      <c r="R3876" s="331"/>
    </row>
    <row r="3877" s="1" customFormat="true" ht="13.5" hidden="false" customHeight="false" outlineLevel="0" collapsed="false">
      <c r="A3877" s="262"/>
      <c r="B3877" s="332"/>
      <c r="C3877" s="342"/>
      <c r="D3877" s="342"/>
      <c r="E3877" s="262"/>
      <c r="F3877" s="262"/>
      <c r="G3877" s="262"/>
      <c r="H3877" s="262"/>
      <c r="I3877" s="354"/>
      <c r="J3877" s="354"/>
      <c r="K3877" s="355"/>
      <c r="L3877" s="330"/>
      <c r="M3877" s="262"/>
      <c r="N3877" s="262"/>
      <c r="O3877" s="262"/>
      <c r="P3877" s="262"/>
      <c r="Q3877" s="262"/>
      <c r="R3877" s="331"/>
    </row>
    <row r="3878" s="1" customFormat="true" ht="13.5" hidden="false" customHeight="false" outlineLevel="0" collapsed="false">
      <c r="A3878" s="322"/>
      <c r="B3878" s="323" t="s">
        <v>4563</v>
      </c>
      <c r="C3878" s="324" t="s">
        <v>3612</v>
      </c>
      <c r="D3878" s="325" t="n">
        <v>42806</v>
      </c>
      <c r="E3878" s="322"/>
      <c r="F3878" s="322" t="s">
        <v>4564</v>
      </c>
      <c r="G3878" s="324"/>
      <c r="H3878" s="326" t="n">
        <v>0</v>
      </c>
      <c r="I3878" s="327" t="s">
        <v>358</v>
      </c>
      <c r="J3878" s="328" t="n">
        <v>65</v>
      </c>
      <c r="K3878" s="329" t="n">
        <v>59</v>
      </c>
      <c r="L3878" s="330"/>
      <c r="M3878" s="262"/>
      <c r="N3878" s="262"/>
      <c r="O3878" s="262"/>
      <c r="P3878" s="262"/>
      <c r="Q3878" s="262"/>
      <c r="R3878" s="331"/>
    </row>
    <row r="3879" s="1" customFormat="true" ht="12.75" hidden="false" customHeight="false" outlineLevel="0" collapsed="false">
      <c r="A3879" s="262" t="n">
        <v>15</v>
      </c>
      <c r="B3879" s="332" t="s">
        <v>4565</v>
      </c>
      <c r="C3879" s="332" t="s">
        <v>4566</v>
      </c>
      <c r="D3879" s="332" t="s">
        <v>4567</v>
      </c>
      <c r="E3879" s="262"/>
      <c r="F3879" s="331" t="n">
        <v>10.3</v>
      </c>
      <c r="G3879" s="333" t="n">
        <v>1660</v>
      </c>
      <c r="H3879" s="333" t="n">
        <f aca="false">A3879*G3879*(1-H3878/100)</f>
        <v>24900</v>
      </c>
      <c r="I3879" s="334" t="n">
        <v>1229.3775</v>
      </c>
      <c r="J3879" s="334" t="n">
        <f aca="false">(A3879*I3879)/J3878*K3878</f>
        <v>16738.4475</v>
      </c>
      <c r="K3879" s="335" t="n">
        <f aca="false">H3879-J3879</f>
        <v>8161.5525</v>
      </c>
      <c r="L3879" s="330"/>
      <c r="M3879" s="262"/>
      <c r="N3879" s="262" t="n">
        <v>1229.3775</v>
      </c>
      <c r="O3879" s="262" t="n">
        <v>14.01</v>
      </c>
      <c r="P3879" s="262" t="n">
        <v>1840</v>
      </c>
      <c r="Q3879" s="262" t="n">
        <v>1659.6596</v>
      </c>
      <c r="R3879" s="331" t="n">
        <f aca="false">A3879*F3879</f>
        <v>154.5</v>
      </c>
    </row>
    <row r="3880" s="1" customFormat="true" ht="12.75" hidden="false" customHeight="false" outlineLevel="0" collapsed="false">
      <c r="A3880" s="262" t="n">
        <v>15</v>
      </c>
      <c r="B3880" s="332" t="s">
        <v>4568</v>
      </c>
      <c r="C3880" s="332" t="s">
        <v>4569</v>
      </c>
      <c r="D3880" s="332" t="s">
        <v>4570</v>
      </c>
      <c r="E3880" s="262"/>
      <c r="F3880" s="331" t="n">
        <v>0.35</v>
      </c>
      <c r="G3880" s="333" t="n">
        <v>118</v>
      </c>
      <c r="H3880" s="333" t="n">
        <f aca="false">A3880*G3880*(1-H3878/100)</f>
        <v>1770</v>
      </c>
      <c r="I3880" s="334" t="n">
        <v>87.6525</v>
      </c>
      <c r="J3880" s="334" t="n">
        <f aca="false">(A3880*I3880)/J3878*K3878</f>
        <v>1193.4225</v>
      </c>
      <c r="K3880" s="335" t="n">
        <f aca="false">H3880-J3880</f>
        <v>576.5775</v>
      </c>
      <c r="L3880" s="330"/>
      <c r="M3880" s="262"/>
      <c r="N3880" s="262" t="n">
        <v>87.6525</v>
      </c>
      <c r="O3880" s="262" t="n">
        <v>0.93</v>
      </c>
      <c r="P3880" s="262" t="n">
        <v>157.7745</v>
      </c>
      <c r="Q3880" s="262" t="n">
        <v>118.3309</v>
      </c>
      <c r="R3880" s="331" t="n">
        <f aca="false">A3880*F3880</f>
        <v>5.25</v>
      </c>
    </row>
    <row r="3881" s="1" customFormat="true" ht="12.75" hidden="false" customHeight="false" outlineLevel="0" collapsed="false">
      <c r="A3881" s="262" t="n">
        <v>8</v>
      </c>
      <c r="B3881" s="332" t="s">
        <v>3053</v>
      </c>
      <c r="C3881" s="332" t="s">
        <v>1108</v>
      </c>
      <c r="D3881" s="332" t="s">
        <v>3054</v>
      </c>
      <c r="E3881" s="262"/>
      <c r="F3881" s="331" t="n">
        <v>54</v>
      </c>
      <c r="G3881" s="333" t="n">
        <v>8435</v>
      </c>
      <c r="H3881" s="333" t="n">
        <f aca="false">A3881*G3881*(1-H3878/100)</f>
        <v>67480</v>
      </c>
      <c r="I3881" s="334" t="n">
        <v>6247.8</v>
      </c>
      <c r="J3881" s="334" t="n">
        <f aca="false">(A3881*I3881)/J3878*K3878</f>
        <v>45368.64</v>
      </c>
      <c r="K3881" s="335" t="n">
        <f aca="false">H3881-J3881</f>
        <v>22111.36</v>
      </c>
      <c r="L3881" s="330"/>
      <c r="M3881" s="262"/>
      <c r="N3881" s="262" t="n">
        <v>6247.8</v>
      </c>
      <c r="O3881" s="262" t="n">
        <v>71.2</v>
      </c>
      <c r="P3881" s="262"/>
      <c r="Q3881" s="262" t="n">
        <v>8434.53</v>
      </c>
      <c r="R3881" s="331" t="n">
        <f aca="false">A3881*F3881</f>
        <v>432</v>
      </c>
    </row>
    <row r="3882" s="1" customFormat="true" ht="12.75" hidden="false" customHeight="false" outlineLevel="0" collapsed="false">
      <c r="A3882" s="262" t="n">
        <v>4</v>
      </c>
      <c r="B3882" s="332" t="s">
        <v>4571</v>
      </c>
      <c r="C3882" s="332" t="s">
        <v>4572</v>
      </c>
      <c r="D3882" s="332" t="s">
        <v>4573</v>
      </c>
      <c r="E3882" s="262"/>
      <c r="F3882" s="331" t="n">
        <v>32</v>
      </c>
      <c r="G3882" s="333" t="n">
        <v>6600</v>
      </c>
      <c r="H3882" s="333" t="n">
        <f aca="false">A3882*G3882*(1-H3878/100)</f>
        <v>26400</v>
      </c>
      <c r="I3882" s="334" t="n">
        <v>5089.5</v>
      </c>
      <c r="J3882" s="334" t="n">
        <f aca="false">(A3882*I3882)/J3878*K3878</f>
        <v>18478.8</v>
      </c>
      <c r="K3882" s="335" t="n">
        <f aca="false">H3882-J3882</f>
        <v>7921.2</v>
      </c>
      <c r="L3882" s="330"/>
      <c r="M3882" s="262"/>
      <c r="N3882" s="262" t="n">
        <v>5089.5</v>
      </c>
      <c r="O3882" s="262" t="n">
        <v>58</v>
      </c>
      <c r="P3882" s="262" t="n">
        <v>7600</v>
      </c>
      <c r="Q3882" s="262" t="n">
        <v>6616.35</v>
      </c>
      <c r="R3882" s="331" t="n">
        <f aca="false">A3882*F3882</f>
        <v>128</v>
      </c>
    </row>
    <row r="3883" s="1" customFormat="true" ht="12.75" hidden="false" customHeight="false" outlineLevel="0" collapsed="false">
      <c r="A3883" s="262" t="n">
        <v>2</v>
      </c>
      <c r="B3883" s="332" t="s">
        <v>4574</v>
      </c>
      <c r="C3883" s="332" t="s">
        <v>2210</v>
      </c>
      <c r="D3883" s="332" t="s">
        <v>4575</v>
      </c>
      <c r="E3883" s="262"/>
      <c r="F3883" s="331"/>
      <c r="G3883" s="333" t="n">
        <v>2530</v>
      </c>
      <c r="H3883" s="333" t="n">
        <f aca="false">A3883*G3883*(1-H3878/100)</f>
        <v>5060</v>
      </c>
      <c r="I3883" s="334" t="n">
        <v>1874.34</v>
      </c>
      <c r="J3883" s="334" t="n">
        <f aca="false">(A3883*I3883)/J3878*K3878</f>
        <v>3402.648</v>
      </c>
      <c r="K3883" s="335" t="n">
        <f aca="false">H3883-J3883</f>
        <v>1657.352</v>
      </c>
      <c r="L3883" s="330"/>
      <c r="M3883" s="262"/>
      <c r="N3883" s="262" t="n">
        <v>1874.34</v>
      </c>
      <c r="O3883" s="262" t="n">
        <v>21.36</v>
      </c>
      <c r="P3883" s="262" t="n">
        <v>2790</v>
      </c>
      <c r="Q3883" s="262" t="n">
        <v>2530.359</v>
      </c>
      <c r="R3883" s="331" t="n">
        <f aca="false">A3883*F3883</f>
        <v>0</v>
      </c>
    </row>
    <row r="3884" s="1" customFormat="true" ht="12.75" hidden="false" customHeight="false" outlineLevel="0" collapsed="false">
      <c r="A3884" s="262" t="n">
        <v>1</v>
      </c>
      <c r="B3884" s="332" t="s">
        <v>4576</v>
      </c>
      <c r="C3884" s="332" t="s">
        <v>2207</v>
      </c>
      <c r="D3884" s="332" t="s">
        <v>4577</v>
      </c>
      <c r="E3884" s="262"/>
      <c r="F3884" s="331"/>
      <c r="G3884" s="333" t="n">
        <v>2350</v>
      </c>
      <c r="H3884" s="333" t="n">
        <f aca="false">A3884*G3884*(1-H3878/100)</f>
        <v>2350</v>
      </c>
      <c r="I3884" s="334" t="n">
        <v>1724.2875</v>
      </c>
      <c r="J3884" s="334" t="n">
        <f aca="false">(A3884*I3884)/J3878*K3878</f>
        <v>1565.1225</v>
      </c>
      <c r="K3884" s="335" t="n">
        <f aca="false">H3884-J3884</f>
        <v>784.8775</v>
      </c>
      <c r="L3884" s="330"/>
      <c r="M3884" s="262"/>
      <c r="N3884" s="262" t="n">
        <v>1724.2875</v>
      </c>
      <c r="O3884" s="262" t="n">
        <v>19.65</v>
      </c>
      <c r="P3884" s="262" t="n">
        <v>2570</v>
      </c>
      <c r="Q3884" s="262" t="n">
        <v>2327.7881</v>
      </c>
      <c r="R3884" s="331" t="n">
        <f aca="false">A3884*F3884</f>
        <v>0</v>
      </c>
    </row>
    <row r="3885" s="1" customFormat="true" ht="12.75" hidden="false" customHeight="false" outlineLevel="0" collapsed="false">
      <c r="A3885" s="336" t="n">
        <f aca="false">SUM(A3879:A3884)</f>
        <v>45</v>
      </c>
      <c r="B3885" s="336" t="s">
        <v>377</v>
      </c>
      <c r="C3885" s="336"/>
      <c r="D3885" s="336"/>
      <c r="E3885" s="336"/>
      <c r="F3885" s="337" t="n">
        <f aca="false">R3885</f>
        <v>719.75</v>
      </c>
      <c r="G3885" s="338"/>
      <c r="H3885" s="339" t="n">
        <f aca="false">SUM(H3879:H3884)</f>
        <v>127960</v>
      </c>
      <c r="I3885" s="340"/>
      <c r="J3885" s="341" t="n">
        <f aca="false">SUM(J3879:J3884)</f>
        <v>86747.0805</v>
      </c>
      <c r="K3885" s="335" t="n">
        <f aca="false">SUM(K3879:K3884)</f>
        <v>41212.9195</v>
      </c>
      <c r="L3885" s="330"/>
      <c r="M3885" s="262"/>
      <c r="N3885" s="262"/>
      <c r="O3885" s="262"/>
      <c r="P3885" s="262"/>
      <c r="Q3885" s="262"/>
      <c r="R3885" s="331" t="n">
        <f aca="false">SUM(R3879:R3884)</f>
        <v>719.75</v>
      </c>
    </row>
    <row r="3886" s="1" customFormat="true" ht="12.75" hidden="false" customHeight="false" outlineLevel="0" collapsed="false">
      <c r="A3886" s="262"/>
      <c r="B3886" s="272" t="s">
        <v>914</v>
      </c>
      <c r="C3886" s="342"/>
      <c r="D3886" s="342"/>
      <c r="E3886" s="262"/>
      <c r="F3886" s="262"/>
      <c r="G3886" s="333"/>
      <c r="H3886" s="343" t="n">
        <v>0</v>
      </c>
      <c r="I3886" s="344" t="n">
        <f aca="false">K3887/J3887</f>
        <v>0.475092870704738</v>
      </c>
      <c r="J3886" s="345"/>
      <c r="K3886" s="335"/>
      <c r="L3886" s="330"/>
      <c r="M3886" s="262"/>
      <c r="N3886" s="262"/>
      <c r="O3886" s="262"/>
      <c r="P3886" s="262"/>
      <c r="Q3886" s="262"/>
      <c r="R3886" s="331"/>
    </row>
    <row r="3887" s="1" customFormat="true" ht="13.5" hidden="false" customHeight="false" outlineLevel="0" collapsed="false">
      <c r="A3887" s="346"/>
      <c r="B3887" s="346" t="s">
        <v>915</v>
      </c>
      <c r="C3887" s="346"/>
      <c r="D3887" s="346"/>
      <c r="E3887" s="346"/>
      <c r="F3887" s="347"/>
      <c r="G3887" s="348"/>
      <c r="H3887" s="349" t="n">
        <f aca="false">SUM(H3885:H3886)</f>
        <v>127960</v>
      </c>
      <c r="I3887" s="350" t="n">
        <f aca="false">K3887/H3887</f>
        <v>0.322076582525789</v>
      </c>
      <c r="J3887" s="351" t="n">
        <f aca="false">SUM(J3885:J3886)</f>
        <v>86747.0805</v>
      </c>
      <c r="K3887" s="352" t="n">
        <f aca="false">H3887-J3887</f>
        <v>41212.9195</v>
      </c>
      <c r="L3887" s="330"/>
      <c r="M3887" s="262"/>
      <c r="N3887" s="262"/>
      <c r="O3887" s="262"/>
      <c r="P3887" s="262"/>
      <c r="Q3887" s="262"/>
      <c r="R3887" s="331"/>
    </row>
    <row r="3888" s="1" customFormat="true" ht="13.5" hidden="false" customHeight="false" outlineLevel="0" collapsed="false">
      <c r="A3888" s="262"/>
      <c r="B3888" s="332"/>
      <c r="C3888" s="342"/>
      <c r="D3888" s="342"/>
      <c r="E3888" s="262"/>
      <c r="F3888" s="262"/>
      <c r="G3888" s="262"/>
      <c r="H3888" s="262"/>
      <c r="I3888" s="354"/>
      <c r="J3888" s="354"/>
      <c r="K3888" s="355"/>
      <c r="L3888" s="330"/>
      <c r="M3888" s="262"/>
      <c r="N3888" s="262"/>
      <c r="O3888" s="262"/>
      <c r="P3888" s="262"/>
      <c r="Q3888" s="262"/>
      <c r="R3888" s="331"/>
    </row>
    <row r="3889" s="1" customFormat="true" ht="13.5" hidden="false" customHeight="false" outlineLevel="0" collapsed="false">
      <c r="A3889" s="322"/>
      <c r="B3889" s="323" t="s">
        <v>1928</v>
      </c>
      <c r="C3889" s="324" t="s">
        <v>3994</v>
      </c>
      <c r="D3889" s="325" t="n">
        <v>42806</v>
      </c>
      <c r="E3889" s="322"/>
      <c r="F3889" s="322" t="s">
        <v>4578</v>
      </c>
      <c r="G3889" s="324"/>
      <c r="H3889" s="326" t="n">
        <v>0</v>
      </c>
      <c r="I3889" s="327" t="s">
        <v>358</v>
      </c>
      <c r="J3889" s="328" t="n">
        <v>65</v>
      </c>
      <c r="K3889" s="329" t="n">
        <v>59</v>
      </c>
      <c r="L3889" s="330"/>
      <c r="M3889" s="262"/>
      <c r="N3889" s="262"/>
      <c r="O3889" s="262"/>
      <c r="P3889" s="262"/>
      <c r="Q3889" s="262"/>
      <c r="R3889" s="331"/>
    </row>
    <row r="3890" s="1" customFormat="true" ht="12.75" hidden="false" customHeight="false" outlineLevel="0" collapsed="false">
      <c r="A3890" s="262" t="n">
        <v>1</v>
      </c>
      <c r="B3890" s="332" t="s">
        <v>3224</v>
      </c>
      <c r="C3890" s="332" t="s">
        <v>3225</v>
      </c>
      <c r="D3890" s="332" t="s">
        <v>3226</v>
      </c>
      <c r="E3890" s="262"/>
      <c r="F3890" s="331"/>
      <c r="G3890" s="333" t="n">
        <v>891</v>
      </c>
      <c r="H3890" s="333" t="n">
        <f aca="false">A3890*G3890*(1-H3889/100)</f>
        <v>891</v>
      </c>
      <c r="I3890" s="334" t="n">
        <v>659.88</v>
      </c>
      <c r="J3890" s="334" t="n">
        <f aca="false">(A3890*I3890)/J3889*K3889</f>
        <v>598.968</v>
      </c>
      <c r="K3890" s="335" t="n">
        <f aca="false">H3890-J3890</f>
        <v>292.032</v>
      </c>
      <c r="L3890" s="330"/>
      <c r="M3890" s="262"/>
      <c r="N3890" s="262" t="n">
        <v>659.88</v>
      </c>
      <c r="O3890" s="262" t="n">
        <v>7.52</v>
      </c>
      <c r="P3890" s="262" t="n">
        <v>989.82</v>
      </c>
      <c r="Q3890" s="262" t="n">
        <v>890.838</v>
      </c>
      <c r="R3890" s="331" t="n">
        <f aca="false">A3890*F3890</f>
        <v>0</v>
      </c>
    </row>
    <row r="3891" s="1" customFormat="true" ht="12.75" hidden="false" customHeight="false" outlineLevel="0" collapsed="false">
      <c r="A3891" s="262" t="n">
        <v>1</v>
      </c>
      <c r="B3891" s="332" t="s">
        <v>4579</v>
      </c>
      <c r="C3891" s="332" t="s">
        <v>4580</v>
      </c>
      <c r="D3891" s="332" t="s">
        <v>4581</v>
      </c>
      <c r="E3891" s="262"/>
      <c r="F3891" s="331"/>
      <c r="G3891" s="333" t="n">
        <v>3383</v>
      </c>
      <c r="H3891" s="333" t="n">
        <f aca="false">A3891*G3891*(1-H3889/100)</f>
        <v>3383</v>
      </c>
      <c r="I3891" s="334" t="n">
        <v>2506.14</v>
      </c>
      <c r="J3891" s="334" t="n">
        <f aca="false">(A3891*I3891)/J3889*K3889</f>
        <v>2274.804</v>
      </c>
      <c r="K3891" s="335" t="n">
        <f aca="false">H3891-J3891</f>
        <v>1108.196</v>
      </c>
      <c r="L3891" s="330"/>
      <c r="M3891" s="262"/>
      <c r="N3891" s="262" t="n">
        <v>2506.14</v>
      </c>
      <c r="O3891" s="262" t="n">
        <v>28.56</v>
      </c>
      <c r="P3891" s="262" t="n">
        <v>3759.21</v>
      </c>
      <c r="Q3891" s="262" t="n">
        <v>3383.289</v>
      </c>
      <c r="R3891" s="331" t="n">
        <f aca="false">A3891*F3891</f>
        <v>0</v>
      </c>
    </row>
    <row r="3892" s="1" customFormat="true" ht="12.75" hidden="false" customHeight="false" outlineLevel="0" collapsed="false">
      <c r="A3892" s="262" t="n">
        <v>2</v>
      </c>
      <c r="B3892" s="272" t="s">
        <v>4582</v>
      </c>
      <c r="C3892" s="332" t="s">
        <v>1550</v>
      </c>
      <c r="D3892" s="332" t="s">
        <v>3256</v>
      </c>
      <c r="E3892" s="262"/>
      <c r="F3892" s="331" t="n">
        <v>2.58</v>
      </c>
      <c r="G3892" s="333" t="n">
        <v>1945</v>
      </c>
      <c r="H3892" s="333" t="n">
        <f aca="false">A3892*G3892*(1-H3889/100)</f>
        <v>3890</v>
      </c>
      <c r="I3892" s="334" t="n">
        <v>1341.6</v>
      </c>
      <c r="J3892" s="334" t="n">
        <f aca="false">(A3892*I3892)/J3889*K3889</f>
        <v>2435.52</v>
      </c>
      <c r="K3892" s="335" t="n">
        <f aca="false">H3892-J3892</f>
        <v>1454.48</v>
      </c>
      <c r="L3892" s="330"/>
      <c r="M3892" s="262"/>
      <c r="N3892" s="262" t="n">
        <v>1341.6</v>
      </c>
      <c r="O3892" s="262" t="n">
        <v>13.76</v>
      </c>
      <c r="P3892" s="262" t="n">
        <v>2010</v>
      </c>
      <c r="Q3892" s="262" t="n">
        <v>1945.32</v>
      </c>
      <c r="R3892" s="331" t="n">
        <f aca="false">A3892*F3892</f>
        <v>5.16</v>
      </c>
    </row>
    <row r="3893" s="1" customFormat="true" ht="12.75" hidden="false" customHeight="false" outlineLevel="0" collapsed="false">
      <c r="A3893" s="262" t="n">
        <v>20</v>
      </c>
      <c r="B3893" s="332" t="s">
        <v>1933</v>
      </c>
      <c r="C3893" s="332" t="s">
        <v>1931</v>
      </c>
      <c r="D3893" s="332" t="s">
        <v>1934</v>
      </c>
      <c r="E3893" s="262"/>
      <c r="F3893" s="331" t="n">
        <v>0.07</v>
      </c>
      <c r="G3893" s="333" t="n">
        <v>106</v>
      </c>
      <c r="H3893" s="333" t="n">
        <f aca="false">A3893*G3893*(1-H3889/100)</f>
        <v>2120</v>
      </c>
      <c r="I3893" s="334" t="n">
        <v>75.465</v>
      </c>
      <c r="J3893" s="334" t="n">
        <f aca="false">(A3893*I3893)/J3889*K3889</f>
        <v>1369.98</v>
      </c>
      <c r="K3893" s="335" t="n">
        <f aca="false">H3893-J3893</f>
        <v>750.02</v>
      </c>
      <c r="L3893" s="330"/>
      <c r="M3893" s="262"/>
      <c r="N3893" s="262" t="n">
        <v>75.465</v>
      </c>
      <c r="O3893" s="262" t="n">
        <v>0.86</v>
      </c>
      <c r="P3893" s="262" t="n">
        <v>120</v>
      </c>
      <c r="Q3893" s="262" t="n">
        <v>105.651</v>
      </c>
      <c r="R3893" s="331" t="n">
        <f aca="false">A3893*F3893</f>
        <v>1.4</v>
      </c>
    </row>
    <row r="3894" s="1" customFormat="true" ht="12.75" hidden="false" customHeight="false" outlineLevel="0" collapsed="false">
      <c r="A3894" s="262" t="n">
        <v>10</v>
      </c>
      <c r="B3894" s="332" t="s">
        <v>2686</v>
      </c>
      <c r="C3894" s="332" t="s">
        <v>1931</v>
      </c>
      <c r="D3894" s="332" t="s">
        <v>2687</v>
      </c>
      <c r="E3894" s="262"/>
      <c r="F3894" s="331" t="n">
        <v>0.16</v>
      </c>
      <c r="G3894" s="333" t="n">
        <v>111</v>
      </c>
      <c r="H3894" s="333" t="n">
        <f aca="false">A3894*G3894*(1-H3889/100)</f>
        <v>1110</v>
      </c>
      <c r="I3894" s="334" t="n">
        <v>78.975</v>
      </c>
      <c r="J3894" s="334" t="n">
        <f aca="false">(A3894*I3894)/J3889*K3889</f>
        <v>716.85</v>
      </c>
      <c r="K3894" s="335" t="n">
        <f aca="false">H3894-J3894</f>
        <v>393.15</v>
      </c>
      <c r="L3894" s="330"/>
      <c r="M3894" s="262"/>
      <c r="N3894" s="262" t="n">
        <v>78.975</v>
      </c>
      <c r="O3894" s="262" t="n">
        <v>0.9</v>
      </c>
      <c r="P3894" s="262" t="n">
        <v>130</v>
      </c>
      <c r="Q3894" s="262" t="n">
        <v>110.565</v>
      </c>
      <c r="R3894" s="331" t="n">
        <f aca="false">A3894*F3894</f>
        <v>1.6</v>
      </c>
    </row>
    <row r="3895" s="1" customFormat="true" ht="12.75" hidden="false" customHeight="false" outlineLevel="0" collapsed="false">
      <c r="A3895" s="262" t="n">
        <v>8</v>
      </c>
      <c r="B3895" s="332" t="s">
        <v>4033</v>
      </c>
      <c r="C3895" s="332" t="s">
        <v>2148</v>
      </c>
      <c r="D3895" s="332" t="s">
        <v>3585</v>
      </c>
      <c r="E3895" s="262"/>
      <c r="F3895" s="331" t="n">
        <v>0.06</v>
      </c>
      <c r="G3895" s="333" t="n">
        <v>81</v>
      </c>
      <c r="H3895" s="333" t="n">
        <f aca="false">A3895*G3895*(1-H3889/100)</f>
        <v>648</v>
      </c>
      <c r="I3895" s="334" t="n">
        <v>38.025</v>
      </c>
      <c r="J3895" s="334" t="n">
        <f aca="false">(A3895*I3895)/J3889*K3889</f>
        <v>276.12</v>
      </c>
      <c r="K3895" s="335" t="n">
        <f aca="false">H3895-J3895</f>
        <v>371.88</v>
      </c>
      <c r="L3895" s="330"/>
      <c r="M3895" s="262"/>
      <c r="N3895" s="262" t="n">
        <v>38.025</v>
      </c>
      <c r="O3895" s="262" t="n">
        <v>0.39</v>
      </c>
      <c r="P3895" s="262" t="n">
        <v>100</v>
      </c>
      <c r="Q3895" s="262" t="n">
        <v>81</v>
      </c>
      <c r="R3895" s="331" t="n">
        <f aca="false">A3895*F3895</f>
        <v>0.48</v>
      </c>
    </row>
    <row r="3896" s="1" customFormat="true" ht="12.75" hidden="false" customHeight="false" outlineLevel="0" collapsed="false">
      <c r="A3896" s="262" t="n">
        <v>1</v>
      </c>
      <c r="B3896" s="332" t="s">
        <v>1669</v>
      </c>
      <c r="C3896" s="332" t="s">
        <v>1670</v>
      </c>
      <c r="D3896" s="332" t="s">
        <v>1671</v>
      </c>
      <c r="E3896" s="262"/>
      <c r="F3896" s="331" t="n">
        <v>1.85</v>
      </c>
      <c r="G3896" s="333" t="n">
        <v>1371</v>
      </c>
      <c r="H3896" s="333" t="n">
        <f aca="false">A3896*G3896*(1-H3889/100)</f>
        <v>1371</v>
      </c>
      <c r="I3896" s="334" t="n">
        <v>761.67</v>
      </c>
      <c r="J3896" s="334" t="n">
        <f aca="false">(A3896*I3896)/J3889*K3889</f>
        <v>691.362</v>
      </c>
      <c r="K3896" s="335" t="n">
        <f aca="false">H3896-J3896</f>
        <v>679.638</v>
      </c>
      <c r="L3896" s="330"/>
      <c r="M3896" s="262"/>
      <c r="N3896" s="262" t="n">
        <v>761.67</v>
      </c>
      <c r="O3896" s="262" t="n">
        <v>8.37</v>
      </c>
      <c r="P3896" s="262" t="n">
        <v>2500</v>
      </c>
      <c r="Q3896" s="262" t="n">
        <v>1371.006</v>
      </c>
      <c r="R3896" s="331" t="n">
        <f aca="false">A3896*F3896</f>
        <v>1.85</v>
      </c>
    </row>
    <row r="3897" s="1" customFormat="true" ht="12.75" hidden="false" customHeight="false" outlineLevel="0" collapsed="false">
      <c r="A3897" s="262" t="n">
        <v>16</v>
      </c>
      <c r="B3897" s="332" t="s">
        <v>1942</v>
      </c>
      <c r="C3897" s="332" t="s">
        <v>1907</v>
      </c>
      <c r="D3897" s="332" t="s">
        <v>1943</v>
      </c>
      <c r="E3897" s="262"/>
      <c r="F3897" s="331" t="n">
        <v>0.05</v>
      </c>
      <c r="G3897" s="333" t="n">
        <v>140</v>
      </c>
      <c r="H3897" s="333" t="n">
        <f aca="false">A3897*G3897*(1-H3889/100)</f>
        <v>2240</v>
      </c>
      <c r="I3897" s="334" t="n">
        <v>103.545</v>
      </c>
      <c r="J3897" s="334" t="n">
        <f aca="false">(A3897*I3897)/J3889*K3889</f>
        <v>1503.792</v>
      </c>
      <c r="K3897" s="335" t="n">
        <f aca="false">H3897-J3897</f>
        <v>736.208</v>
      </c>
      <c r="L3897" s="330"/>
      <c r="M3897" s="262"/>
      <c r="N3897" s="262" t="n">
        <v>103.545</v>
      </c>
      <c r="O3897" s="262" t="n">
        <v>1.18</v>
      </c>
      <c r="P3897" s="262" t="n">
        <v>160</v>
      </c>
      <c r="Q3897" s="262" t="n">
        <v>139.7858</v>
      </c>
      <c r="R3897" s="331" t="n">
        <f aca="false">A3897*F3897</f>
        <v>0.8</v>
      </c>
    </row>
    <row r="3898" s="1" customFormat="true" ht="12.75" hidden="false" customHeight="false" outlineLevel="0" collapsed="false">
      <c r="A3898" s="336" t="n">
        <f aca="false">SUM(A3890:A3897)</f>
        <v>59</v>
      </c>
      <c r="B3898" s="336" t="s">
        <v>377</v>
      </c>
      <c r="C3898" s="336"/>
      <c r="D3898" s="336"/>
      <c r="E3898" s="336"/>
      <c r="F3898" s="337" t="n">
        <f aca="false">R3898</f>
        <v>11.29</v>
      </c>
      <c r="G3898" s="338"/>
      <c r="H3898" s="339" t="n">
        <f aca="false">SUM(H3890:H3897)</f>
        <v>15653</v>
      </c>
      <c r="I3898" s="340"/>
      <c r="J3898" s="341" t="n">
        <f aca="false">SUM(J3890:J3897)</f>
        <v>9867.396</v>
      </c>
      <c r="K3898" s="335" t="n">
        <f aca="false">SUM(K3890:K3897)</f>
        <v>5785.604</v>
      </c>
      <c r="L3898" s="330"/>
      <c r="M3898" s="262"/>
      <c r="N3898" s="262"/>
      <c r="O3898" s="262"/>
      <c r="P3898" s="262"/>
      <c r="Q3898" s="262"/>
      <c r="R3898" s="331" t="n">
        <f aca="false">SUM(R3890:R3897)</f>
        <v>11.29</v>
      </c>
    </row>
    <row r="3899" s="1" customFormat="true" ht="12.75" hidden="false" customHeight="false" outlineLevel="0" collapsed="false">
      <c r="A3899" s="262"/>
      <c r="B3899" s="272" t="s">
        <v>914</v>
      </c>
      <c r="C3899" s="342"/>
      <c r="D3899" s="342"/>
      <c r="E3899" s="262"/>
      <c r="F3899" s="262"/>
      <c r="G3899" s="333"/>
      <c r="H3899" s="343" t="n">
        <v>0</v>
      </c>
      <c r="I3899" s="344" t="n">
        <f aca="false">K3900/J3900</f>
        <v>0.58633544250175</v>
      </c>
      <c r="J3899" s="345"/>
      <c r="K3899" s="335"/>
      <c r="L3899" s="330"/>
      <c r="M3899" s="262"/>
      <c r="N3899" s="262"/>
      <c r="O3899" s="262"/>
      <c r="P3899" s="262"/>
      <c r="Q3899" s="262"/>
      <c r="R3899" s="331"/>
    </row>
    <row r="3900" s="1" customFormat="true" ht="13.5" hidden="false" customHeight="false" outlineLevel="0" collapsed="false">
      <c r="A3900" s="346"/>
      <c r="B3900" s="346" t="s">
        <v>915</v>
      </c>
      <c r="C3900" s="346"/>
      <c r="D3900" s="346"/>
      <c r="E3900" s="346"/>
      <c r="F3900" s="347"/>
      <c r="G3900" s="348"/>
      <c r="H3900" s="349" t="n">
        <f aca="false">SUM(H3898:H3899)</f>
        <v>15653</v>
      </c>
      <c r="I3900" s="350" t="n">
        <f aca="false">K3900/H3900</f>
        <v>0.369616303583977</v>
      </c>
      <c r="J3900" s="351" t="n">
        <f aca="false">SUM(J3898:J3899)</f>
        <v>9867.396</v>
      </c>
      <c r="K3900" s="352" t="n">
        <f aca="false">H3900-J3900</f>
        <v>5785.604</v>
      </c>
      <c r="L3900" s="330"/>
      <c r="M3900" s="262"/>
      <c r="N3900" s="262"/>
      <c r="O3900" s="262"/>
      <c r="P3900" s="262"/>
      <c r="Q3900" s="262"/>
      <c r="R3900" s="331"/>
    </row>
    <row r="3901" s="1" customFormat="true" ht="13.5" hidden="false" customHeight="false" outlineLevel="0" collapsed="false">
      <c r="A3901" s="262"/>
      <c r="B3901" s="332"/>
      <c r="C3901" s="342"/>
      <c r="D3901" s="342"/>
      <c r="E3901" s="262"/>
      <c r="F3901" s="262"/>
      <c r="G3901" s="262"/>
      <c r="H3901" s="262"/>
      <c r="I3901" s="354"/>
      <c r="J3901" s="354"/>
      <c r="K3901" s="355"/>
      <c r="L3901" s="330"/>
      <c r="M3901" s="262"/>
      <c r="N3901" s="262"/>
      <c r="O3901" s="262"/>
      <c r="P3901" s="262"/>
      <c r="Q3901" s="262"/>
      <c r="R3901" s="331"/>
    </row>
    <row r="3902" s="1" customFormat="true" ht="13.5" hidden="false" customHeight="false" outlineLevel="0" collapsed="false">
      <c r="A3902" s="322"/>
      <c r="B3902" s="323" t="s">
        <v>2489</v>
      </c>
      <c r="C3902" s="324" t="s">
        <v>4583</v>
      </c>
      <c r="D3902" s="325" t="n">
        <v>42806</v>
      </c>
      <c r="E3902" s="322"/>
      <c r="F3902" s="322" t="s">
        <v>4584</v>
      </c>
      <c r="G3902" s="324"/>
      <c r="H3902" s="326" t="n">
        <v>0</v>
      </c>
      <c r="I3902" s="327" t="s">
        <v>358</v>
      </c>
      <c r="J3902" s="328" t="n">
        <v>65</v>
      </c>
      <c r="K3902" s="329" t="n">
        <v>59</v>
      </c>
      <c r="L3902" s="330"/>
      <c r="M3902" s="262"/>
      <c r="N3902" s="262"/>
      <c r="O3902" s="262"/>
      <c r="P3902" s="262"/>
      <c r="Q3902" s="262"/>
      <c r="R3902" s="331"/>
    </row>
    <row r="3903" s="1" customFormat="true" ht="12.75" hidden="false" customHeight="false" outlineLevel="0" collapsed="false">
      <c r="A3903" s="262" t="n">
        <v>10</v>
      </c>
      <c r="B3903" s="332" t="s">
        <v>291</v>
      </c>
      <c r="C3903" s="332" t="s">
        <v>780</v>
      </c>
      <c r="D3903" s="332" t="s">
        <v>3588</v>
      </c>
      <c r="E3903" s="262"/>
      <c r="F3903" s="331" t="n">
        <v>26</v>
      </c>
      <c r="G3903" s="333" t="n">
        <v>4312</v>
      </c>
      <c r="H3903" s="333" t="n">
        <f aca="false">A3903*G3903*(1-H3902/100)</f>
        <v>43120</v>
      </c>
      <c r="I3903" s="334" t="n">
        <v>3194.1</v>
      </c>
      <c r="J3903" s="334" t="n">
        <f aca="false">(A3903*I3903)/J3902*K3902</f>
        <v>28992.6</v>
      </c>
      <c r="K3903" s="335" t="n">
        <f aca="false">H3903-J3903</f>
        <v>14127.4</v>
      </c>
      <c r="L3903" s="330" t="s">
        <v>4585</v>
      </c>
      <c r="M3903" s="262"/>
      <c r="N3903" s="262" t="n">
        <v>3194.1</v>
      </c>
      <c r="O3903" s="262" t="n">
        <v>36.4</v>
      </c>
      <c r="P3903" s="262" t="n">
        <v>4790</v>
      </c>
      <c r="Q3903" s="262" t="n">
        <v>4312.035</v>
      </c>
      <c r="R3903" s="331" t="n">
        <f aca="false">A3903*F3903</f>
        <v>260</v>
      </c>
    </row>
    <row r="3904" s="1" customFormat="true" ht="12.75" hidden="false" customHeight="false" outlineLevel="0" collapsed="false">
      <c r="A3904" s="262" t="n">
        <v>2</v>
      </c>
      <c r="B3904" s="332" t="s">
        <v>3390</v>
      </c>
      <c r="C3904" s="332" t="s">
        <v>860</v>
      </c>
      <c r="D3904" s="332" t="s">
        <v>3391</v>
      </c>
      <c r="E3904" s="262"/>
      <c r="F3904" s="331" t="n">
        <v>13.5</v>
      </c>
      <c r="G3904" s="333" t="n">
        <v>2239</v>
      </c>
      <c r="H3904" s="333" t="n">
        <f aca="false">A3904*G3904*(1-H3902/100)</f>
        <v>4478</v>
      </c>
      <c r="I3904" s="334" t="n">
        <v>1658.475</v>
      </c>
      <c r="J3904" s="334" t="n">
        <f aca="false">(A3904*I3904)/J3902*K3902</f>
        <v>3010.77</v>
      </c>
      <c r="K3904" s="335" t="n">
        <f aca="false">H3904-J3904</f>
        <v>1467.23</v>
      </c>
      <c r="L3904" s="330"/>
      <c r="M3904" s="262"/>
      <c r="N3904" s="262" t="n">
        <v>1658.475</v>
      </c>
      <c r="O3904" s="262" t="n">
        <v>18.9</v>
      </c>
      <c r="P3904" s="262" t="n">
        <v>2487.7125</v>
      </c>
      <c r="Q3904" s="262" t="n">
        <v>2238.9413</v>
      </c>
      <c r="R3904" s="331" t="n">
        <f aca="false">A3904*F3904</f>
        <v>27</v>
      </c>
    </row>
    <row r="3905" s="1" customFormat="true" ht="12.75" hidden="false" customHeight="false" outlineLevel="0" collapsed="false">
      <c r="A3905" s="262" t="n">
        <v>6</v>
      </c>
      <c r="B3905" s="332" t="s">
        <v>1268</v>
      </c>
      <c r="C3905" s="332" t="s">
        <v>1269</v>
      </c>
      <c r="D3905" s="332" t="s">
        <v>1643</v>
      </c>
      <c r="E3905" s="262"/>
      <c r="F3905" s="331" t="n">
        <v>0.3</v>
      </c>
      <c r="G3905" s="333" t="n">
        <v>90</v>
      </c>
      <c r="H3905" s="333" t="n">
        <f aca="false">A3905*G3905*(1-H3902/100)</f>
        <v>540</v>
      </c>
      <c r="I3905" s="334" t="n">
        <v>66.69</v>
      </c>
      <c r="J3905" s="334" t="n">
        <f aca="false">(A3905*I3905)/J3902*K3902</f>
        <v>363.204</v>
      </c>
      <c r="K3905" s="335" t="n">
        <f aca="false">H3905-J3905</f>
        <v>176.796</v>
      </c>
      <c r="L3905" s="330"/>
      <c r="M3905" s="262"/>
      <c r="N3905" s="262" t="n">
        <v>66.69</v>
      </c>
      <c r="O3905" s="262" t="n">
        <v>0.76</v>
      </c>
      <c r="P3905" s="262" t="n">
        <v>133.38</v>
      </c>
      <c r="Q3905" s="262" t="n">
        <v>90.0315</v>
      </c>
      <c r="R3905" s="331" t="n">
        <f aca="false">A3905*F3905</f>
        <v>1.8</v>
      </c>
    </row>
    <row r="3906" s="1" customFormat="true" ht="12.75" hidden="false" customHeight="false" outlineLevel="0" collapsed="false">
      <c r="A3906" s="262" t="n">
        <v>1</v>
      </c>
      <c r="B3906" s="332" t="s">
        <v>4586</v>
      </c>
      <c r="C3906" s="332" t="s">
        <v>4587</v>
      </c>
      <c r="D3906" s="332" t="s">
        <v>4588</v>
      </c>
      <c r="E3906" s="262"/>
      <c r="F3906" s="331" t="n">
        <v>80</v>
      </c>
      <c r="G3906" s="333" t="n">
        <v>201500</v>
      </c>
      <c r="H3906" s="333" t="n">
        <f aca="false">A3906*G3906*(1-H3902/100)</f>
        <v>201500</v>
      </c>
      <c r="I3906" s="334" t="n">
        <v>179953.735</v>
      </c>
      <c r="J3906" s="334" t="n">
        <f aca="false">(A3906*I3906)/J3902*K3902</f>
        <v>163342.621</v>
      </c>
      <c r="K3906" s="335" t="n">
        <f aca="false">H3906-J3906</f>
        <v>38157.379</v>
      </c>
      <c r="L3906" s="330"/>
      <c r="M3906" s="262"/>
      <c r="N3906" s="262" t="n">
        <v>179953.735</v>
      </c>
      <c r="O3906" s="262" t="n">
        <v>2129.63</v>
      </c>
      <c r="P3906" s="262"/>
      <c r="Q3906" s="262" t="n">
        <v>201500</v>
      </c>
      <c r="R3906" s="331" t="n">
        <f aca="false">A3906*F3906</f>
        <v>80</v>
      </c>
    </row>
    <row r="3907" s="1" customFormat="true" ht="12.75" hidden="false" customHeight="false" outlineLevel="0" collapsed="false">
      <c r="A3907" s="262" t="n">
        <v>3</v>
      </c>
      <c r="B3907" s="332" t="s">
        <v>4589</v>
      </c>
      <c r="C3907" s="332" t="s">
        <v>4590</v>
      </c>
      <c r="D3907" s="332" t="s">
        <v>4591</v>
      </c>
      <c r="E3907" s="262"/>
      <c r="F3907" s="331" t="n">
        <v>0.5</v>
      </c>
      <c r="G3907" s="333" t="n">
        <v>518</v>
      </c>
      <c r="H3907" s="333" t="n">
        <f aca="false">A3907*G3907*(1-H3902/100)</f>
        <v>1554</v>
      </c>
      <c r="I3907" s="334" t="n">
        <v>370.305</v>
      </c>
      <c r="J3907" s="334" t="n">
        <f aca="false">(A3907*I3907)/J3902*K3902</f>
        <v>1008.369</v>
      </c>
      <c r="K3907" s="335" t="n">
        <f aca="false">H3907-J3907</f>
        <v>545.631</v>
      </c>
      <c r="L3907" s="330"/>
      <c r="M3907" s="262"/>
      <c r="N3907" s="262" t="n">
        <v>370.305</v>
      </c>
      <c r="O3907" s="262" t="n">
        <v>4.22</v>
      </c>
      <c r="P3907" s="262" t="n">
        <v>740.61</v>
      </c>
      <c r="Q3907" s="262" t="n">
        <v>518</v>
      </c>
      <c r="R3907" s="331" t="n">
        <f aca="false">A3907*F3907</f>
        <v>1.5</v>
      </c>
    </row>
    <row r="3908" s="1" customFormat="true" ht="12.75" hidden="false" customHeight="false" outlineLevel="0" collapsed="false">
      <c r="A3908" s="262" t="n">
        <v>8</v>
      </c>
      <c r="B3908" s="332" t="s">
        <v>4592</v>
      </c>
      <c r="C3908" s="332" t="s">
        <v>4593</v>
      </c>
      <c r="D3908" s="332" t="s">
        <v>3067</v>
      </c>
      <c r="E3908" s="262"/>
      <c r="F3908" s="331"/>
      <c r="G3908" s="333" t="n">
        <v>474</v>
      </c>
      <c r="H3908" s="333" t="n">
        <f aca="false">A3908*G3908*(1-H3902/100)</f>
        <v>3792</v>
      </c>
      <c r="I3908" s="334" t="n">
        <v>745.875</v>
      </c>
      <c r="J3908" s="334" t="n">
        <f aca="false">(A3908*I3908)/J3902*K3902</f>
        <v>5416.2</v>
      </c>
      <c r="K3908" s="335" t="n">
        <f aca="false">H3908-J3908</f>
        <v>-1624.2</v>
      </c>
      <c r="L3908" s="330"/>
      <c r="M3908" s="262"/>
      <c r="N3908" s="262" t="n">
        <v>745.875</v>
      </c>
      <c r="O3908" s="262" t="n">
        <v>8.5</v>
      </c>
      <c r="P3908" s="262" t="n">
        <v>1492</v>
      </c>
      <c r="Q3908" s="262" t="n">
        <v>820</v>
      </c>
      <c r="R3908" s="331" t="n">
        <f aca="false">A3908*F3908</f>
        <v>0</v>
      </c>
    </row>
    <row r="3909" s="1" customFormat="true" ht="12.75" hidden="false" customHeight="false" outlineLevel="0" collapsed="false">
      <c r="A3909" s="262" t="n">
        <v>5</v>
      </c>
      <c r="B3909" s="332" t="s">
        <v>4594</v>
      </c>
      <c r="C3909" s="332" t="s">
        <v>4595</v>
      </c>
      <c r="D3909" s="332"/>
      <c r="E3909" s="262"/>
      <c r="F3909" s="331"/>
      <c r="G3909" s="333" t="n">
        <v>312</v>
      </c>
      <c r="H3909" s="333" t="n">
        <f aca="false">G3909*A3909</f>
        <v>1560</v>
      </c>
      <c r="I3909" s="334"/>
      <c r="J3909" s="334"/>
      <c r="K3909" s="335"/>
      <c r="L3909" s="330"/>
      <c r="M3909" s="262"/>
      <c r="N3909" s="262"/>
      <c r="O3909" s="262"/>
      <c r="P3909" s="262"/>
      <c r="Q3909" s="262"/>
      <c r="R3909" s="331" t="n">
        <f aca="false">A3909*F3909</f>
        <v>0</v>
      </c>
    </row>
    <row r="3910" s="1" customFormat="true" ht="12.75" hidden="false" customHeight="false" outlineLevel="0" collapsed="false">
      <c r="A3910" s="336" t="n">
        <f aca="false">SUM(A3903:A3909)</f>
        <v>35</v>
      </c>
      <c r="B3910" s="336" t="s">
        <v>377</v>
      </c>
      <c r="C3910" s="336"/>
      <c r="D3910" s="336"/>
      <c r="E3910" s="336"/>
      <c r="F3910" s="337" t="n">
        <f aca="false">R3910</f>
        <v>370.3</v>
      </c>
      <c r="G3910" s="338"/>
      <c r="H3910" s="339" t="n">
        <f aca="false">SUM(H3903:H3908)</f>
        <v>254984</v>
      </c>
      <c r="I3910" s="340"/>
      <c r="J3910" s="341" t="n">
        <f aca="false">SUM(J3903:J3908)</f>
        <v>202133.764</v>
      </c>
      <c r="K3910" s="335" t="n">
        <f aca="false">SUM(K3903:K3908)</f>
        <v>52850.236</v>
      </c>
      <c r="L3910" s="330"/>
      <c r="M3910" s="262"/>
      <c r="N3910" s="262"/>
      <c r="O3910" s="262"/>
      <c r="P3910" s="262"/>
      <c r="Q3910" s="262"/>
      <c r="R3910" s="331" t="n">
        <f aca="false">SUM(R3903:R3909)</f>
        <v>370.3</v>
      </c>
    </row>
    <row r="3911" s="1" customFormat="true" ht="12.75" hidden="false" customHeight="false" outlineLevel="0" collapsed="false">
      <c r="A3911" s="262"/>
      <c r="B3911" s="272" t="s">
        <v>914</v>
      </c>
      <c r="C3911" s="342"/>
      <c r="D3911" s="342"/>
      <c r="E3911" s="262"/>
      <c r="F3911" s="262"/>
      <c r="G3911" s="333"/>
      <c r="H3911" s="343" t="n">
        <v>0</v>
      </c>
      <c r="I3911" s="344" t="n">
        <f aca="false">K3912/J3912</f>
        <v>0.261461692268294</v>
      </c>
      <c r="J3911" s="345"/>
      <c r="K3911" s="335"/>
      <c r="L3911" s="330"/>
      <c r="M3911" s="262"/>
      <c r="N3911" s="262"/>
      <c r="O3911" s="262"/>
      <c r="P3911" s="262"/>
      <c r="Q3911" s="262"/>
      <c r="R3911" s="331"/>
    </row>
    <row r="3912" s="1" customFormat="true" ht="13.5" hidden="false" customHeight="false" outlineLevel="0" collapsed="false">
      <c r="A3912" s="346"/>
      <c r="B3912" s="346" t="s">
        <v>915</v>
      </c>
      <c r="C3912" s="346"/>
      <c r="D3912" s="346"/>
      <c r="E3912" s="346"/>
      <c r="F3912" s="347"/>
      <c r="G3912" s="348"/>
      <c r="H3912" s="349" t="n">
        <f aca="false">SUM(H3910:H3911)</f>
        <v>254984</v>
      </c>
      <c r="I3912" s="350" t="n">
        <f aca="false">K3912/H3912</f>
        <v>0.207268832554199</v>
      </c>
      <c r="J3912" s="351" t="n">
        <f aca="false">SUM(J3910:J3911)</f>
        <v>202133.764</v>
      </c>
      <c r="K3912" s="352" t="n">
        <f aca="false">H3912-J3912</f>
        <v>52850.236</v>
      </c>
      <c r="L3912" s="330"/>
      <c r="M3912" s="262"/>
      <c r="N3912" s="262"/>
      <c r="O3912" s="262"/>
      <c r="P3912" s="262"/>
      <c r="Q3912" s="262"/>
      <c r="R3912" s="331"/>
    </row>
    <row r="3913" s="1" customFormat="true" ht="13.5" hidden="false" customHeight="false" outlineLevel="0" collapsed="false">
      <c r="A3913" s="262"/>
      <c r="B3913" s="332"/>
      <c r="C3913" s="342"/>
      <c r="D3913" s="342"/>
      <c r="E3913" s="262"/>
      <c r="F3913" s="262"/>
      <c r="G3913" s="262"/>
      <c r="H3913" s="262"/>
      <c r="I3913" s="354"/>
      <c r="J3913" s="354"/>
      <c r="K3913" s="355"/>
      <c r="L3913" s="330"/>
      <c r="M3913" s="262"/>
      <c r="N3913" s="262"/>
      <c r="O3913" s="262"/>
      <c r="P3913" s="262"/>
      <c r="Q3913" s="262"/>
      <c r="R3913" s="331"/>
    </row>
    <row r="3914" s="1" customFormat="true" ht="13.5" hidden="false" customHeight="false" outlineLevel="0" collapsed="false">
      <c r="A3914" s="322"/>
      <c r="B3914" s="323" t="s">
        <v>4596</v>
      </c>
      <c r="C3914" s="324"/>
      <c r="D3914" s="325" t="n">
        <v>42807</v>
      </c>
      <c r="E3914" s="322"/>
      <c r="F3914" s="322" t="s">
        <v>4584</v>
      </c>
      <c r="G3914" s="324"/>
      <c r="H3914" s="326" t="n">
        <v>0</v>
      </c>
      <c r="I3914" s="327" t="s">
        <v>358</v>
      </c>
      <c r="J3914" s="328" t="n">
        <v>65</v>
      </c>
      <c r="K3914" s="329" t="n">
        <v>59</v>
      </c>
      <c r="L3914" s="330"/>
      <c r="M3914" s="262"/>
      <c r="N3914" s="262"/>
      <c r="O3914" s="262"/>
      <c r="P3914" s="262"/>
      <c r="Q3914" s="262"/>
      <c r="R3914" s="331"/>
    </row>
    <row r="3915" s="1" customFormat="true" ht="12.75" hidden="false" customHeight="false" outlineLevel="0" collapsed="false">
      <c r="A3915" s="262" t="n">
        <v>1</v>
      </c>
      <c r="B3915" s="332" t="s">
        <v>4324</v>
      </c>
      <c r="C3915" s="332" t="s">
        <v>2090</v>
      </c>
      <c r="D3915" s="332" t="s">
        <v>4325</v>
      </c>
      <c r="E3915" s="262"/>
      <c r="F3915" s="331"/>
      <c r="G3915" s="333" t="n">
        <v>214</v>
      </c>
      <c r="H3915" s="333" t="n">
        <f aca="false">A3915*G3915*(1-H3914/100)</f>
        <v>214</v>
      </c>
      <c r="I3915" s="334" t="n">
        <v>158.34</v>
      </c>
      <c r="J3915" s="334" t="n">
        <f aca="false">(A3915*I3915)/J3914*K3914</f>
        <v>143.724</v>
      </c>
      <c r="K3915" s="335" t="n">
        <f aca="false">H3915-J3915</f>
        <v>70.276</v>
      </c>
      <c r="L3915" s="330"/>
      <c r="M3915" s="262"/>
      <c r="N3915" s="262" t="n">
        <v>158.34</v>
      </c>
      <c r="O3915" s="262" t="n">
        <v>1.74</v>
      </c>
      <c r="P3915" s="262" t="n">
        <v>240</v>
      </c>
      <c r="Q3915" s="262" t="n">
        <v>213.759</v>
      </c>
      <c r="R3915" s="331" t="n">
        <f aca="false">A3915*F3915</f>
        <v>0</v>
      </c>
    </row>
    <row r="3916" s="1" customFormat="true" ht="12.75" hidden="false" customHeight="false" outlineLevel="0" collapsed="false">
      <c r="A3916" s="262" t="n">
        <v>1</v>
      </c>
      <c r="B3916" s="332" t="s">
        <v>4597</v>
      </c>
      <c r="C3916" s="332" t="s">
        <v>1087</v>
      </c>
      <c r="D3916" s="332" t="s">
        <v>4598</v>
      </c>
      <c r="E3916" s="262"/>
      <c r="F3916" s="331" t="n">
        <v>0.01</v>
      </c>
      <c r="G3916" s="333" t="n">
        <v>419</v>
      </c>
      <c r="H3916" s="333" t="n">
        <f aca="false">A3916*G3916*(1-H3914/100)</f>
        <v>419</v>
      </c>
      <c r="I3916" s="334" t="n">
        <v>324.87</v>
      </c>
      <c r="J3916" s="334" t="n">
        <f aca="false">(A3916*I3916)/J3914*K3914</f>
        <v>294.882</v>
      </c>
      <c r="K3916" s="335" t="n">
        <f aca="false">H3916-J3916</f>
        <v>124.118</v>
      </c>
      <c r="L3916" s="330"/>
      <c r="M3916" s="262"/>
      <c r="N3916" s="262" t="n">
        <v>324.87</v>
      </c>
      <c r="O3916" s="262" t="n">
        <v>3.57</v>
      </c>
      <c r="P3916" s="262" t="n">
        <v>470</v>
      </c>
      <c r="Q3916" s="262" t="n">
        <v>418.761</v>
      </c>
      <c r="R3916" s="331" t="n">
        <f aca="false">A3916*F3916</f>
        <v>0.01</v>
      </c>
    </row>
    <row r="3917" s="1" customFormat="true" ht="12.75" hidden="false" customHeight="false" outlineLevel="0" collapsed="false">
      <c r="A3917" s="262" t="n">
        <v>2</v>
      </c>
      <c r="B3917" s="332" t="s">
        <v>4599</v>
      </c>
      <c r="C3917" s="332" t="s">
        <v>2921</v>
      </c>
      <c r="D3917" s="332" t="s">
        <v>4600</v>
      </c>
      <c r="E3917" s="262"/>
      <c r="F3917" s="331"/>
      <c r="G3917" s="333" t="n">
        <v>250</v>
      </c>
      <c r="H3917" s="333" t="n">
        <f aca="false">A3917*G3917*(1-H3914/100)</f>
        <v>500</v>
      </c>
      <c r="I3917" s="334" t="n">
        <v>151.125</v>
      </c>
      <c r="J3917" s="334" t="n">
        <f aca="false">(A3917*I3917)/J3914*K3914</f>
        <v>274.35</v>
      </c>
      <c r="K3917" s="335" t="n">
        <f aca="false">H3917-J3917</f>
        <v>225.65</v>
      </c>
      <c r="L3917" s="330"/>
      <c r="M3917" s="262"/>
      <c r="N3917" s="262" t="n">
        <v>151.125</v>
      </c>
      <c r="O3917" s="262" t="n">
        <v>1.5</v>
      </c>
      <c r="P3917" s="262" t="n">
        <v>300</v>
      </c>
      <c r="Q3917" s="262" t="n">
        <v>250</v>
      </c>
      <c r="R3917" s="331" t="n">
        <f aca="false">A3917*F3917</f>
        <v>0</v>
      </c>
    </row>
    <row r="3918" s="1" customFormat="true" ht="12.75" hidden="false" customHeight="false" outlineLevel="0" collapsed="false">
      <c r="A3918" s="262" t="n">
        <v>1</v>
      </c>
      <c r="B3918" s="332" t="s">
        <v>4351</v>
      </c>
      <c r="C3918" s="332" t="s">
        <v>1688</v>
      </c>
      <c r="D3918" s="332" t="s">
        <v>4352</v>
      </c>
      <c r="E3918" s="262"/>
      <c r="F3918" s="331"/>
      <c r="G3918" s="333" t="n">
        <v>276</v>
      </c>
      <c r="H3918" s="333" t="n">
        <f aca="false">A3918*G3918*(1-H3914/100)</f>
        <v>276</v>
      </c>
      <c r="I3918" s="334" t="n">
        <v>204.4575</v>
      </c>
      <c r="J3918" s="334" t="n">
        <f aca="false">(A3918*I3918)/J3914*K3914</f>
        <v>185.5845</v>
      </c>
      <c r="K3918" s="335" t="n">
        <f aca="false">H3918-J3918</f>
        <v>90.4155</v>
      </c>
      <c r="L3918" s="330"/>
      <c r="M3918" s="262"/>
      <c r="N3918" s="262" t="n">
        <v>204.4575</v>
      </c>
      <c r="O3918" s="262" t="n">
        <v>2.33</v>
      </c>
      <c r="P3918" s="262" t="n">
        <v>310</v>
      </c>
      <c r="Q3918" s="262" t="n">
        <v>276.0176</v>
      </c>
      <c r="R3918" s="331" t="n">
        <f aca="false">A3918*F3918</f>
        <v>0</v>
      </c>
    </row>
    <row r="3919" s="1" customFormat="true" ht="12.75" hidden="false" customHeight="false" outlineLevel="0" collapsed="false">
      <c r="A3919" s="262" t="n">
        <v>2</v>
      </c>
      <c r="B3919" s="332" t="s">
        <v>4601</v>
      </c>
      <c r="C3919" s="332" t="s">
        <v>2098</v>
      </c>
      <c r="D3919" s="332" t="s">
        <v>856</v>
      </c>
      <c r="E3919" s="262"/>
      <c r="F3919" s="331"/>
      <c r="G3919" s="333" t="n">
        <v>86</v>
      </c>
      <c r="H3919" s="333" t="n">
        <f aca="false">A3919*G3919*(1-H3914/100)</f>
        <v>172</v>
      </c>
      <c r="I3919" s="334" t="n">
        <v>42.9</v>
      </c>
      <c r="J3919" s="334" t="n">
        <f aca="false">(A3919*I3919)/J3914*K3914</f>
        <v>77.88</v>
      </c>
      <c r="K3919" s="335" t="n">
        <f aca="false">H3919-J3919</f>
        <v>94.12</v>
      </c>
      <c r="L3919" s="330"/>
      <c r="M3919" s="262"/>
      <c r="N3919" s="262" t="n">
        <v>42.9</v>
      </c>
      <c r="O3919" s="262" t="n">
        <v>0.33</v>
      </c>
      <c r="P3919" s="262" t="n">
        <v>100</v>
      </c>
      <c r="Q3919" s="262" t="n">
        <v>85.8</v>
      </c>
      <c r="R3919" s="331" t="n">
        <f aca="false">A3919*F3919</f>
        <v>0</v>
      </c>
    </row>
    <row r="3920" s="1" customFormat="true" ht="12.75" hidden="false" customHeight="false" outlineLevel="0" collapsed="false">
      <c r="A3920" s="262" t="n">
        <v>1</v>
      </c>
      <c r="B3920" s="332" t="s">
        <v>4602</v>
      </c>
      <c r="C3920" s="332" t="s">
        <v>2924</v>
      </c>
      <c r="D3920" s="332" t="s">
        <v>856</v>
      </c>
      <c r="E3920" s="262"/>
      <c r="F3920" s="331"/>
      <c r="G3920" s="333" t="n">
        <v>191</v>
      </c>
      <c r="H3920" s="333" t="n">
        <f aca="false">A3920*G3920*(1-H3914/100)</f>
        <v>191</v>
      </c>
      <c r="I3920" s="334" t="n">
        <v>146.64</v>
      </c>
      <c r="J3920" s="334" t="n">
        <f aca="false">(A3920*I3920)/J3914*K3914</f>
        <v>133.104</v>
      </c>
      <c r="K3920" s="335" t="n">
        <f aca="false">H3920-J3920</f>
        <v>57.896</v>
      </c>
      <c r="L3920" s="330"/>
      <c r="M3920" s="262"/>
      <c r="N3920" s="262" t="n">
        <v>146.64</v>
      </c>
      <c r="O3920" s="262" t="n">
        <v>1.41</v>
      </c>
      <c r="P3920" s="262" t="n">
        <v>220</v>
      </c>
      <c r="Q3920" s="262" t="n">
        <v>190.632</v>
      </c>
      <c r="R3920" s="331" t="n">
        <f aca="false">A3920*F3920</f>
        <v>0</v>
      </c>
    </row>
    <row r="3921" s="1" customFormat="true" ht="12.75" hidden="false" customHeight="false" outlineLevel="0" collapsed="false">
      <c r="A3921" s="262" t="n">
        <v>4</v>
      </c>
      <c r="B3921" s="332" t="s">
        <v>3978</v>
      </c>
      <c r="C3921" s="332" t="s">
        <v>1696</v>
      </c>
      <c r="D3921" s="332" t="s">
        <v>3979</v>
      </c>
      <c r="E3921" s="262"/>
      <c r="F3921" s="331"/>
      <c r="G3921" s="333" t="n">
        <v>50</v>
      </c>
      <c r="H3921" s="333" t="n">
        <f aca="false">A3921*G3921*(1-H3914/100)</f>
        <v>200</v>
      </c>
      <c r="I3921" s="334" t="n">
        <v>30.5882</v>
      </c>
      <c r="J3921" s="334" t="n">
        <f aca="false">(A3921*I3921)/J3914*K3914</f>
        <v>111.058695384615</v>
      </c>
      <c r="K3921" s="335" t="n">
        <f aca="false">H3921-J3921</f>
        <v>88.9413046153846</v>
      </c>
      <c r="L3921" s="330"/>
      <c r="M3921" s="262"/>
      <c r="N3921" s="262" t="n">
        <v>30.5882</v>
      </c>
      <c r="O3921" s="262" t="n">
        <v>0.294117647058823</v>
      </c>
      <c r="P3921" s="262" t="n">
        <v>60</v>
      </c>
      <c r="Q3921" s="262" t="n">
        <v>50.4706</v>
      </c>
      <c r="R3921" s="331" t="n">
        <f aca="false">A3921*F3921</f>
        <v>0</v>
      </c>
    </row>
    <row r="3922" s="1" customFormat="true" ht="12.75" hidden="false" customHeight="false" outlineLevel="0" collapsed="false">
      <c r="A3922" s="262" t="n">
        <v>2</v>
      </c>
      <c r="B3922" s="332" t="s">
        <v>4603</v>
      </c>
      <c r="C3922" s="332" t="s">
        <v>1696</v>
      </c>
      <c r="D3922" s="332" t="s">
        <v>4604</v>
      </c>
      <c r="E3922" s="262"/>
      <c r="F3922" s="331"/>
      <c r="G3922" s="333" t="n">
        <v>50</v>
      </c>
      <c r="H3922" s="333" t="n">
        <f aca="false">A3922*G3922*(1-H3914/100)</f>
        <v>100</v>
      </c>
      <c r="I3922" s="334" t="n">
        <v>21.9375</v>
      </c>
      <c r="J3922" s="334" t="n">
        <f aca="false">(A3922*I3922)/J3914*K3914</f>
        <v>39.825</v>
      </c>
      <c r="K3922" s="335" t="n">
        <f aca="false">H3922-J3922</f>
        <v>60.175</v>
      </c>
      <c r="L3922" s="330"/>
      <c r="M3922" s="262"/>
      <c r="N3922" s="262" t="n">
        <v>21.9375</v>
      </c>
      <c r="O3922" s="262" t="n">
        <v>0.25</v>
      </c>
      <c r="P3922" s="262" t="n">
        <v>60</v>
      </c>
      <c r="Q3922" s="262" t="n">
        <v>50</v>
      </c>
      <c r="R3922" s="331" t="n">
        <f aca="false">A3922*F3922</f>
        <v>0</v>
      </c>
    </row>
    <row r="3923" s="1" customFormat="true" ht="12.75" hidden="false" customHeight="false" outlineLevel="0" collapsed="false">
      <c r="A3923" s="262" t="n">
        <v>1</v>
      </c>
      <c r="B3923" s="332" t="s">
        <v>4389</v>
      </c>
      <c r="C3923" s="332" t="s">
        <v>1701</v>
      </c>
      <c r="D3923" s="332" t="s">
        <v>4390</v>
      </c>
      <c r="E3923" s="262"/>
      <c r="F3923" s="331" t="n">
        <v>0.043</v>
      </c>
      <c r="G3923" s="333" t="n">
        <v>246</v>
      </c>
      <c r="H3923" s="333" t="n">
        <f aca="false">A3923*G3923*(1-H3914/100)</f>
        <v>246</v>
      </c>
      <c r="I3923" s="334" t="n">
        <v>182</v>
      </c>
      <c r="J3923" s="334" t="n">
        <f aca="false">(A3923*I3923)/J3914*K3914</f>
        <v>165.2</v>
      </c>
      <c r="K3923" s="335" t="n">
        <f aca="false">H3923-J3923</f>
        <v>80.8</v>
      </c>
      <c r="L3923" s="330"/>
      <c r="M3923" s="262"/>
      <c r="N3923" s="262" t="n">
        <v>182</v>
      </c>
      <c r="O3923" s="262" t="n">
        <v>2</v>
      </c>
      <c r="P3923" s="262" t="n">
        <v>280</v>
      </c>
      <c r="Q3923" s="262" t="n">
        <v>245.7</v>
      </c>
      <c r="R3923" s="331" t="n">
        <f aca="false">A3923*F3923</f>
        <v>0.043</v>
      </c>
    </row>
    <row r="3924" s="1" customFormat="true" ht="12.75" hidden="false" customHeight="false" outlineLevel="0" collapsed="false">
      <c r="A3924" s="262" t="n">
        <v>2</v>
      </c>
      <c r="B3924" s="332" t="s">
        <v>3988</v>
      </c>
      <c r="C3924" s="332" t="s">
        <v>3989</v>
      </c>
      <c r="D3924" s="332" t="s">
        <v>3990</v>
      </c>
      <c r="E3924" s="262"/>
      <c r="F3924" s="331"/>
      <c r="G3924" s="333" t="n">
        <v>29</v>
      </c>
      <c r="H3924" s="333" t="n">
        <f aca="false">A3924*G3924*(1-H3914/100)</f>
        <v>58</v>
      </c>
      <c r="I3924" s="334" t="n">
        <v>21.45</v>
      </c>
      <c r="J3924" s="334" t="n">
        <f aca="false">(A3924*I3924)/J3914*K3914</f>
        <v>38.94</v>
      </c>
      <c r="K3924" s="335" t="n">
        <f aca="false">H3924-J3924</f>
        <v>19.06</v>
      </c>
      <c r="L3924" s="330"/>
      <c r="M3924" s="262"/>
      <c r="N3924" s="262" t="n">
        <v>21.45</v>
      </c>
      <c r="O3924" s="262" t="n">
        <v>0.244444444444444</v>
      </c>
      <c r="P3924" s="262" t="n">
        <v>40</v>
      </c>
      <c r="Q3924" s="262" t="n">
        <v>28.9575</v>
      </c>
      <c r="R3924" s="331" t="n">
        <f aca="false">A3924*F3924</f>
        <v>0</v>
      </c>
    </row>
    <row r="3925" s="1" customFormat="true" ht="12.75" hidden="false" customHeight="false" outlineLevel="0" collapsed="false">
      <c r="A3925" s="262" t="n">
        <v>1</v>
      </c>
      <c r="B3925" s="332" t="s">
        <v>2646</v>
      </c>
      <c r="C3925" s="332" t="s">
        <v>2647</v>
      </c>
      <c r="D3925" s="332" t="s">
        <v>2648</v>
      </c>
      <c r="E3925" s="262"/>
      <c r="F3925" s="331"/>
      <c r="G3925" s="333" t="n">
        <v>27</v>
      </c>
      <c r="H3925" s="333" t="n">
        <f aca="false">A3925*G3925*(1-H3914/100)</f>
        <v>27</v>
      </c>
      <c r="I3925" s="334" t="n">
        <v>20.1825</v>
      </c>
      <c r="J3925" s="334" t="n">
        <f aca="false">(A3925*I3925)/J3914*K3914</f>
        <v>18.3195</v>
      </c>
      <c r="K3925" s="335" t="n">
        <f aca="false">H3925-J3925</f>
        <v>8.6805</v>
      </c>
      <c r="L3925" s="330"/>
      <c r="M3925" s="262"/>
      <c r="N3925" s="262" t="n">
        <v>20.1825</v>
      </c>
      <c r="O3925" s="262" t="n">
        <v>0.23</v>
      </c>
      <c r="P3925" s="262" t="n">
        <v>40</v>
      </c>
      <c r="Q3925" s="262" t="n">
        <v>27.2464</v>
      </c>
      <c r="R3925" s="331" t="n">
        <f aca="false">A3925*F3925</f>
        <v>0</v>
      </c>
    </row>
    <row r="3926" s="1" customFormat="true" ht="12.75" hidden="false" customHeight="false" outlineLevel="0" collapsed="false">
      <c r="A3926" s="262" t="n">
        <v>1</v>
      </c>
      <c r="B3926" s="332" t="s">
        <v>2935</v>
      </c>
      <c r="C3926" s="332" t="s">
        <v>2936</v>
      </c>
      <c r="D3926" s="332" t="s">
        <v>2937</v>
      </c>
      <c r="E3926" s="262"/>
      <c r="F3926" s="331"/>
      <c r="G3926" s="333" t="n">
        <v>9</v>
      </c>
      <c r="H3926" s="333" t="n">
        <f aca="false">A3926*G3926*(1-H3914/100)</f>
        <v>9</v>
      </c>
      <c r="I3926" s="334" t="n">
        <v>7.02</v>
      </c>
      <c r="J3926" s="334" t="n">
        <f aca="false">(A3926*I3926)/J3914*K3914</f>
        <v>6.372</v>
      </c>
      <c r="K3926" s="335" t="n">
        <f aca="false">H3926-J3926</f>
        <v>2.628</v>
      </c>
      <c r="L3926" s="330"/>
      <c r="M3926" s="262"/>
      <c r="N3926" s="262" t="n">
        <v>7.02</v>
      </c>
      <c r="O3926" s="262" t="n">
        <v>0.08</v>
      </c>
      <c r="P3926" s="262" t="n">
        <v>20</v>
      </c>
      <c r="Q3926" s="262" t="n">
        <v>9.477</v>
      </c>
      <c r="R3926" s="331" t="n">
        <f aca="false">A3926*F3926</f>
        <v>0</v>
      </c>
    </row>
    <row r="3927" s="1" customFormat="true" ht="12.75" hidden="false" customHeight="false" outlineLevel="0" collapsed="false">
      <c r="A3927" s="262" t="n">
        <v>1</v>
      </c>
      <c r="B3927" s="332" t="s">
        <v>4490</v>
      </c>
      <c r="C3927" s="332" t="s">
        <v>4491</v>
      </c>
      <c r="D3927" s="332" t="s">
        <v>4492</v>
      </c>
      <c r="E3927" s="262"/>
      <c r="F3927" s="331"/>
      <c r="G3927" s="333" t="n">
        <v>18</v>
      </c>
      <c r="H3927" s="333" t="n">
        <f aca="false">A3927*G3927*(1-H3914/100)</f>
        <v>18</v>
      </c>
      <c r="I3927" s="334" t="n">
        <v>13.1625</v>
      </c>
      <c r="J3927" s="334" t="n">
        <f aca="false">(A3927*I3927)/J3914*K3914</f>
        <v>11.9475</v>
      </c>
      <c r="K3927" s="335" t="n">
        <f aca="false">H3927-J3927</f>
        <v>6.0525</v>
      </c>
      <c r="L3927" s="330"/>
      <c r="M3927" s="262"/>
      <c r="N3927" s="262" t="n">
        <v>13.1625</v>
      </c>
      <c r="O3927" s="262" t="n">
        <v>0.15</v>
      </c>
      <c r="P3927" s="262" t="n">
        <v>30</v>
      </c>
      <c r="Q3927" s="262" t="n">
        <v>17.7694</v>
      </c>
      <c r="R3927" s="331" t="n">
        <f aca="false">A3927*F3927</f>
        <v>0</v>
      </c>
    </row>
    <row r="3928" s="1" customFormat="true" ht="12.75" hidden="false" customHeight="false" outlineLevel="0" collapsed="false">
      <c r="A3928" s="262" t="n">
        <v>2</v>
      </c>
      <c r="B3928" s="332" t="s">
        <v>4605</v>
      </c>
      <c r="C3928" s="332" t="s">
        <v>4606</v>
      </c>
      <c r="D3928" s="332" t="s">
        <v>856</v>
      </c>
      <c r="E3928" s="262"/>
      <c r="F3928" s="331"/>
      <c r="G3928" s="333" t="n">
        <v>58</v>
      </c>
      <c r="H3928" s="333" t="n">
        <f aca="false">A3928*G3928*(1-H3914/100)</f>
        <v>116</v>
      </c>
      <c r="I3928" s="334" t="n">
        <v>42.9</v>
      </c>
      <c r="J3928" s="334" t="n">
        <f aca="false">(A3928*I3928)/J3914*K3914</f>
        <v>77.88</v>
      </c>
      <c r="K3928" s="335" t="n">
        <f aca="false">H3928-J3928</f>
        <v>38.12</v>
      </c>
      <c r="L3928" s="330"/>
      <c r="M3928" s="262"/>
      <c r="N3928" s="262" t="n">
        <v>42.9</v>
      </c>
      <c r="O3928" s="262" t="n">
        <v>0.488888888888889</v>
      </c>
      <c r="P3928" s="262" t="n">
        <v>70</v>
      </c>
      <c r="Q3928" s="262" t="n">
        <v>57.915</v>
      </c>
      <c r="R3928" s="331" t="n">
        <f aca="false">A3928*F3928</f>
        <v>0</v>
      </c>
    </row>
    <row r="3929" s="1" customFormat="true" ht="12.75" hidden="false" customHeight="false" outlineLevel="0" collapsed="false">
      <c r="A3929" s="336" t="n">
        <f aca="false">SUM(A3915:A3928)</f>
        <v>22</v>
      </c>
      <c r="B3929" s="336" t="s">
        <v>377</v>
      </c>
      <c r="C3929" s="336"/>
      <c r="D3929" s="336"/>
      <c r="E3929" s="336"/>
      <c r="F3929" s="337" t="n">
        <f aca="false">R3929</f>
        <v>0.053</v>
      </c>
      <c r="G3929" s="338"/>
      <c r="H3929" s="339" t="n">
        <f aca="false">SUM(H3915:H3928)</f>
        <v>2546</v>
      </c>
      <c r="I3929" s="340"/>
      <c r="J3929" s="341" t="n">
        <f aca="false">SUM(J3915:J3928)</f>
        <v>1579.06719538462</v>
      </c>
      <c r="K3929" s="335" t="n">
        <f aca="false">SUM(K3915:K3928)</f>
        <v>966.932804615385</v>
      </c>
      <c r="L3929" s="330"/>
      <c r="M3929" s="262"/>
      <c r="N3929" s="262"/>
      <c r="O3929" s="262"/>
      <c r="P3929" s="262"/>
      <c r="Q3929" s="262"/>
      <c r="R3929" s="331" t="n">
        <f aca="false">SUM(R3915:R3928)</f>
        <v>0.053</v>
      </c>
    </row>
    <row r="3930" s="1" customFormat="true" ht="12.75" hidden="false" customHeight="false" outlineLevel="0" collapsed="false">
      <c r="A3930" s="262"/>
      <c r="B3930" s="272" t="s">
        <v>914</v>
      </c>
      <c r="C3930" s="342"/>
      <c r="D3930" s="342"/>
      <c r="E3930" s="262"/>
      <c r="F3930" s="262"/>
      <c r="G3930" s="333"/>
      <c r="H3930" s="343" t="n">
        <v>0</v>
      </c>
      <c r="I3930" s="344" t="n">
        <f aca="false">K3931/J3931</f>
        <v>0.61234430519587</v>
      </c>
      <c r="J3930" s="345"/>
      <c r="K3930" s="335"/>
      <c r="L3930" s="330"/>
      <c r="M3930" s="262"/>
      <c r="N3930" s="262"/>
      <c r="O3930" s="262"/>
      <c r="P3930" s="262"/>
      <c r="Q3930" s="262"/>
      <c r="R3930" s="331"/>
    </row>
    <row r="3931" s="1" customFormat="true" ht="13.5" hidden="false" customHeight="false" outlineLevel="0" collapsed="false">
      <c r="A3931" s="346"/>
      <c r="B3931" s="346" t="s">
        <v>915</v>
      </c>
      <c r="C3931" s="346"/>
      <c r="D3931" s="346"/>
      <c r="E3931" s="346"/>
      <c r="F3931" s="347"/>
      <c r="G3931" s="348"/>
      <c r="H3931" s="349" t="n">
        <f aca="false">SUM(H3929:H3930)</f>
        <v>2546</v>
      </c>
      <c r="I3931" s="350" t="n">
        <f aca="false">K3931/H3931</f>
        <v>0.379785076439664</v>
      </c>
      <c r="J3931" s="351" t="n">
        <f aca="false">SUM(J3929:J3930)</f>
        <v>1579.06719538462</v>
      </c>
      <c r="K3931" s="352" t="n">
        <f aca="false">H3931-J3931</f>
        <v>966.932804615384</v>
      </c>
      <c r="L3931" s="330"/>
      <c r="M3931" s="262"/>
      <c r="N3931" s="262"/>
      <c r="O3931" s="262"/>
      <c r="P3931" s="262"/>
      <c r="Q3931" s="262"/>
      <c r="R3931" s="331"/>
    </row>
    <row r="3932" s="1" customFormat="true" ht="13.5" hidden="false" customHeight="false" outlineLevel="0" collapsed="false">
      <c r="A3932" s="262"/>
      <c r="B3932" s="332"/>
      <c r="C3932" s="342"/>
      <c r="D3932" s="342"/>
      <c r="E3932" s="262"/>
      <c r="F3932" s="262"/>
      <c r="G3932" s="262"/>
      <c r="H3932" s="262"/>
      <c r="I3932" s="354"/>
      <c r="J3932" s="354"/>
      <c r="K3932" s="355"/>
      <c r="L3932" s="330"/>
      <c r="M3932" s="262"/>
      <c r="N3932" s="262"/>
      <c r="O3932" s="262"/>
      <c r="P3932" s="262"/>
      <c r="Q3932" s="262"/>
      <c r="R3932" s="331"/>
    </row>
    <row r="3933" s="1" customFormat="true" ht="13.5" hidden="false" customHeight="false" outlineLevel="0" collapsed="false">
      <c r="A3933" s="322"/>
      <c r="B3933" s="323" t="s">
        <v>4607</v>
      </c>
      <c r="C3933" s="324" t="s">
        <v>4608</v>
      </c>
      <c r="D3933" s="325" t="n">
        <v>42807</v>
      </c>
      <c r="E3933" s="322"/>
      <c r="F3933" s="322" t="s">
        <v>4609</v>
      </c>
      <c r="G3933" s="324"/>
      <c r="H3933" s="326" t="n">
        <v>0</v>
      </c>
      <c r="I3933" s="327" t="s">
        <v>358</v>
      </c>
      <c r="J3933" s="328" t="n">
        <v>65</v>
      </c>
      <c r="K3933" s="329" t="n">
        <v>59</v>
      </c>
      <c r="L3933" s="330"/>
      <c r="M3933" s="262"/>
      <c r="N3933" s="262"/>
      <c r="O3933" s="262"/>
      <c r="P3933" s="262"/>
      <c r="Q3933" s="262"/>
      <c r="R3933" s="331"/>
    </row>
    <row r="3934" s="1" customFormat="true" ht="12.75" hidden="false" customHeight="false" outlineLevel="0" collapsed="false">
      <c r="A3934" s="262" t="n">
        <v>2</v>
      </c>
      <c r="B3934" s="332" t="s">
        <v>3738</v>
      </c>
      <c r="C3934" s="332" t="s">
        <v>1962</v>
      </c>
      <c r="D3934" s="332" t="s">
        <v>3115</v>
      </c>
      <c r="E3934" s="262"/>
      <c r="F3934" s="331" t="n">
        <v>2</v>
      </c>
      <c r="G3934" s="333" t="n">
        <v>2320</v>
      </c>
      <c r="H3934" s="333" t="n">
        <f aca="false">A3934*G3934*(1-H3933/100)</f>
        <v>4640</v>
      </c>
      <c r="I3934" s="334" t="n">
        <v>1547</v>
      </c>
      <c r="J3934" s="334" t="n">
        <f aca="false">(A3934*I3934)/J3933*K3933</f>
        <v>2808.4</v>
      </c>
      <c r="K3934" s="335" t="n">
        <f aca="false">H3934-J3934</f>
        <v>1831.6</v>
      </c>
      <c r="L3934" s="330"/>
      <c r="M3934" s="262"/>
      <c r="N3934" s="262" t="n">
        <v>1547</v>
      </c>
      <c r="O3934" s="262" t="n">
        <v>17</v>
      </c>
      <c r="P3934" s="262" t="n">
        <v>3000</v>
      </c>
      <c r="Q3934" s="262" t="n">
        <v>2320.5</v>
      </c>
      <c r="R3934" s="331" t="n">
        <f aca="false">A3934*F3934</f>
        <v>4</v>
      </c>
    </row>
    <row r="3935" s="1" customFormat="true" ht="12.75" hidden="false" customHeight="false" outlineLevel="0" collapsed="false">
      <c r="A3935" s="336" t="n">
        <f aca="false">SUM(A3934:A3934)</f>
        <v>2</v>
      </c>
      <c r="B3935" s="336" t="s">
        <v>377</v>
      </c>
      <c r="C3935" s="336"/>
      <c r="D3935" s="336"/>
      <c r="E3935" s="336"/>
      <c r="F3935" s="337" t="n">
        <f aca="false">R3935</f>
        <v>4</v>
      </c>
      <c r="G3935" s="338"/>
      <c r="H3935" s="339" t="n">
        <f aca="false">SUM(H3934:H3934)</f>
        <v>4640</v>
      </c>
      <c r="I3935" s="340"/>
      <c r="J3935" s="341" t="n">
        <f aca="false">SUM(J3934:J3934)</f>
        <v>2808.4</v>
      </c>
      <c r="K3935" s="335" t="n">
        <f aca="false">SUM(K3934:K3934)</f>
        <v>1831.6</v>
      </c>
      <c r="L3935" s="330"/>
      <c r="M3935" s="262"/>
      <c r="N3935" s="262"/>
      <c r="O3935" s="262"/>
      <c r="P3935" s="262"/>
      <c r="Q3935" s="262"/>
      <c r="R3935" s="331" t="n">
        <f aca="false">SUM(R3934:R3934)</f>
        <v>4</v>
      </c>
    </row>
    <row r="3936" s="1" customFormat="true" ht="12.75" hidden="false" customHeight="false" outlineLevel="0" collapsed="false">
      <c r="A3936" s="262"/>
      <c r="B3936" s="272" t="s">
        <v>914</v>
      </c>
      <c r="C3936" s="342"/>
      <c r="D3936" s="342"/>
      <c r="E3936" s="262"/>
      <c r="F3936" s="262"/>
      <c r="G3936" s="333"/>
      <c r="H3936" s="343" t="n">
        <v>0</v>
      </c>
      <c r="I3936" s="344" t="n">
        <f aca="false">K3937/J3937</f>
        <v>0.652186298248113</v>
      </c>
      <c r="J3936" s="345"/>
      <c r="K3936" s="335"/>
      <c r="L3936" s="330"/>
      <c r="M3936" s="262"/>
      <c r="N3936" s="262"/>
      <c r="O3936" s="262"/>
      <c r="P3936" s="262"/>
      <c r="Q3936" s="262"/>
      <c r="R3936" s="331"/>
    </row>
    <row r="3937" s="1" customFormat="true" ht="13.5" hidden="false" customHeight="false" outlineLevel="0" collapsed="false">
      <c r="A3937" s="346"/>
      <c r="B3937" s="346" t="s">
        <v>915</v>
      </c>
      <c r="C3937" s="346"/>
      <c r="D3937" s="346"/>
      <c r="E3937" s="346"/>
      <c r="F3937" s="347"/>
      <c r="G3937" s="348"/>
      <c r="H3937" s="349" t="n">
        <f aca="false">SUM(H3935:H3936)</f>
        <v>4640</v>
      </c>
      <c r="I3937" s="350" t="n">
        <f aca="false">K3937/H3937</f>
        <v>0.394741379310345</v>
      </c>
      <c r="J3937" s="351" t="n">
        <f aca="false">SUM(J3935:J3936)</f>
        <v>2808.4</v>
      </c>
      <c r="K3937" s="352" t="n">
        <f aca="false">H3937-J3937</f>
        <v>1831.6</v>
      </c>
      <c r="L3937" s="330"/>
      <c r="M3937" s="262"/>
      <c r="N3937" s="262"/>
      <c r="O3937" s="262"/>
      <c r="P3937" s="262"/>
      <c r="Q3937" s="262"/>
      <c r="R3937" s="331"/>
    </row>
    <row r="3938" s="1" customFormat="true" ht="13.5" hidden="false" customHeight="false" outlineLevel="0" collapsed="false">
      <c r="A3938" s="262"/>
      <c r="B3938" s="332"/>
      <c r="C3938" s="342"/>
      <c r="D3938" s="342"/>
      <c r="E3938" s="262"/>
      <c r="F3938" s="262"/>
      <c r="G3938" s="262"/>
      <c r="H3938" s="262"/>
      <c r="I3938" s="354"/>
      <c r="J3938" s="354"/>
      <c r="K3938" s="355"/>
      <c r="L3938" s="330"/>
      <c r="M3938" s="262"/>
      <c r="N3938" s="262"/>
      <c r="O3938" s="262"/>
      <c r="P3938" s="262"/>
      <c r="Q3938" s="262"/>
      <c r="R3938" s="331"/>
    </row>
    <row r="3939" s="1" customFormat="true" ht="13.5" hidden="false" customHeight="false" outlineLevel="0" collapsed="false">
      <c r="A3939" s="322"/>
      <c r="B3939" s="323" t="s">
        <v>1938</v>
      </c>
      <c r="C3939" s="324" t="s">
        <v>4610</v>
      </c>
      <c r="D3939" s="325" t="n">
        <v>42807</v>
      </c>
      <c r="E3939" s="322"/>
      <c r="F3939" s="322" t="s">
        <v>4609</v>
      </c>
      <c r="G3939" s="324"/>
      <c r="H3939" s="326" t="n">
        <v>0</v>
      </c>
      <c r="I3939" s="327" t="s">
        <v>358</v>
      </c>
      <c r="J3939" s="328" t="n">
        <v>65</v>
      </c>
      <c r="K3939" s="329" t="n">
        <v>59</v>
      </c>
      <c r="L3939" s="330"/>
      <c r="M3939" s="262"/>
      <c r="N3939" s="262"/>
      <c r="O3939" s="262"/>
      <c r="P3939" s="262"/>
      <c r="Q3939" s="262"/>
      <c r="R3939" s="331"/>
    </row>
    <row r="3940" s="1" customFormat="true" ht="12.75" hidden="false" customHeight="false" outlineLevel="0" collapsed="false">
      <c r="A3940" s="262" t="n">
        <v>4</v>
      </c>
      <c r="B3940" s="332" t="s">
        <v>2981</v>
      </c>
      <c r="C3940" s="332" t="s">
        <v>1550</v>
      </c>
      <c r="D3940" s="332" t="s">
        <v>2982</v>
      </c>
      <c r="E3940" s="262"/>
      <c r="F3940" s="331" t="n">
        <v>0.87</v>
      </c>
      <c r="G3940" s="333" t="n">
        <v>791</v>
      </c>
      <c r="H3940" s="333" t="n">
        <f aca="false">A3940*G3940*(1-H3939/100)</f>
        <v>3164</v>
      </c>
      <c r="I3940" s="334" t="n">
        <v>527.475</v>
      </c>
      <c r="J3940" s="334" t="n">
        <f aca="false">(A3940*I3940)/J3939*K3939</f>
        <v>1915.14</v>
      </c>
      <c r="K3940" s="335" t="n">
        <f aca="false">H3940-J3940</f>
        <v>1248.86</v>
      </c>
      <c r="L3940" s="330"/>
      <c r="M3940" s="262"/>
      <c r="N3940" s="262" t="n">
        <v>527.475</v>
      </c>
      <c r="O3940" s="262" t="n">
        <v>5.41</v>
      </c>
      <c r="P3940" s="262" t="n">
        <v>840</v>
      </c>
      <c r="Q3940" s="262" t="n">
        <v>791.2125</v>
      </c>
      <c r="R3940" s="331" t="n">
        <f aca="false">A3940*F3940</f>
        <v>3.48</v>
      </c>
    </row>
    <row r="3941" s="1" customFormat="true" ht="12.75" hidden="false" customHeight="false" outlineLevel="0" collapsed="false">
      <c r="A3941" s="262" t="n">
        <v>4</v>
      </c>
      <c r="B3941" s="332" t="s">
        <v>1784</v>
      </c>
      <c r="C3941" s="332" t="s">
        <v>1785</v>
      </c>
      <c r="D3941" s="332" t="s">
        <v>1786</v>
      </c>
      <c r="E3941" s="262"/>
      <c r="F3941" s="331" t="n">
        <v>0.67</v>
      </c>
      <c r="G3941" s="333" t="n">
        <v>724</v>
      </c>
      <c r="H3941" s="333" t="n">
        <f aca="false">A3941*G3941*(1-H3939/100)</f>
        <v>2896</v>
      </c>
      <c r="I3941" s="334" t="n">
        <v>482.625</v>
      </c>
      <c r="J3941" s="334" t="n">
        <f aca="false">(A3941*I3941)/J3939*K3939</f>
        <v>1752.3</v>
      </c>
      <c r="K3941" s="335" t="n">
        <f aca="false">H3941-J3941</f>
        <v>1143.7</v>
      </c>
      <c r="L3941" s="330"/>
      <c r="M3941" s="262"/>
      <c r="N3941" s="262" t="n">
        <v>482.625</v>
      </c>
      <c r="O3941" s="262" t="n">
        <v>4.95</v>
      </c>
      <c r="P3941" s="262" t="n">
        <v>770</v>
      </c>
      <c r="Q3941" s="262" t="n">
        <v>723.9375</v>
      </c>
      <c r="R3941" s="331" t="n">
        <f aca="false">A3941*F3941</f>
        <v>2.68</v>
      </c>
    </row>
    <row r="3942" s="1" customFormat="true" ht="12.75" hidden="false" customHeight="false" outlineLevel="0" collapsed="false">
      <c r="A3942" s="262" t="n">
        <v>2</v>
      </c>
      <c r="B3942" s="332" t="s">
        <v>3366</v>
      </c>
      <c r="C3942" s="332" t="s">
        <v>1550</v>
      </c>
      <c r="D3942" s="332" t="s">
        <v>3367</v>
      </c>
      <c r="E3942" s="262"/>
      <c r="F3942" s="331" t="n">
        <v>0.8</v>
      </c>
      <c r="G3942" s="333" t="n">
        <v>737</v>
      </c>
      <c r="H3942" s="333" t="n">
        <f aca="false">A3942*G3942*(1-H3939/100)</f>
        <v>1474</v>
      </c>
      <c r="I3942" s="334" t="n">
        <v>491.66</v>
      </c>
      <c r="J3942" s="334" t="n">
        <f aca="false">(A3942*I3942)/J3939*K3939</f>
        <v>892.552</v>
      </c>
      <c r="K3942" s="335" t="n">
        <f aca="false">H3942-J3942</f>
        <v>581.448</v>
      </c>
      <c r="L3942" s="330"/>
      <c r="M3942" s="262"/>
      <c r="N3942" s="262" t="n">
        <v>491.66</v>
      </c>
      <c r="O3942" s="262" t="n">
        <v>4.88</v>
      </c>
      <c r="P3942" s="262" t="n">
        <v>980</v>
      </c>
      <c r="Q3942" s="262" t="n">
        <v>737.49</v>
      </c>
      <c r="R3942" s="331" t="n">
        <f aca="false">A3942*F3942</f>
        <v>1.6</v>
      </c>
    </row>
    <row r="3943" s="1" customFormat="true" ht="12.75" hidden="false" customHeight="false" outlineLevel="0" collapsed="false">
      <c r="A3943" s="262" t="n">
        <v>4</v>
      </c>
      <c r="B3943" s="332" t="s">
        <v>4611</v>
      </c>
      <c r="C3943" s="332" t="s">
        <v>1550</v>
      </c>
      <c r="D3943" s="332" t="s">
        <v>4612</v>
      </c>
      <c r="E3943" s="262"/>
      <c r="F3943" s="331" t="n">
        <v>1.08</v>
      </c>
      <c r="G3943" s="333" t="n">
        <v>794</v>
      </c>
      <c r="H3943" s="333" t="n">
        <f aca="false">A3943*G3943*(1-H3939/100)</f>
        <v>3176</v>
      </c>
      <c r="I3943" s="334" t="n">
        <v>587.925</v>
      </c>
      <c r="J3943" s="334" t="n">
        <f aca="false">(A3943*I3943)/J3939*K3939</f>
        <v>2134.62</v>
      </c>
      <c r="K3943" s="335" t="n">
        <f aca="false">H3943-J3943</f>
        <v>1041.38</v>
      </c>
      <c r="L3943" s="330"/>
      <c r="M3943" s="262"/>
      <c r="N3943" s="262" t="n">
        <v>587.925</v>
      </c>
      <c r="O3943" s="262" t="n">
        <v>6.03</v>
      </c>
      <c r="P3943" s="262" t="n">
        <v>880</v>
      </c>
      <c r="Q3943" s="262" t="n">
        <v>793.6988</v>
      </c>
      <c r="R3943" s="331" t="n">
        <f aca="false">A3943*F3943</f>
        <v>4.32</v>
      </c>
    </row>
    <row r="3944" s="1" customFormat="true" ht="12.75" hidden="false" customHeight="false" outlineLevel="0" collapsed="false">
      <c r="A3944" s="262" t="n">
        <v>1</v>
      </c>
      <c r="B3944" s="332" t="s">
        <v>4613</v>
      </c>
      <c r="C3944" s="332" t="s">
        <v>2395</v>
      </c>
      <c r="D3944" s="332" t="s">
        <v>4614</v>
      </c>
      <c r="E3944" s="262"/>
      <c r="F3944" s="331" t="n">
        <v>12</v>
      </c>
      <c r="G3944" s="333" t="n">
        <v>2800</v>
      </c>
      <c r="H3944" s="333" t="n">
        <f aca="false">A3944*G3944*(1-H3939/100)</f>
        <v>2800</v>
      </c>
      <c r="I3944" s="334" t="n">
        <v>1820</v>
      </c>
      <c r="J3944" s="334" t="n">
        <f aca="false">(A3944*I3944)/J3939*K3939</f>
        <v>1652</v>
      </c>
      <c r="K3944" s="335" t="n">
        <f aca="false">H3944-J3944</f>
        <v>1148</v>
      </c>
      <c r="L3944" s="330"/>
      <c r="M3944" s="262"/>
      <c r="N3944" s="262" t="n">
        <v>1820</v>
      </c>
      <c r="O3944" s="262" t="n">
        <v>20</v>
      </c>
      <c r="P3944" s="262" t="n">
        <v>3400</v>
      </c>
      <c r="Q3944" s="262" t="n">
        <v>2800</v>
      </c>
      <c r="R3944" s="331" t="n">
        <f aca="false">A3944*F3944</f>
        <v>12</v>
      </c>
    </row>
    <row r="3945" s="1" customFormat="true" ht="12.75" hidden="false" customHeight="false" outlineLevel="0" collapsed="false">
      <c r="A3945" s="262" t="n">
        <v>16</v>
      </c>
      <c r="B3945" s="332" t="s">
        <v>4615</v>
      </c>
      <c r="C3945" s="332" t="s">
        <v>1680</v>
      </c>
      <c r="D3945" s="332" t="s">
        <v>4616</v>
      </c>
      <c r="E3945" s="262"/>
      <c r="F3945" s="331"/>
      <c r="G3945" s="333" t="n">
        <v>207</v>
      </c>
      <c r="H3945" s="333" t="n">
        <f aca="false">A3945*G3945*(1-H3939/100)</f>
        <v>3312</v>
      </c>
      <c r="I3945" s="334" t="n">
        <v>153.5625</v>
      </c>
      <c r="J3945" s="334" t="n">
        <f aca="false">(A3945*I3945)/J3939*K3939</f>
        <v>2230.2</v>
      </c>
      <c r="K3945" s="335" t="n">
        <f aca="false">H3945-J3945</f>
        <v>1081.8</v>
      </c>
      <c r="L3945" s="330"/>
      <c r="M3945" s="262"/>
      <c r="N3945" s="262" t="n">
        <v>153.5625</v>
      </c>
      <c r="O3945" s="262" t="n">
        <v>1.75</v>
      </c>
      <c r="P3945" s="262" t="n">
        <v>230</v>
      </c>
      <c r="Q3945" s="262" t="n">
        <v>207.3094</v>
      </c>
      <c r="R3945" s="331" t="n">
        <f aca="false">A3945*F3945</f>
        <v>0</v>
      </c>
    </row>
    <row r="3946" s="1" customFormat="true" ht="12.75" hidden="false" customHeight="false" outlineLevel="0" collapsed="false">
      <c r="A3946" s="336" t="n">
        <f aca="false">SUM(A3940:A3945)</f>
        <v>31</v>
      </c>
      <c r="B3946" s="336" t="s">
        <v>377</v>
      </c>
      <c r="C3946" s="336"/>
      <c r="D3946" s="336"/>
      <c r="E3946" s="336"/>
      <c r="F3946" s="337" t="n">
        <f aca="false">R3946</f>
        <v>24.08</v>
      </c>
      <c r="G3946" s="338"/>
      <c r="H3946" s="339" t="n">
        <f aca="false">SUM(H3940:H3945)</f>
        <v>16822</v>
      </c>
      <c r="I3946" s="340"/>
      <c r="J3946" s="341" t="n">
        <f aca="false">SUM(J3940:J3945)</f>
        <v>10576.812</v>
      </c>
      <c r="K3946" s="335" t="n">
        <f aca="false">SUM(K3940:K3945)</f>
        <v>6245.188</v>
      </c>
      <c r="L3946" s="330"/>
      <c r="M3946" s="262"/>
      <c r="N3946" s="262"/>
      <c r="O3946" s="262"/>
      <c r="P3946" s="262"/>
      <c r="Q3946" s="262"/>
      <c r="R3946" s="331" t="n">
        <f aca="false">SUM(R3940:R3945)</f>
        <v>24.08</v>
      </c>
    </row>
    <row r="3947" s="1" customFormat="true" ht="12.75" hidden="false" customHeight="false" outlineLevel="0" collapsed="false">
      <c r="A3947" s="262"/>
      <c r="B3947" s="272" t="s">
        <v>914</v>
      </c>
      <c r="C3947" s="342"/>
      <c r="D3947" s="342"/>
      <c r="E3947" s="262"/>
      <c r="F3947" s="262"/>
      <c r="G3947" s="333"/>
      <c r="H3947" s="343" t="n">
        <v>0</v>
      </c>
      <c r="I3947" s="344" t="n">
        <f aca="false">K3948/J3948</f>
        <v>0.590460339088943</v>
      </c>
      <c r="J3947" s="345"/>
      <c r="K3947" s="335"/>
      <c r="L3947" s="330"/>
      <c r="M3947" s="262"/>
      <c r="N3947" s="262"/>
      <c r="O3947" s="262"/>
      <c r="P3947" s="262"/>
      <c r="Q3947" s="262"/>
      <c r="R3947" s="331"/>
    </row>
    <row r="3948" s="1" customFormat="true" ht="13.5" hidden="false" customHeight="false" outlineLevel="0" collapsed="false">
      <c r="A3948" s="346"/>
      <c r="B3948" s="346" t="s">
        <v>915</v>
      </c>
      <c r="C3948" s="346"/>
      <c r="D3948" s="346"/>
      <c r="E3948" s="346"/>
      <c r="F3948" s="347"/>
      <c r="G3948" s="348"/>
      <c r="H3948" s="349" t="n">
        <f aca="false">SUM(H3946:H3947)</f>
        <v>16822</v>
      </c>
      <c r="I3948" s="350" t="n">
        <f aca="false">K3948/H3948</f>
        <v>0.371251218642254</v>
      </c>
      <c r="J3948" s="351" t="n">
        <f aca="false">SUM(J3946:J3947)</f>
        <v>10576.812</v>
      </c>
      <c r="K3948" s="352" t="n">
        <f aca="false">H3948-J3948</f>
        <v>6245.188</v>
      </c>
      <c r="L3948" s="330"/>
      <c r="M3948" s="262"/>
      <c r="N3948" s="262"/>
      <c r="O3948" s="262"/>
      <c r="P3948" s="262"/>
      <c r="Q3948" s="262"/>
      <c r="R3948" s="331"/>
    </row>
    <row r="3949" s="1" customFormat="true" ht="13.5" hidden="false" customHeight="false" outlineLevel="0" collapsed="false">
      <c r="A3949" s="262"/>
      <c r="B3949" s="332"/>
      <c r="C3949" s="342"/>
      <c r="D3949" s="342"/>
      <c r="E3949" s="262"/>
      <c r="F3949" s="262"/>
      <c r="G3949" s="262"/>
      <c r="H3949" s="262"/>
      <c r="I3949" s="354"/>
      <c r="J3949" s="354"/>
      <c r="K3949" s="355"/>
      <c r="L3949" s="330"/>
      <c r="M3949" s="262"/>
      <c r="N3949" s="262"/>
      <c r="O3949" s="262"/>
      <c r="P3949" s="262"/>
      <c r="Q3949" s="262"/>
      <c r="R3949" s="331"/>
    </row>
    <row r="3950" s="1" customFormat="true" ht="13.5" hidden="false" customHeight="false" outlineLevel="0" collapsed="false">
      <c r="A3950" s="322"/>
      <c r="B3950" s="323" t="s">
        <v>4617</v>
      </c>
      <c r="C3950" s="324" t="s">
        <v>2963</v>
      </c>
      <c r="D3950" s="325" t="n">
        <v>42807</v>
      </c>
      <c r="E3950" s="322"/>
      <c r="F3950" s="322" t="s">
        <v>4618</v>
      </c>
      <c r="G3950" s="324"/>
      <c r="H3950" s="326" t="n">
        <v>0</v>
      </c>
      <c r="I3950" s="327" t="s">
        <v>358</v>
      </c>
      <c r="J3950" s="328" t="n">
        <v>65</v>
      </c>
      <c r="K3950" s="329" t="n">
        <v>59</v>
      </c>
      <c r="L3950" s="330"/>
      <c r="M3950" s="262"/>
      <c r="N3950" s="262"/>
      <c r="O3950" s="262"/>
      <c r="P3950" s="262"/>
      <c r="Q3950" s="262"/>
      <c r="R3950" s="331"/>
    </row>
    <row r="3951" s="1" customFormat="true" ht="12.75" hidden="false" customHeight="false" outlineLevel="0" collapsed="false">
      <c r="A3951" s="262" t="n">
        <v>5</v>
      </c>
      <c r="B3951" s="332" t="s">
        <v>2074</v>
      </c>
      <c r="C3951" s="332" t="s">
        <v>786</v>
      </c>
      <c r="D3951" s="332" t="s">
        <v>2075</v>
      </c>
      <c r="E3951" s="262"/>
      <c r="F3951" s="331" t="n">
        <v>4.3</v>
      </c>
      <c r="G3951" s="333" t="n">
        <v>693</v>
      </c>
      <c r="H3951" s="333" t="n">
        <f aca="false">A3951*G3951*(1-H3950/100)</f>
        <v>3465</v>
      </c>
      <c r="I3951" s="334" t="n">
        <v>513.3375</v>
      </c>
      <c r="J3951" s="334" t="n">
        <f aca="false">(A3951*I3951)/J3950*K3950</f>
        <v>2329.7625</v>
      </c>
      <c r="K3951" s="335" t="n">
        <f aca="false">H3951-J3951</f>
        <v>1135.2375</v>
      </c>
      <c r="L3951" s="330"/>
      <c r="M3951" s="262"/>
      <c r="N3951" s="262" t="n">
        <v>513.3375</v>
      </c>
      <c r="O3951" s="262" t="n">
        <v>5.85</v>
      </c>
      <c r="P3951" s="262" t="n">
        <v>770</v>
      </c>
      <c r="Q3951" s="262" t="n">
        <v>693.0056</v>
      </c>
      <c r="R3951" s="331" t="n">
        <f aca="false">A3951*F3951</f>
        <v>21.5</v>
      </c>
    </row>
    <row r="3952" s="1" customFormat="true" ht="12.75" hidden="false" customHeight="false" outlineLevel="0" collapsed="false">
      <c r="A3952" s="262" t="n">
        <v>5</v>
      </c>
      <c r="B3952" s="332" t="s">
        <v>1266</v>
      </c>
      <c r="C3952" s="332" t="s">
        <v>874</v>
      </c>
      <c r="D3952" s="332" t="s">
        <v>1267</v>
      </c>
      <c r="E3952" s="262"/>
      <c r="F3952" s="331" t="n">
        <v>0.25</v>
      </c>
      <c r="G3952" s="333" t="n">
        <v>87</v>
      </c>
      <c r="H3952" s="333" t="n">
        <f aca="false">A3952*G3952*(1-H3950/100)</f>
        <v>435</v>
      </c>
      <c r="I3952" s="334" t="n">
        <v>61.88</v>
      </c>
      <c r="J3952" s="334" t="n">
        <f aca="false">(A3952*I3952)/J3950*K3950</f>
        <v>280.84</v>
      </c>
      <c r="K3952" s="335" t="n">
        <f aca="false">H3952-J3952</f>
        <v>154.16</v>
      </c>
      <c r="L3952" s="330"/>
      <c r="M3952" s="262"/>
      <c r="N3952" s="262" t="n">
        <v>61.88</v>
      </c>
      <c r="O3952" s="262" t="n">
        <v>0.68</v>
      </c>
      <c r="P3952" s="262" t="n">
        <v>185.64</v>
      </c>
      <c r="Q3952" s="262" t="n">
        <v>86.632</v>
      </c>
      <c r="R3952" s="331" t="n">
        <f aca="false">A3952*F3952</f>
        <v>1.25</v>
      </c>
    </row>
    <row r="3953" s="1" customFormat="true" ht="12.75" hidden="false" customHeight="false" outlineLevel="0" collapsed="false">
      <c r="A3953" s="262" t="n">
        <v>1</v>
      </c>
      <c r="B3953" s="332" t="s">
        <v>4619</v>
      </c>
      <c r="C3953" s="332" t="s">
        <v>1995</v>
      </c>
      <c r="D3953" s="332" t="s">
        <v>1996</v>
      </c>
      <c r="E3953" s="262"/>
      <c r="F3953" s="331" t="n">
        <v>15.9</v>
      </c>
      <c r="G3953" s="333" t="n">
        <v>2539</v>
      </c>
      <c r="H3953" s="333" t="n">
        <f aca="false">A3953*G3953*(1-H3950/100)</f>
        <v>2539</v>
      </c>
      <c r="I3953" s="334" t="n">
        <v>1953.315</v>
      </c>
      <c r="J3953" s="334" t="n">
        <f aca="false">(A3953*I3953)/J3950*K3950</f>
        <v>1773.009</v>
      </c>
      <c r="K3953" s="335" t="n">
        <f aca="false">H3953-J3953</f>
        <v>765.991</v>
      </c>
      <c r="L3953" s="330"/>
      <c r="M3953" s="262"/>
      <c r="N3953" s="262" t="n">
        <v>1953.315</v>
      </c>
      <c r="O3953" s="262" t="n">
        <v>22.26</v>
      </c>
      <c r="P3953" s="262" t="n">
        <v>2929.9725</v>
      </c>
      <c r="Q3953" s="262" t="n">
        <v>2539.3095</v>
      </c>
      <c r="R3953" s="331" t="n">
        <f aca="false">A3953*F3953</f>
        <v>15.9</v>
      </c>
    </row>
    <row r="3954" s="1" customFormat="true" ht="12.75" hidden="false" customHeight="false" outlineLevel="0" collapsed="false">
      <c r="A3954" s="262" t="n">
        <v>1</v>
      </c>
      <c r="B3954" s="332" t="s">
        <v>4620</v>
      </c>
      <c r="C3954" s="332" t="s">
        <v>1995</v>
      </c>
      <c r="D3954" s="332" t="s">
        <v>1998</v>
      </c>
      <c r="E3954" s="262"/>
      <c r="F3954" s="331" t="n">
        <v>15.9</v>
      </c>
      <c r="G3954" s="333" t="n">
        <v>2539</v>
      </c>
      <c r="H3954" s="333" t="n">
        <f aca="false">A3954*G3954*(1-H3950/100)</f>
        <v>2539</v>
      </c>
      <c r="I3954" s="334" t="n">
        <v>1953.315</v>
      </c>
      <c r="J3954" s="334" t="n">
        <f aca="false">(A3954*I3954)/J3950*K3950</f>
        <v>1773.009</v>
      </c>
      <c r="K3954" s="335" t="n">
        <f aca="false">H3954-J3954</f>
        <v>765.991</v>
      </c>
      <c r="L3954" s="330"/>
      <c r="M3954" s="262"/>
      <c r="N3954" s="262" t="n">
        <v>1953.315</v>
      </c>
      <c r="O3954" s="262" t="n">
        <v>22.26</v>
      </c>
      <c r="P3954" s="262" t="n">
        <v>2929.9725</v>
      </c>
      <c r="Q3954" s="262" t="n">
        <v>2539.3095</v>
      </c>
      <c r="R3954" s="331" t="n">
        <f aca="false">A3954*F3954</f>
        <v>15.9</v>
      </c>
    </row>
    <row r="3955" s="1" customFormat="true" ht="12.75" hidden="false" customHeight="false" outlineLevel="0" collapsed="false">
      <c r="A3955" s="262" t="n">
        <v>200</v>
      </c>
      <c r="B3955" s="332" t="s">
        <v>1313</v>
      </c>
      <c r="C3955" s="332" t="s">
        <v>1314</v>
      </c>
      <c r="D3955" s="332" t="s">
        <v>2005</v>
      </c>
      <c r="E3955" s="262"/>
      <c r="F3955" s="331" t="n">
        <v>0.33</v>
      </c>
      <c r="G3955" s="333" t="n">
        <v>71</v>
      </c>
      <c r="H3955" s="333" t="n">
        <f aca="false">A3955*G3955*(1-H3950/100)</f>
        <v>14200</v>
      </c>
      <c r="I3955" s="334" t="n">
        <v>52.65</v>
      </c>
      <c r="J3955" s="334" t="n">
        <f aca="false">(A3955*I3955)/J3950*K3950</f>
        <v>9558</v>
      </c>
      <c r="K3955" s="335" t="n">
        <f aca="false">H3955-J3955</f>
        <v>4642</v>
      </c>
      <c r="L3955" s="330"/>
      <c r="M3955" s="262"/>
      <c r="N3955" s="262" t="n">
        <v>52.65</v>
      </c>
      <c r="O3955" s="262" t="n">
        <v>0.6</v>
      </c>
      <c r="P3955" s="262"/>
      <c r="Q3955" s="262" t="n">
        <v>71.0775</v>
      </c>
      <c r="R3955" s="331" t="n">
        <f aca="false">A3955*F3955</f>
        <v>66</v>
      </c>
    </row>
    <row r="3956" s="1" customFormat="true" ht="12.75" hidden="false" customHeight="false" outlineLevel="0" collapsed="false">
      <c r="A3956" s="262" t="n">
        <v>2</v>
      </c>
      <c r="B3956" s="332" t="s">
        <v>4621</v>
      </c>
      <c r="C3956" s="332" t="s">
        <v>2910</v>
      </c>
      <c r="D3956" s="332" t="s">
        <v>4622</v>
      </c>
      <c r="E3956" s="262"/>
      <c r="F3956" s="331" t="n">
        <v>40</v>
      </c>
      <c r="G3956" s="333" t="n">
        <v>5864</v>
      </c>
      <c r="H3956" s="333" t="n">
        <f aca="false">A3956*G3956*(1-H3950/100)</f>
        <v>11728</v>
      </c>
      <c r="I3956" s="334" t="n">
        <v>4343.625</v>
      </c>
      <c r="J3956" s="334" t="n">
        <f aca="false">(A3956*I3956)/J3950*K3950</f>
        <v>7885.35</v>
      </c>
      <c r="K3956" s="335" t="n">
        <f aca="false">H3956-J3956</f>
        <v>3842.65</v>
      </c>
      <c r="L3956" s="330"/>
      <c r="M3956" s="262"/>
      <c r="N3956" s="262" t="n">
        <v>4343.625</v>
      </c>
      <c r="O3956" s="262" t="n">
        <v>49.5</v>
      </c>
      <c r="P3956" s="262" t="n">
        <v>6515.4375</v>
      </c>
      <c r="Q3956" s="262" t="n">
        <v>5863.8938</v>
      </c>
      <c r="R3956" s="331" t="n">
        <f aca="false">A3956*F3956</f>
        <v>80</v>
      </c>
    </row>
    <row r="3957" s="1" customFormat="true" ht="12.75" hidden="false" customHeight="false" outlineLevel="0" collapsed="false">
      <c r="A3957" s="262" t="n">
        <v>2</v>
      </c>
      <c r="B3957" s="332" t="s">
        <v>2269</v>
      </c>
      <c r="C3957" s="332" t="s">
        <v>1720</v>
      </c>
      <c r="D3957" s="332" t="s">
        <v>2270</v>
      </c>
      <c r="E3957" s="262"/>
      <c r="F3957" s="331"/>
      <c r="G3957" s="333" t="n">
        <v>819</v>
      </c>
      <c r="H3957" s="333" t="n">
        <f aca="false">A3957*G3957*(1-H3950/100)</f>
        <v>1638</v>
      </c>
      <c r="I3957" s="334" t="n">
        <v>546</v>
      </c>
      <c r="J3957" s="334" t="n">
        <f aca="false">(A3957*I3957)/J3950*K3950</f>
        <v>991.2</v>
      </c>
      <c r="K3957" s="335" t="n">
        <f aca="false">H3957-J3957</f>
        <v>646.8</v>
      </c>
      <c r="L3957" s="330"/>
      <c r="M3957" s="262"/>
      <c r="N3957" s="262" t="n">
        <v>546</v>
      </c>
      <c r="O3957" s="262" t="n">
        <v>6</v>
      </c>
      <c r="P3957" s="262" t="n">
        <v>928.2</v>
      </c>
      <c r="Q3957" s="262" t="n">
        <v>819</v>
      </c>
      <c r="R3957" s="331" t="n">
        <f aca="false">A3957*F3957</f>
        <v>0</v>
      </c>
    </row>
    <row r="3958" s="1" customFormat="true" ht="12.75" hidden="false" customHeight="false" outlineLevel="0" collapsed="false">
      <c r="A3958" s="262" t="n">
        <v>4</v>
      </c>
      <c r="B3958" s="332" t="s">
        <v>3510</v>
      </c>
      <c r="C3958" s="332" t="s">
        <v>2579</v>
      </c>
      <c r="D3958" s="332" t="s">
        <v>3511</v>
      </c>
      <c r="E3958" s="262"/>
      <c r="F3958" s="331" t="n">
        <v>13.2</v>
      </c>
      <c r="G3958" s="333" t="n">
        <v>3394</v>
      </c>
      <c r="H3958" s="333" t="n">
        <f aca="false">A3958*G3958*(1-H3950/100)</f>
        <v>13576</v>
      </c>
      <c r="I3958" s="334" t="n">
        <v>1998.1</v>
      </c>
      <c r="J3958" s="334" t="n">
        <f aca="false">(A3958*I3958)/J3950*K3950</f>
        <v>7254.64</v>
      </c>
      <c r="K3958" s="335" t="n">
        <f aca="false">H3958-J3958</f>
        <v>6321.36</v>
      </c>
      <c r="L3958" s="330"/>
      <c r="M3958" s="262"/>
      <c r="N3958" s="262" t="n">
        <v>1998.1</v>
      </c>
      <c r="O3958" s="262" t="n">
        <v>21.2</v>
      </c>
      <c r="P3958" s="262" t="n">
        <v>3000</v>
      </c>
      <c r="Q3958" s="262" t="n">
        <v>3394</v>
      </c>
      <c r="R3958" s="331" t="n">
        <f aca="false">A3958*F3958</f>
        <v>52.8</v>
      </c>
    </row>
    <row r="3959" s="1" customFormat="true" ht="12.75" hidden="false" customHeight="false" outlineLevel="0" collapsed="false">
      <c r="A3959" s="262" t="n">
        <v>6</v>
      </c>
      <c r="B3959" s="332" t="s">
        <v>1613</v>
      </c>
      <c r="C3959" s="332" t="s">
        <v>1532</v>
      </c>
      <c r="D3959" s="332" t="s">
        <v>1614</v>
      </c>
      <c r="E3959" s="262"/>
      <c r="F3959" s="331" t="n">
        <v>0.59</v>
      </c>
      <c r="G3959" s="333" t="n">
        <v>131</v>
      </c>
      <c r="H3959" s="333" t="n">
        <f aca="false">A3959*G3959*(1-H3950/100)</f>
        <v>786</v>
      </c>
      <c r="I3959" s="334" t="n">
        <v>88.4</v>
      </c>
      <c r="J3959" s="334" t="n">
        <f aca="false">(A3959*I3959)/J3950*K3950</f>
        <v>481.44</v>
      </c>
      <c r="K3959" s="335" t="n">
        <f aca="false">H3959-J3959</f>
        <v>304.56</v>
      </c>
      <c r="L3959" s="330"/>
      <c r="M3959" s="262"/>
      <c r="N3959" s="262" t="n">
        <v>88.4</v>
      </c>
      <c r="O3959" s="262" t="n">
        <v>0.8</v>
      </c>
      <c r="P3959" s="262" t="n">
        <v>300</v>
      </c>
      <c r="Q3959" s="262" t="n">
        <v>131</v>
      </c>
      <c r="R3959" s="331" t="n">
        <f aca="false">A3959*F3959</f>
        <v>3.54</v>
      </c>
    </row>
    <row r="3960" s="1" customFormat="true" ht="12.75" hidden="false" customHeight="false" outlineLevel="0" collapsed="false">
      <c r="A3960" s="262" t="n">
        <v>4</v>
      </c>
      <c r="B3960" s="332" t="s">
        <v>2969</v>
      </c>
      <c r="C3960" s="272" t="s">
        <v>1980</v>
      </c>
      <c r="D3960" s="332"/>
      <c r="E3960" s="262"/>
      <c r="F3960" s="331"/>
      <c r="G3960" s="333"/>
      <c r="H3960" s="333"/>
      <c r="I3960" s="334"/>
      <c r="J3960" s="334"/>
      <c r="K3960" s="335"/>
      <c r="L3960" s="330"/>
      <c r="M3960" s="262"/>
      <c r="N3960" s="262"/>
      <c r="O3960" s="262"/>
      <c r="P3960" s="262"/>
      <c r="Q3960" s="262"/>
      <c r="R3960" s="331"/>
    </row>
    <row r="3961" s="1" customFormat="true" ht="12.75" hidden="false" customHeight="false" outlineLevel="0" collapsed="false">
      <c r="A3961" s="262" t="n">
        <v>2</v>
      </c>
      <c r="B3961" s="332" t="s">
        <v>3737</v>
      </c>
      <c r="C3961" s="272" t="s">
        <v>1980</v>
      </c>
      <c r="D3961" s="332"/>
      <c r="E3961" s="262"/>
      <c r="F3961" s="331"/>
      <c r="G3961" s="333"/>
      <c r="H3961" s="333"/>
      <c r="I3961" s="334"/>
      <c r="J3961" s="334"/>
      <c r="K3961" s="335"/>
      <c r="L3961" s="330"/>
      <c r="M3961" s="262"/>
      <c r="N3961" s="262"/>
      <c r="O3961" s="262"/>
      <c r="P3961" s="262"/>
      <c r="Q3961" s="262"/>
      <c r="R3961" s="331"/>
    </row>
    <row r="3962" s="1" customFormat="true" ht="12.75" hidden="false" customHeight="false" outlineLevel="0" collapsed="false">
      <c r="A3962" s="336" t="n">
        <f aca="false">SUM(A3951:A3961)</f>
        <v>232</v>
      </c>
      <c r="B3962" s="336" t="s">
        <v>377</v>
      </c>
      <c r="C3962" s="336"/>
      <c r="D3962" s="336"/>
      <c r="E3962" s="336"/>
      <c r="F3962" s="337" t="n">
        <f aca="false">R3962</f>
        <v>256.89</v>
      </c>
      <c r="G3962" s="338"/>
      <c r="H3962" s="339" t="n">
        <f aca="false">SUM(H3951:H3959)</f>
        <v>50906</v>
      </c>
      <c r="I3962" s="340"/>
      <c r="J3962" s="341" t="n">
        <f aca="false">SUM(J3951:J3959)</f>
        <v>32327.2505</v>
      </c>
      <c r="K3962" s="335" t="n">
        <f aca="false">SUM(K3951:K3959)</f>
        <v>18578.7495</v>
      </c>
      <c r="L3962" s="330"/>
      <c r="M3962" s="262"/>
      <c r="N3962" s="262"/>
      <c r="O3962" s="262"/>
      <c r="P3962" s="262"/>
      <c r="Q3962" s="262"/>
      <c r="R3962" s="331" t="n">
        <f aca="false">SUM(R3951:R3959)</f>
        <v>256.89</v>
      </c>
    </row>
    <row r="3963" s="1" customFormat="true" ht="12.75" hidden="false" customHeight="false" outlineLevel="0" collapsed="false">
      <c r="A3963" s="262"/>
      <c r="B3963" s="272" t="s">
        <v>914</v>
      </c>
      <c r="C3963" s="342"/>
      <c r="D3963" s="342"/>
      <c r="E3963" s="262"/>
      <c r="F3963" s="262"/>
      <c r="G3963" s="333"/>
      <c r="H3963" s="343" t="n">
        <v>0</v>
      </c>
      <c r="I3963" s="344" t="n">
        <f aca="false">K3964/J3964</f>
        <v>0.574708619280814</v>
      </c>
      <c r="J3963" s="345"/>
      <c r="K3963" s="335"/>
      <c r="L3963" s="330"/>
      <c r="M3963" s="262"/>
      <c r="N3963" s="262"/>
      <c r="O3963" s="262"/>
      <c r="P3963" s="262"/>
      <c r="Q3963" s="262"/>
      <c r="R3963" s="331"/>
    </row>
    <row r="3964" s="1" customFormat="true" ht="13.5" hidden="false" customHeight="false" outlineLevel="0" collapsed="false">
      <c r="A3964" s="346"/>
      <c r="B3964" s="346" t="s">
        <v>915</v>
      </c>
      <c r="C3964" s="346"/>
      <c r="D3964" s="346"/>
      <c r="E3964" s="346"/>
      <c r="F3964" s="347"/>
      <c r="G3964" s="348"/>
      <c r="H3964" s="349" t="n">
        <f aca="false">SUM(H3962:H3963)</f>
        <v>50906</v>
      </c>
      <c r="I3964" s="350" t="n">
        <f aca="false">K3964/H3964</f>
        <v>0.36496188072133</v>
      </c>
      <c r="J3964" s="351" t="n">
        <f aca="false">SUM(J3962:J3963)</f>
        <v>32327.2505</v>
      </c>
      <c r="K3964" s="352" t="n">
        <f aca="false">H3964-J3964</f>
        <v>18578.7495</v>
      </c>
      <c r="L3964" s="330"/>
      <c r="M3964" s="262"/>
      <c r="N3964" s="262"/>
      <c r="O3964" s="262"/>
      <c r="P3964" s="262"/>
      <c r="Q3964" s="262"/>
      <c r="R3964" s="331"/>
    </row>
    <row r="3965" s="1" customFormat="true" ht="13.5" hidden="false" customHeight="false" outlineLevel="0" collapsed="false">
      <c r="A3965" s="262"/>
      <c r="B3965" s="332"/>
      <c r="C3965" s="342"/>
      <c r="D3965" s="342"/>
      <c r="E3965" s="262"/>
      <c r="F3965" s="262"/>
      <c r="G3965" s="262"/>
      <c r="H3965" s="262"/>
      <c r="I3965" s="354"/>
      <c r="J3965" s="354"/>
      <c r="K3965" s="355"/>
      <c r="L3965" s="330"/>
      <c r="M3965" s="262"/>
      <c r="N3965" s="262"/>
      <c r="O3965" s="262"/>
      <c r="P3965" s="262"/>
      <c r="Q3965" s="262"/>
      <c r="R3965" s="331"/>
    </row>
    <row r="3966" s="1" customFormat="true" ht="13.5" hidden="false" customHeight="false" outlineLevel="0" collapsed="false">
      <c r="A3966" s="322"/>
      <c r="B3966" s="323" t="s">
        <v>3175</v>
      </c>
      <c r="C3966" s="324"/>
      <c r="D3966" s="325" t="n">
        <v>42807</v>
      </c>
      <c r="E3966" s="322"/>
      <c r="F3966" s="322" t="s">
        <v>4623</v>
      </c>
      <c r="G3966" s="324"/>
      <c r="H3966" s="326" t="n">
        <v>0</v>
      </c>
      <c r="I3966" s="327" t="s">
        <v>358</v>
      </c>
      <c r="J3966" s="328" t="n">
        <v>65</v>
      </c>
      <c r="K3966" s="329" t="n">
        <v>59</v>
      </c>
      <c r="L3966" s="330"/>
      <c r="M3966" s="262"/>
      <c r="N3966" s="262"/>
      <c r="O3966" s="262"/>
      <c r="P3966" s="262"/>
      <c r="Q3966" s="262"/>
      <c r="R3966" s="331"/>
    </row>
    <row r="3967" s="1" customFormat="true" ht="12.75" hidden="false" customHeight="false" outlineLevel="0" collapsed="false">
      <c r="A3967" s="262" t="n">
        <v>2</v>
      </c>
      <c r="B3967" s="332" t="s">
        <v>4624</v>
      </c>
      <c r="C3967" s="332" t="s">
        <v>3718</v>
      </c>
      <c r="D3967" s="332" t="s">
        <v>4625</v>
      </c>
      <c r="E3967" s="262"/>
      <c r="F3967" s="331" t="n">
        <v>48</v>
      </c>
      <c r="G3967" s="333" t="n">
        <v>5000</v>
      </c>
      <c r="H3967" s="333" t="n">
        <f aca="false">A3967*G3967*(1-H3966/100)</f>
        <v>10000</v>
      </c>
      <c r="I3967" s="334" t="n">
        <v>3159</v>
      </c>
      <c r="J3967" s="334" t="n">
        <f aca="false">(A3967*I3967)/J3966*K3966</f>
        <v>5734.8</v>
      </c>
      <c r="K3967" s="335" t="n">
        <f aca="false">H3967-J3967</f>
        <v>4265.2</v>
      </c>
      <c r="L3967" s="330"/>
      <c r="M3967" s="262"/>
      <c r="N3967" s="262" t="n">
        <v>3159</v>
      </c>
      <c r="O3967" s="262" t="n">
        <v>36</v>
      </c>
      <c r="P3967" s="262" t="n">
        <v>4738.5</v>
      </c>
      <c r="Q3967" s="262" t="n">
        <v>4264.65</v>
      </c>
      <c r="R3967" s="331" t="n">
        <f aca="false">A3967*F3967</f>
        <v>96</v>
      </c>
    </row>
    <row r="3968" s="1" customFormat="true" ht="12.75" hidden="false" customHeight="false" outlineLevel="0" collapsed="false">
      <c r="A3968" s="336" t="n">
        <f aca="false">SUM(A3967:A3967)</f>
        <v>2</v>
      </c>
      <c r="B3968" s="336" t="s">
        <v>377</v>
      </c>
      <c r="C3968" s="336"/>
      <c r="D3968" s="336"/>
      <c r="E3968" s="336"/>
      <c r="F3968" s="337" t="n">
        <f aca="false">R3968</f>
        <v>96</v>
      </c>
      <c r="G3968" s="338"/>
      <c r="H3968" s="339" t="n">
        <f aca="false">SUM(H3967:H3967)</f>
        <v>10000</v>
      </c>
      <c r="I3968" s="340"/>
      <c r="J3968" s="341" t="n">
        <f aca="false">SUM(J3967:J3967)</f>
        <v>5734.8</v>
      </c>
      <c r="K3968" s="335" t="n">
        <f aca="false">SUM(K3967:K3967)</f>
        <v>4265.2</v>
      </c>
      <c r="L3968" s="330"/>
      <c r="M3968" s="262"/>
      <c r="N3968" s="262"/>
      <c r="O3968" s="262"/>
      <c r="P3968" s="262"/>
      <c r="Q3968" s="262"/>
      <c r="R3968" s="331" t="n">
        <f aca="false">SUM(R3967:R3967)</f>
        <v>96</v>
      </c>
    </row>
    <row r="3969" s="1" customFormat="true" ht="12.75" hidden="false" customHeight="false" outlineLevel="0" collapsed="false">
      <c r="A3969" s="262"/>
      <c r="B3969" s="272" t="s">
        <v>914</v>
      </c>
      <c r="C3969" s="342"/>
      <c r="D3969" s="342"/>
      <c r="E3969" s="262"/>
      <c r="F3969" s="262"/>
      <c r="G3969" s="333"/>
      <c r="H3969" s="343" t="n">
        <v>0</v>
      </c>
      <c r="I3969" s="344" t="n">
        <f aca="false">K3970/J3970</f>
        <v>0.743739973495152</v>
      </c>
      <c r="J3969" s="345"/>
      <c r="K3969" s="335"/>
      <c r="L3969" s="330"/>
      <c r="M3969" s="262"/>
      <c r="N3969" s="262"/>
      <c r="O3969" s="262"/>
      <c r="P3969" s="262"/>
      <c r="Q3969" s="262"/>
      <c r="R3969" s="331"/>
    </row>
    <row r="3970" s="1" customFormat="true" ht="13.5" hidden="false" customHeight="false" outlineLevel="0" collapsed="false">
      <c r="A3970" s="346"/>
      <c r="B3970" s="346" t="s">
        <v>915</v>
      </c>
      <c r="C3970" s="346"/>
      <c r="D3970" s="346"/>
      <c r="E3970" s="346"/>
      <c r="F3970" s="347"/>
      <c r="G3970" s="348"/>
      <c r="H3970" s="349" t="n">
        <f aca="false">SUM(H3968:H3969)</f>
        <v>10000</v>
      </c>
      <c r="I3970" s="350" t="n">
        <f aca="false">K3970/H3970</f>
        <v>0.42652</v>
      </c>
      <c r="J3970" s="351" t="n">
        <f aca="false">SUM(J3968:J3969)</f>
        <v>5734.8</v>
      </c>
      <c r="K3970" s="352" t="n">
        <f aca="false">H3970-J3970</f>
        <v>4265.2</v>
      </c>
      <c r="L3970" s="330"/>
      <c r="M3970" s="262"/>
      <c r="N3970" s="262"/>
      <c r="O3970" s="262"/>
      <c r="P3970" s="262"/>
      <c r="Q3970" s="262"/>
      <c r="R3970" s="331"/>
    </row>
    <row r="3971" s="1" customFormat="true" ht="13.5" hidden="false" customHeight="false" outlineLevel="0" collapsed="false">
      <c r="A3971" s="262"/>
      <c r="B3971" s="332"/>
      <c r="C3971" s="342"/>
      <c r="D3971" s="342"/>
      <c r="E3971" s="262"/>
      <c r="F3971" s="262"/>
      <c r="G3971" s="262"/>
      <c r="H3971" s="262"/>
      <c r="I3971" s="354"/>
      <c r="J3971" s="354"/>
      <c r="K3971" s="355"/>
      <c r="L3971" s="330"/>
      <c r="M3971" s="262"/>
      <c r="N3971" s="262"/>
      <c r="O3971" s="262"/>
      <c r="P3971" s="262"/>
      <c r="Q3971" s="262"/>
      <c r="R3971" s="331"/>
    </row>
    <row r="3972" s="1" customFormat="true" ht="13.5" hidden="false" customHeight="false" outlineLevel="0" collapsed="false">
      <c r="A3972" s="322"/>
      <c r="B3972" s="323" t="s">
        <v>4626</v>
      </c>
      <c r="C3972" s="324" t="s">
        <v>3222</v>
      </c>
      <c r="D3972" s="325" t="n">
        <v>42807</v>
      </c>
      <c r="E3972" s="322"/>
      <c r="F3972" s="322" t="s">
        <v>4623</v>
      </c>
      <c r="G3972" s="324"/>
      <c r="H3972" s="326" t="n">
        <v>0</v>
      </c>
      <c r="I3972" s="327" t="s">
        <v>358</v>
      </c>
      <c r="J3972" s="328" t="n">
        <v>65</v>
      </c>
      <c r="K3972" s="329" t="n">
        <v>59</v>
      </c>
      <c r="L3972" s="330"/>
      <c r="M3972" s="262"/>
      <c r="N3972" s="262"/>
      <c r="O3972" s="262"/>
      <c r="P3972" s="262"/>
      <c r="Q3972" s="262"/>
      <c r="R3972" s="331"/>
    </row>
    <row r="3973" s="1" customFormat="true" ht="12.75" hidden="false" customHeight="false" outlineLevel="0" collapsed="false">
      <c r="A3973" s="262" t="n">
        <v>6</v>
      </c>
      <c r="B3973" s="332" t="s">
        <v>815</v>
      </c>
      <c r="C3973" s="332" t="s">
        <v>816</v>
      </c>
      <c r="D3973" s="332" t="s">
        <v>1307</v>
      </c>
      <c r="E3973" s="262"/>
      <c r="F3973" s="331" t="n">
        <v>13.5</v>
      </c>
      <c r="G3973" s="333" t="n">
        <v>2295</v>
      </c>
      <c r="H3973" s="333" t="n">
        <f aca="false">A3973*G3973*(1-H3972/100)</f>
        <v>13770</v>
      </c>
      <c r="I3973" s="334" t="n">
        <v>1765.53</v>
      </c>
      <c r="J3973" s="334" t="n">
        <f aca="false">(A3973*I3973)/J3972*K3972</f>
        <v>9615.348</v>
      </c>
      <c r="K3973" s="335" t="n">
        <f aca="false">H3973-J3973</f>
        <v>4154.652</v>
      </c>
      <c r="L3973" s="330"/>
      <c r="M3973" s="262"/>
      <c r="N3973" s="262" t="n">
        <v>1765.53</v>
      </c>
      <c r="O3973" s="262" t="n">
        <v>20.12</v>
      </c>
      <c r="P3973" s="262" t="n">
        <v>2650</v>
      </c>
      <c r="Q3973" s="262" t="n">
        <v>2295.189</v>
      </c>
      <c r="R3973" s="331" t="n">
        <f aca="false">A3973*F3973</f>
        <v>81</v>
      </c>
    </row>
    <row r="3974" s="1" customFormat="true" ht="12.75" hidden="false" customHeight="false" outlineLevel="0" collapsed="false">
      <c r="A3974" s="262" t="n">
        <v>8</v>
      </c>
      <c r="B3974" s="332" t="s">
        <v>2076</v>
      </c>
      <c r="C3974" s="332" t="s">
        <v>2077</v>
      </c>
      <c r="D3974" s="332" t="s">
        <v>2078</v>
      </c>
      <c r="E3974" s="262"/>
      <c r="F3974" s="331" t="n">
        <v>1.16</v>
      </c>
      <c r="G3974" s="333" t="n">
        <v>447</v>
      </c>
      <c r="H3974" s="333" t="n">
        <f aca="false">A3974*G3974*(1-H3972/100)</f>
        <v>3576</v>
      </c>
      <c r="I3974" s="334" t="n">
        <v>319.41</v>
      </c>
      <c r="J3974" s="334" t="n">
        <f aca="false">(A3974*I3974)/J3972*K3972</f>
        <v>2319.408</v>
      </c>
      <c r="K3974" s="335" t="n">
        <f aca="false">H3974-J3974</f>
        <v>1256.592</v>
      </c>
      <c r="L3974" s="330"/>
      <c r="M3974" s="262"/>
      <c r="N3974" s="262" t="n">
        <v>319.41</v>
      </c>
      <c r="O3974" s="262" t="n">
        <v>3.64</v>
      </c>
      <c r="P3974" s="262" t="n">
        <v>638.82</v>
      </c>
      <c r="Q3974" s="262" t="n">
        <v>447</v>
      </c>
      <c r="R3974" s="331" t="n">
        <f aca="false">A3974*F3974</f>
        <v>9.28</v>
      </c>
    </row>
    <row r="3975" s="1" customFormat="true" ht="12.75" hidden="false" customHeight="false" outlineLevel="0" collapsed="false">
      <c r="A3975" s="336" t="n">
        <f aca="false">SUM(A3973:A3974)</f>
        <v>14</v>
      </c>
      <c r="B3975" s="336" t="s">
        <v>377</v>
      </c>
      <c r="C3975" s="336"/>
      <c r="D3975" s="336"/>
      <c r="E3975" s="336"/>
      <c r="F3975" s="337" t="n">
        <f aca="false">R3975</f>
        <v>90.28</v>
      </c>
      <c r="G3975" s="338"/>
      <c r="H3975" s="339" t="n">
        <f aca="false">SUM(H3973:H3974)</f>
        <v>17346</v>
      </c>
      <c r="I3975" s="340"/>
      <c r="J3975" s="341" t="n">
        <f aca="false">SUM(J3973:J3974)</f>
        <v>11934.756</v>
      </c>
      <c r="K3975" s="335" t="n">
        <f aca="false">SUM(K3973:K3974)</f>
        <v>5411.244</v>
      </c>
      <c r="L3975" s="330"/>
      <c r="M3975" s="262"/>
      <c r="N3975" s="262"/>
      <c r="O3975" s="262"/>
      <c r="P3975" s="262"/>
      <c r="Q3975" s="262"/>
      <c r="R3975" s="331" t="n">
        <f aca="false">SUM(R3973:R3974)</f>
        <v>90.28</v>
      </c>
    </row>
    <row r="3976" s="1" customFormat="true" ht="12.75" hidden="false" customHeight="false" outlineLevel="0" collapsed="false">
      <c r="A3976" s="262"/>
      <c r="B3976" s="272" t="s">
        <v>914</v>
      </c>
      <c r="C3976" s="342"/>
      <c r="D3976" s="342"/>
      <c r="E3976" s="262"/>
      <c r="F3976" s="262"/>
      <c r="G3976" s="333"/>
      <c r="H3976" s="343" t="n">
        <v>0</v>
      </c>
      <c r="I3976" s="344" t="n">
        <f aca="false">K3977/J3977</f>
        <v>0.453402147475826</v>
      </c>
      <c r="J3976" s="345"/>
      <c r="K3976" s="335"/>
      <c r="L3976" s="330"/>
      <c r="M3976" s="262"/>
      <c r="N3976" s="262"/>
      <c r="O3976" s="262"/>
      <c r="P3976" s="262"/>
      <c r="Q3976" s="262"/>
      <c r="R3976" s="331"/>
    </row>
    <row r="3977" s="1" customFormat="true" ht="13.5" hidden="false" customHeight="false" outlineLevel="0" collapsed="false">
      <c r="A3977" s="346"/>
      <c r="B3977" s="346" t="s">
        <v>915</v>
      </c>
      <c r="C3977" s="346"/>
      <c r="D3977" s="346"/>
      <c r="E3977" s="346"/>
      <c r="F3977" s="347"/>
      <c r="G3977" s="348"/>
      <c r="H3977" s="349" t="n">
        <f aca="false">SUM(H3975:H3976)</f>
        <v>17346</v>
      </c>
      <c r="I3977" s="350" t="n">
        <f aca="false">K3977/H3977</f>
        <v>0.311959183673469</v>
      </c>
      <c r="J3977" s="351" t="n">
        <f aca="false">SUM(J3975:J3976)</f>
        <v>11934.756</v>
      </c>
      <c r="K3977" s="352" t="n">
        <f aca="false">H3977-J3977</f>
        <v>5411.244</v>
      </c>
      <c r="L3977" s="330"/>
      <c r="M3977" s="262"/>
      <c r="N3977" s="262"/>
      <c r="O3977" s="262"/>
      <c r="P3977" s="262"/>
      <c r="Q3977" s="262"/>
      <c r="R3977" s="331"/>
    </row>
    <row r="3978" s="1" customFormat="true" ht="13.5" hidden="false" customHeight="false" outlineLevel="0" collapsed="false">
      <c r="A3978" s="262"/>
      <c r="B3978" s="272"/>
      <c r="C3978" s="342"/>
      <c r="D3978" s="342"/>
      <c r="E3978" s="262"/>
      <c r="F3978" s="262"/>
      <c r="G3978" s="262"/>
      <c r="H3978" s="262"/>
      <c r="I3978" s="354"/>
      <c r="J3978" s="354"/>
      <c r="K3978" s="355"/>
      <c r="L3978" s="330"/>
      <c r="M3978" s="262"/>
      <c r="N3978" s="262"/>
      <c r="O3978" s="262"/>
      <c r="P3978" s="262"/>
      <c r="Q3978" s="262"/>
      <c r="R3978" s="331"/>
    </row>
    <row r="3979" s="1" customFormat="true" ht="13.5" hidden="false" customHeight="false" outlineLevel="0" collapsed="false">
      <c r="A3979" s="322"/>
      <c r="B3979" s="272" t="s">
        <v>4627</v>
      </c>
      <c r="C3979" s="324"/>
      <c r="D3979" s="325" t="n">
        <v>42807</v>
      </c>
      <c r="E3979" s="322"/>
      <c r="F3979" s="322" t="s">
        <v>4623</v>
      </c>
      <c r="G3979" s="324"/>
      <c r="H3979" s="326" t="n">
        <v>0</v>
      </c>
      <c r="I3979" s="327" t="s">
        <v>358</v>
      </c>
      <c r="J3979" s="328" t="n">
        <v>65</v>
      </c>
      <c r="K3979" s="329" t="n">
        <v>59</v>
      </c>
      <c r="L3979" s="330"/>
      <c r="M3979" s="262"/>
      <c r="N3979" s="262"/>
      <c r="O3979" s="262"/>
      <c r="P3979" s="262"/>
      <c r="Q3979" s="262"/>
      <c r="R3979" s="331"/>
    </row>
    <row r="3980" s="1" customFormat="true" ht="12.75" hidden="false" customHeight="false" outlineLevel="0" collapsed="false">
      <c r="A3980" s="262" t="n">
        <v>5</v>
      </c>
      <c r="B3980" s="332" t="s">
        <v>285</v>
      </c>
      <c r="C3980" s="332" t="s">
        <v>780</v>
      </c>
      <c r="D3980" s="332" t="s">
        <v>2575</v>
      </c>
      <c r="E3980" s="262"/>
      <c r="F3980" s="331" t="n">
        <v>18</v>
      </c>
      <c r="G3980" s="333" t="n">
        <v>3399</v>
      </c>
      <c r="H3980" s="333" t="n">
        <f aca="false">A3980*G3980*(1-H3979/100)</f>
        <v>16995</v>
      </c>
      <c r="I3980" s="334" t="n">
        <v>2614.95</v>
      </c>
      <c r="J3980" s="334" t="n">
        <f aca="false">(A3980*I3980)/J3979*K3979</f>
        <v>11867.85</v>
      </c>
      <c r="K3980" s="335" t="n">
        <f aca="false">H3980-J3980</f>
        <v>5127.15</v>
      </c>
      <c r="L3980" s="330"/>
      <c r="M3980" s="262"/>
      <c r="N3980" s="262" t="n">
        <v>2614.95</v>
      </c>
      <c r="O3980" s="262" t="n">
        <v>29.8</v>
      </c>
      <c r="P3980" s="262" t="n">
        <v>3920</v>
      </c>
      <c r="Q3980" s="262" t="n">
        <v>3399.435</v>
      </c>
      <c r="R3980" s="331" t="n">
        <f aca="false">A3980*F3980</f>
        <v>90</v>
      </c>
    </row>
    <row r="3981" s="1" customFormat="true" ht="12.75" hidden="false" customHeight="false" outlineLevel="0" collapsed="false">
      <c r="A3981" s="262" t="n">
        <v>2</v>
      </c>
      <c r="B3981" s="332" t="s">
        <v>4628</v>
      </c>
      <c r="C3981" s="332" t="s">
        <v>4629</v>
      </c>
      <c r="D3981" s="332" t="s">
        <v>4630</v>
      </c>
      <c r="E3981" s="262"/>
      <c r="F3981" s="331"/>
      <c r="G3981" s="333" t="n">
        <v>7935</v>
      </c>
      <c r="H3981" s="333" t="n">
        <f aca="false">A3981*G3981*(1-H3979/100)</f>
        <v>15870</v>
      </c>
      <c r="I3981" s="334" t="n">
        <v>6103.5</v>
      </c>
      <c r="J3981" s="334" t="n">
        <f aca="false">(A3981*I3981)/J3979*K3979</f>
        <v>11080.2</v>
      </c>
      <c r="K3981" s="335" t="n">
        <f aca="false">H3981-J3981</f>
        <v>4789.8</v>
      </c>
      <c r="L3981" s="330"/>
      <c r="M3981" s="262"/>
      <c r="N3981" s="262" t="n">
        <v>6103.5</v>
      </c>
      <c r="O3981" s="262" t="n">
        <v>78.25</v>
      </c>
      <c r="P3981" s="262" t="n">
        <v>8740</v>
      </c>
      <c r="Q3981" s="262" t="n">
        <v>7934.55</v>
      </c>
      <c r="R3981" s="331" t="n">
        <f aca="false">A3981*F3981</f>
        <v>0</v>
      </c>
    </row>
    <row r="3982" s="1" customFormat="true" ht="12.75" hidden="false" customHeight="false" outlineLevel="0" collapsed="false">
      <c r="A3982" s="262" t="n">
        <v>2</v>
      </c>
      <c r="B3982" s="332" t="s">
        <v>1083</v>
      </c>
      <c r="C3982" s="332" t="s">
        <v>1676</v>
      </c>
      <c r="D3982" s="332" t="s">
        <v>3432</v>
      </c>
      <c r="E3982" s="262"/>
      <c r="F3982" s="331" t="n">
        <v>0.067</v>
      </c>
      <c r="G3982" s="333" t="n">
        <v>292</v>
      </c>
      <c r="H3982" s="333" t="n">
        <f aca="false">A3982*G3982*(1-H3979/100)</f>
        <v>584</v>
      </c>
      <c r="I3982" s="334" t="n">
        <v>224.77</v>
      </c>
      <c r="J3982" s="334" t="n">
        <f aca="false">(A3982*I3982)/J3979*K3979</f>
        <v>408.044</v>
      </c>
      <c r="K3982" s="335" t="n">
        <f aca="false">H3982-J3982</f>
        <v>175.956</v>
      </c>
      <c r="L3982" s="330"/>
      <c r="M3982" s="262"/>
      <c r="N3982" s="262" t="n">
        <v>224.77</v>
      </c>
      <c r="O3982" s="262" t="n">
        <v>2.47</v>
      </c>
      <c r="P3982" s="262" t="n">
        <v>330</v>
      </c>
      <c r="Q3982" s="262" t="n">
        <v>292.201</v>
      </c>
      <c r="R3982" s="331" t="n">
        <f aca="false">A3982*F3982</f>
        <v>0.134</v>
      </c>
    </row>
    <row r="3983" s="1" customFormat="true" ht="12.75" hidden="false" customHeight="false" outlineLevel="0" collapsed="false">
      <c r="A3983" s="262" t="n">
        <v>2</v>
      </c>
      <c r="B3983" s="332" t="s">
        <v>3970</v>
      </c>
      <c r="C3983" s="332" t="s">
        <v>1087</v>
      </c>
      <c r="D3983" s="332" t="s">
        <v>3971</v>
      </c>
      <c r="E3983" s="262"/>
      <c r="F3983" s="331" t="n">
        <v>0.08</v>
      </c>
      <c r="G3983" s="333" t="n">
        <v>1294</v>
      </c>
      <c r="H3983" s="333" t="n">
        <f aca="false">A3983*G3983*(1-H3979/100)</f>
        <v>2588</v>
      </c>
      <c r="I3983" s="334" t="n">
        <v>958.23</v>
      </c>
      <c r="J3983" s="334" t="n">
        <f aca="false">(A3983*I3983)/J3979*K3979</f>
        <v>1739.556</v>
      </c>
      <c r="K3983" s="335" t="n">
        <f aca="false">H3983-J3983</f>
        <v>848.444</v>
      </c>
      <c r="L3983" s="330"/>
      <c r="M3983" s="262"/>
      <c r="N3983" s="262" t="n">
        <v>958.23</v>
      </c>
      <c r="O3983" s="262" t="n">
        <v>10.53</v>
      </c>
      <c r="P3983" s="262" t="n">
        <v>1430</v>
      </c>
      <c r="Q3983" s="262" t="n">
        <v>1293.6105</v>
      </c>
      <c r="R3983" s="331" t="n">
        <f aca="false">A3983*F3983</f>
        <v>0.16</v>
      </c>
    </row>
    <row r="3984" s="1" customFormat="true" ht="12.75" hidden="false" customHeight="false" outlineLevel="0" collapsed="false">
      <c r="A3984" s="262" t="n">
        <v>2</v>
      </c>
      <c r="B3984" s="332" t="s">
        <v>3976</v>
      </c>
      <c r="C3984" s="332" t="s">
        <v>2101</v>
      </c>
      <c r="D3984" s="332" t="s">
        <v>3977</v>
      </c>
      <c r="E3984" s="262"/>
      <c r="F3984" s="331"/>
      <c r="G3984" s="333" t="n">
        <v>298</v>
      </c>
      <c r="H3984" s="333" t="n">
        <f aca="false">A3984*G3984*(1-H3979/100)</f>
        <v>596</v>
      </c>
      <c r="I3984" s="334" t="n">
        <v>198.9</v>
      </c>
      <c r="J3984" s="334" t="n">
        <f aca="false">(A3984*I3984)/J3979*K3979</f>
        <v>361.08</v>
      </c>
      <c r="K3984" s="335" t="n">
        <f aca="false">H3984-J3984</f>
        <v>234.92</v>
      </c>
      <c r="L3984" s="330"/>
      <c r="M3984" s="262"/>
      <c r="N3984" s="262" t="n">
        <v>198.9</v>
      </c>
      <c r="O3984" s="262" t="n">
        <v>2.04</v>
      </c>
      <c r="P3984" s="262" t="n">
        <v>340</v>
      </c>
      <c r="Q3984" s="262" t="n">
        <v>298.35</v>
      </c>
      <c r="R3984" s="331" t="n">
        <f aca="false">A3984*F3984</f>
        <v>0</v>
      </c>
    </row>
    <row r="3985" s="1" customFormat="true" ht="12.75" hidden="false" customHeight="false" outlineLevel="0" collapsed="false">
      <c r="A3985" s="262" t="n">
        <v>2</v>
      </c>
      <c r="B3985" s="332" t="s">
        <v>3986</v>
      </c>
      <c r="C3985" s="332" t="s">
        <v>1701</v>
      </c>
      <c r="D3985" s="332" t="s">
        <v>3987</v>
      </c>
      <c r="E3985" s="262"/>
      <c r="F3985" s="331" t="n">
        <v>0.15</v>
      </c>
      <c r="G3985" s="333" t="n">
        <v>1216</v>
      </c>
      <c r="H3985" s="333" t="n">
        <f aca="false">A3985*G3985*(1-H3979/100)</f>
        <v>2432</v>
      </c>
      <c r="I3985" s="334" t="n">
        <v>900.9</v>
      </c>
      <c r="J3985" s="334" t="n">
        <f aca="false">(A3985*I3985)/J3979*K3979</f>
        <v>1635.48</v>
      </c>
      <c r="K3985" s="335" t="n">
        <f aca="false">H3985-J3985</f>
        <v>796.52</v>
      </c>
      <c r="L3985" s="330"/>
      <c r="M3985" s="262"/>
      <c r="N3985" s="262" t="n">
        <v>900.9</v>
      </c>
      <c r="O3985" s="262" t="n">
        <v>9.9</v>
      </c>
      <c r="P3985" s="262" t="n">
        <v>1350</v>
      </c>
      <c r="Q3985" s="262" t="n">
        <v>1216.215</v>
      </c>
      <c r="R3985" s="331" t="n">
        <f aca="false">A3985*F3985</f>
        <v>0.3</v>
      </c>
    </row>
    <row r="3986" s="1" customFormat="true" ht="12.75" hidden="false" customHeight="false" outlineLevel="0" collapsed="false">
      <c r="A3986" s="262" t="n">
        <v>2</v>
      </c>
      <c r="B3986" s="332" t="s">
        <v>2406</v>
      </c>
      <c r="C3986" s="332" t="s">
        <v>2407</v>
      </c>
      <c r="D3986" s="332" t="s">
        <v>2408</v>
      </c>
      <c r="E3986" s="262"/>
      <c r="F3986" s="331"/>
      <c r="G3986" s="333" t="n">
        <v>89</v>
      </c>
      <c r="H3986" s="333" t="n">
        <f aca="false">A3986*G3986*(1-H3979/100)</f>
        <v>178</v>
      </c>
      <c r="I3986" s="334" t="n">
        <v>65.8125</v>
      </c>
      <c r="J3986" s="334" t="n">
        <f aca="false">(A3986*I3986)/J3979*K3979</f>
        <v>119.475</v>
      </c>
      <c r="K3986" s="335" t="n">
        <f aca="false">H3986-J3986</f>
        <v>58.525</v>
      </c>
      <c r="L3986" s="330"/>
      <c r="M3986" s="262"/>
      <c r="N3986" s="262" t="n">
        <v>65.8125</v>
      </c>
      <c r="O3986" s="262" t="n">
        <v>0.75</v>
      </c>
      <c r="P3986" s="262" t="n">
        <v>110</v>
      </c>
      <c r="Q3986" s="262" t="n">
        <v>88.8469</v>
      </c>
      <c r="R3986" s="331" t="n">
        <f aca="false">A3986*F3986</f>
        <v>0</v>
      </c>
    </row>
    <row r="3987" s="1" customFormat="true" ht="12.75" hidden="false" customHeight="false" outlineLevel="0" collapsed="false">
      <c r="A3987" s="262" t="n">
        <v>2</v>
      </c>
      <c r="B3987" s="332" t="s">
        <v>4631</v>
      </c>
      <c r="C3987" s="332" t="s">
        <v>4632</v>
      </c>
      <c r="D3987" s="332" t="s">
        <v>856</v>
      </c>
      <c r="E3987" s="262"/>
      <c r="F3987" s="331"/>
      <c r="G3987" s="333" t="n">
        <v>335</v>
      </c>
      <c r="H3987" s="333" t="n">
        <f aca="false">A3987*G3987*(1-H3979/100)</f>
        <v>670</v>
      </c>
      <c r="I3987" s="334" t="n">
        <v>278.85</v>
      </c>
      <c r="J3987" s="334" t="n">
        <f aca="false">(A3987*I3987)/J3979*K3979</f>
        <v>506.22</v>
      </c>
      <c r="K3987" s="335" t="n">
        <f aca="false">H3987-J3987</f>
        <v>163.78</v>
      </c>
      <c r="L3987" s="330"/>
      <c r="M3987" s="262"/>
      <c r="N3987" s="262" t="n">
        <v>278.85</v>
      </c>
      <c r="O3987" s="262" t="n">
        <v>3.17777777777778</v>
      </c>
      <c r="P3987" s="262" t="n">
        <v>380</v>
      </c>
      <c r="Q3987" s="262" t="n">
        <v>334.62</v>
      </c>
      <c r="R3987" s="331" t="n">
        <f aca="false">A3987*F3987</f>
        <v>0</v>
      </c>
    </row>
    <row r="3988" s="1" customFormat="true" ht="12.75" hidden="false" customHeight="false" outlineLevel="0" collapsed="false">
      <c r="A3988" s="336" t="n">
        <f aca="false">SUM(A3980:A3987)</f>
        <v>19</v>
      </c>
      <c r="B3988" s="336" t="s">
        <v>377</v>
      </c>
      <c r="C3988" s="336"/>
      <c r="D3988" s="336"/>
      <c r="E3988" s="336"/>
      <c r="F3988" s="337" t="n">
        <f aca="false">R3988</f>
        <v>90.594</v>
      </c>
      <c r="G3988" s="338"/>
      <c r="H3988" s="339" t="n">
        <f aca="false">SUM(H3980:H3987)</f>
        <v>39913</v>
      </c>
      <c r="I3988" s="340"/>
      <c r="J3988" s="341" t="n">
        <f aca="false">SUM(J3980:J3987)</f>
        <v>27717.905</v>
      </c>
      <c r="K3988" s="335" t="n">
        <f aca="false">SUM(K3980:K3987)</f>
        <v>12195.095</v>
      </c>
      <c r="L3988" s="330"/>
      <c r="M3988" s="262"/>
      <c r="N3988" s="262"/>
      <c r="O3988" s="262"/>
      <c r="P3988" s="262"/>
      <c r="Q3988" s="262"/>
      <c r="R3988" s="331" t="n">
        <f aca="false">SUM(R3980:R3987)</f>
        <v>90.594</v>
      </c>
    </row>
    <row r="3989" s="1" customFormat="true" ht="12.75" hidden="false" customHeight="false" outlineLevel="0" collapsed="false">
      <c r="A3989" s="262"/>
      <c r="B3989" s="272" t="s">
        <v>914</v>
      </c>
      <c r="C3989" s="342"/>
      <c r="D3989" s="342"/>
      <c r="E3989" s="262"/>
      <c r="F3989" s="262"/>
      <c r="G3989" s="333"/>
      <c r="H3989" s="343" t="n">
        <v>0</v>
      </c>
      <c r="I3989" s="344" t="n">
        <f aca="false">K3990/J3990</f>
        <v>0.439971743896229</v>
      </c>
      <c r="J3989" s="345"/>
      <c r="K3989" s="335"/>
      <c r="L3989" s="330"/>
      <c r="M3989" s="262"/>
      <c r="N3989" s="262"/>
      <c r="O3989" s="262"/>
      <c r="P3989" s="262"/>
      <c r="Q3989" s="262"/>
      <c r="R3989" s="331"/>
    </row>
    <row r="3990" s="1" customFormat="true" ht="13.5" hidden="false" customHeight="false" outlineLevel="0" collapsed="false">
      <c r="A3990" s="346"/>
      <c r="B3990" s="346" t="s">
        <v>915</v>
      </c>
      <c r="C3990" s="346"/>
      <c r="D3990" s="346"/>
      <c r="E3990" s="346"/>
      <c r="F3990" s="347"/>
      <c r="G3990" s="348"/>
      <c r="H3990" s="349" t="n">
        <f aca="false">SUM(H3988:H3989)</f>
        <v>39913</v>
      </c>
      <c r="I3990" s="350" t="n">
        <f aca="false">K3990/H3990</f>
        <v>0.305541928694911</v>
      </c>
      <c r="J3990" s="351" t="n">
        <f aca="false">SUM(J3988:J3989)</f>
        <v>27717.905</v>
      </c>
      <c r="K3990" s="352" t="n">
        <f aca="false">H3990-J3990</f>
        <v>12195.095</v>
      </c>
      <c r="L3990" s="330"/>
      <c r="M3990" s="262"/>
      <c r="N3990" s="262"/>
      <c r="O3990" s="262"/>
      <c r="P3990" s="262"/>
      <c r="Q3990" s="262"/>
      <c r="R3990" s="331"/>
    </row>
    <row r="3991" s="1" customFormat="true" ht="13.5" hidden="false" customHeight="false" outlineLevel="0" collapsed="false">
      <c r="A3991" s="262"/>
      <c r="B3991" s="272"/>
      <c r="C3991" s="380"/>
      <c r="D3991" s="342"/>
      <c r="E3991" s="262"/>
      <c r="F3991" s="262"/>
      <c r="G3991" s="262"/>
      <c r="H3991" s="262"/>
      <c r="I3991" s="354"/>
      <c r="J3991" s="354"/>
      <c r="K3991" s="355"/>
      <c r="L3991" s="330"/>
      <c r="M3991" s="262"/>
      <c r="N3991" s="262"/>
      <c r="O3991" s="262"/>
      <c r="P3991" s="262"/>
      <c r="Q3991" s="262"/>
      <c r="R3991" s="331"/>
    </row>
    <row r="3992" s="1" customFormat="true" ht="13.5" hidden="false" customHeight="false" outlineLevel="0" collapsed="false">
      <c r="A3992" s="322"/>
      <c r="B3992" s="272" t="s">
        <v>4633</v>
      </c>
      <c r="C3992" s="380" t="s">
        <v>4634</v>
      </c>
      <c r="D3992" s="325" t="n">
        <v>42807</v>
      </c>
      <c r="E3992" s="322"/>
      <c r="F3992" s="322" t="s">
        <v>4623</v>
      </c>
      <c r="G3992" s="324"/>
      <c r="H3992" s="326" t="n">
        <v>0</v>
      </c>
      <c r="I3992" s="327" t="s">
        <v>358</v>
      </c>
      <c r="J3992" s="328" t="n">
        <v>65</v>
      </c>
      <c r="K3992" s="329" t="n">
        <v>59</v>
      </c>
      <c r="L3992" s="330"/>
      <c r="M3992" s="262"/>
      <c r="N3992" s="262"/>
      <c r="O3992" s="262"/>
      <c r="P3992" s="262"/>
      <c r="Q3992" s="262"/>
      <c r="R3992" s="331"/>
    </row>
    <row r="3993" s="1" customFormat="true" ht="12.75" hidden="false" customHeight="false" outlineLevel="0" collapsed="false">
      <c r="A3993" s="262" t="n">
        <v>7</v>
      </c>
      <c r="B3993" s="332" t="s">
        <v>1542</v>
      </c>
      <c r="C3993" s="332" t="s">
        <v>786</v>
      </c>
      <c r="D3993" s="332" t="s">
        <v>1543</v>
      </c>
      <c r="E3993" s="262"/>
      <c r="F3993" s="331" t="n">
        <v>14</v>
      </c>
      <c r="G3993" s="333" t="n">
        <v>2339</v>
      </c>
      <c r="H3993" s="333" t="n">
        <f aca="false">A3993*G3993*(1-H3992/100)</f>
        <v>16373</v>
      </c>
      <c r="I3993" s="334" t="n">
        <v>1732.64</v>
      </c>
      <c r="J3993" s="334" t="n">
        <f aca="false">(A3993*I3993)/J3992*K3992</f>
        <v>11008.928</v>
      </c>
      <c r="K3993" s="335" t="n">
        <f aca="false">H3993-J3993</f>
        <v>5364.072</v>
      </c>
      <c r="L3993" s="330"/>
      <c r="M3993" s="262"/>
      <c r="N3993" s="262" t="n">
        <v>1732.64</v>
      </c>
      <c r="O3993" s="262" t="n">
        <v>19.04</v>
      </c>
      <c r="P3993" s="262" t="n">
        <v>2600</v>
      </c>
      <c r="Q3993" s="262" t="n">
        <v>2339.064</v>
      </c>
      <c r="R3993" s="331" t="n">
        <f aca="false">A3993*F3993</f>
        <v>98</v>
      </c>
    </row>
    <row r="3994" s="1" customFormat="true" ht="12.75" hidden="false" customHeight="false" outlineLevel="0" collapsed="false">
      <c r="A3994" s="262" t="n">
        <v>1</v>
      </c>
      <c r="B3994" s="332" t="s">
        <v>4635</v>
      </c>
      <c r="C3994" s="332" t="s">
        <v>4636</v>
      </c>
      <c r="D3994" s="332" t="s">
        <v>4637</v>
      </c>
      <c r="E3994" s="262"/>
      <c r="F3994" s="331" t="n">
        <v>0.15</v>
      </c>
      <c r="G3994" s="333" t="n">
        <v>2125</v>
      </c>
      <c r="H3994" s="333" t="n">
        <f aca="false">A3994*G3994*(1-H3992/100)</f>
        <v>2125</v>
      </c>
      <c r="I3994" s="334" t="n">
        <v>1574.235</v>
      </c>
      <c r="J3994" s="334" t="n">
        <f aca="false">(A3994*I3994)/J3992*K3992</f>
        <v>1428.921</v>
      </c>
      <c r="K3994" s="335" t="n">
        <f aca="false">H3994-J3994</f>
        <v>696.079</v>
      </c>
      <c r="L3994" s="330"/>
      <c r="M3994" s="262"/>
      <c r="N3994" s="262" t="n">
        <v>1574.235</v>
      </c>
      <c r="O3994" s="262" t="n">
        <v>17.94</v>
      </c>
      <c r="P3994" s="262" t="n">
        <v>2361.3525</v>
      </c>
      <c r="Q3994" s="262" t="n">
        <v>2125.2173</v>
      </c>
      <c r="R3994" s="331" t="n">
        <f aca="false">A3994*F3994</f>
        <v>0.15</v>
      </c>
    </row>
    <row r="3995" s="1" customFormat="true" ht="12.75" hidden="false" customHeight="false" outlineLevel="0" collapsed="false">
      <c r="A3995" s="262" t="n">
        <v>10</v>
      </c>
      <c r="B3995" s="332" t="s">
        <v>4638</v>
      </c>
      <c r="C3995" s="272" t="s">
        <v>1980</v>
      </c>
      <c r="D3995" s="332" t="s">
        <v>4639</v>
      </c>
      <c r="E3995" s="262"/>
      <c r="F3995" s="331"/>
      <c r="G3995" s="333" t="n">
        <v>525</v>
      </c>
      <c r="H3995" s="333" t="n">
        <f aca="false">A3995*G3995*(1-H3992/100)</f>
        <v>5250</v>
      </c>
      <c r="I3995" s="334" t="n">
        <v>458.9</v>
      </c>
      <c r="J3995" s="334" t="n">
        <f aca="false">(A3995*I3995)/J3992*K3992</f>
        <v>4165.4</v>
      </c>
      <c r="K3995" s="335" t="n">
        <f aca="false">H3995-J3995</f>
        <v>1084.6</v>
      </c>
      <c r="L3995" s="330"/>
      <c r="M3995" s="262"/>
      <c r="N3995" s="262" t="n">
        <v>458.9</v>
      </c>
      <c r="O3995" s="262" t="n">
        <v>7.06</v>
      </c>
      <c r="P3995" s="262" t="n">
        <v>480</v>
      </c>
      <c r="Q3995" s="262"/>
      <c r="R3995" s="331" t="n">
        <f aca="false">A3995*F3995</f>
        <v>0</v>
      </c>
    </row>
    <row r="3996" s="1" customFormat="true" ht="12.75" hidden="false" customHeight="false" outlineLevel="0" collapsed="false">
      <c r="A3996" s="262" t="n">
        <v>10</v>
      </c>
      <c r="B3996" s="332" t="s">
        <v>3125</v>
      </c>
      <c r="C3996" s="332" t="s">
        <v>3126</v>
      </c>
      <c r="D3996" s="332" t="s">
        <v>4640</v>
      </c>
      <c r="E3996" s="262"/>
      <c r="F3996" s="331" t="n">
        <v>0.39</v>
      </c>
      <c r="G3996" s="333" t="n">
        <v>136</v>
      </c>
      <c r="H3996" s="333" t="n">
        <f aca="false">A3996*G3996*(1-H3992/100)</f>
        <v>1360</v>
      </c>
      <c r="I3996" s="334" t="n">
        <v>100.9125</v>
      </c>
      <c r="J3996" s="334" t="n">
        <f aca="false">(A3996*I3996)/J3992*K3992</f>
        <v>915.975</v>
      </c>
      <c r="K3996" s="335" t="n">
        <f aca="false">H3996-J3996</f>
        <v>444.025</v>
      </c>
      <c r="L3996" s="330"/>
      <c r="M3996" s="262"/>
      <c r="N3996" s="262" t="n">
        <v>100.9125</v>
      </c>
      <c r="O3996" s="262" t="n">
        <v>1.15</v>
      </c>
      <c r="P3996" s="262" t="n">
        <v>300</v>
      </c>
      <c r="Q3996" s="262" t="n">
        <v>136</v>
      </c>
      <c r="R3996" s="331" t="n">
        <f aca="false">A3996*F3996</f>
        <v>3.9</v>
      </c>
    </row>
    <row r="3997" s="1" customFormat="true" ht="12.75" hidden="false" customHeight="false" outlineLevel="0" collapsed="false">
      <c r="A3997" s="262" t="n">
        <v>2</v>
      </c>
      <c r="B3997" s="332" t="s">
        <v>4083</v>
      </c>
      <c r="C3997" s="332" t="s">
        <v>2628</v>
      </c>
      <c r="D3997" s="332" t="s">
        <v>4084</v>
      </c>
      <c r="E3997" s="262"/>
      <c r="F3997" s="331" t="n">
        <v>1.23</v>
      </c>
      <c r="G3997" s="333" t="n">
        <v>668</v>
      </c>
      <c r="H3997" s="333" t="n">
        <f aca="false">A3997*G3997*(1-H3992/100)</f>
        <v>1336</v>
      </c>
      <c r="I3997" s="334" t="n">
        <v>514.215</v>
      </c>
      <c r="J3997" s="334" t="n">
        <f aca="false">(A3997*I3997)/J3992*K3992</f>
        <v>933.498</v>
      </c>
      <c r="K3997" s="335" t="n">
        <f aca="false">H3997-J3997</f>
        <v>402.502</v>
      </c>
      <c r="L3997" s="330"/>
      <c r="M3997" s="262"/>
      <c r="N3997" s="262" t="n">
        <v>514.215</v>
      </c>
      <c r="O3997" s="262" t="n">
        <v>5.86</v>
      </c>
      <c r="P3997" s="262" t="n">
        <v>930</v>
      </c>
      <c r="Q3997" s="262" t="n">
        <v>668</v>
      </c>
      <c r="R3997" s="331" t="n">
        <f aca="false">A3997*F3997</f>
        <v>2.46</v>
      </c>
    </row>
    <row r="3998" s="1" customFormat="true" ht="12.75" hidden="false" customHeight="false" outlineLevel="0" collapsed="false">
      <c r="A3998" s="336" t="n">
        <f aca="false">SUM(A3993:A3997)</f>
        <v>30</v>
      </c>
      <c r="B3998" s="336" t="s">
        <v>377</v>
      </c>
      <c r="C3998" s="336"/>
      <c r="D3998" s="336"/>
      <c r="E3998" s="336"/>
      <c r="F3998" s="337" t="n">
        <f aca="false">R3998</f>
        <v>104.51</v>
      </c>
      <c r="G3998" s="338"/>
      <c r="H3998" s="339" t="n">
        <f aca="false">SUM(H3993:H3997)</f>
        <v>26444</v>
      </c>
      <c r="I3998" s="340"/>
      <c r="J3998" s="341" t="n">
        <f aca="false">SUM(J3993:J3997)</f>
        <v>18452.722</v>
      </c>
      <c r="K3998" s="335" t="n">
        <f aca="false">SUM(K3993:K3997)</f>
        <v>7991.278</v>
      </c>
      <c r="L3998" s="330"/>
      <c r="M3998" s="262"/>
      <c r="N3998" s="262"/>
      <c r="O3998" s="262"/>
      <c r="P3998" s="262"/>
      <c r="Q3998" s="262"/>
      <c r="R3998" s="331" t="n">
        <f aca="false">SUM(R3993:R3997)</f>
        <v>104.51</v>
      </c>
    </row>
    <row r="3999" s="1" customFormat="true" ht="12.75" hidden="false" customHeight="false" outlineLevel="0" collapsed="false">
      <c r="A3999" s="262"/>
      <c r="B3999" s="272" t="s">
        <v>914</v>
      </c>
      <c r="C3999" s="342"/>
      <c r="D3999" s="342"/>
      <c r="E3999" s="262"/>
      <c r="F3999" s="262"/>
      <c r="G3999" s="333"/>
      <c r="H3999" s="343" t="n">
        <v>0</v>
      </c>
      <c r="I3999" s="344" t="n">
        <f aca="false">K4000/J4000</f>
        <v>0.433067706758927</v>
      </c>
      <c r="J3999" s="345"/>
      <c r="K3999" s="335"/>
      <c r="L3999" s="330"/>
      <c r="M3999" s="262"/>
      <c r="N3999" s="262"/>
      <c r="O3999" s="262"/>
      <c r="P3999" s="262"/>
      <c r="Q3999" s="262"/>
      <c r="R3999" s="331"/>
    </row>
    <row r="4000" s="1" customFormat="true" ht="13.5" hidden="false" customHeight="false" outlineLevel="0" collapsed="false">
      <c r="A4000" s="346"/>
      <c r="B4000" s="346" t="s">
        <v>915</v>
      </c>
      <c r="C4000" s="346"/>
      <c r="D4000" s="346"/>
      <c r="E4000" s="346"/>
      <c r="F4000" s="347"/>
      <c r="G4000" s="348"/>
      <c r="H4000" s="349" t="n">
        <f aca="false">SUM(H3998:H3999)</f>
        <v>26444</v>
      </c>
      <c r="I4000" s="350" t="n">
        <f aca="false">K4000/H4000</f>
        <v>0.302196263802753</v>
      </c>
      <c r="J4000" s="351" t="n">
        <f aca="false">SUM(J3998:J3999)</f>
        <v>18452.722</v>
      </c>
      <c r="K4000" s="352" t="n">
        <f aca="false">H4000-J4000</f>
        <v>7991.278</v>
      </c>
      <c r="L4000" s="330"/>
      <c r="M4000" s="262"/>
      <c r="N4000" s="262"/>
      <c r="O4000" s="262"/>
      <c r="P4000" s="262"/>
      <c r="Q4000" s="262"/>
      <c r="R4000" s="331"/>
    </row>
    <row r="4001" s="1" customFormat="true" ht="13.5" hidden="false" customHeight="false" outlineLevel="0" collapsed="false">
      <c r="A4001" s="262"/>
      <c r="B4001" s="272"/>
      <c r="C4001" s="342"/>
      <c r="D4001" s="342"/>
      <c r="E4001" s="262"/>
      <c r="F4001" s="262"/>
      <c r="G4001" s="262"/>
      <c r="H4001" s="262"/>
      <c r="I4001" s="354"/>
      <c r="J4001" s="354"/>
      <c r="K4001" s="355"/>
      <c r="L4001" s="330"/>
      <c r="M4001" s="262"/>
      <c r="N4001" s="262"/>
      <c r="O4001" s="262"/>
      <c r="P4001" s="262"/>
      <c r="Q4001" s="262"/>
      <c r="R4001" s="331"/>
    </row>
    <row r="4002" s="1" customFormat="true" ht="13.5" hidden="false" customHeight="false" outlineLevel="0" collapsed="false">
      <c r="A4002" s="322"/>
      <c r="B4002" s="272" t="s">
        <v>4641</v>
      </c>
      <c r="C4002" s="324"/>
      <c r="E4002" s="322"/>
      <c r="F4002" s="322" t="s">
        <v>4642</v>
      </c>
      <c r="G4002" s="325" t="n">
        <v>42807</v>
      </c>
      <c r="H4002" s="326" t="n">
        <v>0</v>
      </c>
      <c r="I4002" s="327" t="s">
        <v>358</v>
      </c>
      <c r="J4002" s="328" t="n">
        <v>65</v>
      </c>
      <c r="K4002" s="329" t="n">
        <v>59</v>
      </c>
      <c r="L4002" s="330"/>
      <c r="M4002" s="262"/>
      <c r="N4002" s="262"/>
      <c r="O4002" s="262"/>
      <c r="P4002" s="262"/>
      <c r="Q4002" s="262"/>
      <c r="R4002" s="331"/>
    </row>
    <row r="4003" s="1" customFormat="true" ht="12.75" hidden="false" customHeight="false" outlineLevel="0" collapsed="false">
      <c r="A4003" s="262" t="n">
        <v>4</v>
      </c>
      <c r="B4003" s="332" t="s">
        <v>1337</v>
      </c>
      <c r="C4003" s="332" t="s">
        <v>786</v>
      </c>
      <c r="D4003" s="332" t="s">
        <v>1338</v>
      </c>
      <c r="E4003" s="262"/>
      <c r="F4003" s="331" t="n">
        <v>5.6</v>
      </c>
      <c r="G4003" s="333" t="n">
        <v>962</v>
      </c>
      <c r="H4003" s="333" t="n">
        <f aca="false">A4003*G4003*(1-H4002/100)</f>
        <v>3848</v>
      </c>
      <c r="I4003" s="334" t="n">
        <v>712.53</v>
      </c>
      <c r="J4003" s="334" t="n">
        <f aca="false">(A4003*I4003)/J4002*K4002</f>
        <v>2587.032</v>
      </c>
      <c r="K4003" s="335" t="n">
        <f aca="false">H4003-J4003</f>
        <v>1260.968</v>
      </c>
      <c r="L4003" s="330"/>
      <c r="M4003" s="262"/>
      <c r="N4003" s="262" t="n">
        <v>712.53</v>
      </c>
      <c r="O4003" s="262" t="n">
        <v>8.12</v>
      </c>
      <c r="P4003" s="262" t="n">
        <v>1070</v>
      </c>
      <c r="Q4003" s="262" t="n">
        <v>961.9155</v>
      </c>
      <c r="R4003" s="331" t="n">
        <f aca="false">A4003*F4003</f>
        <v>22.4</v>
      </c>
    </row>
    <row r="4004" s="1" customFormat="true" ht="12.75" hidden="false" customHeight="false" outlineLevel="0" collapsed="false">
      <c r="A4004" s="262" t="n">
        <v>4</v>
      </c>
      <c r="B4004" s="332" t="s">
        <v>1266</v>
      </c>
      <c r="C4004" s="332" t="s">
        <v>874</v>
      </c>
      <c r="D4004" s="332" t="s">
        <v>1267</v>
      </c>
      <c r="E4004" s="262"/>
      <c r="F4004" s="331" t="n">
        <v>0.25</v>
      </c>
      <c r="G4004" s="333" t="n">
        <v>87</v>
      </c>
      <c r="H4004" s="333" t="n">
        <f aca="false">A4004*G4004*(1-H4002/100)</f>
        <v>348</v>
      </c>
      <c r="I4004" s="334" t="n">
        <v>61.88</v>
      </c>
      <c r="J4004" s="334" t="n">
        <f aca="false">(A4004*I4004)/J4002*K4002</f>
        <v>224.672</v>
      </c>
      <c r="K4004" s="335" t="n">
        <f aca="false">H4004-J4004</f>
        <v>123.328</v>
      </c>
      <c r="L4004" s="330"/>
      <c r="M4004" s="262"/>
      <c r="N4004" s="262" t="n">
        <v>61.88</v>
      </c>
      <c r="O4004" s="262" t="n">
        <v>0.68</v>
      </c>
      <c r="P4004" s="262" t="n">
        <v>185.64</v>
      </c>
      <c r="Q4004" s="262" t="n">
        <v>86.632</v>
      </c>
      <c r="R4004" s="331" t="n">
        <f aca="false">A4004*F4004</f>
        <v>1</v>
      </c>
    </row>
    <row r="4005" s="1" customFormat="true" ht="12.75" hidden="false" customHeight="false" outlineLevel="0" collapsed="false">
      <c r="A4005" s="262" t="n">
        <v>115</v>
      </c>
      <c r="B4005" s="332" t="s">
        <v>3702</v>
      </c>
      <c r="C4005" s="332" t="s">
        <v>3703</v>
      </c>
      <c r="D4005" s="332" t="s">
        <v>3704</v>
      </c>
      <c r="E4005" s="262"/>
      <c r="F4005" s="331" t="n">
        <v>0.8</v>
      </c>
      <c r="G4005" s="333" t="n">
        <v>252</v>
      </c>
      <c r="H4005" s="333" t="n">
        <f aca="false">A4005*G4005*(1-H4002/100)</f>
        <v>28980</v>
      </c>
      <c r="I4005" s="334" t="n">
        <v>201.825</v>
      </c>
      <c r="J4005" s="334" t="n">
        <f aca="false">(A4005*I4005)/J4002*K4002</f>
        <v>21067.425</v>
      </c>
      <c r="K4005" s="335" t="n">
        <f aca="false">H4005-J4005</f>
        <v>7912.575</v>
      </c>
      <c r="L4005" s="330"/>
      <c r="M4005" s="262"/>
      <c r="N4005" s="262" t="n">
        <v>201.825</v>
      </c>
      <c r="O4005" s="262" t="n">
        <v>2.3</v>
      </c>
      <c r="P4005" s="262"/>
      <c r="Q4005" s="262" t="n">
        <v>252.2812</v>
      </c>
      <c r="R4005" s="331" t="n">
        <f aca="false">A4005*F4005</f>
        <v>92</v>
      </c>
    </row>
    <row r="4006" s="1" customFormat="true" ht="12.75" hidden="false" customHeight="false" outlineLevel="0" collapsed="false">
      <c r="A4006" s="262" t="n">
        <v>5</v>
      </c>
      <c r="B4006" s="332" t="s">
        <v>3930</v>
      </c>
      <c r="C4006" s="332" t="s">
        <v>3160</v>
      </c>
      <c r="D4006" s="332" t="s">
        <v>3931</v>
      </c>
      <c r="E4006" s="262"/>
      <c r="F4006" s="331" t="n">
        <v>54</v>
      </c>
      <c r="G4006" s="333" t="n">
        <v>8055</v>
      </c>
      <c r="H4006" s="333" t="n">
        <f aca="false">A4006*G4006*(1-H4002/100)</f>
        <v>40275</v>
      </c>
      <c r="I4006" s="334" t="n">
        <v>5967</v>
      </c>
      <c r="J4006" s="334" t="n">
        <f aca="false">(A4006*I4006)/J4002*K4002</f>
        <v>27081</v>
      </c>
      <c r="K4006" s="335" t="n">
        <f aca="false">H4006-J4006</f>
        <v>13194</v>
      </c>
      <c r="L4006" s="330"/>
      <c r="M4006" s="262"/>
      <c r="N4006" s="262" t="n">
        <v>5967</v>
      </c>
      <c r="O4006" s="262" t="n">
        <v>68</v>
      </c>
      <c r="P4006" s="262"/>
      <c r="Q4006" s="262" t="n">
        <v>8055.45</v>
      </c>
      <c r="R4006" s="331" t="n">
        <f aca="false">A4006*F4006</f>
        <v>270</v>
      </c>
    </row>
    <row r="4007" s="1" customFormat="true" ht="12.75" hidden="false" customHeight="false" outlineLevel="0" collapsed="false">
      <c r="A4007" s="262" t="n">
        <v>1</v>
      </c>
      <c r="B4007" s="332" t="s">
        <v>2845</v>
      </c>
      <c r="C4007" s="332" t="s">
        <v>2846</v>
      </c>
      <c r="D4007" s="332" t="s">
        <v>4643</v>
      </c>
      <c r="E4007" s="262"/>
      <c r="F4007" s="331" t="n">
        <v>3.5</v>
      </c>
      <c r="G4007" s="333" t="n">
        <v>3567</v>
      </c>
      <c r="H4007" s="333" t="n">
        <f aca="false">A4007*G4007*(1-H4002/100)</f>
        <v>3567</v>
      </c>
      <c r="I4007" s="334" t="n">
        <v>2548</v>
      </c>
      <c r="J4007" s="334" t="n">
        <f aca="false">(A4007*I4007)/J4002*K4002</f>
        <v>2312.8</v>
      </c>
      <c r="K4007" s="335" t="n">
        <f aca="false">H4007-J4007</f>
        <v>1254.2</v>
      </c>
      <c r="L4007" s="330"/>
      <c r="M4007" s="262"/>
      <c r="N4007" s="262" t="n">
        <v>2548</v>
      </c>
      <c r="O4007" s="262" t="n">
        <v>28</v>
      </c>
      <c r="P4007" s="262" t="n">
        <v>4076.8</v>
      </c>
      <c r="Q4007" s="262" t="n">
        <v>3567.2</v>
      </c>
      <c r="R4007" s="331" t="n">
        <f aca="false">A4007*F4007</f>
        <v>3.5</v>
      </c>
    </row>
    <row r="4008" s="1" customFormat="true" ht="12.75" hidden="false" customHeight="false" outlineLevel="0" collapsed="false">
      <c r="A4008" s="262" t="n">
        <v>2</v>
      </c>
      <c r="B4008" s="332" t="s">
        <v>3360</v>
      </c>
      <c r="C4008" s="332" t="s">
        <v>2133</v>
      </c>
      <c r="D4008" s="332" t="s">
        <v>3361</v>
      </c>
      <c r="E4008" s="262"/>
      <c r="F4008" s="331" t="n">
        <v>2.47</v>
      </c>
      <c r="G4008" s="333" t="n">
        <v>1618</v>
      </c>
      <c r="H4008" s="333" t="n">
        <f aca="false">A4008*G4008*(1-H4002/100)</f>
        <v>3236</v>
      </c>
      <c r="I4008" s="334" t="n">
        <v>1155.375</v>
      </c>
      <c r="J4008" s="334" t="n">
        <f aca="false">(A4008*I4008)/J4002*K4002</f>
        <v>2097.45</v>
      </c>
      <c r="K4008" s="335" t="n">
        <f aca="false">H4008-J4008</f>
        <v>1138.55</v>
      </c>
      <c r="L4008" s="330"/>
      <c r="M4008" s="262"/>
      <c r="N4008" s="262" t="n">
        <v>1155.375</v>
      </c>
      <c r="O4008" s="262" t="n">
        <v>11.85</v>
      </c>
      <c r="P4008" s="262" t="n">
        <v>1730</v>
      </c>
      <c r="Q4008" s="262" t="n">
        <v>1617.525</v>
      </c>
      <c r="R4008" s="331" t="n">
        <f aca="false">A4008*F4008</f>
        <v>4.94</v>
      </c>
    </row>
    <row r="4009" s="1" customFormat="true" ht="12.75" hidden="false" customHeight="false" outlineLevel="0" collapsed="false">
      <c r="A4009" s="262" t="n">
        <v>1</v>
      </c>
      <c r="B4009" s="332" t="s">
        <v>4644</v>
      </c>
      <c r="C4009" s="332" t="s">
        <v>4645</v>
      </c>
      <c r="D4009" s="332" t="s">
        <v>4646</v>
      </c>
      <c r="E4009" s="262"/>
      <c r="F4009" s="331"/>
      <c r="G4009" s="333" t="n">
        <v>7346</v>
      </c>
      <c r="H4009" s="333" t="n">
        <f aca="false">A4009*G4009*(1-H4002/100)</f>
        <v>7346</v>
      </c>
      <c r="I4009" s="334" t="n">
        <v>5651.1</v>
      </c>
      <c r="J4009" s="334" t="n">
        <f aca="false">(A4009*I4009)/J4002*K4002</f>
        <v>5129.46</v>
      </c>
      <c r="K4009" s="335" t="n">
        <f aca="false">H4009-J4009</f>
        <v>2216.54</v>
      </c>
      <c r="L4009" s="330"/>
      <c r="M4009" s="262"/>
      <c r="N4009" s="262" t="n">
        <v>5651.1</v>
      </c>
      <c r="O4009" s="262" t="n">
        <v>62.1</v>
      </c>
      <c r="P4009" s="262"/>
      <c r="Q4009" s="262" t="n">
        <v>7346.43</v>
      </c>
      <c r="R4009" s="331" t="n">
        <f aca="false">A4009*F4009</f>
        <v>0</v>
      </c>
    </row>
    <row r="4010" s="1" customFormat="true" ht="12.75" hidden="false" customHeight="false" outlineLevel="0" collapsed="false">
      <c r="A4010" s="336" t="n">
        <f aca="false">SUM(A4003:A4009)</f>
        <v>132</v>
      </c>
      <c r="B4010" s="336" t="s">
        <v>377</v>
      </c>
      <c r="C4010" s="336"/>
      <c r="D4010" s="336"/>
      <c r="E4010" s="336"/>
      <c r="F4010" s="337" t="n">
        <f aca="false">R4010</f>
        <v>393.84</v>
      </c>
      <c r="G4010" s="338"/>
      <c r="H4010" s="339" t="n">
        <f aca="false">SUM(H4003:H4009)</f>
        <v>87600</v>
      </c>
      <c r="I4010" s="340"/>
      <c r="J4010" s="341" t="n">
        <f aca="false">SUM(J4003:J4009)</f>
        <v>60499.839</v>
      </c>
      <c r="K4010" s="335" t="n">
        <f aca="false">SUM(K4003:K4009)</f>
        <v>27100.161</v>
      </c>
      <c r="L4010" s="330"/>
      <c r="M4010" s="262"/>
      <c r="N4010" s="262"/>
      <c r="O4010" s="262"/>
      <c r="P4010" s="262"/>
      <c r="Q4010" s="262"/>
      <c r="R4010" s="331" t="n">
        <f aca="false">SUM(R4003:R4009)</f>
        <v>393.84</v>
      </c>
    </row>
    <row r="4011" s="1" customFormat="true" ht="12.75" hidden="false" customHeight="false" outlineLevel="0" collapsed="false">
      <c r="A4011" s="262"/>
      <c r="B4011" s="272" t="s">
        <v>914</v>
      </c>
      <c r="C4011" s="342"/>
      <c r="D4011" s="342"/>
      <c r="E4011" s="262"/>
      <c r="F4011" s="262"/>
      <c r="G4011" s="333"/>
      <c r="H4011" s="343" t="n">
        <v>0</v>
      </c>
      <c r="I4011" s="344" t="n">
        <f aca="false">K4012/J4012</f>
        <v>0.447937737487202</v>
      </c>
      <c r="J4011" s="345"/>
      <c r="K4011" s="335"/>
      <c r="L4011" s="330"/>
      <c r="M4011" s="262"/>
      <c r="N4011" s="262"/>
      <c r="O4011" s="262"/>
      <c r="P4011" s="262"/>
      <c r="Q4011" s="262"/>
      <c r="R4011" s="331"/>
    </row>
    <row r="4012" s="1" customFormat="true" ht="13.5" hidden="false" customHeight="false" outlineLevel="0" collapsed="false">
      <c r="A4012" s="346"/>
      <c r="B4012" s="346" t="s">
        <v>915</v>
      </c>
      <c r="C4012" s="346"/>
      <c r="D4012" s="346"/>
      <c r="E4012" s="346"/>
      <c r="F4012" s="347"/>
      <c r="G4012" s="348"/>
      <c r="H4012" s="349" t="n">
        <f aca="false">SUM(H4010:H4011)</f>
        <v>87600</v>
      </c>
      <c r="I4012" s="350" t="n">
        <f aca="false">K4012/H4012</f>
        <v>0.309362568493151</v>
      </c>
      <c r="J4012" s="351" t="n">
        <f aca="false">SUM(J4010:J4011)</f>
        <v>60499.839</v>
      </c>
      <c r="K4012" s="352" t="n">
        <f aca="false">H4012-J4012</f>
        <v>27100.161</v>
      </c>
      <c r="L4012" s="330"/>
      <c r="M4012" s="262"/>
      <c r="N4012" s="262"/>
      <c r="O4012" s="262"/>
      <c r="P4012" s="262"/>
      <c r="Q4012" s="262"/>
      <c r="R4012" s="331"/>
    </row>
    <row r="4013" s="1" customFormat="true" ht="13.5" hidden="false" customHeight="false" outlineLevel="0" collapsed="false">
      <c r="A4013" s="262"/>
      <c r="B4013" s="332"/>
      <c r="C4013" s="342"/>
      <c r="D4013" s="342"/>
      <c r="E4013" s="262"/>
      <c r="F4013" s="262"/>
      <c r="G4013" s="262"/>
      <c r="H4013" s="262"/>
      <c r="I4013" s="354"/>
      <c r="J4013" s="354"/>
      <c r="K4013" s="355"/>
      <c r="L4013" s="330"/>
      <c r="M4013" s="262"/>
      <c r="N4013" s="262"/>
      <c r="O4013" s="262"/>
      <c r="P4013" s="262"/>
      <c r="Q4013" s="262"/>
      <c r="R4013" s="331"/>
    </row>
    <row r="4014" s="1" customFormat="true" ht="13.5" hidden="false" customHeight="false" outlineLevel="0" collapsed="false">
      <c r="A4014" s="322"/>
      <c r="B4014" s="323" t="s">
        <v>4647</v>
      </c>
      <c r="C4014" s="324" t="s">
        <v>2027</v>
      </c>
      <c r="D4014" s="325" t="n">
        <v>42807</v>
      </c>
      <c r="E4014" s="322"/>
      <c r="F4014" s="322" t="s">
        <v>4648</v>
      </c>
      <c r="G4014" s="324"/>
      <c r="H4014" s="326" t="n">
        <v>0</v>
      </c>
      <c r="I4014" s="327" t="s">
        <v>358</v>
      </c>
      <c r="J4014" s="328" t="n">
        <v>65</v>
      </c>
      <c r="K4014" s="329" t="n">
        <v>59</v>
      </c>
      <c r="L4014" s="330"/>
      <c r="M4014" s="262"/>
      <c r="N4014" s="262"/>
      <c r="O4014" s="262"/>
      <c r="P4014" s="262"/>
      <c r="Q4014" s="262"/>
      <c r="R4014" s="331"/>
    </row>
    <row r="4015" s="1" customFormat="true" ht="12.75" hidden="false" customHeight="false" outlineLevel="0" collapsed="false">
      <c r="A4015" s="262" t="n">
        <v>14</v>
      </c>
      <c r="B4015" s="332" t="s">
        <v>3580</v>
      </c>
      <c r="C4015" s="332" t="s">
        <v>1550</v>
      </c>
      <c r="D4015" s="332" t="s">
        <v>3581</v>
      </c>
      <c r="E4015" s="262"/>
      <c r="F4015" s="331" t="n">
        <v>1.62</v>
      </c>
      <c r="G4015" s="333" t="n">
        <v>1400</v>
      </c>
      <c r="H4015" s="333" t="n">
        <f aca="false">A4015*G4015*(1-H4014/100)</f>
        <v>19600</v>
      </c>
      <c r="I4015" s="334" t="n">
        <v>946.725</v>
      </c>
      <c r="J4015" s="334" t="n">
        <f aca="false">(A4015*I4015)/J4014*K4014</f>
        <v>12030.69</v>
      </c>
      <c r="K4015" s="335" t="n">
        <f aca="false">H4015-J4015</f>
        <v>7569.31</v>
      </c>
      <c r="L4015" s="330"/>
      <c r="M4015" s="262"/>
      <c r="N4015" s="262" t="n">
        <v>946.725</v>
      </c>
      <c r="O4015" s="262" t="n">
        <v>9.71</v>
      </c>
      <c r="P4015" s="262" t="n">
        <v>1420</v>
      </c>
      <c r="Q4015" s="262" t="n">
        <v>1278.0788</v>
      </c>
      <c r="R4015" s="331" t="n">
        <f aca="false">A4015*F4015</f>
        <v>22.68</v>
      </c>
    </row>
    <row r="4016" s="1" customFormat="true" ht="12.75" hidden="false" customHeight="false" outlineLevel="0" collapsed="false">
      <c r="A4016" s="262" t="n">
        <v>4</v>
      </c>
      <c r="B4016" s="332" t="s">
        <v>4649</v>
      </c>
      <c r="C4016" s="332" t="s">
        <v>1550</v>
      </c>
      <c r="D4016" s="332" t="s">
        <v>4650</v>
      </c>
      <c r="E4016" s="262"/>
      <c r="F4016" s="331" t="n">
        <v>2.98</v>
      </c>
      <c r="G4016" s="333" t="n">
        <v>3300</v>
      </c>
      <c r="H4016" s="333" t="n">
        <f aca="false">A4016*G4016*(1-H4014/100)</f>
        <v>13200</v>
      </c>
      <c r="I4016" s="334" t="n">
        <v>2155.725</v>
      </c>
      <c r="J4016" s="334" t="n">
        <f aca="false">(A4016*I4016)/J4014*K4014</f>
        <v>7826.94</v>
      </c>
      <c r="K4016" s="335" t="n">
        <f aca="false">H4016-J4016</f>
        <v>5373.06</v>
      </c>
      <c r="L4016" s="330"/>
      <c r="M4016" s="262"/>
      <c r="N4016" s="262" t="n">
        <v>2155.725</v>
      </c>
      <c r="O4016" s="262" t="n">
        <v>22.11</v>
      </c>
      <c r="P4016" s="262" t="n">
        <v>3230</v>
      </c>
      <c r="Q4016" s="262" t="n">
        <v>2910.2288</v>
      </c>
      <c r="R4016" s="331" t="n">
        <f aca="false">A4016*F4016</f>
        <v>11.92</v>
      </c>
    </row>
    <row r="4017" s="1" customFormat="true" ht="12.75" hidden="false" customHeight="false" outlineLevel="0" collapsed="false">
      <c r="A4017" s="262" t="n">
        <v>2</v>
      </c>
      <c r="B4017" s="332" t="n">
        <v>3088751</v>
      </c>
      <c r="C4017" s="332" t="s">
        <v>2445</v>
      </c>
      <c r="D4017" s="332" t="s">
        <v>2685</v>
      </c>
      <c r="E4017" s="262"/>
      <c r="F4017" s="331"/>
      <c r="G4017" s="333" t="n">
        <v>7200</v>
      </c>
      <c r="H4017" s="333" t="n">
        <f aca="false">A4017*G4017*(1-H4014/100)</f>
        <v>14400</v>
      </c>
      <c r="I4017" s="334" t="n">
        <v>4734.1125</v>
      </c>
      <c r="J4017" s="334" t="n">
        <f aca="false">(A4017*I4017)/J4014*K4014</f>
        <v>8594.235</v>
      </c>
      <c r="K4017" s="335" t="n">
        <f aca="false">H4017-J4017</f>
        <v>5805.765</v>
      </c>
      <c r="L4017" s="330"/>
      <c r="M4017" s="262"/>
      <c r="N4017" s="262" t="n">
        <v>4734.1125</v>
      </c>
      <c r="O4017" s="262" t="n">
        <v>53.95</v>
      </c>
      <c r="P4017" s="262" t="n">
        <v>7100</v>
      </c>
      <c r="Q4017" s="262" t="n">
        <v>6391.0519</v>
      </c>
      <c r="R4017" s="331" t="n">
        <f aca="false">A4017*F4017</f>
        <v>0</v>
      </c>
    </row>
    <row r="4018" s="1" customFormat="true" ht="12.75" hidden="false" customHeight="false" outlineLevel="0" collapsed="false">
      <c r="A4018" s="262" t="n">
        <v>8</v>
      </c>
      <c r="B4018" s="332" t="s">
        <v>2591</v>
      </c>
      <c r="C4018" s="332" t="s">
        <v>1907</v>
      </c>
      <c r="D4018" s="332" t="s">
        <v>2592</v>
      </c>
      <c r="E4018" s="262"/>
      <c r="F4018" s="331" t="n">
        <v>0.039</v>
      </c>
      <c r="G4018" s="333" t="n">
        <v>200</v>
      </c>
      <c r="H4018" s="333" t="n">
        <f aca="false">A4018*G4018*(1-H4014/100)</f>
        <v>1600</v>
      </c>
      <c r="I4018" s="334" t="n">
        <v>108.81</v>
      </c>
      <c r="J4018" s="334" t="n">
        <f aca="false">(A4018*I4018)/J4014*K4014</f>
        <v>790.128</v>
      </c>
      <c r="K4018" s="335" t="n">
        <f aca="false">H4018-J4018</f>
        <v>809.872</v>
      </c>
      <c r="L4018" s="330"/>
      <c r="M4018" s="262"/>
      <c r="N4018" s="262" t="n">
        <v>108.81</v>
      </c>
      <c r="O4018" s="262" t="n">
        <v>1.24</v>
      </c>
      <c r="P4018" s="262" t="n">
        <v>160</v>
      </c>
      <c r="Q4018" s="262" t="n">
        <v>146.8935</v>
      </c>
      <c r="R4018" s="331" t="n">
        <f aca="false">A4018*F4018</f>
        <v>0.312</v>
      </c>
    </row>
    <row r="4019" s="1" customFormat="true" ht="12.75" hidden="false" customHeight="false" outlineLevel="0" collapsed="false">
      <c r="A4019" s="336" t="n">
        <f aca="false">SUM(A4015:A4018)</f>
        <v>28</v>
      </c>
      <c r="B4019" s="336" t="s">
        <v>377</v>
      </c>
      <c r="C4019" s="336"/>
      <c r="D4019" s="336"/>
      <c r="E4019" s="336"/>
      <c r="F4019" s="337" t="n">
        <f aca="false">R4019</f>
        <v>34.912</v>
      </c>
      <c r="G4019" s="338"/>
      <c r="H4019" s="339" t="n">
        <f aca="false">SUM(H4015:H4018)</f>
        <v>48800</v>
      </c>
      <c r="I4019" s="340"/>
      <c r="J4019" s="341" t="n">
        <f aca="false">SUM(J4015:J4018)</f>
        <v>29241.993</v>
      </c>
      <c r="K4019" s="335" t="n">
        <f aca="false">SUM(K4015:K4018)</f>
        <v>19558.007</v>
      </c>
      <c r="L4019" s="330"/>
      <c r="M4019" s="262"/>
      <c r="N4019" s="262"/>
      <c r="O4019" s="262"/>
      <c r="P4019" s="262"/>
      <c r="Q4019" s="262"/>
      <c r="R4019" s="331" t="n">
        <f aca="false">SUM(R4015:R4018)</f>
        <v>34.912</v>
      </c>
    </row>
    <row r="4020" s="1" customFormat="true" ht="12.75" hidden="false" customHeight="false" outlineLevel="0" collapsed="false">
      <c r="A4020" s="262"/>
      <c r="B4020" s="272" t="s">
        <v>914</v>
      </c>
      <c r="C4020" s="342"/>
      <c r="D4020" s="342"/>
      <c r="E4020" s="262"/>
      <c r="F4020" s="262"/>
      <c r="G4020" s="333"/>
      <c r="H4020" s="343" t="n">
        <v>0</v>
      </c>
      <c r="I4020" s="344" t="n">
        <f aca="false">K4021/J4021</f>
        <v>0.668832900684984</v>
      </c>
      <c r="J4020" s="345"/>
      <c r="K4020" s="335"/>
      <c r="L4020" s="330"/>
      <c r="M4020" s="262"/>
      <c r="N4020" s="262"/>
      <c r="O4020" s="262"/>
      <c r="P4020" s="262"/>
      <c r="Q4020" s="262"/>
      <c r="R4020" s="331"/>
    </row>
    <row r="4021" s="1" customFormat="true" ht="13.5" hidden="false" customHeight="false" outlineLevel="0" collapsed="false">
      <c r="A4021" s="346"/>
      <c r="B4021" s="346" t="s">
        <v>915</v>
      </c>
      <c r="C4021" s="346"/>
      <c r="D4021" s="346"/>
      <c r="E4021" s="346"/>
      <c r="F4021" s="347"/>
      <c r="G4021" s="348"/>
      <c r="H4021" s="349" t="n">
        <f aca="false">SUM(H4019:H4020)</f>
        <v>48800</v>
      </c>
      <c r="I4021" s="350" t="n">
        <f aca="false">K4021/H4021</f>
        <v>0.400778831967213</v>
      </c>
      <c r="J4021" s="351" t="n">
        <f aca="false">SUM(J4019:J4020)</f>
        <v>29241.993</v>
      </c>
      <c r="K4021" s="352" t="n">
        <f aca="false">H4021-J4021</f>
        <v>19558.007</v>
      </c>
      <c r="L4021" s="330"/>
      <c r="M4021" s="262"/>
      <c r="N4021" s="262"/>
      <c r="O4021" s="262"/>
      <c r="P4021" s="262"/>
      <c r="Q4021" s="262"/>
      <c r="R4021" s="331"/>
    </row>
    <row r="4022" s="1" customFormat="true" ht="13.5" hidden="false" customHeight="false" outlineLevel="0" collapsed="false">
      <c r="A4022" s="262"/>
      <c r="B4022" s="332"/>
      <c r="C4022" s="342"/>
      <c r="D4022" s="342"/>
      <c r="E4022" s="262"/>
      <c r="F4022" s="262"/>
      <c r="G4022" s="262"/>
      <c r="H4022" s="262"/>
      <c r="I4022" s="354"/>
      <c r="J4022" s="354"/>
      <c r="K4022" s="355"/>
      <c r="L4022" s="330"/>
      <c r="M4022" s="262"/>
      <c r="N4022" s="262"/>
      <c r="O4022" s="262"/>
      <c r="P4022" s="262"/>
      <c r="Q4022" s="262"/>
      <c r="R4022" s="331"/>
    </row>
    <row r="4023" s="1" customFormat="true" ht="13.5" hidden="false" customHeight="false" outlineLevel="0" collapsed="false">
      <c r="A4023" s="322"/>
      <c r="B4023" s="323" t="s">
        <v>4651</v>
      </c>
      <c r="C4023" s="324" t="s">
        <v>4652</v>
      </c>
      <c r="D4023" s="325" t="n">
        <v>42807</v>
      </c>
      <c r="E4023" s="322"/>
      <c r="F4023" s="322" t="s">
        <v>4648</v>
      </c>
      <c r="G4023" s="324"/>
      <c r="H4023" s="326" t="n">
        <v>0</v>
      </c>
      <c r="I4023" s="327" t="s">
        <v>358</v>
      </c>
      <c r="J4023" s="328" t="n">
        <v>65</v>
      </c>
      <c r="K4023" s="329" t="n">
        <v>59</v>
      </c>
      <c r="L4023" s="330"/>
      <c r="M4023" s="262"/>
      <c r="N4023" s="262"/>
      <c r="O4023" s="262"/>
      <c r="P4023" s="262"/>
      <c r="Q4023" s="262"/>
      <c r="R4023" s="331"/>
    </row>
    <row r="4024" s="1" customFormat="true" ht="12.75" hidden="false" customHeight="false" outlineLevel="0" collapsed="false">
      <c r="A4024" s="262" t="n">
        <v>6</v>
      </c>
      <c r="B4024" s="332" t="s">
        <v>2845</v>
      </c>
      <c r="C4024" s="332" t="s">
        <v>2846</v>
      </c>
      <c r="D4024" s="332" t="s">
        <v>4643</v>
      </c>
      <c r="E4024" s="262"/>
      <c r="F4024" s="331" t="n">
        <v>3.5</v>
      </c>
      <c r="G4024" s="333" t="n">
        <v>3567</v>
      </c>
      <c r="H4024" s="333" t="n">
        <f aca="false">A4024*G4024*(1-H4023/100)</f>
        <v>21402</v>
      </c>
      <c r="I4024" s="334" t="n">
        <v>2548</v>
      </c>
      <c r="J4024" s="334" t="n">
        <f aca="false">(A4024*I4024)/J4023*K4023</f>
        <v>13876.8</v>
      </c>
      <c r="K4024" s="335" t="n">
        <f aca="false">H4024-J4024</f>
        <v>7525.2</v>
      </c>
      <c r="L4024" s="330"/>
      <c r="M4024" s="262"/>
      <c r="N4024" s="262" t="n">
        <v>2548</v>
      </c>
      <c r="O4024" s="262" t="n">
        <v>28</v>
      </c>
      <c r="P4024" s="262" t="n">
        <v>4076.8</v>
      </c>
      <c r="Q4024" s="262" t="n">
        <v>3567.2</v>
      </c>
      <c r="R4024" s="331" t="n">
        <f aca="false">A4024*F4024</f>
        <v>21</v>
      </c>
    </row>
    <row r="4025" s="1" customFormat="true" ht="12.75" hidden="false" customHeight="false" outlineLevel="0" collapsed="false">
      <c r="A4025" s="336" t="n">
        <f aca="false">SUM(A4024:A4024)</f>
        <v>6</v>
      </c>
      <c r="B4025" s="336" t="s">
        <v>377</v>
      </c>
      <c r="C4025" s="336"/>
      <c r="D4025" s="336"/>
      <c r="E4025" s="336"/>
      <c r="F4025" s="337" t="n">
        <f aca="false">R4025</f>
        <v>21</v>
      </c>
      <c r="G4025" s="338"/>
      <c r="H4025" s="339" t="n">
        <f aca="false">SUM(H4024:H4024)</f>
        <v>21402</v>
      </c>
      <c r="I4025" s="340"/>
      <c r="J4025" s="341" t="n">
        <f aca="false">SUM(J4024:J4024)</f>
        <v>13876.8</v>
      </c>
      <c r="K4025" s="335" t="n">
        <f aca="false">SUM(K4024:K4024)</f>
        <v>7525.2</v>
      </c>
      <c r="L4025" s="330"/>
      <c r="M4025" s="262"/>
      <c r="N4025" s="262"/>
      <c r="O4025" s="262"/>
      <c r="P4025" s="262"/>
      <c r="Q4025" s="262"/>
      <c r="R4025" s="331" t="n">
        <f aca="false">SUM(R4024:R4024)</f>
        <v>21</v>
      </c>
    </row>
    <row r="4026" s="1" customFormat="true" ht="12.75" hidden="false" customHeight="false" outlineLevel="0" collapsed="false">
      <c r="A4026" s="262"/>
      <c r="B4026" s="272" t="s">
        <v>914</v>
      </c>
      <c r="C4026" s="342"/>
      <c r="D4026" s="342"/>
      <c r="E4026" s="262"/>
      <c r="F4026" s="262"/>
      <c r="G4026" s="333"/>
      <c r="H4026" s="343" t="n">
        <v>0</v>
      </c>
      <c r="I4026" s="344" t="n">
        <f aca="false">K4027/J4027</f>
        <v>0.542286406087859</v>
      </c>
      <c r="J4026" s="345"/>
      <c r="K4026" s="335"/>
      <c r="L4026" s="330"/>
      <c r="M4026" s="262"/>
      <c r="N4026" s="262"/>
      <c r="O4026" s="262"/>
      <c r="P4026" s="262"/>
      <c r="Q4026" s="262"/>
      <c r="R4026" s="331"/>
    </row>
    <row r="4027" s="1" customFormat="true" ht="13.5" hidden="false" customHeight="false" outlineLevel="0" collapsed="false">
      <c r="A4027" s="346"/>
      <c r="B4027" s="346" t="s">
        <v>915</v>
      </c>
      <c r="C4027" s="346"/>
      <c r="D4027" s="346"/>
      <c r="E4027" s="346"/>
      <c r="F4027" s="347"/>
      <c r="G4027" s="348"/>
      <c r="H4027" s="349" t="n">
        <f aca="false">SUM(H4025:H4026)</f>
        <v>21402</v>
      </c>
      <c r="I4027" s="350" t="n">
        <f aca="false">K4027/H4027</f>
        <v>0.351611998878609</v>
      </c>
      <c r="J4027" s="351" t="n">
        <f aca="false">SUM(J4025:J4026)</f>
        <v>13876.8</v>
      </c>
      <c r="K4027" s="352" t="n">
        <f aca="false">H4027-J4027</f>
        <v>7525.2</v>
      </c>
      <c r="L4027" s="330"/>
      <c r="M4027" s="262"/>
      <c r="N4027" s="262"/>
      <c r="O4027" s="262"/>
      <c r="P4027" s="262"/>
      <c r="Q4027" s="262"/>
      <c r="R4027" s="331"/>
    </row>
    <row r="4028" s="1" customFormat="true" ht="13.5" hidden="false" customHeight="false" outlineLevel="0" collapsed="false">
      <c r="A4028" s="262"/>
      <c r="B4028" s="332"/>
      <c r="C4028" s="342"/>
      <c r="D4028" s="342"/>
      <c r="E4028" s="262"/>
      <c r="F4028" s="262"/>
      <c r="G4028" s="262"/>
      <c r="H4028" s="262"/>
      <c r="I4028" s="354"/>
      <c r="J4028" s="354"/>
      <c r="K4028" s="355"/>
      <c r="L4028" s="330"/>
      <c r="M4028" s="262"/>
      <c r="N4028" s="262"/>
      <c r="O4028" s="262"/>
      <c r="P4028" s="262"/>
      <c r="Q4028" s="262"/>
      <c r="R4028" s="331"/>
    </row>
    <row r="4029" s="1" customFormat="true" ht="13.5" hidden="false" customHeight="false" outlineLevel="0" collapsed="false">
      <c r="A4029" s="322"/>
      <c r="B4029" s="323" t="s">
        <v>4494</v>
      </c>
      <c r="C4029" s="324" t="s">
        <v>2788</v>
      </c>
      <c r="D4029" s="325" t="n">
        <v>42807</v>
      </c>
      <c r="E4029" s="322"/>
      <c r="F4029" s="322" t="s">
        <v>4648</v>
      </c>
      <c r="G4029" s="324"/>
      <c r="H4029" s="326" t="n">
        <v>0</v>
      </c>
      <c r="I4029" s="327" t="s">
        <v>358</v>
      </c>
      <c r="J4029" s="328" t="n">
        <v>65</v>
      </c>
      <c r="K4029" s="329" t="n">
        <v>59</v>
      </c>
      <c r="L4029" s="330"/>
      <c r="M4029" s="262"/>
      <c r="N4029" s="262"/>
      <c r="O4029" s="262"/>
      <c r="P4029" s="262"/>
      <c r="Q4029" s="262"/>
      <c r="R4029" s="331"/>
    </row>
    <row r="4030" s="1" customFormat="true" ht="12.75" hidden="false" customHeight="false" outlineLevel="0" collapsed="false">
      <c r="A4030" s="262" t="n">
        <v>2</v>
      </c>
      <c r="B4030" s="332" t="s">
        <v>4496</v>
      </c>
      <c r="C4030" s="332" t="s">
        <v>4497</v>
      </c>
      <c r="D4030" s="332" t="s">
        <v>4498</v>
      </c>
      <c r="E4030" s="262"/>
      <c r="F4030" s="331" t="n">
        <v>48</v>
      </c>
      <c r="G4030" s="333" t="n">
        <v>9500</v>
      </c>
      <c r="H4030" s="333" t="n">
        <f aca="false">A4030*G4030*(1-H4029/100)</f>
        <v>19000</v>
      </c>
      <c r="I4030" s="334" t="n">
        <v>7917</v>
      </c>
      <c r="J4030" s="334" t="n">
        <f aca="false">(A4030*I4030)/J4029*K4029</f>
        <v>14372.4</v>
      </c>
      <c r="K4030" s="335" t="n">
        <f aca="false">H4030-J4030</f>
        <v>4627.6</v>
      </c>
      <c r="L4030" s="330"/>
      <c r="M4030" s="262"/>
      <c r="N4030" s="262" t="n">
        <v>7917</v>
      </c>
      <c r="O4030" s="262" t="n">
        <v>84</v>
      </c>
      <c r="P4030" s="262" t="n">
        <v>9500</v>
      </c>
      <c r="Q4030" s="262" t="n">
        <v>9500</v>
      </c>
      <c r="R4030" s="331" t="n">
        <f aca="false">A4030*F4030</f>
        <v>96</v>
      </c>
    </row>
    <row r="4031" s="1" customFormat="true" ht="12.75" hidden="false" customHeight="false" outlineLevel="0" collapsed="false">
      <c r="A4031" s="336" t="n">
        <f aca="false">SUM(A4030:A4030)</f>
        <v>2</v>
      </c>
      <c r="B4031" s="336" t="s">
        <v>377</v>
      </c>
      <c r="C4031" s="336"/>
      <c r="D4031" s="336"/>
      <c r="E4031" s="336"/>
      <c r="F4031" s="337" t="n">
        <f aca="false">R4031</f>
        <v>96</v>
      </c>
      <c r="G4031" s="338"/>
      <c r="H4031" s="339" t="n">
        <f aca="false">SUM(H4030:H4030)</f>
        <v>19000</v>
      </c>
      <c r="I4031" s="340"/>
      <c r="J4031" s="341" t="n">
        <f aca="false">SUM(J4030:J4030)</f>
        <v>14372.4</v>
      </c>
      <c r="K4031" s="335" t="n">
        <f aca="false">SUM(K4030:K4030)</f>
        <v>4627.6</v>
      </c>
      <c r="L4031" s="330"/>
      <c r="M4031" s="262"/>
      <c r="N4031" s="262"/>
      <c r="O4031" s="262"/>
      <c r="P4031" s="262"/>
      <c r="Q4031" s="262"/>
      <c r="R4031" s="331" t="n">
        <f aca="false">SUM(R4030:R4030)</f>
        <v>96</v>
      </c>
    </row>
    <row r="4032" s="1" customFormat="true" ht="12.75" hidden="false" customHeight="false" outlineLevel="0" collapsed="false">
      <c r="A4032" s="262"/>
      <c r="B4032" s="272" t="s">
        <v>914</v>
      </c>
      <c r="C4032" s="342"/>
      <c r="D4032" s="342"/>
      <c r="E4032" s="262"/>
      <c r="F4032" s="262"/>
      <c r="G4032" s="333"/>
      <c r="H4032" s="343" t="n">
        <v>0</v>
      </c>
      <c r="I4032" s="344" t="n">
        <f aca="false">K4033/J4033</f>
        <v>0.321978236063566</v>
      </c>
      <c r="J4032" s="345"/>
      <c r="K4032" s="335"/>
      <c r="L4032" s="330"/>
      <c r="M4032" s="262"/>
      <c r="N4032" s="262"/>
      <c r="O4032" s="262"/>
      <c r="P4032" s="262"/>
      <c r="Q4032" s="262"/>
      <c r="R4032" s="331"/>
    </row>
    <row r="4033" s="1" customFormat="true" ht="13.5" hidden="false" customHeight="false" outlineLevel="0" collapsed="false">
      <c r="A4033" s="346"/>
      <c r="B4033" s="346" t="s">
        <v>915</v>
      </c>
      <c r="C4033" s="346"/>
      <c r="D4033" s="346"/>
      <c r="E4033" s="346"/>
      <c r="F4033" s="347"/>
      <c r="G4033" s="348"/>
      <c r="H4033" s="349" t="n">
        <f aca="false">SUM(H4031:H4032)</f>
        <v>19000</v>
      </c>
      <c r="I4033" s="350" t="n">
        <f aca="false">K4033/H4033</f>
        <v>0.243557894736842</v>
      </c>
      <c r="J4033" s="351" t="n">
        <f aca="false">SUM(J4031:J4032)</f>
        <v>14372.4</v>
      </c>
      <c r="K4033" s="352" t="n">
        <f aca="false">H4033-J4033</f>
        <v>4627.6</v>
      </c>
      <c r="L4033" s="330"/>
      <c r="M4033" s="262"/>
      <c r="N4033" s="262"/>
      <c r="O4033" s="262"/>
      <c r="P4033" s="262"/>
      <c r="Q4033" s="262"/>
      <c r="R4033" s="331"/>
    </row>
    <row r="4034" s="1" customFormat="true" ht="13.5" hidden="false" customHeight="false" outlineLevel="0" collapsed="false">
      <c r="A4034" s="262"/>
      <c r="B4034" s="332"/>
      <c r="C4034" s="342"/>
      <c r="D4034" s="342"/>
      <c r="E4034" s="262"/>
      <c r="F4034" s="262"/>
      <c r="G4034" s="262"/>
      <c r="H4034" s="262"/>
      <c r="I4034" s="354"/>
      <c r="J4034" s="354"/>
      <c r="K4034" s="355"/>
      <c r="L4034" s="330"/>
      <c r="M4034" s="262"/>
      <c r="N4034" s="262"/>
      <c r="O4034" s="262"/>
      <c r="P4034" s="262"/>
      <c r="Q4034" s="262"/>
      <c r="R4034" s="331"/>
    </row>
    <row r="4035" s="1" customFormat="true" ht="13.5" hidden="false" customHeight="false" outlineLevel="0" collapsed="false">
      <c r="A4035" s="322"/>
      <c r="B4035" s="323" t="s">
        <v>392</v>
      </c>
      <c r="C4035" s="324"/>
      <c r="D4035" s="325" t="n">
        <v>42808</v>
      </c>
      <c r="E4035" s="322"/>
      <c r="F4035" s="322" t="s">
        <v>1327</v>
      </c>
      <c r="G4035" s="324"/>
      <c r="H4035" s="326"/>
      <c r="I4035" s="327" t="s">
        <v>358</v>
      </c>
      <c r="J4035" s="328" t="n">
        <v>65</v>
      </c>
      <c r="K4035" s="329" t="n">
        <v>59</v>
      </c>
      <c r="L4035" s="330"/>
      <c r="M4035" s="262"/>
      <c r="N4035" s="262"/>
      <c r="O4035" s="262"/>
      <c r="P4035" s="262"/>
      <c r="Q4035" s="262"/>
      <c r="R4035" s="331"/>
    </row>
    <row r="4036" s="1" customFormat="true" ht="12.75" hidden="false" customHeight="false" outlineLevel="0" collapsed="false">
      <c r="A4036" s="262" t="n">
        <v>30</v>
      </c>
      <c r="B4036" s="332" t="s">
        <v>839</v>
      </c>
      <c r="C4036" s="332" t="s">
        <v>833</v>
      </c>
      <c r="D4036" s="332" t="s">
        <v>1317</v>
      </c>
      <c r="E4036" s="262"/>
      <c r="F4036" s="331" t="n">
        <v>0.11</v>
      </c>
      <c r="G4036" s="333" t="n">
        <v>47.7</v>
      </c>
      <c r="H4036" s="333" t="n">
        <f aca="false">A4036*G4036*(1-H4035/100)</f>
        <v>1431</v>
      </c>
      <c r="I4036" s="334" t="n">
        <v>35.1</v>
      </c>
      <c r="J4036" s="334" t="n">
        <f aca="false">(A4036*I4036)/J4035*K4035</f>
        <v>955.8</v>
      </c>
      <c r="K4036" s="335" t="n">
        <f aca="false">H4036-J4036</f>
        <v>475.2</v>
      </c>
      <c r="L4036" s="330"/>
      <c r="M4036" s="262" t="n">
        <f aca="false">H4036/A4036</f>
        <v>47.7</v>
      </c>
      <c r="N4036" s="262" t="n">
        <v>35.1</v>
      </c>
      <c r="O4036" s="262" t="n">
        <v>0.4</v>
      </c>
      <c r="P4036" s="262" t="n">
        <v>52.65</v>
      </c>
      <c r="Q4036" s="262" t="n">
        <v>52.65</v>
      </c>
      <c r="R4036" s="331" t="n">
        <f aca="false">A4036*F4036</f>
        <v>3.3</v>
      </c>
    </row>
    <row r="4037" s="1" customFormat="true" ht="12.75" hidden="false" customHeight="false" outlineLevel="0" collapsed="false">
      <c r="A4037" s="262" t="n">
        <v>30</v>
      </c>
      <c r="B4037" s="332" t="s">
        <v>846</v>
      </c>
      <c r="C4037" s="332" t="s">
        <v>842</v>
      </c>
      <c r="D4037" s="332" t="s">
        <v>1328</v>
      </c>
      <c r="E4037" s="262"/>
      <c r="F4037" s="331" t="n">
        <v>0.04</v>
      </c>
      <c r="G4037" s="333" t="n">
        <v>37.8</v>
      </c>
      <c r="H4037" s="333" t="n">
        <f aca="false">A4037*G4037*(1-H4035/100)</f>
        <v>1134</v>
      </c>
      <c r="I4037" s="334" t="n">
        <v>26.325</v>
      </c>
      <c r="J4037" s="334" t="n">
        <f aca="false">(A4037*I4037)/J4035*K4035</f>
        <v>716.85</v>
      </c>
      <c r="K4037" s="335" t="n">
        <f aca="false">H4037-J4037</f>
        <v>417.15</v>
      </c>
      <c r="L4037" s="330"/>
      <c r="M4037" s="262" t="n">
        <f aca="false">H4037/A4037</f>
        <v>37.8</v>
      </c>
      <c r="N4037" s="262" t="n">
        <v>26.325</v>
      </c>
      <c r="O4037" s="262" t="n">
        <v>0.3</v>
      </c>
      <c r="P4037" s="262" t="n">
        <v>80</v>
      </c>
      <c r="Q4037" s="262" t="n">
        <v>42.12</v>
      </c>
      <c r="R4037" s="331" t="n">
        <f aca="false">A4037*F4037</f>
        <v>1.2</v>
      </c>
    </row>
    <row r="4038" s="1" customFormat="true" ht="12.75" hidden="false" customHeight="false" outlineLevel="0" collapsed="false">
      <c r="A4038" s="336" t="n">
        <f aca="false">SUM(A4036:A4037)</f>
        <v>60</v>
      </c>
      <c r="B4038" s="336" t="s">
        <v>377</v>
      </c>
      <c r="C4038" s="336"/>
      <c r="D4038" s="336"/>
      <c r="E4038" s="336"/>
      <c r="F4038" s="337" t="n">
        <f aca="false">R4038</f>
        <v>4.5</v>
      </c>
      <c r="G4038" s="338"/>
      <c r="H4038" s="339" t="n">
        <f aca="false">SUM(H4036:H4037)</f>
        <v>2565</v>
      </c>
      <c r="I4038" s="340"/>
      <c r="J4038" s="341" t="n">
        <f aca="false">SUM(J4036:J4037)</f>
        <v>1672.65</v>
      </c>
      <c r="K4038" s="335" t="n">
        <f aca="false">SUM(K4036:K4037)</f>
        <v>892.35</v>
      </c>
      <c r="L4038" s="330"/>
      <c r="M4038" s="262"/>
      <c r="N4038" s="262"/>
      <c r="O4038" s="262"/>
      <c r="P4038" s="262"/>
      <c r="Q4038" s="262"/>
      <c r="R4038" s="331" t="n">
        <f aca="false">SUM(R4036:R4037)</f>
        <v>4.5</v>
      </c>
    </row>
    <row r="4039" s="1" customFormat="true" ht="12.75" hidden="false" customHeight="false" outlineLevel="0" collapsed="false">
      <c r="A4039" s="262"/>
      <c r="B4039" s="272" t="s">
        <v>914</v>
      </c>
      <c r="C4039" s="342"/>
      <c r="D4039" s="342"/>
      <c r="E4039" s="262"/>
      <c r="F4039" s="262"/>
      <c r="G4039" s="333"/>
      <c r="H4039" s="343" t="n">
        <v>0</v>
      </c>
      <c r="I4039" s="344" t="n">
        <f aca="false">K4040/J4040</f>
        <v>0.533494753833737</v>
      </c>
      <c r="J4039" s="345"/>
      <c r="K4039" s="335"/>
      <c r="L4039" s="330"/>
      <c r="M4039" s="262"/>
      <c r="N4039" s="262"/>
      <c r="O4039" s="262"/>
      <c r="P4039" s="262"/>
      <c r="Q4039" s="262"/>
      <c r="R4039" s="331"/>
    </row>
    <row r="4040" s="1" customFormat="true" ht="13.5" hidden="false" customHeight="false" outlineLevel="0" collapsed="false">
      <c r="A4040" s="346"/>
      <c r="B4040" s="346" t="s">
        <v>915</v>
      </c>
      <c r="C4040" s="346"/>
      <c r="D4040" s="346"/>
      <c r="E4040" s="346"/>
      <c r="F4040" s="347"/>
      <c r="G4040" s="348"/>
      <c r="H4040" s="349" t="n">
        <f aca="false">SUM(H4038:H4039)</f>
        <v>2565</v>
      </c>
      <c r="I4040" s="350" t="n">
        <f aca="false">K4040/H4040</f>
        <v>0.347894736842105</v>
      </c>
      <c r="J4040" s="351" t="n">
        <f aca="false">SUM(J4038:J4039)</f>
        <v>1672.65</v>
      </c>
      <c r="K4040" s="352" t="n">
        <f aca="false">H4040-J4040</f>
        <v>892.35</v>
      </c>
      <c r="L4040" s="330"/>
      <c r="M4040" s="262"/>
      <c r="N4040" s="262"/>
      <c r="O4040" s="262"/>
      <c r="P4040" s="262"/>
      <c r="Q4040" s="262"/>
      <c r="R4040" s="331"/>
    </row>
    <row r="4041" s="1" customFormat="true" ht="13.5" hidden="false" customHeight="false" outlineLevel="0" collapsed="false">
      <c r="A4041" s="262"/>
      <c r="B4041" s="332"/>
      <c r="C4041" s="342"/>
      <c r="D4041" s="342"/>
      <c r="E4041" s="262"/>
      <c r="F4041" s="262"/>
      <c r="G4041" s="262"/>
      <c r="H4041" s="262"/>
      <c r="I4041" s="354"/>
      <c r="J4041" s="354"/>
      <c r="K4041" s="355"/>
      <c r="L4041" s="330"/>
      <c r="M4041" s="262"/>
      <c r="N4041" s="262"/>
      <c r="O4041" s="262"/>
      <c r="P4041" s="262"/>
      <c r="Q4041" s="262"/>
      <c r="R4041" s="331"/>
    </row>
    <row r="4042" s="1" customFormat="true" ht="13.5" hidden="false" customHeight="false" outlineLevel="0" collapsed="false">
      <c r="A4042" s="322"/>
      <c r="B4042" s="323" t="s">
        <v>385</v>
      </c>
      <c r="C4042" s="324"/>
      <c r="D4042" s="325" t="n">
        <v>42808</v>
      </c>
      <c r="E4042" s="322"/>
      <c r="F4042" s="322" t="s">
        <v>4653</v>
      </c>
      <c r="G4042" s="324"/>
      <c r="H4042" s="326" t="n">
        <v>0</v>
      </c>
      <c r="I4042" s="327" t="s">
        <v>358</v>
      </c>
      <c r="J4042" s="328" t="n">
        <v>65</v>
      </c>
      <c r="K4042" s="329" t="n">
        <v>59</v>
      </c>
      <c r="L4042" s="330"/>
      <c r="M4042" s="262"/>
      <c r="N4042" s="262"/>
      <c r="O4042" s="262"/>
      <c r="P4042" s="262"/>
      <c r="Q4042" s="262"/>
      <c r="R4042" s="331"/>
    </row>
    <row r="4043" s="1" customFormat="true" ht="12.75" hidden="false" customHeight="false" outlineLevel="0" collapsed="false">
      <c r="A4043" s="262" t="n">
        <v>5</v>
      </c>
      <c r="B4043" s="332" t="s">
        <v>1337</v>
      </c>
      <c r="C4043" s="332" t="s">
        <v>786</v>
      </c>
      <c r="D4043" s="332" t="s">
        <v>1338</v>
      </c>
      <c r="E4043" s="262"/>
      <c r="F4043" s="331" t="n">
        <v>5.6</v>
      </c>
      <c r="G4043" s="333" t="n">
        <v>1070</v>
      </c>
      <c r="H4043" s="333" t="n">
        <f aca="false">A4043*G4043*(1-H4042/100)</f>
        <v>5350</v>
      </c>
      <c r="I4043" s="334" t="n">
        <v>712.53</v>
      </c>
      <c r="J4043" s="334" t="n">
        <f aca="false">(A4043*I4043)/J4042*K4042</f>
        <v>3233.79</v>
      </c>
      <c r="K4043" s="335" t="n">
        <f aca="false">H4043-J4043</f>
        <v>2116.21</v>
      </c>
      <c r="L4043" s="330"/>
      <c r="M4043" s="262"/>
      <c r="N4043" s="262" t="n">
        <v>712.53</v>
      </c>
      <c r="O4043" s="262" t="n">
        <v>8.12</v>
      </c>
      <c r="P4043" s="262" t="n">
        <v>1070</v>
      </c>
      <c r="Q4043" s="262" t="n">
        <v>961.9155</v>
      </c>
      <c r="R4043" s="331" t="n">
        <f aca="false">A4043*F4043</f>
        <v>28</v>
      </c>
    </row>
    <row r="4044" s="1" customFormat="true" ht="12.75" hidden="false" customHeight="false" outlineLevel="0" collapsed="false">
      <c r="A4044" s="262" t="n">
        <v>5</v>
      </c>
      <c r="B4044" s="332" t="s">
        <v>1403</v>
      </c>
      <c r="C4044" s="332" t="s">
        <v>786</v>
      </c>
      <c r="D4044" s="332" t="s">
        <v>1593</v>
      </c>
      <c r="E4044" s="262"/>
      <c r="F4044" s="331" t="n">
        <v>8.8</v>
      </c>
      <c r="G4044" s="333" t="n">
        <v>1580</v>
      </c>
      <c r="H4044" s="333" t="n">
        <f aca="false">A4044*G4044*(1-H4042/100)</f>
        <v>7900</v>
      </c>
      <c r="I4044" s="334" t="n">
        <v>1050.3675</v>
      </c>
      <c r="J4044" s="334" t="n">
        <f aca="false">(A4044*I4044)/J4042*K4042</f>
        <v>4767.0525</v>
      </c>
      <c r="K4044" s="335" t="n">
        <f aca="false">H4044-J4044</f>
        <v>3132.9475</v>
      </c>
      <c r="L4044" s="330"/>
      <c r="M4044" s="262"/>
      <c r="N4044" s="262" t="n">
        <v>1050.3675</v>
      </c>
      <c r="O4044" s="262" t="n">
        <v>11.97</v>
      </c>
      <c r="P4044" s="262" t="n">
        <v>1580</v>
      </c>
      <c r="Q4044" s="262" t="n">
        <v>1417.9961</v>
      </c>
      <c r="R4044" s="331" t="n">
        <f aca="false">A4044*F4044</f>
        <v>44</v>
      </c>
    </row>
    <row r="4045" s="1" customFormat="true" ht="12.75" hidden="false" customHeight="false" outlineLevel="0" collapsed="false">
      <c r="A4045" s="262" t="n">
        <v>2</v>
      </c>
      <c r="B4045" s="332" t="s">
        <v>2527</v>
      </c>
      <c r="C4045" s="332" t="s">
        <v>2528</v>
      </c>
      <c r="D4045" s="332" t="s">
        <v>2529</v>
      </c>
      <c r="E4045" s="262"/>
      <c r="F4045" s="331" t="n">
        <v>3.7</v>
      </c>
      <c r="G4045" s="333" t="n">
        <v>660</v>
      </c>
      <c r="H4045" s="333" t="n">
        <f aca="false">A4045*G4045*(1-H4042/100)</f>
        <v>1320</v>
      </c>
      <c r="I4045" s="334" t="n">
        <v>441.3825</v>
      </c>
      <c r="J4045" s="334" t="n">
        <f aca="false">(A4045*I4045)/J4042*K4042</f>
        <v>801.279</v>
      </c>
      <c r="K4045" s="335" t="n">
        <f aca="false">H4045-J4045</f>
        <v>518.721</v>
      </c>
      <c r="L4045" s="330"/>
      <c r="M4045" s="262"/>
      <c r="N4045" s="262" t="n">
        <v>441.3825</v>
      </c>
      <c r="O4045" s="262" t="n">
        <v>5.03</v>
      </c>
      <c r="P4045" s="262" t="n">
        <v>660</v>
      </c>
      <c r="Q4045" s="262" t="n">
        <v>617.9355</v>
      </c>
      <c r="R4045" s="331" t="n">
        <f aca="false">A4045*F4045</f>
        <v>7.4</v>
      </c>
    </row>
    <row r="4046" s="1" customFormat="true" ht="12.75" hidden="false" customHeight="false" outlineLevel="0" collapsed="false">
      <c r="A4046" s="262" t="n">
        <v>8</v>
      </c>
      <c r="B4046" s="332" t="s">
        <v>1302</v>
      </c>
      <c r="C4046" s="332" t="s">
        <v>830</v>
      </c>
      <c r="D4046" s="332" t="s">
        <v>1049</v>
      </c>
      <c r="E4046" s="262"/>
      <c r="F4046" s="331" t="n">
        <v>1.1</v>
      </c>
      <c r="G4046" s="333" t="n">
        <v>550</v>
      </c>
      <c r="H4046" s="333" t="n">
        <f aca="false">A4046*G4046*(1-H4042/100)</f>
        <v>4400</v>
      </c>
      <c r="I4046" s="334" t="n">
        <v>145.6</v>
      </c>
      <c r="J4046" s="334" t="n">
        <f aca="false">(A4046*I4046)/J4042*K4042</f>
        <v>1057.28</v>
      </c>
      <c r="K4046" s="335" t="n">
        <f aca="false">H4046-J4046</f>
        <v>3342.72</v>
      </c>
      <c r="L4046" s="330"/>
      <c r="M4046" s="262"/>
      <c r="N4046" s="262" t="n">
        <v>145.6</v>
      </c>
      <c r="O4046" s="262" t="n">
        <v>1.6</v>
      </c>
      <c r="P4046" s="262" t="n">
        <v>550</v>
      </c>
      <c r="Q4046" s="262" t="n">
        <v>218.4</v>
      </c>
      <c r="R4046" s="331" t="n">
        <f aca="false">A4046*F4046</f>
        <v>8.8</v>
      </c>
    </row>
    <row r="4047" s="1" customFormat="true" ht="12.75" hidden="false" customHeight="false" outlineLevel="0" collapsed="false">
      <c r="A4047" s="262" t="n">
        <v>8</v>
      </c>
      <c r="B4047" s="332" t="s">
        <v>832</v>
      </c>
      <c r="C4047" s="332" t="s">
        <v>833</v>
      </c>
      <c r="D4047" s="332" t="s">
        <v>834</v>
      </c>
      <c r="E4047" s="262"/>
      <c r="F4047" s="331" t="n">
        <v>0.03</v>
      </c>
      <c r="G4047" s="333" t="n">
        <v>34</v>
      </c>
      <c r="H4047" s="333" t="n">
        <f aca="false">A4047*G4047*(1-H4042/100)</f>
        <v>272</v>
      </c>
      <c r="I4047" s="334" t="n">
        <v>22.75</v>
      </c>
      <c r="J4047" s="334" t="n">
        <f aca="false">(A4047*I4047)/J4042*K4042</f>
        <v>165.2</v>
      </c>
      <c r="K4047" s="335" t="n">
        <f aca="false">H4047-J4047</f>
        <v>106.8</v>
      </c>
      <c r="L4047" s="330"/>
      <c r="M4047" s="262"/>
      <c r="N4047" s="262" t="n">
        <v>22.75</v>
      </c>
      <c r="O4047" s="262" t="n">
        <v>0.25</v>
      </c>
      <c r="P4047" s="262" t="n">
        <v>34.125</v>
      </c>
      <c r="Q4047" s="262" t="n">
        <v>36.4</v>
      </c>
      <c r="R4047" s="331" t="n">
        <f aca="false">A4047*F4047</f>
        <v>0.24</v>
      </c>
    </row>
    <row r="4048" s="1" customFormat="true" ht="12.75" hidden="false" customHeight="false" outlineLevel="0" collapsed="false">
      <c r="A4048" s="262" t="n">
        <v>8</v>
      </c>
      <c r="B4048" s="332" t="s">
        <v>841</v>
      </c>
      <c r="C4048" s="332" t="s">
        <v>842</v>
      </c>
      <c r="D4048" s="332" t="s">
        <v>834</v>
      </c>
      <c r="E4048" s="262"/>
      <c r="F4048" s="331" t="n">
        <v>0.02</v>
      </c>
      <c r="G4048" s="333" t="n">
        <v>31</v>
      </c>
      <c r="H4048" s="333" t="n">
        <f aca="false">A4048*G4048*(1-H4042/100)</f>
        <v>248</v>
      </c>
      <c r="I4048" s="334" t="n">
        <v>20.93</v>
      </c>
      <c r="J4048" s="334" t="n">
        <f aca="false">(A4048*I4048)/J4042*K4042</f>
        <v>151.984</v>
      </c>
      <c r="K4048" s="335" t="n">
        <f aca="false">H4048-J4048</f>
        <v>96.016</v>
      </c>
      <c r="L4048" s="330"/>
      <c r="M4048" s="262"/>
      <c r="N4048" s="262" t="n">
        <v>20.93</v>
      </c>
      <c r="O4048" s="262" t="n">
        <v>0.23</v>
      </c>
      <c r="P4048" s="262" t="n">
        <v>31.395</v>
      </c>
      <c r="Q4048" s="262" t="n">
        <v>27.209</v>
      </c>
      <c r="R4048" s="331" t="n">
        <f aca="false">A4048*F4048</f>
        <v>0.16</v>
      </c>
    </row>
    <row r="4049" s="1" customFormat="true" ht="12.75" hidden="false" customHeight="false" outlineLevel="0" collapsed="false">
      <c r="A4049" s="262" t="n">
        <v>5</v>
      </c>
      <c r="B4049" s="332" t="s">
        <v>4425</v>
      </c>
      <c r="C4049" s="332" t="s">
        <v>4426</v>
      </c>
      <c r="D4049" s="332" t="s">
        <v>4427</v>
      </c>
      <c r="E4049" s="262"/>
      <c r="F4049" s="331" t="n">
        <v>8</v>
      </c>
      <c r="G4049" s="333" t="n">
        <v>1432</v>
      </c>
      <c r="H4049" s="333" t="n">
        <f aca="false">A4049*G4049*(1-H4042/100)</f>
        <v>7160</v>
      </c>
      <c r="I4049" s="334" t="n">
        <v>954.72</v>
      </c>
      <c r="J4049" s="334" t="n">
        <f aca="false">(A4049*I4049)/J4042*K4042</f>
        <v>4332.96</v>
      </c>
      <c r="K4049" s="335" t="n">
        <f aca="false">H4049-J4049</f>
        <v>2827.04</v>
      </c>
      <c r="L4049" s="330"/>
      <c r="M4049" s="262"/>
      <c r="N4049" s="262" t="n">
        <v>954.72</v>
      </c>
      <c r="O4049" s="262" t="n">
        <v>10.88</v>
      </c>
      <c r="P4049" s="262" t="n">
        <v>1432.08</v>
      </c>
      <c r="Q4049" s="262" t="n">
        <v>1288.872</v>
      </c>
      <c r="R4049" s="331" t="n">
        <f aca="false">A4049*F4049</f>
        <v>40</v>
      </c>
    </row>
    <row r="4050" s="1" customFormat="true" ht="12.75" hidden="false" customHeight="false" outlineLevel="0" collapsed="false">
      <c r="A4050" s="262" t="n">
        <v>4</v>
      </c>
      <c r="B4050" s="332" t="s">
        <v>2533</v>
      </c>
      <c r="C4050" s="332" t="s">
        <v>2534</v>
      </c>
      <c r="D4050" s="332" t="s">
        <v>2535</v>
      </c>
      <c r="E4050" s="262"/>
      <c r="F4050" s="331" t="n">
        <v>5.9</v>
      </c>
      <c r="G4050" s="333" t="n">
        <v>1056</v>
      </c>
      <c r="H4050" s="333" t="n">
        <f aca="false">A4050*G4050*(1-H4042/100)</f>
        <v>4224</v>
      </c>
      <c r="I4050" s="334" t="n">
        <v>703.755</v>
      </c>
      <c r="J4050" s="334" t="n">
        <f aca="false">(A4050*I4050)/J4042*K4042</f>
        <v>2555.172</v>
      </c>
      <c r="K4050" s="335" t="n">
        <f aca="false">H4050-J4050</f>
        <v>1668.828</v>
      </c>
      <c r="L4050" s="330"/>
      <c r="M4050" s="262"/>
      <c r="N4050" s="262" t="n">
        <v>703.755</v>
      </c>
      <c r="O4050" s="262" t="n">
        <v>8.02</v>
      </c>
      <c r="P4050" s="262" t="n">
        <v>1055.6325</v>
      </c>
      <c r="Q4050" s="262" t="n">
        <v>950.0693</v>
      </c>
      <c r="R4050" s="331" t="n">
        <f aca="false">A4050*F4050</f>
        <v>23.6</v>
      </c>
    </row>
    <row r="4051" s="1" customFormat="true" ht="12.75" hidden="false" customHeight="false" outlineLevel="0" collapsed="false">
      <c r="A4051" s="262" t="n">
        <v>5</v>
      </c>
      <c r="B4051" s="332" t="s">
        <v>1266</v>
      </c>
      <c r="C4051" s="332" t="s">
        <v>874</v>
      </c>
      <c r="D4051" s="332" t="s">
        <v>1267</v>
      </c>
      <c r="E4051" s="262"/>
      <c r="F4051" s="331" t="n">
        <v>0.25</v>
      </c>
      <c r="G4051" s="333" t="n">
        <v>186</v>
      </c>
      <c r="H4051" s="333" t="n">
        <f aca="false">A4051*G4051*(1-H4042/100)</f>
        <v>930</v>
      </c>
      <c r="I4051" s="334" t="n">
        <v>61.88</v>
      </c>
      <c r="J4051" s="334" t="n">
        <f aca="false">(A4051*I4051)/J4042*K4042</f>
        <v>280.84</v>
      </c>
      <c r="K4051" s="335" t="n">
        <f aca="false">H4051-J4051</f>
        <v>649.16</v>
      </c>
      <c r="L4051" s="330"/>
      <c r="M4051" s="262"/>
      <c r="N4051" s="262" t="n">
        <v>61.88</v>
      </c>
      <c r="O4051" s="262" t="n">
        <v>0.68</v>
      </c>
      <c r="P4051" s="262" t="n">
        <v>185.64</v>
      </c>
      <c r="Q4051" s="262" t="n">
        <v>86.632</v>
      </c>
      <c r="R4051" s="331" t="n">
        <f aca="false">A4051*F4051</f>
        <v>1.25</v>
      </c>
    </row>
    <row r="4052" s="1" customFormat="true" ht="12.75" hidden="false" customHeight="false" outlineLevel="0" collapsed="false">
      <c r="A4052" s="262" t="n">
        <v>10</v>
      </c>
      <c r="B4052" s="332" t="s">
        <v>1309</v>
      </c>
      <c r="C4052" s="332" t="s">
        <v>877</v>
      </c>
      <c r="D4052" s="332" t="s">
        <v>1310</v>
      </c>
      <c r="E4052" s="262"/>
      <c r="F4052" s="331" t="n">
        <v>0.42</v>
      </c>
      <c r="G4052" s="333" t="n">
        <v>200</v>
      </c>
      <c r="H4052" s="333" t="n">
        <f aca="false">A4052*G4052*(1-H4042/100)</f>
        <v>2000</v>
      </c>
      <c r="I4052" s="334" t="n">
        <v>69.745</v>
      </c>
      <c r="J4052" s="334" t="n">
        <f aca="false">(A4052*I4052)/J4042*K4042</f>
        <v>633.07</v>
      </c>
      <c r="K4052" s="335" t="n">
        <f aca="false">H4052-J4052</f>
        <v>1366.93</v>
      </c>
      <c r="L4052" s="330"/>
      <c r="M4052" s="262"/>
      <c r="N4052" s="262" t="n">
        <v>69.745</v>
      </c>
      <c r="O4052" s="262" t="n">
        <v>0.74</v>
      </c>
      <c r="P4052" s="262" t="n">
        <v>200</v>
      </c>
      <c r="Q4052" s="262" t="n">
        <v>108.1047</v>
      </c>
      <c r="R4052" s="331" t="n">
        <f aca="false">A4052*F4052</f>
        <v>4.2</v>
      </c>
    </row>
    <row r="4053" s="1" customFormat="true" ht="12.75" hidden="false" customHeight="false" outlineLevel="0" collapsed="false">
      <c r="A4053" s="262" t="n">
        <v>12</v>
      </c>
      <c r="B4053" s="332" t="s">
        <v>2337</v>
      </c>
      <c r="C4053" s="332" t="s">
        <v>2173</v>
      </c>
      <c r="D4053" s="332" t="s">
        <v>2174</v>
      </c>
      <c r="E4053" s="262"/>
      <c r="F4053" s="331"/>
      <c r="G4053" s="333" t="n">
        <v>40</v>
      </c>
      <c r="H4053" s="333" t="n">
        <f aca="false">A4053*G4053*(1-H4042/100)</f>
        <v>480</v>
      </c>
      <c r="I4053" s="334" t="n">
        <v>20.735</v>
      </c>
      <c r="J4053" s="334" t="n">
        <f aca="false">(A4053*I4053)/J4042*K4042</f>
        <v>225.852</v>
      </c>
      <c r="K4053" s="335" t="n">
        <f aca="false">H4053-J4053</f>
        <v>254.148</v>
      </c>
      <c r="L4053" s="330"/>
      <c r="M4053" s="262"/>
      <c r="N4053" s="262" t="n">
        <v>20.735</v>
      </c>
      <c r="O4053" s="262" t="n">
        <v>0.22</v>
      </c>
      <c r="P4053" s="262" t="n">
        <v>40</v>
      </c>
      <c r="Q4053" s="262" t="n">
        <v>31</v>
      </c>
      <c r="R4053" s="331" t="n">
        <f aca="false">A4053*F4053</f>
        <v>0</v>
      </c>
    </row>
    <row r="4054" s="1" customFormat="true" ht="12.75" hidden="false" customHeight="false" outlineLevel="0" collapsed="false">
      <c r="A4054" s="262" t="n">
        <v>80</v>
      </c>
      <c r="B4054" s="332" t="s">
        <v>1600</v>
      </c>
      <c r="C4054" s="332" t="s">
        <v>1601</v>
      </c>
      <c r="D4054" s="332" t="s">
        <v>1602</v>
      </c>
      <c r="E4054" s="262"/>
      <c r="F4054" s="331"/>
      <c r="G4054" s="333" t="n">
        <v>20</v>
      </c>
      <c r="H4054" s="333" t="n">
        <f aca="false">A4054*G4054*(1-H4042/100)</f>
        <v>1600</v>
      </c>
      <c r="I4054" s="334" t="n">
        <v>8.775</v>
      </c>
      <c r="J4054" s="334" t="n">
        <f aca="false">(A4054*I4054)/J4042*K4042</f>
        <v>637.2</v>
      </c>
      <c r="K4054" s="335" t="n">
        <f aca="false">H4054-J4054</f>
        <v>962.8</v>
      </c>
      <c r="L4054" s="330"/>
      <c r="M4054" s="262"/>
      <c r="N4054" s="262" t="n">
        <v>8.775</v>
      </c>
      <c r="O4054" s="262" t="n">
        <v>0.1</v>
      </c>
      <c r="P4054" s="262" t="n">
        <v>20</v>
      </c>
      <c r="Q4054" s="262" t="n">
        <v>12.285</v>
      </c>
      <c r="R4054" s="331" t="n">
        <f aca="false">A4054*F4054</f>
        <v>0</v>
      </c>
    </row>
    <row r="4055" s="1" customFormat="true" ht="12.75" hidden="false" customHeight="false" outlineLevel="0" collapsed="false">
      <c r="A4055" s="262" t="n">
        <v>8</v>
      </c>
      <c r="B4055" s="332" t="s">
        <v>4654</v>
      </c>
      <c r="C4055" s="332" t="s">
        <v>4655</v>
      </c>
      <c r="D4055" s="332" t="s">
        <v>4656</v>
      </c>
      <c r="E4055" s="262"/>
      <c r="F4055" s="331"/>
      <c r="G4055" s="333" t="n">
        <v>0</v>
      </c>
      <c r="H4055" s="333" t="n">
        <f aca="false">A4055*G4055*(1-H4042/100)</f>
        <v>0</v>
      </c>
      <c r="I4055" s="334" t="n">
        <v>57.915</v>
      </c>
      <c r="J4055" s="334" t="n">
        <f aca="false">(A4055*I4055)/J4042*K4042</f>
        <v>420.552</v>
      </c>
      <c r="K4055" s="335" t="n">
        <f aca="false">H4055-J4055</f>
        <v>-420.552</v>
      </c>
      <c r="L4055" s="330"/>
      <c r="M4055" s="262"/>
      <c r="N4055" s="262" t="n">
        <v>57.915</v>
      </c>
      <c r="O4055" s="262" t="n">
        <v>0.66</v>
      </c>
      <c r="P4055" s="262"/>
      <c r="Q4055" s="262" t="n">
        <v>50</v>
      </c>
      <c r="R4055" s="331" t="n">
        <f aca="false">A4055*F4055</f>
        <v>0</v>
      </c>
    </row>
    <row r="4056" s="1" customFormat="true" ht="12.75" hidden="false" customHeight="false" outlineLevel="0" collapsed="false">
      <c r="A4056" s="262" t="n">
        <v>1</v>
      </c>
      <c r="B4056" s="332" t="s">
        <v>4657</v>
      </c>
      <c r="C4056" s="332" t="s">
        <v>4658</v>
      </c>
      <c r="D4056" s="332" t="s">
        <v>4659</v>
      </c>
      <c r="E4056" s="262"/>
      <c r="F4056" s="331" t="n">
        <v>110</v>
      </c>
      <c r="G4056" s="333" t="n">
        <v>31941</v>
      </c>
      <c r="H4056" s="333" t="n">
        <f aca="false">A4056*G4056*(1-H4042/100)</f>
        <v>31941</v>
      </c>
      <c r="I4056" s="334" t="n">
        <v>22815</v>
      </c>
      <c r="J4056" s="334" t="n">
        <f aca="false">(A4056*I4056)/J4042*K4042</f>
        <v>20709</v>
      </c>
      <c r="K4056" s="335" t="n">
        <f aca="false">H4056-J4056</f>
        <v>11232</v>
      </c>
      <c r="L4056" s="330"/>
      <c r="M4056" s="262"/>
      <c r="N4056" s="262" t="n">
        <v>22815</v>
      </c>
      <c r="O4056" s="262" t="n">
        <v>260</v>
      </c>
      <c r="P4056" s="262" t="n">
        <v>31941</v>
      </c>
      <c r="Q4056" s="262" t="n">
        <v>30800.25</v>
      </c>
      <c r="R4056" s="331" t="n">
        <f aca="false">A4056*F4056</f>
        <v>110</v>
      </c>
    </row>
    <row r="4057" s="1" customFormat="true" ht="12.75" hidden="false" customHeight="false" outlineLevel="0" collapsed="false">
      <c r="A4057" s="262" t="n">
        <v>1</v>
      </c>
      <c r="B4057" s="332" t="s">
        <v>2380</v>
      </c>
      <c r="C4057" s="332" t="s">
        <v>2381</v>
      </c>
      <c r="D4057" s="332" t="s">
        <v>2382</v>
      </c>
      <c r="E4057" s="262"/>
      <c r="F4057" s="331" t="n">
        <v>0.4</v>
      </c>
      <c r="G4057" s="333" t="n">
        <v>2500</v>
      </c>
      <c r="H4057" s="333" t="n">
        <f aca="false">A4057*G4057*(1-H4042/100)</f>
        <v>2500</v>
      </c>
      <c r="I4057" s="334" t="n">
        <v>1365</v>
      </c>
      <c r="J4057" s="334" t="n">
        <f aca="false">(A4057*I4057)/J4042*K4042</f>
        <v>1239</v>
      </c>
      <c r="K4057" s="335" t="n">
        <f aca="false">H4057-J4057</f>
        <v>1261</v>
      </c>
      <c r="L4057" s="330"/>
      <c r="M4057" s="262"/>
      <c r="N4057" s="262" t="n">
        <v>1365</v>
      </c>
      <c r="O4057" s="262" t="n">
        <v>15</v>
      </c>
      <c r="P4057" s="262" t="n">
        <v>2500</v>
      </c>
      <c r="Q4057" s="262" t="n">
        <v>1842.75</v>
      </c>
      <c r="R4057" s="331" t="n">
        <f aca="false">A4057*F4057</f>
        <v>0.4</v>
      </c>
    </row>
    <row r="4058" s="1" customFormat="true" ht="12.75" hidden="false" customHeight="false" outlineLevel="0" collapsed="false">
      <c r="A4058" s="262" t="n">
        <v>1</v>
      </c>
      <c r="B4058" s="332" t="s">
        <v>4660</v>
      </c>
      <c r="C4058" s="332" t="s">
        <v>3872</v>
      </c>
      <c r="D4058" s="332" t="s">
        <v>856</v>
      </c>
      <c r="E4058" s="262"/>
      <c r="F4058" s="331"/>
      <c r="G4058" s="333" t="n">
        <v>450</v>
      </c>
      <c r="H4058" s="333" t="n">
        <f aca="false">A4058*G4058*(1-H4042/100)</f>
        <v>450</v>
      </c>
      <c r="I4058" s="334" t="n">
        <v>254.475</v>
      </c>
      <c r="J4058" s="334" t="n">
        <f aca="false">(A4058*I4058)/J4042*K4042</f>
        <v>230.985</v>
      </c>
      <c r="K4058" s="335" t="n">
        <f aca="false">H4058-J4058</f>
        <v>219.015</v>
      </c>
      <c r="L4058" s="330"/>
      <c r="M4058" s="262"/>
      <c r="N4058" s="262" t="n">
        <v>254.475</v>
      </c>
      <c r="O4058" s="262" t="n">
        <v>2.7</v>
      </c>
      <c r="P4058" s="262" t="n">
        <v>450</v>
      </c>
      <c r="Q4058" s="262" t="n">
        <v>350</v>
      </c>
      <c r="R4058" s="331" t="n">
        <f aca="false">A4058*F4058</f>
        <v>0</v>
      </c>
    </row>
    <row r="4059" s="1" customFormat="true" ht="12.75" hidden="false" customHeight="false" outlineLevel="0" collapsed="false">
      <c r="A4059" s="262" t="n">
        <v>6</v>
      </c>
      <c r="B4059" s="332" t="s">
        <v>2806</v>
      </c>
      <c r="C4059" s="332" t="s">
        <v>1550</v>
      </c>
      <c r="D4059" s="332" t="s">
        <v>2807</v>
      </c>
      <c r="E4059" s="262"/>
      <c r="F4059" s="331" t="n">
        <v>0.31</v>
      </c>
      <c r="G4059" s="333" t="n">
        <v>520</v>
      </c>
      <c r="H4059" s="333" t="n">
        <f aca="false">A4059*G4059*(1-H4042/100)</f>
        <v>3120</v>
      </c>
      <c r="I4059" s="334" t="n">
        <v>325.5525</v>
      </c>
      <c r="J4059" s="334" t="n">
        <f aca="false">(A4059*I4059)/J4042*K4042</f>
        <v>1773.009</v>
      </c>
      <c r="K4059" s="335" t="n">
        <f aca="false">H4059-J4059</f>
        <v>1346.991</v>
      </c>
      <c r="L4059" s="330"/>
      <c r="M4059" s="262"/>
      <c r="N4059" s="262" t="n">
        <v>325.5525</v>
      </c>
      <c r="O4059" s="262" t="n">
        <v>3.71</v>
      </c>
      <c r="P4059" s="262" t="n">
        <v>520</v>
      </c>
      <c r="Q4059" s="262" t="n">
        <v>439.4959</v>
      </c>
      <c r="R4059" s="331" t="n">
        <f aca="false">A4059*F4059</f>
        <v>1.86</v>
      </c>
    </row>
    <row r="4060" s="1" customFormat="true" ht="12.75" hidden="false" customHeight="false" outlineLevel="0" collapsed="false">
      <c r="A4060" s="262" t="n">
        <v>-5</v>
      </c>
      <c r="B4060" s="332" t="s">
        <v>4661</v>
      </c>
      <c r="C4060" s="332" t="s">
        <v>1550</v>
      </c>
      <c r="D4060" s="332" t="s">
        <v>2668</v>
      </c>
      <c r="E4060" s="262"/>
      <c r="F4060" s="331" t="n">
        <v>1</v>
      </c>
      <c r="G4060" s="333" t="n">
        <v>890</v>
      </c>
      <c r="H4060" s="333" t="n">
        <f aca="false">A4060*G4060*(1-H4042/100)</f>
        <v>-4450</v>
      </c>
      <c r="I4060" s="334" t="n">
        <v>523.8675</v>
      </c>
      <c r="J4060" s="334" t="n">
        <f aca="false">(A4060*I4060)/J4042*K4042</f>
        <v>-2377.5525</v>
      </c>
      <c r="K4060" s="335" t="n">
        <f aca="false">H4060-J4060</f>
        <v>-2072.4475</v>
      </c>
      <c r="L4060" s="330"/>
      <c r="M4060" s="262"/>
      <c r="N4060" s="262" t="n">
        <v>523.8675</v>
      </c>
      <c r="O4060" s="262" t="n">
        <v>5.97</v>
      </c>
      <c r="P4060" s="262" t="n">
        <v>890</v>
      </c>
      <c r="Q4060" s="262" t="n">
        <v>707.2211</v>
      </c>
      <c r="R4060" s="331" t="n">
        <f aca="false">A4060*F4060</f>
        <v>-5</v>
      </c>
    </row>
    <row r="4061" s="1" customFormat="true" ht="12.75" hidden="false" customHeight="false" outlineLevel="0" collapsed="false">
      <c r="A4061" s="262" t="n">
        <v>2</v>
      </c>
      <c r="B4061" s="332" t="s">
        <v>4662</v>
      </c>
      <c r="C4061" s="332" t="s">
        <v>1894</v>
      </c>
      <c r="D4061" s="332" t="s">
        <v>4663</v>
      </c>
      <c r="E4061" s="262"/>
      <c r="F4061" s="331" t="n">
        <v>4.3</v>
      </c>
      <c r="G4061" s="333" t="n">
        <v>1500</v>
      </c>
      <c r="H4061" s="333" t="n">
        <f aca="false">A4061*G4061*(1-H4042/100)</f>
        <v>3000</v>
      </c>
      <c r="I4061" s="334" t="n">
        <v>848.25</v>
      </c>
      <c r="J4061" s="334" t="n">
        <f aca="false">(A4061*I4061)/J4042*K4042</f>
        <v>1539.9</v>
      </c>
      <c r="K4061" s="335" t="n">
        <f aca="false">H4061-J4061</f>
        <v>1460.1</v>
      </c>
      <c r="L4061" s="330"/>
      <c r="M4061" s="262"/>
      <c r="N4061" s="262" t="n">
        <v>848.25</v>
      </c>
      <c r="O4061" s="262" t="n">
        <v>9</v>
      </c>
      <c r="P4061" s="262" t="n">
        <v>1500</v>
      </c>
      <c r="Q4061" s="262" t="n">
        <v>1526.85</v>
      </c>
      <c r="R4061" s="331" t="n">
        <f aca="false">A4061*F4061</f>
        <v>8.6</v>
      </c>
    </row>
    <row r="4062" s="1" customFormat="true" ht="12.75" hidden="false" customHeight="false" outlineLevel="0" collapsed="false">
      <c r="A4062" s="262" t="n">
        <v>1</v>
      </c>
      <c r="B4062" s="332" t="s">
        <v>4664</v>
      </c>
      <c r="C4062" s="332" t="s">
        <v>4665</v>
      </c>
      <c r="D4062" s="332" t="s">
        <v>4666</v>
      </c>
      <c r="E4062" s="262"/>
      <c r="F4062" s="331" t="n">
        <v>0.118</v>
      </c>
      <c r="G4062" s="333" t="n">
        <v>480</v>
      </c>
      <c r="H4062" s="333" t="n">
        <f aca="false">A4062*G4062*(1-H4042/100)</f>
        <v>480</v>
      </c>
      <c r="I4062" s="334" t="n">
        <v>315.9</v>
      </c>
      <c r="J4062" s="334" t="n">
        <f aca="false">(A4062*I4062)/J4042*K4042</f>
        <v>286.74</v>
      </c>
      <c r="K4062" s="335" t="n">
        <f aca="false">H4062-J4062</f>
        <v>193.26</v>
      </c>
      <c r="L4062" s="330"/>
      <c r="M4062" s="262"/>
      <c r="N4062" s="262" t="n">
        <v>315.9</v>
      </c>
      <c r="O4062" s="262" t="n">
        <v>3.6</v>
      </c>
      <c r="P4062" s="262" t="n">
        <v>480</v>
      </c>
      <c r="Q4062" s="262" t="n">
        <v>426.465</v>
      </c>
      <c r="R4062" s="331" t="n">
        <f aca="false">A4062*F4062</f>
        <v>0.118</v>
      </c>
    </row>
    <row r="4063" s="1" customFormat="true" ht="12.75" hidden="false" customHeight="false" outlineLevel="0" collapsed="false">
      <c r="A4063" s="262" t="n">
        <v>2</v>
      </c>
      <c r="B4063" s="332" t="s">
        <v>4667</v>
      </c>
      <c r="C4063" s="332" t="s">
        <v>1087</v>
      </c>
      <c r="D4063" s="332" t="s">
        <v>1088</v>
      </c>
      <c r="E4063" s="262"/>
      <c r="F4063" s="331" t="n">
        <v>0.008</v>
      </c>
      <c r="G4063" s="333" t="n">
        <v>270</v>
      </c>
      <c r="H4063" s="333" t="n">
        <f aca="false">A4063*G4063*(1-H4042/100)</f>
        <v>540</v>
      </c>
      <c r="I4063" s="334" t="n">
        <v>177.45</v>
      </c>
      <c r="J4063" s="334" t="n">
        <f aca="false">(A4063*I4063)/J4042*K4042</f>
        <v>322.14</v>
      </c>
      <c r="K4063" s="335" t="n">
        <f aca="false">H4063-J4063</f>
        <v>217.86</v>
      </c>
      <c r="L4063" s="330"/>
      <c r="M4063" s="262"/>
      <c r="N4063" s="262" t="n">
        <v>177.45</v>
      </c>
      <c r="O4063" s="262" t="n">
        <v>1.95</v>
      </c>
      <c r="P4063" s="262" t="n">
        <v>270</v>
      </c>
      <c r="Q4063" s="262" t="n">
        <v>239.5575</v>
      </c>
      <c r="R4063" s="331" t="n">
        <f aca="false">A4063*F4063</f>
        <v>0.016</v>
      </c>
    </row>
    <row r="4064" s="1" customFormat="true" ht="12.75" hidden="false" customHeight="false" outlineLevel="0" collapsed="false">
      <c r="A4064" s="262" t="n">
        <v>-6</v>
      </c>
      <c r="B4064" s="332" t="s">
        <v>3592</v>
      </c>
      <c r="C4064" s="332" t="s">
        <v>1680</v>
      </c>
      <c r="D4064" s="332" t="s">
        <v>3593</v>
      </c>
      <c r="E4064" s="262"/>
      <c r="F4064" s="331" t="n">
        <v>0.04</v>
      </c>
      <c r="G4064" s="333" t="n">
        <v>200</v>
      </c>
      <c r="H4064" s="333" t="n">
        <f aca="false">A4064*G4064*(1-H4042/100)</f>
        <v>-1200</v>
      </c>
      <c r="I4064" s="334" t="n">
        <v>136.0125</v>
      </c>
      <c r="J4064" s="334" t="n">
        <f aca="false">(A4064*I4064)/J4042*K4042</f>
        <v>-740.745</v>
      </c>
      <c r="K4064" s="335" t="n">
        <f aca="false">H4064-J4064</f>
        <v>-459.255</v>
      </c>
      <c r="L4064" s="330"/>
      <c r="M4064" s="262"/>
      <c r="N4064" s="262" t="n">
        <v>136.0125</v>
      </c>
      <c r="O4064" s="262" t="n">
        <v>1.55</v>
      </c>
      <c r="P4064" s="262" t="n">
        <v>200</v>
      </c>
      <c r="Q4064" s="262" t="n">
        <v>140</v>
      </c>
      <c r="R4064" s="331" t="n">
        <f aca="false">A4064*F4064</f>
        <v>-0.24</v>
      </c>
    </row>
    <row r="4065" s="1" customFormat="true" ht="12.75" hidden="false" customHeight="false" outlineLevel="0" collapsed="false">
      <c r="A4065" s="262" t="n">
        <v>2</v>
      </c>
      <c r="B4065" s="332" t="s">
        <v>4668</v>
      </c>
      <c r="C4065" s="332" t="s">
        <v>1688</v>
      </c>
      <c r="D4065" s="332" t="s">
        <v>856</v>
      </c>
      <c r="E4065" s="262"/>
      <c r="F4065" s="331" t="n">
        <v>0.02</v>
      </c>
      <c r="G4065" s="333" t="n">
        <v>240</v>
      </c>
      <c r="H4065" s="333" t="n">
        <f aca="false">A4065*G4065*(1-H4042/100)</f>
        <v>480</v>
      </c>
      <c r="I4065" s="334" t="n">
        <v>152.685</v>
      </c>
      <c r="J4065" s="334" t="n">
        <f aca="false">(A4065*I4065)/J4042*K4042</f>
        <v>277.182</v>
      </c>
      <c r="K4065" s="335" t="n">
        <f aca="false">H4065-J4065</f>
        <v>202.818</v>
      </c>
      <c r="L4065" s="330"/>
      <c r="M4065" s="262"/>
      <c r="N4065" s="262" t="n">
        <v>152.685</v>
      </c>
      <c r="O4065" s="262" t="n">
        <v>1.74</v>
      </c>
      <c r="P4065" s="262" t="n">
        <v>240</v>
      </c>
      <c r="Q4065" s="262" t="n">
        <v>206.1248</v>
      </c>
      <c r="R4065" s="331" t="n">
        <f aca="false">A4065*F4065</f>
        <v>0.04</v>
      </c>
    </row>
    <row r="4066" s="1" customFormat="true" ht="12.75" hidden="false" customHeight="false" outlineLevel="0" collapsed="false">
      <c r="A4066" s="262" t="n">
        <v>12</v>
      </c>
      <c r="B4066" s="332" t="s">
        <v>4493</v>
      </c>
      <c r="C4066" s="332" t="s">
        <v>3234</v>
      </c>
      <c r="D4066" s="332" t="s">
        <v>1145</v>
      </c>
      <c r="E4066" s="262"/>
      <c r="F4066" s="331" t="n">
        <v>0.76</v>
      </c>
      <c r="G4066" s="333" t="n">
        <v>930</v>
      </c>
      <c r="H4066" s="333" t="n">
        <f aca="false">A4066*G4066*(1-H4042/100)</f>
        <v>11160</v>
      </c>
      <c r="I4066" s="334" t="n">
        <v>514.215</v>
      </c>
      <c r="J4066" s="334" t="n">
        <f aca="false">(A4066*I4066)/J4042*K4042</f>
        <v>5600.988</v>
      </c>
      <c r="K4066" s="335" t="n">
        <f aca="false">H4066-J4066</f>
        <v>5559.012</v>
      </c>
      <c r="L4066" s="330"/>
      <c r="M4066" s="262"/>
      <c r="N4066" s="262" t="n">
        <v>514.215</v>
      </c>
      <c r="O4066" s="262" t="n">
        <v>5.86</v>
      </c>
      <c r="P4066" s="262" t="n">
        <v>930</v>
      </c>
      <c r="Q4066" s="262" t="n">
        <v>668</v>
      </c>
      <c r="R4066" s="331" t="n">
        <f aca="false">A4066*F4066</f>
        <v>9.12</v>
      </c>
    </row>
    <row r="4067" s="1" customFormat="true" ht="12.75" hidden="false" customHeight="false" outlineLevel="0" collapsed="false">
      <c r="A4067" s="336" t="n">
        <f aca="false">SUM(A4043:A4066)</f>
        <v>177</v>
      </c>
      <c r="B4067" s="336" t="s">
        <v>377</v>
      </c>
      <c r="C4067" s="336"/>
      <c r="D4067" s="336"/>
      <c r="E4067" s="336"/>
      <c r="F4067" s="337" t="n">
        <f aca="false">R4067</f>
        <v>282.564</v>
      </c>
      <c r="G4067" s="338"/>
      <c r="H4067" s="339" t="n">
        <f aca="false">SUM(H4043:H4066)</f>
        <v>83905</v>
      </c>
      <c r="I4067" s="340"/>
      <c r="J4067" s="341" t="n">
        <f aca="false">SUM(J4043:J4066)</f>
        <v>48122.878</v>
      </c>
      <c r="K4067" s="335" t="n">
        <f aca="false">SUM(K4043:K4066)</f>
        <v>35782.122</v>
      </c>
      <c r="L4067" s="330"/>
      <c r="M4067" s="262"/>
      <c r="N4067" s="262"/>
      <c r="O4067" s="262"/>
      <c r="P4067" s="262"/>
      <c r="Q4067" s="262"/>
      <c r="R4067" s="331" t="n">
        <f aca="false">SUM(R4043:R4066)</f>
        <v>282.564</v>
      </c>
    </row>
    <row r="4068" s="1" customFormat="true" ht="12.75" hidden="false" customHeight="false" outlineLevel="0" collapsed="false">
      <c r="A4068" s="262"/>
      <c r="B4068" s="272" t="s">
        <v>914</v>
      </c>
      <c r="C4068" s="342"/>
      <c r="D4068" s="342"/>
      <c r="E4068" s="262"/>
      <c r="F4068" s="262"/>
      <c r="G4068" s="333"/>
      <c r="H4068" s="343" t="n">
        <v>0</v>
      </c>
      <c r="I4068" s="344" t="n">
        <f aca="false">K4069/J4069</f>
        <v>0.743557399040016</v>
      </c>
      <c r="J4068" s="345"/>
      <c r="K4068" s="335"/>
      <c r="L4068" s="330"/>
      <c r="M4068" s="262"/>
      <c r="N4068" s="262"/>
      <c r="O4068" s="262"/>
      <c r="P4068" s="262"/>
      <c r="Q4068" s="262"/>
      <c r="R4068" s="331"/>
    </row>
    <row r="4069" s="1" customFormat="true" ht="13.5" hidden="false" customHeight="false" outlineLevel="0" collapsed="false">
      <c r="A4069" s="346"/>
      <c r="B4069" s="346" t="s">
        <v>915</v>
      </c>
      <c r="C4069" s="346"/>
      <c r="D4069" s="346"/>
      <c r="E4069" s="346"/>
      <c r="F4069" s="347"/>
      <c r="G4069" s="348"/>
      <c r="H4069" s="349" t="n">
        <f aca="false">SUM(H4067:H4068)</f>
        <v>83905</v>
      </c>
      <c r="I4069" s="350" t="n">
        <f aca="false">K4069/H4069</f>
        <v>0.426459948751564</v>
      </c>
      <c r="J4069" s="351" t="n">
        <f aca="false">SUM(J4067:J4068)</f>
        <v>48122.878</v>
      </c>
      <c r="K4069" s="352" t="n">
        <f aca="false">H4069-J4069</f>
        <v>35782.122</v>
      </c>
      <c r="L4069" s="330"/>
      <c r="M4069" s="262"/>
      <c r="N4069" s="262"/>
      <c r="O4069" s="262"/>
      <c r="P4069" s="262"/>
      <c r="Q4069" s="262"/>
      <c r="R4069" s="331"/>
    </row>
    <row r="4070" s="1" customFormat="true" ht="13.5" hidden="false" customHeight="false" outlineLevel="0" collapsed="false">
      <c r="A4070" s="262"/>
      <c r="B4070" s="332"/>
      <c r="C4070" s="342"/>
      <c r="D4070" s="342"/>
      <c r="E4070" s="262"/>
      <c r="F4070" s="262"/>
      <c r="G4070" s="262"/>
      <c r="H4070" s="262"/>
      <c r="I4070" s="354"/>
      <c r="J4070" s="354"/>
      <c r="K4070" s="355"/>
      <c r="L4070" s="330"/>
      <c r="M4070" s="262"/>
      <c r="N4070" s="262"/>
      <c r="O4070" s="262"/>
      <c r="P4070" s="262"/>
      <c r="Q4070" s="262"/>
      <c r="R4070" s="331"/>
    </row>
    <row r="4071" s="1" customFormat="true" ht="13.5" hidden="false" customHeight="false" outlineLevel="0" collapsed="false">
      <c r="A4071" s="322"/>
      <c r="B4071" s="323" t="s">
        <v>4669</v>
      </c>
      <c r="C4071" s="324" t="s">
        <v>4670</v>
      </c>
      <c r="D4071" s="325" t="n">
        <v>42808</v>
      </c>
      <c r="E4071" s="322"/>
      <c r="F4071" s="322" t="s">
        <v>4671</v>
      </c>
      <c r="G4071" s="324"/>
      <c r="H4071" s="326" t="n">
        <v>0</v>
      </c>
      <c r="I4071" s="327" t="s">
        <v>358</v>
      </c>
      <c r="J4071" s="328" t="n">
        <v>65</v>
      </c>
      <c r="K4071" s="329" t="n">
        <v>59</v>
      </c>
      <c r="L4071" s="330"/>
      <c r="M4071" s="262"/>
      <c r="N4071" s="262"/>
      <c r="O4071" s="262"/>
      <c r="P4071" s="262"/>
      <c r="Q4071" s="262"/>
      <c r="R4071" s="331"/>
    </row>
    <row r="4072" s="1" customFormat="true" ht="12.75" hidden="false" customHeight="false" outlineLevel="0" collapsed="false">
      <c r="A4072" s="262" t="n">
        <v>1</v>
      </c>
      <c r="B4072" s="332" t="s">
        <v>2143</v>
      </c>
      <c r="C4072" s="332" t="s">
        <v>1794</v>
      </c>
      <c r="D4072" s="332" t="s">
        <v>2144</v>
      </c>
      <c r="E4072" s="262"/>
      <c r="F4072" s="331" t="n">
        <v>20.6</v>
      </c>
      <c r="G4072" s="333" t="n">
        <v>6520</v>
      </c>
      <c r="H4072" s="333" t="n">
        <f aca="false">A4072*G4072*(1-H4071/100)</f>
        <v>6520</v>
      </c>
      <c r="I4072" s="334" t="n">
        <v>5014.9125</v>
      </c>
      <c r="J4072" s="334" t="n">
        <f aca="false">(A4072*I4072)/J4071*K4071</f>
        <v>4551.9975</v>
      </c>
      <c r="K4072" s="335" t="n">
        <f aca="false">H4072-J4072</f>
        <v>1968.0025</v>
      </c>
      <c r="L4072" s="330"/>
      <c r="M4072" s="262"/>
      <c r="N4072" s="262" t="n">
        <v>5014.9125</v>
      </c>
      <c r="O4072" s="262" t="n">
        <v>57.15</v>
      </c>
      <c r="P4072" s="262" t="n">
        <v>7520</v>
      </c>
      <c r="Q4072" s="262" t="n">
        <v>6519.3863</v>
      </c>
      <c r="R4072" s="331" t="n">
        <f aca="false">A4072*F4072</f>
        <v>20.6</v>
      </c>
    </row>
    <row r="4073" s="1" customFormat="true" ht="12.75" hidden="false" customHeight="false" outlineLevel="0" collapsed="false">
      <c r="A4073" s="336" t="n">
        <f aca="false">SUM(A4072:A4072)</f>
        <v>1</v>
      </c>
      <c r="B4073" s="336" t="s">
        <v>377</v>
      </c>
      <c r="C4073" s="336"/>
      <c r="D4073" s="336"/>
      <c r="E4073" s="336"/>
      <c r="F4073" s="337" t="n">
        <f aca="false">R4073</f>
        <v>20.6</v>
      </c>
      <c r="G4073" s="338"/>
      <c r="H4073" s="339" t="n">
        <f aca="false">SUM(H4072:H4072)</f>
        <v>6520</v>
      </c>
      <c r="I4073" s="340"/>
      <c r="J4073" s="341" t="n">
        <f aca="false">SUM(J4072:J4072)</f>
        <v>4551.9975</v>
      </c>
      <c r="K4073" s="335" t="n">
        <f aca="false">SUM(K4072:K4072)</f>
        <v>1968.0025</v>
      </c>
      <c r="L4073" s="330"/>
      <c r="M4073" s="262"/>
      <c r="N4073" s="262"/>
      <c r="O4073" s="262"/>
      <c r="P4073" s="262"/>
      <c r="Q4073" s="262"/>
      <c r="R4073" s="331" t="n">
        <f aca="false">SUM(R4072:R4072)</f>
        <v>20.6</v>
      </c>
    </row>
    <row r="4074" s="1" customFormat="true" ht="12.75" hidden="false" customHeight="false" outlineLevel="0" collapsed="false">
      <c r="A4074" s="262"/>
      <c r="B4074" s="272" t="s">
        <v>914</v>
      </c>
      <c r="C4074" s="342"/>
      <c r="D4074" s="342"/>
      <c r="E4074" s="262"/>
      <c r="F4074" s="262"/>
      <c r="G4074" s="333"/>
      <c r="H4074" s="343" t="n">
        <v>0</v>
      </c>
      <c r="I4074" s="344" t="n">
        <f aca="false">K4075/J4075</f>
        <v>0.432338220748144</v>
      </c>
      <c r="J4074" s="345"/>
      <c r="K4074" s="335"/>
      <c r="L4074" s="330"/>
      <c r="M4074" s="262"/>
      <c r="N4074" s="262"/>
      <c r="O4074" s="262"/>
      <c r="P4074" s="262"/>
      <c r="Q4074" s="262"/>
      <c r="R4074" s="331"/>
    </row>
    <row r="4075" s="1" customFormat="true" ht="13.5" hidden="false" customHeight="false" outlineLevel="0" collapsed="false">
      <c r="A4075" s="346"/>
      <c r="B4075" s="346" t="s">
        <v>915</v>
      </c>
      <c r="C4075" s="346"/>
      <c r="D4075" s="346"/>
      <c r="E4075" s="346"/>
      <c r="F4075" s="347"/>
      <c r="G4075" s="348"/>
      <c r="H4075" s="349" t="n">
        <f aca="false">SUM(H4073:H4074)</f>
        <v>6520</v>
      </c>
      <c r="I4075" s="350" t="n">
        <f aca="false">K4075/H4075</f>
        <v>0.301840874233129</v>
      </c>
      <c r="J4075" s="351" t="n">
        <f aca="false">SUM(J4073:J4074)</f>
        <v>4551.9975</v>
      </c>
      <c r="K4075" s="352" t="n">
        <f aca="false">H4075-J4075</f>
        <v>1968.0025</v>
      </c>
      <c r="L4075" s="330"/>
      <c r="M4075" s="262"/>
      <c r="N4075" s="262"/>
      <c r="O4075" s="262"/>
      <c r="P4075" s="262"/>
      <c r="Q4075" s="262"/>
      <c r="R4075" s="331"/>
    </row>
    <row r="4076" s="1" customFormat="true" ht="13.5" hidden="false" customHeight="false" outlineLevel="0" collapsed="false">
      <c r="A4076" s="262"/>
      <c r="B4076" s="332"/>
      <c r="C4076" s="342"/>
      <c r="D4076" s="342"/>
      <c r="E4076" s="262"/>
      <c r="F4076" s="262"/>
      <c r="G4076" s="262"/>
      <c r="H4076" s="262"/>
      <c r="I4076" s="354"/>
      <c r="J4076" s="354"/>
      <c r="K4076" s="355"/>
      <c r="L4076" s="330"/>
      <c r="M4076" s="262"/>
      <c r="N4076" s="262"/>
      <c r="O4076" s="262"/>
      <c r="P4076" s="262"/>
      <c r="Q4076" s="262"/>
      <c r="R4076" s="331"/>
    </row>
    <row r="4077" s="1" customFormat="true" ht="13.5" hidden="false" customHeight="false" outlineLevel="0" collapsed="false">
      <c r="A4077" s="322"/>
      <c r="B4077" s="323" t="s">
        <v>4672</v>
      </c>
      <c r="C4077" s="324" t="s">
        <v>2027</v>
      </c>
      <c r="D4077" s="325" t="n">
        <v>42808</v>
      </c>
      <c r="E4077" s="322"/>
      <c r="F4077" s="322" t="s">
        <v>4671</v>
      </c>
      <c r="G4077" s="324"/>
      <c r="H4077" s="326" t="n">
        <v>0</v>
      </c>
      <c r="I4077" s="327" t="s">
        <v>358</v>
      </c>
      <c r="J4077" s="328" t="n">
        <v>65</v>
      </c>
      <c r="K4077" s="329" t="n">
        <v>59</v>
      </c>
      <c r="L4077" s="330"/>
      <c r="M4077" s="262"/>
      <c r="N4077" s="262"/>
      <c r="O4077" s="262"/>
      <c r="P4077" s="262"/>
      <c r="Q4077" s="262"/>
      <c r="R4077" s="331"/>
    </row>
    <row r="4078" s="1" customFormat="true" ht="12.75" hidden="false" customHeight="false" outlineLevel="0" collapsed="false">
      <c r="A4078" s="262" t="n">
        <v>3</v>
      </c>
      <c r="B4078" s="332" t="s">
        <v>2797</v>
      </c>
      <c r="C4078" s="332" t="s">
        <v>865</v>
      </c>
      <c r="D4078" s="332" t="s">
        <v>2798</v>
      </c>
      <c r="E4078" s="262"/>
      <c r="F4078" s="331" t="n">
        <v>7.2</v>
      </c>
      <c r="G4078" s="333" t="n">
        <v>1300</v>
      </c>
      <c r="H4078" s="333" t="n">
        <f aca="false">A4078*G4078*(1-H4077/100)</f>
        <v>3900</v>
      </c>
      <c r="I4078" s="334" t="n">
        <v>884.52</v>
      </c>
      <c r="J4078" s="334" t="n">
        <f aca="false">(A4078*I4078)/J4077*K4077</f>
        <v>2408.616</v>
      </c>
      <c r="K4078" s="335" t="n">
        <f aca="false">H4078-J4078</f>
        <v>1491.384</v>
      </c>
      <c r="L4078" s="330"/>
      <c r="M4078" s="262"/>
      <c r="N4078" s="262" t="n">
        <v>884.52</v>
      </c>
      <c r="O4078" s="262" t="n">
        <v>10.08</v>
      </c>
      <c r="P4078" s="262" t="n">
        <v>1326.78</v>
      </c>
      <c r="Q4078" s="262" t="n">
        <v>1194.102</v>
      </c>
      <c r="R4078" s="331" t="n">
        <f aca="false">A4078*F4078</f>
        <v>21.6</v>
      </c>
    </row>
    <row r="4079" s="1" customFormat="true" ht="12.75" hidden="false" customHeight="false" outlineLevel="0" collapsed="false">
      <c r="A4079" s="262" t="n">
        <v>6</v>
      </c>
      <c r="B4079" s="332" t="s">
        <v>1266</v>
      </c>
      <c r="C4079" s="332" t="s">
        <v>874</v>
      </c>
      <c r="D4079" s="332" t="s">
        <v>1267</v>
      </c>
      <c r="E4079" s="262"/>
      <c r="F4079" s="331" t="n">
        <v>0.25</v>
      </c>
      <c r="G4079" s="333" t="n">
        <v>200</v>
      </c>
      <c r="H4079" s="333" t="n">
        <f aca="false">A4079*G4079*(1-H4077/100)</f>
        <v>1200</v>
      </c>
      <c r="I4079" s="334" t="n">
        <v>61.88</v>
      </c>
      <c r="J4079" s="334" t="n">
        <f aca="false">(A4079*I4079)/J4077*K4077</f>
        <v>337.008</v>
      </c>
      <c r="K4079" s="335" t="n">
        <f aca="false">H4079-J4079</f>
        <v>862.992</v>
      </c>
      <c r="L4079" s="330"/>
      <c r="M4079" s="262"/>
      <c r="N4079" s="262" t="n">
        <v>61.88</v>
      </c>
      <c r="O4079" s="262" t="n">
        <v>0.68</v>
      </c>
      <c r="P4079" s="262" t="n">
        <v>185.64</v>
      </c>
      <c r="Q4079" s="262" t="n">
        <v>86.632</v>
      </c>
      <c r="R4079" s="331" t="n">
        <f aca="false">A4079*F4079</f>
        <v>1.5</v>
      </c>
    </row>
    <row r="4080" s="1" customFormat="true" ht="12.75" hidden="false" customHeight="false" outlineLevel="0" collapsed="false">
      <c r="A4080" s="262" t="n">
        <v>1</v>
      </c>
      <c r="B4080" s="332" t="s">
        <v>4673</v>
      </c>
      <c r="C4080" s="332" t="s">
        <v>3715</v>
      </c>
      <c r="D4080" s="332" t="s">
        <v>4674</v>
      </c>
      <c r="E4080" s="262"/>
      <c r="F4080" s="331" t="n">
        <v>4.3</v>
      </c>
      <c r="G4080" s="333" t="n">
        <v>950</v>
      </c>
      <c r="H4080" s="333" t="n">
        <f aca="false">A4080*G4080*(1-H4077/100)</f>
        <v>950</v>
      </c>
      <c r="I4080" s="334" t="n">
        <v>616.395</v>
      </c>
      <c r="J4080" s="334" t="n">
        <f aca="false">(A4080*I4080)/J4077*K4077</f>
        <v>559.497</v>
      </c>
      <c r="K4080" s="335" t="n">
        <f aca="false">H4080-J4080</f>
        <v>390.503</v>
      </c>
      <c r="L4080" s="330"/>
      <c r="M4080" s="262"/>
      <c r="N4080" s="262" t="n">
        <v>616.395</v>
      </c>
      <c r="O4080" s="262" t="n">
        <v>6.54</v>
      </c>
      <c r="P4080" s="262" t="n">
        <v>920</v>
      </c>
      <c r="Q4080" s="262" t="n">
        <v>739.674</v>
      </c>
      <c r="R4080" s="331" t="n">
        <f aca="false">A4080*F4080</f>
        <v>4.3</v>
      </c>
    </row>
    <row r="4081" s="1" customFormat="true" ht="12.75" hidden="false" customHeight="false" outlineLevel="0" collapsed="false">
      <c r="A4081" s="336" t="n">
        <f aca="false">SUM(A4078:A4080)</f>
        <v>10</v>
      </c>
      <c r="B4081" s="336" t="s">
        <v>377</v>
      </c>
      <c r="C4081" s="336"/>
      <c r="D4081" s="336"/>
      <c r="E4081" s="336"/>
      <c r="F4081" s="337" t="n">
        <f aca="false">R4081</f>
        <v>27.4</v>
      </c>
      <c r="G4081" s="338"/>
      <c r="H4081" s="339" t="n">
        <f aca="false">SUM(H4078:H4080)</f>
        <v>6050</v>
      </c>
      <c r="I4081" s="340"/>
      <c r="J4081" s="341" t="n">
        <f aca="false">SUM(J4078:J4080)</f>
        <v>3305.121</v>
      </c>
      <c r="K4081" s="335" t="n">
        <f aca="false">SUM(K4078:K4080)</f>
        <v>2744.879</v>
      </c>
      <c r="L4081" s="330"/>
      <c r="M4081" s="262"/>
      <c r="N4081" s="262"/>
      <c r="O4081" s="262"/>
      <c r="P4081" s="262"/>
      <c r="Q4081" s="262"/>
      <c r="R4081" s="331" t="n">
        <f aca="false">SUM(R4078:R4080)</f>
        <v>27.4</v>
      </c>
    </row>
    <row r="4082" s="1" customFormat="true" ht="12.75" hidden="false" customHeight="false" outlineLevel="0" collapsed="false">
      <c r="A4082" s="262"/>
      <c r="B4082" s="272" t="s">
        <v>914</v>
      </c>
      <c r="C4082" s="342"/>
      <c r="D4082" s="342"/>
      <c r="E4082" s="262"/>
      <c r="F4082" s="262"/>
      <c r="G4082" s="333"/>
      <c r="H4082" s="343" t="n">
        <v>0</v>
      </c>
      <c r="I4082" s="344" t="n">
        <f aca="false">K4083/J4083</f>
        <v>0.830492741415518</v>
      </c>
      <c r="J4082" s="345"/>
      <c r="K4082" s="335"/>
      <c r="L4082" s="330"/>
      <c r="M4082" s="262"/>
      <c r="N4082" s="262"/>
      <c r="O4082" s="262"/>
      <c r="P4082" s="262"/>
      <c r="Q4082" s="262"/>
      <c r="R4082" s="331"/>
    </row>
    <row r="4083" s="1" customFormat="true" ht="13.5" hidden="false" customHeight="false" outlineLevel="0" collapsed="false">
      <c r="A4083" s="346"/>
      <c r="B4083" s="346" t="s">
        <v>915</v>
      </c>
      <c r="C4083" s="346"/>
      <c r="D4083" s="346"/>
      <c r="E4083" s="346"/>
      <c r="F4083" s="347"/>
      <c r="G4083" s="348"/>
      <c r="H4083" s="349" t="n">
        <f aca="false">SUM(H4081:H4082)</f>
        <v>6050</v>
      </c>
      <c r="I4083" s="350" t="n">
        <f aca="false">K4083/H4083</f>
        <v>0.453699008264463</v>
      </c>
      <c r="J4083" s="351" t="n">
        <f aca="false">SUM(J4081:J4082)</f>
        <v>3305.121</v>
      </c>
      <c r="K4083" s="352" t="n">
        <f aca="false">H4083-J4083</f>
        <v>2744.879</v>
      </c>
      <c r="L4083" s="330"/>
      <c r="M4083" s="262"/>
      <c r="N4083" s="262"/>
      <c r="O4083" s="262"/>
      <c r="P4083" s="262"/>
      <c r="Q4083" s="262"/>
      <c r="R4083" s="331"/>
    </row>
    <row r="4084" s="1" customFormat="true" ht="13.5" hidden="false" customHeight="false" outlineLevel="0" collapsed="false">
      <c r="A4084" s="262"/>
      <c r="B4084" s="332"/>
      <c r="C4084" s="342"/>
      <c r="D4084" s="342"/>
      <c r="E4084" s="262"/>
      <c r="F4084" s="262"/>
      <c r="G4084" s="262"/>
      <c r="H4084" s="262"/>
      <c r="I4084" s="354"/>
      <c r="J4084" s="354"/>
      <c r="K4084" s="355"/>
      <c r="L4084" s="330"/>
      <c r="M4084" s="262"/>
      <c r="N4084" s="262"/>
      <c r="O4084" s="262"/>
      <c r="P4084" s="262"/>
      <c r="Q4084" s="262"/>
      <c r="R4084" s="331"/>
    </row>
    <row r="4085" s="1" customFormat="true" ht="13.5" hidden="false" customHeight="false" outlineLevel="0" collapsed="false">
      <c r="A4085" s="322"/>
      <c r="B4085" s="323" t="s">
        <v>4675</v>
      </c>
      <c r="C4085" s="324" t="s">
        <v>2027</v>
      </c>
      <c r="D4085" s="325" t="n">
        <v>42808</v>
      </c>
      <c r="E4085" s="322"/>
      <c r="F4085" s="322" t="s">
        <v>4671</v>
      </c>
      <c r="G4085" s="324"/>
      <c r="H4085" s="326" t="n">
        <v>0</v>
      </c>
      <c r="I4085" s="327" t="s">
        <v>358</v>
      </c>
      <c r="J4085" s="328" t="n">
        <v>65</v>
      </c>
      <c r="K4085" s="329" t="n">
        <v>59</v>
      </c>
      <c r="L4085" s="330"/>
      <c r="M4085" s="262"/>
      <c r="N4085" s="262"/>
      <c r="O4085" s="262"/>
      <c r="P4085" s="262"/>
      <c r="Q4085" s="262"/>
      <c r="R4085" s="331"/>
    </row>
    <row r="4086" s="1" customFormat="true" ht="12.75" hidden="false" customHeight="false" outlineLevel="0" collapsed="false">
      <c r="A4086" s="262" t="n">
        <v>1</v>
      </c>
      <c r="B4086" s="332" t="s">
        <v>275</v>
      </c>
      <c r="C4086" s="332" t="s">
        <v>780</v>
      </c>
      <c r="D4086" s="332" t="s">
        <v>3783</v>
      </c>
      <c r="E4086" s="262"/>
      <c r="F4086" s="331" t="n">
        <v>17</v>
      </c>
      <c r="G4086" s="333" t="n">
        <v>4300</v>
      </c>
      <c r="H4086" s="333" t="n">
        <f aca="false">A4086*G4086*(1-H4085/100)</f>
        <v>4300</v>
      </c>
      <c r="I4086" s="334" t="n">
        <v>2457</v>
      </c>
      <c r="J4086" s="334" t="n">
        <f aca="false">(A4086*I4086)/J4085*K4085</f>
        <v>2230.2</v>
      </c>
      <c r="K4086" s="335" t="n">
        <f aca="false">H4086-J4086</f>
        <v>2069.8</v>
      </c>
      <c r="L4086" s="330"/>
      <c r="M4086" s="262"/>
      <c r="N4086" s="262" t="n">
        <v>2457</v>
      </c>
      <c r="O4086" s="262" t="n">
        <v>28</v>
      </c>
      <c r="P4086" s="262" t="n">
        <v>3690</v>
      </c>
      <c r="Q4086" s="262" t="n">
        <v>3900</v>
      </c>
      <c r="R4086" s="331" t="n">
        <f aca="false">A4086*F4086</f>
        <v>17</v>
      </c>
    </row>
    <row r="4087" s="1" customFormat="true" ht="12.75" hidden="false" customHeight="false" outlineLevel="0" collapsed="false">
      <c r="A4087" s="262" t="n">
        <v>2</v>
      </c>
      <c r="B4087" s="332" t="s">
        <v>4676</v>
      </c>
      <c r="C4087" s="332" t="s">
        <v>1822</v>
      </c>
      <c r="D4087" s="332" t="s">
        <v>4677</v>
      </c>
      <c r="E4087" s="262"/>
      <c r="F4087" s="331" t="n">
        <v>4.25</v>
      </c>
      <c r="G4087" s="333" t="n">
        <v>900</v>
      </c>
      <c r="H4087" s="333" t="n">
        <f aca="false">A4087*G4087*(1-H4085/100)</f>
        <v>1800</v>
      </c>
      <c r="I4087" s="334" t="n">
        <v>606.97</v>
      </c>
      <c r="J4087" s="334" t="n">
        <f aca="false">(A4087*I4087)/J4085*K4085</f>
        <v>1101.884</v>
      </c>
      <c r="K4087" s="335" t="n">
        <f aca="false">H4087-J4087</f>
        <v>698.116</v>
      </c>
      <c r="L4087" s="330"/>
      <c r="M4087" s="262"/>
      <c r="N4087" s="262" t="n">
        <v>606.97</v>
      </c>
      <c r="O4087" s="262" t="n">
        <v>6.67</v>
      </c>
      <c r="P4087" s="262" t="n">
        <v>910.455</v>
      </c>
      <c r="Q4087" s="262" t="n">
        <v>819.4095</v>
      </c>
      <c r="R4087" s="331" t="n">
        <f aca="false">A4087*F4087</f>
        <v>8.5</v>
      </c>
    </row>
    <row r="4088" s="1" customFormat="true" ht="12.75" hidden="false" customHeight="false" outlineLevel="0" collapsed="false">
      <c r="A4088" s="262" t="n">
        <v>1</v>
      </c>
      <c r="B4088" s="332" t="s">
        <v>4678</v>
      </c>
      <c r="C4088" s="332" t="s">
        <v>1825</v>
      </c>
      <c r="D4088" s="332" t="s">
        <v>4679</v>
      </c>
      <c r="E4088" s="262"/>
      <c r="F4088" s="331" t="n">
        <v>21.75</v>
      </c>
      <c r="G4088" s="333" t="n">
        <v>7000</v>
      </c>
      <c r="H4088" s="333" t="n">
        <f aca="false">A4088*G4088*(1-H4085/100)</f>
        <v>7000</v>
      </c>
      <c r="I4088" s="334" t="n">
        <v>5150.6</v>
      </c>
      <c r="J4088" s="334" t="n">
        <f aca="false">(A4088*I4088)/J4085*K4085</f>
        <v>4675.16</v>
      </c>
      <c r="K4088" s="335" t="n">
        <f aca="false">H4088-J4088</f>
        <v>2324.84</v>
      </c>
      <c r="L4088" s="330"/>
      <c r="M4088" s="262"/>
      <c r="N4088" s="262" t="n">
        <v>5150.6</v>
      </c>
      <c r="O4088" s="262" t="n">
        <v>56.6</v>
      </c>
      <c r="P4088" s="262" t="n">
        <v>6953.31</v>
      </c>
      <c r="Q4088" s="262" t="n">
        <v>6953.31</v>
      </c>
      <c r="R4088" s="331" t="n">
        <f aca="false">A4088*F4088</f>
        <v>21.75</v>
      </c>
    </row>
    <row r="4089" s="1" customFormat="true" ht="12.75" hidden="false" customHeight="false" outlineLevel="0" collapsed="false">
      <c r="A4089" s="336" t="n">
        <f aca="false">SUM(A4086:A4088)</f>
        <v>4</v>
      </c>
      <c r="B4089" s="336" t="s">
        <v>377</v>
      </c>
      <c r="C4089" s="336"/>
      <c r="D4089" s="336"/>
      <c r="E4089" s="336"/>
      <c r="F4089" s="337" t="n">
        <f aca="false">R4089</f>
        <v>47.25</v>
      </c>
      <c r="G4089" s="338"/>
      <c r="H4089" s="339" t="n">
        <f aca="false">SUM(H4086:H4088)</f>
        <v>13100</v>
      </c>
      <c r="I4089" s="340"/>
      <c r="J4089" s="341" t="n">
        <f aca="false">SUM(J4086:J4088)</f>
        <v>8007.244</v>
      </c>
      <c r="K4089" s="335" t="n">
        <f aca="false">SUM(K4086:K4088)</f>
        <v>5092.756</v>
      </c>
      <c r="L4089" s="330"/>
      <c r="M4089" s="262"/>
      <c r="N4089" s="262"/>
      <c r="O4089" s="262"/>
      <c r="P4089" s="262"/>
      <c r="Q4089" s="262"/>
      <c r="R4089" s="331" t="n">
        <f aca="false">SUM(R4086:R4088)</f>
        <v>47.25</v>
      </c>
    </row>
    <row r="4090" s="1" customFormat="true" ht="12.75" hidden="false" customHeight="false" outlineLevel="0" collapsed="false">
      <c r="A4090" s="262"/>
      <c r="B4090" s="272" t="s">
        <v>914</v>
      </c>
      <c r="C4090" s="342"/>
      <c r="D4090" s="342"/>
      <c r="E4090" s="262"/>
      <c r="F4090" s="262"/>
      <c r="G4090" s="333"/>
      <c r="H4090" s="343" t="n">
        <v>0</v>
      </c>
      <c r="I4090" s="344" t="n">
        <f aca="false">K4091/J4091</f>
        <v>0.636018585171127</v>
      </c>
      <c r="J4090" s="345"/>
      <c r="K4090" s="335"/>
      <c r="L4090" s="330"/>
      <c r="M4090" s="262"/>
      <c r="N4090" s="262"/>
      <c r="O4090" s="262"/>
      <c r="P4090" s="262"/>
      <c r="Q4090" s="262"/>
      <c r="R4090" s="331"/>
    </row>
    <row r="4091" s="1" customFormat="true" ht="13.5" hidden="false" customHeight="false" outlineLevel="0" collapsed="false">
      <c r="A4091" s="346"/>
      <c r="B4091" s="346" t="s">
        <v>915</v>
      </c>
      <c r="C4091" s="346"/>
      <c r="D4091" s="346"/>
      <c r="E4091" s="346"/>
      <c r="F4091" s="347"/>
      <c r="G4091" s="348"/>
      <c r="H4091" s="349" t="n">
        <f aca="false">SUM(H4089:H4090)</f>
        <v>13100</v>
      </c>
      <c r="I4091" s="350" t="n">
        <f aca="false">K4091/H4091</f>
        <v>0.38876</v>
      </c>
      <c r="J4091" s="351" t="n">
        <f aca="false">SUM(J4089:J4090)</f>
        <v>8007.244</v>
      </c>
      <c r="K4091" s="352" t="n">
        <f aca="false">H4091-J4091</f>
        <v>5092.756</v>
      </c>
      <c r="L4091" s="330"/>
      <c r="M4091" s="262"/>
      <c r="N4091" s="262"/>
      <c r="O4091" s="262"/>
      <c r="P4091" s="262"/>
      <c r="Q4091" s="262"/>
      <c r="R4091" s="331"/>
    </row>
    <row r="4092" s="1" customFormat="true" ht="13.5" hidden="false" customHeight="false" outlineLevel="0" collapsed="false">
      <c r="A4092" s="262"/>
      <c r="B4092" s="332"/>
      <c r="C4092" s="342"/>
      <c r="D4092" s="342"/>
      <c r="E4092" s="262"/>
      <c r="F4092" s="262"/>
      <c r="G4092" s="262"/>
      <c r="H4092" s="262"/>
      <c r="I4092" s="354"/>
      <c r="J4092" s="354"/>
      <c r="K4092" s="355"/>
      <c r="L4092" s="330"/>
      <c r="M4092" s="262"/>
      <c r="N4092" s="262"/>
      <c r="O4092" s="262"/>
      <c r="P4092" s="262"/>
      <c r="Q4092" s="262"/>
      <c r="R4092" s="331"/>
    </row>
    <row r="4093" s="1" customFormat="true" ht="13.5" hidden="false" customHeight="false" outlineLevel="0" collapsed="false">
      <c r="A4093" s="322"/>
      <c r="B4093" s="323" t="s">
        <v>4680</v>
      </c>
      <c r="C4093" s="324"/>
      <c r="D4093" s="325" t="n">
        <v>42808</v>
      </c>
      <c r="E4093" s="322"/>
      <c r="F4093" s="322" t="s">
        <v>4681</v>
      </c>
      <c r="G4093" s="324"/>
      <c r="H4093" s="326" t="n">
        <v>0</v>
      </c>
      <c r="I4093" s="327" t="s">
        <v>358</v>
      </c>
      <c r="J4093" s="328" t="n">
        <v>65</v>
      </c>
      <c r="K4093" s="329" t="n">
        <v>59</v>
      </c>
      <c r="L4093" s="330"/>
      <c r="M4093" s="262"/>
      <c r="N4093" s="262"/>
      <c r="O4093" s="262"/>
      <c r="P4093" s="262"/>
      <c r="Q4093" s="262"/>
      <c r="R4093" s="331"/>
    </row>
    <row r="4094" s="1" customFormat="true" ht="12.75" hidden="false" customHeight="false" outlineLevel="0" collapsed="false">
      <c r="A4094" s="262" t="n">
        <v>2</v>
      </c>
      <c r="B4094" s="332" t="s">
        <v>3605</v>
      </c>
      <c r="C4094" s="332" t="s">
        <v>3606</v>
      </c>
      <c r="D4094" s="332" t="s">
        <v>3607</v>
      </c>
      <c r="E4094" s="262"/>
      <c r="F4094" s="331" t="n">
        <v>2.98</v>
      </c>
      <c r="G4094" s="333" t="n">
        <v>3007</v>
      </c>
      <c r="H4094" s="333" t="n">
        <f aca="false">A4094*G4094*(1-H4093/100)</f>
        <v>6014</v>
      </c>
      <c r="I4094" s="334" t="n">
        <v>2147.6</v>
      </c>
      <c r="J4094" s="334" t="n">
        <f aca="false">(A4094*I4094)/J4093*K4093</f>
        <v>3898.72</v>
      </c>
      <c r="K4094" s="335" t="n">
        <f aca="false">H4094-J4094</f>
        <v>2115.28</v>
      </c>
      <c r="L4094" s="330"/>
      <c r="M4094" s="262"/>
      <c r="N4094" s="262" t="n">
        <v>2147.6</v>
      </c>
      <c r="O4094" s="262" t="n">
        <v>23.6</v>
      </c>
      <c r="P4094" s="262" t="n">
        <v>3436.16</v>
      </c>
      <c r="Q4094" s="262" t="n">
        <v>3006.64</v>
      </c>
      <c r="R4094" s="331" t="n">
        <f aca="false">A4094*F4094</f>
        <v>5.96</v>
      </c>
    </row>
    <row r="4095" s="1" customFormat="true" ht="12.75" hidden="false" customHeight="false" outlineLevel="0" collapsed="false">
      <c r="A4095" s="262" t="n">
        <v>1</v>
      </c>
      <c r="B4095" s="332" t="s">
        <v>4682</v>
      </c>
      <c r="C4095" s="332" t="s">
        <v>2210</v>
      </c>
      <c r="D4095" s="332" t="s">
        <v>4683</v>
      </c>
      <c r="E4095" s="262"/>
      <c r="F4095" s="331"/>
      <c r="G4095" s="333" t="n">
        <v>2902</v>
      </c>
      <c r="H4095" s="333" t="n">
        <f aca="false">A4095*G4095*(1-H4093/100)</f>
        <v>2902</v>
      </c>
      <c r="I4095" s="334" t="n">
        <v>2149.875</v>
      </c>
      <c r="J4095" s="334" t="n">
        <f aca="false">(A4095*I4095)/J4093*K4093</f>
        <v>1951.425</v>
      </c>
      <c r="K4095" s="335" t="n">
        <f aca="false">H4095-J4095</f>
        <v>950.575</v>
      </c>
      <c r="L4095" s="330"/>
      <c r="M4095" s="262"/>
      <c r="N4095" s="262" t="n">
        <v>2149.875</v>
      </c>
      <c r="O4095" s="262" t="n">
        <v>24.5</v>
      </c>
      <c r="P4095" s="262" t="n">
        <v>3200</v>
      </c>
      <c r="Q4095" s="262" t="n">
        <v>2902.3313</v>
      </c>
      <c r="R4095" s="331" t="n">
        <f aca="false">A4095*F4095</f>
        <v>0</v>
      </c>
    </row>
    <row r="4096" s="1" customFormat="true" ht="12.75" hidden="false" customHeight="false" outlineLevel="0" collapsed="false">
      <c r="A4096" s="262" t="n">
        <v>1</v>
      </c>
      <c r="B4096" s="332" t="s">
        <v>4684</v>
      </c>
      <c r="C4096" s="332" t="s">
        <v>2207</v>
      </c>
      <c r="D4096" s="332" t="s">
        <v>4685</v>
      </c>
      <c r="E4096" s="262"/>
      <c r="F4096" s="331"/>
      <c r="G4096" s="333" t="n">
        <v>3709</v>
      </c>
      <c r="H4096" s="333" t="n">
        <f aca="false">A4096*G4096*(1-H4093/100)</f>
        <v>3709</v>
      </c>
      <c r="I4096" s="334" t="n">
        <v>2747.4525</v>
      </c>
      <c r="J4096" s="334" t="n">
        <f aca="false">(A4096*I4096)/J4093*K4093</f>
        <v>2493.8415</v>
      </c>
      <c r="K4096" s="335" t="n">
        <f aca="false">H4096-J4096</f>
        <v>1215.1585</v>
      </c>
      <c r="L4096" s="330"/>
      <c r="M4096" s="262"/>
      <c r="N4096" s="262" t="n">
        <v>2747.4525</v>
      </c>
      <c r="O4096" s="262" t="n">
        <v>31.31</v>
      </c>
      <c r="P4096" s="262" t="n">
        <v>4090</v>
      </c>
      <c r="Q4096" s="262" t="n">
        <v>3709.0609</v>
      </c>
      <c r="R4096" s="331" t="n">
        <f aca="false">A4096*F4096</f>
        <v>0</v>
      </c>
    </row>
    <row r="4097" s="1" customFormat="true" ht="12.75" hidden="false" customHeight="false" outlineLevel="0" collapsed="false">
      <c r="A4097" s="262" t="n">
        <v>1</v>
      </c>
      <c r="B4097" s="332" t="s">
        <v>4686</v>
      </c>
      <c r="C4097" s="332" t="s">
        <v>4687</v>
      </c>
      <c r="D4097" s="332" t="s">
        <v>4688</v>
      </c>
      <c r="E4097" s="262"/>
      <c r="F4097" s="331" t="n">
        <v>0.19</v>
      </c>
      <c r="G4097" s="333" t="n">
        <v>3614</v>
      </c>
      <c r="H4097" s="333" t="n">
        <f aca="false">A4097*G4097*(1-H4093/100)</f>
        <v>3614</v>
      </c>
      <c r="I4097" s="334" t="n">
        <v>2779.92</v>
      </c>
      <c r="J4097" s="334" t="n">
        <f aca="false">(A4097*I4097)/J4093*K4093</f>
        <v>2523.312</v>
      </c>
      <c r="K4097" s="335" t="n">
        <f aca="false">H4097-J4097</f>
        <v>1090.688</v>
      </c>
      <c r="L4097" s="330"/>
      <c r="M4097" s="262"/>
      <c r="N4097" s="262" t="n">
        <v>2779.92</v>
      </c>
      <c r="O4097" s="262" t="n">
        <v>31.68</v>
      </c>
      <c r="P4097" s="262" t="n">
        <v>3980</v>
      </c>
      <c r="Q4097" s="262" t="n">
        <v>3613.896</v>
      </c>
      <c r="R4097" s="331" t="n">
        <f aca="false">A4097*F4097</f>
        <v>0.19</v>
      </c>
    </row>
    <row r="4098" s="1" customFormat="true" ht="12.75" hidden="false" customHeight="false" outlineLevel="0" collapsed="false">
      <c r="A4098" s="262" t="n">
        <v>2</v>
      </c>
      <c r="B4098" s="332" t="s">
        <v>4689</v>
      </c>
      <c r="C4098" s="332" t="s">
        <v>2921</v>
      </c>
      <c r="D4098" s="332" t="s">
        <v>4690</v>
      </c>
      <c r="E4098" s="262"/>
      <c r="F4098" s="331"/>
      <c r="G4098" s="333" t="n">
        <v>220</v>
      </c>
      <c r="H4098" s="333" t="n">
        <f aca="false">A4098*G4098*(1-H4093/100)</f>
        <v>440</v>
      </c>
      <c r="I4098" s="334" t="n">
        <v>126.75</v>
      </c>
      <c r="J4098" s="334" t="n">
        <f aca="false">(A4098*I4098)/J4093*K4093</f>
        <v>230.1</v>
      </c>
      <c r="K4098" s="335" t="n">
        <f aca="false">H4098-J4098</f>
        <v>209.9</v>
      </c>
      <c r="L4098" s="330"/>
      <c r="M4098" s="262"/>
      <c r="N4098" s="262" t="n">
        <v>126.75</v>
      </c>
      <c r="O4098" s="262" t="n">
        <v>1.5</v>
      </c>
      <c r="P4098" s="262" t="n">
        <v>250</v>
      </c>
      <c r="Q4098" s="262" t="n">
        <v>220</v>
      </c>
      <c r="R4098" s="331" t="n">
        <f aca="false">A4098*F4098</f>
        <v>0</v>
      </c>
    </row>
    <row r="4099" s="1" customFormat="true" ht="12.75" hidden="false" customHeight="false" outlineLevel="0" collapsed="false">
      <c r="A4099" s="262" t="n">
        <v>2</v>
      </c>
      <c r="B4099" s="332" t="s">
        <v>4691</v>
      </c>
      <c r="C4099" s="332" t="s">
        <v>2098</v>
      </c>
      <c r="D4099" s="332" t="s">
        <v>4692</v>
      </c>
      <c r="E4099" s="262"/>
      <c r="F4099" s="331"/>
      <c r="G4099" s="333" t="n">
        <v>372</v>
      </c>
      <c r="H4099" s="333" t="n">
        <f aca="false">A4099*G4099*(1-H4093/100)</f>
        <v>744</v>
      </c>
      <c r="I4099" s="334" t="n">
        <v>286</v>
      </c>
      <c r="J4099" s="334" t="n">
        <f aca="false">(A4099*I4099)/J4093*K4093</f>
        <v>519.2</v>
      </c>
      <c r="K4099" s="335" t="n">
        <f aca="false">H4099-J4099</f>
        <v>224.8</v>
      </c>
      <c r="L4099" s="330"/>
      <c r="M4099" s="262"/>
      <c r="N4099" s="262" t="n">
        <v>286</v>
      </c>
      <c r="O4099" s="262" t="n">
        <v>2.93333333333333</v>
      </c>
      <c r="P4099" s="262" t="n">
        <v>420</v>
      </c>
      <c r="Q4099" s="262" t="n">
        <v>371.8</v>
      </c>
      <c r="R4099" s="331" t="n">
        <f aca="false">A4099*F4099</f>
        <v>0</v>
      </c>
    </row>
    <row r="4100" s="1" customFormat="true" ht="12.75" hidden="false" customHeight="false" outlineLevel="0" collapsed="false">
      <c r="A4100" s="262" t="n">
        <v>2</v>
      </c>
      <c r="B4100" s="332" t="s">
        <v>2105</v>
      </c>
      <c r="C4100" s="332" t="s">
        <v>1696</v>
      </c>
      <c r="D4100" s="332" t="s">
        <v>2106</v>
      </c>
      <c r="E4100" s="262"/>
      <c r="F4100" s="331"/>
      <c r="G4100" s="333" t="n">
        <v>70</v>
      </c>
      <c r="H4100" s="333" t="n">
        <f aca="false">A4100*G4100*(1-H4093/100)</f>
        <v>140</v>
      </c>
      <c r="I4100" s="334" t="n">
        <v>42.8235</v>
      </c>
      <c r="J4100" s="334" t="n">
        <f aca="false">(A4100*I4100)/J4093*K4093</f>
        <v>77.7411230769231</v>
      </c>
      <c r="K4100" s="335" t="n">
        <f aca="false">H4100-J4100</f>
        <v>62.2588769230769</v>
      </c>
      <c r="L4100" s="330"/>
      <c r="M4100" s="262"/>
      <c r="N4100" s="262" t="n">
        <v>42.8235</v>
      </c>
      <c r="O4100" s="262" t="n">
        <v>0.470588235294118</v>
      </c>
      <c r="P4100" s="262" t="n">
        <v>90</v>
      </c>
      <c r="Q4100" s="262" t="n">
        <v>69.8024</v>
      </c>
      <c r="R4100" s="331" t="n">
        <f aca="false">A4100*F4100</f>
        <v>0</v>
      </c>
    </row>
    <row r="4101" s="1" customFormat="true" ht="12.75" hidden="false" customHeight="false" outlineLevel="0" collapsed="false">
      <c r="A4101" s="262" t="n">
        <v>1</v>
      </c>
      <c r="B4101" s="332" t="s">
        <v>4693</v>
      </c>
      <c r="C4101" s="332" t="s">
        <v>1696</v>
      </c>
      <c r="D4101" s="332" t="s">
        <v>4694</v>
      </c>
      <c r="E4101" s="262"/>
      <c r="F4101" s="331"/>
      <c r="G4101" s="333" t="n">
        <v>139</v>
      </c>
      <c r="H4101" s="333" t="n">
        <f aca="false">A4101*G4101*(1-H4093/100)</f>
        <v>139</v>
      </c>
      <c r="I4101" s="334" t="n">
        <v>86.0294</v>
      </c>
      <c r="J4101" s="334" t="n">
        <f aca="false">(A4101*I4101)/J4093*K4093</f>
        <v>78.0882246153846</v>
      </c>
      <c r="K4101" s="335" t="n">
        <f aca="false">H4101-J4101</f>
        <v>60.9117753846154</v>
      </c>
      <c r="L4101" s="330"/>
      <c r="M4101" s="262"/>
      <c r="N4101" s="262" t="n">
        <v>86.0294</v>
      </c>
      <c r="O4101" s="262" t="n">
        <v>0.882352941176471</v>
      </c>
      <c r="P4101" s="262" t="n">
        <v>160</v>
      </c>
      <c r="Q4101" s="262" t="n">
        <v>139.3676</v>
      </c>
      <c r="R4101" s="331" t="n">
        <f aca="false">A4101*F4101</f>
        <v>0</v>
      </c>
    </row>
    <row r="4102" s="1" customFormat="true" ht="12.75" hidden="false" customHeight="false" outlineLevel="0" collapsed="false">
      <c r="A4102" s="262" t="n">
        <v>1</v>
      </c>
      <c r="B4102" s="332" t="s">
        <v>4695</v>
      </c>
      <c r="C4102" s="332" t="s">
        <v>1701</v>
      </c>
      <c r="D4102" s="332" t="s">
        <v>4696</v>
      </c>
      <c r="E4102" s="262"/>
      <c r="F4102" s="331" t="n">
        <v>0.116</v>
      </c>
      <c r="G4102" s="333" t="n">
        <v>614</v>
      </c>
      <c r="H4102" s="333" t="n">
        <f aca="false">A4102*G4102*(1-H4093/100)</f>
        <v>614</v>
      </c>
      <c r="I4102" s="334" t="n">
        <v>455</v>
      </c>
      <c r="J4102" s="334" t="n">
        <f aca="false">(A4102*I4102)/J4093*K4093</f>
        <v>413</v>
      </c>
      <c r="K4102" s="335" t="n">
        <f aca="false">H4102-J4102</f>
        <v>201</v>
      </c>
      <c r="L4102" s="330"/>
      <c r="M4102" s="262"/>
      <c r="N4102" s="262" t="n">
        <v>455</v>
      </c>
      <c r="O4102" s="262" t="n">
        <v>5</v>
      </c>
      <c r="P4102" s="262" t="n">
        <v>680</v>
      </c>
      <c r="Q4102" s="262" t="n">
        <v>614.25</v>
      </c>
      <c r="R4102" s="331" t="n">
        <f aca="false">A4102*F4102</f>
        <v>0.116</v>
      </c>
    </row>
    <row r="4103" s="1" customFormat="true" ht="12.75" hidden="false" customHeight="false" outlineLevel="0" collapsed="false">
      <c r="A4103" s="262" t="n">
        <v>1</v>
      </c>
      <c r="B4103" s="332" t="s">
        <v>4400</v>
      </c>
      <c r="C4103" s="332" t="s">
        <v>4401</v>
      </c>
      <c r="D4103" s="332" t="s">
        <v>4402</v>
      </c>
      <c r="E4103" s="262"/>
      <c r="F4103" s="331"/>
      <c r="G4103" s="333" t="n">
        <v>41</v>
      </c>
      <c r="H4103" s="333" t="n">
        <f aca="false">A4103*G4103*(1-H4093/100)</f>
        <v>41</v>
      </c>
      <c r="I4103" s="334" t="n">
        <v>30.7125</v>
      </c>
      <c r="J4103" s="334" t="n">
        <f aca="false">(A4103*I4103)/J4093*K4093</f>
        <v>27.8775</v>
      </c>
      <c r="K4103" s="335" t="n">
        <f aca="false">H4103-J4103</f>
        <v>13.1225</v>
      </c>
      <c r="L4103" s="330"/>
      <c r="M4103" s="262"/>
      <c r="N4103" s="262" t="n">
        <v>30.7125</v>
      </c>
      <c r="O4103" s="262" t="n">
        <v>0.35</v>
      </c>
      <c r="P4103" s="262" t="n">
        <v>50</v>
      </c>
      <c r="Q4103" s="262" t="n">
        <v>41.4619</v>
      </c>
      <c r="R4103" s="331" t="n">
        <f aca="false">A4103*F4103</f>
        <v>0</v>
      </c>
    </row>
    <row r="4104" s="1" customFormat="true" ht="12.75" hidden="false" customHeight="false" outlineLevel="0" collapsed="false">
      <c r="A4104" s="262" t="n">
        <v>1</v>
      </c>
      <c r="B4104" s="332" t="s">
        <v>4697</v>
      </c>
      <c r="C4104" s="332" t="s">
        <v>4698</v>
      </c>
      <c r="D4104" s="332" t="s">
        <v>4699</v>
      </c>
      <c r="E4104" s="262"/>
      <c r="F4104" s="331"/>
      <c r="G4104" s="333" t="n">
        <v>47</v>
      </c>
      <c r="H4104" s="333" t="n">
        <f aca="false">A4104*G4104*(1-H4093/100)</f>
        <v>47</v>
      </c>
      <c r="I4104" s="334" t="n">
        <v>35.1</v>
      </c>
      <c r="J4104" s="334" t="n">
        <f aca="false">(A4104*I4104)/J4093*K4093</f>
        <v>31.86</v>
      </c>
      <c r="K4104" s="335" t="n">
        <f aca="false">H4104-J4104</f>
        <v>15.14</v>
      </c>
      <c r="L4104" s="330"/>
      <c r="M4104" s="262"/>
      <c r="N4104" s="262" t="n">
        <v>35.1</v>
      </c>
      <c r="O4104" s="262" t="n">
        <v>0.4</v>
      </c>
      <c r="P4104" s="262" t="n">
        <v>60</v>
      </c>
      <c r="Q4104" s="262" t="n">
        <v>47.385</v>
      </c>
      <c r="R4104" s="331" t="n">
        <f aca="false">A4104*F4104</f>
        <v>0</v>
      </c>
    </row>
    <row r="4105" s="1" customFormat="true" ht="12.75" hidden="false" customHeight="false" outlineLevel="0" collapsed="false">
      <c r="A4105" s="336" t="n">
        <f aca="false">SUM(A4094:A4104)</f>
        <v>15</v>
      </c>
      <c r="B4105" s="336" t="s">
        <v>377</v>
      </c>
      <c r="C4105" s="336"/>
      <c r="D4105" s="336"/>
      <c r="E4105" s="336"/>
      <c r="F4105" s="337" t="n">
        <f aca="false">R4105</f>
        <v>6.266</v>
      </c>
      <c r="G4105" s="338"/>
      <c r="H4105" s="339" t="n">
        <f aca="false">SUM(H4094:H4104)</f>
        <v>18404</v>
      </c>
      <c r="I4105" s="340"/>
      <c r="J4105" s="341" t="n">
        <f aca="false">SUM(J4094:J4104)</f>
        <v>12245.1653476923</v>
      </c>
      <c r="K4105" s="335" t="n">
        <f aca="false">SUM(K4094:K4104)</f>
        <v>6158.83465230769</v>
      </c>
      <c r="L4105" s="330"/>
      <c r="M4105" s="262"/>
      <c r="N4105" s="262"/>
      <c r="O4105" s="262"/>
      <c r="P4105" s="262"/>
      <c r="Q4105" s="262"/>
      <c r="R4105" s="331" t="n">
        <f aca="false">SUM(R4094:R4104)</f>
        <v>6.266</v>
      </c>
    </row>
    <row r="4106" s="1" customFormat="true" ht="12.75" hidden="false" customHeight="false" outlineLevel="0" collapsed="false">
      <c r="A4106" s="262"/>
      <c r="B4106" s="272" t="s">
        <v>914</v>
      </c>
      <c r="C4106" s="342"/>
      <c r="D4106" s="342"/>
      <c r="E4106" s="262"/>
      <c r="F4106" s="262"/>
      <c r="G4106" s="333"/>
      <c r="H4106" s="343" t="n">
        <v>0</v>
      </c>
      <c r="I4106" s="344" t="n">
        <f aca="false">K4107/J4107</f>
        <v>0.502960513593095</v>
      </c>
      <c r="J4106" s="345"/>
      <c r="K4106" s="335"/>
      <c r="L4106" s="330"/>
      <c r="M4106" s="262"/>
      <c r="N4106" s="262"/>
      <c r="O4106" s="262"/>
      <c r="P4106" s="262"/>
      <c r="Q4106" s="262"/>
      <c r="R4106" s="331"/>
    </row>
    <row r="4107" s="1" customFormat="true" ht="13.5" hidden="false" customHeight="false" outlineLevel="0" collapsed="false">
      <c r="A4107" s="346"/>
      <c r="B4107" s="346" t="s">
        <v>915</v>
      </c>
      <c r="C4107" s="346"/>
      <c r="D4107" s="346"/>
      <c r="E4107" s="346"/>
      <c r="F4107" s="347"/>
      <c r="G4107" s="348"/>
      <c r="H4107" s="349" t="n">
        <f aca="false">SUM(H4105:H4106)</f>
        <v>18404</v>
      </c>
      <c r="I4107" s="350" t="n">
        <f aca="false">K4107/H4107</f>
        <v>0.334646525337301</v>
      </c>
      <c r="J4107" s="351" t="n">
        <f aca="false">SUM(J4105:J4106)</f>
        <v>12245.1653476923</v>
      </c>
      <c r="K4107" s="352" t="n">
        <f aca="false">H4107-J4107</f>
        <v>6158.83465230769</v>
      </c>
      <c r="L4107" s="330"/>
      <c r="M4107" s="262"/>
      <c r="N4107" s="262"/>
      <c r="O4107" s="262"/>
      <c r="P4107" s="262"/>
      <c r="Q4107" s="262"/>
      <c r="R4107" s="331"/>
    </row>
    <row r="4108" s="1" customFormat="true" ht="13.5" hidden="false" customHeight="false" outlineLevel="0" collapsed="false">
      <c r="A4108" s="262"/>
      <c r="B4108" s="332"/>
      <c r="C4108" s="342"/>
      <c r="D4108" s="342"/>
      <c r="E4108" s="262"/>
      <c r="F4108" s="262"/>
      <c r="G4108" s="262"/>
      <c r="H4108" s="262"/>
      <c r="I4108" s="354"/>
      <c r="J4108" s="354"/>
      <c r="K4108" s="355"/>
      <c r="L4108" s="330"/>
      <c r="M4108" s="262"/>
      <c r="N4108" s="262"/>
      <c r="O4108" s="262"/>
      <c r="P4108" s="262"/>
      <c r="Q4108" s="262"/>
      <c r="R4108" s="331"/>
    </row>
    <row r="4109" s="1" customFormat="true" ht="13.5" hidden="false" customHeight="false" outlineLevel="0" collapsed="false">
      <c r="A4109" s="322"/>
      <c r="B4109" s="323" t="s">
        <v>2026</v>
      </c>
      <c r="C4109" s="324"/>
      <c r="D4109" s="325" t="n">
        <v>42808</v>
      </c>
      <c r="E4109" s="322"/>
      <c r="F4109" s="322" t="s">
        <v>4681</v>
      </c>
      <c r="G4109" s="324"/>
      <c r="H4109" s="326" t="n">
        <v>0</v>
      </c>
      <c r="I4109" s="327" t="s">
        <v>358</v>
      </c>
      <c r="J4109" s="328" t="n">
        <v>65</v>
      </c>
      <c r="K4109" s="329" t="n">
        <v>59</v>
      </c>
      <c r="L4109" s="330"/>
      <c r="M4109" s="262"/>
      <c r="N4109" s="262"/>
      <c r="O4109" s="262"/>
      <c r="P4109" s="262"/>
      <c r="Q4109" s="262"/>
      <c r="R4109" s="331"/>
    </row>
    <row r="4110" s="1" customFormat="true" ht="12.75" hidden="false" customHeight="false" outlineLevel="0" collapsed="false">
      <c r="A4110" s="262" t="n">
        <v>4</v>
      </c>
      <c r="B4110" s="332" t="s">
        <v>774</v>
      </c>
      <c r="C4110" s="332" t="s">
        <v>775</v>
      </c>
      <c r="D4110" s="332" t="s">
        <v>1233</v>
      </c>
      <c r="E4110" s="262"/>
      <c r="F4110" s="331" t="n">
        <v>1.5</v>
      </c>
      <c r="G4110" s="333" t="n">
        <v>557</v>
      </c>
      <c r="H4110" s="333" t="n">
        <f aca="false">A4110*G4110*(1-H4109/100)</f>
        <v>2228</v>
      </c>
      <c r="I4110" s="334" t="n">
        <v>397.67</v>
      </c>
      <c r="J4110" s="334" t="n">
        <f aca="false">(A4110*I4110)/J4109*K4109</f>
        <v>1443.848</v>
      </c>
      <c r="K4110" s="335" t="n">
        <f aca="false">H4110-J4110</f>
        <v>784.152</v>
      </c>
      <c r="L4110" s="330"/>
      <c r="M4110" s="262"/>
      <c r="N4110" s="262" t="n">
        <v>397.67</v>
      </c>
      <c r="O4110" s="262" t="n">
        <v>4.6</v>
      </c>
      <c r="P4110" s="262" t="n">
        <v>650</v>
      </c>
      <c r="Q4110" s="262" t="n">
        <v>556.738</v>
      </c>
      <c r="R4110" s="331" t="n">
        <f aca="false">A4110*F4110</f>
        <v>6</v>
      </c>
    </row>
    <row r="4111" s="1" customFormat="true" ht="12.75" hidden="false" customHeight="false" outlineLevel="0" collapsed="false">
      <c r="A4111" s="262" t="n">
        <v>320</v>
      </c>
      <c r="B4111" s="332" t="s">
        <v>2002</v>
      </c>
      <c r="C4111" s="332" t="s">
        <v>2003</v>
      </c>
      <c r="D4111" s="332" t="s">
        <v>2004</v>
      </c>
      <c r="E4111" s="262"/>
      <c r="F4111" s="331" t="n">
        <v>0.1</v>
      </c>
      <c r="G4111" s="333" t="n">
        <v>24</v>
      </c>
      <c r="H4111" s="333" t="n">
        <f aca="false">A4111*G4111*(1-H4109/100)</f>
        <v>7680</v>
      </c>
      <c r="I4111" s="334" t="n">
        <v>17.55</v>
      </c>
      <c r="J4111" s="334" t="n">
        <f aca="false">(A4111*I4111)/J4109*K4109</f>
        <v>5097.6</v>
      </c>
      <c r="K4111" s="335" t="n">
        <f aca="false">H4111-J4111</f>
        <v>2582.4</v>
      </c>
      <c r="L4111" s="330"/>
      <c r="M4111" s="262"/>
      <c r="N4111" s="262" t="n">
        <v>17.55</v>
      </c>
      <c r="O4111" s="262" t="n">
        <v>0.2</v>
      </c>
      <c r="P4111" s="262"/>
      <c r="Q4111" s="262" t="n">
        <v>23.6925</v>
      </c>
      <c r="R4111" s="331" t="n">
        <f aca="false">A4111*F4111</f>
        <v>32</v>
      </c>
    </row>
    <row r="4112" s="1" customFormat="true" ht="12.75" hidden="false" customHeight="false" outlineLevel="0" collapsed="false">
      <c r="A4112" s="262" t="n">
        <v>2</v>
      </c>
      <c r="B4112" s="332" t="s">
        <v>4700</v>
      </c>
      <c r="C4112" s="332" t="s">
        <v>4701</v>
      </c>
      <c r="D4112" s="332" t="s">
        <v>4702</v>
      </c>
      <c r="E4112" s="262"/>
      <c r="F4112" s="331" t="n">
        <v>155</v>
      </c>
      <c r="G4112" s="333" t="n">
        <v>28431</v>
      </c>
      <c r="H4112" s="333" t="n">
        <f aca="false">A4112*G4112*(1-H4109/100)</f>
        <v>56862</v>
      </c>
      <c r="I4112" s="334" t="n">
        <v>21060</v>
      </c>
      <c r="J4112" s="334" t="n">
        <f aca="false">(A4112*I4112)/J4109*K4109</f>
        <v>38232</v>
      </c>
      <c r="K4112" s="335" t="n">
        <f aca="false">H4112-J4112</f>
        <v>18630</v>
      </c>
      <c r="L4112" s="330"/>
      <c r="M4112" s="262"/>
      <c r="N4112" s="262" t="n">
        <v>21060</v>
      </c>
      <c r="O4112" s="262" t="n">
        <v>240</v>
      </c>
      <c r="P4112" s="262" t="n">
        <v>29484</v>
      </c>
      <c r="Q4112" s="262" t="n">
        <v>28431</v>
      </c>
      <c r="R4112" s="331" t="n">
        <f aca="false">A4112*F4112</f>
        <v>310</v>
      </c>
    </row>
    <row r="4113" s="1" customFormat="true" ht="12.75" hidden="false" customHeight="false" outlineLevel="0" collapsed="false">
      <c r="A4113" s="336" t="n">
        <f aca="false">SUM(A4110:A4112)</f>
        <v>326</v>
      </c>
      <c r="B4113" s="336" t="s">
        <v>377</v>
      </c>
      <c r="C4113" s="336"/>
      <c r="D4113" s="336"/>
      <c r="E4113" s="336"/>
      <c r="F4113" s="337" t="n">
        <f aca="false">R4113</f>
        <v>348</v>
      </c>
      <c r="G4113" s="338"/>
      <c r="H4113" s="339" t="n">
        <f aca="false">SUM(H4110:H4112)</f>
        <v>66770</v>
      </c>
      <c r="I4113" s="340"/>
      <c r="J4113" s="341" t="n">
        <f aca="false">SUM(J4110:J4112)</f>
        <v>44773.448</v>
      </c>
      <c r="K4113" s="335" t="n">
        <f aca="false">SUM(K4110:K4112)</f>
        <v>21996.552</v>
      </c>
      <c r="L4113" s="330"/>
      <c r="M4113" s="262"/>
      <c r="N4113" s="262"/>
      <c r="O4113" s="262"/>
      <c r="P4113" s="262"/>
      <c r="Q4113" s="262"/>
      <c r="R4113" s="331" t="n">
        <f aca="false">SUM(R4110:R4112)</f>
        <v>348</v>
      </c>
    </row>
    <row r="4114" s="1" customFormat="true" ht="12.75" hidden="false" customHeight="false" outlineLevel="0" collapsed="false">
      <c r="A4114" s="262"/>
      <c r="B4114" s="272" t="s">
        <v>914</v>
      </c>
      <c r="C4114" s="342"/>
      <c r="D4114" s="342"/>
      <c r="E4114" s="262"/>
      <c r="F4114" s="262"/>
      <c r="G4114" s="333"/>
      <c r="H4114" s="343" t="n">
        <v>0</v>
      </c>
      <c r="I4114" s="344" t="n">
        <f aca="false">K4115/J4115</f>
        <v>0.491285638756256</v>
      </c>
      <c r="J4114" s="345"/>
      <c r="K4114" s="335"/>
      <c r="L4114" s="330"/>
      <c r="M4114" s="262"/>
      <c r="N4114" s="262"/>
      <c r="O4114" s="262"/>
      <c r="P4114" s="262"/>
      <c r="Q4114" s="262"/>
      <c r="R4114" s="331"/>
    </row>
    <row r="4115" s="1" customFormat="true" ht="13.5" hidden="false" customHeight="false" outlineLevel="0" collapsed="false">
      <c r="A4115" s="346"/>
      <c r="B4115" s="346" t="s">
        <v>915</v>
      </c>
      <c r="C4115" s="346"/>
      <c r="D4115" s="346"/>
      <c r="E4115" s="346"/>
      <c r="F4115" s="347"/>
      <c r="G4115" s="348"/>
      <c r="H4115" s="349" t="n">
        <f aca="false">SUM(H4113:H4114)</f>
        <v>66770</v>
      </c>
      <c r="I4115" s="350" t="n">
        <f aca="false">K4115/H4115</f>
        <v>0.329437651639958</v>
      </c>
      <c r="J4115" s="351" t="n">
        <f aca="false">SUM(J4113:J4114)</f>
        <v>44773.448</v>
      </c>
      <c r="K4115" s="352" t="n">
        <f aca="false">H4115-J4115</f>
        <v>21996.552</v>
      </c>
      <c r="L4115" s="330"/>
      <c r="M4115" s="262"/>
      <c r="N4115" s="262"/>
      <c r="O4115" s="262"/>
      <c r="P4115" s="262"/>
      <c r="Q4115" s="262"/>
      <c r="R4115" s="331"/>
    </row>
    <row r="4116" s="1" customFormat="true" ht="13.5" hidden="false" customHeight="false" outlineLevel="0" collapsed="false">
      <c r="A4116" s="262"/>
      <c r="B4116" s="332"/>
      <c r="C4116" s="342"/>
      <c r="D4116" s="342"/>
      <c r="E4116" s="262"/>
      <c r="F4116" s="262"/>
      <c r="G4116" s="262"/>
      <c r="H4116" s="262"/>
      <c r="I4116" s="354"/>
      <c r="J4116" s="354"/>
      <c r="K4116" s="355"/>
      <c r="L4116" s="330"/>
      <c r="M4116" s="262"/>
      <c r="N4116" s="262"/>
      <c r="O4116" s="262"/>
      <c r="P4116" s="262"/>
      <c r="Q4116" s="262"/>
      <c r="R4116" s="331"/>
    </row>
    <row r="4117" s="1" customFormat="true" ht="13.5" hidden="false" customHeight="false" outlineLevel="0" collapsed="false">
      <c r="A4117" s="322"/>
      <c r="B4117" s="323" t="s">
        <v>4703</v>
      </c>
      <c r="C4117" s="324"/>
      <c r="D4117" s="325" t="n">
        <v>42808</v>
      </c>
      <c r="E4117" s="322"/>
      <c r="F4117" s="322" t="s">
        <v>4681</v>
      </c>
      <c r="G4117" s="324"/>
      <c r="H4117" s="326" t="n">
        <v>0</v>
      </c>
      <c r="I4117" s="327" t="s">
        <v>358</v>
      </c>
      <c r="J4117" s="328" t="n">
        <v>65</v>
      </c>
      <c r="K4117" s="329" t="n">
        <v>59</v>
      </c>
      <c r="L4117" s="330"/>
      <c r="M4117" s="262"/>
      <c r="N4117" s="262"/>
      <c r="O4117" s="262"/>
      <c r="P4117" s="262"/>
      <c r="Q4117" s="262"/>
      <c r="R4117" s="331"/>
    </row>
    <row r="4118" s="1" customFormat="true" ht="12.75" hidden="false" customHeight="false" outlineLevel="0" collapsed="false">
      <c r="A4118" s="262" t="n">
        <v>4</v>
      </c>
      <c r="B4118" s="332" t="s">
        <v>1740</v>
      </c>
      <c r="C4118" s="332" t="s">
        <v>1741</v>
      </c>
      <c r="D4118" s="332" t="s">
        <v>1742</v>
      </c>
      <c r="E4118" s="262"/>
      <c r="F4118" s="331" t="n">
        <v>4.85</v>
      </c>
      <c r="G4118" s="333" t="n">
        <v>2575</v>
      </c>
      <c r="H4118" s="333" t="n">
        <f aca="false">A4118*G4118*(1-H4117/100)</f>
        <v>10300</v>
      </c>
      <c r="I4118" s="334" t="n">
        <v>1797.9</v>
      </c>
      <c r="J4118" s="334" t="n">
        <f aca="false">(A4118*I4118)/J4117*K4117</f>
        <v>6527.76</v>
      </c>
      <c r="K4118" s="335" t="n">
        <f aca="false">H4118-J4118</f>
        <v>3772.24</v>
      </c>
      <c r="L4118" s="330"/>
      <c r="M4118" s="262"/>
      <c r="N4118" s="262" t="n">
        <v>1797.9</v>
      </c>
      <c r="O4118" s="262" t="n">
        <v>18.44</v>
      </c>
      <c r="P4118" s="262" t="n">
        <v>3200</v>
      </c>
      <c r="Q4118" s="262" t="n">
        <v>2575</v>
      </c>
      <c r="R4118" s="331" t="n">
        <f aca="false">A4118*F4118</f>
        <v>19.4</v>
      </c>
    </row>
    <row r="4119" s="1" customFormat="true" ht="12.75" hidden="false" customHeight="false" outlineLevel="0" collapsed="false">
      <c r="A4119" s="336" t="n">
        <f aca="false">SUM(A4118:A4118)</f>
        <v>4</v>
      </c>
      <c r="B4119" s="336" t="s">
        <v>377</v>
      </c>
      <c r="C4119" s="336"/>
      <c r="D4119" s="336"/>
      <c r="E4119" s="336"/>
      <c r="F4119" s="337" t="n">
        <f aca="false">R4119</f>
        <v>19.4</v>
      </c>
      <c r="G4119" s="338"/>
      <c r="H4119" s="339" t="n">
        <f aca="false">SUM(H4118:H4118)</f>
        <v>10300</v>
      </c>
      <c r="I4119" s="340"/>
      <c r="J4119" s="341" t="n">
        <f aca="false">SUM(J4118:J4118)</f>
        <v>6527.76</v>
      </c>
      <c r="K4119" s="335" t="n">
        <f aca="false">SUM(K4118:K4118)</f>
        <v>3772.24</v>
      </c>
      <c r="L4119" s="330"/>
      <c r="M4119" s="262"/>
      <c r="N4119" s="262"/>
      <c r="O4119" s="262"/>
      <c r="P4119" s="262"/>
      <c r="Q4119" s="262"/>
      <c r="R4119" s="331" t="n">
        <f aca="false">SUM(R4118:R4118)</f>
        <v>19.4</v>
      </c>
    </row>
    <row r="4120" s="1" customFormat="true" ht="12.75" hidden="false" customHeight="false" outlineLevel="0" collapsed="false">
      <c r="A4120" s="262"/>
      <c r="B4120" s="272" t="s">
        <v>914</v>
      </c>
      <c r="C4120" s="342"/>
      <c r="D4120" s="342"/>
      <c r="E4120" s="262"/>
      <c r="F4120" s="262"/>
      <c r="G4120" s="333"/>
      <c r="H4120" s="343" t="n">
        <v>0</v>
      </c>
      <c r="I4120" s="344" t="n">
        <f aca="false">K4121/J4121</f>
        <v>0.577876637621481</v>
      </c>
      <c r="J4120" s="345"/>
      <c r="K4120" s="335"/>
      <c r="L4120" s="330"/>
      <c r="M4120" s="262"/>
      <c r="N4120" s="262"/>
      <c r="O4120" s="262"/>
      <c r="P4120" s="262"/>
      <c r="Q4120" s="262"/>
      <c r="R4120" s="331"/>
    </row>
    <row r="4121" s="1" customFormat="true" ht="13.5" hidden="false" customHeight="false" outlineLevel="0" collapsed="false">
      <c r="A4121" s="346"/>
      <c r="B4121" s="346" t="s">
        <v>915</v>
      </c>
      <c r="C4121" s="346"/>
      <c r="D4121" s="346"/>
      <c r="E4121" s="346"/>
      <c r="F4121" s="347"/>
      <c r="G4121" s="348"/>
      <c r="H4121" s="349" t="n">
        <f aca="false">SUM(H4119:H4120)</f>
        <v>10300</v>
      </c>
      <c r="I4121" s="350" t="n">
        <f aca="false">K4121/H4121</f>
        <v>0.366236893203883</v>
      </c>
      <c r="J4121" s="351" t="n">
        <f aca="false">SUM(J4119:J4120)</f>
        <v>6527.76</v>
      </c>
      <c r="K4121" s="352" t="n">
        <f aca="false">H4121-J4121</f>
        <v>3772.24</v>
      </c>
      <c r="L4121" s="330"/>
      <c r="M4121" s="262"/>
      <c r="N4121" s="262"/>
      <c r="O4121" s="262"/>
      <c r="P4121" s="262"/>
      <c r="Q4121" s="262"/>
      <c r="R4121" s="331"/>
    </row>
    <row r="4122" s="1" customFormat="true" ht="13.5" hidden="false" customHeight="false" outlineLevel="0" collapsed="false">
      <c r="A4122" s="262"/>
      <c r="B4122" s="332"/>
      <c r="C4122" s="342"/>
      <c r="D4122" s="342"/>
      <c r="E4122" s="262"/>
      <c r="F4122" s="262"/>
      <c r="G4122" s="262"/>
      <c r="H4122" s="262"/>
      <c r="I4122" s="354"/>
      <c r="J4122" s="354"/>
      <c r="K4122" s="355"/>
      <c r="L4122" s="330"/>
      <c r="M4122" s="262"/>
      <c r="N4122" s="262"/>
      <c r="O4122" s="262"/>
      <c r="P4122" s="262"/>
      <c r="Q4122" s="262"/>
      <c r="R4122" s="331"/>
    </row>
    <row r="4123" s="1" customFormat="true" ht="13.5" hidden="false" customHeight="false" outlineLevel="0" collapsed="false">
      <c r="A4123" s="322"/>
      <c r="B4123" s="323" t="s">
        <v>3162</v>
      </c>
      <c r="C4123" s="324"/>
      <c r="D4123" s="325" t="n">
        <v>42808</v>
      </c>
      <c r="E4123" s="322"/>
      <c r="F4123" s="322" t="s">
        <v>4704</v>
      </c>
      <c r="G4123" s="324"/>
      <c r="H4123" s="326" t="n">
        <v>0</v>
      </c>
      <c r="I4123" s="327" t="s">
        <v>358</v>
      </c>
      <c r="J4123" s="328" t="n">
        <v>65</v>
      </c>
      <c r="K4123" s="329" t="n">
        <v>59</v>
      </c>
      <c r="L4123" s="330"/>
      <c r="M4123" s="262"/>
      <c r="N4123" s="262"/>
      <c r="O4123" s="262"/>
      <c r="P4123" s="262"/>
      <c r="Q4123" s="262"/>
      <c r="R4123" s="331"/>
    </row>
    <row r="4124" s="1" customFormat="true" ht="12.75" hidden="false" customHeight="false" outlineLevel="0" collapsed="false">
      <c r="A4124" s="262" t="n">
        <v>10</v>
      </c>
      <c r="B4124" s="332" t="s">
        <v>1738</v>
      </c>
      <c r="C4124" s="332" t="s">
        <v>1532</v>
      </c>
      <c r="D4124" s="332" t="s">
        <v>1739</v>
      </c>
      <c r="E4124" s="262"/>
      <c r="F4124" s="331" t="n">
        <v>0.7</v>
      </c>
      <c r="G4124" s="333" t="n">
        <v>250</v>
      </c>
      <c r="H4124" s="333" t="n">
        <f aca="false">A4124*G4124*(1-H4123/100)</f>
        <v>2500</v>
      </c>
      <c r="I4124" s="334" t="n">
        <v>121.9725</v>
      </c>
      <c r="J4124" s="334" t="n">
        <f aca="false">(A4124*I4124)/J4123*K4123</f>
        <v>1107.135</v>
      </c>
      <c r="K4124" s="335" t="n">
        <f aca="false">H4124-J4124</f>
        <v>1392.865</v>
      </c>
      <c r="L4124" s="330"/>
      <c r="M4124" s="262"/>
      <c r="N4124" s="262" t="n">
        <v>121.9725</v>
      </c>
      <c r="O4124" s="262" t="n">
        <v>1.39</v>
      </c>
      <c r="P4124" s="262" t="n">
        <v>500</v>
      </c>
      <c r="Q4124" s="262" t="n">
        <v>250</v>
      </c>
      <c r="R4124" s="331" t="n">
        <f aca="false">A4124*F4124</f>
        <v>7</v>
      </c>
    </row>
    <row r="4125" s="1" customFormat="true" ht="12.75" hidden="false" customHeight="false" outlineLevel="0" collapsed="false">
      <c r="A4125" s="262" t="n">
        <v>10</v>
      </c>
      <c r="B4125" s="332" t="s">
        <v>1740</v>
      </c>
      <c r="C4125" s="332" t="s">
        <v>1741</v>
      </c>
      <c r="D4125" s="332" t="s">
        <v>1742</v>
      </c>
      <c r="E4125" s="262"/>
      <c r="F4125" s="331" t="n">
        <v>4.85</v>
      </c>
      <c r="G4125" s="333" t="n">
        <v>2575</v>
      </c>
      <c r="H4125" s="333" t="n">
        <f aca="false">A4125*G4125*(1-H4123/100)</f>
        <v>25750</v>
      </c>
      <c r="I4125" s="334" t="n">
        <v>1797.9</v>
      </c>
      <c r="J4125" s="334" t="n">
        <f aca="false">(A4125*I4125)/J4123*K4123</f>
        <v>16319.4</v>
      </c>
      <c r="K4125" s="335" t="n">
        <f aca="false">H4125-J4125</f>
        <v>9430.6</v>
      </c>
      <c r="L4125" s="330"/>
      <c r="M4125" s="262"/>
      <c r="N4125" s="262" t="n">
        <v>1797.9</v>
      </c>
      <c r="O4125" s="262" t="n">
        <v>18.44</v>
      </c>
      <c r="P4125" s="262" t="n">
        <v>3200</v>
      </c>
      <c r="Q4125" s="262" t="n">
        <v>2575</v>
      </c>
      <c r="R4125" s="331" t="n">
        <f aca="false">A4125*F4125</f>
        <v>48.5</v>
      </c>
    </row>
    <row r="4126" s="1" customFormat="true" ht="12.75" hidden="false" customHeight="false" outlineLevel="0" collapsed="false">
      <c r="A4126" s="262" t="n">
        <v>8</v>
      </c>
      <c r="B4126" s="332" t="s">
        <v>4705</v>
      </c>
      <c r="C4126" s="332" t="s">
        <v>2077</v>
      </c>
      <c r="D4126" s="332" t="s">
        <v>4706</v>
      </c>
      <c r="E4126" s="262"/>
      <c r="F4126" s="331" t="n">
        <v>2.08</v>
      </c>
      <c r="G4126" s="333" t="n">
        <v>853</v>
      </c>
      <c r="H4126" s="333" t="n">
        <f aca="false">A4126*G4126*(1-H4123/100)</f>
        <v>6824</v>
      </c>
      <c r="I4126" s="334" t="n">
        <v>631.8</v>
      </c>
      <c r="J4126" s="334" t="n">
        <f aca="false">(A4126*I4126)/J4123*K4123</f>
        <v>4587.84</v>
      </c>
      <c r="K4126" s="335" t="n">
        <f aca="false">H4126-J4126</f>
        <v>2236.16</v>
      </c>
      <c r="L4126" s="330"/>
      <c r="M4126" s="262"/>
      <c r="N4126" s="262" t="n">
        <v>631.8</v>
      </c>
      <c r="O4126" s="262" t="n">
        <v>7.2</v>
      </c>
      <c r="P4126" s="262" t="n">
        <v>947.7</v>
      </c>
      <c r="Q4126" s="262" t="n">
        <v>853</v>
      </c>
      <c r="R4126" s="331" t="n">
        <f aca="false">A4126*F4126</f>
        <v>16.64</v>
      </c>
    </row>
    <row r="4127" s="1" customFormat="true" ht="12.75" hidden="false" customHeight="false" outlineLevel="0" collapsed="false">
      <c r="A4127" s="262" t="n">
        <v>20</v>
      </c>
      <c r="B4127" s="332" t="s">
        <v>4707</v>
      </c>
      <c r="C4127" s="332" t="s">
        <v>2077</v>
      </c>
      <c r="D4127" s="332" t="s">
        <v>4708</v>
      </c>
      <c r="E4127" s="262"/>
      <c r="F4127" s="331" t="n">
        <v>0.37</v>
      </c>
      <c r="G4127" s="333" t="n">
        <v>178</v>
      </c>
      <c r="H4127" s="333" t="n">
        <f aca="false">A4127*G4127*(1-H4123/100)</f>
        <v>3560</v>
      </c>
      <c r="I4127" s="334" t="n">
        <v>131.625</v>
      </c>
      <c r="J4127" s="334" t="n">
        <f aca="false">(A4127*I4127)/J4123*K4123</f>
        <v>2389.5</v>
      </c>
      <c r="K4127" s="335" t="n">
        <f aca="false">H4127-J4127</f>
        <v>1170.5</v>
      </c>
      <c r="L4127" s="330"/>
      <c r="M4127" s="262"/>
      <c r="N4127" s="262" t="n">
        <v>131.625</v>
      </c>
      <c r="O4127" s="262" t="n">
        <v>1.5</v>
      </c>
      <c r="P4127" s="262" t="n">
        <v>263.25</v>
      </c>
      <c r="Q4127" s="262" t="n">
        <v>178</v>
      </c>
      <c r="R4127" s="331" t="n">
        <f aca="false">A4127*F4127</f>
        <v>7.4</v>
      </c>
    </row>
    <row r="4128" s="1" customFormat="true" ht="12.75" hidden="false" customHeight="false" outlineLevel="0" collapsed="false">
      <c r="A4128" s="262" t="n">
        <v>15</v>
      </c>
      <c r="B4128" s="332" t="s">
        <v>3454</v>
      </c>
      <c r="C4128" s="332" t="s">
        <v>1562</v>
      </c>
      <c r="D4128" s="332" t="s">
        <v>3455</v>
      </c>
      <c r="E4128" s="262"/>
      <c r="F4128" s="331" t="n">
        <v>0.38</v>
      </c>
      <c r="G4128" s="333" t="n">
        <v>355</v>
      </c>
      <c r="H4128" s="333" t="n">
        <f aca="false">A4128*G4128*(1-H4123/100)</f>
        <v>5325</v>
      </c>
      <c r="I4128" s="334" t="n">
        <v>263.25</v>
      </c>
      <c r="J4128" s="334" t="n">
        <f aca="false">(A4128*I4128)/J4123*K4123</f>
        <v>3584.25</v>
      </c>
      <c r="K4128" s="335" t="n">
        <f aca="false">H4128-J4128</f>
        <v>1740.75</v>
      </c>
      <c r="L4128" s="330"/>
      <c r="M4128" s="262"/>
      <c r="N4128" s="262" t="n">
        <v>263.25</v>
      </c>
      <c r="O4128" s="262" t="n">
        <v>3</v>
      </c>
      <c r="P4128" s="262" t="n">
        <v>600</v>
      </c>
      <c r="Q4128" s="262" t="n">
        <v>355</v>
      </c>
      <c r="R4128" s="331" t="n">
        <f aca="false">A4128*F4128</f>
        <v>5.7</v>
      </c>
    </row>
    <row r="4129" s="1" customFormat="true" ht="12.75" hidden="false" customHeight="false" outlineLevel="0" collapsed="false">
      <c r="A4129" s="262" t="n">
        <v>15</v>
      </c>
      <c r="B4129" s="332" t="s">
        <v>2303</v>
      </c>
      <c r="C4129" s="332" t="s">
        <v>1562</v>
      </c>
      <c r="D4129" s="332" t="s">
        <v>2304</v>
      </c>
      <c r="E4129" s="262"/>
      <c r="F4129" s="331" t="n">
        <v>0.35</v>
      </c>
      <c r="G4129" s="333" t="n">
        <v>296</v>
      </c>
      <c r="H4129" s="333" t="n">
        <f aca="false">A4129*G4129*(1-H4123/100)</f>
        <v>4440</v>
      </c>
      <c r="I4129" s="334" t="n">
        <v>219.375</v>
      </c>
      <c r="J4129" s="334" t="n">
        <f aca="false">(A4129*I4129)/J4123*K4123</f>
        <v>2986.875</v>
      </c>
      <c r="K4129" s="335" t="n">
        <f aca="false">H4129-J4129</f>
        <v>1453.125</v>
      </c>
      <c r="L4129" s="330"/>
      <c r="M4129" s="262"/>
      <c r="N4129" s="262" t="n">
        <v>219.375</v>
      </c>
      <c r="O4129" s="262" t="n">
        <v>2.5</v>
      </c>
      <c r="P4129" s="262" t="n">
        <v>500</v>
      </c>
      <c r="Q4129" s="262" t="n">
        <v>296</v>
      </c>
      <c r="R4129" s="331" t="n">
        <f aca="false">A4129*F4129</f>
        <v>5.25</v>
      </c>
    </row>
    <row r="4130" s="1" customFormat="true" ht="12.75" hidden="false" customHeight="false" outlineLevel="0" collapsed="false">
      <c r="A4130" s="262" t="n">
        <v>20</v>
      </c>
      <c r="B4130" s="332" t="s">
        <v>4709</v>
      </c>
      <c r="C4130" s="332" t="s">
        <v>1565</v>
      </c>
      <c r="D4130" s="332" t="s">
        <v>4710</v>
      </c>
      <c r="E4130" s="262"/>
      <c r="F4130" s="331" t="n">
        <v>0.37</v>
      </c>
      <c r="G4130" s="333" t="n">
        <v>159</v>
      </c>
      <c r="H4130" s="333" t="n">
        <f aca="false">A4130*G4130*(1-H4123/100)</f>
        <v>3180</v>
      </c>
      <c r="I4130" s="334" t="n">
        <v>117.585</v>
      </c>
      <c r="J4130" s="334" t="n">
        <f aca="false">(A4130*I4130)/J4123*K4123</f>
        <v>2134.62</v>
      </c>
      <c r="K4130" s="335" t="n">
        <f aca="false">H4130-J4130</f>
        <v>1045.38</v>
      </c>
      <c r="L4130" s="330"/>
      <c r="M4130" s="262"/>
      <c r="N4130" s="262" t="n">
        <v>117.585</v>
      </c>
      <c r="O4130" s="262" t="n">
        <v>1.34</v>
      </c>
      <c r="P4130" s="262" t="n">
        <v>300</v>
      </c>
      <c r="Q4130" s="262" t="n">
        <v>159</v>
      </c>
      <c r="R4130" s="331" t="n">
        <f aca="false">A4130*F4130</f>
        <v>7.4</v>
      </c>
    </row>
    <row r="4131" s="1" customFormat="true" ht="12.75" hidden="false" customHeight="false" outlineLevel="0" collapsed="false">
      <c r="A4131" s="262" t="n">
        <v>5</v>
      </c>
      <c r="B4131" s="332" t="s">
        <v>4711</v>
      </c>
      <c r="C4131" s="332" t="s">
        <v>1570</v>
      </c>
      <c r="D4131" s="332" t="s">
        <v>4712</v>
      </c>
      <c r="E4131" s="262"/>
      <c r="F4131" s="331" t="n">
        <v>2.2</v>
      </c>
      <c r="G4131" s="333" t="n">
        <v>1303</v>
      </c>
      <c r="H4131" s="333" t="n">
        <f aca="false">A4131*G4131*(1-H4123/100)</f>
        <v>6515</v>
      </c>
      <c r="I4131" s="334" t="n">
        <v>965.25</v>
      </c>
      <c r="J4131" s="334" t="n">
        <f aca="false">(A4131*I4131)/J4123*K4123</f>
        <v>4380.75</v>
      </c>
      <c r="K4131" s="335" t="n">
        <f aca="false">H4131-J4131</f>
        <v>2134.25</v>
      </c>
      <c r="L4131" s="330"/>
      <c r="M4131" s="262"/>
      <c r="N4131" s="262" t="n">
        <v>965.25</v>
      </c>
      <c r="O4131" s="262" t="n">
        <v>11</v>
      </c>
      <c r="P4131" s="262" t="n">
        <v>1740</v>
      </c>
      <c r="Q4131" s="262" t="n">
        <v>1303</v>
      </c>
      <c r="R4131" s="331" t="n">
        <f aca="false">A4131*F4131</f>
        <v>11</v>
      </c>
    </row>
    <row r="4132" s="1" customFormat="true" ht="12.75" hidden="false" customHeight="false" outlineLevel="0" collapsed="false">
      <c r="A4132" s="262" t="n">
        <v>2</v>
      </c>
      <c r="B4132" s="332" t="s">
        <v>4713</v>
      </c>
      <c r="C4132" s="272" t="s">
        <v>1980</v>
      </c>
      <c r="D4132" s="332"/>
      <c r="E4132" s="262"/>
      <c r="F4132" s="331"/>
      <c r="G4132" s="333"/>
      <c r="H4132" s="333"/>
      <c r="I4132" s="334"/>
      <c r="J4132" s="334"/>
      <c r="K4132" s="335"/>
      <c r="L4132" s="330"/>
      <c r="M4132" s="262"/>
      <c r="N4132" s="262"/>
      <c r="O4132" s="262"/>
      <c r="P4132" s="262"/>
      <c r="Q4132" s="262"/>
      <c r="R4132" s="331"/>
    </row>
    <row r="4133" s="1" customFormat="true" ht="12.75" hidden="false" customHeight="false" outlineLevel="0" collapsed="false">
      <c r="A4133" s="262" t="n">
        <v>2</v>
      </c>
      <c r="B4133" s="332" t="s">
        <v>4714</v>
      </c>
      <c r="C4133" s="272" t="s">
        <v>1980</v>
      </c>
      <c r="D4133" s="332"/>
      <c r="E4133" s="262"/>
      <c r="F4133" s="331"/>
      <c r="G4133" s="333"/>
      <c r="H4133" s="333"/>
      <c r="I4133" s="334"/>
      <c r="J4133" s="334"/>
      <c r="K4133" s="335"/>
      <c r="L4133" s="330"/>
      <c r="M4133" s="262"/>
      <c r="N4133" s="262"/>
      <c r="O4133" s="262"/>
      <c r="P4133" s="262"/>
      <c r="Q4133" s="262"/>
      <c r="R4133" s="331"/>
    </row>
    <row r="4134" s="1" customFormat="true" ht="12.75" hidden="false" customHeight="false" outlineLevel="0" collapsed="false">
      <c r="A4134" s="262" t="n">
        <v>2</v>
      </c>
      <c r="B4134" s="332" t="s">
        <v>4715</v>
      </c>
      <c r="C4134" s="272" t="s">
        <v>1980</v>
      </c>
      <c r="D4134" s="332"/>
      <c r="E4134" s="262"/>
      <c r="F4134" s="331"/>
      <c r="G4134" s="333"/>
      <c r="H4134" s="333"/>
      <c r="I4134" s="334"/>
      <c r="J4134" s="334"/>
      <c r="K4134" s="335"/>
      <c r="L4134" s="330"/>
      <c r="M4134" s="262"/>
      <c r="N4134" s="262"/>
      <c r="O4134" s="262"/>
      <c r="P4134" s="262"/>
      <c r="Q4134" s="262"/>
      <c r="R4134" s="331"/>
    </row>
    <row r="4135" s="1" customFormat="true" ht="12.75" hidden="false" customHeight="false" outlineLevel="0" collapsed="false">
      <c r="A4135" s="262" t="n">
        <v>3</v>
      </c>
      <c r="B4135" s="332" t="s">
        <v>4716</v>
      </c>
      <c r="C4135" s="272" t="s">
        <v>1980</v>
      </c>
      <c r="D4135" s="332"/>
      <c r="E4135" s="262"/>
      <c r="F4135" s="331"/>
      <c r="G4135" s="333"/>
      <c r="H4135" s="333"/>
      <c r="I4135" s="334"/>
      <c r="J4135" s="334"/>
      <c r="K4135" s="335"/>
      <c r="L4135" s="330"/>
      <c r="M4135" s="262"/>
      <c r="N4135" s="262"/>
      <c r="O4135" s="262"/>
      <c r="P4135" s="262"/>
      <c r="Q4135" s="262"/>
      <c r="R4135" s="331"/>
    </row>
    <row r="4136" s="1" customFormat="true" ht="12.75" hidden="false" customHeight="false" outlineLevel="0" collapsed="false">
      <c r="A4136" s="262" t="n">
        <v>1</v>
      </c>
      <c r="B4136" s="332" t="s">
        <v>4717</v>
      </c>
      <c r="C4136" s="272" t="s">
        <v>1980</v>
      </c>
      <c r="D4136" s="332"/>
      <c r="E4136" s="262"/>
      <c r="F4136" s="331"/>
      <c r="G4136" s="333"/>
      <c r="H4136" s="333"/>
      <c r="I4136" s="334"/>
      <c r="J4136" s="334"/>
      <c r="K4136" s="335"/>
      <c r="L4136" s="330"/>
      <c r="M4136" s="262"/>
      <c r="N4136" s="262"/>
      <c r="O4136" s="262"/>
      <c r="P4136" s="262"/>
      <c r="Q4136" s="262"/>
      <c r="R4136" s="331"/>
    </row>
    <row r="4137" s="1" customFormat="true" ht="12.75" hidden="false" customHeight="false" outlineLevel="0" collapsed="false">
      <c r="A4137" s="262" t="n">
        <v>15</v>
      </c>
      <c r="B4137" s="332" t="s">
        <v>4718</v>
      </c>
      <c r="C4137" s="272" t="s">
        <v>1980</v>
      </c>
      <c r="D4137" s="332"/>
      <c r="E4137" s="262"/>
      <c r="F4137" s="331"/>
      <c r="G4137" s="333"/>
      <c r="H4137" s="333"/>
      <c r="I4137" s="334"/>
      <c r="J4137" s="334"/>
      <c r="K4137" s="335"/>
      <c r="L4137" s="330"/>
      <c r="M4137" s="262"/>
      <c r="N4137" s="262"/>
      <c r="O4137" s="262"/>
      <c r="P4137" s="262"/>
      <c r="Q4137" s="262"/>
      <c r="R4137" s="331"/>
    </row>
    <row r="4138" s="1" customFormat="true" ht="12.75" hidden="false" customHeight="false" outlineLevel="0" collapsed="false">
      <c r="A4138" s="262" t="n">
        <v>5</v>
      </c>
      <c r="B4138" s="332" t="s">
        <v>4719</v>
      </c>
      <c r="C4138" s="272" t="s">
        <v>1980</v>
      </c>
      <c r="D4138" s="332"/>
      <c r="E4138" s="262"/>
      <c r="F4138" s="331"/>
      <c r="G4138" s="333"/>
      <c r="H4138" s="333"/>
      <c r="I4138" s="334"/>
      <c r="J4138" s="334"/>
      <c r="K4138" s="335"/>
      <c r="L4138" s="330"/>
      <c r="M4138" s="262"/>
      <c r="N4138" s="262"/>
      <c r="O4138" s="262"/>
      <c r="P4138" s="262"/>
      <c r="Q4138" s="262"/>
      <c r="R4138" s="331"/>
    </row>
    <row r="4139" s="1" customFormat="true" ht="12.75" hidden="false" customHeight="false" outlineLevel="0" collapsed="false">
      <c r="A4139" s="262"/>
      <c r="B4139" s="332"/>
      <c r="C4139" s="332"/>
      <c r="D4139" s="332"/>
      <c r="E4139" s="262"/>
      <c r="F4139" s="331"/>
      <c r="G4139" s="333"/>
      <c r="H4139" s="333"/>
      <c r="I4139" s="334"/>
      <c r="J4139" s="334"/>
      <c r="K4139" s="335"/>
      <c r="L4139" s="330"/>
      <c r="M4139" s="262"/>
      <c r="N4139" s="262"/>
      <c r="O4139" s="262"/>
      <c r="P4139" s="262"/>
      <c r="Q4139" s="262"/>
      <c r="R4139" s="331"/>
    </row>
    <row r="4140" s="1" customFormat="true" ht="12.75" hidden="false" customHeight="false" outlineLevel="0" collapsed="false">
      <c r="A4140" s="336" t="n">
        <f aca="false">SUM(A4124:A4131)</f>
        <v>103</v>
      </c>
      <c r="B4140" s="336" t="s">
        <v>377</v>
      </c>
      <c r="C4140" s="336"/>
      <c r="D4140" s="336"/>
      <c r="E4140" s="336"/>
      <c r="F4140" s="337" t="n">
        <f aca="false">R4140</f>
        <v>108.89</v>
      </c>
      <c r="G4140" s="338"/>
      <c r="H4140" s="339" t="n">
        <f aca="false">SUM(H4124:H4131)</f>
        <v>58094</v>
      </c>
      <c r="I4140" s="340"/>
      <c r="J4140" s="341" t="n">
        <f aca="false">SUM(J4124:J4131)</f>
        <v>37490.37</v>
      </c>
      <c r="K4140" s="335" t="n">
        <f aca="false">SUM(K4124:K4131)</f>
        <v>20603.63</v>
      </c>
      <c r="L4140" s="330"/>
      <c r="M4140" s="262"/>
      <c r="N4140" s="262"/>
      <c r="O4140" s="262"/>
      <c r="P4140" s="262"/>
      <c r="Q4140" s="262"/>
      <c r="R4140" s="331" t="n">
        <f aca="false">SUM(R4124:R4131)</f>
        <v>108.89</v>
      </c>
    </row>
    <row r="4141" s="1" customFormat="true" ht="12.75" hidden="false" customHeight="false" outlineLevel="0" collapsed="false">
      <c r="A4141" s="262"/>
      <c r="B4141" s="272" t="s">
        <v>914</v>
      </c>
      <c r="C4141" s="342"/>
      <c r="D4141" s="342"/>
      <c r="E4141" s="262"/>
      <c r="F4141" s="262"/>
      <c r="G4141" s="333"/>
      <c r="H4141" s="343" t="n">
        <v>0</v>
      </c>
      <c r="I4141" s="344" t="n">
        <f aca="false">K4142/J4142</f>
        <v>0.549571263233732</v>
      </c>
      <c r="J4141" s="345"/>
      <c r="K4141" s="335"/>
      <c r="L4141" s="330"/>
      <c r="M4141" s="262"/>
      <c r="N4141" s="262"/>
      <c r="O4141" s="262"/>
      <c r="P4141" s="262"/>
      <c r="Q4141" s="262"/>
      <c r="R4141" s="331"/>
    </row>
    <row r="4142" s="1" customFormat="true" ht="13.5" hidden="false" customHeight="false" outlineLevel="0" collapsed="false">
      <c r="A4142" s="346"/>
      <c r="B4142" s="346" t="s">
        <v>915</v>
      </c>
      <c r="C4142" s="346"/>
      <c r="D4142" s="346"/>
      <c r="E4142" s="346"/>
      <c r="F4142" s="347"/>
      <c r="G4142" s="348"/>
      <c r="H4142" s="349" t="n">
        <f aca="false">SUM(H4140:H4141)</f>
        <v>58094</v>
      </c>
      <c r="I4142" s="350" t="n">
        <f aca="false">K4142/H4142</f>
        <v>0.35466020587324</v>
      </c>
      <c r="J4142" s="351" t="n">
        <f aca="false">SUM(J4140:J4141)</f>
        <v>37490.37</v>
      </c>
      <c r="K4142" s="352" t="n">
        <f aca="false">H4142-J4142</f>
        <v>20603.63</v>
      </c>
      <c r="L4142" s="330"/>
      <c r="M4142" s="262"/>
      <c r="N4142" s="262"/>
      <c r="O4142" s="262"/>
      <c r="P4142" s="262"/>
      <c r="Q4142" s="262"/>
      <c r="R4142" s="331"/>
    </row>
    <row r="4143" s="1" customFormat="true" ht="13.5" hidden="false" customHeight="false" outlineLevel="0" collapsed="false">
      <c r="A4143" s="262"/>
      <c r="B4143" s="332"/>
      <c r="C4143" s="342"/>
      <c r="D4143" s="342"/>
      <c r="E4143" s="262"/>
      <c r="F4143" s="262"/>
      <c r="G4143" s="262"/>
      <c r="H4143" s="262"/>
      <c r="I4143" s="354"/>
      <c r="J4143" s="354"/>
      <c r="K4143" s="355"/>
      <c r="L4143" s="330"/>
      <c r="M4143" s="262"/>
      <c r="N4143" s="262"/>
      <c r="O4143" s="262"/>
      <c r="P4143" s="262"/>
      <c r="Q4143" s="262"/>
      <c r="R4143" s="331"/>
    </row>
    <row r="4144" s="1" customFormat="true" ht="13.5" hidden="false" customHeight="false" outlineLevel="0" collapsed="false">
      <c r="A4144" s="322"/>
      <c r="B4144" s="323" t="s">
        <v>1624</v>
      </c>
      <c r="C4144" s="324" t="s">
        <v>1625</v>
      </c>
      <c r="D4144" s="325" t="n">
        <v>42808</v>
      </c>
      <c r="E4144" s="322"/>
      <c r="F4144" s="322" t="s">
        <v>4720</v>
      </c>
      <c r="G4144" s="324"/>
      <c r="H4144" s="326" t="n">
        <v>0</v>
      </c>
      <c r="I4144" s="327" t="s">
        <v>358</v>
      </c>
      <c r="J4144" s="328" t="n">
        <v>65</v>
      </c>
      <c r="K4144" s="329" t="n">
        <v>59</v>
      </c>
      <c r="L4144" s="330"/>
      <c r="M4144" s="262"/>
      <c r="N4144" s="262"/>
      <c r="O4144" s="262"/>
      <c r="P4144" s="262"/>
      <c r="Q4144" s="262"/>
      <c r="R4144" s="331"/>
    </row>
    <row r="4145" s="1" customFormat="true" ht="12.75" hidden="false" customHeight="false" outlineLevel="0" collapsed="false">
      <c r="A4145" s="262" t="n">
        <v>4</v>
      </c>
      <c r="B4145" s="332" t="s">
        <v>1629</v>
      </c>
      <c r="C4145" s="332" t="s">
        <v>1630</v>
      </c>
      <c r="D4145" s="332" t="s">
        <v>1631</v>
      </c>
      <c r="E4145" s="262"/>
      <c r="F4145" s="331" t="n">
        <v>49</v>
      </c>
      <c r="G4145" s="333" t="n">
        <v>7470</v>
      </c>
      <c r="H4145" s="333" t="n">
        <f aca="false">A4145*G4145*(1-H4144/100)</f>
        <v>29880</v>
      </c>
      <c r="I4145" s="334" t="n">
        <v>5619.51</v>
      </c>
      <c r="J4145" s="334" t="n">
        <f aca="false">(A4145*I4145)/J4144*K4144</f>
        <v>20403.144</v>
      </c>
      <c r="K4145" s="335" t="n">
        <f aca="false">H4145-J4145</f>
        <v>9476.856</v>
      </c>
      <c r="L4145" s="330"/>
      <c r="M4145" s="262"/>
      <c r="N4145" s="262" t="n">
        <v>5619.51</v>
      </c>
      <c r="O4145" s="262" t="n">
        <v>64.04</v>
      </c>
      <c r="P4145" s="262" t="n">
        <v>8429.265</v>
      </c>
      <c r="Q4145" s="262" t="n">
        <v>7305.363</v>
      </c>
      <c r="R4145" s="331" t="n">
        <f aca="false">A4145*F4145</f>
        <v>196</v>
      </c>
    </row>
    <row r="4146" s="1" customFormat="true" ht="12.75" hidden="false" customHeight="false" outlineLevel="0" collapsed="false">
      <c r="A4146" s="262" t="n">
        <v>60</v>
      </c>
      <c r="B4146" s="332" t="s">
        <v>1100</v>
      </c>
      <c r="C4146" s="332" t="s">
        <v>1296</v>
      </c>
      <c r="D4146" s="332" t="s">
        <v>1297</v>
      </c>
      <c r="E4146" s="262"/>
      <c r="F4146" s="331" t="n">
        <v>0.14</v>
      </c>
      <c r="G4146" s="333" t="n">
        <v>45</v>
      </c>
      <c r="H4146" s="333" t="n">
        <f aca="false">A4146*G4146*(1-H4144/100)</f>
        <v>2700</v>
      </c>
      <c r="I4146" s="334" t="n">
        <v>21.6775</v>
      </c>
      <c r="J4146" s="334" t="n">
        <f aca="false">(A4146*I4146)/J4144*K4144</f>
        <v>1180.59</v>
      </c>
      <c r="K4146" s="335" t="n">
        <f aca="false">H4146-J4146</f>
        <v>1519.41</v>
      </c>
      <c r="L4146" s="330"/>
      <c r="M4146" s="262"/>
      <c r="N4146" s="262" t="n">
        <v>21.6775</v>
      </c>
      <c r="O4146" s="262" t="n">
        <v>0.23</v>
      </c>
      <c r="P4146" s="262" t="n">
        <v>45</v>
      </c>
      <c r="Q4146" s="262" t="n">
        <v>30.3485</v>
      </c>
      <c r="R4146" s="331" t="n">
        <f aca="false">A4146*F4146</f>
        <v>8.4</v>
      </c>
    </row>
    <row r="4147" s="1" customFormat="true" ht="12.75" hidden="false" customHeight="false" outlineLevel="0" collapsed="false">
      <c r="A4147" s="262" t="n">
        <v>60</v>
      </c>
      <c r="B4147" s="332" t="s">
        <v>1103</v>
      </c>
      <c r="C4147" s="332" t="s">
        <v>1298</v>
      </c>
      <c r="D4147" s="332" t="s">
        <v>1299</v>
      </c>
      <c r="E4147" s="262"/>
      <c r="F4147" s="331" t="n">
        <v>0.03</v>
      </c>
      <c r="G4147" s="333" t="n">
        <v>20</v>
      </c>
      <c r="H4147" s="333" t="n">
        <f aca="false">A4147*G4147*(1-H4144/100)</f>
        <v>1200</v>
      </c>
      <c r="I4147" s="334" t="n">
        <v>9.425</v>
      </c>
      <c r="J4147" s="334" t="n">
        <f aca="false">(A4147*I4147)/J4144*K4144</f>
        <v>513.3</v>
      </c>
      <c r="K4147" s="335" t="n">
        <f aca="false">H4147-J4147</f>
        <v>686.7</v>
      </c>
      <c r="L4147" s="330"/>
      <c r="M4147" s="262"/>
      <c r="N4147" s="262" t="n">
        <v>9.425</v>
      </c>
      <c r="O4147" s="262" t="n">
        <v>0.1</v>
      </c>
      <c r="P4147" s="262" t="n">
        <v>20</v>
      </c>
      <c r="Q4147" s="262" t="n">
        <v>13.195</v>
      </c>
      <c r="R4147" s="331" t="n">
        <f aca="false">A4147*F4147</f>
        <v>1.8</v>
      </c>
    </row>
    <row r="4148" s="1" customFormat="true" ht="12.75" hidden="false" customHeight="false" outlineLevel="0" collapsed="false">
      <c r="A4148" s="336" t="n">
        <f aca="false">SUM(A4145:A4147)</f>
        <v>124</v>
      </c>
      <c r="B4148" s="336" t="s">
        <v>377</v>
      </c>
      <c r="C4148" s="336"/>
      <c r="D4148" s="336"/>
      <c r="E4148" s="336"/>
      <c r="F4148" s="337" t="n">
        <f aca="false">R4148</f>
        <v>206.2</v>
      </c>
      <c r="G4148" s="338"/>
      <c r="H4148" s="339" t="n">
        <f aca="false">SUM(H4145:H4147)</f>
        <v>33780</v>
      </c>
      <c r="I4148" s="340"/>
      <c r="J4148" s="341" t="n">
        <f aca="false">SUM(J4145:J4147)</f>
        <v>22097.034</v>
      </c>
      <c r="K4148" s="335" t="n">
        <f aca="false">SUM(K4145:K4147)</f>
        <v>11682.966</v>
      </c>
      <c r="L4148" s="330"/>
      <c r="M4148" s="262"/>
      <c r="N4148" s="262"/>
      <c r="O4148" s="262"/>
      <c r="P4148" s="262"/>
      <c r="Q4148" s="262"/>
      <c r="R4148" s="331" t="n">
        <f aca="false">SUM(R4145:R4147)</f>
        <v>206.2</v>
      </c>
    </row>
    <row r="4149" s="1" customFormat="true" ht="12.75" hidden="false" customHeight="false" outlineLevel="0" collapsed="false">
      <c r="A4149" s="262"/>
      <c r="B4149" s="272" t="s">
        <v>914</v>
      </c>
      <c r="C4149" s="342"/>
      <c r="D4149" s="342"/>
      <c r="E4149" s="262"/>
      <c r="F4149" s="262"/>
      <c r="G4149" s="333"/>
      <c r="H4149" s="343" t="n">
        <v>0</v>
      </c>
      <c r="I4149" s="344" t="n">
        <f aca="false">K4150/J4150</f>
        <v>0.528711952925447</v>
      </c>
      <c r="J4149" s="345"/>
      <c r="K4149" s="335"/>
      <c r="L4149" s="330"/>
      <c r="M4149" s="262"/>
      <c r="N4149" s="262"/>
      <c r="O4149" s="262"/>
      <c r="P4149" s="262"/>
      <c r="Q4149" s="262"/>
      <c r="R4149" s="331"/>
    </row>
    <row r="4150" s="1" customFormat="true" ht="13.5" hidden="false" customHeight="false" outlineLevel="0" collapsed="false">
      <c r="A4150" s="346"/>
      <c r="B4150" s="346" t="s">
        <v>915</v>
      </c>
      <c r="C4150" s="346"/>
      <c r="D4150" s="346"/>
      <c r="E4150" s="346"/>
      <c r="F4150" s="347"/>
      <c r="G4150" s="348"/>
      <c r="H4150" s="349" t="n">
        <f aca="false">SUM(H4148:H4149)</f>
        <v>33780</v>
      </c>
      <c r="I4150" s="350" t="n">
        <f aca="false">K4150/H4150</f>
        <v>0.345854529307282</v>
      </c>
      <c r="J4150" s="351" t="n">
        <f aca="false">SUM(J4148:J4149)</f>
        <v>22097.034</v>
      </c>
      <c r="K4150" s="352" t="n">
        <f aca="false">H4150-J4150</f>
        <v>11682.966</v>
      </c>
      <c r="L4150" s="330"/>
      <c r="M4150" s="262"/>
      <c r="N4150" s="262"/>
      <c r="O4150" s="262"/>
      <c r="P4150" s="262"/>
      <c r="Q4150" s="262"/>
      <c r="R4150" s="331"/>
    </row>
    <row r="4151" s="1" customFormat="true" ht="13.5" hidden="false" customHeight="false" outlineLevel="0" collapsed="false">
      <c r="A4151" s="262"/>
      <c r="B4151" s="332"/>
      <c r="C4151" s="342"/>
      <c r="D4151" s="342"/>
      <c r="E4151" s="262"/>
      <c r="F4151" s="262"/>
      <c r="G4151" s="262"/>
      <c r="H4151" s="262"/>
      <c r="I4151" s="354"/>
      <c r="J4151" s="354"/>
      <c r="K4151" s="355"/>
      <c r="L4151" s="330"/>
      <c r="M4151" s="262"/>
      <c r="N4151" s="262"/>
      <c r="O4151" s="262"/>
      <c r="P4151" s="262"/>
      <c r="Q4151" s="262"/>
      <c r="R4151" s="331"/>
    </row>
    <row r="4152" s="1" customFormat="true" ht="13.5" hidden="false" customHeight="false" outlineLevel="0" collapsed="false">
      <c r="A4152" s="322"/>
      <c r="B4152" s="323" t="s">
        <v>2515</v>
      </c>
      <c r="C4152" s="324" t="s">
        <v>4721</v>
      </c>
      <c r="D4152" s="325" t="n">
        <v>42808</v>
      </c>
      <c r="E4152" s="322"/>
      <c r="F4152" s="322" t="s">
        <v>4720</v>
      </c>
      <c r="G4152" s="324"/>
      <c r="H4152" s="326" t="n">
        <v>0</v>
      </c>
      <c r="I4152" s="327" t="s">
        <v>358</v>
      </c>
      <c r="J4152" s="328" t="n">
        <v>65</v>
      </c>
      <c r="K4152" s="329" t="n">
        <v>59</v>
      </c>
      <c r="L4152" s="330"/>
      <c r="M4152" s="262"/>
      <c r="N4152" s="262"/>
      <c r="O4152" s="262"/>
      <c r="P4152" s="262"/>
      <c r="Q4152" s="262"/>
      <c r="R4152" s="331"/>
    </row>
    <row r="4153" s="1" customFormat="true" ht="12.75" hidden="false" customHeight="false" outlineLevel="0" collapsed="false">
      <c r="A4153" s="262" t="n">
        <v>10</v>
      </c>
      <c r="B4153" s="332" t="s">
        <v>1016</v>
      </c>
      <c r="C4153" s="332" t="s">
        <v>1263</v>
      </c>
      <c r="D4153" s="332" t="s">
        <v>1018</v>
      </c>
      <c r="E4153" s="262"/>
      <c r="F4153" s="331" t="n">
        <v>0.71</v>
      </c>
      <c r="G4153" s="333" t="n">
        <v>930</v>
      </c>
      <c r="H4153" s="333" t="n">
        <f aca="false">A4153*G4153*(1-H4152/100)</f>
        <v>9300</v>
      </c>
      <c r="I4153" s="334" t="n">
        <v>403.65</v>
      </c>
      <c r="J4153" s="334" t="n">
        <f aca="false">(A4153*I4153)/J4152*K4152</f>
        <v>3663.9</v>
      </c>
      <c r="K4153" s="335" t="n">
        <f aca="false">H4153-J4153</f>
        <v>5636.1</v>
      </c>
      <c r="L4153" s="330"/>
      <c r="M4153" s="262"/>
      <c r="N4153" s="262" t="n">
        <v>403.65</v>
      </c>
      <c r="O4153" s="262" t="n">
        <v>4.6</v>
      </c>
      <c r="P4153" s="262" t="n">
        <v>1300</v>
      </c>
      <c r="Q4153" s="262" t="n">
        <v>930</v>
      </c>
      <c r="R4153" s="331" t="n">
        <f aca="false">A4153*F4153</f>
        <v>7.1</v>
      </c>
    </row>
    <row r="4154" s="1" customFormat="true" ht="12.75" hidden="false" customHeight="false" outlineLevel="0" collapsed="false">
      <c r="A4154" s="336" t="n">
        <f aca="false">SUM(A4153:A4153)</f>
        <v>10</v>
      </c>
      <c r="B4154" s="336" t="s">
        <v>377</v>
      </c>
      <c r="C4154" s="336"/>
      <c r="D4154" s="336"/>
      <c r="E4154" s="336"/>
      <c r="F4154" s="337" t="n">
        <f aca="false">R4154</f>
        <v>7.1</v>
      </c>
      <c r="G4154" s="338"/>
      <c r="H4154" s="339" t="n">
        <f aca="false">SUM(H4153:H4153)</f>
        <v>9300</v>
      </c>
      <c r="I4154" s="340"/>
      <c r="J4154" s="341" t="n">
        <f aca="false">SUM(J4153:J4153)</f>
        <v>3663.9</v>
      </c>
      <c r="K4154" s="335" t="n">
        <f aca="false">SUM(K4153:K4153)</f>
        <v>5636.1</v>
      </c>
      <c r="L4154" s="330"/>
      <c r="M4154" s="262"/>
      <c r="N4154" s="262"/>
      <c r="O4154" s="262"/>
      <c r="P4154" s="262"/>
      <c r="Q4154" s="262"/>
      <c r="R4154" s="331" t="n">
        <f aca="false">SUM(R4153:R4153)</f>
        <v>7.1</v>
      </c>
    </row>
    <row r="4155" s="1" customFormat="true" ht="12.75" hidden="false" customHeight="false" outlineLevel="0" collapsed="false">
      <c r="A4155" s="262"/>
      <c r="B4155" s="272" t="s">
        <v>914</v>
      </c>
      <c r="C4155" s="342"/>
      <c r="D4155" s="342"/>
      <c r="E4155" s="262"/>
      <c r="F4155" s="262"/>
      <c r="G4155" s="333"/>
      <c r="H4155" s="343" t="n">
        <v>0</v>
      </c>
      <c r="I4155" s="344" t="n">
        <f aca="false">K4156/J4156</f>
        <v>1.53827888315729</v>
      </c>
      <c r="J4155" s="345"/>
      <c r="K4155" s="335"/>
      <c r="L4155" s="330"/>
      <c r="M4155" s="262"/>
      <c r="N4155" s="262"/>
      <c r="O4155" s="262"/>
      <c r="P4155" s="262"/>
      <c r="Q4155" s="262"/>
      <c r="R4155" s="331"/>
    </row>
    <row r="4156" s="1" customFormat="true" ht="13.5" hidden="false" customHeight="false" outlineLevel="0" collapsed="false">
      <c r="A4156" s="346"/>
      <c r="B4156" s="346" t="s">
        <v>915</v>
      </c>
      <c r="C4156" s="346"/>
      <c r="D4156" s="346"/>
      <c r="E4156" s="346"/>
      <c r="F4156" s="347"/>
      <c r="G4156" s="348"/>
      <c r="H4156" s="349" t="n">
        <f aca="false">SUM(H4154:H4155)</f>
        <v>9300</v>
      </c>
      <c r="I4156" s="350" t="n">
        <f aca="false">K4156/H4156</f>
        <v>0.606032258064516</v>
      </c>
      <c r="J4156" s="351" t="n">
        <f aca="false">SUM(J4154:J4155)</f>
        <v>3663.9</v>
      </c>
      <c r="K4156" s="352" t="n">
        <f aca="false">H4156-J4156</f>
        <v>5636.1</v>
      </c>
      <c r="L4156" s="330"/>
      <c r="M4156" s="262"/>
      <c r="N4156" s="262"/>
      <c r="O4156" s="262"/>
      <c r="P4156" s="262"/>
      <c r="Q4156" s="262"/>
      <c r="R4156" s="331"/>
    </row>
    <row r="4157" s="1" customFormat="true" ht="13.5" hidden="false" customHeight="false" outlineLevel="0" collapsed="false">
      <c r="A4157" s="262"/>
      <c r="B4157" s="332"/>
      <c r="C4157" s="342"/>
      <c r="D4157" s="342"/>
      <c r="E4157" s="262"/>
      <c r="F4157" s="262"/>
      <c r="G4157" s="262"/>
      <c r="H4157" s="262"/>
      <c r="I4157" s="354"/>
      <c r="J4157" s="354"/>
      <c r="K4157" s="355"/>
      <c r="L4157" s="330"/>
      <c r="M4157" s="262"/>
      <c r="N4157" s="262"/>
      <c r="O4157" s="262"/>
      <c r="P4157" s="262"/>
      <c r="Q4157" s="262"/>
      <c r="R4157" s="331"/>
    </row>
    <row r="4158" s="1" customFormat="true" ht="13.5" hidden="false" customHeight="false" outlineLevel="0" collapsed="false">
      <c r="A4158" s="322"/>
      <c r="B4158" s="323" t="s">
        <v>1923</v>
      </c>
      <c r="C4158" s="324"/>
      <c r="D4158" s="325" t="n">
        <v>42808</v>
      </c>
      <c r="E4158" s="322"/>
      <c r="F4158" s="322" t="s">
        <v>4720</v>
      </c>
      <c r="G4158" s="324"/>
      <c r="H4158" s="326" t="n">
        <v>0</v>
      </c>
      <c r="I4158" s="327" t="s">
        <v>358</v>
      </c>
      <c r="J4158" s="328" t="n">
        <v>65</v>
      </c>
      <c r="K4158" s="329" t="n">
        <v>59</v>
      </c>
      <c r="L4158" s="330"/>
      <c r="M4158" s="262"/>
      <c r="N4158" s="262"/>
      <c r="O4158" s="262"/>
      <c r="P4158" s="262"/>
      <c r="Q4158" s="262"/>
      <c r="R4158" s="331"/>
    </row>
    <row r="4159" s="1" customFormat="true" ht="12.75" hidden="false" customHeight="false" outlineLevel="0" collapsed="false">
      <c r="A4159" s="262" t="n">
        <v>10</v>
      </c>
      <c r="B4159" s="332" t="s">
        <v>807</v>
      </c>
      <c r="C4159" s="332" t="s">
        <v>808</v>
      </c>
      <c r="D4159" s="332" t="s">
        <v>1882</v>
      </c>
      <c r="E4159" s="262"/>
      <c r="F4159" s="331" t="n">
        <v>7</v>
      </c>
      <c r="G4159" s="333" t="n">
        <v>1086</v>
      </c>
      <c r="H4159" s="333" t="n">
        <f aca="false">A4159*G4159*(1-H4158/100)</f>
        <v>10860</v>
      </c>
      <c r="I4159" s="334" t="n">
        <v>835.38</v>
      </c>
      <c r="J4159" s="334" t="n">
        <f aca="false">(A4159*I4159)/J4158*K4158</f>
        <v>7582.68</v>
      </c>
      <c r="K4159" s="335" t="n">
        <f aca="false">H4159-J4159</f>
        <v>3277.32</v>
      </c>
      <c r="L4159" s="330"/>
      <c r="M4159" s="262"/>
      <c r="N4159" s="262" t="n">
        <v>835.38</v>
      </c>
      <c r="O4159" s="262" t="n">
        <v>9.52</v>
      </c>
      <c r="P4159" s="262" t="n">
        <v>1250</v>
      </c>
      <c r="Q4159" s="262" t="n">
        <v>1085.994</v>
      </c>
      <c r="R4159" s="331" t="n">
        <f aca="false">A4159*F4159</f>
        <v>70</v>
      </c>
    </row>
    <row r="4160" s="1" customFormat="true" ht="12.75" hidden="false" customHeight="false" outlineLevel="0" collapsed="false">
      <c r="A4160" s="262" t="n">
        <v>10</v>
      </c>
      <c r="B4160" s="332" t="s">
        <v>1330</v>
      </c>
      <c r="C4160" s="332" t="s">
        <v>1331</v>
      </c>
      <c r="D4160" s="332" t="s">
        <v>1332</v>
      </c>
      <c r="E4160" s="262"/>
      <c r="F4160" s="331" t="n">
        <v>0.15</v>
      </c>
      <c r="G4160" s="333" t="n">
        <v>50</v>
      </c>
      <c r="H4160" s="333" t="n">
        <f aca="false">A4160*G4160*(1-H4158/100)</f>
        <v>500</v>
      </c>
      <c r="I4160" s="334" t="n">
        <v>34.8725</v>
      </c>
      <c r="J4160" s="334" t="n">
        <f aca="false">(A4160*I4160)/J4158*K4158</f>
        <v>316.535</v>
      </c>
      <c r="K4160" s="335" t="n">
        <f aca="false">H4160-J4160</f>
        <v>183.465</v>
      </c>
      <c r="L4160" s="330"/>
      <c r="M4160" s="262"/>
      <c r="N4160" s="262" t="n">
        <v>34.8725</v>
      </c>
      <c r="O4160" s="262" t="n">
        <v>0.37</v>
      </c>
      <c r="P4160" s="262" t="n">
        <v>62.7705</v>
      </c>
      <c r="Q4160" s="262" t="n">
        <v>48.8215</v>
      </c>
      <c r="R4160" s="331" t="n">
        <f aca="false">A4160*F4160</f>
        <v>1.5</v>
      </c>
    </row>
    <row r="4161" s="1" customFormat="true" ht="12.75" hidden="false" customHeight="false" outlineLevel="0" collapsed="false">
      <c r="A4161" s="262" t="n">
        <v>10</v>
      </c>
      <c r="B4161" s="332" t="s">
        <v>2345</v>
      </c>
      <c r="C4161" s="332" t="s">
        <v>2346</v>
      </c>
      <c r="D4161" s="332" t="s">
        <v>2347</v>
      </c>
      <c r="E4161" s="262"/>
      <c r="F4161" s="331" t="n">
        <v>0.05</v>
      </c>
      <c r="G4161" s="333" t="n">
        <v>35</v>
      </c>
      <c r="H4161" s="333" t="n">
        <f aca="false">A4161*G4161*(1-H4158/100)</f>
        <v>350</v>
      </c>
      <c r="I4161" s="334" t="n">
        <v>21.06</v>
      </c>
      <c r="J4161" s="334" t="n">
        <f aca="false">(A4161*I4161)/J4158*K4158</f>
        <v>191.16</v>
      </c>
      <c r="K4161" s="335" t="n">
        <f aca="false">H4161-J4161</f>
        <v>158.84</v>
      </c>
      <c r="L4161" s="330"/>
      <c r="M4161" s="262"/>
      <c r="N4161" s="262" t="n">
        <v>21.06</v>
      </c>
      <c r="O4161" s="262" t="n">
        <v>0.24</v>
      </c>
      <c r="P4161" s="262" t="n">
        <v>37.908</v>
      </c>
      <c r="Q4161" s="262" t="n">
        <v>28.431</v>
      </c>
      <c r="R4161" s="331" t="n">
        <f aca="false">A4161*F4161</f>
        <v>0.5</v>
      </c>
    </row>
    <row r="4162" s="1" customFormat="true" ht="12.75" hidden="false" customHeight="false" outlineLevel="0" collapsed="false">
      <c r="A4162" s="262" t="n">
        <v>1</v>
      </c>
      <c r="B4162" s="332" t="s">
        <v>3661</v>
      </c>
      <c r="C4162" s="332" t="s">
        <v>2295</v>
      </c>
      <c r="D4162" s="332" t="s">
        <v>3662</v>
      </c>
      <c r="E4162" s="262"/>
      <c r="F4162" s="331" t="n">
        <v>3.46</v>
      </c>
      <c r="G4162" s="333" t="n">
        <v>1362</v>
      </c>
      <c r="H4162" s="333" t="n">
        <f aca="false">A4162*G4162*(1-H4158/100)</f>
        <v>1362</v>
      </c>
      <c r="I4162" s="334" t="n">
        <v>1009.125</v>
      </c>
      <c r="J4162" s="334" t="n">
        <f aca="false">(A4162*I4162)/J4158*K4158</f>
        <v>915.975</v>
      </c>
      <c r="K4162" s="335" t="n">
        <f aca="false">H4162-J4162</f>
        <v>446.025</v>
      </c>
      <c r="L4162" s="330"/>
      <c r="M4162" s="262"/>
      <c r="N4162" s="262" t="n">
        <v>1009.125</v>
      </c>
      <c r="O4162" s="262" t="n">
        <v>11.5</v>
      </c>
      <c r="P4162" s="262" t="n">
        <v>2020</v>
      </c>
      <c r="Q4162" s="262" t="n">
        <v>1362</v>
      </c>
      <c r="R4162" s="331" t="n">
        <f aca="false">A4162*F4162</f>
        <v>3.46</v>
      </c>
    </row>
    <row r="4163" s="1" customFormat="true" ht="12.75" hidden="false" customHeight="false" outlineLevel="0" collapsed="false">
      <c r="A4163" s="336" t="n">
        <f aca="false">SUM(A4159:A4162)</f>
        <v>31</v>
      </c>
      <c r="B4163" s="336" t="s">
        <v>377</v>
      </c>
      <c r="C4163" s="336"/>
      <c r="D4163" s="336"/>
      <c r="E4163" s="336"/>
      <c r="F4163" s="337" t="n">
        <f aca="false">R4163</f>
        <v>75.46</v>
      </c>
      <c r="G4163" s="338"/>
      <c r="H4163" s="339" t="n">
        <f aca="false">SUM(H4159:H4162)</f>
        <v>13072</v>
      </c>
      <c r="I4163" s="340"/>
      <c r="J4163" s="341" t="n">
        <f aca="false">SUM(J4159:J4162)</f>
        <v>9006.35</v>
      </c>
      <c r="K4163" s="335" t="n">
        <f aca="false">SUM(K4159:K4162)</f>
        <v>4065.65</v>
      </c>
      <c r="L4163" s="330"/>
      <c r="M4163" s="262"/>
      <c r="N4163" s="262"/>
      <c r="O4163" s="262"/>
      <c r="P4163" s="262"/>
      <c r="Q4163" s="262"/>
      <c r="R4163" s="331" t="n">
        <f aca="false">SUM(R4159:R4162)</f>
        <v>75.46</v>
      </c>
    </row>
    <row r="4164" s="1" customFormat="true" ht="12.75" hidden="false" customHeight="false" outlineLevel="0" collapsed="false">
      <c r="A4164" s="262"/>
      <c r="B4164" s="272" t="s">
        <v>914</v>
      </c>
      <c r="C4164" s="342"/>
      <c r="D4164" s="342"/>
      <c r="E4164" s="262"/>
      <c r="F4164" s="262"/>
      <c r="G4164" s="333"/>
      <c r="H4164" s="343" t="n">
        <v>0</v>
      </c>
      <c r="I4164" s="344" t="n">
        <f aca="false">K4165/J4165</f>
        <v>0.451420386727143</v>
      </c>
      <c r="J4164" s="345"/>
      <c r="K4164" s="335"/>
      <c r="L4164" s="330"/>
      <c r="M4164" s="262"/>
      <c r="N4164" s="262"/>
      <c r="O4164" s="262"/>
      <c r="P4164" s="262"/>
      <c r="Q4164" s="262"/>
      <c r="R4164" s="331"/>
    </row>
    <row r="4165" s="1" customFormat="true" ht="13.5" hidden="false" customHeight="false" outlineLevel="0" collapsed="false">
      <c r="A4165" s="346"/>
      <c r="B4165" s="346" t="s">
        <v>915</v>
      </c>
      <c r="C4165" s="346"/>
      <c r="D4165" s="346"/>
      <c r="E4165" s="346"/>
      <c r="F4165" s="347"/>
      <c r="G4165" s="348"/>
      <c r="H4165" s="349" t="n">
        <f aca="false">SUM(H4163:H4164)</f>
        <v>13072</v>
      </c>
      <c r="I4165" s="350" t="n">
        <f aca="false">K4165/H4165</f>
        <v>0.311019736842105</v>
      </c>
      <c r="J4165" s="351" t="n">
        <f aca="false">SUM(J4163:J4164)</f>
        <v>9006.35</v>
      </c>
      <c r="K4165" s="352" t="n">
        <f aca="false">H4165-J4165</f>
        <v>4065.65</v>
      </c>
      <c r="L4165" s="330"/>
      <c r="M4165" s="262"/>
      <c r="N4165" s="262"/>
      <c r="O4165" s="262"/>
      <c r="P4165" s="262"/>
      <c r="Q4165" s="262"/>
      <c r="R4165" s="331"/>
    </row>
    <row r="4166" s="1" customFormat="true" ht="13.5" hidden="false" customHeight="false" outlineLevel="0" collapsed="false">
      <c r="A4166" s="262"/>
      <c r="B4166" s="272"/>
      <c r="C4166" s="342"/>
      <c r="D4166" s="342"/>
      <c r="E4166" s="262"/>
      <c r="F4166" s="262"/>
      <c r="G4166" s="262"/>
      <c r="H4166" s="262"/>
      <c r="I4166" s="354"/>
      <c r="J4166" s="354"/>
      <c r="K4166" s="355"/>
      <c r="L4166" s="330"/>
      <c r="M4166" s="262"/>
      <c r="N4166" s="262"/>
      <c r="O4166" s="262"/>
      <c r="P4166" s="262"/>
      <c r="Q4166" s="262"/>
      <c r="R4166" s="331"/>
    </row>
    <row r="4167" s="1" customFormat="true" ht="13.5" hidden="false" customHeight="false" outlineLevel="0" collapsed="false">
      <c r="A4167" s="322"/>
      <c r="B4167" s="323" t="s">
        <v>4722</v>
      </c>
      <c r="C4167" s="324"/>
      <c r="D4167" s="325" t="n">
        <v>42808</v>
      </c>
      <c r="E4167" s="322"/>
      <c r="F4167" s="322" t="s">
        <v>4720</v>
      </c>
      <c r="G4167" s="324"/>
      <c r="H4167" s="326" t="n">
        <v>0</v>
      </c>
      <c r="I4167" s="327" t="s">
        <v>358</v>
      </c>
      <c r="J4167" s="328" t="n">
        <v>65</v>
      </c>
      <c r="K4167" s="329" t="n">
        <v>59</v>
      </c>
      <c r="L4167" s="330"/>
      <c r="M4167" s="262"/>
      <c r="N4167" s="262"/>
      <c r="O4167" s="262"/>
      <c r="P4167" s="262"/>
      <c r="Q4167" s="262"/>
      <c r="R4167" s="331"/>
    </row>
    <row r="4168" s="1" customFormat="true" ht="12.75" hidden="false" customHeight="false" outlineLevel="0" collapsed="false">
      <c r="A4168" s="262" t="n">
        <v>81</v>
      </c>
      <c r="B4168" s="332" t="s">
        <v>4723</v>
      </c>
      <c r="C4168" s="332" t="s">
        <v>2374</v>
      </c>
      <c r="D4168" s="332" t="s">
        <v>2375</v>
      </c>
      <c r="E4168" s="262"/>
      <c r="F4168" s="331" t="n">
        <v>0.19</v>
      </c>
      <c r="G4168" s="333" t="n">
        <v>46</v>
      </c>
      <c r="H4168" s="333" t="n">
        <f aca="false">A4168*G4168*(1-H4167/100)</f>
        <v>3726</v>
      </c>
      <c r="I4168" s="334" t="n">
        <v>35.1</v>
      </c>
      <c r="J4168" s="334" t="n">
        <f aca="false">(A4168*I4168)/J4167*K4167</f>
        <v>2580.66</v>
      </c>
      <c r="K4168" s="335" t="n">
        <f aca="false">H4168-J4168</f>
        <v>1145.34</v>
      </c>
      <c r="L4168" s="330"/>
      <c r="M4168" s="262"/>
      <c r="N4168" s="262" t="n">
        <v>35.1</v>
      </c>
      <c r="O4168" s="262" t="n">
        <v>0.4</v>
      </c>
      <c r="P4168" s="262"/>
      <c r="Q4168" s="262" t="n">
        <v>45.63</v>
      </c>
      <c r="R4168" s="331" t="n">
        <f aca="false">A4168*F4168</f>
        <v>15.39</v>
      </c>
    </row>
    <row r="4169" s="1" customFormat="true" ht="12.75" hidden="false" customHeight="false" outlineLevel="0" collapsed="false">
      <c r="A4169" s="262" t="n">
        <v>100</v>
      </c>
      <c r="B4169" s="332" t="s">
        <v>2006</v>
      </c>
      <c r="C4169" s="332" t="s">
        <v>2007</v>
      </c>
      <c r="D4169" s="332" t="s">
        <v>2008</v>
      </c>
      <c r="E4169" s="262"/>
      <c r="F4169" s="331" t="n">
        <v>0.18</v>
      </c>
      <c r="G4169" s="333" t="n">
        <v>40</v>
      </c>
      <c r="H4169" s="333" t="n">
        <f aca="false">A4169*G4169*(1-H4167/100)</f>
        <v>4000</v>
      </c>
      <c r="I4169" s="334" t="n">
        <v>28.275</v>
      </c>
      <c r="J4169" s="334" t="n">
        <f aca="false">(A4169*I4169)/J4167*K4167</f>
        <v>2566.5</v>
      </c>
      <c r="K4169" s="335" t="n">
        <f aca="false">H4169-J4169</f>
        <v>1433.5</v>
      </c>
      <c r="L4169" s="330"/>
      <c r="M4169" s="262"/>
      <c r="N4169" s="262" t="n">
        <v>28.275</v>
      </c>
      <c r="O4169" s="262" t="n">
        <v>0.3</v>
      </c>
      <c r="P4169" s="262" t="n">
        <v>50</v>
      </c>
      <c r="Q4169" s="262" t="n">
        <v>39.585</v>
      </c>
      <c r="R4169" s="331" t="n">
        <f aca="false">A4169*F4169</f>
        <v>18</v>
      </c>
    </row>
    <row r="4170" s="1" customFormat="true" ht="12.75" hidden="false" customHeight="false" outlineLevel="0" collapsed="false">
      <c r="A4170" s="262" t="n">
        <v>100</v>
      </c>
      <c r="B4170" s="332" t="s">
        <v>2009</v>
      </c>
      <c r="C4170" s="332" t="s">
        <v>2010</v>
      </c>
      <c r="D4170" s="332" t="s">
        <v>2011</v>
      </c>
      <c r="E4170" s="262"/>
      <c r="F4170" s="331" t="n">
        <v>0.05</v>
      </c>
      <c r="G4170" s="333" t="n">
        <v>20</v>
      </c>
      <c r="H4170" s="333" t="n">
        <f aca="false">A4170*G4170*(1-H4167/100)</f>
        <v>2000</v>
      </c>
      <c r="I4170" s="334" t="n">
        <v>14.1375</v>
      </c>
      <c r="J4170" s="334" t="n">
        <f aca="false">(A4170*I4170)/J4167*K4167</f>
        <v>1283.25</v>
      </c>
      <c r="K4170" s="335" t="n">
        <f aca="false">H4170-J4170</f>
        <v>716.75</v>
      </c>
      <c r="L4170" s="330"/>
      <c r="M4170" s="262"/>
      <c r="N4170" s="262" t="n">
        <v>14.1375</v>
      </c>
      <c r="O4170" s="262" t="n">
        <v>0.15</v>
      </c>
      <c r="P4170" s="262" t="n">
        <v>20</v>
      </c>
      <c r="Q4170" s="262" t="n">
        <v>19.7925</v>
      </c>
      <c r="R4170" s="331" t="n">
        <f aca="false">A4170*F4170</f>
        <v>5</v>
      </c>
    </row>
    <row r="4171" s="1" customFormat="true" ht="12.75" hidden="false" customHeight="false" outlineLevel="0" collapsed="false">
      <c r="A4171" s="336" t="n">
        <f aca="false">SUM(A4168:A4170)</f>
        <v>281</v>
      </c>
      <c r="B4171" s="336" t="s">
        <v>377</v>
      </c>
      <c r="C4171" s="336"/>
      <c r="D4171" s="336"/>
      <c r="E4171" s="336"/>
      <c r="F4171" s="337" t="n">
        <f aca="false">R4171</f>
        <v>38.39</v>
      </c>
      <c r="G4171" s="338"/>
      <c r="H4171" s="339" t="n">
        <f aca="false">SUM(H4168:H4170)</f>
        <v>9726</v>
      </c>
      <c r="I4171" s="340"/>
      <c r="J4171" s="341" t="n">
        <f aca="false">SUM(J4168:J4170)</f>
        <v>6430.41</v>
      </c>
      <c r="K4171" s="335" t="n">
        <f aca="false">SUM(K4168:K4170)</f>
        <v>3295.59</v>
      </c>
      <c r="L4171" s="330"/>
      <c r="M4171" s="262"/>
      <c r="N4171" s="262"/>
      <c r="O4171" s="262"/>
      <c r="P4171" s="262"/>
      <c r="Q4171" s="262"/>
      <c r="R4171" s="331" t="n">
        <f aca="false">SUM(R4168:R4170)</f>
        <v>38.39</v>
      </c>
    </row>
    <row r="4172" s="1" customFormat="true" ht="12.75" hidden="false" customHeight="false" outlineLevel="0" collapsed="false">
      <c r="A4172" s="262"/>
      <c r="B4172" s="272" t="s">
        <v>914</v>
      </c>
      <c r="C4172" s="342"/>
      <c r="D4172" s="342"/>
      <c r="E4172" s="262"/>
      <c r="F4172" s="262"/>
      <c r="G4172" s="333"/>
      <c r="H4172" s="343" t="n">
        <v>0</v>
      </c>
      <c r="I4172" s="344" t="n">
        <f aca="false">K4173/J4173</f>
        <v>0.512500758116512</v>
      </c>
      <c r="J4172" s="345"/>
      <c r="K4172" s="335"/>
      <c r="L4172" s="330"/>
      <c r="M4172" s="262"/>
      <c r="N4172" s="262"/>
      <c r="O4172" s="262"/>
      <c r="P4172" s="262"/>
      <c r="Q4172" s="262"/>
      <c r="R4172" s="331"/>
    </row>
    <row r="4173" s="1" customFormat="true" ht="13.5" hidden="false" customHeight="false" outlineLevel="0" collapsed="false">
      <c r="A4173" s="346"/>
      <c r="B4173" s="346" t="s">
        <v>915</v>
      </c>
      <c r="C4173" s="346"/>
      <c r="D4173" s="346"/>
      <c r="E4173" s="346"/>
      <c r="F4173" s="347"/>
      <c r="G4173" s="348"/>
      <c r="H4173" s="349" t="n">
        <f aca="false">SUM(H4171:H4172)</f>
        <v>9726</v>
      </c>
      <c r="I4173" s="350" t="n">
        <f aca="false">K4173/H4173</f>
        <v>0.338843306600864</v>
      </c>
      <c r="J4173" s="351" t="n">
        <f aca="false">SUM(J4171:J4172)</f>
        <v>6430.41</v>
      </c>
      <c r="K4173" s="352" t="n">
        <f aca="false">H4173-J4173</f>
        <v>3295.59</v>
      </c>
      <c r="L4173" s="330"/>
      <c r="M4173" s="262"/>
      <c r="N4173" s="262"/>
      <c r="O4173" s="262"/>
      <c r="P4173" s="262"/>
      <c r="Q4173" s="262"/>
      <c r="R4173" s="331"/>
    </row>
    <row r="4174" s="1" customFormat="true" ht="13.5" hidden="false" customHeight="false" outlineLevel="0" collapsed="false">
      <c r="A4174" s="262"/>
      <c r="B4174" s="272"/>
      <c r="C4174" s="342"/>
      <c r="D4174" s="342"/>
      <c r="E4174" s="262"/>
      <c r="F4174" s="262"/>
      <c r="G4174" s="262"/>
      <c r="H4174" s="262"/>
      <c r="I4174" s="354"/>
      <c r="J4174" s="354"/>
      <c r="K4174" s="355"/>
      <c r="L4174" s="330"/>
      <c r="M4174" s="262"/>
      <c r="N4174" s="262"/>
      <c r="O4174" s="262"/>
      <c r="P4174" s="262"/>
      <c r="Q4174" s="262"/>
      <c r="R4174" s="331"/>
    </row>
    <row r="4175" s="1" customFormat="true" ht="13.5" hidden="false" customHeight="false" outlineLevel="0" collapsed="false">
      <c r="A4175" s="322"/>
      <c r="B4175" s="272" t="s">
        <v>4724</v>
      </c>
      <c r="C4175" s="324"/>
      <c r="D4175" s="325" t="n">
        <v>42808</v>
      </c>
      <c r="E4175" s="322"/>
      <c r="F4175" s="322" t="s">
        <v>4725</v>
      </c>
      <c r="G4175" s="324"/>
      <c r="H4175" s="326" t="n">
        <v>0</v>
      </c>
      <c r="I4175" s="327" t="s">
        <v>358</v>
      </c>
      <c r="J4175" s="328" t="n">
        <v>65</v>
      </c>
      <c r="K4175" s="329" t="n">
        <v>59</v>
      </c>
      <c r="L4175" s="330"/>
      <c r="M4175" s="262"/>
      <c r="N4175" s="262"/>
      <c r="O4175" s="262"/>
      <c r="P4175" s="262"/>
      <c r="Q4175" s="262"/>
      <c r="R4175" s="331"/>
    </row>
    <row r="4176" s="1" customFormat="true" ht="12.75" hidden="false" customHeight="false" outlineLevel="0" collapsed="false">
      <c r="A4176" s="262" t="n">
        <v>8</v>
      </c>
      <c r="B4176" s="332" t="s">
        <v>2688</v>
      </c>
      <c r="C4176" s="332" t="s">
        <v>1931</v>
      </c>
      <c r="D4176" s="332" t="s">
        <v>2689</v>
      </c>
      <c r="E4176" s="262"/>
      <c r="F4176" s="331" t="n">
        <v>0.08</v>
      </c>
      <c r="G4176" s="333" t="n">
        <v>124</v>
      </c>
      <c r="H4176" s="333" t="n">
        <f aca="false">A4176*G4176*(1-H4175/100)</f>
        <v>992</v>
      </c>
      <c r="I4176" s="334" t="n">
        <v>92.1375</v>
      </c>
      <c r="J4176" s="334" t="n">
        <f aca="false">(A4176*I4176)/J4175*K4175</f>
        <v>669.06</v>
      </c>
      <c r="K4176" s="335" t="n">
        <f aca="false">H4176-J4176</f>
        <v>322.94</v>
      </c>
      <c r="L4176" s="330"/>
      <c r="M4176" s="262"/>
      <c r="N4176" s="262" t="n">
        <v>92.1375</v>
      </c>
      <c r="O4176" s="262" t="n">
        <v>1.05</v>
      </c>
      <c r="P4176" s="262" t="n">
        <v>150</v>
      </c>
      <c r="Q4176" s="262" t="n">
        <v>124.3856</v>
      </c>
      <c r="R4176" s="331" t="n">
        <f aca="false">A4176*F4176</f>
        <v>0.64</v>
      </c>
    </row>
    <row r="4177" s="1" customFormat="true" ht="12.75" hidden="false" customHeight="false" outlineLevel="0" collapsed="false">
      <c r="A4177" s="262" t="n">
        <v>8</v>
      </c>
      <c r="B4177" s="332" t="s">
        <v>1761</v>
      </c>
      <c r="C4177" s="332" t="s">
        <v>1762</v>
      </c>
      <c r="D4177" s="332" t="s">
        <v>1763</v>
      </c>
      <c r="E4177" s="262"/>
      <c r="F4177" s="331" t="n">
        <v>0.1</v>
      </c>
      <c r="G4177" s="333" t="n">
        <v>160</v>
      </c>
      <c r="H4177" s="333" t="n">
        <f aca="false">A4177*G4177*(1-H4175/100)</f>
        <v>1280</v>
      </c>
      <c r="I4177" s="334" t="n">
        <v>118.4625</v>
      </c>
      <c r="J4177" s="334" t="n">
        <f aca="false">(A4177*I4177)/J4175*K4175</f>
        <v>860.22</v>
      </c>
      <c r="K4177" s="335" t="n">
        <f aca="false">H4177-J4177</f>
        <v>419.78</v>
      </c>
      <c r="L4177" s="330"/>
      <c r="M4177" s="262"/>
      <c r="N4177" s="262" t="n">
        <v>118.4625</v>
      </c>
      <c r="O4177" s="262" t="n">
        <v>1.35</v>
      </c>
      <c r="P4177" s="262" t="n">
        <v>190</v>
      </c>
      <c r="Q4177" s="262" t="n">
        <v>159.9244</v>
      </c>
      <c r="R4177" s="331" t="n">
        <f aca="false">A4177*F4177</f>
        <v>0.8</v>
      </c>
    </row>
    <row r="4178" s="1" customFormat="true" ht="12.75" hidden="false" customHeight="false" outlineLevel="0" collapsed="false">
      <c r="A4178" s="262" t="n">
        <v>1</v>
      </c>
      <c r="B4178" s="332" t="s">
        <v>1019</v>
      </c>
      <c r="C4178" s="332" t="s">
        <v>1263</v>
      </c>
      <c r="D4178" s="332" t="s">
        <v>1020</v>
      </c>
      <c r="E4178" s="262"/>
      <c r="F4178" s="331" t="n">
        <v>0.71</v>
      </c>
      <c r="G4178" s="333" t="n">
        <v>930</v>
      </c>
      <c r="H4178" s="333" t="n">
        <f aca="false">A4178*G4178*(1-H4175/100)</f>
        <v>930</v>
      </c>
      <c r="I4178" s="334" t="n">
        <v>386.9775</v>
      </c>
      <c r="J4178" s="334" t="n">
        <f aca="false">(A4178*I4178)/J4175*K4175</f>
        <v>351.2565</v>
      </c>
      <c r="K4178" s="335" t="n">
        <f aca="false">H4178-J4178</f>
        <v>578.7435</v>
      </c>
      <c r="L4178" s="330"/>
      <c r="M4178" s="262"/>
      <c r="N4178" s="262" t="n">
        <v>386.9775</v>
      </c>
      <c r="O4178" s="262" t="n">
        <v>4.41</v>
      </c>
      <c r="P4178" s="262" t="n">
        <v>1300</v>
      </c>
      <c r="Q4178" s="262" t="n">
        <v>930</v>
      </c>
      <c r="R4178" s="331" t="n">
        <f aca="false">A4178*F4178</f>
        <v>0.71</v>
      </c>
    </row>
    <row r="4179" s="1" customFormat="true" ht="12.75" hidden="false" customHeight="false" outlineLevel="0" collapsed="false">
      <c r="A4179" s="262" t="n">
        <v>1</v>
      </c>
      <c r="B4179" s="332" t="s">
        <v>1021</v>
      </c>
      <c r="C4179" s="332" t="s">
        <v>1263</v>
      </c>
      <c r="D4179" s="332" t="s">
        <v>1022</v>
      </c>
      <c r="E4179" s="262"/>
      <c r="F4179" s="331" t="n">
        <v>0.71</v>
      </c>
      <c r="G4179" s="333" t="n">
        <v>930</v>
      </c>
      <c r="H4179" s="333" t="n">
        <f aca="false">A4179*G4179*(1-H4175/100)</f>
        <v>930</v>
      </c>
      <c r="I4179" s="334" t="n">
        <v>386.9775</v>
      </c>
      <c r="J4179" s="334" t="n">
        <f aca="false">(A4179*I4179)/J4175*K4175</f>
        <v>351.2565</v>
      </c>
      <c r="K4179" s="335" t="n">
        <f aca="false">H4179-J4179</f>
        <v>578.7435</v>
      </c>
      <c r="L4179" s="330"/>
      <c r="M4179" s="262"/>
      <c r="N4179" s="262" t="n">
        <v>386.9775</v>
      </c>
      <c r="O4179" s="262" t="n">
        <v>4.41</v>
      </c>
      <c r="P4179" s="262" t="n">
        <v>1300</v>
      </c>
      <c r="Q4179" s="262" t="n">
        <v>930</v>
      </c>
      <c r="R4179" s="331" t="n">
        <f aca="false">A4179*F4179</f>
        <v>0.71</v>
      </c>
    </row>
    <row r="4180" s="1" customFormat="true" ht="12.75" hidden="false" customHeight="false" outlineLevel="0" collapsed="false">
      <c r="A4180" s="262" t="n">
        <v>1</v>
      </c>
      <c r="B4180" s="332" t="s">
        <v>1060</v>
      </c>
      <c r="C4180" s="332" t="s">
        <v>1263</v>
      </c>
      <c r="D4180" s="332" t="s">
        <v>1061</v>
      </c>
      <c r="E4180" s="262"/>
      <c r="F4180" s="331" t="n">
        <v>0.71</v>
      </c>
      <c r="G4180" s="333" t="n">
        <v>930</v>
      </c>
      <c r="H4180" s="333" t="n">
        <f aca="false">A4180*G4180*(1-H4175/100)</f>
        <v>930</v>
      </c>
      <c r="I4180" s="334" t="n">
        <v>386.9775</v>
      </c>
      <c r="J4180" s="334" t="n">
        <f aca="false">(A4180*I4180)/J4175*K4175</f>
        <v>351.2565</v>
      </c>
      <c r="K4180" s="335" t="n">
        <f aca="false">H4180-J4180</f>
        <v>578.7435</v>
      </c>
      <c r="L4180" s="330"/>
      <c r="M4180" s="262"/>
      <c r="N4180" s="262" t="n">
        <v>386.9775</v>
      </c>
      <c r="O4180" s="262" t="n">
        <v>4.41</v>
      </c>
      <c r="P4180" s="262" t="n">
        <v>1300</v>
      </c>
      <c r="Q4180" s="262" t="n">
        <v>930</v>
      </c>
      <c r="R4180" s="331" t="n">
        <f aca="false">A4180*F4180</f>
        <v>0.71</v>
      </c>
    </row>
    <row r="4181" s="1" customFormat="true" ht="12.75" hidden="false" customHeight="false" outlineLevel="0" collapsed="false">
      <c r="A4181" s="262" t="n">
        <v>4</v>
      </c>
      <c r="B4181" s="332" t="s">
        <v>1613</v>
      </c>
      <c r="C4181" s="332" t="s">
        <v>1532</v>
      </c>
      <c r="D4181" s="332" t="s">
        <v>1614</v>
      </c>
      <c r="E4181" s="262"/>
      <c r="F4181" s="331" t="n">
        <v>0.59</v>
      </c>
      <c r="G4181" s="333" t="n">
        <v>131</v>
      </c>
      <c r="H4181" s="333" t="n">
        <f aca="false">A4181*G4181*(1-H4175/100)</f>
        <v>524</v>
      </c>
      <c r="I4181" s="334" t="n">
        <v>88.4</v>
      </c>
      <c r="J4181" s="334" t="n">
        <f aca="false">(A4181*I4181)/J4175*K4175</f>
        <v>320.96</v>
      </c>
      <c r="K4181" s="335" t="n">
        <f aca="false">H4181-J4181</f>
        <v>203.04</v>
      </c>
      <c r="L4181" s="330"/>
      <c r="M4181" s="262"/>
      <c r="N4181" s="262" t="n">
        <v>88.4</v>
      </c>
      <c r="O4181" s="262" t="n">
        <v>0.8</v>
      </c>
      <c r="P4181" s="262" t="n">
        <v>300</v>
      </c>
      <c r="Q4181" s="262" t="n">
        <v>131</v>
      </c>
      <c r="R4181" s="331" t="n">
        <f aca="false">A4181*F4181</f>
        <v>2.36</v>
      </c>
    </row>
    <row r="4182" s="1" customFormat="true" ht="12.75" hidden="false" customHeight="false" outlineLevel="0" collapsed="false">
      <c r="A4182" s="262" t="n">
        <v>4</v>
      </c>
      <c r="B4182" s="332" t="s">
        <v>1531</v>
      </c>
      <c r="C4182" s="332" t="s">
        <v>1532</v>
      </c>
      <c r="D4182" s="332" t="s">
        <v>1533</v>
      </c>
      <c r="E4182" s="262"/>
      <c r="F4182" s="331" t="n">
        <v>0.6</v>
      </c>
      <c r="G4182" s="333" t="n">
        <v>285</v>
      </c>
      <c r="H4182" s="333" t="n">
        <f aca="false">A4182*G4182*(1-H4175/100)</f>
        <v>1140</v>
      </c>
      <c r="I4182" s="334" t="n">
        <v>201.825</v>
      </c>
      <c r="J4182" s="334" t="n">
        <f aca="false">(A4182*I4182)/J4175*K4175</f>
        <v>732.78</v>
      </c>
      <c r="K4182" s="335" t="n">
        <f aca="false">H4182-J4182</f>
        <v>407.22</v>
      </c>
      <c r="L4182" s="330"/>
      <c r="M4182" s="262"/>
      <c r="N4182" s="262" t="n">
        <v>201.825</v>
      </c>
      <c r="O4182" s="262" t="n">
        <v>2.3</v>
      </c>
      <c r="P4182" s="262" t="n">
        <v>400</v>
      </c>
      <c r="Q4182" s="262" t="n">
        <v>285</v>
      </c>
      <c r="R4182" s="331" t="n">
        <f aca="false">A4182*F4182</f>
        <v>2.4</v>
      </c>
    </row>
    <row r="4183" s="1" customFormat="true" ht="12.75" hidden="false" customHeight="false" outlineLevel="0" collapsed="false">
      <c r="A4183" s="262" t="n">
        <v>4</v>
      </c>
      <c r="B4183" s="332" t="s">
        <v>2047</v>
      </c>
      <c r="C4183" s="332" t="s">
        <v>1532</v>
      </c>
      <c r="D4183" s="332" t="s">
        <v>2048</v>
      </c>
      <c r="E4183" s="262"/>
      <c r="F4183" s="331" t="n">
        <v>0.6</v>
      </c>
      <c r="G4183" s="333" t="n">
        <v>225</v>
      </c>
      <c r="H4183" s="333" t="n">
        <f aca="false">A4183*G4183*(1-H4175/100)</f>
        <v>900</v>
      </c>
      <c r="I4183" s="334" t="n">
        <v>158.015</v>
      </c>
      <c r="J4183" s="334" t="n">
        <f aca="false">(A4183*I4183)/J4175*K4175</f>
        <v>573.716</v>
      </c>
      <c r="K4183" s="335" t="n">
        <f aca="false">H4183-J4183</f>
        <v>326.284</v>
      </c>
      <c r="L4183" s="330"/>
      <c r="M4183" s="262"/>
      <c r="N4183" s="262" t="n">
        <v>158.015</v>
      </c>
      <c r="O4183" s="262" t="n">
        <v>1.43</v>
      </c>
      <c r="P4183" s="262" t="n">
        <v>500</v>
      </c>
      <c r="Q4183" s="262" t="n">
        <v>225</v>
      </c>
      <c r="R4183" s="331" t="n">
        <f aca="false">A4183*F4183</f>
        <v>2.4</v>
      </c>
    </row>
    <row r="4184" s="1" customFormat="true" ht="12.75" hidden="false" customHeight="false" outlineLevel="0" collapsed="false">
      <c r="A4184" s="262" t="n">
        <v>2</v>
      </c>
      <c r="B4184" s="332" t="s">
        <v>2468</v>
      </c>
      <c r="C4184" s="332" t="s">
        <v>1532</v>
      </c>
      <c r="D4184" s="332" t="s">
        <v>2469</v>
      </c>
      <c r="E4184" s="262"/>
      <c r="F4184" s="331" t="n">
        <v>0.75</v>
      </c>
      <c r="G4184" s="333" t="n">
        <v>325</v>
      </c>
      <c r="H4184" s="333" t="n">
        <f aca="false">A4184*G4184*(1-H4175/100)</f>
        <v>650</v>
      </c>
      <c r="I4184" s="334" t="n">
        <v>175.5</v>
      </c>
      <c r="J4184" s="334" t="n">
        <f aca="false">(A4184*I4184)/J4175*K4175</f>
        <v>318.6</v>
      </c>
      <c r="K4184" s="335" t="n">
        <f aca="false">H4184-J4184</f>
        <v>331.4</v>
      </c>
      <c r="L4184" s="330"/>
      <c r="M4184" s="262"/>
      <c r="N4184" s="262" t="n">
        <v>175.5</v>
      </c>
      <c r="O4184" s="262" t="n">
        <v>2</v>
      </c>
      <c r="P4184" s="262" t="n">
        <v>900</v>
      </c>
      <c r="Q4184" s="262" t="n">
        <v>325</v>
      </c>
      <c r="R4184" s="331" t="n">
        <f aca="false">A4184*F4184</f>
        <v>1.5</v>
      </c>
    </row>
    <row r="4185" s="1" customFormat="true" ht="12.75" hidden="false" customHeight="false" outlineLevel="0" collapsed="false">
      <c r="A4185" s="262" t="n">
        <v>6</v>
      </c>
      <c r="B4185" s="332" t="s">
        <v>2409</v>
      </c>
      <c r="C4185" s="332" t="s">
        <v>2410</v>
      </c>
      <c r="D4185" s="332" t="s">
        <v>2411</v>
      </c>
      <c r="E4185" s="262"/>
      <c r="F4185" s="331" t="n">
        <v>0.63</v>
      </c>
      <c r="G4185" s="333" t="n">
        <v>225</v>
      </c>
      <c r="H4185" s="333" t="n">
        <f aca="false">A4185*G4185*(1-H4175/100)</f>
        <v>1350</v>
      </c>
      <c r="I4185" s="334" t="n">
        <v>158.015</v>
      </c>
      <c r="J4185" s="334" t="n">
        <f aca="false">(A4185*I4185)/J4175*K4175</f>
        <v>860.574</v>
      </c>
      <c r="K4185" s="335" t="n">
        <f aca="false">H4185-J4185</f>
        <v>489.426</v>
      </c>
      <c r="L4185" s="330"/>
      <c r="M4185" s="262"/>
      <c r="N4185" s="262" t="n">
        <v>158.015</v>
      </c>
      <c r="O4185" s="262" t="n">
        <v>1.43</v>
      </c>
      <c r="P4185" s="262" t="n">
        <v>500</v>
      </c>
      <c r="Q4185" s="262" t="n">
        <v>225</v>
      </c>
      <c r="R4185" s="331" t="n">
        <f aca="false">A4185*F4185</f>
        <v>3.78</v>
      </c>
    </row>
    <row r="4186" s="1" customFormat="true" ht="12.75" hidden="false" customHeight="false" outlineLevel="0" collapsed="false">
      <c r="A4186" s="262" t="n">
        <v>3</v>
      </c>
      <c r="B4186" s="332" t="s">
        <v>2050</v>
      </c>
      <c r="C4186" s="332" t="s">
        <v>1974</v>
      </c>
      <c r="D4186" s="332" t="s">
        <v>2051</v>
      </c>
      <c r="E4186" s="262"/>
      <c r="F4186" s="331" t="n">
        <v>0.52</v>
      </c>
      <c r="G4186" s="333" t="n">
        <v>470</v>
      </c>
      <c r="H4186" s="333" t="n">
        <f aca="false">A4186*G4186*(1-H4175/100)</f>
        <v>1410</v>
      </c>
      <c r="I4186" s="334" t="n">
        <v>337.5</v>
      </c>
      <c r="J4186" s="334" t="n">
        <f aca="false">(A4186*I4186)/J4175*K4175</f>
        <v>919.038461538462</v>
      </c>
      <c r="K4186" s="335" t="n">
        <f aca="false">H4186-J4186</f>
        <v>490.961538461538</v>
      </c>
      <c r="L4186" s="330"/>
      <c r="M4186" s="262"/>
      <c r="N4186" s="262" t="n">
        <v>337.5</v>
      </c>
      <c r="O4186" s="262" t="n">
        <v>3.84615384615385</v>
      </c>
      <c r="P4186" s="262" t="n">
        <v>800</v>
      </c>
      <c r="Q4186" s="262" t="n">
        <v>470</v>
      </c>
      <c r="R4186" s="331" t="n">
        <f aca="false">A4186*F4186</f>
        <v>1.56</v>
      </c>
    </row>
    <row r="4187" s="1" customFormat="true" ht="12.75" hidden="false" customHeight="false" outlineLevel="0" collapsed="false">
      <c r="A4187" s="262" t="n">
        <v>6</v>
      </c>
      <c r="B4187" s="332" t="s">
        <v>1973</v>
      </c>
      <c r="C4187" s="332" t="s">
        <v>1974</v>
      </c>
      <c r="D4187" s="332" t="s">
        <v>1975</v>
      </c>
      <c r="E4187" s="262"/>
      <c r="F4187" s="331" t="n">
        <v>1.84</v>
      </c>
      <c r="G4187" s="333" t="n">
        <v>685</v>
      </c>
      <c r="H4187" s="333" t="n">
        <f aca="false">A4187*G4187*(1-H4175/100)</f>
        <v>4110</v>
      </c>
      <c r="I4187" s="334" t="n">
        <v>475.15</v>
      </c>
      <c r="J4187" s="334" t="n">
        <f aca="false">(A4187*I4187)/J4175*K4175</f>
        <v>2587.74</v>
      </c>
      <c r="K4187" s="335" t="n">
        <f aca="false">H4187-J4187</f>
        <v>1522.26</v>
      </c>
      <c r="L4187" s="330"/>
      <c r="M4187" s="262"/>
      <c r="N4187" s="262" t="n">
        <v>475.15</v>
      </c>
      <c r="O4187" s="262" t="n">
        <v>4.3</v>
      </c>
      <c r="P4187" s="262" t="n">
        <v>1300</v>
      </c>
      <c r="Q4187" s="262" t="n">
        <v>685</v>
      </c>
      <c r="R4187" s="331" t="n">
        <f aca="false">A4187*F4187</f>
        <v>11.04</v>
      </c>
    </row>
    <row r="4188" s="1" customFormat="true" ht="12.75" hidden="false" customHeight="false" outlineLevel="0" collapsed="false">
      <c r="A4188" s="262" t="n">
        <v>1</v>
      </c>
      <c r="B4188" s="332" t="s">
        <v>4726</v>
      </c>
      <c r="C4188" s="332" t="s">
        <v>2498</v>
      </c>
      <c r="D4188" s="332" t="s">
        <v>4727</v>
      </c>
      <c r="E4188" s="262"/>
      <c r="F4188" s="331"/>
      <c r="G4188" s="333" t="n">
        <v>580</v>
      </c>
      <c r="H4188" s="333" t="n">
        <f aca="false">A4188*G4188*(1-H4175/100)</f>
        <v>580</v>
      </c>
      <c r="I4188" s="334" t="n">
        <v>403.65</v>
      </c>
      <c r="J4188" s="334" t="n">
        <f aca="false">(A4188*I4188)/J4175*K4175</f>
        <v>366.39</v>
      </c>
      <c r="K4188" s="335" t="n">
        <f aca="false">H4188-J4188</f>
        <v>213.61</v>
      </c>
      <c r="L4188" s="330"/>
      <c r="M4188" s="262"/>
      <c r="N4188" s="262" t="n">
        <v>403.65</v>
      </c>
      <c r="O4188" s="262" t="n">
        <v>4.6</v>
      </c>
      <c r="P4188" s="262" t="n">
        <v>800</v>
      </c>
      <c r="Q4188" s="262" t="n">
        <v>580</v>
      </c>
      <c r="R4188" s="331" t="n">
        <f aca="false">A4188*F4188</f>
        <v>0</v>
      </c>
    </row>
    <row r="4189" s="1" customFormat="true" ht="12.75" hidden="false" customHeight="false" outlineLevel="0" collapsed="false">
      <c r="A4189" s="262" t="n">
        <v>4</v>
      </c>
      <c r="B4189" s="332" t="s">
        <v>1740</v>
      </c>
      <c r="C4189" s="332" t="s">
        <v>1741</v>
      </c>
      <c r="D4189" s="332" t="s">
        <v>1742</v>
      </c>
      <c r="E4189" s="262"/>
      <c r="F4189" s="331" t="n">
        <v>4.85</v>
      </c>
      <c r="G4189" s="333" t="n">
        <v>2575</v>
      </c>
      <c r="H4189" s="333" t="n">
        <f aca="false">A4189*G4189*(1-H4175/100)</f>
        <v>10300</v>
      </c>
      <c r="I4189" s="334" t="n">
        <v>1797.9</v>
      </c>
      <c r="J4189" s="334" t="n">
        <f aca="false">(A4189*I4189)/J4175*K4175</f>
        <v>6527.76</v>
      </c>
      <c r="K4189" s="335" t="n">
        <f aca="false">H4189-J4189</f>
        <v>3772.24</v>
      </c>
      <c r="L4189" s="330"/>
      <c r="M4189" s="262"/>
      <c r="N4189" s="262" t="n">
        <v>1797.9</v>
      </c>
      <c r="O4189" s="262" t="n">
        <v>18.44</v>
      </c>
      <c r="P4189" s="262" t="n">
        <v>3200</v>
      </c>
      <c r="Q4189" s="262" t="n">
        <v>2575</v>
      </c>
      <c r="R4189" s="331" t="n">
        <f aca="false">A4189*F4189</f>
        <v>19.4</v>
      </c>
    </row>
    <row r="4190" s="1" customFormat="true" ht="12.75" hidden="false" customHeight="false" outlineLevel="0" collapsed="false">
      <c r="A4190" s="262" t="n">
        <v>4</v>
      </c>
      <c r="B4190" s="332" t="s">
        <v>4705</v>
      </c>
      <c r="C4190" s="332" t="s">
        <v>2077</v>
      </c>
      <c r="D4190" s="332" t="s">
        <v>4706</v>
      </c>
      <c r="E4190" s="262"/>
      <c r="F4190" s="331" t="n">
        <v>2.08</v>
      </c>
      <c r="G4190" s="333" t="n">
        <v>853</v>
      </c>
      <c r="H4190" s="333" t="n">
        <f aca="false">A4190*G4190*(1-H4175/100)</f>
        <v>3412</v>
      </c>
      <c r="I4190" s="334" t="n">
        <v>631.8</v>
      </c>
      <c r="J4190" s="334" t="n">
        <f aca="false">(A4190*I4190)/J4175*K4175</f>
        <v>2293.92</v>
      </c>
      <c r="K4190" s="335" t="n">
        <f aca="false">H4190-J4190</f>
        <v>1118.08</v>
      </c>
      <c r="L4190" s="330"/>
      <c r="M4190" s="262"/>
      <c r="N4190" s="262" t="n">
        <v>631.8</v>
      </c>
      <c r="O4190" s="262" t="n">
        <v>7.2</v>
      </c>
      <c r="P4190" s="262" t="n">
        <v>947.7</v>
      </c>
      <c r="Q4190" s="262" t="n">
        <v>853</v>
      </c>
      <c r="R4190" s="331" t="n">
        <f aca="false">A4190*F4190</f>
        <v>8.32</v>
      </c>
    </row>
    <row r="4191" s="1" customFormat="true" ht="12.75" hidden="false" customHeight="false" outlineLevel="0" collapsed="false">
      <c r="A4191" s="262" t="n">
        <v>4</v>
      </c>
      <c r="B4191" s="332" t="s">
        <v>2359</v>
      </c>
      <c r="C4191" s="332" t="s">
        <v>2360</v>
      </c>
      <c r="D4191" s="332" t="s">
        <v>2361</v>
      </c>
      <c r="E4191" s="262"/>
      <c r="F4191" s="331" t="n">
        <v>0.68</v>
      </c>
      <c r="G4191" s="333" t="n">
        <v>296</v>
      </c>
      <c r="H4191" s="333" t="n">
        <f aca="false">A4191*G4191*(1-H4175/100)</f>
        <v>1184</v>
      </c>
      <c r="I4191" s="334" t="n">
        <v>219.375</v>
      </c>
      <c r="J4191" s="334" t="n">
        <f aca="false">(A4191*I4191)/J4175*K4175</f>
        <v>796.5</v>
      </c>
      <c r="K4191" s="335" t="n">
        <f aca="false">H4191-J4191</f>
        <v>387.5</v>
      </c>
      <c r="L4191" s="330"/>
      <c r="M4191" s="262"/>
      <c r="N4191" s="262" t="n">
        <v>219.375</v>
      </c>
      <c r="O4191" s="262" t="n">
        <v>2.5</v>
      </c>
      <c r="P4191" s="262" t="n">
        <v>438.75</v>
      </c>
      <c r="Q4191" s="262" t="n">
        <v>296</v>
      </c>
      <c r="R4191" s="331" t="n">
        <f aca="false">A4191*F4191</f>
        <v>2.72</v>
      </c>
    </row>
    <row r="4192" s="1" customFormat="true" ht="12.75" hidden="false" customHeight="false" outlineLevel="0" collapsed="false">
      <c r="A4192" s="262" t="n">
        <v>3</v>
      </c>
      <c r="B4192" s="332" t="s">
        <v>1914</v>
      </c>
      <c r="C4192" s="332" t="s">
        <v>1565</v>
      </c>
      <c r="D4192" s="332" t="s">
        <v>1915</v>
      </c>
      <c r="E4192" s="262"/>
      <c r="F4192" s="331" t="n">
        <v>1.68</v>
      </c>
      <c r="G4192" s="333" t="n">
        <v>888</v>
      </c>
      <c r="H4192" s="333" t="n">
        <f aca="false">A4192*G4192*(1-H4175/100)</f>
        <v>2664</v>
      </c>
      <c r="I4192" s="334" t="n">
        <v>658.125</v>
      </c>
      <c r="J4192" s="334" t="n">
        <f aca="false">(A4192*I4192)/J4175*K4175</f>
        <v>1792.125</v>
      </c>
      <c r="K4192" s="335" t="n">
        <f aca="false">H4192-J4192</f>
        <v>871.875</v>
      </c>
      <c r="L4192" s="330"/>
      <c r="M4192" s="262"/>
      <c r="N4192" s="262" t="n">
        <v>658.125</v>
      </c>
      <c r="O4192" s="262" t="n">
        <v>7.5</v>
      </c>
      <c r="P4192" s="262" t="n">
        <v>1200</v>
      </c>
      <c r="Q4192" s="262" t="n">
        <v>888</v>
      </c>
      <c r="R4192" s="331" t="n">
        <f aca="false">A4192*F4192</f>
        <v>5.04</v>
      </c>
    </row>
    <row r="4193" s="1" customFormat="true" ht="12.75" hidden="false" customHeight="false" outlineLevel="0" collapsed="false">
      <c r="A4193" s="262" t="n">
        <v>2</v>
      </c>
      <c r="B4193" s="332" t="s">
        <v>3184</v>
      </c>
      <c r="C4193" s="332" t="s">
        <v>3185</v>
      </c>
      <c r="D4193" s="332" t="s">
        <v>3186</v>
      </c>
      <c r="E4193" s="262"/>
      <c r="F4193" s="331" t="n">
        <v>0.92</v>
      </c>
      <c r="G4193" s="333" t="n">
        <v>490</v>
      </c>
      <c r="H4193" s="333" t="n">
        <f aca="false">A4193*G4193*(1-H4175/100)</f>
        <v>980</v>
      </c>
      <c r="I4193" s="334" t="n">
        <v>363.285</v>
      </c>
      <c r="J4193" s="334" t="n">
        <f aca="false">(A4193*I4193)/J4175*K4175</f>
        <v>659.502</v>
      </c>
      <c r="K4193" s="335" t="n">
        <f aca="false">H4193-J4193</f>
        <v>320.498</v>
      </c>
      <c r="L4193" s="330"/>
      <c r="M4193" s="262"/>
      <c r="N4193" s="262" t="n">
        <v>363.285</v>
      </c>
      <c r="O4193" s="262" t="n">
        <v>4.14</v>
      </c>
      <c r="P4193" s="262" t="n">
        <v>900</v>
      </c>
      <c r="Q4193" s="262" t="n">
        <v>490</v>
      </c>
      <c r="R4193" s="331" t="n">
        <f aca="false">A4193*F4193</f>
        <v>1.84</v>
      </c>
    </row>
    <row r="4194" s="1" customFormat="true" ht="12.75" hidden="false" customHeight="false" outlineLevel="0" collapsed="false">
      <c r="A4194" s="262" t="n">
        <v>2</v>
      </c>
      <c r="B4194" s="332" t="s">
        <v>4728</v>
      </c>
      <c r="C4194" s="332" t="s">
        <v>2365</v>
      </c>
      <c r="D4194" s="332" t="s">
        <v>4729</v>
      </c>
      <c r="E4194" s="262"/>
      <c r="F4194" s="331" t="n">
        <v>0.95</v>
      </c>
      <c r="G4194" s="333" t="n">
        <v>923</v>
      </c>
      <c r="H4194" s="333" t="n">
        <f aca="false">A4194*G4194*(1-H4175/100)</f>
        <v>1846</v>
      </c>
      <c r="I4194" s="334" t="n">
        <v>658.125</v>
      </c>
      <c r="J4194" s="334" t="n">
        <f aca="false">(A4194*I4194)/J4175*K4175</f>
        <v>1194.75</v>
      </c>
      <c r="K4194" s="335" t="n">
        <f aca="false">H4194-J4194</f>
        <v>651.25</v>
      </c>
      <c r="L4194" s="330"/>
      <c r="M4194" s="262"/>
      <c r="N4194" s="262" t="n">
        <v>658.125</v>
      </c>
      <c r="O4194" s="262" t="n">
        <v>7.5</v>
      </c>
      <c r="P4194" s="262" t="n">
        <v>1100</v>
      </c>
      <c r="Q4194" s="262" t="n">
        <v>923</v>
      </c>
      <c r="R4194" s="331" t="n">
        <f aca="false">A4194*F4194</f>
        <v>1.9</v>
      </c>
    </row>
    <row r="4195" s="1" customFormat="true" ht="12.75" hidden="false" customHeight="false" outlineLevel="0" collapsed="false">
      <c r="A4195" s="262" t="n">
        <v>2</v>
      </c>
      <c r="B4195" s="332" t="s">
        <v>2605</v>
      </c>
      <c r="C4195" s="332" t="s">
        <v>1562</v>
      </c>
      <c r="D4195" s="332" t="s">
        <v>1917</v>
      </c>
      <c r="E4195" s="262"/>
      <c r="F4195" s="331" t="n">
        <v>0.78</v>
      </c>
      <c r="G4195" s="333" t="n">
        <v>308</v>
      </c>
      <c r="H4195" s="333" t="n">
        <f aca="false">A4195*G4195*(1-H4175/100)</f>
        <v>616</v>
      </c>
      <c r="I4195" s="334" t="n">
        <v>219.375</v>
      </c>
      <c r="J4195" s="334" t="n">
        <f aca="false">(A4195*I4195)/J4175*K4175</f>
        <v>398.25</v>
      </c>
      <c r="K4195" s="335" t="n">
        <f aca="false">H4195-J4195</f>
        <v>217.75</v>
      </c>
      <c r="L4195" s="330"/>
      <c r="M4195" s="262"/>
      <c r="N4195" s="262" t="n">
        <v>219.375</v>
      </c>
      <c r="O4195" s="262" t="n">
        <v>2.5</v>
      </c>
      <c r="P4195" s="262" t="n">
        <v>450</v>
      </c>
      <c r="Q4195" s="262" t="n">
        <v>308</v>
      </c>
      <c r="R4195" s="331" t="n">
        <f aca="false">A4195*F4195</f>
        <v>1.56</v>
      </c>
    </row>
    <row r="4196" s="1" customFormat="true" ht="12.75" hidden="false" customHeight="false" outlineLevel="0" collapsed="false">
      <c r="A4196" s="262" t="n">
        <v>3</v>
      </c>
      <c r="B4196" s="332" t="s">
        <v>4040</v>
      </c>
      <c r="C4196" s="332" t="s">
        <v>1565</v>
      </c>
      <c r="D4196" s="332" t="s">
        <v>4041</v>
      </c>
      <c r="E4196" s="262"/>
      <c r="F4196" s="331"/>
      <c r="G4196" s="333" t="n">
        <v>829</v>
      </c>
      <c r="H4196" s="333" t="n">
        <f aca="false">A4196*G4196*(1-H4175/100)</f>
        <v>2487</v>
      </c>
      <c r="I4196" s="334" t="n">
        <v>614.25</v>
      </c>
      <c r="J4196" s="334" t="n">
        <f aca="false">(A4196*I4196)/J4175*K4175</f>
        <v>1672.65</v>
      </c>
      <c r="K4196" s="335" t="n">
        <f aca="false">H4196-J4196</f>
        <v>814.35</v>
      </c>
      <c r="L4196" s="330"/>
      <c r="M4196" s="262"/>
      <c r="N4196" s="262" t="n">
        <v>614.25</v>
      </c>
      <c r="O4196" s="262" t="n">
        <v>7</v>
      </c>
      <c r="P4196" s="262" t="n">
        <v>1700</v>
      </c>
      <c r="Q4196" s="262" t="n">
        <v>829</v>
      </c>
      <c r="R4196" s="331" t="n">
        <f aca="false">A4196*F4196</f>
        <v>0</v>
      </c>
    </row>
    <row r="4197" s="1" customFormat="true" ht="12.75" hidden="false" customHeight="false" outlineLevel="0" collapsed="false">
      <c r="A4197" s="262" t="n">
        <v>3</v>
      </c>
      <c r="B4197" s="332" t="s">
        <v>1569</v>
      </c>
      <c r="C4197" s="332" t="s">
        <v>1570</v>
      </c>
      <c r="D4197" s="332" t="s">
        <v>1571</v>
      </c>
      <c r="E4197" s="262"/>
      <c r="F4197" s="331" t="n">
        <v>1.9</v>
      </c>
      <c r="G4197" s="333" t="n">
        <v>770</v>
      </c>
      <c r="H4197" s="333" t="n">
        <f aca="false">A4197*G4197*(1-H4175/100)</f>
        <v>2310</v>
      </c>
      <c r="I4197" s="334" t="n">
        <v>570.375</v>
      </c>
      <c r="J4197" s="334" t="n">
        <f aca="false">(A4197*I4197)/J4175*K4175</f>
        <v>1553.175</v>
      </c>
      <c r="K4197" s="335" t="n">
        <f aca="false">H4197-J4197</f>
        <v>756.825</v>
      </c>
      <c r="L4197" s="330"/>
      <c r="M4197" s="262"/>
      <c r="N4197" s="262" t="n">
        <v>570.375</v>
      </c>
      <c r="O4197" s="262" t="n">
        <v>6.5</v>
      </c>
      <c r="P4197" s="262" t="n">
        <v>1030</v>
      </c>
      <c r="Q4197" s="262" t="n">
        <v>770</v>
      </c>
      <c r="R4197" s="331" t="n">
        <f aca="false">A4197*F4197</f>
        <v>5.7</v>
      </c>
    </row>
    <row r="4198" s="1" customFormat="true" ht="12.75" hidden="false" customHeight="false" outlineLevel="0" collapsed="false">
      <c r="A4198" s="262" t="n">
        <v>1</v>
      </c>
      <c r="B4198" s="332" t="s">
        <v>2057</v>
      </c>
      <c r="C4198" s="332" t="s">
        <v>1570</v>
      </c>
      <c r="D4198" s="332" t="s">
        <v>2470</v>
      </c>
      <c r="E4198" s="262"/>
      <c r="F4198" s="331" t="n">
        <v>2.2</v>
      </c>
      <c r="G4198" s="333" t="n">
        <v>833</v>
      </c>
      <c r="H4198" s="333" t="n">
        <f aca="false">A4198*G4198*(1-H4175/100)</f>
        <v>833</v>
      </c>
      <c r="I4198" s="334" t="n">
        <v>640.575</v>
      </c>
      <c r="J4198" s="334" t="n">
        <f aca="false">(A4198*I4198)/J4175*K4175</f>
        <v>581.445</v>
      </c>
      <c r="K4198" s="335" t="n">
        <f aca="false">H4198-J4198</f>
        <v>251.555</v>
      </c>
      <c r="L4198" s="330"/>
      <c r="M4198" s="262"/>
      <c r="N4198" s="262" t="n">
        <v>640.575</v>
      </c>
      <c r="O4198" s="262" t="n">
        <v>7.3</v>
      </c>
      <c r="P4198" s="262" t="n">
        <v>1150</v>
      </c>
      <c r="Q4198" s="262" t="n">
        <v>833</v>
      </c>
      <c r="R4198" s="331" t="n">
        <f aca="false">A4198*F4198</f>
        <v>2.2</v>
      </c>
    </row>
    <row r="4199" s="1" customFormat="true" ht="12.75" hidden="false" customHeight="false" outlineLevel="0" collapsed="false">
      <c r="A4199" s="262" t="n">
        <v>3</v>
      </c>
      <c r="B4199" s="332" t="s">
        <v>4730</v>
      </c>
      <c r="C4199" s="332" t="s">
        <v>1846</v>
      </c>
      <c r="D4199" s="332" t="s">
        <v>4731</v>
      </c>
      <c r="E4199" s="262"/>
      <c r="F4199" s="331" t="n">
        <v>1.52</v>
      </c>
      <c r="G4199" s="333" t="n">
        <v>569</v>
      </c>
      <c r="H4199" s="333" t="n">
        <f aca="false">A4199*G4199*(1-H4175/100)</f>
        <v>1707</v>
      </c>
      <c r="I4199" s="334" t="n">
        <v>421.2</v>
      </c>
      <c r="J4199" s="334" t="n">
        <f aca="false">(A4199*I4199)/J4175*K4175</f>
        <v>1146.96</v>
      </c>
      <c r="K4199" s="335" t="n">
        <f aca="false">H4199-J4199</f>
        <v>560.04</v>
      </c>
      <c r="L4199" s="330"/>
      <c r="M4199" s="262"/>
      <c r="N4199" s="262" t="n">
        <v>421.2</v>
      </c>
      <c r="O4199" s="262" t="n">
        <v>4.8</v>
      </c>
      <c r="P4199" s="262" t="n">
        <v>760</v>
      </c>
      <c r="Q4199" s="262" t="n">
        <v>569</v>
      </c>
      <c r="R4199" s="331" t="n">
        <f aca="false">A4199*F4199</f>
        <v>4.56</v>
      </c>
    </row>
    <row r="4200" s="1" customFormat="true" ht="12.75" hidden="false" customHeight="false" outlineLevel="0" collapsed="false">
      <c r="A4200" s="262" t="n">
        <v>1</v>
      </c>
      <c r="B4200" s="332" t="s">
        <v>4027</v>
      </c>
      <c r="C4200" s="332" t="s">
        <v>2628</v>
      </c>
      <c r="D4200" s="332" t="s">
        <v>4028</v>
      </c>
      <c r="E4200" s="262"/>
      <c r="F4200" s="331" t="n">
        <v>1.58</v>
      </c>
      <c r="G4200" s="333" t="n">
        <v>1269</v>
      </c>
      <c r="H4200" s="333" t="n">
        <f aca="false">A4200*G4200*(1-H4175/100)</f>
        <v>1269</v>
      </c>
      <c r="I4200" s="334" t="n">
        <v>975.78</v>
      </c>
      <c r="J4200" s="334" t="n">
        <f aca="false">(A4200*I4200)/J4175*K4175</f>
        <v>885.708</v>
      </c>
      <c r="K4200" s="335" t="n">
        <f aca="false">H4200-J4200</f>
        <v>383.292</v>
      </c>
      <c r="L4200" s="330"/>
      <c r="M4200" s="262"/>
      <c r="N4200" s="262" t="n">
        <v>975.78</v>
      </c>
      <c r="O4200" s="262" t="n">
        <v>11.12</v>
      </c>
      <c r="P4200" s="262" t="n">
        <v>1760</v>
      </c>
      <c r="Q4200" s="262" t="n">
        <v>1269</v>
      </c>
      <c r="R4200" s="331" t="n">
        <f aca="false">A4200*F4200</f>
        <v>1.58</v>
      </c>
    </row>
    <row r="4201" s="1" customFormat="true" ht="12.75" hidden="false" customHeight="false" outlineLevel="0" collapsed="false">
      <c r="A4201" s="262" t="n">
        <v>1</v>
      </c>
      <c r="B4201" s="332" t="s">
        <v>1976</v>
      </c>
      <c r="C4201" s="332" t="s">
        <v>1977</v>
      </c>
      <c r="D4201" s="332" t="s">
        <v>3236</v>
      </c>
      <c r="E4201" s="262"/>
      <c r="F4201" s="331" t="n">
        <v>0.66</v>
      </c>
      <c r="G4201" s="333" t="n">
        <v>237</v>
      </c>
      <c r="H4201" s="333" t="n">
        <f aca="false">A4201*G4201*(1-H4175/100)</f>
        <v>237</v>
      </c>
      <c r="I4201" s="334" t="n">
        <v>175.5</v>
      </c>
      <c r="J4201" s="334" t="n">
        <f aca="false">(A4201*I4201)/J4175*K4175</f>
        <v>159.3</v>
      </c>
      <c r="K4201" s="335" t="n">
        <f aca="false">H4201-J4201</f>
        <v>77.7</v>
      </c>
      <c r="L4201" s="330"/>
      <c r="M4201" s="262"/>
      <c r="N4201" s="262" t="n">
        <v>175.5</v>
      </c>
      <c r="O4201" s="262" t="n">
        <v>2</v>
      </c>
      <c r="P4201" s="262" t="n">
        <v>320</v>
      </c>
      <c r="Q4201" s="262" t="n">
        <v>237</v>
      </c>
      <c r="R4201" s="331" t="n">
        <f aca="false">A4201*F4201</f>
        <v>0.66</v>
      </c>
    </row>
    <row r="4202" s="1" customFormat="true" ht="12.75" hidden="false" customHeight="false" outlineLevel="0" collapsed="false">
      <c r="A4202" s="262" t="n">
        <v>3</v>
      </c>
      <c r="B4202" s="332" t="s">
        <v>2305</v>
      </c>
      <c r="C4202" s="332" t="s">
        <v>1866</v>
      </c>
      <c r="D4202" s="332" t="s">
        <v>2306</v>
      </c>
      <c r="E4202" s="262"/>
      <c r="F4202" s="331" t="n">
        <v>0.8</v>
      </c>
      <c r="G4202" s="333" t="n">
        <v>379</v>
      </c>
      <c r="H4202" s="333" t="n">
        <f aca="false">A4202*G4202*(1-H4175/100)</f>
        <v>1137</v>
      </c>
      <c r="I4202" s="334" t="n">
        <v>280.8</v>
      </c>
      <c r="J4202" s="334" t="n">
        <f aca="false">(A4202*I4202)/J4175*K4175</f>
        <v>764.64</v>
      </c>
      <c r="K4202" s="335" t="n">
        <f aca="false">H4202-J4202</f>
        <v>372.36</v>
      </c>
      <c r="L4202" s="330"/>
      <c r="M4202" s="262"/>
      <c r="N4202" s="262" t="n">
        <v>280.8</v>
      </c>
      <c r="O4202" s="262" t="n">
        <v>3.2</v>
      </c>
      <c r="P4202" s="262" t="n">
        <v>450</v>
      </c>
      <c r="Q4202" s="262" t="n">
        <v>379</v>
      </c>
      <c r="R4202" s="331" t="n">
        <f aca="false">A4202*F4202</f>
        <v>2.4</v>
      </c>
    </row>
    <row r="4203" s="1" customFormat="true" ht="12.75" hidden="false" customHeight="false" outlineLevel="0" collapsed="false">
      <c r="A4203" s="262" t="n">
        <v>1</v>
      </c>
      <c r="B4203" s="332" t="s">
        <v>3830</v>
      </c>
      <c r="C4203" s="332" t="s">
        <v>2415</v>
      </c>
      <c r="D4203" s="332" t="s">
        <v>3831</v>
      </c>
      <c r="E4203" s="262"/>
      <c r="F4203" s="331" t="n">
        <v>6.6</v>
      </c>
      <c r="G4203" s="333" t="n">
        <v>2440</v>
      </c>
      <c r="H4203" s="333" t="n">
        <f aca="false">A4203*G4203*(1-H4175/100)</f>
        <v>2440</v>
      </c>
      <c r="I4203" s="334" t="n">
        <v>1807.65</v>
      </c>
      <c r="J4203" s="334" t="n">
        <f aca="false">(A4203*I4203)/J4175*K4175</f>
        <v>1640.79</v>
      </c>
      <c r="K4203" s="335" t="n">
        <f aca="false">H4203-J4203</f>
        <v>799.21</v>
      </c>
      <c r="L4203" s="330"/>
      <c r="M4203" s="262"/>
      <c r="N4203" s="262" t="n">
        <v>1807.65</v>
      </c>
      <c r="O4203" s="262" t="n">
        <v>20.6</v>
      </c>
      <c r="P4203" s="262" t="n">
        <v>3615</v>
      </c>
      <c r="Q4203" s="262" t="n">
        <v>2440</v>
      </c>
      <c r="R4203" s="331" t="n">
        <f aca="false">A4203*F4203</f>
        <v>6.6</v>
      </c>
    </row>
    <row r="4204" s="1" customFormat="true" ht="12.75" hidden="false" customHeight="false" outlineLevel="0" collapsed="false">
      <c r="A4204" s="262" t="n">
        <v>3</v>
      </c>
      <c r="B4204" s="332" t="s">
        <v>4276</v>
      </c>
      <c r="C4204" s="332" t="s">
        <v>4277</v>
      </c>
      <c r="D4204" s="332" t="s">
        <v>4278</v>
      </c>
      <c r="E4204" s="262"/>
      <c r="F4204" s="331"/>
      <c r="G4204" s="333" t="n">
        <v>2662</v>
      </c>
      <c r="H4204" s="333" t="n">
        <f aca="false">A4204*G4204*(1-H4175/100)</f>
        <v>7986</v>
      </c>
      <c r="I4204" s="334" t="n">
        <v>1901.5425</v>
      </c>
      <c r="J4204" s="334" t="n">
        <f aca="false">(A4204*I4204)/J4175*K4175</f>
        <v>5178.0465</v>
      </c>
      <c r="K4204" s="335" t="n">
        <f aca="false">H4204-J4204</f>
        <v>2807.9535</v>
      </c>
      <c r="L4204" s="330"/>
      <c r="M4204" s="262"/>
      <c r="N4204" s="262" t="n">
        <v>1901.5425</v>
      </c>
      <c r="O4204" s="262" t="n">
        <v>21.67</v>
      </c>
      <c r="P4204" s="262" t="n">
        <v>4500</v>
      </c>
      <c r="Q4204" s="262" t="n">
        <v>2662.1595</v>
      </c>
      <c r="R4204" s="331" t="n">
        <f aca="false">A4204*F4204</f>
        <v>0</v>
      </c>
    </row>
    <row r="4205" s="1" customFormat="true" ht="12.75" hidden="false" customHeight="false" outlineLevel="0" collapsed="false">
      <c r="A4205" s="336" t="n">
        <f aca="false">SUM(A4176:A4204)</f>
        <v>89</v>
      </c>
      <c r="B4205" s="336" t="s">
        <v>377</v>
      </c>
      <c r="C4205" s="336"/>
      <c r="D4205" s="336"/>
      <c r="E4205" s="336"/>
      <c r="F4205" s="337" t="n">
        <f aca="false">R4205</f>
        <v>93.09</v>
      </c>
      <c r="G4205" s="338"/>
      <c r="H4205" s="339" t="n">
        <f aca="false">SUM(H4176:H4204)</f>
        <v>57134</v>
      </c>
      <c r="I4205" s="340"/>
      <c r="J4205" s="341" t="n">
        <f aca="false">SUM(J4176:J4204)</f>
        <v>36508.3694615385</v>
      </c>
      <c r="K4205" s="335" t="n">
        <f aca="false">SUM(K4176:K4204)</f>
        <v>20625.6305384615</v>
      </c>
      <c r="L4205" s="330"/>
      <c r="M4205" s="262"/>
      <c r="N4205" s="262"/>
      <c r="O4205" s="262"/>
      <c r="P4205" s="262"/>
      <c r="Q4205" s="262"/>
      <c r="R4205" s="331" t="n">
        <f aca="false">SUM(R4176:R4204)</f>
        <v>93.09</v>
      </c>
    </row>
    <row r="4206" s="1" customFormat="true" ht="12.75" hidden="false" customHeight="false" outlineLevel="0" collapsed="false">
      <c r="A4206" s="262"/>
      <c r="B4206" s="272" t="s">
        <v>914</v>
      </c>
      <c r="C4206" s="342"/>
      <c r="D4206" s="342"/>
      <c r="E4206" s="262"/>
      <c r="F4206" s="262"/>
      <c r="G4206" s="333"/>
      <c r="H4206" s="343" t="n">
        <v>0</v>
      </c>
      <c r="I4206" s="344" t="n">
        <f aca="false">K4207/J4207</f>
        <v>0.564956223536376</v>
      </c>
      <c r="J4206" s="345"/>
      <c r="K4206" s="335"/>
      <c r="L4206" s="330"/>
      <c r="M4206" s="262"/>
      <c r="N4206" s="262"/>
      <c r="O4206" s="262"/>
      <c r="P4206" s="262"/>
      <c r="Q4206" s="262"/>
      <c r="R4206" s="331"/>
    </row>
    <row r="4207" s="1" customFormat="true" ht="13.5" hidden="false" customHeight="false" outlineLevel="0" collapsed="false">
      <c r="A4207" s="346"/>
      <c r="B4207" s="346" t="s">
        <v>915</v>
      </c>
      <c r="C4207" s="346"/>
      <c r="D4207" s="346"/>
      <c r="E4207" s="346"/>
      <c r="F4207" s="347"/>
      <c r="G4207" s="348"/>
      <c r="H4207" s="349" t="n">
        <f aca="false">SUM(H4205:H4206)</f>
        <v>57134</v>
      </c>
      <c r="I4207" s="350" t="n">
        <f aca="false">K4207/H4207</f>
        <v>0.361004490119045</v>
      </c>
      <c r="J4207" s="351" t="n">
        <f aca="false">SUM(J4205:J4206)</f>
        <v>36508.3694615385</v>
      </c>
      <c r="K4207" s="352" t="n">
        <f aca="false">H4207-J4207</f>
        <v>20625.6305384615</v>
      </c>
      <c r="L4207" s="330"/>
      <c r="M4207" s="262"/>
      <c r="N4207" s="262"/>
      <c r="O4207" s="262"/>
      <c r="P4207" s="262"/>
      <c r="Q4207" s="262"/>
      <c r="R4207" s="331"/>
    </row>
    <row r="4208" s="1" customFormat="true" ht="13.5" hidden="false" customHeight="false" outlineLevel="0" collapsed="false">
      <c r="A4208" s="262"/>
      <c r="B4208" s="272"/>
      <c r="C4208" s="342"/>
      <c r="D4208" s="342"/>
      <c r="E4208" s="262"/>
      <c r="F4208" s="262"/>
      <c r="G4208" s="262"/>
      <c r="H4208" s="262"/>
      <c r="I4208" s="354"/>
      <c r="J4208" s="354"/>
      <c r="K4208" s="355"/>
      <c r="L4208" s="330"/>
      <c r="M4208" s="262"/>
      <c r="N4208" s="262"/>
      <c r="O4208" s="262"/>
      <c r="P4208" s="262"/>
      <c r="Q4208" s="262"/>
      <c r="R4208" s="331"/>
    </row>
    <row r="4209" s="1" customFormat="true" ht="13.5" hidden="false" customHeight="false" outlineLevel="0" collapsed="false">
      <c r="A4209" s="322"/>
      <c r="B4209" s="272" t="s">
        <v>4732</v>
      </c>
      <c r="C4209" s="324"/>
      <c r="D4209" s="325" t="n">
        <v>42808</v>
      </c>
      <c r="E4209" s="322"/>
      <c r="F4209" s="322" t="s">
        <v>4733</v>
      </c>
      <c r="G4209" s="324"/>
      <c r="H4209" s="326" t="n">
        <v>0</v>
      </c>
      <c r="I4209" s="327" t="s">
        <v>358</v>
      </c>
      <c r="J4209" s="328" t="n">
        <v>65</v>
      </c>
      <c r="K4209" s="329" t="n">
        <v>59</v>
      </c>
      <c r="L4209" s="330"/>
      <c r="M4209" s="262"/>
      <c r="N4209" s="262"/>
      <c r="O4209" s="262"/>
      <c r="P4209" s="262"/>
      <c r="Q4209" s="262"/>
      <c r="R4209" s="331"/>
    </row>
    <row r="4210" s="1" customFormat="true" ht="12.75" hidden="false" customHeight="false" outlineLevel="0" collapsed="false">
      <c r="A4210" s="262" t="n">
        <v>4</v>
      </c>
      <c r="B4210" s="332" t="s">
        <v>2047</v>
      </c>
      <c r="C4210" s="332" t="s">
        <v>1532</v>
      </c>
      <c r="D4210" s="332" t="s">
        <v>2048</v>
      </c>
      <c r="E4210" s="262"/>
      <c r="F4210" s="331" t="n">
        <v>0.6</v>
      </c>
      <c r="G4210" s="333" t="n">
        <v>225</v>
      </c>
      <c r="H4210" s="333" t="n">
        <f aca="false">A4210*G4210*(1-H4209/100)</f>
        <v>900</v>
      </c>
      <c r="I4210" s="334" t="n">
        <v>158.015</v>
      </c>
      <c r="J4210" s="334" t="n">
        <f aca="false">(A4210*I4210)/J4209*K4209</f>
        <v>573.716</v>
      </c>
      <c r="K4210" s="335" t="n">
        <f aca="false">H4210-J4210</f>
        <v>326.284</v>
      </c>
      <c r="L4210" s="330"/>
      <c r="M4210" s="262"/>
      <c r="N4210" s="262" t="n">
        <v>158.015</v>
      </c>
      <c r="O4210" s="262" t="n">
        <v>1.43</v>
      </c>
      <c r="P4210" s="262" t="n">
        <v>500</v>
      </c>
      <c r="Q4210" s="262" t="n">
        <v>225</v>
      </c>
      <c r="R4210" s="331" t="n">
        <f aca="false">A4210*F4210</f>
        <v>2.4</v>
      </c>
    </row>
    <row r="4211" s="1" customFormat="true" ht="12.75" hidden="false" customHeight="false" outlineLevel="0" collapsed="false">
      <c r="A4211" s="262" t="n">
        <v>3</v>
      </c>
      <c r="B4211" s="332" t="s">
        <v>2050</v>
      </c>
      <c r="C4211" s="332" t="s">
        <v>1974</v>
      </c>
      <c r="D4211" s="332" t="s">
        <v>2051</v>
      </c>
      <c r="E4211" s="262"/>
      <c r="F4211" s="331" t="n">
        <v>0.52</v>
      </c>
      <c r="G4211" s="333" t="n">
        <v>470</v>
      </c>
      <c r="H4211" s="333" t="n">
        <f aca="false">A4211*G4211*(1-H4209/100)</f>
        <v>1410</v>
      </c>
      <c r="I4211" s="334" t="n">
        <v>337.5</v>
      </c>
      <c r="J4211" s="334" t="n">
        <f aca="false">(A4211*I4211)/J4209*K4209</f>
        <v>919.038461538462</v>
      </c>
      <c r="K4211" s="335" t="n">
        <f aca="false">H4211-J4211</f>
        <v>490.961538461538</v>
      </c>
      <c r="L4211" s="330"/>
      <c r="M4211" s="262"/>
      <c r="N4211" s="262" t="n">
        <v>337.5</v>
      </c>
      <c r="O4211" s="262" t="n">
        <v>3.84615384615385</v>
      </c>
      <c r="P4211" s="262" t="n">
        <v>800</v>
      </c>
      <c r="Q4211" s="262" t="n">
        <v>470</v>
      </c>
      <c r="R4211" s="331" t="n">
        <f aca="false">A4211*F4211</f>
        <v>1.56</v>
      </c>
    </row>
    <row r="4212" s="1" customFormat="true" ht="12.75" hidden="false" customHeight="false" outlineLevel="0" collapsed="false">
      <c r="A4212" s="262" t="n">
        <v>5</v>
      </c>
      <c r="B4212" s="332" t="s">
        <v>2597</v>
      </c>
      <c r="C4212" s="332" t="s">
        <v>2598</v>
      </c>
      <c r="D4212" s="332" t="s">
        <v>2599</v>
      </c>
      <c r="E4212" s="262"/>
      <c r="F4212" s="331" t="n">
        <v>1.23</v>
      </c>
      <c r="G4212" s="333" t="n">
        <v>474</v>
      </c>
      <c r="H4212" s="333" t="n">
        <f aca="false">A4212*G4212*(1-H4209/100)</f>
        <v>2370</v>
      </c>
      <c r="I4212" s="334" t="n">
        <v>351</v>
      </c>
      <c r="J4212" s="334" t="n">
        <f aca="false">(A4212*I4212)/J4209*K4209</f>
        <v>1593</v>
      </c>
      <c r="K4212" s="335" t="n">
        <f aca="false">H4212-J4212</f>
        <v>777</v>
      </c>
      <c r="L4212" s="330"/>
      <c r="M4212" s="262"/>
      <c r="N4212" s="262" t="n">
        <v>351</v>
      </c>
      <c r="O4212" s="262" t="n">
        <v>4</v>
      </c>
      <c r="P4212" s="262" t="n">
        <v>702</v>
      </c>
      <c r="Q4212" s="262" t="n">
        <v>474</v>
      </c>
      <c r="R4212" s="331" t="n">
        <f aca="false">A4212*F4212</f>
        <v>6.15</v>
      </c>
    </row>
    <row r="4213" s="1" customFormat="true" ht="12.75" hidden="false" customHeight="false" outlineLevel="0" collapsed="false">
      <c r="A4213" s="262" t="n">
        <v>3</v>
      </c>
      <c r="B4213" s="332" t="s">
        <v>3275</v>
      </c>
      <c r="C4213" s="332" t="s">
        <v>1562</v>
      </c>
      <c r="D4213" s="332" t="s">
        <v>3276</v>
      </c>
      <c r="E4213" s="262"/>
      <c r="F4213" s="331" t="n">
        <v>0.67</v>
      </c>
      <c r="G4213" s="333" t="n">
        <v>213</v>
      </c>
      <c r="H4213" s="333" t="n">
        <f aca="false">A4213*G4213*(1-H4209/100)</f>
        <v>639</v>
      </c>
      <c r="I4213" s="334" t="n">
        <v>157.95</v>
      </c>
      <c r="J4213" s="334" t="n">
        <f aca="false">(A4213*I4213)/J4209*K4209</f>
        <v>430.11</v>
      </c>
      <c r="K4213" s="335" t="n">
        <f aca="false">H4213-J4213</f>
        <v>208.89</v>
      </c>
      <c r="L4213" s="330"/>
      <c r="M4213" s="262"/>
      <c r="N4213" s="262" t="n">
        <v>157.95</v>
      </c>
      <c r="O4213" s="262" t="n">
        <v>1.8</v>
      </c>
      <c r="P4213" s="262" t="n">
        <v>400</v>
      </c>
      <c r="Q4213" s="262" t="n">
        <v>213</v>
      </c>
      <c r="R4213" s="331" t="n">
        <f aca="false">A4213*F4213</f>
        <v>2.01</v>
      </c>
    </row>
    <row r="4214" s="1" customFormat="true" ht="12.75" hidden="false" customHeight="false" outlineLevel="0" collapsed="false">
      <c r="A4214" s="262" t="n">
        <v>20</v>
      </c>
      <c r="B4214" s="332" t="s">
        <v>2508</v>
      </c>
      <c r="C4214" s="332" t="s">
        <v>2063</v>
      </c>
      <c r="D4214" s="332" t="s">
        <v>2509</v>
      </c>
      <c r="E4214" s="262"/>
      <c r="F4214" s="331" t="n">
        <v>0.04</v>
      </c>
      <c r="G4214" s="333" t="n">
        <v>226</v>
      </c>
      <c r="H4214" s="333" t="n">
        <f aca="false">A4214*G4214*(1-H4209/100)</f>
        <v>4520</v>
      </c>
      <c r="I4214" s="334" t="n">
        <v>113.1</v>
      </c>
      <c r="J4214" s="334" t="n">
        <f aca="false">(A4214*I4214)/J4209*K4209</f>
        <v>2053.2</v>
      </c>
      <c r="K4214" s="335" t="n">
        <f aca="false">H4214-J4214</f>
        <v>2466.8</v>
      </c>
      <c r="L4214" s="330"/>
      <c r="M4214" s="262"/>
      <c r="N4214" s="262" t="n">
        <v>113.1</v>
      </c>
      <c r="O4214" s="262" t="n">
        <v>1.2</v>
      </c>
      <c r="P4214" s="262" t="n">
        <v>226</v>
      </c>
      <c r="Q4214" s="262" t="n">
        <v>226.2</v>
      </c>
      <c r="R4214" s="331" t="n">
        <f aca="false">A4214*F4214</f>
        <v>0.8</v>
      </c>
    </row>
    <row r="4215" s="1" customFormat="true" ht="12.75" hidden="false" customHeight="false" outlineLevel="0" collapsed="false">
      <c r="A4215" s="336" t="n">
        <f aca="false">SUM(A4210:A4214)</f>
        <v>35</v>
      </c>
      <c r="B4215" s="336" t="s">
        <v>377</v>
      </c>
      <c r="C4215" s="336"/>
      <c r="D4215" s="336"/>
      <c r="E4215" s="336"/>
      <c r="F4215" s="337" t="n">
        <f aca="false">R4215</f>
        <v>12.92</v>
      </c>
      <c r="G4215" s="338"/>
      <c r="H4215" s="339" t="n">
        <f aca="false">SUM(H4210:H4214)</f>
        <v>9839</v>
      </c>
      <c r="I4215" s="340"/>
      <c r="J4215" s="341" t="n">
        <f aca="false">SUM(J4210:J4214)</f>
        <v>5569.06446153846</v>
      </c>
      <c r="K4215" s="335" t="n">
        <f aca="false">SUM(K4210:K4214)</f>
        <v>4269.93553846154</v>
      </c>
      <c r="L4215" s="330"/>
      <c r="M4215" s="262"/>
      <c r="N4215" s="262"/>
      <c r="O4215" s="262"/>
      <c r="P4215" s="262"/>
      <c r="Q4215" s="262"/>
      <c r="R4215" s="331" t="n">
        <f aca="false">SUM(R4210:R4214)</f>
        <v>12.92</v>
      </c>
    </row>
    <row r="4216" s="1" customFormat="true" ht="12.75" hidden="false" customHeight="false" outlineLevel="0" collapsed="false">
      <c r="A4216" s="262"/>
      <c r="B4216" s="272" t="s">
        <v>914</v>
      </c>
      <c r="C4216" s="342"/>
      <c r="D4216" s="342"/>
      <c r="E4216" s="262"/>
      <c r="F4216" s="262"/>
      <c r="G4216" s="333"/>
      <c r="H4216" s="343" t="n">
        <v>0</v>
      </c>
      <c r="I4216" s="344" t="n">
        <f aca="false">K4217/J4217</f>
        <v>0.766724028416429</v>
      </c>
      <c r="J4216" s="345"/>
      <c r="K4216" s="335"/>
      <c r="L4216" s="330"/>
      <c r="M4216" s="262"/>
      <c r="N4216" s="262"/>
      <c r="O4216" s="262"/>
      <c r="P4216" s="262"/>
      <c r="Q4216" s="262"/>
      <c r="R4216" s="331"/>
    </row>
    <row r="4217" s="1" customFormat="true" ht="13.5" hidden="false" customHeight="false" outlineLevel="0" collapsed="false">
      <c r="A4217" s="346"/>
      <c r="B4217" s="346" t="s">
        <v>915</v>
      </c>
      <c r="C4217" s="346"/>
      <c r="D4217" s="346"/>
      <c r="E4217" s="346"/>
      <c r="F4217" s="347"/>
      <c r="G4217" s="348"/>
      <c r="H4217" s="349" t="n">
        <f aca="false">SUM(H4215:H4216)</f>
        <v>9839</v>
      </c>
      <c r="I4217" s="350" t="n">
        <f aca="false">K4217/H4217</f>
        <v>0.433980642185338</v>
      </c>
      <c r="J4217" s="351" t="n">
        <f aca="false">SUM(J4215:J4216)</f>
        <v>5569.06446153846</v>
      </c>
      <c r="K4217" s="352" t="n">
        <f aca="false">H4217-J4217</f>
        <v>4269.93553846154</v>
      </c>
      <c r="L4217" s="330"/>
      <c r="M4217" s="262"/>
      <c r="N4217" s="262"/>
      <c r="O4217" s="262"/>
      <c r="P4217" s="262"/>
      <c r="Q4217" s="262"/>
      <c r="R4217" s="331"/>
    </row>
    <row r="4218" s="1" customFormat="true" ht="13.5" hidden="false" customHeight="false" outlineLevel="0" collapsed="false">
      <c r="A4218" s="262"/>
      <c r="B4218" s="332"/>
      <c r="C4218" s="342"/>
      <c r="D4218" s="342"/>
      <c r="E4218" s="262"/>
      <c r="F4218" s="262"/>
      <c r="G4218" s="262"/>
      <c r="H4218" s="262"/>
      <c r="I4218" s="354"/>
      <c r="J4218" s="354"/>
      <c r="K4218" s="355"/>
      <c r="L4218" s="330"/>
      <c r="M4218" s="262"/>
      <c r="N4218" s="262"/>
      <c r="O4218" s="262"/>
      <c r="P4218" s="262"/>
      <c r="Q4218" s="262"/>
      <c r="R4218" s="331"/>
    </row>
    <row r="4219" s="1" customFormat="true" ht="13.5" hidden="false" customHeight="false" outlineLevel="0" collapsed="false">
      <c r="A4219" s="322"/>
      <c r="B4219" s="323" t="s">
        <v>4734</v>
      </c>
      <c r="C4219" s="324"/>
      <c r="D4219" s="325" t="n">
        <v>42808</v>
      </c>
      <c r="E4219" s="322"/>
      <c r="F4219" s="322" t="s">
        <v>4733</v>
      </c>
      <c r="G4219" s="324"/>
      <c r="H4219" s="326" t="n">
        <v>0</v>
      </c>
      <c r="I4219" s="327" t="s">
        <v>358</v>
      </c>
      <c r="J4219" s="328" t="n">
        <v>65</v>
      </c>
      <c r="K4219" s="329" t="n">
        <v>59</v>
      </c>
      <c r="L4219" s="330"/>
      <c r="M4219" s="262"/>
      <c r="N4219" s="262"/>
      <c r="O4219" s="262"/>
      <c r="P4219" s="262"/>
      <c r="Q4219" s="262"/>
      <c r="R4219" s="331"/>
    </row>
    <row r="4220" s="1" customFormat="true" ht="12.75" hidden="false" customHeight="false" outlineLevel="0" collapsed="false">
      <c r="A4220" s="262" t="n">
        <v>10</v>
      </c>
      <c r="B4220" s="332" t="s">
        <v>3044</v>
      </c>
      <c r="C4220" s="332" t="s">
        <v>3045</v>
      </c>
      <c r="D4220" s="332" t="s">
        <v>3046</v>
      </c>
      <c r="E4220" s="262"/>
      <c r="F4220" s="331" t="n">
        <v>0.65</v>
      </c>
      <c r="G4220" s="333" t="n">
        <v>200</v>
      </c>
      <c r="H4220" s="333" t="n">
        <f aca="false">A4220*G4220*(1-H4219/100)</f>
        <v>2000</v>
      </c>
      <c r="I4220" s="334" t="n">
        <v>119.34</v>
      </c>
      <c r="J4220" s="334" t="n">
        <f aca="false">(A4220*I4220)/J4219*K4219</f>
        <v>1083.24</v>
      </c>
      <c r="K4220" s="335" t="n">
        <f aca="false">H4220-J4220</f>
        <v>916.76</v>
      </c>
      <c r="L4220" s="330"/>
      <c r="M4220" s="262"/>
      <c r="N4220" s="262" t="n">
        <v>119.34</v>
      </c>
      <c r="O4220" s="262" t="n">
        <v>1.36</v>
      </c>
      <c r="P4220" s="262"/>
      <c r="Q4220" s="262" t="n">
        <v>161.109</v>
      </c>
      <c r="R4220" s="331" t="n">
        <f aca="false">A4220*F4220</f>
        <v>6.5</v>
      </c>
    </row>
    <row r="4221" s="1" customFormat="true" ht="12.75" hidden="false" customHeight="false" outlineLevel="0" collapsed="false">
      <c r="A4221" s="262" t="n">
        <v>2</v>
      </c>
      <c r="B4221" s="332" t="s">
        <v>4735</v>
      </c>
      <c r="C4221" s="332" t="s">
        <v>4736</v>
      </c>
      <c r="D4221" s="332" t="s">
        <v>4737</v>
      </c>
      <c r="E4221" s="262"/>
      <c r="F4221" s="331" t="n">
        <v>159</v>
      </c>
      <c r="G4221" s="333" t="n">
        <v>39500</v>
      </c>
      <c r="H4221" s="333" t="n">
        <f aca="false">A4221*G4221*(1-H4219/100)</f>
        <v>79000</v>
      </c>
      <c r="I4221" s="334" t="n">
        <v>37432.85</v>
      </c>
      <c r="J4221" s="334" t="n">
        <f aca="false">(A4221*I4221)/J4219*K4219</f>
        <v>67955.02</v>
      </c>
      <c r="K4221" s="335" t="n">
        <f aca="false">H4221-J4221</f>
        <v>11044.98</v>
      </c>
      <c r="L4221" s="330"/>
      <c r="M4221" s="262"/>
      <c r="N4221" s="262" t="n">
        <v>37432.85</v>
      </c>
      <c r="O4221" s="262" t="n">
        <v>433</v>
      </c>
      <c r="P4221" s="262"/>
      <c r="Q4221" s="262" t="n">
        <v>39304.4925</v>
      </c>
      <c r="R4221" s="331" t="n">
        <f aca="false">A4221*F4221</f>
        <v>318</v>
      </c>
    </row>
    <row r="4222" s="1" customFormat="true" ht="12.75" hidden="false" customHeight="false" outlineLevel="0" collapsed="false">
      <c r="A4222" s="336" t="n">
        <f aca="false">SUM(A4220:A4221)</f>
        <v>12</v>
      </c>
      <c r="B4222" s="336" t="s">
        <v>377</v>
      </c>
      <c r="C4222" s="336"/>
      <c r="D4222" s="336"/>
      <c r="E4222" s="336"/>
      <c r="F4222" s="337" t="n">
        <f aca="false">R4222</f>
        <v>324.5</v>
      </c>
      <c r="G4222" s="338"/>
      <c r="H4222" s="339" t="n">
        <f aca="false">SUM(H4220:H4221)</f>
        <v>81000</v>
      </c>
      <c r="I4222" s="340"/>
      <c r="J4222" s="341" t="n">
        <f aca="false">SUM(J4220:J4221)</f>
        <v>69038.26</v>
      </c>
      <c r="K4222" s="335" t="n">
        <f aca="false">SUM(K4220:K4221)</f>
        <v>11961.74</v>
      </c>
      <c r="L4222" s="330"/>
      <c r="M4222" s="262"/>
      <c r="N4222" s="262"/>
      <c r="O4222" s="262"/>
      <c r="P4222" s="262"/>
      <c r="Q4222" s="262"/>
      <c r="R4222" s="331" t="n">
        <f aca="false">SUM(R4220:R4221)</f>
        <v>324.5</v>
      </c>
    </row>
    <row r="4223" s="1" customFormat="true" ht="12.75" hidden="false" customHeight="false" outlineLevel="0" collapsed="false">
      <c r="A4223" s="262"/>
      <c r="B4223" s="272" t="s">
        <v>914</v>
      </c>
      <c r="C4223" s="342"/>
      <c r="D4223" s="342"/>
      <c r="E4223" s="262"/>
      <c r="F4223" s="262"/>
      <c r="G4223" s="333"/>
      <c r="H4223" s="343" t="n">
        <v>0</v>
      </c>
      <c r="I4223" s="344" t="n">
        <f aca="false">K4224/J4224</f>
        <v>0.173262477936147</v>
      </c>
      <c r="J4223" s="345"/>
      <c r="K4223" s="335"/>
      <c r="L4223" s="330"/>
      <c r="M4223" s="262"/>
      <c r="N4223" s="262"/>
      <c r="O4223" s="262"/>
      <c r="P4223" s="262"/>
      <c r="Q4223" s="262"/>
      <c r="R4223" s="331"/>
    </row>
    <row r="4224" s="1" customFormat="true" ht="13.5" hidden="false" customHeight="false" outlineLevel="0" collapsed="false">
      <c r="A4224" s="346"/>
      <c r="B4224" s="346" t="s">
        <v>915</v>
      </c>
      <c r="C4224" s="346"/>
      <c r="D4224" s="346"/>
      <c r="E4224" s="346"/>
      <c r="F4224" s="347"/>
      <c r="G4224" s="348"/>
      <c r="H4224" s="349" t="n">
        <f aca="false">SUM(H4222:H4223)</f>
        <v>81000</v>
      </c>
      <c r="I4224" s="350" t="n">
        <f aca="false">K4224/H4224</f>
        <v>0.147675802469136</v>
      </c>
      <c r="J4224" s="351" t="n">
        <f aca="false">SUM(J4222:J4223)</f>
        <v>69038.26</v>
      </c>
      <c r="K4224" s="352" t="n">
        <f aca="false">H4224-J4224</f>
        <v>11961.74</v>
      </c>
      <c r="L4224" s="330"/>
      <c r="M4224" s="262"/>
      <c r="N4224" s="262"/>
      <c r="O4224" s="262"/>
      <c r="P4224" s="262"/>
      <c r="Q4224" s="262"/>
      <c r="R4224" s="331"/>
    </row>
    <row r="4225" s="1" customFormat="true" ht="13.5" hidden="false" customHeight="false" outlineLevel="0" collapsed="false">
      <c r="A4225" s="262"/>
      <c r="B4225" s="332"/>
      <c r="C4225" s="342"/>
      <c r="D4225" s="342"/>
      <c r="E4225" s="262"/>
      <c r="F4225" s="262"/>
      <c r="G4225" s="262"/>
      <c r="H4225" s="262"/>
      <c r="I4225" s="354"/>
      <c r="J4225" s="354"/>
      <c r="K4225" s="355"/>
      <c r="L4225" s="330"/>
      <c r="M4225" s="262"/>
      <c r="N4225" s="262"/>
      <c r="O4225" s="262"/>
      <c r="P4225" s="262"/>
      <c r="Q4225" s="262"/>
      <c r="R4225" s="331"/>
    </row>
    <row r="4226" s="1" customFormat="true" ht="13.5" hidden="false" customHeight="false" outlineLevel="0" collapsed="false">
      <c r="A4226" s="322"/>
      <c r="B4226" s="323" t="s">
        <v>4738</v>
      </c>
      <c r="C4226" s="324"/>
      <c r="D4226" s="325" t="n">
        <v>42808</v>
      </c>
      <c r="E4226" s="322"/>
      <c r="F4226" s="322" t="s">
        <v>4733</v>
      </c>
      <c r="G4226" s="324"/>
      <c r="H4226" s="326" t="n">
        <v>0</v>
      </c>
      <c r="I4226" s="327" t="s">
        <v>358</v>
      </c>
      <c r="J4226" s="328" t="n">
        <v>65</v>
      </c>
      <c r="K4226" s="329" t="n">
        <v>59</v>
      </c>
      <c r="L4226" s="330"/>
      <c r="M4226" s="262"/>
      <c r="N4226" s="262"/>
      <c r="O4226" s="262"/>
      <c r="P4226" s="262"/>
      <c r="Q4226" s="262"/>
      <c r="R4226" s="331"/>
    </row>
    <row r="4227" s="1" customFormat="true" ht="12.75" hidden="false" customHeight="false" outlineLevel="0" collapsed="false">
      <c r="A4227" s="262" t="n">
        <v>4</v>
      </c>
      <c r="B4227" s="332" t="s">
        <v>1878</v>
      </c>
      <c r="C4227" s="332" t="s">
        <v>1879</v>
      </c>
      <c r="D4227" s="332" t="s">
        <v>1880</v>
      </c>
      <c r="E4227" s="262"/>
      <c r="F4227" s="331" t="n">
        <v>2.1</v>
      </c>
      <c r="G4227" s="333" t="n">
        <v>10500</v>
      </c>
      <c r="H4227" s="333" t="n">
        <f aca="false">A4227*G4227*(1-H4226/100)</f>
        <v>42000</v>
      </c>
      <c r="I4227" s="334" t="n">
        <v>8027.5</v>
      </c>
      <c r="J4227" s="334" t="n">
        <f aca="false">(A4227*I4227)/J4226*K4226</f>
        <v>29146</v>
      </c>
      <c r="K4227" s="335" t="n">
        <f aca="false">H4227-J4227</f>
        <v>12854</v>
      </c>
      <c r="L4227" s="330"/>
      <c r="M4227" s="262"/>
      <c r="N4227" s="262" t="n">
        <v>8027.5</v>
      </c>
      <c r="O4227" s="262" t="n">
        <v>95</v>
      </c>
      <c r="P4227" s="262" t="n">
        <v>10500</v>
      </c>
      <c r="Q4227" s="262" t="n">
        <v>10500</v>
      </c>
      <c r="R4227" s="331" t="n">
        <f aca="false">A4227*F4227</f>
        <v>8.4</v>
      </c>
    </row>
    <row r="4228" s="1" customFormat="true" ht="12.75" hidden="false" customHeight="false" outlineLevel="0" collapsed="false">
      <c r="A4228" s="336" t="n">
        <f aca="false">SUM(A4227:A4227)</f>
        <v>4</v>
      </c>
      <c r="B4228" s="336" t="s">
        <v>377</v>
      </c>
      <c r="C4228" s="336"/>
      <c r="D4228" s="336"/>
      <c r="E4228" s="336"/>
      <c r="F4228" s="337" t="n">
        <f aca="false">R4228</f>
        <v>8.4</v>
      </c>
      <c r="G4228" s="338"/>
      <c r="H4228" s="339" t="n">
        <f aca="false">SUM(H4227:H4227)</f>
        <v>42000</v>
      </c>
      <c r="I4228" s="340"/>
      <c r="J4228" s="341" t="n">
        <f aca="false">SUM(J4227:J4227)</f>
        <v>29146</v>
      </c>
      <c r="K4228" s="335" t="n">
        <f aca="false">SUM(K4227:K4227)</f>
        <v>12854</v>
      </c>
      <c r="L4228" s="330"/>
      <c r="M4228" s="262"/>
      <c r="N4228" s="262"/>
      <c r="O4228" s="262"/>
      <c r="P4228" s="262"/>
      <c r="Q4228" s="262"/>
      <c r="R4228" s="331" t="n">
        <f aca="false">SUM(R4227:R4227)</f>
        <v>8.4</v>
      </c>
    </row>
    <row r="4229" s="1" customFormat="true" ht="12.75" hidden="false" customHeight="false" outlineLevel="0" collapsed="false">
      <c r="A4229" s="262"/>
      <c r="B4229" s="272" t="s">
        <v>914</v>
      </c>
      <c r="C4229" s="342"/>
      <c r="D4229" s="342"/>
      <c r="E4229" s="262"/>
      <c r="F4229" s="262"/>
      <c r="G4229" s="333"/>
      <c r="H4229" s="343" t="n">
        <v>0</v>
      </c>
      <c r="I4229" s="344" t="n">
        <f aca="false">K4230/J4230</f>
        <v>0.441021066355589</v>
      </c>
      <c r="J4229" s="345"/>
      <c r="K4229" s="335"/>
      <c r="L4229" s="330"/>
      <c r="M4229" s="262"/>
      <c r="N4229" s="262"/>
      <c r="O4229" s="262"/>
      <c r="P4229" s="262"/>
      <c r="Q4229" s="262"/>
      <c r="R4229" s="331"/>
    </row>
    <row r="4230" s="1" customFormat="true" ht="13.5" hidden="false" customHeight="false" outlineLevel="0" collapsed="false">
      <c r="A4230" s="346"/>
      <c r="B4230" s="346" t="s">
        <v>915</v>
      </c>
      <c r="C4230" s="346"/>
      <c r="D4230" s="346"/>
      <c r="E4230" s="346"/>
      <c r="F4230" s="347"/>
      <c r="G4230" s="348"/>
      <c r="H4230" s="349" t="n">
        <f aca="false">SUM(H4228:H4229)</f>
        <v>42000</v>
      </c>
      <c r="I4230" s="350" t="n">
        <f aca="false">K4230/H4230</f>
        <v>0.306047619047619</v>
      </c>
      <c r="J4230" s="351" t="n">
        <f aca="false">SUM(J4228:J4229)</f>
        <v>29146</v>
      </c>
      <c r="K4230" s="352" t="n">
        <f aca="false">H4230-J4230</f>
        <v>12854</v>
      </c>
      <c r="L4230" s="330"/>
      <c r="M4230" s="262"/>
      <c r="N4230" s="262"/>
      <c r="O4230" s="262"/>
      <c r="P4230" s="262"/>
      <c r="Q4230" s="262"/>
      <c r="R4230" s="331"/>
    </row>
    <row r="4231" s="1" customFormat="true" ht="13.5" hidden="false" customHeight="false" outlineLevel="0" collapsed="false">
      <c r="A4231" s="262"/>
      <c r="B4231" s="332"/>
      <c r="C4231" s="342"/>
      <c r="D4231" s="342"/>
      <c r="E4231" s="262"/>
      <c r="F4231" s="262"/>
      <c r="G4231" s="262"/>
      <c r="H4231" s="262"/>
      <c r="I4231" s="354"/>
      <c r="J4231" s="354"/>
      <c r="K4231" s="355"/>
      <c r="L4231" s="330"/>
      <c r="M4231" s="262"/>
      <c r="N4231" s="262"/>
      <c r="O4231" s="262"/>
      <c r="P4231" s="262"/>
      <c r="Q4231" s="262"/>
      <c r="R4231" s="331"/>
    </row>
    <row r="4232" s="1" customFormat="true" ht="26.25" hidden="false" customHeight="false" outlineLevel="0" collapsed="false">
      <c r="A4232" s="322"/>
      <c r="B4232" s="422" t="s">
        <v>4739</v>
      </c>
      <c r="C4232" s="324" t="s">
        <v>4740</v>
      </c>
      <c r="D4232" s="325" t="n">
        <v>42808</v>
      </c>
      <c r="E4232" s="322"/>
      <c r="F4232" s="322" t="s">
        <v>4733</v>
      </c>
      <c r="G4232" s="324"/>
      <c r="H4232" s="326" t="n">
        <v>0</v>
      </c>
      <c r="I4232" s="327" t="s">
        <v>358</v>
      </c>
      <c r="J4232" s="328" t="n">
        <v>65</v>
      </c>
      <c r="K4232" s="329" t="n">
        <v>59</v>
      </c>
      <c r="L4232" s="330"/>
      <c r="M4232" s="262"/>
      <c r="N4232" s="262"/>
      <c r="O4232" s="262"/>
      <c r="P4232" s="262"/>
      <c r="Q4232" s="262"/>
      <c r="R4232" s="331"/>
    </row>
    <row r="4233" s="1" customFormat="true" ht="12.75" hidden="false" customHeight="false" outlineLevel="0" collapsed="false">
      <c r="A4233" s="262" t="n">
        <v>2</v>
      </c>
      <c r="B4233" s="332" t="s">
        <v>4741</v>
      </c>
      <c r="C4233" s="332" t="s">
        <v>2498</v>
      </c>
      <c r="D4233" s="332" t="s">
        <v>4742</v>
      </c>
      <c r="E4233" s="262"/>
      <c r="F4233" s="331" t="n">
        <v>4</v>
      </c>
      <c r="G4233" s="333" t="n">
        <v>1200</v>
      </c>
      <c r="H4233" s="333" t="n">
        <f aca="false">A4233*G4233*(1-H4232/100)</f>
        <v>2400</v>
      </c>
      <c r="I4233" s="334" t="n">
        <v>772.2</v>
      </c>
      <c r="J4233" s="334" t="n">
        <f aca="false">(A4233*I4233)/J4232*K4232</f>
        <v>1401.84</v>
      </c>
      <c r="K4233" s="335" t="n">
        <f aca="false">H4233-J4233</f>
        <v>998.16</v>
      </c>
      <c r="L4233" s="330"/>
      <c r="M4233" s="262"/>
      <c r="N4233" s="262" t="n">
        <v>772.2</v>
      </c>
      <c r="O4233" s="262" t="n">
        <v>8.8</v>
      </c>
      <c r="P4233" s="262" t="n">
        <v>1800</v>
      </c>
      <c r="Q4233" s="262" t="n">
        <v>1200</v>
      </c>
      <c r="R4233" s="331" t="n">
        <f aca="false">A4233*F4233</f>
        <v>8</v>
      </c>
    </row>
    <row r="4234" s="1" customFormat="true" ht="12.75" hidden="false" customHeight="false" outlineLevel="0" collapsed="false">
      <c r="A4234" s="336" t="n">
        <f aca="false">SUM(A4233:A4233)</f>
        <v>2</v>
      </c>
      <c r="B4234" s="336" t="s">
        <v>377</v>
      </c>
      <c r="C4234" s="336"/>
      <c r="D4234" s="336"/>
      <c r="E4234" s="336"/>
      <c r="F4234" s="337" t="n">
        <f aca="false">R4234</f>
        <v>8</v>
      </c>
      <c r="G4234" s="338"/>
      <c r="H4234" s="339" t="n">
        <f aca="false">SUM(H4233:H4233)</f>
        <v>2400</v>
      </c>
      <c r="I4234" s="340"/>
      <c r="J4234" s="341" t="n">
        <f aca="false">SUM(J4233:J4233)</f>
        <v>1401.84</v>
      </c>
      <c r="K4234" s="335" t="n">
        <f aca="false">SUM(K4233:K4233)</f>
        <v>998.16</v>
      </c>
      <c r="L4234" s="330"/>
      <c r="M4234" s="262"/>
      <c r="N4234" s="262"/>
      <c r="O4234" s="262"/>
      <c r="P4234" s="262"/>
      <c r="Q4234" s="262"/>
      <c r="R4234" s="331" t="n">
        <f aca="false">SUM(R4233:R4233)</f>
        <v>8</v>
      </c>
    </row>
    <row r="4235" s="1" customFormat="true" ht="12.75" hidden="false" customHeight="false" outlineLevel="0" collapsed="false">
      <c r="A4235" s="262"/>
      <c r="B4235" s="272" t="s">
        <v>914</v>
      </c>
      <c r="C4235" s="380" t="s">
        <v>4743</v>
      </c>
      <c r="D4235" s="342"/>
      <c r="E4235" s="262"/>
      <c r="F4235" s="262"/>
      <c r="G4235" s="333"/>
      <c r="H4235" s="343" t="n">
        <v>0</v>
      </c>
      <c r="I4235" s="344" t="n">
        <f aca="false">K4236/J4236</f>
        <v>0.712035610340695</v>
      </c>
      <c r="J4235" s="345"/>
      <c r="K4235" s="335"/>
      <c r="L4235" s="330"/>
      <c r="M4235" s="262"/>
      <c r="N4235" s="262"/>
      <c r="O4235" s="262"/>
      <c r="P4235" s="262"/>
      <c r="Q4235" s="262"/>
      <c r="R4235" s="331"/>
    </row>
    <row r="4236" s="1" customFormat="true" ht="13.5" hidden="false" customHeight="false" outlineLevel="0" collapsed="false">
      <c r="A4236" s="346"/>
      <c r="B4236" s="346" t="s">
        <v>915</v>
      </c>
      <c r="C4236" s="346"/>
      <c r="D4236" s="346"/>
      <c r="E4236" s="346"/>
      <c r="F4236" s="347"/>
      <c r="G4236" s="348"/>
      <c r="H4236" s="349" t="n">
        <f aca="false">SUM(H4234:H4235)</f>
        <v>2400</v>
      </c>
      <c r="I4236" s="350" t="n">
        <f aca="false">K4236/H4236</f>
        <v>0.4159</v>
      </c>
      <c r="J4236" s="351" t="n">
        <f aca="false">SUM(J4234:J4235)</f>
        <v>1401.84</v>
      </c>
      <c r="K4236" s="352" t="n">
        <f aca="false">H4236-J4236</f>
        <v>998.16</v>
      </c>
      <c r="L4236" s="330"/>
      <c r="M4236" s="262"/>
      <c r="N4236" s="262"/>
      <c r="O4236" s="262"/>
      <c r="P4236" s="262"/>
      <c r="Q4236" s="262"/>
      <c r="R4236" s="331"/>
    </row>
    <row r="4237" s="1" customFormat="true" ht="13.5" hidden="false" customHeight="false" outlineLevel="0" collapsed="false">
      <c r="A4237" s="262"/>
      <c r="B4237" s="332"/>
      <c r="C4237" s="342"/>
      <c r="D4237" s="342"/>
      <c r="E4237" s="262"/>
      <c r="F4237" s="262"/>
      <c r="G4237" s="262"/>
      <c r="H4237" s="262"/>
      <c r="I4237" s="354"/>
      <c r="J4237" s="354"/>
      <c r="K4237" s="355"/>
      <c r="L4237" s="330"/>
      <c r="M4237" s="262"/>
      <c r="N4237" s="262"/>
      <c r="O4237" s="262"/>
      <c r="P4237" s="262"/>
      <c r="Q4237" s="262"/>
      <c r="R4237" s="331"/>
    </row>
    <row r="4238" s="1" customFormat="true" ht="67.5" hidden="false" customHeight="true" outlineLevel="0" collapsed="false">
      <c r="A4238" s="322"/>
      <c r="B4238" s="423" t="s">
        <v>4744</v>
      </c>
      <c r="C4238" s="423"/>
      <c r="D4238" s="325" t="n">
        <v>42808</v>
      </c>
      <c r="E4238" s="322"/>
      <c r="F4238" s="322" t="s">
        <v>4745</v>
      </c>
      <c r="G4238" s="324"/>
      <c r="H4238" s="326" t="n">
        <v>0</v>
      </c>
      <c r="I4238" s="327" t="s">
        <v>358</v>
      </c>
      <c r="J4238" s="328" t="n">
        <v>65</v>
      </c>
      <c r="K4238" s="329" t="n">
        <v>59</v>
      </c>
      <c r="L4238" s="330"/>
      <c r="M4238" s="262"/>
      <c r="N4238" s="262"/>
      <c r="O4238" s="262"/>
      <c r="P4238" s="262"/>
      <c r="Q4238" s="262"/>
      <c r="R4238" s="331"/>
    </row>
    <row r="4239" s="1" customFormat="true" ht="12.75" hidden="false" customHeight="false" outlineLevel="0" collapsed="false">
      <c r="A4239" s="262" t="n">
        <v>1</v>
      </c>
      <c r="B4239" s="332" t="s">
        <v>4746</v>
      </c>
      <c r="C4239" s="332" t="s">
        <v>4747</v>
      </c>
      <c r="D4239" s="332" t="s">
        <v>4748</v>
      </c>
      <c r="E4239" s="262"/>
      <c r="F4239" s="331" t="n">
        <v>15</v>
      </c>
      <c r="G4239" s="333" t="n">
        <v>7840</v>
      </c>
      <c r="H4239" s="333" t="n">
        <f aca="false">A4239*G4239*(1-H4238/100)</f>
        <v>7840</v>
      </c>
      <c r="I4239" s="334" t="n">
        <v>5600.14</v>
      </c>
      <c r="J4239" s="334" t="n">
        <f aca="false">(A4239*I4239)/J4238*K4238</f>
        <v>5083.204</v>
      </c>
      <c r="K4239" s="335" t="n">
        <f aca="false">H4239-J4239</f>
        <v>2756.796</v>
      </c>
      <c r="L4239" s="330"/>
      <c r="M4239" s="262"/>
      <c r="N4239" s="262" t="n">
        <v>5600.14</v>
      </c>
      <c r="O4239" s="262" t="n">
        <v>61.54</v>
      </c>
      <c r="P4239" s="262" t="n">
        <v>8960.224</v>
      </c>
      <c r="Q4239" s="262" t="n">
        <v>7840.196</v>
      </c>
      <c r="R4239" s="331" t="n">
        <f aca="false">A4239*F4239</f>
        <v>15</v>
      </c>
    </row>
    <row r="4240" s="1" customFormat="true" ht="12.75" hidden="false" customHeight="false" outlineLevel="0" collapsed="false">
      <c r="A4240" s="336" t="n">
        <f aca="false">SUM(A4239:A4239)</f>
        <v>1</v>
      </c>
      <c r="B4240" s="336" t="s">
        <v>377</v>
      </c>
      <c r="C4240" s="336"/>
      <c r="D4240" s="336"/>
      <c r="E4240" s="336"/>
      <c r="F4240" s="337" t="n">
        <f aca="false">R4240</f>
        <v>15</v>
      </c>
      <c r="G4240" s="338"/>
      <c r="H4240" s="339" t="n">
        <f aca="false">SUM(H4239:H4239)</f>
        <v>7840</v>
      </c>
      <c r="I4240" s="340"/>
      <c r="J4240" s="341" t="n">
        <f aca="false">SUM(J4239:J4239)</f>
        <v>5083.204</v>
      </c>
      <c r="K4240" s="335" t="n">
        <f aca="false">SUM(K4239:K4239)</f>
        <v>2756.796</v>
      </c>
      <c r="L4240" s="330"/>
      <c r="M4240" s="262"/>
      <c r="N4240" s="262"/>
      <c r="O4240" s="262"/>
      <c r="P4240" s="262"/>
      <c r="Q4240" s="262"/>
      <c r="R4240" s="331" t="n">
        <f aca="false">SUM(R4239:R4239)</f>
        <v>15</v>
      </c>
    </row>
    <row r="4241" s="1" customFormat="true" ht="25.5" hidden="false" customHeight="false" outlineLevel="0" collapsed="false">
      <c r="A4241" s="262"/>
      <c r="B4241" s="272" t="s">
        <v>914</v>
      </c>
      <c r="C4241" s="421" t="s">
        <v>4749</v>
      </c>
      <c r="D4241" s="342"/>
      <c r="E4241" s="262"/>
      <c r="F4241" s="262"/>
      <c r="G4241" s="333"/>
      <c r="H4241" s="343" t="n">
        <v>0</v>
      </c>
      <c r="I4241" s="344" t="n">
        <f aca="false">K4242/J4242</f>
        <v>0.542334322997857</v>
      </c>
      <c r="J4241" s="345"/>
      <c r="K4241" s="335"/>
      <c r="L4241" s="330"/>
      <c r="M4241" s="262"/>
      <c r="N4241" s="262"/>
      <c r="O4241" s="262"/>
      <c r="P4241" s="262"/>
      <c r="Q4241" s="262"/>
      <c r="R4241" s="331"/>
    </row>
    <row r="4242" s="1" customFormat="true" ht="13.5" hidden="false" customHeight="false" outlineLevel="0" collapsed="false">
      <c r="A4242" s="346"/>
      <c r="B4242" s="346" t="s">
        <v>915</v>
      </c>
      <c r="C4242" s="346"/>
      <c r="D4242" s="346"/>
      <c r="E4242" s="346"/>
      <c r="F4242" s="347"/>
      <c r="G4242" s="348"/>
      <c r="H4242" s="349" t="n">
        <f aca="false">SUM(H4240:H4241)</f>
        <v>7840</v>
      </c>
      <c r="I4242" s="350" t="n">
        <f aca="false">K4242/H4242</f>
        <v>0.351632142857143</v>
      </c>
      <c r="J4242" s="351" t="n">
        <f aca="false">SUM(J4240:J4241)</f>
        <v>5083.204</v>
      </c>
      <c r="K4242" s="352" t="n">
        <f aca="false">H4242-J4242</f>
        <v>2756.796</v>
      </c>
      <c r="L4242" s="330"/>
      <c r="M4242" s="262"/>
      <c r="N4242" s="262"/>
      <c r="O4242" s="262"/>
      <c r="P4242" s="262"/>
      <c r="Q4242" s="262"/>
      <c r="R4242" s="331"/>
    </row>
    <row r="4243" s="1" customFormat="true" ht="13.5" hidden="false" customHeight="false" outlineLevel="0" collapsed="false">
      <c r="A4243" s="262"/>
      <c r="B4243" s="332"/>
      <c r="C4243" s="342"/>
      <c r="D4243" s="342"/>
      <c r="E4243" s="262"/>
      <c r="F4243" s="262"/>
      <c r="G4243" s="262"/>
      <c r="H4243" s="262"/>
      <c r="I4243" s="354"/>
      <c r="J4243" s="354"/>
      <c r="K4243" s="355"/>
      <c r="L4243" s="330"/>
      <c r="M4243" s="262"/>
      <c r="N4243" s="262"/>
      <c r="O4243" s="262"/>
      <c r="P4243" s="262"/>
      <c r="Q4243" s="262"/>
      <c r="R4243" s="331"/>
    </row>
    <row r="4244" s="1" customFormat="true" ht="13.5" hidden="false" customHeight="false" outlineLevel="0" collapsed="false">
      <c r="A4244" s="322"/>
      <c r="B4244" s="323" t="s">
        <v>2311</v>
      </c>
      <c r="C4244" s="324"/>
      <c r="D4244" s="325" t="n">
        <v>42809</v>
      </c>
      <c r="E4244" s="322"/>
      <c r="F4244" s="322" t="s">
        <v>4745</v>
      </c>
      <c r="G4244" s="324"/>
      <c r="H4244" s="326" t="n">
        <v>0</v>
      </c>
      <c r="I4244" s="327" t="s">
        <v>358</v>
      </c>
      <c r="J4244" s="328" t="n">
        <v>65</v>
      </c>
      <c r="K4244" s="329" t="n">
        <v>59</v>
      </c>
      <c r="L4244" s="330"/>
      <c r="M4244" s="262"/>
      <c r="N4244" s="262"/>
      <c r="O4244" s="262"/>
      <c r="P4244" s="262"/>
      <c r="Q4244" s="262"/>
      <c r="R4244" s="331"/>
    </row>
    <row r="4245" s="1" customFormat="true" ht="12.75" hidden="false" customHeight="false" outlineLevel="0" collapsed="false">
      <c r="A4245" s="262" t="n">
        <v>2</v>
      </c>
      <c r="B4245" s="332" t="s">
        <v>3264</v>
      </c>
      <c r="C4245" s="332" t="s">
        <v>2386</v>
      </c>
      <c r="D4245" s="332" t="s">
        <v>3265</v>
      </c>
      <c r="E4245" s="262"/>
      <c r="F4245" s="331" t="n">
        <v>1.23</v>
      </c>
      <c r="G4245" s="333" t="n">
        <v>924</v>
      </c>
      <c r="H4245" s="333" t="n">
        <f aca="false">A4245*G4245*(1-H4244/100)</f>
        <v>1848</v>
      </c>
      <c r="I4245" s="334" t="n">
        <v>659.88</v>
      </c>
      <c r="J4245" s="334" t="n">
        <f aca="false">(A4245*I4245)/J4244*K4244</f>
        <v>1197.936</v>
      </c>
      <c r="K4245" s="335" t="n">
        <f aca="false">H4245-J4245</f>
        <v>650.064</v>
      </c>
      <c r="L4245" s="330"/>
      <c r="M4245" s="262"/>
      <c r="N4245" s="262" t="n">
        <v>659.88</v>
      </c>
      <c r="O4245" s="262" t="n">
        <v>7.52</v>
      </c>
      <c r="P4245" s="262" t="n">
        <v>1120</v>
      </c>
      <c r="Q4245" s="262" t="n">
        <v>923.832</v>
      </c>
      <c r="R4245" s="331" t="n">
        <f aca="false">A4245*F4245</f>
        <v>2.46</v>
      </c>
    </row>
    <row r="4246" s="1" customFormat="true" ht="12.75" hidden="false" customHeight="false" outlineLevel="0" collapsed="false">
      <c r="A4246" s="262" t="n">
        <v>2</v>
      </c>
      <c r="B4246" s="332" t="s">
        <v>4420</v>
      </c>
      <c r="C4246" s="332" t="s">
        <v>1550</v>
      </c>
      <c r="D4246" s="332" t="s">
        <v>4421</v>
      </c>
      <c r="E4246" s="262"/>
      <c r="F4246" s="331" t="n">
        <v>1.38</v>
      </c>
      <c r="G4246" s="333" t="n">
        <v>1076</v>
      </c>
      <c r="H4246" s="333" t="n">
        <f aca="false">A4246*G4246*(1-H4244/100)</f>
        <v>2152</v>
      </c>
      <c r="I4246" s="334" t="n">
        <v>717.6</v>
      </c>
      <c r="J4246" s="334" t="n">
        <f aca="false">(A4246*I4246)/J4244*K4244</f>
        <v>1302.72</v>
      </c>
      <c r="K4246" s="335" t="n">
        <f aca="false">H4246-J4246</f>
        <v>849.28</v>
      </c>
      <c r="L4246" s="330"/>
      <c r="M4246" s="262"/>
      <c r="N4246" s="262" t="n">
        <v>717.6</v>
      </c>
      <c r="O4246" s="262" t="n">
        <v>7.36</v>
      </c>
      <c r="P4246" s="262" t="n">
        <v>1080</v>
      </c>
      <c r="Q4246" s="262" t="n">
        <v>1076.4</v>
      </c>
      <c r="R4246" s="331" t="n">
        <f aca="false">A4246*F4246</f>
        <v>2.76</v>
      </c>
    </row>
    <row r="4247" s="1" customFormat="true" ht="12.75" hidden="false" customHeight="false" outlineLevel="0" collapsed="false">
      <c r="A4247" s="262" t="n">
        <v>2</v>
      </c>
      <c r="B4247" s="332" t="s">
        <v>2135</v>
      </c>
      <c r="C4247" s="332" t="s">
        <v>1550</v>
      </c>
      <c r="D4247" s="332" t="s">
        <v>2136</v>
      </c>
      <c r="E4247" s="262"/>
      <c r="F4247" s="331" t="n">
        <v>1.94</v>
      </c>
      <c r="G4247" s="333" t="n">
        <v>1330</v>
      </c>
      <c r="H4247" s="333" t="n">
        <f aca="false">A4247*G4247*(1-H4244/100)</f>
        <v>2660</v>
      </c>
      <c r="I4247" s="334" t="n">
        <v>949.65</v>
      </c>
      <c r="J4247" s="334" t="n">
        <f aca="false">(A4247*I4247)/J4244*K4244</f>
        <v>1723.98</v>
      </c>
      <c r="K4247" s="335" t="n">
        <f aca="false">H4247-J4247</f>
        <v>936.02</v>
      </c>
      <c r="L4247" s="330"/>
      <c r="M4247" s="262"/>
      <c r="N4247" s="262" t="n">
        <v>949.65</v>
      </c>
      <c r="O4247" s="262" t="n">
        <v>9.74</v>
      </c>
      <c r="P4247" s="262" t="n">
        <v>1420</v>
      </c>
      <c r="Q4247" s="262" t="n">
        <v>1329.51</v>
      </c>
      <c r="R4247" s="331" t="n">
        <f aca="false">A4247*F4247</f>
        <v>3.88</v>
      </c>
    </row>
    <row r="4248" s="1" customFormat="true" ht="12.75" hidden="false" customHeight="false" outlineLevel="0" collapsed="false">
      <c r="A4248" s="262" t="n">
        <v>4</v>
      </c>
      <c r="B4248" s="332" t="s">
        <v>1935</v>
      </c>
      <c r="C4248" s="332" t="s">
        <v>1680</v>
      </c>
      <c r="D4248" s="332" t="s">
        <v>1936</v>
      </c>
      <c r="E4248" s="262"/>
      <c r="F4248" s="331"/>
      <c r="G4248" s="333" t="n">
        <v>130</v>
      </c>
      <c r="H4248" s="333" t="n">
        <f aca="false">A4248*G4248*(1-H4244/100)</f>
        <v>520</v>
      </c>
      <c r="I4248" s="334" t="n">
        <v>96.525</v>
      </c>
      <c r="J4248" s="334" t="n">
        <f aca="false">(A4248*I4248)/J4244*K4244</f>
        <v>350.46</v>
      </c>
      <c r="K4248" s="335" t="n">
        <f aca="false">H4248-J4248</f>
        <v>169.54</v>
      </c>
      <c r="L4248" s="330"/>
      <c r="M4248" s="262"/>
      <c r="N4248" s="262" t="n">
        <v>96.525</v>
      </c>
      <c r="O4248" s="262" t="n">
        <v>1.1</v>
      </c>
      <c r="P4248" s="262" t="n">
        <v>140</v>
      </c>
      <c r="Q4248" s="262" t="n">
        <v>130.3088</v>
      </c>
      <c r="R4248" s="331" t="n">
        <f aca="false">A4248*F4248</f>
        <v>0</v>
      </c>
    </row>
    <row r="4249" s="1" customFormat="true" ht="12.75" hidden="false" customHeight="false" outlineLevel="0" collapsed="false">
      <c r="A4249" s="262" t="n">
        <v>6</v>
      </c>
      <c r="B4249" s="332" t="s">
        <v>2404</v>
      </c>
      <c r="C4249" s="332" t="s">
        <v>1680</v>
      </c>
      <c r="D4249" s="332" t="s">
        <v>2405</v>
      </c>
      <c r="E4249" s="262"/>
      <c r="F4249" s="331" t="n">
        <v>0.05</v>
      </c>
      <c r="G4249" s="333" t="n">
        <v>130</v>
      </c>
      <c r="H4249" s="333" t="n">
        <f aca="false">A4249*G4249*(1-H4244/100)</f>
        <v>780</v>
      </c>
      <c r="I4249" s="334" t="n">
        <v>96.525</v>
      </c>
      <c r="J4249" s="334" t="n">
        <f aca="false">(A4249*I4249)/J4244*K4244</f>
        <v>525.69</v>
      </c>
      <c r="K4249" s="335" t="n">
        <f aca="false">H4249-J4249</f>
        <v>254.31</v>
      </c>
      <c r="L4249" s="330"/>
      <c r="M4249" s="262"/>
      <c r="N4249" s="262" t="n">
        <v>96.525</v>
      </c>
      <c r="O4249" s="262" t="n">
        <v>1.1</v>
      </c>
      <c r="P4249" s="262" t="n">
        <v>140</v>
      </c>
      <c r="Q4249" s="262" t="n">
        <v>130.3088</v>
      </c>
      <c r="R4249" s="331" t="n">
        <f aca="false">A4249*F4249</f>
        <v>0.3</v>
      </c>
    </row>
    <row r="4250" s="1" customFormat="true" ht="12.75" hidden="false" customHeight="false" outlineLevel="0" collapsed="false">
      <c r="A4250" s="336" t="n">
        <f aca="false">SUM(A4245:A4249)</f>
        <v>16</v>
      </c>
      <c r="B4250" s="336" t="s">
        <v>377</v>
      </c>
      <c r="C4250" s="336"/>
      <c r="D4250" s="336"/>
      <c r="E4250" s="336"/>
      <c r="F4250" s="337" t="n">
        <f aca="false">R4250</f>
        <v>9.4</v>
      </c>
      <c r="G4250" s="338"/>
      <c r="H4250" s="339" t="n">
        <f aca="false">SUM(H4245:H4249)</f>
        <v>7960</v>
      </c>
      <c r="I4250" s="340"/>
      <c r="J4250" s="341" t="n">
        <f aca="false">SUM(J4245:J4249)</f>
        <v>5100.786</v>
      </c>
      <c r="K4250" s="335" t="n">
        <f aca="false">SUM(K4245:K4249)</f>
        <v>2859.214</v>
      </c>
      <c r="L4250" s="330"/>
      <c r="M4250" s="262"/>
      <c r="N4250" s="262"/>
      <c r="O4250" s="262"/>
      <c r="P4250" s="262"/>
      <c r="Q4250" s="262"/>
      <c r="R4250" s="331" t="n">
        <f aca="false">SUM(R4245:R4249)</f>
        <v>9.4</v>
      </c>
    </row>
    <row r="4251" s="1" customFormat="true" ht="12.75" hidden="false" customHeight="false" outlineLevel="0" collapsed="false">
      <c r="A4251" s="262"/>
      <c r="B4251" s="272" t="s">
        <v>914</v>
      </c>
      <c r="C4251" s="342"/>
      <c r="D4251" s="342"/>
      <c r="E4251" s="262"/>
      <c r="F4251" s="262"/>
      <c r="G4251" s="333"/>
      <c r="H4251" s="343" t="n">
        <v>0</v>
      </c>
      <c r="I4251" s="344" t="n">
        <f aca="false">K4252/J4252</f>
        <v>0.560543806385918</v>
      </c>
      <c r="J4251" s="345"/>
      <c r="K4251" s="335"/>
      <c r="L4251" s="330"/>
      <c r="M4251" s="262"/>
      <c r="N4251" s="262"/>
      <c r="O4251" s="262"/>
      <c r="P4251" s="262"/>
      <c r="Q4251" s="262"/>
      <c r="R4251" s="331"/>
    </row>
    <row r="4252" s="1" customFormat="true" ht="13.5" hidden="false" customHeight="false" outlineLevel="0" collapsed="false">
      <c r="A4252" s="346"/>
      <c r="B4252" s="346" t="s">
        <v>915</v>
      </c>
      <c r="C4252" s="346"/>
      <c r="D4252" s="346"/>
      <c r="E4252" s="346"/>
      <c r="F4252" s="347"/>
      <c r="G4252" s="348"/>
      <c r="H4252" s="349" t="n">
        <f aca="false">SUM(H4250:H4251)</f>
        <v>7960</v>
      </c>
      <c r="I4252" s="350" t="n">
        <f aca="false">K4252/H4252</f>
        <v>0.359197738693467</v>
      </c>
      <c r="J4252" s="351" t="n">
        <f aca="false">SUM(J4250:J4251)</f>
        <v>5100.786</v>
      </c>
      <c r="K4252" s="352" t="n">
        <f aca="false">H4252-J4252</f>
        <v>2859.214</v>
      </c>
      <c r="L4252" s="330"/>
      <c r="M4252" s="262"/>
      <c r="N4252" s="262"/>
      <c r="O4252" s="262"/>
      <c r="P4252" s="262"/>
      <c r="Q4252" s="262"/>
      <c r="R4252" s="331"/>
    </row>
    <row r="4253" s="1" customFormat="true" ht="13.5" hidden="false" customHeight="false" outlineLevel="0" collapsed="false">
      <c r="A4253" s="262"/>
      <c r="B4253" s="332"/>
      <c r="C4253" s="342"/>
      <c r="D4253" s="342"/>
      <c r="E4253" s="262"/>
      <c r="F4253" s="262"/>
      <c r="G4253" s="262"/>
      <c r="H4253" s="262"/>
      <c r="I4253" s="354"/>
      <c r="J4253" s="354"/>
      <c r="K4253" s="355"/>
      <c r="L4253" s="330"/>
      <c r="M4253" s="262"/>
      <c r="N4253" s="262"/>
      <c r="O4253" s="262"/>
      <c r="P4253" s="262"/>
      <c r="Q4253" s="262"/>
      <c r="R4253" s="331"/>
    </row>
    <row r="4254" s="1" customFormat="true" ht="13.5" hidden="false" customHeight="false" outlineLevel="0" collapsed="false">
      <c r="A4254" s="322"/>
      <c r="B4254" s="323" t="s">
        <v>3633</v>
      </c>
      <c r="C4254" s="324" t="s">
        <v>2080</v>
      </c>
      <c r="D4254" s="325" t="n">
        <v>42809</v>
      </c>
      <c r="E4254" s="322"/>
      <c r="F4254" s="322" t="s">
        <v>4750</v>
      </c>
      <c r="G4254" s="324"/>
      <c r="H4254" s="326" t="n">
        <v>0</v>
      </c>
      <c r="I4254" s="327" t="s">
        <v>358</v>
      </c>
      <c r="J4254" s="328" t="n">
        <v>65</v>
      </c>
      <c r="K4254" s="329" t="n">
        <v>59</v>
      </c>
      <c r="L4254" s="330"/>
      <c r="M4254" s="262"/>
      <c r="N4254" s="262"/>
      <c r="O4254" s="262"/>
      <c r="P4254" s="262"/>
      <c r="Q4254" s="262"/>
      <c r="R4254" s="331"/>
    </row>
    <row r="4255" s="1" customFormat="true" ht="12.75" hidden="false" customHeight="false" outlineLevel="0" collapsed="false">
      <c r="A4255" s="262" t="n">
        <v>2</v>
      </c>
      <c r="B4255" s="332" t="s">
        <v>3839</v>
      </c>
      <c r="C4255" s="332" t="s">
        <v>1550</v>
      </c>
      <c r="D4255" s="332" t="s">
        <v>3840</v>
      </c>
      <c r="E4255" s="262"/>
      <c r="F4255" s="331" t="n">
        <v>2.39</v>
      </c>
      <c r="G4255" s="333" t="n">
        <v>1892</v>
      </c>
      <c r="H4255" s="333" t="n">
        <f aca="false">A4255*G4255*(1-H4254/100)</f>
        <v>3784</v>
      </c>
      <c r="I4255" s="334" t="n">
        <v>1236.3</v>
      </c>
      <c r="J4255" s="334" t="n">
        <f aca="false">(A4255*I4255)/J4254*K4254</f>
        <v>2244.36</v>
      </c>
      <c r="K4255" s="335" t="n">
        <f aca="false">H4255-J4255</f>
        <v>1539.64</v>
      </c>
      <c r="L4255" s="330"/>
      <c r="M4255" s="262"/>
      <c r="N4255" s="262" t="n">
        <v>1236.3</v>
      </c>
      <c r="O4255" s="262" t="n">
        <v>12.68</v>
      </c>
      <c r="P4255" s="262" t="n">
        <v>1850</v>
      </c>
      <c r="Q4255" s="262" t="n">
        <v>1891.539</v>
      </c>
      <c r="R4255" s="331" t="n">
        <f aca="false">A4255*F4255</f>
        <v>4.78</v>
      </c>
    </row>
    <row r="4256" s="1" customFormat="true" ht="12.75" hidden="false" customHeight="false" outlineLevel="0" collapsed="false">
      <c r="A4256" s="262" t="n">
        <v>1</v>
      </c>
      <c r="B4256" s="332" t="s">
        <v>1736</v>
      </c>
      <c r="C4256" s="332" t="s">
        <v>1734</v>
      </c>
      <c r="D4256" s="332" t="s">
        <v>1737</v>
      </c>
      <c r="E4256" s="262"/>
      <c r="F4256" s="331" t="n">
        <v>41</v>
      </c>
      <c r="G4256" s="333" t="n">
        <v>10662</v>
      </c>
      <c r="H4256" s="333" t="n">
        <f aca="false">A4256*G4256*(1-H4254/100)</f>
        <v>10662</v>
      </c>
      <c r="I4256" s="334" t="n">
        <v>7897.5</v>
      </c>
      <c r="J4256" s="334" t="n">
        <f aca="false">(A4256*I4256)/J4254*K4254</f>
        <v>7168.5</v>
      </c>
      <c r="K4256" s="335" t="n">
        <f aca="false">H4256-J4256</f>
        <v>3493.5</v>
      </c>
      <c r="L4256" s="330"/>
      <c r="M4256" s="262"/>
      <c r="N4256" s="262" t="n">
        <v>7897.5</v>
      </c>
      <c r="O4256" s="262" t="n">
        <v>90</v>
      </c>
      <c r="P4256" s="262" t="n">
        <v>11850</v>
      </c>
      <c r="Q4256" s="262" t="n">
        <v>10661.625</v>
      </c>
      <c r="R4256" s="331" t="n">
        <f aca="false">A4256*F4256</f>
        <v>41</v>
      </c>
    </row>
    <row r="4257" s="1" customFormat="true" ht="12.75" hidden="false" customHeight="false" outlineLevel="0" collapsed="false">
      <c r="A4257" s="262" t="n">
        <v>11</v>
      </c>
      <c r="B4257" s="332" t="s">
        <v>4751</v>
      </c>
      <c r="C4257" s="332" t="s">
        <v>4447</v>
      </c>
      <c r="D4257" s="332" t="s">
        <v>4752</v>
      </c>
      <c r="E4257" s="262"/>
      <c r="F4257" s="331" t="n">
        <v>3</v>
      </c>
      <c r="G4257" s="333" t="n">
        <v>1318</v>
      </c>
      <c r="H4257" s="333" t="n">
        <f aca="false">A4257*G4257*(1-H4254/100)</f>
        <v>14498</v>
      </c>
      <c r="I4257" s="334" t="n">
        <v>976.3504</v>
      </c>
      <c r="J4257" s="334" t="n">
        <f aca="false">(A4257*I4257)/J4254*K4254</f>
        <v>9748.48322461538</v>
      </c>
      <c r="K4257" s="335" t="n">
        <f aca="false">H4257-J4257</f>
        <v>4749.51677538462</v>
      </c>
      <c r="L4257" s="330"/>
      <c r="M4257" s="262"/>
      <c r="N4257" s="262" t="n">
        <v>976.3504</v>
      </c>
      <c r="O4257" s="262" t="n">
        <v>11.1265</v>
      </c>
      <c r="P4257" s="262" t="n">
        <v>1760</v>
      </c>
      <c r="Q4257" s="262" t="n">
        <v>1318</v>
      </c>
      <c r="R4257" s="331" t="n">
        <f aca="false">A4257*F4257</f>
        <v>33</v>
      </c>
    </row>
    <row r="4258" s="1" customFormat="true" ht="12.75" hidden="false" customHeight="false" outlineLevel="0" collapsed="false">
      <c r="A4258" s="262" t="n">
        <v>2</v>
      </c>
      <c r="B4258" s="332" t="s">
        <v>2147</v>
      </c>
      <c r="C4258" s="332" t="s">
        <v>2148</v>
      </c>
      <c r="D4258" s="332" t="s">
        <v>2149</v>
      </c>
      <c r="E4258" s="262"/>
      <c r="F4258" s="331" t="n">
        <v>0.08</v>
      </c>
      <c r="G4258" s="333" t="n">
        <v>101</v>
      </c>
      <c r="H4258" s="333" t="n">
        <f aca="false">A4258*G4258*(1-H4254/100)</f>
        <v>202</v>
      </c>
      <c r="I4258" s="334" t="n">
        <v>31.7073</v>
      </c>
      <c r="J4258" s="334" t="n">
        <f aca="false">(A4258*I4258)/J4254*K4254</f>
        <v>57.5609446153846</v>
      </c>
      <c r="K4258" s="335" t="n">
        <f aca="false">H4258-J4258</f>
        <v>144.439055384615</v>
      </c>
      <c r="L4258" s="330"/>
      <c r="M4258" s="262"/>
      <c r="N4258" s="262" t="n">
        <v>31.7073</v>
      </c>
      <c r="O4258" s="262" t="n">
        <v>0.32520325203252</v>
      </c>
      <c r="P4258" s="262" t="n">
        <v>100</v>
      </c>
      <c r="Q4258" s="262" t="n">
        <v>101</v>
      </c>
      <c r="R4258" s="331" t="n">
        <f aca="false">A4258*F4258</f>
        <v>0.16</v>
      </c>
    </row>
    <row r="4259" s="1" customFormat="true" ht="12.75" hidden="false" customHeight="false" outlineLevel="0" collapsed="false">
      <c r="A4259" s="336" t="n">
        <f aca="false">SUM(A4255:A4258)</f>
        <v>16</v>
      </c>
      <c r="B4259" s="336" t="s">
        <v>377</v>
      </c>
      <c r="C4259" s="336"/>
      <c r="D4259" s="336"/>
      <c r="E4259" s="336"/>
      <c r="F4259" s="337" t="n">
        <f aca="false">R4259</f>
        <v>78.94</v>
      </c>
      <c r="G4259" s="338"/>
      <c r="H4259" s="339" t="n">
        <f aca="false">SUM(H4255:H4258)</f>
        <v>29146</v>
      </c>
      <c r="I4259" s="340"/>
      <c r="J4259" s="341" t="n">
        <f aca="false">SUM(J4255:J4258)</f>
        <v>19218.9041692308</v>
      </c>
      <c r="K4259" s="335" t="n">
        <f aca="false">SUM(K4255:K4258)</f>
        <v>9927.09583076923</v>
      </c>
      <c r="L4259" s="330"/>
      <c r="M4259" s="262"/>
      <c r="N4259" s="262"/>
      <c r="O4259" s="262"/>
      <c r="P4259" s="262"/>
      <c r="Q4259" s="262"/>
      <c r="R4259" s="331" t="n">
        <f aca="false">SUM(R4255:R4258)</f>
        <v>78.94</v>
      </c>
    </row>
    <row r="4260" s="1" customFormat="true" ht="12.75" hidden="false" customHeight="false" outlineLevel="0" collapsed="false">
      <c r="A4260" s="262"/>
      <c r="B4260" s="272" t="s">
        <v>914</v>
      </c>
      <c r="C4260" s="342"/>
      <c r="D4260" s="342"/>
      <c r="E4260" s="262"/>
      <c r="F4260" s="262"/>
      <c r="G4260" s="333"/>
      <c r="H4260" s="343" t="n">
        <v>0</v>
      </c>
      <c r="I4260" s="344" t="n">
        <f aca="false">K4261/J4261</f>
        <v>0.516527672096019</v>
      </c>
      <c r="J4260" s="345"/>
      <c r="K4260" s="335"/>
      <c r="L4260" s="330"/>
      <c r="M4260" s="262"/>
      <c r="N4260" s="262"/>
      <c r="O4260" s="262"/>
      <c r="P4260" s="262"/>
      <c r="Q4260" s="262"/>
      <c r="R4260" s="331"/>
    </row>
    <row r="4261" s="1" customFormat="true" ht="13.5" hidden="false" customHeight="false" outlineLevel="0" collapsed="false">
      <c r="A4261" s="346"/>
      <c r="B4261" s="346" t="s">
        <v>915</v>
      </c>
      <c r="C4261" s="346"/>
      <c r="D4261" s="346"/>
      <c r="E4261" s="346"/>
      <c r="F4261" s="347"/>
      <c r="G4261" s="348"/>
      <c r="H4261" s="349" t="n">
        <f aca="false">SUM(H4259:H4260)</f>
        <v>29146</v>
      </c>
      <c r="I4261" s="350" t="n">
        <f aca="false">K4261/H4261</f>
        <v>0.340598909996886</v>
      </c>
      <c r="J4261" s="351" t="n">
        <f aca="false">SUM(J4259:J4260)</f>
        <v>19218.9041692308</v>
      </c>
      <c r="K4261" s="352" t="n">
        <f aca="false">H4261-J4261</f>
        <v>9927.09583076923</v>
      </c>
      <c r="L4261" s="330"/>
      <c r="M4261" s="262"/>
      <c r="N4261" s="262"/>
      <c r="O4261" s="262"/>
      <c r="P4261" s="262"/>
      <c r="Q4261" s="262"/>
      <c r="R4261" s="331"/>
    </row>
    <row r="4262" s="1" customFormat="true" ht="13.5" hidden="false" customHeight="false" outlineLevel="0" collapsed="false">
      <c r="A4262" s="262"/>
      <c r="B4262" s="332"/>
      <c r="C4262" s="342"/>
      <c r="D4262" s="342"/>
      <c r="E4262" s="262"/>
      <c r="F4262" s="262"/>
      <c r="G4262" s="262"/>
      <c r="H4262" s="262"/>
      <c r="I4262" s="354"/>
      <c r="J4262" s="354"/>
      <c r="K4262" s="355"/>
      <c r="L4262" s="330"/>
      <c r="M4262" s="262"/>
      <c r="N4262" s="262"/>
      <c r="O4262" s="262"/>
      <c r="P4262" s="262"/>
      <c r="Q4262" s="262"/>
      <c r="R4262" s="331"/>
    </row>
    <row r="4263" s="1" customFormat="true" ht="13.5" hidden="false" customHeight="false" outlineLevel="0" collapsed="false">
      <c r="A4263" s="322"/>
      <c r="B4263" s="323" t="s">
        <v>2665</v>
      </c>
      <c r="C4263" s="324" t="s">
        <v>1965</v>
      </c>
      <c r="D4263" s="325" t="n">
        <v>42809</v>
      </c>
      <c r="E4263" s="322"/>
      <c r="F4263" s="322" t="s">
        <v>4750</v>
      </c>
      <c r="G4263" s="324"/>
      <c r="H4263" s="326" t="n">
        <v>0</v>
      </c>
      <c r="I4263" s="327" t="s">
        <v>358</v>
      </c>
      <c r="J4263" s="328" t="n">
        <v>65</v>
      </c>
      <c r="K4263" s="329" t="n">
        <v>59</v>
      </c>
      <c r="L4263" s="330"/>
      <c r="M4263" s="262"/>
      <c r="N4263" s="262"/>
      <c r="O4263" s="262"/>
      <c r="P4263" s="262"/>
      <c r="Q4263" s="262"/>
      <c r="R4263" s="331"/>
    </row>
    <row r="4264" s="1" customFormat="true" ht="12.75" hidden="false" customHeight="false" outlineLevel="0" collapsed="false">
      <c r="A4264" s="262" t="n">
        <v>2</v>
      </c>
      <c r="B4264" s="332" t="s">
        <v>4250</v>
      </c>
      <c r="C4264" s="332" t="s">
        <v>2287</v>
      </c>
      <c r="D4264" s="332" t="s">
        <v>4251</v>
      </c>
      <c r="E4264" s="262"/>
      <c r="F4264" s="331" t="n">
        <v>52</v>
      </c>
      <c r="G4264" s="333" t="n">
        <v>9227</v>
      </c>
      <c r="H4264" s="333" t="n">
        <f aca="false">A4264*G4264*(1-H4263/100)</f>
        <v>18454</v>
      </c>
      <c r="I4264" s="334" t="n">
        <v>7098</v>
      </c>
      <c r="J4264" s="334" t="n">
        <f aca="false">(A4264*I4264)/J4263*K4263</f>
        <v>12885.6</v>
      </c>
      <c r="K4264" s="335" t="n">
        <f aca="false">H4264-J4264</f>
        <v>5568.4</v>
      </c>
      <c r="L4264" s="330"/>
      <c r="M4264" s="262"/>
      <c r="N4264" s="262" t="n">
        <v>7098</v>
      </c>
      <c r="O4264" s="262" t="n">
        <v>78</v>
      </c>
      <c r="P4264" s="262" t="n">
        <v>10647</v>
      </c>
      <c r="Q4264" s="262" t="n">
        <v>9227.4</v>
      </c>
      <c r="R4264" s="331" t="n">
        <f aca="false">A4264*F4264</f>
        <v>104</v>
      </c>
    </row>
    <row r="4265" s="1" customFormat="true" ht="12.75" hidden="false" customHeight="false" outlineLevel="0" collapsed="false">
      <c r="A4265" s="262"/>
      <c r="B4265" s="272" t="s">
        <v>1365</v>
      </c>
      <c r="C4265" s="332"/>
      <c r="D4265" s="332"/>
      <c r="E4265" s="262"/>
      <c r="F4265" s="331"/>
      <c r="G4265" s="333"/>
      <c r="H4265" s="333"/>
      <c r="I4265" s="334"/>
      <c r="J4265" s="334"/>
      <c r="K4265" s="335"/>
      <c r="L4265" s="330"/>
      <c r="M4265" s="262"/>
      <c r="N4265" s="262"/>
      <c r="O4265" s="262"/>
      <c r="P4265" s="262"/>
      <c r="Q4265" s="262"/>
      <c r="R4265" s="331"/>
    </row>
    <row r="4266" s="1" customFormat="true" ht="12.75" hidden="false" customHeight="false" outlineLevel="0" collapsed="false">
      <c r="A4266" s="262" t="n">
        <v>2</v>
      </c>
      <c r="B4266" s="332" t="s">
        <v>4753</v>
      </c>
      <c r="C4266" s="332" t="s">
        <v>2090</v>
      </c>
      <c r="D4266" s="332" t="s">
        <v>4754</v>
      </c>
      <c r="E4266" s="262"/>
      <c r="F4266" s="331"/>
      <c r="G4266" s="333" t="n">
        <v>139</v>
      </c>
      <c r="H4266" s="333" t="n">
        <f aca="false">A4266*G4266*(1-H4263/100)</f>
        <v>278</v>
      </c>
      <c r="I4266" s="334" t="n">
        <v>106.7733</v>
      </c>
      <c r="J4266" s="334" t="n">
        <f aca="false">(A4266*I4266)/J4263*K4263</f>
        <v>193.834606153846</v>
      </c>
      <c r="K4266" s="335" t="n">
        <f aca="false">H4266-J4266</f>
        <v>84.1653938461538</v>
      </c>
      <c r="L4266" s="330"/>
      <c r="M4266" s="262"/>
      <c r="N4266" s="262" t="n">
        <v>106.7733</v>
      </c>
      <c r="O4266" s="262" t="n">
        <v>1.17333333333333</v>
      </c>
      <c r="P4266" s="262" t="n">
        <v>160</v>
      </c>
      <c r="Q4266" s="262" t="n">
        <v>138.8053</v>
      </c>
      <c r="R4266" s="331" t="n">
        <f aca="false">A4266*F4266</f>
        <v>0</v>
      </c>
    </row>
    <row r="4267" s="1" customFormat="true" ht="12.75" hidden="false" customHeight="false" outlineLevel="0" collapsed="false">
      <c r="A4267" s="262" t="n">
        <v>2</v>
      </c>
      <c r="B4267" s="332" t="s">
        <v>4755</v>
      </c>
      <c r="C4267" s="332" t="s">
        <v>1087</v>
      </c>
      <c r="D4267" s="332" t="s">
        <v>4756</v>
      </c>
      <c r="E4267" s="262"/>
      <c r="F4267" s="331"/>
      <c r="G4267" s="333" t="n">
        <v>404</v>
      </c>
      <c r="H4267" s="333" t="n">
        <f aca="false">A4267*G4267*(1-H4263/100)</f>
        <v>808</v>
      </c>
      <c r="I4267" s="334" t="n">
        <v>299.39</v>
      </c>
      <c r="J4267" s="334" t="n">
        <f aca="false">(A4267*I4267)/J4263*K4263</f>
        <v>543.508</v>
      </c>
      <c r="K4267" s="335" t="n">
        <f aca="false">H4267-J4267</f>
        <v>264.492</v>
      </c>
      <c r="L4267" s="330"/>
      <c r="M4267" s="262"/>
      <c r="N4267" s="262" t="n">
        <v>299.39</v>
      </c>
      <c r="O4267" s="262" t="n">
        <v>3.29</v>
      </c>
      <c r="P4267" s="262" t="n">
        <v>450</v>
      </c>
      <c r="Q4267" s="262" t="n">
        <v>404.1765</v>
      </c>
      <c r="R4267" s="331" t="n">
        <f aca="false">A4267*F4267</f>
        <v>0</v>
      </c>
    </row>
    <row r="4268" s="1" customFormat="true" ht="12.75" hidden="false" customHeight="false" outlineLevel="0" collapsed="false">
      <c r="A4268" s="262" t="n">
        <v>2</v>
      </c>
      <c r="B4268" s="332" t="s">
        <v>2109</v>
      </c>
      <c r="C4268" s="332" t="s">
        <v>1701</v>
      </c>
      <c r="D4268" s="332" t="s">
        <v>2110</v>
      </c>
      <c r="E4268" s="262"/>
      <c r="F4268" s="331" t="n">
        <v>0.036</v>
      </c>
      <c r="G4268" s="333" t="n">
        <v>423</v>
      </c>
      <c r="H4268" s="333" t="n">
        <f aca="false">A4268*G4268*(1-H4263/100)</f>
        <v>846</v>
      </c>
      <c r="I4268" s="334" t="n">
        <v>313.04</v>
      </c>
      <c r="J4268" s="334" t="n">
        <f aca="false">(A4268*I4268)/J4263*K4263</f>
        <v>568.288</v>
      </c>
      <c r="K4268" s="335" t="n">
        <f aca="false">H4268-J4268</f>
        <v>277.712</v>
      </c>
      <c r="L4268" s="330"/>
      <c r="M4268" s="262"/>
      <c r="N4268" s="262" t="n">
        <v>313.04</v>
      </c>
      <c r="O4268" s="262" t="n">
        <v>3.44</v>
      </c>
      <c r="P4268" s="262" t="n">
        <v>470</v>
      </c>
      <c r="Q4268" s="262" t="n">
        <v>422.604</v>
      </c>
      <c r="R4268" s="331" t="n">
        <f aca="false">A4268*F4268</f>
        <v>0.072</v>
      </c>
    </row>
    <row r="4269" s="1" customFormat="true" ht="12.75" hidden="false" customHeight="false" outlineLevel="0" collapsed="false">
      <c r="A4269" s="262" t="n">
        <v>2</v>
      </c>
      <c r="B4269" s="332" t="s">
        <v>4400</v>
      </c>
      <c r="C4269" s="332" t="s">
        <v>4401</v>
      </c>
      <c r="D4269" s="332" t="s">
        <v>4402</v>
      </c>
      <c r="E4269" s="262"/>
      <c r="F4269" s="331"/>
      <c r="G4269" s="333" t="n">
        <v>41</v>
      </c>
      <c r="H4269" s="333" t="n">
        <f aca="false">A4269*G4269*(1-H4263/100)</f>
        <v>82</v>
      </c>
      <c r="I4269" s="334" t="n">
        <v>30.7125</v>
      </c>
      <c r="J4269" s="334" t="n">
        <f aca="false">(A4269*I4269)/J4263*K4263</f>
        <v>55.755</v>
      </c>
      <c r="K4269" s="335" t="n">
        <f aca="false">H4269-J4269</f>
        <v>26.245</v>
      </c>
      <c r="L4269" s="330"/>
      <c r="M4269" s="262"/>
      <c r="N4269" s="262" t="n">
        <v>30.7125</v>
      </c>
      <c r="O4269" s="262" t="n">
        <v>0.35</v>
      </c>
      <c r="P4269" s="262" t="n">
        <v>50</v>
      </c>
      <c r="Q4269" s="262" t="n">
        <v>41.4619</v>
      </c>
      <c r="R4269" s="331" t="n">
        <f aca="false">A4269*F4269</f>
        <v>0</v>
      </c>
    </row>
    <row r="4270" s="1" customFormat="true" ht="12.75" hidden="false" customHeight="false" outlineLevel="0" collapsed="false">
      <c r="A4270" s="336" t="n">
        <f aca="false">SUM(A4264:A4269)</f>
        <v>10</v>
      </c>
      <c r="B4270" s="336" t="s">
        <v>377</v>
      </c>
      <c r="C4270" s="336"/>
      <c r="D4270" s="336"/>
      <c r="E4270" s="336"/>
      <c r="F4270" s="337" t="n">
        <f aca="false">R4270</f>
        <v>104.072</v>
      </c>
      <c r="G4270" s="338"/>
      <c r="H4270" s="339" t="n">
        <f aca="false">SUM(H4264:H4269)</f>
        <v>20468</v>
      </c>
      <c r="I4270" s="340"/>
      <c r="J4270" s="341" t="n">
        <f aca="false">SUM(J4264:J4269)</f>
        <v>14246.9856061538</v>
      </c>
      <c r="K4270" s="335" t="n">
        <f aca="false">SUM(K4264:K4269)</f>
        <v>6221.01439384615</v>
      </c>
      <c r="L4270" s="330"/>
      <c r="M4270" s="262"/>
      <c r="N4270" s="262"/>
      <c r="O4270" s="262"/>
      <c r="P4270" s="262"/>
      <c r="Q4270" s="262"/>
      <c r="R4270" s="331" t="n">
        <f aca="false">SUM(R4264:R4269)</f>
        <v>104.072</v>
      </c>
    </row>
    <row r="4271" s="1" customFormat="true" ht="12.75" hidden="false" customHeight="false" outlineLevel="0" collapsed="false">
      <c r="A4271" s="262"/>
      <c r="B4271" s="272" t="s">
        <v>914</v>
      </c>
      <c r="C4271" s="342"/>
      <c r="D4271" s="342"/>
      <c r="E4271" s="262"/>
      <c r="F4271" s="262"/>
      <c r="G4271" s="333"/>
      <c r="H4271" s="343" t="n">
        <v>0</v>
      </c>
      <c r="I4271" s="344" t="n">
        <f aca="false">K4272/J4272</f>
        <v>0.436654781988342</v>
      </c>
      <c r="J4271" s="345"/>
      <c r="K4271" s="335"/>
      <c r="L4271" s="330"/>
      <c r="M4271" s="262"/>
      <c r="N4271" s="262"/>
      <c r="O4271" s="262"/>
      <c r="P4271" s="262"/>
      <c r="Q4271" s="262"/>
      <c r="R4271" s="331"/>
    </row>
    <row r="4272" s="1" customFormat="true" ht="13.5" hidden="false" customHeight="false" outlineLevel="0" collapsed="false">
      <c r="A4272" s="346"/>
      <c r="B4272" s="346" t="s">
        <v>915</v>
      </c>
      <c r="C4272" s="346"/>
      <c r="D4272" s="346"/>
      <c r="E4272" s="346"/>
      <c r="F4272" s="347"/>
      <c r="G4272" s="348"/>
      <c r="H4272" s="349" t="n">
        <f aca="false">SUM(H4270:H4271)</f>
        <v>20468</v>
      </c>
      <c r="I4272" s="350" t="n">
        <f aca="false">K4272/H4272</f>
        <v>0.303938557448024</v>
      </c>
      <c r="J4272" s="351" t="n">
        <f aca="false">SUM(J4270:J4271)</f>
        <v>14246.9856061538</v>
      </c>
      <c r="K4272" s="352" t="n">
        <f aca="false">H4272-J4272</f>
        <v>6221.01439384615</v>
      </c>
      <c r="L4272" s="330"/>
      <c r="M4272" s="262"/>
      <c r="N4272" s="262"/>
      <c r="O4272" s="262"/>
      <c r="P4272" s="262"/>
      <c r="Q4272" s="262"/>
      <c r="R4272" s="331"/>
    </row>
    <row r="4273" s="1" customFormat="true" ht="13.5" hidden="false" customHeight="false" outlineLevel="0" collapsed="false">
      <c r="A4273" s="262"/>
      <c r="B4273" s="332"/>
      <c r="C4273" s="342"/>
      <c r="D4273" s="342"/>
      <c r="E4273" s="262"/>
      <c r="F4273" s="262"/>
      <c r="G4273" s="262"/>
      <c r="H4273" s="262"/>
      <c r="I4273" s="354"/>
      <c r="J4273" s="354"/>
      <c r="K4273" s="355"/>
      <c r="L4273" s="330"/>
      <c r="M4273" s="262"/>
      <c r="N4273" s="262"/>
      <c r="O4273" s="262"/>
      <c r="P4273" s="262"/>
      <c r="Q4273" s="262"/>
      <c r="R4273" s="331"/>
    </row>
    <row r="4274" s="1" customFormat="true" ht="13.5" hidden="false" customHeight="false" outlineLevel="0" collapsed="false">
      <c r="A4274" s="322"/>
      <c r="B4274" s="323" t="s">
        <v>4757</v>
      </c>
      <c r="C4274" s="324" t="s">
        <v>4758</v>
      </c>
      <c r="D4274" s="325" t="n">
        <v>42809</v>
      </c>
      <c r="E4274" s="322"/>
      <c r="F4274" s="322" t="s">
        <v>4759</v>
      </c>
      <c r="G4274" s="324"/>
      <c r="H4274" s="326" t="n">
        <v>0</v>
      </c>
      <c r="I4274" s="327" t="s">
        <v>358</v>
      </c>
      <c r="J4274" s="328" t="n">
        <v>65</v>
      </c>
      <c r="K4274" s="329" t="n">
        <v>59</v>
      </c>
      <c r="L4274" s="330"/>
      <c r="M4274" s="262"/>
      <c r="N4274" s="262"/>
      <c r="O4274" s="262"/>
      <c r="P4274" s="262"/>
      <c r="Q4274" s="262"/>
      <c r="R4274" s="331"/>
    </row>
    <row r="4275" s="1" customFormat="true" ht="12.75" hidden="false" customHeight="false" outlineLevel="0" collapsed="false">
      <c r="A4275" s="262" t="n">
        <v>1</v>
      </c>
      <c r="B4275" s="332" t="s">
        <v>4760</v>
      </c>
      <c r="C4275" s="332" t="s">
        <v>3602</v>
      </c>
      <c r="D4275" s="332" t="s">
        <v>4761</v>
      </c>
      <c r="E4275" s="262"/>
      <c r="F4275" s="331" t="n">
        <v>45</v>
      </c>
      <c r="G4275" s="333" t="n">
        <v>5900</v>
      </c>
      <c r="H4275" s="333" t="n">
        <f aca="false">A4275*G4275*(1-H4274/100)</f>
        <v>5900</v>
      </c>
      <c r="I4275" s="334" t="n">
        <v>3685.5</v>
      </c>
      <c r="J4275" s="334" t="n">
        <f aca="false">(A4275*I4275)/J4274*K4274</f>
        <v>3345.3</v>
      </c>
      <c r="K4275" s="335" t="n">
        <f aca="false">H4275-J4275</f>
        <v>2554.7</v>
      </c>
      <c r="L4275" s="330"/>
      <c r="M4275" s="262"/>
      <c r="N4275" s="262" t="n">
        <v>3685.5</v>
      </c>
      <c r="O4275" s="262" t="n">
        <v>42</v>
      </c>
      <c r="P4275" s="262" t="n">
        <v>5528.25</v>
      </c>
      <c r="Q4275" s="262" t="n">
        <v>5900</v>
      </c>
      <c r="R4275" s="331" t="n">
        <f aca="false">A4275*F4275</f>
        <v>45</v>
      </c>
    </row>
    <row r="4276" s="1" customFormat="true" ht="12.75" hidden="false" customHeight="false" outlineLevel="0" collapsed="false">
      <c r="A4276" s="262" t="n">
        <v>13</v>
      </c>
      <c r="B4276" s="332" t="s">
        <v>4762</v>
      </c>
      <c r="C4276" s="332" t="s">
        <v>4763</v>
      </c>
      <c r="D4276" s="332" t="s">
        <v>4764</v>
      </c>
      <c r="E4276" s="262"/>
      <c r="F4276" s="331" t="n">
        <v>0.2925</v>
      </c>
      <c r="G4276" s="333" t="n">
        <v>878</v>
      </c>
      <c r="H4276" s="333" t="n">
        <f aca="false">A4276*G4276*(1-H4274/100)</f>
        <v>11414</v>
      </c>
      <c r="I4276" s="334" t="n">
        <v>292.5</v>
      </c>
      <c r="J4276" s="334" t="n">
        <f aca="false">(A4276*I4276)/J4274*K4274</f>
        <v>3451.5</v>
      </c>
      <c r="K4276" s="335" t="n">
        <f aca="false">H4276-J4276</f>
        <v>7962.5</v>
      </c>
      <c r="L4276" s="330"/>
      <c r="M4276" s="262"/>
      <c r="N4276" s="262" t="n">
        <v>292.5</v>
      </c>
      <c r="O4276" s="262" t="n">
        <v>2.5</v>
      </c>
      <c r="P4276" s="262"/>
      <c r="Q4276" s="262" t="n">
        <v>877.5</v>
      </c>
      <c r="R4276" s="331" t="n">
        <f aca="false">A4276*F4276</f>
        <v>3.8025</v>
      </c>
    </row>
    <row r="4277" s="1" customFormat="true" ht="12.75" hidden="false" customHeight="false" outlineLevel="0" collapsed="false">
      <c r="A4277" s="262" t="n">
        <v>2</v>
      </c>
      <c r="B4277" s="332" t="s">
        <v>4765</v>
      </c>
      <c r="C4277" s="332" t="s">
        <v>4766</v>
      </c>
      <c r="D4277" s="332" t="s">
        <v>4767</v>
      </c>
      <c r="E4277" s="262"/>
      <c r="F4277" s="331"/>
      <c r="G4277" s="333" t="n">
        <v>668</v>
      </c>
      <c r="H4277" s="333" t="n">
        <f aca="false">A4277*G4277*(1-H4274/100)</f>
        <v>1336</v>
      </c>
      <c r="I4277" s="334" t="n">
        <v>494.91</v>
      </c>
      <c r="J4277" s="334" t="n">
        <f aca="false">(A4277*I4277)/J4274*K4274</f>
        <v>898.452</v>
      </c>
      <c r="K4277" s="335" t="n">
        <f aca="false">H4277-J4277</f>
        <v>437.548</v>
      </c>
      <c r="L4277" s="330"/>
      <c r="M4277" s="262"/>
      <c r="N4277" s="262" t="n">
        <v>494.91</v>
      </c>
      <c r="O4277" s="262" t="n">
        <v>5.64</v>
      </c>
      <c r="P4277" s="262" t="n">
        <v>742.365</v>
      </c>
      <c r="Q4277" s="262" t="n">
        <v>668.1285</v>
      </c>
      <c r="R4277" s="331" t="n">
        <f aca="false">A4277*F4277</f>
        <v>0</v>
      </c>
    </row>
    <row r="4278" s="1" customFormat="true" ht="12.75" hidden="false" customHeight="false" outlineLevel="0" collapsed="false">
      <c r="A4278" s="262" t="n">
        <v>1</v>
      </c>
      <c r="B4278" s="332" t="s">
        <v>4768</v>
      </c>
      <c r="C4278" s="332" t="s">
        <v>2156</v>
      </c>
      <c r="D4278" s="332" t="s">
        <v>4769</v>
      </c>
      <c r="E4278" s="262"/>
      <c r="F4278" s="331"/>
      <c r="G4278" s="333" t="n">
        <v>592</v>
      </c>
      <c r="H4278" s="333" t="n">
        <f aca="false">A4278*G4278*(1-H4274/100)</f>
        <v>592</v>
      </c>
      <c r="I4278" s="334" t="n">
        <v>438.75</v>
      </c>
      <c r="J4278" s="334" t="n">
        <f aca="false">(A4278*I4278)/J4274*K4274</f>
        <v>398.25</v>
      </c>
      <c r="K4278" s="335" t="n">
        <f aca="false">H4278-J4278</f>
        <v>193.75</v>
      </c>
      <c r="L4278" s="330"/>
      <c r="M4278" s="262"/>
      <c r="N4278" s="262" t="n">
        <v>438.75</v>
      </c>
      <c r="O4278" s="262" t="n">
        <v>5</v>
      </c>
      <c r="P4278" s="262" t="n">
        <v>658.125</v>
      </c>
      <c r="Q4278" s="262" t="n">
        <v>592.3125</v>
      </c>
      <c r="R4278" s="331" t="n">
        <f aca="false">A4278*F4278</f>
        <v>0</v>
      </c>
    </row>
    <row r="4279" s="1" customFormat="true" ht="12.75" hidden="false" customHeight="false" outlineLevel="0" collapsed="false">
      <c r="A4279" s="262" t="n">
        <v>1</v>
      </c>
      <c r="B4279" s="332" t="s">
        <v>4770</v>
      </c>
      <c r="C4279" s="332" t="s">
        <v>2156</v>
      </c>
      <c r="D4279" s="332" t="s">
        <v>856</v>
      </c>
      <c r="E4279" s="262"/>
      <c r="F4279" s="331" t="n">
        <v>0.01</v>
      </c>
      <c r="G4279" s="333" t="n">
        <v>700</v>
      </c>
      <c r="H4279" s="333" t="n">
        <f aca="false">A4279*G4279*(1-H4274/100)</f>
        <v>700</v>
      </c>
      <c r="I4279" s="334" t="n">
        <v>518.6025</v>
      </c>
      <c r="J4279" s="334" t="n">
        <f aca="false">(A4279*I4279)/J4274*K4274</f>
        <v>470.7315</v>
      </c>
      <c r="K4279" s="335" t="n">
        <f aca="false">H4279-J4279</f>
        <v>229.2685</v>
      </c>
      <c r="L4279" s="330"/>
      <c r="M4279" s="262"/>
      <c r="N4279" s="262" t="n">
        <v>518.6025</v>
      </c>
      <c r="O4279" s="262" t="n">
        <v>5.91</v>
      </c>
      <c r="P4279" s="262" t="n">
        <v>777.9038</v>
      </c>
      <c r="Q4279" s="262" t="n">
        <v>700.1134</v>
      </c>
      <c r="R4279" s="331" t="n">
        <f aca="false">A4279*F4279</f>
        <v>0.01</v>
      </c>
    </row>
    <row r="4280" s="1" customFormat="true" ht="12.75" hidden="false" customHeight="false" outlineLevel="0" collapsed="false">
      <c r="A4280" s="262" t="n">
        <v>2</v>
      </c>
      <c r="B4280" s="332" t="s">
        <v>4771</v>
      </c>
      <c r="C4280" s="332" t="s">
        <v>4772</v>
      </c>
      <c r="D4280" s="332" t="s">
        <v>4773</v>
      </c>
      <c r="E4280" s="262"/>
      <c r="F4280" s="331"/>
      <c r="G4280" s="333" t="n">
        <v>70</v>
      </c>
      <c r="H4280" s="333" t="n">
        <f aca="false">A4280*G4280*(1-H4274/100)</f>
        <v>140</v>
      </c>
      <c r="I4280" s="334" t="n">
        <v>15.795</v>
      </c>
      <c r="J4280" s="334" t="n">
        <f aca="false">(A4280*I4280)/J4274*K4274</f>
        <v>28.674</v>
      </c>
      <c r="K4280" s="335" t="n">
        <f aca="false">H4280-J4280</f>
        <v>111.326</v>
      </c>
      <c r="L4280" s="330"/>
      <c r="M4280" s="262"/>
      <c r="N4280" s="262" t="n">
        <v>15.795</v>
      </c>
      <c r="O4280" s="262" t="n">
        <v>0.18</v>
      </c>
      <c r="P4280" s="262" t="n">
        <v>90</v>
      </c>
      <c r="Q4280" s="262" t="n">
        <v>70</v>
      </c>
      <c r="R4280" s="331" t="n">
        <f aca="false">A4280*F4280</f>
        <v>0</v>
      </c>
    </row>
    <row r="4281" s="1" customFormat="true" ht="12.75" hidden="false" customHeight="false" outlineLevel="0" collapsed="false">
      <c r="A4281" s="336" t="n">
        <f aca="false">SUM(A4275:A4280)</f>
        <v>20</v>
      </c>
      <c r="B4281" s="336" t="s">
        <v>377</v>
      </c>
      <c r="C4281" s="336"/>
      <c r="D4281" s="336"/>
      <c r="E4281" s="336"/>
      <c r="F4281" s="337" t="n">
        <f aca="false">R4281</f>
        <v>48.8125</v>
      </c>
      <c r="G4281" s="338"/>
      <c r="H4281" s="339" t="n">
        <f aca="false">SUM(H4275:H4280)</f>
        <v>20082</v>
      </c>
      <c r="I4281" s="340"/>
      <c r="J4281" s="341" t="n">
        <f aca="false">SUM(J4275:J4280)</f>
        <v>8592.9075</v>
      </c>
      <c r="K4281" s="335" t="n">
        <f aca="false">SUM(K4275:K4280)</f>
        <v>11489.0925</v>
      </c>
      <c r="L4281" s="330"/>
      <c r="M4281" s="262"/>
      <c r="N4281" s="262"/>
      <c r="O4281" s="262"/>
      <c r="P4281" s="262"/>
      <c r="Q4281" s="262"/>
      <c r="R4281" s="331" t="n">
        <f aca="false">SUM(R4275:R4280)</f>
        <v>48.8125</v>
      </c>
    </row>
    <row r="4282" s="1" customFormat="true" ht="12.75" hidden="false" customHeight="false" outlineLevel="0" collapsed="false">
      <c r="A4282" s="262"/>
      <c r="B4282" s="272" t="s">
        <v>914</v>
      </c>
      <c r="C4282" s="342"/>
      <c r="D4282" s="342"/>
      <c r="E4282" s="262"/>
      <c r="F4282" s="262"/>
      <c r="G4282" s="333"/>
      <c r="H4282" s="343" t="n">
        <v>0</v>
      </c>
      <c r="I4282" s="344" t="n">
        <f aca="false">K4283/J4283</f>
        <v>1.3370436607167</v>
      </c>
      <c r="J4282" s="345"/>
      <c r="K4282" s="335"/>
      <c r="L4282" s="330"/>
      <c r="M4282" s="262"/>
      <c r="N4282" s="262"/>
      <c r="O4282" s="262"/>
      <c r="P4282" s="262"/>
      <c r="Q4282" s="262"/>
      <c r="R4282" s="331"/>
    </row>
    <row r="4283" s="1" customFormat="true" ht="13.5" hidden="false" customHeight="false" outlineLevel="0" collapsed="false">
      <c r="A4283" s="346"/>
      <c r="B4283" s="346" t="s">
        <v>915</v>
      </c>
      <c r="C4283" s="346"/>
      <c r="D4283" s="346"/>
      <c r="E4283" s="346"/>
      <c r="F4283" s="347"/>
      <c r="G4283" s="348"/>
      <c r="H4283" s="349" t="n">
        <f aca="false">SUM(H4281:H4282)</f>
        <v>20082</v>
      </c>
      <c r="I4283" s="350" t="n">
        <f aca="false">K4283/H4283</f>
        <v>0.572108978189423</v>
      </c>
      <c r="J4283" s="351" t="n">
        <f aca="false">SUM(J4281:J4282)</f>
        <v>8592.9075</v>
      </c>
      <c r="K4283" s="352" t="n">
        <f aca="false">H4283-J4283</f>
        <v>11489.0925</v>
      </c>
      <c r="L4283" s="330"/>
      <c r="M4283" s="262"/>
      <c r="N4283" s="262"/>
      <c r="O4283" s="262"/>
      <c r="P4283" s="262"/>
      <c r="Q4283" s="262"/>
      <c r="R4283" s="331"/>
    </row>
    <row r="4284" s="1" customFormat="true" ht="13.5" hidden="false" customHeight="false" outlineLevel="0" collapsed="false">
      <c r="A4284" s="262"/>
      <c r="B4284" s="332"/>
      <c r="C4284" s="342"/>
      <c r="D4284" s="342"/>
      <c r="E4284" s="262"/>
      <c r="F4284" s="262"/>
      <c r="G4284" s="262"/>
      <c r="H4284" s="262"/>
      <c r="I4284" s="354"/>
      <c r="J4284" s="354"/>
      <c r="K4284" s="355"/>
      <c r="L4284" s="330"/>
      <c r="M4284" s="262"/>
      <c r="N4284" s="262"/>
      <c r="O4284" s="262"/>
      <c r="P4284" s="262"/>
      <c r="Q4284" s="262"/>
      <c r="R4284" s="331"/>
    </row>
    <row r="4285" s="1" customFormat="true" ht="13.5" hidden="false" customHeight="false" outlineLevel="0" collapsed="false">
      <c r="A4285" s="322"/>
      <c r="B4285" s="323" t="s">
        <v>4774</v>
      </c>
      <c r="C4285" s="324"/>
      <c r="D4285" s="325" t="n">
        <v>42809</v>
      </c>
      <c r="E4285" s="322"/>
      <c r="F4285" s="322" t="s">
        <v>4775</v>
      </c>
      <c r="G4285" s="324"/>
      <c r="H4285" s="326" t="n">
        <v>0</v>
      </c>
      <c r="I4285" s="327" t="s">
        <v>358</v>
      </c>
      <c r="J4285" s="328" t="n">
        <v>65</v>
      </c>
      <c r="K4285" s="329" t="n">
        <v>59</v>
      </c>
      <c r="L4285" s="330"/>
      <c r="M4285" s="262"/>
      <c r="N4285" s="262"/>
      <c r="O4285" s="262"/>
      <c r="P4285" s="262"/>
      <c r="Q4285" s="262"/>
      <c r="R4285" s="331"/>
    </row>
    <row r="4286" s="1" customFormat="true" ht="12.75" hidden="false" customHeight="false" outlineLevel="0" collapsed="false">
      <c r="A4286" s="262" t="n">
        <v>2</v>
      </c>
      <c r="B4286" s="332" t="s">
        <v>4776</v>
      </c>
      <c r="C4286" s="332" t="s">
        <v>2019</v>
      </c>
      <c r="D4286" s="332" t="s">
        <v>4777</v>
      </c>
      <c r="E4286" s="262"/>
      <c r="F4286" s="331"/>
      <c r="G4286" s="333" t="n">
        <v>364</v>
      </c>
      <c r="H4286" s="333" t="n">
        <f aca="false">A4286*G4286*(1-H4285/100)</f>
        <v>728</v>
      </c>
      <c r="I4286" s="334" t="n">
        <v>259.74</v>
      </c>
      <c r="J4286" s="334" t="n">
        <f aca="false">(A4286*I4286)/J4285*K4285</f>
        <v>471.528</v>
      </c>
      <c r="K4286" s="335" t="n">
        <f aca="false">H4286-J4286</f>
        <v>256.472</v>
      </c>
      <c r="L4286" s="330"/>
      <c r="M4286" s="262"/>
      <c r="N4286" s="262" t="n">
        <v>259.74</v>
      </c>
      <c r="O4286" s="262" t="n">
        <v>2.96</v>
      </c>
      <c r="P4286" s="262" t="n">
        <v>400</v>
      </c>
      <c r="Q4286" s="262" t="n">
        <v>363.636</v>
      </c>
      <c r="R4286" s="331" t="n">
        <f aca="false">A4286*F4286</f>
        <v>0</v>
      </c>
    </row>
    <row r="4287" s="1" customFormat="true" ht="12.75" hidden="false" customHeight="false" outlineLevel="0" collapsed="false">
      <c r="A4287" s="262" t="n">
        <v>2</v>
      </c>
      <c r="B4287" s="332" t="s">
        <v>3095</v>
      </c>
      <c r="C4287" s="332" t="s">
        <v>1676</v>
      </c>
      <c r="D4287" s="332" t="s">
        <v>3096</v>
      </c>
      <c r="E4287" s="262"/>
      <c r="F4287" s="331" t="n">
        <v>0.043</v>
      </c>
      <c r="G4287" s="333" t="n">
        <v>157</v>
      </c>
      <c r="H4287" s="333" t="n">
        <f aca="false">A4287*G4287*(1-H4285/100)</f>
        <v>314</v>
      </c>
      <c r="I4287" s="334" t="n">
        <v>116.025</v>
      </c>
      <c r="J4287" s="334" t="n">
        <f aca="false">(A4287*I4287)/J4285*K4285</f>
        <v>210.63</v>
      </c>
      <c r="K4287" s="335" t="n">
        <f aca="false">H4287-J4287</f>
        <v>103.37</v>
      </c>
      <c r="L4287" s="330"/>
      <c r="M4287" s="262"/>
      <c r="N4287" s="262" t="n">
        <v>116.025</v>
      </c>
      <c r="O4287" s="262" t="n">
        <v>1.05</v>
      </c>
      <c r="P4287" s="262" t="n">
        <v>180</v>
      </c>
      <c r="Q4287" s="262" t="n">
        <v>156.6337</v>
      </c>
      <c r="R4287" s="331" t="n">
        <f aca="false">A4287*F4287</f>
        <v>0.086</v>
      </c>
    </row>
    <row r="4288" s="1" customFormat="true" ht="12.75" hidden="false" customHeight="false" outlineLevel="0" collapsed="false">
      <c r="A4288" s="262" t="n">
        <v>2</v>
      </c>
      <c r="B4288" s="332" t="s">
        <v>4778</v>
      </c>
      <c r="C4288" s="332" t="s">
        <v>4779</v>
      </c>
      <c r="D4288" s="332" t="s">
        <v>4780</v>
      </c>
      <c r="E4288" s="262"/>
      <c r="F4288" s="331"/>
      <c r="G4288" s="333" t="n">
        <v>323</v>
      </c>
      <c r="H4288" s="333" t="n">
        <f aca="false">A4288*G4288*(1-H4285/100)</f>
        <v>646</v>
      </c>
      <c r="I4288" s="334" t="n">
        <v>239.33</v>
      </c>
      <c r="J4288" s="334" t="n">
        <f aca="false">(A4288*I4288)/J4285*K4285</f>
        <v>434.476</v>
      </c>
      <c r="K4288" s="335" t="n">
        <f aca="false">H4288-J4288</f>
        <v>211.524</v>
      </c>
      <c r="L4288" s="330"/>
      <c r="M4288" s="262"/>
      <c r="N4288" s="262" t="n">
        <v>239.33</v>
      </c>
      <c r="O4288" s="262" t="n">
        <v>2.63</v>
      </c>
      <c r="P4288" s="262" t="n">
        <v>360</v>
      </c>
      <c r="Q4288" s="262" t="n">
        <v>323.0955</v>
      </c>
      <c r="R4288" s="331" t="n">
        <f aca="false">A4288*F4288</f>
        <v>0</v>
      </c>
    </row>
    <row r="4289" s="1" customFormat="true" ht="12.75" hidden="false" customHeight="false" outlineLevel="0" collapsed="false">
      <c r="A4289" s="262" t="n">
        <v>4</v>
      </c>
      <c r="B4289" s="332" t="s">
        <v>4781</v>
      </c>
      <c r="C4289" s="332" t="s">
        <v>2101</v>
      </c>
      <c r="D4289" s="332" t="s">
        <v>4782</v>
      </c>
      <c r="E4289" s="262"/>
      <c r="F4289" s="331"/>
      <c r="G4289" s="333" t="n">
        <v>130</v>
      </c>
      <c r="H4289" s="333" t="n">
        <f aca="false">A4289*G4289*(1-H4285/100)</f>
        <v>520</v>
      </c>
      <c r="I4289" s="334" t="n">
        <v>65</v>
      </c>
      <c r="J4289" s="334" t="n">
        <f aca="false">(A4289*I4289)/J4285*K4285</f>
        <v>236</v>
      </c>
      <c r="K4289" s="335" t="n">
        <f aca="false">H4289-J4289</f>
        <v>284</v>
      </c>
      <c r="L4289" s="330"/>
      <c r="M4289" s="262"/>
      <c r="N4289" s="262" t="n">
        <v>65</v>
      </c>
      <c r="O4289" s="262" t="n">
        <v>0.5</v>
      </c>
      <c r="P4289" s="262" t="n">
        <v>150</v>
      </c>
      <c r="Q4289" s="262" t="n">
        <v>130</v>
      </c>
      <c r="R4289" s="331" t="n">
        <f aca="false">A4289*F4289</f>
        <v>0</v>
      </c>
    </row>
    <row r="4290" s="1" customFormat="true" ht="12.75" hidden="false" customHeight="false" outlineLevel="0" collapsed="false">
      <c r="A4290" s="262" t="n">
        <v>2</v>
      </c>
      <c r="B4290" s="332" t="s">
        <v>4409</v>
      </c>
      <c r="C4290" s="332" t="s">
        <v>4410</v>
      </c>
      <c r="D4290" s="332" t="s">
        <v>4411</v>
      </c>
      <c r="E4290" s="262"/>
      <c r="F4290" s="331"/>
      <c r="G4290" s="333" t="n">
        <v>23</v>
      </c>
      <c r="H4290" s="333" t="n">
        <f aca="false">A4290*G4290*(1-H4285/100)</f>
        <v>46</v>
      </c>
      <c r="I4290" s="334" t="n">
        <v>16.6725</v>
      </c>
      <c r="J4290" s="334" t="n">
        <f aca="false">(A4290*I4290)/J4285*K4285</f>
        <v>30.267</v>
      </c>
      <c r="K4290" s="335" t="n">
        <f aca="false">H4290-J4290</f>
        <v>15.733</v>
      </c>
      <c r="L4290" s="330"/>
      <c r="M4290" s="262"/>
      <c r="N4290" s="262" t="n">
        <v>16.6725</v>
      </c>
      <c r="O4290" s="262" t="n">
        <v>0.19</v>
      </c>
      <c r="P4290" s="262" t="n">
        <v>30</v>
      </c>
      <c r="Q4290" s="262" t="n">
        <v>22.5079</v>
      </c>
      <c r="R4290" s="331" t="n">
        <f aca="false">A4290*F4290</f>
        <v>0</v>
      </c>
    </row>
    <row r="4291" s="1" customFormat="true" ht="12.75" hidden="false" customHeight="false" outlineLevel="0" collapsed="false">
      <c r="A4291" s="262" t="n">
        <v>2</v>
      </c>
      <c r="B4291" s="332" t="s">
        <v>4783</v>
      </c>
      <c r="C4291" s="332" t="s">
        <v>4784</v>
      </c>
      <c r="D4291" s="332" t="s">
        <v>4785</v>
      </c>
      <c r="E4291" s="262"/>
      <c r="F4291" s="331" t="n">
        <v>0.001</v>
      </c>
      <c r="G4291" s="333" t="n">
        <v>25</v>
      </c>
      <c r="H4291" s="333" t="n">
        <f aca="false">A4291*G4291*(1-H4285/100)</f>
        <v>50</v>
      </c>
      <c r="I4291" s="334" t="n">
        <v>18.4275</v>
      </c>
      <c r="J4291" s="334" t="n">
        <f aca="false">(A4291*I4291)/J4285*K4285</f>
        <v>33.453</v>
      </c>
      <c r="K4291" s="335" t="n">
        <f aca="false">H4291-J4291</f>
        <v>16.547</v>
      </c>
      <c r="L4291" s="330"/>
      <c r="M4291" s="262"/>
      <c r="N4291" s="262" t="n">
        <v>18.4275</v>
      </c>
      <c r="O4291" s="262" t="n">
        <v>0.21</v>
      </c>
      <c r="P4291" s="262" t="n">
        <v>40</v>
      </c>
      <c r="Q4291" s="262" t="n">
        <v>24.8771</v>
      </c>
      <c r="R4291" s="331" t="n">
        <f aca="false">A4291*F4291</f>
        <v>0.002</v>
      </c>
    </row>
    <row r="4292" s="1" customFormat="true" ht="12.75" hidden="false" customHeight="false" outlineLevel="0" collapsed="false">
      <c r="A4292" s="336" t="n">
        <f aca="false">SUM(A4286:A4291)</f>
        <v>14</v>
      </c>
      <c r="B4292" s="336" t="s">
        <v>377</v>
      </c>
      <c r="C4292" s="336"/>
      <c r="D4292" s="336"/>
      <c r="E4292" s="336"/>
      <c r="F4292" s="337" t="n">
        <f aca="false">R4292</f>
        <v>0.088</v>
      </c>
      <c r="G4292" s="338"/>
      <c r="H4292" s="339" t="n">
        <f aca="false">SUM(H4286:H4291)</f>
        <v>2304</v>
      </c>
      <c r="I4292" s="340"/>
      <c r="J4292" s="341" t="n">
        <f aca="false">SUM(J4286:J4291)</f>
        <v>1416.354</v>
      </c>
      <c r="K4292" s="335" t="n">
        <f aca="false">SUM(K4286:K4291)</f>
        <v>887.646</v>
      </c>
      <c r="L4292" s="330"/>
      <c r="M4292" s="262"/>
      <c r="N4292" s="262"/>
      <c r="O4292" s="262"/>
      <c r="P4292" s="262"/>
      <c r="Q4292" s="262"/>
      <c r="R4292" s="331" t="n">
        <f aca="false">SUM(R4286:R4291)</f>
        <v>0.088</v>
      </c>
    </row>
    <row r="4293" s="1" customFormat="true" ht="12.75" hidden="false" customHeight="false" outlineLevel="0" collapsed="false">
      <c r="A4293" s="262"/>
      <c r="B4293" s="272" t="s">
        <v>914</v>
      </c>
      <c r="C4293" s="342"/>
      <c r="D4293" s="342"/>
      <c r="E4293" s="262"/>
      <c r="F4293" s="262"/>
      <c r="G4293" s="333"/>
      <c r="H4293" s="343" t="n">
        <v>0</v>
      </c>
      <c r="I4293" s="344" t="n">
        <f aca="false">K4294/J4294</f>
        <v>0.626711966076277</v>
      </c>
      <c r="J4293" s="345"/>
      <c r="K4293" s="335"/>
      <c r="L4293" s="330"/>
      <c r="M4293" s="262"/>
      <c r="N4293" s="262"/>
      <c r="O4293" s="262"/>
      <c r="P4293" s="262"/>
      <c r="Q4293" s="262"/>
      <c r="R4293" s="331"/>
    </row>
    <row r="4294" s="1" customFormat="true" ht="13.5" hidden="false" customHeight="false" outlineLevel="0" collapsed="false">
      <c r="A4294" s="346"/>
      <c r="B4294" s="346" t="s">
        <v>915</v>
      </c>
      <c r="C4294" s="346"/>
      <c r="D4294" s="346"/>
      <c r="E4294" s="346"/>
      <c r="F4294" s="347"/>
      <c r="G4294" s="348"/>
      <c r="H4294" s="349" t="n">
        <f aca="false">SUM(H4292:H4293)</f>
        <v>2304</v>
      </c>
      <c r="I4294" s="350" t="n">
        <f aca="false">K4294/H4294</f>
        <v>0.385263020833333</v>
      </c>
      <c r="J4294" s="351" t="n">
        <f aca="false">SUM(J4292:J4293)</f>
        <v>1416.354</v>
      </c>
      <c r="K4294" s="352" t="n">
        <f aca="false">H4294-J4294</f>
        <v>887.646</v>
      </c>
      <c r="L4294" s="330"/>
      <c r="M4294" s="262"/>
      <c r="N4294" s="262"/>
      <c r="O4294" s="262"/>
      <c r="P4294" s="262"/>
      <c r="Q4294" s="262"/>
      <c r="R4294" s="331"/>
    </row>
    <row r="4295" s="1" customFormat="true" ht="13.5" hidden="false" customHeight="false" outlineLevel="0" collapsed="false">
      <c r="A4295" s="262"/>
      <c r="B4295" s="332"/>
      <c r="C4295" s="342"/>
      <c r="D4295" s="342"/>
      <c r="E4295" s="262"/>
      <c r="F4295" s="262"/>
      <c r="G4295" s="262"/>
      <c r="H4295" s="262"/>
      <c r="I4295" s="354"/>
      <c r="J4295" s="354"/>
      <c r="K4295" s="355"/>
      <c r="L4295" s="330"/>
      <c r="M4295" s="262"/>
      <c r="N4295" s="262"/>
      <c r="O4295" s="262"/>
      <c r="P4295" s="262"/>
      <c r="Q4295" s="262"/>
      <c r="R4295" s="331"/>
    </row>
    <row r="4296" s="1" customFormat="true" ht="13.5" hidden="false" customHeight="false" outlineLevel="0" collapsed="false">
      <c r="A4296" s="322"/>
      <c r="B4296" s="323" t="s">
        <v>4786</v>
      </c>
      <c r="C4296" s="324"/>
      <c r="D4296" s="325" t="n">
        <v>42809</v>
      </c>
      <c r="E4296" s="322"/>
      <c r="F4296" s="322" t="s">
        <v>4775</v>
      </c>
      <c r="G4296" s="324"/>
      <c r="H4296" s="326" t="n">
        <v>0</v>
      </c>
      <c r="I4296" s="327" t="s">
        <v>358</v>
      </c>
      <c r="J4296" s="328" t="n">
        <v>65</v>
      </c>
      <c r="K4296" s="329" t="n">
        <v>59</v>
      </c>
      <c r="L4296" s="330"/>
      <c r="M4296" s="262"/>
      <c r="N4296" s="262"/>
      <c r="O4296" s="262"/>
      <c r="P4296" s="262"/>
      <c r="Q4296" s="262"/>
      <c r="R4296" s="331"/>
    </row>
    <row r="4297" s="1" customFormat="true" ht="12.75" hidden="false" customHeight="false" outlineLevel="0" collapsed="false">
      <c r="A4297" s="262" t="n">
        <v>1</v>
      </c>
      <c r="B4297" s="332" t="n">
        <v>4640108</v>
      </c>
      <c r="C4297" s="332" t="s">
        <v>4787</v>
      </c>
      <c r="D4297" s="332" t="s">
        <v>4788</v>
      </c>
      <c r="E4297" s="262"/>
      <c r="F4297" s="331"/>
      <c r="G4297" s="333" t="n">
        <v>5405</v>
      </c>
      <c r="H4297" s="333" t="n">
        <f aca="false">A4297*G4297*(1-H4296/100)</f>
        <v>5405</v>
      </c>
      <c r="I4297" s="334" t="n">
        <v>4914</v>
      </c>
      <c r="J4297" s="334" t="n">
        <f aca="false">(A4297*I4297)/J4296*K4296</f>
        <v>4460.4</v>
      </c>
      <c r="K4297" s="335" t="n">
        <f aca="false">H4297-J4297</f>
        <v>944.6</v>
      </c>
      <c r="L4297" s="330"/>
      <c r="M4297" s="262"/>
      <c r="N4297" s="262" t="n">
        <v>4914</v>
      </c>
      <c r="O4297" s="262" t="n">
        <v>56</v>
      </c>
      <c r="P4297" s="262" t="n">
        <v>5950</v>
      </c>
      <c r="Q4297" s="262" t="n">
        <v>5405.4</v>
      </c>
      <c r="R4297" s="331" t="n">
        <f aca="false">A4297*F4297</f>
        <v>0</v>
      </c>
    </row>
    <row r="4298" s="1" customFormat="true" ht="12.75" hidden="false" customHeight="false" outlineLevel="0" collapsed="false">
      <c r="A4298" s="262" t="n">
        <v>2</v>
      </c>
      <c r="B4298" s="332" t="s">
        <v>4789</v>
      </c>
      <c r="C4298" s="332" t="s">
        <v>2090</v>
      </c>
      <c r="D4298" s="332" t="s">
        <v>4790</v>
      </c>
      <c r="E4298" s="262"/>
      <c r="F4298" s="331"/>
      <c r="G4298" s="333" t="n">
        <v>317</v>
      </c>
      <c r="H4298" s="333" t="n">
        <f aca="false">A4298*G4298*(1-H4296/100)</f>
        <v>634</v>
      </c>
      <c r="I4298" s="334" t="n">
        <v>243.88</v>
      </c>
      <c r="J4298" s="334" t="n">
        <f aca="false">(A4298*I4298)/J4296*K4296</f>
        <v>442.736</v>
      </c>
      <c r="K4298" s="335" t="n">
        <f aca="false">H4298-J4298</f>
        <v>191.264</v>
      </c>
      <c r="L4298" s="330"/>
      <c r="M4298" s="262"/>
      <c r="N4298" s="262" t="n">
        <v>243.88</v>
      </c>
      <c r="O4298" s="262" t="n">
        <v>2.68</v>
      </c>
      <c r="P4298" s="262" t="n">
        <v>360</v>
      </c>
      <c r="Q4298" s="262" t="n">
        <v>317.044</v>
      </c>
      <c r="R4298" s="331" t="n">
        <f aca="false">A4298*F4298</f>
        <v>0</v>
      </c>
    </row>
    <row r="4299" s="1" customFormat="true" ht="12.75" hidden="false" customHeight="false" outlineLevel="0" collapsed="false">
      <c r="A4299" s="262" t="n">
        <v>1</v>
      </c>
      <c r="B4299" s="332" t="s">
        <v>4791</v>
      </c>
      <c r="C4299" s="332" t="s">
        <v>1087</v>
      </c>
      <c r="D4299" s="332" t="s">
        <v>4792</v>
      </c>
      <c r="E4299" s="262"/>
      <c r="F4299" s="331" t="n">
        <v>0.06</v>
      </c>
      <c r="G4299" s="333" t="n">
        <v>1165</v>
      </c>
      <c r="H4299" s="333" t="n">
        <f aca="false">A4299*G4299*(1-H4296/100)</f>
        <v>1165</v>
      </c>
      <c r="I4299" s="334" t="n">
        <v>862.68</v>
      </c>
      <c r="J4299" s="334" t="n">
        <f aca="false">(A4299*I4299)/J4296*K4296</f>
        <v>783.048</v>
      </c>
      <c r="K4299" s="335" t="n">
        <f aca="false">H4299-J4299</f>
        <v>381.952</v>
      </c>
      <c r="L4299" s="330"/>
      <c r="M4299" s="262"/>
      <c r="N4299" s="262" t="n">
        <v>862.68</v>
      </c>
      <c r="O4299" s="262" t="n">
        <v>9.48</v>
      </c>
      <c r="P4299" s="262" t="n">
        <v>1290</v>
      </c>
      <c r="Q4299" s="262" t="n">
        <v>1164.618</v>
      </c>
      <c r="R4299" s="331" t="n">
        <f aca="false">A4299*F4299</f>
        <v>0.06</v>
      </c>
    </row>
    <row r="4300" s="1" customFormat="true" ht="12.75" hidden="false" customHeight="false" outlineLevel="0" collapsed="false">
      <c r="A4300" s="262" t="n">
        <v>1</v>
      </c>
      <c r="B4300" s="332" t="s">
        <v>4793</v>
      </c>
      <c r="C4300" s="332" t="s">
        <v>1087</v>
      </c>
      <c r="D4300" s="332" t="s">
        <v>1088</v>
      </c>
      <c r="E4300" s="262"/>
      <c r="F4300" s="331"/>
      <c r="G4300" s="333" t="n">
        <v>1641</v>
      </c>
      <c r="H4300" s="333" t="n">
        <f aca="false">A4300*G4300*(1-H4296/100)</f>
        <v>1641</v>
      </c>
      <c r="I4300" s="334" t="n">
        <v>1215.5</v>
      </c>
      <c r="J4300" s="334" t="n">
        <f aca="false">(A4300*I4300)/J4296*K4296</f>
        <v>1103.3</v>
      </c>
      <c r="K4300" s="335" t="n">
        <f aca="false">H4300-J4300</f>
        <v>537.7</v>
      </c>
      <c r="L4300" s="330"/>
      <c r="M4300" s="262"/>
      <c r="N4300" s="262" t="n">
        <v>1215.5</v>
      </c>
      <c r="O4300" s="262" t="n">
        <v>13.3571428571429</v>
      </c>
      <c r="P4300" s="262" t="n">
        <v>1810</v>
      </c>
      <c r="Q4300" s="262" t="n">
        <v>1640.925</v>
      </c>
      <c r="R4300" s="331" t="n">
        <f aca="false">A4300*F4300</f>
        <v>0</v>
      </c>
    </row>
    <row r="4301" s="1" customFormat="true" ht="12.75" hidden="false" customHeight="false" outlineLevel="0" collapsed="false">
      <c r="A4301" s="262" t="n">
        <v>4</v>
      </c>
      <c r="B4301" s="332" t="s">
        <v>2782</v>
      </c>
      <c r="C4301" s="332" t="s">
        <v>1680</v>
      </c>
      <c r="D4301" s="332" t="s">
        <v>2783</v>
      </c>
      <c r="E4301" s="262"/>
      <c r="F4301" s="331"/>
      <c r="G4301" s="333" t="n">
        <v>222</v>
      </c>
      <c r="H4301" s="333" t="n">
        <f aca="false">A4301*G4301*(1-H4296/100)</f>
        <v>888</v>
      </c>
      <c r="I4301" s="334" t="n">
        <v>164.0925</v>
      </c>
      <c r="J4301" s="334" t="n">
        <f aca="false">(A4301*I4301)/J4296*K4296</f>
        <v>595.782</v>
      </c>
      <c r="K4301" s="335" t="n">
        <f aca="false">H4301-J4301</f>
        <v>292.218</v>
      </c>
      <c r="L4301" s="330"/>
      <c r="M4301" s="262"/>
      <c r="N4301" s="262" t="n">
        <v>164.0925</v>
      </c>
      <c r="O4301" s="262" t="n">
        <v>1.87</v>
      </c>
      <c r="P4301" s="262" t="n">
        <v>250</v>
      </c>
      <c r="Q4301" s="262" t="n">
        <v>221.5249</v>
      </c>
      <c r="R4301" s="331" t="n">
        <f aca="false">A4301*F4301</f>
        <v>0</v>
      </c>
    </row>
    <row r="4302" s="1" customFormat="true" ht="12.75" hidden="false" customHeight="false" outlineLevel="0" collapsed="false">
      <c r="A4302" s="262" t="n">
        <v>2</v>
      </c>
      <c r="B4302" s="332" t="s">
        <v>4794</v>
      </c>
      <c r="C4302" s="332" t="s">
        <v>2921</v>
      </c>
      <c r="D4302" s="332" t="s">
        <v>4795</v>
      </c>
      <c r="E4302" s="262"/>
      <c r="F4302" s="331"/>
      <c r="G4302" s="333" t="n">
        <v>464</v>
      </c>
      <c r="H4302" s="333" t="n">
        <f aca="false">A4302*G4302*(1-H4296/100)</f>
        <v>928</v>
      </c>
      <c r="I4302" s="334" t="n">
        <v>343.98</v>
      </c>
      <c r="J4302" s="334" t="n">
        <f aca="false">(A4302*I4302)/J4296*K4296</f>
        <v>624.456</v>
      </c>
      <c r="K4302" s="335" t="n">
        <f aca="false">H4302-J4302</f>
        <v>303.544</v>
      </c>
      <c r="L4302" s="330"/>
      <c r="M4302" s="262"/>
      <c r="N4302" s="262" t="n">
        <v>343.98</v>
      </c>
      <c r="O4302" s="262" t="n">
        <v>3.92</v>
      </c>
      <c r="P4302" s="262" t="n">
        <v>520</v>
      </c>
      <c r="Q4302" s="262" t="n">
        <v>464.373</v>
      </c>
      <c r="R4302" s="331" t="n">
        <f aca="false">A4302*F4302</f>
        <v>0</v>
      </c>
    </row>
    <row r="4303" s="1" customFormat="true" ht="12.75" hidden="false" customHeight="false" outlineLevel="0" collapsed="false">
      <c r="A4303" s="262" t="n">
        <v>2</v>
      </c>
      <c r="B4303" s="332" t="s">
        <v>4796</v>
      </c>
      <c r="C4303" s="332" t="s">
        <v>4344</v>
      </c>
      <c r="D4303" s="332" t="s">
        <v>856</v>
      </c>
      <c r="E4303" s="262"/>
      <c r="F4303" s="331"/>
      <c r="G4303" s="333" t="n">
        <v>100</v>
      </c>
      <c r="H4303" s="333" t="n">
        <f aca="false">A4303*G4303*(1-H4296/100)</f>
        <v>200</v>
      </c>
      <c r="I4303" s="334" t="n">
        <v>41.405</v>
      </c>
      <c r="J4303" s="334" t="n">
        <f aca="false">(A4303*I4303)/J4296*K4296</f>
        <v>75.166</v>
      </c>
      <c r="K4303" s="335" t="n">
        <f aca="false">H4303-J4303</f>
        <v>124.834</v>
      </c>
      <c r="L4303" s="330"/>
      <c r="M4303" s="262"/>
      <c r="N4303" s="262" t="n">
        <v>41.405</v>
      </c>
      <c r="O4303" s="262" t="n">
        <v>0.49</v>
      </c>
      <c r="P4303" s="262" t="n">
        <v>120</v>
      </c>
      <c r="Q4303" s="262" t="n">
        <v>100</v>
      </c>
      <c r="R4303" s="331" t="n">
        <f aca="false">A4303*F4303</f>
        <v>0</v>
      </c>
    </row>
    <row r="4304" s="1" customFormat="true" ht="12.75" hidden="false" customHeight="false" outlineLevel="0" collapsed="false">
      <c r="A4304" s="262" t="n">
        <v>2</v>
      </c>
      <c r="B4304" s="332" t="s">
        <v>2993</v>
      </c>
      <c r="C4304" s="332" t="s">
        <v>1688</v>
      </c>
      <c r="D4304" s="332" t="s">
        <v>2994</v>
      </c>
      <c r="E4304" s="262"/>
      <c r="F4304" s="331" t="n">
        <v>0.02</v>
      </c>
      <c r="G4304" s="333" t="n">
        <v>386</v>
      </c>
      <c r="H4304" s="333" t="n">
        <f aca="false">A4304*G4304*(1-H4296/100)</f>
        <v>772</v>
      </c>
      <c r="I4304" s="334" t="n">
        <v>286</v>
      </c>
      <c r="J4304" s="334" t="n">
        <f aca="false">(A4304*I4304)/J4296*K4296</f>
        <v>519.2</v>
      </c>
      <c r="K4304" s="335" t="n">
        <f aca="false">H4304-J4304</f>
        <v>252.8</v>
      </c>
      <c r="L4304" s="330"/>
      <c r="M4304" s="262"/>
      <c r="N4304" s="262" t="n">
        <v>286</v>
      </c>
      <c r="O4304" s="262" t="n">
        <v>3.25925925925926</v>
      </c>
      <c r="P4304" s="262" t="n">
        <v>430</v>
      </c>
      <c r="Q4304" s="262" t="n">
        <v>386.1</v>
      </c>
      <c r="R4304" s="331" t="n">
        <f aca="false">A4304*F4304</f>
        <v>0.04</v>
      </c>
    </row>
    <row r="4305" s="1" customFormat="true" ht="12.75" hidden="false" customHeight="false" outlineLevel="0" collapsed="false">
      <c r="A4305" s="262" t="n">
        <v>2</v>
      </c>
      <c r="B4305" s="332" t="s">
        <v>4797</v>
      </c>
      <c r="C4305" s="332" t="s">
        <v>2098</v>
      </c>
      <c r="D4305" s="332" t="s">
        <v>4798</v>
      </c>
      <c r="E4305" s="262"/>
      <c r="F4305" s="331"/>
      <c r="G4305" s="333" t="n">
        <v>208</v>
      </c>
      <c r="H4305" s="333" t="n">
        <f aca="false">A4305*G4305*(1-H4296/100)</f>
        <v>416</v>
      </c>
      <c r="I4305" s="334" t="n">
        <v>104</v>
      </c>
      <c r="J4305" s="334" t="n">
        <f aca="false">(A4305*I4305)/J4296*K4296</f>
        <v>188.8</v>
      </c>
      <c r="K4305" s="335" t="n">
        <f aca="false">H4305-J4305</f>
        <v>227.2</v>
      </c>
      <c r="L4305" s="330"/>
      <c r="M4305" s="262"/>
      <c r="N4305" s="262" t="n">
        <v>104</v>
      </c>
      <c r="O4305" s="262" t="n">
        <v>0.8</v>
      </c>
      <c r="P4305" s="262" t="n">
        <v>240</v>
      </c>
      <c r="Q4305" s="262" t="n">
        <v>208</v>
      </c>
      <c r="R4305" s="331" t="n">
        <f aca="false">A4305*F4305</f>
        <v>0</v>
      </c>
    </row>
    <row r="4306" s="1" customFormat="true" ht="12.75" hidden="false" customHeight="false" outlineLevel="0" collapsed="false">
      <c r="A4306" s="262" t="n">
        <v>1</v>
      </c>
      <c r="B4306" s="332" t="s">
        <v>4799</v>
      </c>
      <c r="C4306" s="332" t="s">
        <v>4369</v>
      </c>
      <c r="D4306" s="332" t="s">
        <v>856</v>
      </c>
      <c r="E4306" s="262"/>
      <c r="F4306" s="331" t="n">
        <v>0.016</v>
      </c>
      <c r="G4306" s="333" t="n">
        <v>104</v>
      </c>
      <c r="H4306" s="333" t="n">
        <f aca="false">A4306*G4306*(1-H4296/100)</f>
        <v>104</v>
      </c>
      <c r="I4306" s="334" t="n">
        <v>52</v>
      </c>
      <c r="J4306" s="334" t="n">
        <f aca="false">(A4306*I4306)/J4296*K4296</f>
        <v>47.2</v>
      </c>
      <c r="K4306" s="335" t="n">
        <f aca="false">H4306-J4306</f>
        <v>56.8</v>
      </c>
      <c r="L4306" s="330"/>
      <c r="M4306" s="262"/>
      <c r="N4306" s="262" t="n">
        <v>52</v>
      </c>
      <c r="O4306" s="262" t="n">
        <v>0.4</v>
      </c>
      <c r="P4306" s="262" t="n">
        <v>120</v>
      </c>
      <c r="Q4306" s="262" t="n">
        <v>104</v>
      </c>
      <c r="R4306" s="331" t="n">
        <f aca="false">A4306*F4306</f>
        <v>0.016</v>
      </c>
    </row>
    <row r="4307" s="1" customFormat="true" ht="12.75" hidden="false" customHeight="false" outlineLevel="0" collapsed="false">
      <c r="A4307" s="262" t="n">
        <v>1</v>
      </c>
      <c r="B4307" s="332" t="s">
        <v>4800</v>
      </c>
      <c r="C4307" s="332" t="s">
        <v>2924</v>
      </c>
      <c r="D4307" s="332" t="s">
        <v>856</v>
      </c>
      <c r="E4307" s="262"/>
      <c r="F4307" s="331" t="n">
        <v>0.014</v>
      </c>
      <c r="G4307" s="333" t="n">
        <v>414</v>
      </c>
      <c r="H4307" s="333" t="n">
        <f aca="false">A4307*G4307*(1-H4296/100)</f>
        <v>414</v>
      </c>
      <c r="I4307" s="334" t="n">
        <v>256.9412</v>
      </c>
      <c r="J4307" s="334" t="n">
        <f aca="false">(A4307*I4307)/J4296*K4296</f>
        <v>233.223550769231</v>
      </c>
      <c r="K4307" s="335" t="n">
        <f aca="false">H4307-J4307</f>
        <v>180.776449230769</v>
      </c>
      <c r="L4307" s="330"/>
      <c r="M4307" s="262"/>
      <c r="N4307" s="262" t="n">
        <v>256.9412</v>
      </c>
      <c r="O4307" s="262" t="n">
        <v>2.47058823529412</v>
      </c>
      <c r="P4307" s="262" t="n">
        <v>460</v>
      </c>
      <c r="Q4307" s="262" t="n">
        <v>413.6753</v>
      </c>
      <c r="R4307" s="331" t="n">
        <f aca="false">A4307*F4307</f>
        <v>0.014</v>
      </c>
    </row>
    <row r="4308" s="1" customFormat="true" ht="12.75" hidden="false" customHeight="false" outlineLevel="0" collapsed="false">
      <c r="A4308" s="262" t="n">
        <v>2</v>
      </c>
      <c r="B4308" s="332" t="s">
        <v>4383</v>
      </c>
      <c r="C4308" s="332" t="s">
        <v>1696</v>
      </c>
      <c r="D4308" s="332" t="s">
        <v>4384</v>
      </c>
      <c r="E4308" s="262"/>
      <c r="F4308" s="331"/>
      <c r="G4308" s="333" t="n">
        <v>91</v>
      </c>
      <c r="H4308" s="333" t="n">
        <f aca="false">A4308*G4308*(1-H4296/100)</f>
        <v>182</v>
      </c>
      <c r="I4308" s="334" t="n">
        <v>67.34</v>
      </c>
      <c r="J4308" s="334" t="n">
        <f aca="false">(A4308*I4308)/J4296*K4296</f>
        <v>122.248</v>
      </c>
      <c r="K4308" s="335" t="n">
        <f aca="false">H4308-J4308</f>
        <v>59.752</v>
      </c>
      <c r="L4308" s="330"/>
      <c r="M4308" s="262"/>
      <c r="N4308" s="262" t="n">
        <v>67.34</v>
      </c>
      <c r="O4308" s="262" t="n">
        <v>0.74</v>
      </c>
      <c r="P4308" s="262" t="n">
        <v>110</v>
      </c>
      <c r="Q4308" s="262" t="n">
        <v>90.909</v>
      </c>
      <c r="R4308" s="331" t="n">
        <f aca="false">A4308*F4308</f>
        <v>0</v>
      </c>
    </row>
    <row r="4309" s="1" customFormat="true" ht="12.75" hidden="false" customHeight="false" outlineLevel="0" collapsed="false">
      <c r="A4309" s="262" t="n">
        <v>5</v>
      </c>
      <c r="B4309" s="332" t="s">
        <v>4801</v>
      </c>
      <c r="C4309" s="332" t="s">
        <v>1696</v>
      </c>
      <c r="D4309" s="332" t="s">
        <v>4802</v>
      </c>
      <c r="E4309" s="262"/>
      <c r="F4309" s="331"/>
      <c r="G4309" s="333" t="n">
        <v>139</v>
      </c>
      <c r="H4309" s="333" t="n">
        <f aca="false">A4309*G4309*(1-H4296/100)</f>
        <v>695</v>
      </c>
      <c r="I4309" s="334" t="n">
        <v>46.345</v>
      </c>
      <c r="J4309" s="334" t="n">
        <f aca="false">(A4309*I4309)/J4296*K4296</f>
        <v>210.335</v>
      </c>
      <c r="K4309" s="335" t="n">
        <f aca="false">H4309-J4309</f>
        <v>484.665</v>
      </c>
      <c r="L4309" s="330"/>
      <c r="M4309" s="262"/>
      <c r="N4309" s="262" t="n">
        <v>46.345</v>
      </c>
      <c r="O4309" s="262" t="n">
        <v>0.46</v>
      </c>
      <c r="P4309" s="262" t="n">
        <v>160</v>
      </c>
      <c r="Q4309" s="262" t="n">
        <v>139.035</v>
      </c>
      <c r="R4309" s="331" t="n">
        <f aca="false">A4309*F4309</f>
        <v>0</v>
      </c>
    </row>
    <row r="4310" s="1" customFormat="true" ht="12.75" hidden="false" customHeight="false" outlineLevel="0" collapsed="false">
      <c r="A4310" s="262" t="n">
        <v>1</v>
      </c>
      <c r="B4310" s="332" t="s">
        <v>4803</v>
      </c>
      <c r="C4310" s="332" t="s">
        <v>1701</v>
      </c>
      <c r="D4310" s="332" t="s">
        <v>4804</v>
      </c>
      <c r="E4310" s="262"/>
      <c r="F4310" s="331" t="n">
        <v>0.133</v>
      </c>
      <c r="G4310" s="333" t="n">
        <v>430</v>
      </c>
      <c r="H4310" s="333" t="n">
        <f aca="false">A4310*G4310*(1-H4296/100)</f>
        <v>430</v>
      </c>
      <c r="I4310" s="334" t="n">
        <v>318.5</v>
      </c>
      <c r="J4310" s="334" t="n">
        <f aca="false">(A4310*I4310)/J4296*K4296</f>
        <v>289.1</v>
      </c>
      <c r="K4310" s="335" t="n">
        <f aca="false">H4310-J4310</f>
        <v>140.9</v>
      </c>
      <c r="L4310" s="330"/>
      <c r="M4310" s="262"/>
      <c r="N4310" s="262" t="n">
        <v>318.5</v>
      </c>
      <c r="O4310" s="262" t="n">
        <v>3.5</v>
      </c>
      <c r="P4310" s="262" t="n">
        <v>480</v>
      </c>
      <c r="Q4310" s="262" t="n">
        <v>429.975</v>
      </c>
      <c r="R4310" s="331" t="n">
        <f aca="false">A4310*F4310</f>
        <v>0.133</v>
      </c>
    </row>
    <row r="4311" s="1" customFormat="true" ht="12.75" hidden="false" customHeight="false" outlineLevel="0" collapsed="false">
      <c r="A4311" s="262" t="n">
        <v>1</v>
      </c>
      <c r="B4311" s="332" t="s">
        <v>4805</v>
      </c>
      <c r="C4311" s="332" t="s">
        <v>1701</v>
      </c>
      <c r="D4311" s="332" t="s">
        <v>4806</v>
      </c>
      <c r="E4311" s="262"/>
      <c r="F4311" s="331"/>
      <c r="G4311" s="333" t="n">
        <v>659</v>
      </c>
      <c r="H4311" s="333" t="n">
        <f aca="false">A4311*G4311*(1-H4296/100)</f>
        <v>659</v>
      </c>
      <c r="I4311" s="334" t="n">
        <v>487.89</v>
      </c>
      <c r="J4311" s="334" t="n">
        <f aca="false">(A4311*I4311)/J4296*K4296</f>
        <v>442.854</v>
      </c>
      <c r="K4311" s="335" t="n">
        <f aca="false">H4311-J4311</f>
        <v>216.146</v>
      </c>
      <c r="L4311" s="330"/>
      <c r="M4311" s="262"/>
      <c r="N4311" s="262" t="n">
        <v>487.89</v>
      </c>
      <c r="O4311" s="262" t="n">
        <v>5.56</v>
      </c>
      <c r="P4311" s="262" t="n">
        <v>730</v>
      </c>
      <c r="Q4311" s="262" t="n">
        <v>658.6515</v>
      </c>
      <c r="R4311" s="331" t="n">
        <f aca="false">A4311*F4311</f>
        <v>0</v>
      </c>
    </row>
    <row r="4312" s="1" customFormat="true" ht="12.75" hidden="false" customHeight="false" outlineLevel="0" collapsed="false">
      <c r="A4312" s="262" t="n">
        <v>3</v>
      </c>
      <c r="B4312" s="332" t="s">
        <v>4807</v>
      </c>
      <c r="C4312" s="332" t="s">
        <v>4808</v>
      </c>
      <c r="D4312" s="332" t="s">
        <v>4809</v>
      </c>
      <c r="E4312" s="262"/>
      <c r="F4312" s="331"/>
      <c r="G4312" s="333" t="n">
        <v>83</v>
      </c>
      <c r="H4312" s="333" t="n">
        <f aca="false">A4312*G4312*(1-H4296/100)</f>
        <v>249</v>
      </c>
      <c r="I4312" s="334" t="n">
        <v>61.425</v>
      </c>
      <c r="J4312" s="334" t="n">
        <f aca="false">(A4312*I4312)/J4296*K4296</f>
        <v>167.265</v>
      </c>
      <c r="K4312" s="335" t="n">
        <f aca="false">H4312-J4312</f>
        <v>81.735</v>
      </c>
      <c r="L4312" s="330"/>
      <c r="M4312" s="262"/>
      <c r="N4312" s="262" t="n">
        <v>61.425</v>
      </c>
      <c r="O4312" s="262" t="n">
        <v>0.7</v>
      </c>
      <c r="P4312" s="262" t="n">
        <v>100</v>
      </c>
      <c r="Q4312" s="262" t="n">
        <v>82.9237</v>
      </c>
      <c r="R4312" s="331" t="n">
        <f aca="false">A4312*F4312</f>
        <v>0</v>
      </c>
    </row>
    <row r="4313" s="1" customFormat="true" ht="12.75" hidden="false" customHeight="false" outlineLevel="0" collapsed="false">
      <c r="A4313" s="262" t="n">
        <v>2</v>
      </c>
      <c r="B4313" s="332" t="s">
        <v>4810</v>
      </c>
      <c r="C4313" s="332" t="s">
        <v>4811</v>
      </c>
      <c r="D4313" s="332" t="s">
        <v>4812</v>
      </c>
      <c r="E4313" s="262"/>
      <c r="F4313" s="331"/>
      <c r="G4313" s="333" t="n">
        <v>19</v>
      </c>
      <c r="H4313" s="333" t="n">
        <f aca="false">A4313*G4313*(1-H4296/100)</f>
        <v>38</v>
      </c>
      <c r="I4313" s="334" t="n">
        <v>14.3</v>
      </c>
      <c r="J4313" s="334" t="n">
        <f aca="false">(A4313*I4313)/J4296*K4296</f>
        <v>25.96</v>
      </c>
      <c r="K4313" s="335" t="n">
        <f aca="false">H4313-J4313</f>
        <v>12.04</v>
      </c>
      <c r="L4313" s="330"/>
      <c r="M4313" s="262"/>
      <c r="N4313" s="262" t="n">
        <v>14.3</v>
      </c>
      <c r="O4313" s="262" t="n">
        <v>0.162962962962963</v>
      </c>
      <c r="P4313" s="262" t="n">
        <v>30</v>
      </c>
      <c r="Q4313" s="262" t="n">
        <v>19.305</v>
      </c>
      <c r="R4313" s="331" t="n">
        <f aca="false">A4313*F4313</f>
        <v>0</v>
      </c>
    </row>
    <row r="4314" s="1" customFormat="true" ht="12.75" hidden="false" customHeight="false" outlineLevel="0" collapsed="false">
      <c r="A4314" s="262" t="n">
        <v>1</v>
      </c>
      <c r="B4314" s="332" t="s">
        <v>2938</v>
      </c>
      <c r="C4314" s="332" t="s">
        <v>2939</v>
      </c>
      <c r="D4314" s="332" t="s">
        <v>2940</v>
      </c>
      <c r="E4314" s="262"/>
      <c r="F4314" s="331"/>
      <c r="G4314" s="333" t="n">
        <v>41</v>
      </c>
      <c r="H4314" s="333" t="n">
        <f aca="false">A4314*G4314*(1-H4296/100)</f>
        <v>41</v>
      </c>
      <c r="I4314" s="334" t="n">
        <v>30.7125</v>
      </c>
      <c r="J4314" s="334" t="n">
        <f aca="false">(A4314*I4314)/J4296*K4296</f>
        <v>27.8775</v>
      </c>
      <c r="K4314" s="335" t="n">
        <f aca="false">H4314-J4314</f>
        <v>13.1225</v>
      </c>
      <c r="L4314" s="330"/>
      <c r="M4314" s="262"/>
      <c r="N4314" s="262" t="n">
        <v>30.7125</v>
      </c>
      <c r="O4314" s="262" t="n">
        <v>0.35</v>
      </c>
      <c r="P4314" s="262" t="n">
        <v>50</v>
      </c>
      <c r="Q4314" s="262" t="n">
        <v>41.4619</v>
      </c>
      <c r="R4314" s="331" t="n">
        <f aca="false">A4314*F4314</f>
        <v>0</v>
      </c>
    </row>
    <row r="4315" s="1" customFormat="true" ht="12.75" hidden="false" customHeight="false" outlineLevel="0" collapsed="false">
      <c r="A4315" s="336" t="n">
        <f aca="false">SUM(A4297:A4314)</f>
        <v>34</v>
      </c>
      <c r="B4315" s="336" t="s">
        <v>377</v>
      </c>
      <c r="C4315" s="336"/>
      <c r="D4315" s="336"/>
      <c r="E4315" s="336"/>
      <c r="F4315" s="337" t="n">
        <f aca="false">R4315</f>
        <v>0.263</v>
      </c>
      <c r="G4315" s="338"/>
      <c r="H4315" s="339" t="n">
        <f aca="false">SUM(H4297:H4314)</f>
        <v>14861</v>
      </c>
      <c r="I4315" s="340"/>
      <c r="J4315" s="341" t="n">
        <f aca="false">SUM(J4297:J4314)</f>
        <v>10358.9510507692</v>
      </c>
      <c r="K4315" s="335" t="n">
        <f aca="false">SUM(K4297:K4314)</f>
        <v>4502.04894923077</v>
      </c>
      <c r="L4315" s="330"/>
      <c r="M4315" s="262"/>
      <c r="N4315" s="262"/>
      <c r="O4315" s="262"/>
      <c r="P4315" s="262"/>
      <c r="Q4315" s="262"/>
      <c r="R4315" s="331" t="n">
        <f aca="false">SUM(R4297:R4314)</f>
        <v>0.263</v>
      </c>
    </row>
    <row r="4316" s="1" customFormat="true" ht="12.75" hidden="false" customHeight="false" outlineLevel="0" collapsed="false">
      <c r="A4316" s="262"/>
      <c r="B4316" s="272" t="s">
        <v>914</v>
      </c>
      <c r="C4316" s="342"/>
      <c r="D4316" s="342"/>
      <c r="E4316" s="262"/>
      <c r="F4316" s="262"/>
      <c r="G4316" s="333"/>
      <c r="H4316" s="343" t="n">
        <v>0</v>
      </c>
      <c r="I4316" s="344" t="n">
        <f aca="false">K4317/J4317</f>
        <v>0.434604713080139</v>
      </c>
      <c r="J4316" s="345"/>
      <c r="K4316" s="335"/>
      <c r="L4316" s="330"/>
      <c r="M4316" s="262"/>
      <c r="N4316" s="262"/>
      <c r="O4316" s="262"/>
      <c r="P4316" s="262"/>
      <c r="Q4316" s="262"/>
      <c r="R4316" s="331"/>
    </row>
    <row r="4317" s="1" customFormat="true" ht="13.5" hidden="false" customHeight="false" outlineLevel="0" collapsed="false">
      <c r="A4317" s="346"/>
      <c r="B4317" s="346" t="s">
        <v>915</v>
      </c>
      <c r="C4317" s="346"/>
      <c r="D4317" s="346"/>
      <c r="E4317" s="346"/>
      <c r="F4317" s="347"/>
      <c r="G4317" s="348"/>
      <c r="H4317" s="349" t="n">
        <f aca="false">SUM(H4315:H4316)</f>
        <v>14861</v>
      </c>
      <c r="I4317" s="350" t="n">
        <f aca="false">K4317/H4317</f>
        <v>0.30294387653797</v>
      </c>
      <c r="J4317" s="351" t="n">
        <f aca="false">SUM(J4315:J4316)</f>
        <v>10358.9510507692</v>
      </c>
      <c r="K4317" s="352" t="n">
        <f aca="false">H4317-J4317</f>
        <v>4502.04894923077</v>
      </c>
      <c r="L4317" s="330"/>
      <c r="M4317" s="262"/>
      <c r="N4317" s="262"/>
      <c r="O4317" s="262"/>
      <c r="P4317" s="262"/>
      <c r="Q4317" s="262"/>
      <c r="R4317" s="331"/>
    </row>
    <row r="4318" s="1" customFormat="true" ht="13.5" hidden="false" customHeight="false" outlineLevel="0" collapsed="false">
      <c r="A4318" s="262"/>
      <c r="B4318" s="332"/>
      <c r="C4318" s="342"/>
      <c r="D4318" s="342"/>
      <c r="E4318" s="262"/>
      <c r="F4318" s="262"/>
      <c r="G4318" s="262"/>
      <c r="H4318" s="262"/>
      <c r="I4318" s="354"/>
      <c r="J4318" s="354"/>
      <c r="K4318" s="355"/>
      <c r="L4318" s="330"/>
      <c r="M4318" s="262"/>
      <c r="N4318" s="262"/>
      <c r="O4318" s="262"/>
      <c r="P4318" s="262"/>
      <c r="Q4318" s="262"/>
      <c r="R4318" s="331"/>
    </row>
    <row r="4319" s="1" customFormat="true" ht="13.5" hidden="false" customHeight="false" outlineLevel="0" collapsed="false">
      <c r="A4319" s="322"/>
      <c r="B4319" s="323" t="s">
        <v>2734</v>
      </c>
      <c r="C4319" s="324" t="s">
        <v>4813</v>
      </c>
      <c r="D4319" s="325" t="n">
        <v>42809</v>
      </c>
      <c r="E4319" s="322"/>
      <c r="F4319" s="322" t="s">
        <v>4814</v>
      </c>
      <c r="G4319" s="324"/>
      <c r="H4319" s="326" t="n">
        <v>0</v>
      </c>
      <c r="I4319" s="327" t="s">
        <v>358</v>
      </c>
      <c r="J4319" s="328" t="n">
        <v>65</v>
      </c>
      <c r="K4319" s="329" t="n">
        <v>59</v>
      </c>
      <c r="L4319" s="330"/>
      <c r="M4319" s="262"/>
      <c r="N4319" s="262"/>
      <c r="O4319" s="262"/>
      <c r="P4319" s="262"/>
      <c r="Q4319" s="262"/>
      <c r="R4319" s="331"/>
    </row>
    <row r="4320" s="1" customFormat="true" ht="12.75" hidden="false" customHeight="false" outlineLevel="0" collapsed="false">
      <c r="A4320" s="262" t="n">
        <v>2</v>
      </c>
      <c r="B4320" s="332" t="s">
        <v>1675</v>
      </c>
      <c r="C4320" s="332" t="s">
        <v>1676</v>
      </c>
      <c r="D4320" s="332" t="s">
        <v>1677</v>
      </c>
      <c r="E4320" s="262"/>
      <c r="F4320" s="331"/>
      <c r="G4320" s="333" t="n">
        <v>218</v>
      </c>
      <c r="H4320" s="333" t="n">
        <f aca="false">A4320*G4320*(1-H4319/100)</f>
        <v>436</v>
      </c>
      <c r="I4320" s="334" t="n">
        <v>167.44</v>
      </c>
      <c r="J4320" s="334" t="n">
        <f aca="false">(A4320*I4320)/J4319*K4319</f>
        <v>303.968</v>
      </c>
      <c r="K4320" s="335" t="n">
        <f aca="false">H4320-J4320</f>
        <v>132.032</v>
      </c>
      <c r="L4320" s="330"/>
      <c r="M4320" s="262"/>
      <c r="N4320" s="262" t="n">
        <v>167.44</v>
      </c>
      <c r="O4320" s="262" t="n">
        <v>1.84</v>
      </c>
      <c r="P4320" s="262" t="n">
        <v>250</v>
      </c>
      <c r="Q4320" s="262" t="n">
        <v>217.672</v>
      </c>
      <c r="R4320" s="331" t="n">
        <f aca="false">A4320*F4320</f>
        <v>0</v>
      </c>
    </row>
    <row r="4321" s="1" customFormat="true" ht="12.75" hidden="false" customHeight="false" outlineLevel="0" collapsed="false">
      <c r="A4321" s="262" t="n">
        <v>2</v>
      </c>
      <c r="B4321" s="332" t="s">
        <v>3095</v>
      </c>
      <c r="C4321" s="332" t="s">
        <v>1676</v>
      </c>
      <c r="D4321" s="332" t="s">
        <v>3096</v>
      </c>
      <c r="E4321" s="262"/>
      <c r="F4321" s="331" t="n">
        <v>0.043</v>
      </c>
      <c r="G4321" s="333" t="n">
        <v>157</v>
      </c>
      <c r="H4321" s="333" t="n">
        <f aca="false">A4321*G4321*(1-H4319/100)</f>
        <v>314</v>
      </c>
      <c r="I4321" s="334" t="n">
        <v>116.025</v>
      </c>
      <c r="J4321" s="334" t="n">
        <f aca="false">(A4321*I4321)/J4319*K4319</f>
        <v>210.63</v>
      </c>
      <c r="K4321" s="335" t="n">
        <f aca="false">H4321-J4321</f>
        <v>103.37</v>
      </c>
      <c r="L4321" s="330"/>
      <c r="M4321" s="262"/>
      <c r="N4321" s="262" t="n">
        <v>116.025</v>
      </c>
      <c r="O4321" s="262" t="n">
        <v>1.05</v>
      </c>
      <c r="P4321" s="262" t="n">
        <v>180</v>
      </c>
      <c r="Q4321" s="262" t="n">
        <v>156.6337</v>
      </c>
      <c r="R4321" s="331" t="n">
        <f aca="false">A4321*F4321</f>
        <v>0.086</v>
      </c>
    </row>
    <row r="4322" s="1" customFormat="true" ht="12.75" hidden="false" customHeight="false" outlineLevel="0" collapsed="false">
      <c r="A4322" s="262" t="n">
        <v>2</v>
      </c>
      <c r="B4322" s="332" t="s">
        <v>4778</v>
      </c>
      <c r="C4322" s="332" t="s">
        <v>4779</v>
      </c>
      <c r="D4322" s="332" t="s">
        <v>4780</v>
      </c>
      <c r="E4322" s="262"/>
      <c r="F4322" s="331"/>
      <c r="G4322" s="333" t="n">
        <v>323</v>
      </c>
      <c r="H4322" s="333" t="n">
        <f aca="false">A4322*G4322*(1-H4319/100)</f>
        <v>646</v>
      </c>
      <c r="I4322" s="334" t="n">
        <v>239.33</v>
      </c>
      <c r="J4322" s="334" t="n">
        <f aca="false">(A4322*I4322)/J4319*K4319</f>
        <v>434.476</v>
      </c>
      <c r="K4322" s="335" t="n">
        <f aca="false">H4322-J4322</f>
        <v>211.524</v>
      </c>
      <c r="L4322" s="330"/>
      <c r="M4322" s="262"/>
      <c r="N4322" s="262" t="n">
        <v>239.33</v>
      </c>
      <c r="O4322" s="262" t="n">
        <v>2.63</v>
      </c>
      <c r="P4322" s="262" t="n">
        <v>360</v>
      </c>
      <c r="Q4322" s="262" t="n">
        <v>323.0955</v>
      </c>
      <c r="R4322" s="331" t="n">
        <f aca="false">A4322*F4322</f>
        <v>0</v>
      </c>
    </row>
    <row r="4323" s="1" customFormat="true" ht="12.75" hidden="false" customHeight="false" outlineLevel="0" collapsed="false">
      <c r="A4323" s="262" t="n">
        <v>2</v>
      </c>
      <c r="B4323" s="332" t="s">
        <v>4815</v>
      </c>
      <c r="C4323" s="332" t="s">
        <v>2434</v>
      </c>
      <c r="D4323" s="332" t="s">
        <v>4816</v>
      </c>
      <c r="E4323" s="262"/>
      <c r="F4323" s="331"/>
      <c r="G4323" s="333" t="n">
        <v>263</v>
      </c>
      <c r="H4323" s="333" t="n">
        <f aca="false">A4323*G4323*(1-H4319/100)</f>
        <v>526</v>
      </c>
      <c r="I4323" s="334" t="n">
        <v>195</v>
      </c>
      <c r="J4323" s="334" t="n">
        <f aca="false">(A4323*I4323)/J4319*K4319</f>
        <v>354</v>
      </c>
      <c r="K4323" s="335" t="n">
        <f aca="false">H4323-J4323</f>
        <v>172</v>
      </c>
      <c r="L4323" s="330"/>
      <c r="M4323" s="262"/>
      <c r="N4323" s="262" t="n">
        <v>195</v>
      </c>
      <c r="O4323" s="262" t="n">
        <v>2</v>
      </c>
      <c r="P4323" s="262" t="n">
        <v>300</v>
      </c>
      <c r="Q4323" s="262" t="n">
        <v>263.25</v>
      </c>
      <c r="R4323" s="331" t="n">
        <f aca="false">A4323*F4323</f>
        <v>0</v>
      </c>
    </row>
    <row r="4324" s="1" customFormat="true" ht="12.75" hidden="false" customHeight="false" outlineLevel="0" collapsed="false">
      <c r="A4324" s="262" t="n">
        <v>2</v>
      </c>
      <c r="B4324" s="332" t="s">
        <v>4817</v>
      </c>
      <c r="C4324" s="332" t="s">
        <v>1947</v>
      </c>
      <c r="D4324" s="332" t="s">
        <v>4818</v>
      </c>
      <c r="E4324" s="262"/>
      <c r="F4324" s="331"/>
      <c r="G4324" s="333" t="n">
        <v>321</v>
      </c>
      <c r="H4324" s="333" t="n">
        <f aca="false">A4324*G4324*(1-H4319/100)</f>
        <v>642</v>
      </c>
      <c r="I4324" s="334" t="n">
        <v>237.51</v>
      </c>
      <c r="J4324" s="334" t="n">
        <f aca="false">(A4324*I4324)/J4319*K4319</f>
        <v>431.172</v>
      </c>
      <c r="K4324" s="335" t="n">
        <f aca="false">H4324-J4324</f>
        <v>210.828</v>
      </c>
      <c r="L4324" s="330"/>
      <c r="M4324" s="262"/>
      <c r="N4324" s="262" t="n">
        <v>237.51</v>
      </c>
      <c r="O4324" s="262" t="n">
        <v>2.61</v>
      </c>
      <c r="P4324" s="262" t="n">
        <v>360</v>
      </c>
      <c r="Q4324" s="262" t="n">
        <v>320.6385</v>
      </c>
      <c r="R4324" s="331" t="n">
        <f aca="false">A4324*F4324</f>
        <v>0</v>
      </c>
    </row>
    <row r="4325" s="1" customFormat="true" ht="12.75" hidden="false" customHeight="false" outlineLevel="0" collapsed="false">
      <c r="A4325" s="262" t="n">
        <v>4</v>
      </c>
      <c r="B4325" s="332" t="s">
        <v>4781</v>
      </c>
      <c r="C4325" s="332" t="s">
        <v>2101</v>
      </c>
      <c r="D4325" s="332" t="s">
        <v>4782</v>
      </c>
      <c r="E4325" s="262"/>
      <c r="F4325" s="331"/>
      <c r="G4325" s="333" t="n">
        <v>130</v>
      </c>
      <c r="H4325" s="333" t="n">
        <f aca="false">A4325*G4325*(1-H4319/100)</f>
        <v>520</v>
      </c>
      <c r="I4325" s="334" t="n">
        <v>65</v>
      </c>
      <c r="J4325" s="334" t="n">
        <f aca="false">(A4325*I4325)/J4319*K4319</f>
        <v>236</v>
      </c>
      <c r="K4325" s="335" t="n">
        <f aca="false">H4325-J4325</f>
        <v>284</v>
      </c>
      <c r="L4325" s="330"/>
      <c r="M4325" s="262"/>
      <c r="N4325" s="262" t="n">
        <v>65</v>
      </c>
      <c r="O4325" s="262" t="n">
        <v>0.5</v>
      </c>
      <c r="P4325" s="262" t="n">
        <v>150</v>
      </c>
      <c r="Q4325" s="262" t="n">
        <v>130</v>
      </c>
      <c r="R4325" s="331" t="n">
        <f aca="false">A4325*F4325</f>
        <v>0</v>
      </c>
    </row>
    <row r="4326" s="1" customFormat="true" ht="12.75" hidden="false" customHeight="false" outlineLevel="0" collapsed="false">
      <c r="A4326" s="262" t="n">
        <v>2</v>
      </c>
      <c r="B4326" s="332" t="s">
        <v>4409</v>
      </c>
      <c r="C4326" s="332" t="s">
        <v>4410</v>
      </c>
      <c r="D4326" s="332" t="s">
        <v>4411</v>
      </c>
      <c r="E4326" s="262"/>
      <c r="F4326" s="331"/>
      <c r="G4326" s="333" t="n">
        <v>23</v>
      </c>
      <c r="H4326" s="333" t="n">
        <f aca="false">A4326*G4326*(1-H4319/100)</f>
        <v>46</v>
      </c>
      <c r="I4326" s="334" t="n">
        <v>16.6725</v>
      </c>
      <c r="J4326" s="334" t="n">
        <f aca="false">(A4326*I4326)/J4319*K4319</f>
        <v>30.267</v>
      </c>
      <c r="K4326" s="335" t="n">
        <f aca="false">H4326-J4326</f>
        <v>15.733</v>
      </c>
      <c r="L4326" s="330"/>
      <c r="M4326" s="262"/>
      <c r="N4326" s="262" t="n">
        <v>16.6725</v>
      </c>
      <c r="O4326" s="262" t="n">
        <v>0.19</v>
      </c>
      <c r="P4326" s="262" t="n">
        <v>30</v>
      </c>
      <c r="Q4326" s="262" t="n">
        <v>22.5079</v>
      </c>
      <c r="R4326" s="331" t="n">
        <f aca="false">A4326*F4326</f>
        <v>0</v>
      </c>
    </row>
    <row r="4327" s="1" customFormat="true" ht="12.75" hidden="false" customHeight="false" outlineLevel="0" collapsed="false">
      <c r="A4327" s="336" t="n">
        <f aca="false">SUM(A4320:A4326)</f>
        <v>16</v>
      </c>
      <c r="B4327" s="336" t="s">
        <v>377</v>
      </c>
      <c r="C4327" s="336"/>
      <c r="D4327" s="336"/>
      <c r="E4327" s="336"/>
      <c r="F4327" s="337" t="n">
        <f aca="false">R4327</f>
        <v>0.086</v>
      </c>
      <c r="G4327" s="338"/>
      <c r="H4327" s="339" t="n">
        <f aca="false">SUM(H4320:H4326)</f>
        <v>3130</v>
      </c>
      <c r="I4327" s="340"/>
      <c r="J4327" s="341" t="n">
        <f aca="false">SUM(J4320:J4326)</f>
        <v>2000.513</v>
      </c>
      <c r="K4327" s="335" t="n">
        <f aca="false">SUM(K4320:K4326)</f>
        <v>1129.487</v>
      </c>
      <c r="L4327" s="330"/>
      <c r="M4327" s="262"/>
      <c r="N4327" s="262"/>
      <c r="O4327" s="262"/>
      <c r="P4327" s="262"/>
      <c r="Q4327" s="262"/>
      <c r="R4327" s="331" t="n">
        <f aca="false">SUM(R4320:R4326)</f>
        <v>0.086</v>
      </c>
    </row>
    <row r="4328" s="1" customFormat="true" ht="12.75" hidden="false" customHeight="false" outlineLevel="0" collapsed="false">
      <c r="A4328" s="262"/>
      <c r="B4328" s="272" t="s">
        <v>914</v>
      </c>
      <c r="C4328" s="342"/>
      <c r="D4328" s="342"/>
      <c r="E4328" s="262"/>
      <c r="F4328" s="262"/>
      <c r="G4328" s="333"/>
      <c r="H4328" s="343" t="n">
        <v>0</v>
      </c>
      <c r="I4328" s="344" t="n">
        <f aca="false">K4329/J4329</f>
        <v>0.564598680438467</v>
      </c>
      <c r="J4328" s="345"/>
      <c r="K4328" s="335"/>
      <c r="L4328" s="330"/>
      <c r="M4328" s="262"/>
      <c r="N4328" s="262"/>
      <c r="O4328" s="262"/>
      <c r="P4328" s="262"/>
      <c r="Q4328" s="262"/>
      <c r="R4328" s="331"/>
    </row>
    <row r="4329" s="1" customFormat="true" ht="13.5" hidden="false" customHeight="false" outlineLevel="0" collapsed="false">
      <c r="A4329" s="346"/>
      <c r="B4329" s="346" t="s">
        <v>915</v>
      </c>
      <c r="C4329" s="346"/>
      <c r="D4329" s="346"/>
      <c r="E4329" s="346"/>
      <c r="F4329" s="347"/>
      <c r="G4329" s="348"/>
      <c r="H4329" s="349" t="n">
        <f aca="false">SUM(H4327:H4328)</f>
        <v>3130</v>
      </c>
      <c r="I4329" s="350" t="n">
        <f aca="false">K4329/H4329</f>
        <v>0.360858466453674</v>
      </c>
      <c r="J4329" s="351" t="n">
        <f aca="false">SUM(J4327:J4328)</f>
        <v>2000.513</v>
      </c>
      <c r="K4329" s="352" t="n">
        <f aca="false">H4329-J4329</f>
        <v>1129.487</v>
      </c>
      <c r="L4329" s="330"/>
      <c r="M4329" s="262"/>
      <c r="N4329" s="262"/>
      <c r="O4329" s="262"/>
      <c r="P4329" s="262"/>
      <c r="Q4329" s="262"/>
      <c r="R4329" s="331"/>
    </row>
    <row r="4330" s="1" customFormat="true" ht="13.5" hidden="false" customHeight="false" outlineLevel="0" collapsed="false">
      <c r="A4330" s="262"/>
      <c r="B4330" s="332"/>
      <c r="C4330" s="342"/>
      <c r="D4330" s="342"/>
      <c r="E4330" s="262"/>
      <c r="F4330" s="262"/>
      <c r="G4330" s="262"/>
      <c r="H4330" s="262"/>
      <c r="I4330" s="354"/>
      <c r="J4330" s="354"/>
      <c r="K4330" s="355"/>
      <c r="L4330" s="330"/>
      <c r="M4330" s="262"/>
      <c r="N4330" s="262"/>
      <c r="O4330" s="262"/>
      <c r="P4330" s="262"/>
      <c r="Q4330" s="262"/>
      <c r="R4330" s="331"/>
    </row>
    <row r="4331" s="1" customFormat="true" ht="13.5" hidden="false" customHeight="false" outlineLevel="0" collapsed="false">
      <c r="A4331" s="322"/>
      <c r="B4331" s="323" t="s">
        <v>3155</v>
      </c>
      <c r="C4331" s="324" t="s">
        <v>2355</v>
      </c>
      <c r="D4331" s="325" t="n">
        <v>42809</v>
      </c>
      <c r="E4331" s="322"/>
      <c r="F4331" s="322" t="s">
        <v>4814</v>
      </c>
      <c r="G4331" s="324"/>
      <c r="H4331" s="326" t="n">
        <v>0</v>
      </c>
      <c r="I4331" s="327" t="s">
        <v>358</v>
      </c>
      <c r="J4331" s="328" t="n">
        <v>65</v>
      </c>
      <c r="K4331" s="329" t="n">
        <v>59</v>
      </c>
      <c r="L4331" s="330"/>
      <c r="M4331" s="262"/>
      <c r="N4331" s="262"/>
      <c r="O4331" s="262"/>
      <c r="P4331" s="262"/>
      <c r="Q4331" s="262"/>
      <c r="R4331" s="331"/>
    </row>
    <row r="4332" s="1" customFormat="true" ht="12.75" hidden="false" customHeight="false" outlineLevel="0" collapsed="false">
      <c r="A4332" s="262" t="n">
        <v>6</v>
      </c>
      <c r="B4332" s="332" t="s">
        <v>4819</v>
      </c>
      <c r="C4332" s="332" t="s">
        <v>1720</v>
      </c>
      <c r="D4332" s="332" t="s">
        <v>4820</v>
      </c>
      <c r="E4332" s="262"/>
      <c r="F4332" s="331"/>
      <c r="G4332" s="333" t="n">
        <v>725</v>
      </c>
      <c r="H4332" s="333" t="n">
        <f aca="false">A4332*G4332*(1-H4331/100)</f>
        <v>4350</v>
      </c>
      <c r="I4332" s="334" t="n">
        <v>364</v>
      </c>
      <c r="J4332" s="334" t="n">
        <f aca="false">(A4332*I4332)/J4331*K4331</f>
        <v>1982.4</v>
      </c>
      <c r="K4332" s="335" t="n">
        <f aca="false">H4332-J4332</f>
        <v>2367.6</v>
      </c>
      <c r="L4332" s="330"/>
      <c r="M4332" s="262"/>
      <c r="N4332" s="262" t="n">
        <v>364</v>
      </c>
      <c r="O4332" s="262" t="n">
        <v>4</v>
      </c>
      <c r="P4332" s="262" t="n">
        <v>618.8</v>
      </c>
      <c r="Q4332" s="262" t="n">
        <v>728</v>
      </c>
      <c r="R4332" s="331" t="n">
        <f aca="false">A4332*F4332</f>
        <v>0</v>
      </c>
    </row>
    <row r="4333" s="1" customFormat="true" ht="12.75" hidden="false" customHeight="false" outlineLevel="0" collapsed="false">
      <c r="A4333" s="336" t="n">
        <f aca="false">SUM(A4332:A4332)</f>
        <v>6</v>
      </c>
      <c r="B4333" s="336" t="s">
        <v>377</v>
      </c>
      <c r="C4333" s="336"/>
      <c r="D4333" s="336"/>
      <c r="E4333" s="336"/>
      <c r="F4333" s="337" t="n">
        <f aca="false">R4333</f>
        <v>0</v>
      </c>
      <c r="G4333" s="338"/>
      <c r="H4333" s="339" t="n">
        <f aca="false">SUM(H4332:H4332)</f>
        <v>4350</v>
      </c>
      <c r="I4333" s="340"/>
      <c r="J4333" s="341" t="n">
        <f aca="false">SUM(J4332:J4332)</f>
        <v>1982.4</v>
      </c>
      <c r="K4333" s="335" t="n">
        <f aca="false">SUM(K4332:K4332)</f>
        <v>2367.6</v>
      </c>
      <c r="L4333" s="330"/>
      <c r="M4333" s="262"/>
      <c r="N4333" s="262"/>
      <c r="O4333" s="262"/>
      <c r="P4333" s="262"/>
      <c r="Q4333" s="262"/>
      <c r="R4333" s="331" t="n">
        <f aca="false">SUM(R4332:R4332)</f>
        <v>0</v>
      </c>
    </row>
    <row r="4334" s="1" customFormat="true" ht="12.75" hidden="false" customHeight="false" outlineLevel="0" collapsed="false">
      <c r="A4334" s="262"/>
      <c r="B4334" s="272" t="s">
        <v>914</v>
      </c>
      <c r="C4334" s="342"/>
      <c r="D4334" s="342"/>
      <c r="E4334" s="262"/>
      <c r="F4334" s="262"/>
      <c r="G4334" s="333"/>
      <c r="H4334" s="343" t="n">
        <v>0</v>
      </c>
      <c r="I4334" s="344" t="n">
        <f aca="false">K4335/J4335</f>
        <v>1.19430992736077</v>
      </c>
      <c r="J4334" s="345"/>
      <c r="K4334" s="335"/>
      <c r="L4334" s="330"/>
      <c r="M4334" s="262"/>
      <c r="N4334" s="262"/>
      <c r="O4334" s="262"/>
      <c r="P4334" s="262"/>
      <c r="Q4334" s="262"/>
      <c r="R4334" s="331"/>
    </row>
    <row r="4335" s="1" customFormat="true" ht="13.5" hidden="false" customHeight="false" outlineLevel="0" collapsed="false">
      <c r="A4335" s="346"/>
      <c r="B4335" s="346" t="s">
        <v>915</v>
      </c>
      <c r="C4335" s="346"/>
      <c r="D4335" s="346"/>
      <c r="E4335" s="346"/>
      <c r="F4335" s="347"/>
      <c r="G4335" s="348"/>
      <c r="H4335" s="349" t="n">
        <f aca="false">SUM(H4333:H4334)</f>
        <v>4350</v>
      </c>
      <c r="I4335" s="350" t="n">
        <f aca="false">K4335/H4335</f>
        <v>0.544275862068966</v>
      </c>
      <c r="J4335" s="351" t="n">
        <f aca="false">SUM(J4333:J4334)</f>
        <v>1982.4</v>
      </c>
      <c r="K4335" s="352" t="n">
        <f aca="false">H4335-J4335</f>
        <v>2367.6</v>
      </c>
      <c r="L4335" s="330"/>
      <c r="M4335" s="262"/>
      <c r="N4335" s="262"/>
      <c r="O4335" s="262"/>
      <c r="P4335" s="262"/>
      <c r="Q4335" s="262"/>
      <c r="R4335" s="331"/>
    </row>
    <row r="4336" s="1" customFormat="true" ht="13.5" hidden="false" customHeight="false" outlineLevel="0" collapsed="false">
      <c r="A4336" s="262"/>
      <c r="B4336" s="332"/>
      <c r="C4336" s="342"/>
      <c r="D4336" s="342"/>
      <c r="E4336" s="262"/>
      <c r="F4336" s="262"/>
      <c r="G4336" s="262"/>
      <c r="H4336" s="262"/>
      <c r="I4336" s="354"/>
      <c r="J4336" s="354"/>
      <c r="K4336" s="355"/>
      <c r="L4336" s="330"/>
      <c r="M4336" s="262"/>
      <c r="N4336" s="262"/>
      <c r="O4336" s="262"/>
      <c r="P4336" s="262"/>
      <c r="Q4336" s="262"/>
      <c r="R4336" s="331"/>
    </row>
    <row r="4337" s="1" customFormat="true" ht="13.5" hidden="false" customHeight="false" outlineLevel="0" collapsed="false">
      <c r="A4337" s="322"/>
      <c r="B4337" s="323" t="s">
        <v>3633</v>
      </c>
      <c r="C4337" s="324" t="s">
        <v>4821</v>
      </c>
      <c r="D4337" s="325" t="n">
        <v>42809</v>
      </c>
      <c r="E4337" s="322"/>
      <c r="F4337" s="322" t="s">
        <v>4814</v>
      </c>
      <c r="G4337" s="324"/>
      <c r="H4337" s="326" t="n">
        <v>0</v>
      </c>
      <c r="I4337" s="327" t="s">
        <v>358</v>
      </c>
      <c r="J4337" s="328" t="n">
        <v>65</v>
      </c>
      <c r="K4337" s="329" t="n">
        <v>59</v>
      </c>
      <c r="L4337" s="330"/>
      <c r="M4337" s="262"/>
      <c r="N4337" s="262"/>
      <c r="O4337" s="262"/>
      <c r="P4337" s="262"/>
      <c r="Q4337" s="262"/>
      <c r="R4337" s="331"/>
    </row>
    <row r="4338" s="1" customFormat="true" ht="12.75" hidden="false" customHeight="false" outlineLevel="0" collapsed="false">
      <c r="A4338" s="262" t="n">
        <v>1</v>
      </c>
      <c r="B4338" s="332" t="s">
        <v>4822</v>
      </c>
      <c r="C4338" s="332" t="s">
        <v>3465</v>
      </c>
      <c r="D4338" s="332" t="s">
        <v>3466</v>
      </c>
      <c r="E4338" s="262"/>
      <c r="F4338" s="331" t="n">
        <v>4</v>
      </c>
      <c r="G4338" s="333" t="n">
        <v>2106</v>
      </c>
      <c r="H4338" s="333" t="n">
        <f aca="false">A4338*G4338*(1-H4337/100)</f>
        <v>2106</v>
      </c>
      <c r="I4338" s="334" t="n">
        <v>1404</v>
      </c>
      <c r="J4338" s="334" t="n">
        <f aca="false">(A4338*I4338)/J4337*K4337</f>
        <v>1274.4</v>
      </c>
      <c r="K4338" s="335" t="n">
        <f aca="false">H4338-J4338</f>
        <v>831.6</v>
      </c>
      <c r="L4338" s="330"/>
      <c r="M4338" s="262"/>
      <c r="N4338" s="262" t="n">
        <v>1404</v>
      </c>
      <c r="O4338" s="262" t="n">
        <v>16</v>
      </c>
      <c r="P4338" s="262" t="n">
        <v>2100</v>
      </c>
      <c r="Q4338" s="262" t="n">
        <v>2106</v>
      </c>
      <c r="R4338" s="331" t="n">
        <f aca="false">A4338*F4338</f>
        <v>4</v>
      </c>
    </row>
    <row r="4339" s="1" customFormat="true" ht="12.75" hidden="false" customHeight="false" outlineLevel="0" collapsed="false">
      <c r="A4339" s="262" t="n">
        <v>5</v>
      </c>
      <c r="B4339" s="332" t="s">
        <v>4823</v>
      </c>
      <c r="C4339" s="332" t="s">
        <v>4824</v>
      </c>
      <c r="D4339" s="332" t="s">
        <v>4825</v>
      </c>
      <c r="E4339" s="262"/>
      <c r="F4339" s="331"/>
      <c r="G4339" s="333" t="n">
        <v>510</v>
      </c>
      <c r="H4339" s="333" t="n">
        <f aca="false">A4339*G4339*(1-H4337/100)</f>
        <v>2550</v>
      </c>
      <c r="I4339" s="334" t="n">
        <v>254.8</v>
      </c>
      <c r="J4339" s="334" t="n">
        <f aca="false">(A4339*I4339)/J4337*K4337</f>
        <v>1156.4</v>
      </c>
      <c r="K4339" s="335" t="n">
        <f aca="false">H4339-J4339</f>
        <v>1393.6</v>
      </c>
      <c r="L4339" s="330"/>
      <c r="M4339" s="262"/>
      <c r="N4339" s="262" t="n">
        <v>254.8</v>
      </c>
      <c r="O4339" s="262" t="n">
        <v>2.8</v>
      </c>
      <c r="P4339" s="262" t="n">
        <v>433.16</v>
      </c>
      <c r="Q4339" s="262" t="n">
        <v>509.6</v>
      </c>
      <c r="R4339" s="331" t="n">
        <f aca="false">A4339*F4339</f>
        <v>0</v>
      </c>
    </row>
    <row r="4340" s="1" customFormat="true" ht="12.75" hidden="false" customHeight="false" outlineLevel="0" collapsed="false">
      <c r="A4340" s="262" t="n">
        <v>2</v>
      </c>
      <c r="B4340" s="332" t="s">
        <v>2198</v>
      </c>
      <c r="C4340" s="332" t="s">
        <v>2199</v>
      </c>
      <c r="D4340" s="332" t="s">
        <v>2200</v>
      </c>
      <c r="E4340" s="262"/>
      <c r="F4340" s="331" t="n">
        <v>1.53</v>
      </c>
      <c r="G4340" s="333" t="n">
        <v>1007</v>
      </c>
      <c r="H4340" s="333" t="n">
        <f aca="false">A4340*G4340*(1-H4337/100)</f>
        <v>2014</v>
      </c>
      <c r="I4340" s="334" t="n">
        <v>671.58</v>
      </c>
      <c r="J4340" s="334" t="n">
        <f aca="false">(A4340*I4340)/J4337*K4337</f>
        <v>1219.176</v>
      </c>
      <c r="K4340" s="335" t="n">
        <f aca="false">H4340-J4340</f>
        <v>794.824</v>
      </c>
      <c r="L4340" s="330"/>
      <c r="M4340" s="262"/>
      <c r="N4340" s="262" t="n">
        <v>671.58</v>
      </c>
      <c r="O4340" s="262" t="n">
        <v>7.38</v>
      </c>
      <c r="P4340" s="262" t="n">
        <v>1100</v>
      </c>
      <c r="Q4340" s="262" t="n">
        <v>1007.37</v>
      </c>
      <c r="R4340" s="331" t="n">
        <f aca="false">A4340*F4340</f>
        <v>3.06</v>
      </c>
    </row>
    <row r="4341" s="1" customFormat="true" ht="12.75" hidden="false" customHeight="false" outlineLevel="0" collapsed="false">
      <c r="A4341" s="262" t="n">
        <v>2</v>
      </c>
      <c r="B4341" s="332" t="s">
        <v>4826</v>
      </c>
      <c r="C4341" s="332" t="s">
        <v>2199</v>
      </c>
      <c r="D4341" s="332" t="s">
        <v>4827</v>
      </c>
      <c r="E4341" s="262"/>
      <c r="F4341" s="331" t="n">
        <v>1.6</v>
      </c>
      <c r="G4341" s="333" t="n">
        <v>1067</v>
      </c>
      <c r="H4341" s="333" t="n">
        <f aca="false">A4341*G4341*(1-H4337/100)</f>
        <v>2134</v>
      </c>
      <c r="I4341" s="334" t="n">
        <v>820.82</v>
      </c>
      <c r="J4341" s="334" t="n">
        <f aca="false">(A4341*I4341)/J4337*K4337</f>
        <v>1490.104</v>
      </c>
      <c r="K4341" s="335" t="n">
        <f aca="false">H4341-J4341</f>
        <v>643.896</v>
      </c>
      <c r="L4341" s="330"/>
      <c r="M4341" s="262"/>
      <c r="N4341" s="262" t="n">
        <v>820.82</v>
      </c>
      <c r="O4341" s="262" t="n">
        <v>9.02</v>
      </c>
      <c r="P4341" s="262" t="n">
        <v>1100</v>
      </c>
      <c r="Q4341" s="262" t="n">
        <v>1067.066</v>
      </c>
      <c r="R4341" s="331" t="n">
        <f aca="false">A4341*F4341</f>
        <v>3.2</v>
      </c>
    </row>
    <row r="4342" s="1" customFormat="true" ht="12.75" hidden="false" customHeight="false" outlineLevel="0" collapsed="false">
      <c r="A4342" s="336" t="n">
        <f aca="false">SUM(A4338:A4341)</f>
        <v>10</v>
      </c>
      <c r="B4342" s="336" t="s">
        <v>377</v>
      </c>
      <c r="C4342" s="336"/>
      <c r="D4342" s="336"/>
      <c r="E4342" s="336"/>
      <c r="F4342" s="337" t="n">
        <f aca="false">R4342</f>
        <v>10.26</v>
      </c>
      <c r="G4342" s="338"/>
      <c r="H4342" s="339" t="n">
        <f aca="false">SUM(H4338:H4341)</f>
        <v>8804</v>
      </c>
      <c r="I4342" s="340"/>
      <c r="J4342" s="341" t="n">
        <f aca="false">SUM(J4338:J4341)</f>
        <v>5140.08</v>
      </c>
      <c r="K4342" s="335" t="n">
        <f aca="false">SUM(K4338:K4341)</f>
        <v>3663.92</v>
      </c>
      <c r="L4342" s="330"/>
      <c r="M4342" s="262"/>
      <c r="N4342" s="262"/>
      <c r="O4342" s="262"/>
      <c r="P4342" s="262"/>
      <c r="Q4342" s="262"/>
      <c r="R4342" s="331" t="n">
        <f aca="false">SUM(R4338:R4341)</f>
        <v>10.26</v>
      </c>
    </row>
    <row r="4343" s="1" customFormat="true" ht="12.75" hidden="false" customHeight="false" outlineLevel="0" collapsed="false">
      <c r="A4343" s="262"/>
      <c r="B4343" s="272" t="s">
        <v>914</v>
      </c>
      <c r="C4343" s="342"/>
      <c r="D4343" s="342"/>
      <c r="E4343" s="262"/>
      <c r="F4343" s="262"/>
      <c r="G4343" s="333"/>
      <c r="H4343" s="343" t="n">
        <v>0</v>
      </c>
      <c r="I4343" s="344" t="n">
        <f aca="false">K4344/J4344</f>
        <v>0.712813808345395</v>
      </c>
      <c r="J4343" s="345"/>
      <c r="K4343" s="335"/>
      <c r="L4343" s="330"/>
      <c r="M4343" s="262"/>
      <c r="N4343" s="262"/>
      <c r="O4343" s="262"/>
      <c r="P4343" s="262"/>
      <c r="Q4343" s="262"/>
      <c r="R4343" s="331"/>
    </row>
    <row r="4344" s="1" customFormat="true" ht="13.5" hidden="false" customHeight="false" outlineLevel="0" collapsed="false">
      <c r="A4344" s="346"/>
      <c r="B4344" s="346" t="s">
        <v>915</v>
      </c>
      <c r="C4344" s="346"/>
      <c r="D4344" s="346"/>
      <c r="E4344" s="346"/>
      <c r="F4344" s="347"/>
      <c r="G4344" s="348"/>
      <c r="H4344" s="349" t="n">
        <f aca="false">SUM(H4342:H4343)</f>
        <v>8804</v>
      </c>
      <c r="I4344" s="350" t="n">
        <f aca="false">K4344/H4344</f>
        <v>0.416165379373012</v>
      </c>
      <c r="J4344" s="351" t="n">
        <f aca="false">SUM(J4342:J4343)</f>
        <v>5140.08</v>
      </c>
      <c r="K4344" s="352" t="n">
        <f aca="false">H4344-J4344</f>
        <v>3663.92</v>
      </c>
      <c r="L4344" s="330"/>
      <c r="M4344" s="262"/>
      <c r="N4344" s="262"/>
      <c r="O4344" s="262"/>
      <c r="P4344" s="262"/>
      <c r="Q4344" s="262"/>
      <c r="R4344" s="331"/>
    </row>
    <row r="4345" s="1" customFormat="true" ht="13.5" hidden="false" customHeight="false" outlineLevel="0" collapsed="false">
      <c r="A4345" s="262"/>
      <c r="B4345" s="332"/>
      <c r="C4345" s="342"/>
      <c r="D4345" s="342"/>
      <c r="E4345" s="262"/>
      <c r="F4345" s="262"/>
      <c r="G4345" s="262"/>
      <c r="H4345" s="262"/>
      <c r="I4345" s="354"/>
      <c r="J4345" s="354"/>
      <c r="K4345" s="355"/>
      <c r="L4345" s="330"/>
      <c r="M4345" s="262"/>
      <c r="N4345" s="262"/>
      <c r="O4345" s="262"/>
      <c r="P4345" s="262"/>
      <c r="Q4345" s="262"/>
      <c r="R4345" s="331"/>
    </row>
    <row r="4346" s="1" customFormat="true" ht="13.5" hidden="false" customHeight="false" outlineLevel="0" collapsed="false">
      <c r="A4346" s="322"/>
      <c r="B4346" s="323" t="s">
        <v>2243</v>
      </c>
      <c r="C4346" s="324" t="s">
        <v>3142</v>
      </c>
      <c r="D4346" s="325" t="n">
        <v>42809</v>
      </c>
      <c r="E4346" s="322"/>
      <c r="F4346" s="322" t="s">
        <v>4828</v>
      </c>
      <c r="G4346" s="324"/>
      <c r="H4346" s="326" t="n">
        <v>0</v>
      </c>
      <c r="I4346" s="327" t="s">
        <v>358</v>
      </c>
      <c r="J4346" s="328" t="n">
        <v>65</v>
      </c>
      <c r="K4346" s="329" t="n">
        <v>59</v>
      </c>
      <c r="L4346" s="330"/>
      <c r="M4346" s="262"/>
      <c r="N4346" s="262"/>
      <c r="O4346" s="262"/>
      <c r="P4346" s="262"/>
      <c r="Q4346" s="262"/>
      <c r="R4346" s="331"/>
    </row>
    <row r="4347" s="1" customFormat="true" ht="12.75" hidden="false" customHeight="false" outlineLevel="0" collapsed="false">
      <c r="A4347" s="262" t="n">
        <v>1</v>
      </c>
      <c r="B4347" s="332" t="s">
        <v>4829</v>
      </c>
      <c r="C4347" s="332" t="s">
        <v>3160</v>
      </c>
      <c r="D4347" s="332" t="s">
        <v>4830</v>
      </c>
      <c r="E4347" s="262"/>
      <c r="F4347" s="331" t="n">
        <v>40</v>
      </c>
      <c r="G4347" s="333" t="n">
        <v>8099</v>
      </c>
      <c r="H4347" s="333" t="n">
        <f aca="false">A4347*G4347*(1-H4346/100)</f>
        <v>8099</v>
      </c>
      <c r="I4347" s="334" t="n">
        <v>6230.25</v>
      </c>
      <c r="J4347" s="334" t="n">
        <f aca="false">(A4347*I4347)/J4346*K4346</f>
        <v>5655.15</v>
      </c>
      <c r="K4347" s="335" t="n">
        <f aca="false">H4347-J4347</f>
        <v>2443.85</v>
      </c>
      <c r="L4347" s="330"/>
      <c r="M4347" s="262"/>
      <c r="N4347" s="262" t="n">
        <v>6230.25</v>
      </c>
      <c r="O4347" s="262" t="n">
        <v>71</v>
      </c>
      <c r="P4347" s="262" t="n">
        <v>9345.375</v>
      </c>
      <c r="Q4347" s="262" t="n">
        <v>8099.325</v>
      </c>
      <c r="R4347" s="331" t="n">
        <f aca="false">A4347*F4347</f>
        <v>40</v>
      </c>
    </row>
    <row r="4348" s="1" customFormat="true" ht="12.75" hidden="false" customHeight="false" outlineLevel="0" collapsed="false">
      <c r="A4348" s="262" t="n">
        <v>2</v>
      </c>
      <c r="B4348" s="332" t="s">
        <v>4831</v>
      </c>
      <c r="C4348" s="332" t="s">
        <v>3858</v>
      </c>
      <c r="D4348" s="332" t="s">
        <v>4832</v>
      </c>
      <c r="E4348" s="262"/>
      <c r="F4348" s="331"/>
      <c r="G4348" s="333" t="n">
        <v>4368</v>
      </c>
      <c r="H4348" s="333" t="n">
        <f aca="false">A4348*G4348*(1-H4346/100)</f>
        <v>8736</v>
      </c>
      <c r="I4348" s="334" t="n">
        <v>3235.3425</v>
      </c>
      <c r="J4348" s="334" t="n">
        <f aca="false">(A4348*I4348)/J4346*K4346</f>
        <v>5873.391</v>
      </c>
      <c r="K4348" s="335" t="n">
        <f aca="false">H4348-J4348</f>
        <v>2862.609</v>
      </c>
      <c r="L4348" s="330"/>
      <c r="M4348" s="262"/>
      <c r="N4348" s="262" t="n">
        <v>3235.3425</v>
      </c>
      <c r="O4348" s="262" t="n">
        <v>36.87</v>
      </c>
      <c r="P4348" s="262" t="n">
        <v>4850</v>
      </c>
      <c r="Q4348" s="262" t="n">
        <v>4367.7124</v>
      </c>
      <c r="R4348" s="331" t="n">
        <f aca="false">A4348*F4348</f>
        <v>0</v>
      </c>
    </row>
    <row r="4349" s="1" customFormat="true" ht="12.75" hidden="false" customHeight="false" outlineLevel="0" collapsed="false">
      <c r="A4349" s="336" t="n">
        <f aca="false">SUM(A4347:A4348)</f>
        <v>3</v>
      </c>
      <c r="B4349" s="336" t="s">
        <v>377</v>
      </c>
      <c r="C4349" s="336"/>
      <c r="D4349" s="336"/>
      <c r="E4349" s="336"/>
      <c r="F4349" s="337" t="n">
        <f aca="false">R4349</f>
        <v>40</v>
      </c>
      <c r="G4349" s="338"/>
      <c r="H4349" s="339" t="n">
        <f aca="false">SUM(H4347:H4348)</f>
        <v>16835</v>
      </c>
      <c r="I4349" s="340"/>
      <c r="J4349" s="341" t="n">
        <f aca="false">SUM(J4347:J4348)</f>
        <v>11528.541</v>
      </c>
      <c r="K4349" s="335" t="n">
        <f aca="false">SUM(K4347:K4348)</f>
        <v>5306.459</v>
      </c>
      <c r="L4349" s="330"/>
      <c r="M4349" s="262"/>
      <c r="N4349" s="262"/>
      <c r="O4349" s="262"/>
      <c r="P4349" s="262"/>
      <c r="Q4349" s="262"/>
      <c r="R4349" s="331" t="n">
        <f aca="false">SUM(R4347:R4348)</f>
        <v>40</v>
      </c>
    </row>
    <row r="4350" s="1" customFormat="true" ht="12.75" hidden="false" customHeight="false" outlineLevel="0" collapsed="false">
      <c r="A4350" s="262"/>
      <c r="B4350" s="272" t="s">
        <v>914</v>
      </c>
      <c r="C4350" s="342"/>
      <c r="D4350" s="342"/>
      <c r="E4350" s="262"/>
      <c r="F4350" s="262"/>
      <c r="G4350" s="333"/>
      <c r="H4350" s="343" t="n">
        <v>0</v>
      </c>
      <c r="I4350" s="344" t="n">
        <f aca="false">K4351/J4351</f>
        <v>0.460288860489805</v>
      </c>
      <c r="J4350" s="345"/>
      <c r="K4350" s="335"/>
      <c r="L4350" s="330"/>
      <c r="M4350" s="262"/>
      <c r="N4350" s="262"/>
      <c r="O4350" s="262"/>
      <c r="P4350" s="262"/>
      <c r="Q4350" s="262"/>
      <c r="R4350" s="331"/>
    </row>
    <row r="4351" s="1" customFormat="true" ht="13.5" hidden="false" customHeight="false" outlineLevel="0" collapsed="false">
      <c r="A4351" s="346"/>
      <c r="B4351" s="346" t="s">
        <v>915</v>
      </c>
      <c r="C4351" s="346"/>
      <c r="D4351" s="346"/>
      <c r="E4351" s="346"/>
      <c r="F4351" s="347"/>
      <c r="G4351" s="348"/>
      <c r="H4351" s="349" t="n">
        <f aca="false">SUM(H4349:H4350)</f>
        <v>16835</v>
      </c>
      <c r="I4351" s="350" t="n">
        <f aca="false">K4351/H4351</f>
        <v>0.31520397980398</v>
      </c>
      <c r="J4351" s="351" t="n">
        <f aca="false">SUM(J4349:J4350)</f>
        <v>11528.541</v>
      </c>
      <c r="K4351" s="352" t="n">
        <f aca="false">H4351-J4351</f>
        <v>5306.459</v>
      </c>
      <c r="L4351" s="330"/>
      <c r="M4351" s="262"/>
      <c r="N4351" s="262"/>
      <c r="O4351" s="262"/>
      <c r="P4351" s="262"/>
      <c r="Q4351" s="262"/>
      <c r="R4351" s="331"/>
    </row>
    <row r="4352" s="1" customFormat="true" ht="13.5" hidden="false" customHeight="false" outlineLevel="0" collapsed="false">
      <c r="A4352" s="262"/>
      <c r="B4352" s="332"/>
      <c r="C4352" s="342"/>
      <c r="D4352" s="342"/>
      <c r="E4352" s="262"/>
      <c r="F4352" s="262"/>
      <c r="G4352" s="262"/>
      <c r="H4352" s="262"/>
      <c r="I4352" s="354"/>
      <c r="J4352" s="354"/>
      <c r="K4352" s="355"/>
      <c r="L4352" s="330"/>
      <c r="M4352" s="262"/>
      <c r="N4352" s="262"/>
      <c r="O4352" s="262"/>
      <c r="P4352" s="262"/>
      <c r="Q4352" s="262"/>
      <c r="R4352" s="331"/>
    </row>
    <row r="4353" s="1" customFormat="true" ht="13.5" hidden="false" customHeight="false" outlineLevel="0" collapsed="false">
      <c r="A4353" s="322"/>
      <c r="B4353" s="323" t="s">
        <v>4833</v>
      </c>
      <c r="C4353" s="324" t="s">
        <v>2027</v>
      </c>
      <c r="D4353" s="325" t="n">
        <v>42809</v>
      </c>
      <c r="E4353" s="322"/>
      <c r="F4353" s="322" t="s">
        <v>4828</v>
      </c>
      <c r="G4353" s="324"/>
      <c r="H4353" s="326" t="n">
        <v>0</v>
      </c>
      <c r="I4353" s="327" t="s">
        <v>358</v>
      </c>
      <c r="J4353" s="328" t="n">
        <v>65</v>
      </c>
      <c r="K4353" s="329" t="n">
        <v>59</v>
      </c>
      <c r="L4353" s="330"/>
      <c r="M4353" s="262"/>
      <c r="N4353" s="262"/>
      <c r="O4353" s="262"/>
      <c r="P4353" s="262"/>
      <c r="Q4353" s="262"/>
      <c r="R4353" s="331"/>
    </row>
    <row r="4354" s="1" customFormat="true" ht="12.75" hidden="false" customHeight="false" outlineLevel="0" collapsed="false">
      <c r="A4354" s="262" t="n">
        <v>3</v>
      </c>
      <c r="B4354" s="332" t="s">
        <v>4611</v>
      </c>
      <c r="C4354" s="332" t="s">
        <v>1550</v>
      </c>
      <c r="D4354" s="332" t="s">
        <v>4612</v>
      </c>
      <c r="E4354" s="262"/>
      <c r="F4354" s="331" t="n">
        <v>1.08</v>
      </c>
      <c r="G4354" s="333" t="n">
        <v>900</v>
      </c>
      <c r="H4354" s="333" t="n">
        <f aca="false">A4354*G4354*(1-H4353/100)</f>
        <v>2700</v>
      </c>
      <c r="I4354" s="334" t="n">
        <v>587.925</v>
      </c>
      <c r="J4354" s="334" t="n">
        <f aca="false">(A4354*I4354)/J4353*K4353</f>
        <v>1600.965</v>
      </c>
      <c r="K4354" s="335" t="n">
        <f aca="false">H4354-J4354</f>
        <v>1099.035</v>
      </c>
      <c r="L4354" s="330"/>
      <c r="M4354" s="262"/>
      <c r="N4354" s="262" t="n">
        <v>587.925</v>
      </c>
      <c r="O4354" s="262" t="n">
        <v>6.03</v>
      </c>
      <c r="P4354" s="262" t="n">
        <v>880</v>
      </c>
      <c r="Q4354" s="262" t="n">
        <v>793.6988</v>
      </c>
      <c r="R4354" s="331" t="n">
        <f aca="false">A4354*F4354</f>
        <v>3.24</v>
      </c>
    </row>
    <row r="4355" s="1" customFormat="true" ht="12.75" hidden="false" customHeight="false" outlineLevel="0" collapsed="false">
      <c r="A4355" s="262" t="n">
        <v>3</v>
      </c>
      <c r="B4355" s="332" t="s">
        <v>4834</v>
      </c>
      <c r="C4355" s="332" t="s">
        <v>1550</v>
      </c>
      <c r="D4355" s="332" t="s">
        <v>4835</v>
      </c>
      <c r="E4355" s="262"/>
      <c r="F4355" s="331" t="n">
        <v>1.46</v>
      </c>
      <c r="G4355" s="333" t="n">
        <v>1100</v>
      </c>
      <c r="H4355" s="333" t="n">
        <f aca="false">A4355*G4355*(1-H4353/100)</f>
        <v>3300</v>
      </c>
      <c r="I4355" s="334" t="n">
        <v>753.675</v>
      </c>
      <c r="J4355" s="334" t="n">
        <f aca="false">(A4355*I4355)/J4353*K4353</f>
        <v>2052.315</v>
      </c>
      <c r="K4355" s="335" t="n">
        <f aca="false">H4355-J4355</f>
        <v>1247.685</v>
      </c>
      <c r="L4355" s="330"/>
      <c r="M4355" s="262"/>
      <c r="N4355" s="262" t="n">
        <v>753.675</v>
      </c>
      <c r="O4355" s="262" t="n">
        <v>7.73</v>
      </c>
      <c r="P4355" s="262" t="n">
        <v>1130</v>
      </c>
      <c r="Q4355" s="262" t="n">
        <v>1055.145</v>
      </c>
      <c r="R4355" s="331" t="n">
        <f aca="false">A4355*F4355</f>
        <v>4.38</v>
      </c>
    </row>
    <row r="4356" s="1" customFormat="true" ht="12.75" hidden="false" customHeight="false" outlineLevel="0" collapsed="false">
      <c r="A4356" s="336" t="n">
        <f aca="false">SUM(A4354:A4355)</f>
        <v>6</v>
      </c>
      <c r="B4356" s="336" t="s">
        <v>377</v>
      </c>
      <c r="C4356" s="336"/>
      <c r="D4356" s="336"/>
      <c r="E4356" s="336"/>
      <c r="F4356" s="337" t="n">
        <f aca="false">R4356</f>
        <v>7.62</v>
      </c>
      <c r="G4356" s="338"/>
      <c r="H4356" s="339" t="n">
        <f aca="false">SUM(H4354:H4355)</f>
        <v>6000</v>
      </c>
      <c r="I4356" s="340"/>
      <c r="J4356" s="341" t="n">
        <f aca="false">SUM(J4354:J4355)</f>
        <v>3653.28</v>
      </c>
      <c r="K4356" s="335" t="n">
        <f aca="false">SUM(K4354:K4355)</f>
        <v>2346.72</v>
      </c>
      <c r="L4356" s="330"/>
      <c r="M4356" s="262"/>
      <c r="N4356" s="262"/>
      <c r="O4356" s="262"/>
      <c r="P4356" s="262"/>
      <c r="Q4356" s="262"/>
      <c r="R4356" s="331" t="n">
        <f aca="false">SUM(R4354:R4355)</f>
        <v>7.62</v>
      </c>
    </row>
    <row r="4357" s="1" customFormat="true" ht="12.75" hidden="false" customHeight="false" outlineLevel="0" collapsed="false">
      <c r="A4357" s="262"/>
      <c r="B4357" s="272" t="s">
        <v>914</v>
      </c>
      <c r="C4357" s="342"/>
      <c r="D4357" s="342"/>
      <c r="E4357" s="262"/>
      <c r="F4357" s="262"/>
      <c r="G4357" s="333"/>
      <c r="H4357" s="343" t="n">
        <v>0</v>
      </c>
      <c r="I4357" s="344" t="n">
        <f aca="false">K4358/J4358</f>
        <v>0.642359742477993</v>
      </c>
      <c r="J4357" s="345"/>
      <c r="K4357" s="335"/>
      <c r="L4357" s="330"/>
      <c r="M4357" s="262"/>
      <c r="N4357" s="262"/>
      <c r="O4357" s="262"/>
      <c r="P4357" s="262"/>
      <c r="Q4357" s="262"/>
      <c r="R4357" s="331"/>
    </row>
    <row r="4358" s="1" customFormat="true" ht="13.5" hidden="false" customHeight="false" outlineLevel="0" collapsed="false">
      <c r="A4358" s="346"/>
      <c r="B4358" s="346" t="s">
        <v>915</v>
      </c>
      <c r="C4358" s="346"/>
      <c r="D4358" s="346"/>
      <c r="E4358" s="346"/>
      <c r="F4358" s="347"/>
      <c r="G4358" s="348"/>
      <c r="H4358" s="349" t="n">
        <f aca="false">SUM(H4356:H4357)</f>
        <v>6000</v>
      </c>
      <c r="I4358" s="350" t="n">
        <f aca="false">K4358/H4358</f>
        <v>0.39112</v>
      </c>
      <c r="J4358" s="351" t="n">
        <f aca="false">SUM(J4356:J4357)</f>
        <v>3653.28</v>
      </c>
      <c r="K4358" s="352" t="n">
        <f aca="false">H4358-J4358</f>
        <v>2346.72</v>
      </c>
      <c r="L4358" s="330"/>
      <c r="M4358" s="262"/>
      <c r="N4358" s="262"/>
      <c r="O4358" s="262"/>
      <c r="P4358" s="262"/>
      <c r="Q4358" s="262"/>
      <c r="R4358" s="331"/>
    </row>
    <row r="4359" s="1" customFormat="true" ht="13.5" hidden="false" customHeight="false" outlineLevel="0" collapsed="false">
      <c r="A4359" s="262"/>
      <c r="B4359" s="332"/>
      <c r="C4359" s="342"/>
      <c r="D4359" s="342"/>
      <c r="E4359" s="262"/>
      <c r="F4359" s="262"/>
      <c r="G4359" s="262"/>
      <c r="H4359" s="262"/>
      <c r="I4359" s="354"/>
      <c r="J4359" s="354"/>
      <c r="K4359" s="355"/>
      <c r="L4359" s="330"/>
      <c r="M4359" s="262"/>
      <c r="N4359" s="262"/>
      <c r="O4359" s="262"/>
      <c r="P4359" s="262"/>
      <c r="Q4359" s="262"/>
      <c r="R4359" s="331"/>
    </row>
    <row r="4360" s="1" customFormat="true" ht="13.5" hidden="false" customHeight="false" outlineLevel="0" collapsed="false">
      <c r="A4360" s="322"/>
      <c r="B4360" s="323" t="s">
        <v>4836</v>
      </c>
      <c r="C4360" s="324" t="s">
        <v>2339</v>
      </c>
      <c r="D4360" s="325" t="n">
        <v>42809</v>
      </c>
      <c r="E4360" s="322"/>
      <c r="F4360" s="322" t="s">
        <v>4828</v>
      </c>
      <c r="G4360" s="324"/>
      <c r="H4360" s="326" t="n">
        <v>0</v>
      </c>
      <c r="I4360" s="327" t="s">
        <v>358</v>
      </c>
      <c r="J4360" s="328" t="n">
        <v>65</v>
      </c>
      <c r="K4360" s="329" t="n">
        <v>59</v>
      </c>
      <c r="L4360" s="330"/>
      <c r="M4360" s="262"/>
      <c r="N4360" s="262"/>
      <c r="O4360" s="262"/>
      <c r="P4360" s="262"/>
      <c r="Q4360" s="262"/>
      <c r="R4360" s="331"/>
    </row>
    <row r="4361" s="1" customFormat="true" ht="12.75" hidden="false" customHeight="false" outlineLevel="0" collapsed="false">
      <c r="A4361" s="262" t="n">
        <v>32</v>
      </c>
      <c r="B4361" s="332" t="s">
        <v>3403</v>
      </c>
      <c r="C4361" s="332" t="s">
        <v>3404</v>
      </c>
      <c r="D4361" s="332" t="s">
        <v>3405</v>
      </c>
      <c r="E4361" s="262"/>
      <c r="F4361" s="331" t="n">
        <v>0.5</v>
      </c>
      <c r="G4361" s="333" t="n">
        <v>105</v>
      </c>
      <c r="H4361" s="333" t="n">
        <f aca="false">A4361*G4361*(1-H4360/100)</f>
        <v>3360</v>
      </c>
      <c r="I4361" s="334" t="n">
        <v>78.0975</v>
      </c>
      <c r="J4361" s="334" t="n">
        <f aca="false">(A4361*I4361)/J4360*K4360</f>
        <v>2268.432</v>
      </c>
      <c r="K4361" s="335" t="n">
        <f aca="false">H4361-J4361</f>
        <v>1091.568</v>
      </c>
      <c r="L4361" s="330"/>
      <c r="M4361" s="262"/>
      <c r="N4361" s="262" t="n">
        <v>78.0975</v>
      </c>
      <c r="O4361" s="262" t="n">
        <v>0.89</v>
      </c>
      <c r="P4361" s="262"/>
      <c r="Q4361" s="262" t="n">
        <v>105.4316</v>
      </c>
      <c r="R4361" s="331" t="n">
        <f aca="false">A4361*F4361</f>
        <v>16</v>
      </c>
    </row>
    <row r="4362" s="1" customFormat="true" ht="12.75" hidden="false" customHeight="false" outlineLevel="0" collapsed="false">
      <c r="A4362" s="262" t="n">
        <v>6</v>
      </c>
      <c r="B4362" s="332" t="s">
        <v>4156</v>
      </c>
      <c r="C4362" s="332" t="s">
        <v>1822</v>
      </c>
      <c r="D4362" s="332" t="s">
        <v>4157</v>
      </c>
      <c r="E4362" s="262"/>
      <c r="F4362" s="331" t="n">
        <v>3.5</v>
      </c>
      <c r="G4362" s="333" t="n">
        <v>570</v>
      </c>
      <c r="H4362" s="333" t="n">
        <f aca="false">A4362*G4362*(1-H4360/100)</f>
        <v>3420</v>
      </c>
      <c r="I4362" s="334" t="n">
        <v>438.75</v>
      </c>
      <c r="J4362" s="334" t="n">
        <f aca="false">(A4362*I4362)/J4360*K4360</f>
        <v>2389.5</v>
      </c>
      <c r="K4362" s="335" t="n">
        <f aca="false">H4362-J4362</f>
        <v>1030.5</v>
      </c>
      <c r="L4362" s="330"/>
      <c r="M4362" s="262"/>
      <c r="N4362" s="262" t="n">
        <v>438.75</v>
      </c>
      <c r="O4362" s="262" t="n">
        <v>5</v>
      </c>
      <c r="P4362" s="262" t="n">
        <v>658.125</v>
      </c>
      <c r="Q4362" s="262" t="n">
        <v>570.375</v>
      </c>
      <c r="R4362" s="331" t="n">
        <f aca="false">A4362*F4362</f>
        <v>21</v>
      </c>
    </row>
    <row r="4363" s="1" customFormat="true" ht="12.75" hidden="false" customHeight="false" outlineLevel="0" collapsed="false">
      <c r="A4363" s="262" t="n">
        <v>8</v>
      </c>
      <c r="B4363" s="332" t="s">
        <v>4158</v>
      </c>
      <c r="C4363" s="332" t="s">
        <v>1825</v>
      </c>
      <c r="D4363" s="332" t="s">
        <v>4159</v>
      </c>
      <c r="E4363" s="262"/>
      <c r="F4363" s="331" t="n">
        <v>18.3</v>
      </c>
      <c r="G4363" s="333" t="n">
        <v>3510</v>
      </c>
      <c r="H4363" s="333" t="n">
        <f aca="false">A4363*G4363*(1-H4360/100)</f>
        <v>28080</v>
      </c>
      <c r="I4363" s="334" t="n">
        <v>2808</v>
      </c>
      <c r="J4363" s="334" t="n">
        <f aca="false">(A4363*I4363)/J4360*K4360</f>
        <v>20390.4</v>
      </c>
      <c r="K4363" s="335" t="n">
        <f aca="false">H4363-J4363</f>
        <v>7689.6</v>
      </c>
      <c r="L4363" s="330"/>
      <c r="M4363" s="262"/>
      <c r="N4363" s="262" t="n">
        <v>2808</v>
      </c>
      <c r="O4363" s="262" t="n">
        <v>32</v>
      </c>
      <c r="P4363" s="262" t="n">
        <v>4212</v>
      </c>
      <c r="Q4363" s="262" t="n">
        <v>3510</v>
      </c>
      <c r="R4363" s="331" t="n">
        <f aca="false">A4363*F4363</f>
        <v>146.4</v>
      </c>
    </row>
    <row r="4364" s="1" customFormat="true" ht="12.75" hidden="false" customHeight="false" outlineLevel="0" collapsed="false">
      <c r="A4364" s="262"/>
      <c r="B4364" s="272" t="s">
        <v>4837</v>
      </c>
      <c r="C4364" s="332"/>
      <c r="D4364" s="332"/>
      <c r="E4364" s="262"/>
      <c r="F4364" s="331"/>
      <c r="G4364" s="333"/>
      <c r="H4364" s="333"/>
      <c r="I4364" s="334"/>
      <c r="J4364" s="334"/>
      <c r="K4364" s="335"/>
      <c r="L4364" s="330"/>
      <c r="M4364" s="262"/>
      <c r="N4364" s="262" t="n">
        <v>6230.25</v>
      </c>
      <c r="O4364" s="262" t="n">
        <v>71</v>
      </c>
      <c r="P4364" s="262" t="n">
        <v>9345.375</v>
      </c>
      <c r="Q4364" s="262" t="n">
        <v>8099.325</v>
      </c>
      <c r="R4364" s="331" t="n">
        <f aca="false">A4364*F4364</f>
        <v>0</v>
      </c>
    </row>
    <row r="4365" s="1" customFormat="true" ht="12.75" hidden="false" customHeight="false" outlineLevel="0" collapsed="false">
      <c r="A4365" s="336" t="n">
        <f aca="false">SUM(A4361:A4364)</f>
        <v>46</v>
      </c>
      <c r="B4365" s="336" t="s">
        <v>377</v>
      </c>
      <c r="C4365" s="336"/>
      <c r="D4365" s="336"/>
      <c r="E4365" s="336"/>
      <c r="F4365" s="337" t="n">
        <f aca="false">R4365</f>
        <v>183.4</v>
      </c>
      <c r="G4365" s="338"/>
      <c r="H4365" s="339" t="n">
        <f aca="false">SUM(H4361:H4364)</f>
        <v>34860</v>
      </c>
      <c r="I4365" s="340"/>
      <c r="J4365" s="341" t="n">
        <f aca="false">SUM(J4361:J4364)</f>
        <v>25048.332</v>
      </c>
      <c r="K4365" s="335" t="n">
        <f aca="false">SUM(K4361:K4364)</f>
        <v>9811.668</v>
      </c>
      <c r="L4365" s="330"/>
      <c r="M4365" s="262"/>
      <c r="N4365" s="262"/>
      <c r="O4365" s="262"/>
      <c r="P4365" s="262"/>
      <c r="Q4365" s="262"/>
      <c r="R4365" s="331" t="n">
        <f aca="false">SUM(R4361:R4364)</f>
        <v>183.4</v>
      </c>
    </row>
    <row r="4366" s="1" customFormat="true" ht="12.75" hidden="false" customHeight="false" outlineLevel="0" collapsed="false">
      <c r="A4366" s="262"/>
      <c r="B4366" s="272" t="s">
        <v>914</v>
      </c>
      <c r="C4366" s="342"/>
      <c r="D4366" s="342"/>
      <c r="E4366" s="262"/>
      <c r="F4366" s="262"/>
      <c r="G4366" s="333"/>
      <c r="H4366" s="343" t="n">
        <v>0</v>
      </c>
      <c r="I4366" s="344" t="n">
        <f aca="false">K4367/J4367</f>
        <v>0.391709435981605</v>
      </c>
      <c r="J4366" s="345"/>
      <c r="K4366" s="335"/>
      <c r="L4366" s="330"/>
      <c r="M4366" s="262"/>
      <c r="N4366" s="262"/>
      <c r="O4366" s="262"/>
      <c r="P4366" s="262"/>
      <c r="Q4366" s="262"/>
      <c r="R4366" s="331"/>
    </row>
    <row r="4367" s="1" customFormat="true" ht="13.5" hidden="false" customHeight="false" outlineLevel="0" collapsed="false">
      <c r="A4367" s="346"/>
      <c r="B4367" s="346" t="s">
        <v>915</v>
      </c>
      <c r="C4367" s="346"/>
      <c r="D4367" s="346"/>
      <c r="E4367" s="346"/>
      <c r="F4367" s="347"/>
      <c r="G4367" s="348"/>
      <c r="H4367" s="349" t="n">
        <f aca="false">SUM(H4365:H4366)</f>
        <v>34860</v>
      </c>
      <c r="I4367" s="350" t="n">
        <f aca="false">K4367/H4367</f>
        <v>0.281459208261618</v>
      </c>
      <c r="J4367" s="351" t="n">
        <f aca="false">SUM(J4365:J4366)</f>
        <v>25048.332</v>
      </c>
      <c r="K4367" s="352" t="n">
        <f aca="false">H4367-J4367</f>
        <v>9811.668</v>
      </c>
      <c r="L4367" s="330"/>
      <c r="M4367" s="262"/>
      <c r="N4367" s="262"/>
      <c r="O4367" s="262"/>
      <c r="P4367" s="262"/>
      <c r="Q4367" s="262"/>
      <c r="R4367" s="331"/>
    </row>
    <row r="4368" s="1" customFormat="true" ht="13.5" hidden="false" customHeight="false" outlineLevel="0" collapsed="false">
      <c r="A4368" s="262"/>
      <c r="B4368" s="332"/>
      <c r="C4368" s="342"/>
      <c r="D4368" s="342"/>
      <c r="E4368" s="262"/>
      <c r="F4368" s="262"/>
      <c r="G4368" s="262"/>
      <c r="H4368" s="262"/>
      <c r="I4368" s="354"/>
      <c r="J4368" s="354"/>
      <c r="K4368" s="355"/>
      <c r="L4368" s="330"/>
      <c r="M4368" s="262"/>
      <c r="N4368" s="262"/>
      <c r="O4368" s="262"/>
      <c r="P4368" s="262"/>
      <c r="Q4368" s="262"/>
      <c r="R4368" s="331"/>
    </row>
    <row r="4369" s="1" customFormat="true" ht="13.5" hidden="false" customHeight="false" outlineLevel="0" collapsed="false">
      <c r="A4369" s="322"/>
      <c r="B4369" s="323" t="s">
        <v>4838</v>
      </c>
      <c r="C4369" s="324" t="s">
        <v>4839</v>
      </c>
      <c r="D4369" s="325" t="n">
        <v>42809</v>
      </c>
      <c r="E4369" s="322"/>
      <c r="F4369" s="322" t="s">
        <v>4840</v>
      </c>
      <c r="G4369" s="324"/>
      <c r="H4369" s="326" t="n">
        <v>0</v>
      </c>
      <c r="I4369" s="327" t="s">
        <v>358</v>
      </c>
      <c r="J4369" s="328" t="n">
        <v>65</v>
      </c>
      <c r="K4369" s="329" t="n">
        <v>59</v>
      </c>
      <c r="L4369" s="330"/>
      <c r="M4369" s="262"/>
      <c r="N4369" s="262"/>
      <c r="O4369" s="262"/>
      <c r="P4369" s="262"/>
      <c r="Q4369" s="262"/>
      <c r="R4369" s="331"/>
    </row>
    <row r="4370" s="1" customFormat="true" ht="12.75" hidden="false" customHeight="false" outlineLevel="0" collapsed="false">
      <c r="A4370" s="262" t="n">
        <v>3</v>
      </c>
      <c r="B4370" s="332" t="s">
        <v>1738</v>
      </c>
      <c r="C4370" s="332" t="s">
        <v>1532</v>
      </c>
      <c r="D4370" s="332" t="s">
        <v>1739</v>
      </c>
      <c r="E4370" s="262"/>
      <c r="F4370" s="331" t="n">
        <v>0.7</v>
      </c>
      <c r="G4370" s="333" t="n">
        <v>500</v>
      </c>
      <c r="H4370" s="333" t="n">
        <f aca="false">A4370*G4370*(1-H4369/100)</f>
        <v>1500</v>
      </c>
      <c r="I4370" s="334" t="n">
        <v>121.9725</v>
      </c>
      <c r="J4370" s="334" t="n">
        <f aca="false">(A4370*I4370)/J4369*K4369</f>
        <v>332.1405</v>
      </c>
      <c r="K4370" s="335" t="n">
        <f aca="false">H4370-J4370</f>
        <v>1167.8595</v>
      </c>
      <c r="L4370" s="330"/>
      <c r="M4370" s="262"/>
      <c r="N4370" s="262" t="n">
        <v>121.9725</v>
      </c>
      <c r="O4370" s="262" t="n">
        <v>1.39</v>
      </c>
      <c r="P4370" s="262" t="n">
        <v>500</v>
      </c>
      <c r="Q4370" s="262" t="n">
        <v>250</v>
      </c>
      <c r="R4370" s="331" t="n">
        <f aca="false">A4370*F4370</f>
        <v>2.1</v>
      </c>
    </row>
    <row r="4371" s="1" customFormat="true" ht="12.75" hidden="false" customHeight="false" outlineLevel="0" collapsed="false">
      <c r="A4371" s="262" t="n">
        <v>3</v>
      </c>
      <c r="B4371" s="332" t="s">
        <v>2049</v>
      </c>
      <c r="C4371" s="332" t="s">
        <v>1532</v>
      </c>
      <c r="D4371" s="332" t="s">
        <v>1748</v>
      </c>
      <c r="E4371" s="262"/>
      <c r="F4371" s="331" t="n">
        <v>0.95</v>
      </c>
      <c r="G4371" s="333" t="n">
        <v>900</v>
      </c>
      <c r="H4371" s="333" t="n">
        <f aca="false">A4371*G4371*(1-H4369/100)</f>
        <v>2700</v>
      </c>
      <c r="I4371" s="334" t="n">
        <v>438.75</v>
      </c>
      <c r="J4371" s="334" t="n">
        <f aca="false">(A4371*I4371)/J4369*K4369</f>
        <v>1194.75</v>
      </c>
      <c r="K4371" s="335" t="n">
        <f aca="false">H4371-J4371</f>
        <v>1505.25</v>
      </c>
      <c r="L4371" s="330"/>
      <c r="M4371" s="262"/>
      <c r="N4371" s="262" t="n">
        <v>438.75</v>
      </c>
      <c r="O4371" s="262" t="n">
        <v>4.5</v>
      </c>
      <c r="P4371" s="262" t="n">
        <v>900</v>
      </c>
      <c r="Q4371" s="262" t="n">
        <v>629</v>
      </c>
      <c r="R4371" s="331" t="n">
        <f aca="false">A4371*F4371</f>
        <v>2.85</v>
      </c>
    </row>
    <row r="4372" s="1" customFormat="true" ht="12.75" hidden="false" customHeight="false" outlineLevel="0" collapsed="false">
      <c r="A4372" s="262" t="n">
        <v>3</v>
      </c>
      <c r="B4372" s="332" t="s">
        <v>1743</v>
      </c>
      <c r="C4372" s="332" t="s">
        <v>1744</v>
      </c>
      <c r="D4372" s="272" t="s">
        <v>4841</v>
      </c>
      <c r="E4372" s="262"/>
      <c r="F4372" s="331" t="n">
        <v>2.03</v>
      </c>
      <c r="G4372" s="333" t="n">
        <v>1400</v>
      </c>
      <c r="H4372" s="333" t="n">
        <f aca="false">A4372*G4372*(1-H4369/100)</f>
        <v>4200</v>
      </c>
      <c r="I4372" s="334" t="n">
        <v>789.75</v>
      </c>
      <c r="J4372" s="334" t="n">
        <f aca="false">(A4372*I4372)/J4369*K4369</f>
        <v>2150.55</v>
      </c>
      <c r="K4372" s="335" t="n">
        <f aca="false">H4372-J4372</f>
        <v>2049.45</v>
      </c>
      <c r="L4372" s="330"/>
      <c r="M4372" s="262"/>
      <c r="N4372" s="262" t="n">
        <v>789.75</v>
      </c>
      <c r="O4372" s="262" t="n">
        <v>9</v>
      </c>
      <c r="P4372" s="262" t="n">
        <v>1342.575</v>
      </c>
      <c r="Q4372" s="262" t="n">
        <v>1066</v>
      </c>
      <c r="R4372" s="331" t="n">
        <f aca="false">A4372*F4372</f>
        <v>6.09</v>
      </c>
    </row>
    <row r="4373" s="1" customFormat="true" ht="12.75" hidden="false" customHeight="false" outlineLevel="0" collapsed="false">
      <c r="A4373" s="262" t="n">
        <v>5</v>
      </c>
      <c r="B4373" s="332" t="s">
        <v>1749</v>
      </c>
      <c r="C4373" s="332" t="s">
        <v>1570</v>
      </c>
      <c r="D4373" s="332" t="s">
        <v>1750</v>
      </c>
      <c r="E4373" s="262"/>
      <c r="F4373" s="331" t="n">
        <v>1.83</v>
      </c>
      <c r="G4373" s="333" t="n">
        <v>950</v>
      </c>
      <c r="H4373" s="333" t="n">
        <f aca="false">A4373*G4373*(1-H4369/100)</f>
        <v>4750</v>
      </c>
      <c r="I4373" s="334" t="n">
        <v>526.5</v>
      </c>
      <c r="J4373" s="334" t="n">
        <f aca="false">(A4373*I4373)/J4369*K4369</f>
        <v>2389.5</v>
      </c>
      <c r="K4373" s="335" t="n">
        <f aca="false">H4373-J4373</f>
        <v>2360.5</v>
      </c>
      <c r="L4373" s="330"/>
      <c r="M4373" s="262"/>
      <c r="N4373" s="262" t="n">
        <v>526.5</v>
      </c>
      <c r="O4373" s="262" t="n">
        <v>6</v>
      </c>
      <c r="P4373" s="262" t="n">
        <v>950</v>
      </c>
      <c r="Q4373" s="262" t="n">
        <v>711</v>
      </c>
      <c r="R4373" s="331" t="n">
        <f aca="false">A4373*F4373</f>
        <v>9.15</v>
      </c>
    </row>
    <row r="4374" s="1" customFormat="true" ht="12.75" hidden="false" customHeight="false" outlineLevel="0" collapsed="false">
      <c r="A4374" s="262" t="n">
        <v>3</v>
      </c>
      <c r="B4374" s="332" t="s">
        <v>2059</v>
      </c>
      <c r="C4374" s="332" t="s">
        <v>2060</v>
      </c>
      <c r="D4374" s="332" t="s">
        <v>2061</v>
      </c>
      <c r="E4374" s="262"/>
      <c r="F4374" s="331" t="n">
        <v>0.6</v>
      </c>
      <c r="G4374" s="333" t="n">
        <v>700</v>
      </c>
      <c r="H4374" s="333" t="n">
        <f aca="false">A4374*G4374*(1-H4369/100)</f>
        <v>2100</v>
      </c>
      <c r="I4374" s="334" t="n">
        <v>206.2125</v>
      </c>
      <c r="J4374" s="334" t="n">
        <f aca="false">(A4374*I4374)/J4369*K4369</f>
        <v>561.5325</v>
      </c>
      <c r="K4374" s="335" t="n">
        <f aca="false">H4374-J4374</f>
        <v>1538.4675</v>
      </c>
      <c r="L4374" s="330"/>
      <c r="M4374" s="262"/>
      <c r="N4374" s="262" t="n">
        <v>206.2125</v>
      </c>
      <c r="O4374" s="262" t="n">
        <v>2.35</v>
      </c>
      <c r="P4374" s="262" t="n">
        <v>370</v>
      </c>
      <c r="Q4374" s="262" t="n">
        <v>278</v>
      </c>
      <c r="R4374" s="331" t="n">
        <f aca="false">A4374*F4374</f>
        <v>1.8</v>
      </c>
    </row>
    <row r="4375" s="1" customFormat="true" ht="12.75" hidden="false" customHeight="false" outlineLevel="0" collapsed="false">
      <c r="A4375" s="262" t="n">
        <v>3</v>
      </c>
      <c r="B4375" s="332" t="s">
        <v>1751</v>
      </c>
      <c r="C4375" s="332" t="s">
        <v>1752</v>
      </c>
      <c r="D4375" s="332" t="s">
        <v>1753</v>
      </c>
      <c r="E4375" s="262"/>
      <c r="F4375" s="331"/>
      <c r="G4375" s="333" t="n">
        <v>1100</v>
      </c>
      <c r="H4375" s="333" t="n">
        <f aca="false">A4375*G4375*(1-H4369/100)</f>
        <v>3300</v>
      </c>
      <c r="I4375" s="334" t="n">
        <v>491.4</v>
      </c>
      <c r="J4375" s="334" t="n">
        <f aca="false">(A4375*I4375)/J4369*K4369</f>
        <v>1338.12</v>
      </c>
      <c r="K4375" s="335" t="n">
        <f aca="false">H4375-J4375</f>
        <v>1961.88</v>
      </c>
      <c r="L4375" s="330"/>
      <c r="M4375" s="262"/>
      <c r="N4375" s="262" t="n">
        <v>491.4</v>
      </c>
      <c r="O4375" s="262" t="n">
        <v>5.6</v>
      </c>
      <c r="P4375" s="262" t="n">
        <v>1100</v>
      </c>
      <c r="Q4375" s="262" t="n">
        <v>663</v>
      </c>
      <c r="R4375" s="331" t="n">
        <f aca="false">A4375*F4375</f>
        <v>0</v>
      </c>
    </row>
    <row r="4376" s="1" customFormat="true" ht="12.75" hidden="false" customHeight="false" outlineLevel="0" collapsed="false">
      <c r="A4376" s="262" t="n">
        <v>3</v>
      </c>
      <c r="B4376" s="332" t="s">
        <v>3525</v>
      </c>
      <c r="C4376" s="332" t="s">
        <v>2415</v>
      </c>
      <c r="D4376" s="332" t="s">
        <v>1742</v>
      </c>
      <c r="E4376" s="262"/>
      <c r="F4376" s="331" t="n">
        <v>4.2</v>
      </c>
      <c r="G4376" s="333" t="n">
        <v>3400</v>
      </c>
      <c r="H4376" s="333" t="n">
        <f aca="false">A4376*G4376*(1-H4369/100)</f>
        <v>10200</v>
      </c>
      <c r="I4376" s="334" t="n">
        <v>2632.5</v>
      </c>
      <c r="J4376" s="334" t="n">
        <f aca="false">(A4376*I4376)/J4369*K4369</f>
        <v>7168.5</v>
      </c>
      <c r="K4376" s="335" t="n">
        <f aca="false">H4376-J4376</f>
        <v>3031.5</v>
      </c>
      <c r="L4376" s="330"/>
      <c r="M4376" s="262"/>
      <c r="N4376" s="262" t="n">
        <v>2632.5</v>
      </c>
      <c r="O4376" s="262" t="n">
        <v>30</v>
      </c>
      <c r="P4376" s="262" t="n">
        <v>5265</v>
      </c>
      <c r="Q4376" s="262" t="n">
        <v>3422</v>
      </c>
      <c r="R4376" s="331" t="n">
        <f aca="false">A4376*F4376</f>
        <v>12.6</v>
      </c>
    </row>
    <row r="4377" s="1" customFormat="true" ht="12.75" hidden="false" customHeight="false" outlineLevel="0" collapsed="false">
      <c r="A4377" s="336" t="n">
        <f aca="false">SUM(A4370:A4376)</f>
        <v>23</v>
      </c>
      <c r="B4377" s="336" t="s">
        <v>377</v>
      </c>
      <c r="C4377" s="336"/>
      <c r="D4377" s="336"/>
      <c r="E4377" s="336"/>
      <c r="F4377" s="337" t="n">
        <f aca="false">R4377</f>
        <v>34.59</v>
      </c>
      <c r="G4377" s="338"/>
      <c r="H4377" s="339" t="n">
        <f aca="false">SUM(H4370:H4376)</f>
        <v>28750</v>
      </c>
      <c r="I4377" s="340"/>
      <c r="J4377" s="341" t="n">
        <f aca="false">SUM(J4370:J4376)</f>
        <v>15135.093</v>
      </c>
      <c r="K4377" s="335" t="n">
        <f aca="false">SUM(K4370:K4376)</f>
        <v>13614.907</v>
      </c>
      <c r="L4377" s="330"/>
      <c r="M4377" s="262"/>
      <c r="N4377" s="262"/>
      <c r="O4377" s="262"/>
      <c r="P4377" s="262"/>
      <c r="Q4377" s="262"/>
      <c r="R4377" s="331" t="n">
        <f aca="false">SUM(R4370:R4376)</f>
        <v>34.59</v>
      </c>
    </row>
    <row r="4378" s="1" customFormat="true" ht="12.75" hidden="false" customHeight="false" outlineLevel="0" collapsed="false">
      <c r="A4378" s="262"/>
      <c r="B4378" s="272" t="s">
        <v>914</v>
      </c>
      <c r="C4378" s="342"/>
      <c r="D4378" s="342"/>
      <c r="E4378" s="262"/>
      <c r="F4378" s="262"/>
      <c r="G4378" s="333"/>
      <c r="H4378" s="343" t="n">
        <v>0</v>
      </c>
      <c r="I4378" s="344" t="n">
        <f aca="false">K4379/J4379</f>
        <v>0.899558859664754</v>
      </c>
      <c r="J4378" s="345"/>
      <c r="K4378" s="335"/>
      <c r="L4378" s="330"/>
      <c r="M4378" s="262"/>
      <c r="N4378" s="262"/>
      <c r="O4378" s="262"/>
      <c r="P4378" s="262"/>
      <c r="Q4378" s="262"/>
      <c r="R4378" s="331"/>
    </row>
    <row r="4379" s="1" customFormat="true" ht="13.5" hidden="false" customHeight="false" outlineLevel="0" collapsed="false">
      <c r="A4379" s="346"/>
      <c r="B4379" s="346" t="s">
        <v>915</v>
      </c>
      <c r="C4379" s="346"/>
      <c r="D4379" s="346"/>
      <c r="E4379" s="346"/>
      <c r="F4379" s="347"/>
      <c r="G4379" s="348"/>
      <c r="H4379" s="349" t="n">
        <f aca="false">SUM(H4377:H4378)</f>
        <v>28750</v>
      </c>
      <c r="I4379" s="350" t="n">
        <f aca="false">K4379/H4379</f>
        <v>0.473561982608696</v>
      </c>
      <c r="J4379" s="351" t="n">
        <f aca="false">SUM(J4377:J4378)</f>
        <v>15135.093</v>
      </c>
      <c r="K4379" s="352" t="n">
        <f aca="false">H4379-J4379</f>
        <v>13614.907</v>
      </c>
      <c r="L4379" s="330"/>
      <c r="M4379" s="262"/>
      <c r="N4379" s="262"/>
      <c r="O4379" s="262"/>
      <c r="P4379" s="262"/>
      <c r="Q4379" s="262"/>
      <c r="R4379" s="331"/>
    </row>
    <row r="4380" s="1" customFormat="true" ht="13.5" hidden="false" customHeight="false" outlineLevel="0" collapsed="false">
      <c r="A4380" s="262"/>
      <c r="B4380" s="332"/>
      <c r="C4380" s="342"/>
      <c r="D4380" s="342"/>
      <c r="E4380" s="262"/>
      <c r="F4380" s="262"/>
      <c r="G4380" s="262"/>
      <c r="H4380" s="262"/>
      <c r="I4380" s="354"/>
      <c r="J4380" s="354"/>
      <c r="K4380" s="355"/>
      <c r="L4380" s="330"/>
      <c r="M4380" s="262"/>
      <c r="N4380" s="262"/>
      <c r="O4380" s="262"/>
      <c r="P4380" s="262"/>
      <c r="Q4380" s="262"/>
      <c r="R4380" s="331"/>
    </row>
    <row r="4381" s="1" customFormat="true" ht="13.5" hidden="false" customHeight="false" outlineLevel="0" collapsed="false">
      <c r="A4381" s="322"/>
      <c r="B4381" s="323" t="s">
        <v>385</v>
      </c>
      <c r="C4381" s="324"/>
      <c r="D4381" s="325" t="n">
        <v>42809</v>
      </c>
      <c r="E4381" s="322"/>
      <c r="F4381" s="322" t="s">
        <v>4840</v>
      </c>
      <c r="G4381" s="324"/>
      <c r="H4381" s="326" t="n">
        <v>0</v>
      </c>
      <c r="I4381" s="327" t="s">
        <v>358</v>
      </c>
      <c r="J4381" s="328" t="n">
        <v>65</v>
      </c>
      <c r="K4381" s="329" t="n">
        <v>59</v>
      </c>
      <c r="L4381" s="330"/>
      <c r="M4381" s="262"/>
      <c r="N4381" s="262"/>
      <c r="O4381" s="262"/>
      <c r="P4381" s="262"/>
      <c r="Q4381" s="262"/>
      <c r="R4381" s="331"/>
    </row>
    <row r="4382" s="1" customFormat="true" ht="12.75" hidden="false" customHeight="false" outlineLevel="0" collapsed="false">
      <c r="A4382" s="262" t="n">
        <v>1</v>
      </c>
      <c r="B4382" s="332" t="s">
        <v>4842</v>
      </c>
      <c r="C4382" s="332" t="s">
        <v>1627</v>
      </c>
      <c r="D4382" s="332" t="s">
        <v>4843</v>
      </c>
      <c r="E4382" s="262"/>
      <c r="F4382" s="331" t="n">
        <v>4.4</v>
      </c>
      <c r="G4382" s="333" t="n">
        <v>793</v>
      </c>
      <c r="H4382" s="333" t="n">
        <f aca="false">A4382*G4382*(1-H4381/100)</f>
        <v>793</v>
      </c>
      <c r="I4382" s="334" t="n">
        <v>587.0475</v>
      </c>
      <c r="J4382" s="334" t="n">
        <f aca="false">(A4382*I4382)/J4381*K4381</f>
        <v>532.8585</v>
      </c>
      <c r="K4382" s="335" t="n">
        <f aca="false">H4382-J4382</f>
        <v>260.1415</v>
      </c>
      <c r="L4382" s="330"/>
      <c r="M4382" s="262"/>
      <c r="N4382" s="262" t="n">
        <v>587.0475</v>
      </c>
      <c r="O4382" s="262" t="n">
        <v>6.69</v>
      </c>
      <c r="P4382" s="262" t="n">
        <v>880</v>
      </c>
      <c r="Q4382" s="262" t="n">
        <v>792.5141</v>
      </c>
      <c r="R4382" s="331" t="n">
        <f aca="false">A4382*F4382</f>
        <v>4.4</v>
      </c>
    </row>
    <row r="4383" s="1" customFormat="true" ht="12.75" hidden="false" customHeight="false" outlineLevel="0" collapsed="false">
      <c r="A4383" s="262" t="n">
        <v>5</v>
      </c>
      <c r="B4383" s="332" t="s">
        <v>1982</v>
      </c>
      <c r="C4383" s="332" t="s">
        <v>1983</v>
      </c>
      <c r="D4383" s="332" t="s">
        <v>1984</v>
      </c>
      <c r="E4383" s="262"/>
      <c r="F4383" s="331" t="n">
        <v>4.4</v>
      </c>
      <c r="G4383" s="333" t="n">
        <v>708</v>
      </c>
      <c r="H4383" s="333" t="n">
        <f aca="false">A4383*G4383*(1-H4381/100)</f>
        <v>3540</v>
      </c>
      <c r="I4383" s="334" t="n">
        <v>524.745</v>
      </c>
      <c r="J4383" s="334" t="n">
        <f aca="false">(A4383*I4383)/J4381*K4381</f>
        <v>2381.535</v>
      </c>
      <c r="K4383" s="335" t="n">
        <f aca="false">H4383-J4383</f>
        <v>1158.465</v>
      </c>
      <c r="L4383" s="330"/>
      <c r="M4383" s="262"/>
      <c r="N4383" s="262" t="n">
        <v>524.745</v>
      </c>
      <c r="O4383" s="262" t="n">
        <v>5.98</v>
      </c>
      <c r="P4383" s="262" t="n">
        <v>790</v>
      </c>
      <c r="Q4383" s="262" t="n">
        <v>708.4058</v>
      </c>
      <c r="R4383" s="331" t="n">
        <f aca="false">A4383*F4383</f>
        <v>22</v>
      </c>
    </row>
    <row r="4384" s="1" customFormat="true" ht="12.75" hidden="false" customHeight="false" outlineLevel="0" collapsed="false">
      <c r="A4384" s="262" t="n">
        <v>3</v>
      </c>
      <c r="B4384" s="332" t="s">
        <v>2527</v>
      </c>
      <c r="C4384" s="332" t="s">
        <v>2528</v>
      </c>
      <c r="D4384" s="332" t="s">
        <v>2529</v>
      </c>
      <c r="E4384" s="262"/>
      <c r="F4384" s="331" t="n">
        <v>3.7</v>
      </c>
      <c r="G4384" s="333" t="n">
        <v>618</v>
      </c>
      <c r="H4384" s="333" t="n">
        <f aca="false">A4384*G4384*(1-H4381/100)</f>
        <v>1854</v>
      </c>
      <c r="I4384" s="334" t="n">
        <v>441.3825</v>
      </c>
      <c r="J4384" s="334" t="n">
        <f aca="false">(A4384*I4384)/J4381*K4381</f>
        <v>1201.9185</v>
      </c>
      <c r="K4384" s="335" t="n">
        <f aca="false">H4384-J4384</f>
        <v>652.0815</v>
      </c>
      <c r="L4384" s="330"/>
      <c r="M4384" s="262"/>
      <c r="N4384" s="262" t="n">
        <v>441.3825</v>
      </c>
      <c r="O4384" s="262" t="n">
        <v>5.03</v>
      </c>
      <c r="P4384" s="262" t="n">
        <v>660</v>
      </c>
      <c r="Q4384" s="262" t="n">
        <v>617.9355</v>
      </c>
      <c r="R4384" s="331" t="n">
        <f aca="false">A4384*F4384</f>
        <v>11.1</v>
      </c>
    </row>
    <row r="4385" s="1" customFormat="true" ht="12.75" hidden="false" customHeight="false" outlineLevel="0" collapsed="false">
      <c r="A4385" s="262" t="n">
        <v>4</v>
      </c>
      <c r="B4385" s="332" t="s">
        <v>1302</v>
      </c>
      <c r="C4385" s="332" t="s">
        <v>830</v>
      </c>
      <c r="D4385" s="332" t="s">
        <v>1049</v>
      </c>
      <c r="E4385" s="262"/>
      <c r="F4385" s="331" t="n">
        <v>1.1</v>
      </c>
      <c r="G4385" s="333" t="n">
        <v>218</v>
      </c>
      <c r="H4385" s="333" t="n">
        <f aca="false">A4385*G4385*(1-H4381/100)</f>
        <v>872</v>
      </c>
      <c r="I4385" s="334" t="n">
        <v>145.6</v>
      </c>
      <c r="J4385" s="334" t="n">
        <f aca="false">(A4385*I4385)/J4381*K4381</f>
        <v>528.64</v>
      </c>
      <c r="K4385" s="335" t="n">
        <f aca="false">H4385-J4385</f>
        <v>343.36</v>
      </c>
      <c r="L4385" s="330"/>
      <c r="M4385" s="262"/>
      <c r="N4385" s="262" t="n">
        <v>145.6</v>
      </c>
      <c r="O4385" s="262" t="n">
        <v>1.6</v>
      </c>
      <c r="P4385" s="262" t="n">
        <v>550</v>
      </c>
      <c r="Q4385" s="262" t="n">
        <v>218.4</v>
      </c>
      <c r="R4385" s="331" t="n">
        <f aca="false">A4385*F4385</f>
        <v>4.4</v>
      </c>
    </row>
    <row r="4386" s="1" customFormat="true" ht="12.75" hidden="false" customHeight="false" outlineLevel="0" collapsed="false">
      <c r="A4386" s="262" t="n">
        <v>11</v>
      </c>
      <c r="B4386" s="332" t="s">
        <v>1308</v>
      </c>
      <c r="C4386" s="332" t="s">
        <v>830</v>
      </c>
      <c r="D4386" s="332" t="s">
        <v>1339</v>
      </c>
      <c r="E4386" s="262"/>
      <c r="F4386" s="331" t="n">
        <v>2.2</v>
      </c>
      <c r="G4386" s="333" t="n">
        <v>435</v>
      </c>
      <c r="H4386" s="333" t="n">
        <f aca="false">A4386*G4386*(1-H4381/100)</f>
        <v>4785</v>
      </c>
      <c r="I4386" s="334" t="n">
        <v>290.29</v>
      </c>
      <c r="J4386" s="334" t="n">
        <f aca="false">(A4386*I4386)/J4381*K4381</f>
        <v>2898.434</v>
      </c>
      <c r="K4386" s="335" t="n">
        <f aca="false">H4386-J4386</f>
        <v>1886.566</v>
      </c>
      <c r="L4386" s="330"/>
      <c r="M4386" s="262"/>
      <c r="N4386" s="262" t="n">
        <v>290.29</v>
      </c>
      <c r="O4386" s="262" t="n">
        <v>3.19</v>
      </c>
      <c r="P4386" s="262" t="n">
        <v>435.435</v>
      </c>
      <c r="Q4386" s="262" t="n">
        <v>435.435</v>
      </c>
      <c r="R4386" s="331" t="n">
        <f aca="false">A4386*F4386</f>
        <v>24.2</v>
      </c>
    </row>
    <row r="4387" s="1" customFormat="true" ht="12.75" hidden="false" customHeight="false" outlineLevel="0" collapsed="false">
      <c r="A4387" s="262" t="n">
        <v>4</v>
      </c>
      <c r="B4387" s="332" t="s">
        <v>832</v>
      </c>
      <c r="C4387" s="332" t="s">
        <v>833</v>
      </c>
      <c r="D4387" s="332" t="s">
        <v>834</v>
      </c>
      <c r="E4387" s="262"/>
      <c r="F4387" s="331" t="n">
        <v>0.03</v>
      </c>
      <c r="G4387" s="333" t="n">
        <v>36</v>
      </c>
      <c r="H4387" s="333" t="n">
        <f aca="false">A4387*G4387*(1-H4381/100)</f>
        <v>144</v>
      </c>
      <c r="I4387" s="334" t="n">
        <v>22.75</v>
      </c>
      <c r="J4387" s="334" t="n">
        <f aca="false">(A4387*I4387)/J4381*K4381</f>
        <v>82.6</v>
      </c>
      <c r="K4387" s="335" t="n">
        <f aca="false">H4387-J4387</f>
        <v>61.4</v>
      </c>
      <c r="L4387" s="330"/>
      <c r="M4387" s="262"/>
      <c r="N4387" s="262" t="n">
        <v>22.75</v>
      </c>
      <c r="O4387" s="262" t="n">
        <v>0.25</v>
      </c>
      <c r="P4387" s="262" t="n">
        <v>34.125</v>
      </c>
      <c r="Q4387" s="262" t="n">
        <v>36.4</v>
      </c>
      <c r="R4387" s="331" t="n">
        <f aca="false">A4387*F4387</f>
        <v>0.12</v>
      </c>
    </row>
    <row r="4388" s="1" customFormat="true" ht="12.75" hidden="false" customHeight="false" outlineLevel="0" collapsed="false">
      <c r="A4388" s="262" t="n">
        <v>11</v>
      </c>
      <c r="B4388" s="332" t="s">
        <v>837</v>
      </c>
      <c r="C4388" s="332" t="s">
        <v>833</v>
      </c>
      <c r="D4388" s="332" t="s">
        <v>1304</v>
      </c>
      <c r="E4388" s="262"/>
      <c r="F4388" s="331" t="n">
        <v>0.09</v>
      </c>
      <c r="G4388" s="333" t="n">
        <v>52</v>
      </c>
      <c r="H4388" s="333" t="n">
        <f aca="false">A4388*G4388*(1-H4381/100)</f>
        <v>572</v>
      </c>
      <c r="I4388" s="334" t="n">
        <v>34.58</v>
      </c>
      <c r="J4388" s="334" t="n">
        <f aca="false">(A4388*I4388)/J4381*K4381</f>
        <v>345.268</v>
      </c>
      <c r="K4388" s="335" t="n">
        <f aca="false">H4388-J4388</f>
        <v>226.732</v>
      </c>
      <c r="L4388" s="330"/>
      <c r="M4388" s="262"/>
      <c r="N4388" s="262" t="n">
        <v>34.58</v>
      </c>
      <c r="O4388" s="262" t="n">
        <v>0.38</v>
      </c>
      <c r="P4388" s="262" t="n">
        <v>51.87</v>
      </c>
      <c r="Q4388" s="262" t="n">
        <v>51.87</v>
      </c>
      <c r="R4388" s="331" t="n">
        <f aca="false">A4388*F4388</f>
        <v>0.99</v>
      </c>
    </row>
    <row r="4389" s="1" customFormat="true" ht="12.75" hidden="false" customHeight="false" outlineLevel="0" collapsed="false">
      <c r="A4389" s="262" t="n">
        <v>4</v>
      </c>
      <c r="B4389" s="332" t="s">
        <v>841</v>
      </c>
      <c r="C4389" s="332" t="s">
        <v>842</v>
      </c>
      <c r="D4389" s="332" t="s">
        <v>834</v>
      </c>
      <c r="E4389" s="262"/>
      <c r="F4389" s="331" t="n">
        <v>0.02</v>
      </c>
      <c r="G4389" s="333" t="n">
        <v>27</v>
      </c>
      <c r="H4389" s="333" t="n">
        <f aca="false">A4389*G4389*(1-H4381/100)</f>
        <v>108</v>
      </c>
      <c r="I4389" s="334" t="n">
        <v>20.93</v>
      </c>
      <c r="J4389" s="334" t="n">
        <f aca="false">(A4389*I4389)/J4381*K4381</f>
        <v>75.992</v>
      </c>
      <c r="K4389" s="335" t="n">
        <f aca="false">H4389-J4389</f>
        <v>32.008</v>
      </c>
      <c r="L4389" s="330"/>
      <c r="M4389" s="262"/>
      <c r="N4389" s="262" t="n">
        <v>20.93</v>
      </c>
      <c r="O4389" s="262" t="n">
        <v>0.23</v>
      </c>
      <c r="P4389" s="262" t="n">
        <v>31.395</v>
      </c>
      <c r="Q4389" s="262" t="n">
        <v>27.209</v>
      </c>
      <c r="R4389" s="331" t="n">
        <f aca="false">A4389*F4389</f>
        <v>0.08</v>
      </c>
    </row>
    <row r="4390" s="1" customFormat="true" ht="12.75" hidden="false" customHeight="false" outlineLevel="0" collapsed="false">
      <c r="A4390" s="262" t="n">
        <v>17</v>
      </c>
      <c r="B4390" s="332" t="s">
        <v>844</v>
      </c>
      <c r="C4390" s="332" t="s">
        <v>842</v>
      </c>
      <c r="D4390" s="332" t="s">
        <v>1305</v>
      </c>
      <c r="E4390" s="262"/>
      <c r="F4390" s="331" t="n">
        <v>0.03</v>
      </c>
      <c r="G4390" s="333" t="n">
        <v>30</v>
      </c>
      <c r="H4390" s="333" t="n">
        <f aca="false">A4390*G4390*(1-H4381/100)</f>
        <v>510</v>
      </c>
      <c r="I4390" s="334" t="n">
        <v>22.75</v>
      </c>
      <c r="J4390" s="334" t="n">
        <f aca="false">(A4390*I4390)/J4381*K4381</f>
        <v>351.05</v>
      </c>
      <c r="K4390" s="335" t="n">
        <f aca="false">H4390-J4390</f>
        <v>158.95</v>
      </c>
      <c r="L4390" s="330"/>
      <c r="M4390" s="262"/>
      <c r="N4390" s="262" t="n">
        <v>22.75</v>
      </c>
      <c r="O4390" s="262" t="n">
        <v>0.25</v>
      </c>
      <c r="P4390" s="262" t="n">
        <v>50</v>
      </c>
      <c r="Q4390" s="262" t="n">
        <v>29.575</v>
      </c>
      <c r="R4390" s="331" t="n">
        <f aca="false">A4390*F4390</f>
        <v>0.51</v>
      </c>
    </row>
    <row r="4391" s="1" customFormat="true" ht="12.75" hidden="false" customHeight="false" outlineLevel="0" collapsed="false">
      <c r="A4391" s="262" t="n">
        <v>10</v>
      </c>
      <c r="B4391" s="332" t="s">
        <v>846</v>
      </c>
      <c r="C4391" s="332" t="s">
        <v>842</v>
      </c>
      <c r="D4391" s="332" t="s">
        <v>1328</v>
      </c>
      <c r="E4391" s="262"/>
      <c r="F4391" s="331" t="n">
        <v>0.04</v>
      </c>
      <c r="G4391" s="333" t="n">
        <v>42</v>
      </c>
      <c r="H4391" s="333" t="n">
        <f aca="false">A4391*G4391*(1-H4381/100)</f>
        <v>420</v>
      </c>
      <c r="I4391" s="334" t="n">
        <v>26.325</v>
      </c>
      <c r="J4391" s="334" t="n">
        <f aca="false">(A4391*I4391)/J4381*K4381</f>
        <v>238.95</v>
      </c>
      <c r="K4391" s="335" t="n">
        <f aca="false">H4391-J4391</f>
        <v>181.05</v>
      </c>
      <c r="L4391" s="330"/>
      <c r="M4391" s="262"/>
      <c r="N4391" s="262" t="n">
        <v>26.325</v>
      </c>
      <c r="O4391" s="262" t="n">
        <v>0.3</v>
      </c>
      <c r="P4391" s="262" t="n">
        <v>80</v>
      </c>
      <c r="Q4391" s="262" t="n">
        <v>42.12</v>
      </c>
      <c r="R4391" s="331" t="n">
        <f aca="false">A4391*F4391</f>
        <v>0.4</v>
      </c>
    </row>
    <row r="4392" s="1" customFormat="true" ht="12.75" hidden="false" customHeight="false" outlineLevel="0" collapsed="false">
      <c r="A4392" s="262" t="n">
        <v>1</v>
      </c>
      <c r="B4392" s="332" t="s">
        <v>4425</v>
      </c>
      <c r="C4392" s="332" t="s">
        <v>4426</v>
      </c>
      <c r="D4392" s="332" t="s">
        <v>4427</v>
      </c>
      <c r="E4392" s="262"/>
      <c r="F4392" s="331" t="n">
        <v>8</v>
      </c>
      <c r="G4392" s="333" t="n">
        <v>1289</v>
      </c>
      <c r="H4392" s="333" t="n">
        <f aca="false">A4392*G4392*(1-H4381/100)</f>
        <v>1289</v>
      </c>
      <c r="I4392" s="334" t="n">
        <v>954.72</v>
      </c>
      <c r="J4392" s="334" t="n">
        <f aca="false">(A4392*I4392)/J4381*K4381</f>
        <v>866.592</v>
      </c>
      <c r="K4392" s="335" t="n">
        <f aca="false">H4392-J4392</f>
        <v>422.408</v>
      </c>
      <c r="L4392" s="330"/>
      <c r="M4392" s="262"/>
      <c r="N4392" s="262" t="n">
        <v>954.72</v>
      </c>
      <c r="O4392" s="262" t="n">
        <v>10.88</v>
      </c>
      <c r="P4392" s="262" t="n">
        <v>1432.08</v>
      </c>
      <c r="Q4392" s="262" t="n">
        <v>1288.872</v>
      </c>
      <c r="R4392" s="331" t="n">
        <f aca="false">A4392*F4392</f>
        <v>8</v>
      </c>
    </row>
    <row r="4393" s="1" customFormat="true" ht="12.75" hidden="false" customHeight="false" outlineLevel="0" collapsed="false">
      <c r="A4393" s="262" t="n">
        <v>3</v>
      </c>
      <c r="B4393" s="332" t="s">
        <v>1991</v>
      </c>
      <c r="C4393" s="332" t="s">
        <v>1992</v>
      </c>
      <c r="D4393" s="332" t="s">
        <v>1993</v>
      </c>
      <c r="E4393" s="262"/>
      <c r="F4393" s="331" t="n">
        <v>0.2</v>
      </c>
      <c r="G4393" s="333" t="n">
        <v>41</v>
      </c>
      <c r="H4393" s="333" t="n">
        <f aca="false">A4393*G4393*(1-H4381/100)</f>
        <v>123</v>
      </c>
      <c r="I4393" s="334" t="n">
        <v>28.9575</v>
      </c>
      <c r="J4393" s="334" t="n">
        <f aca="false">(A4393*I4393)/J4381*K4381</f>
        <v>78.8535</v>
      </c>
      <c r="K4393" s="335" t="n">
        <f aca="false">H4393-J4393</f>
        <v>44.1465</v>
      </c>
      <c r="L4393" s="330"/>
      <c r="M4393" s="262"/>
      <c r="N4393" s="262" t="n">
        <v>28.9575</v>
      </c>
      <c r="O4393" s="262" t="n">
        <v>0.33</v>
      </c>
      <c r="P4393" s="262" t="n">
        <v>52.1235</v>
      </c>
      <c r="Q4393" s="262" t="n">
        <v>40.5405</v>
      </c>
      <c r="R4393" s="331" t="n">
        <f aca="false">A4393*F4393</f>
        <v>0.6</v>
      </c>
    </row>
    <row r="4394" s="1" customFormat="true" ht="12.75" hidden="false" customHeight="false" outlineLevel="0" collapsed="false">
      <c r="A4394" s="262" t="n">
        <v>5</v>
      </c>
      <c r="B4394" s="332" t="s">
        <v>1330</v>
      </c>
      <c r="C4394" s="332" t="s">
        <v>1331</v>
      </c>
      <c r="D4394" s="332" t="s">
        <v>1332</v>
      </c>
      <c r="E4394" s="262"/>
      <c r="F4394" s="331" t="n">
        <v>0.15</v>
      </c>
      <c r="G4394" s="333" t="n">
        <v>49</v>
      </c>
      <c r="H4394" s="333" t="n">
        <f aca="false">A4394*G4394*(1-H4381/100)</f>
        <v>245</v>
      </c>
      <c r="I4394" s="334" t="n">
        <v>34.8725</v>
      </c>
      <c r="J4394" s="334" t="n">
        <f aca="false">(A4394*I4394)/J4381*K4381</f>
        <v>158.2675</v>
      </c>
      <c r="K4394" s="335" t="n">
        <f aca="false">H4394-J4394</f>
        <v>86.7325</v>
      </c>
      <c r="L4394" s="330"/>
      <c r="M4394" s="262"/>
      <c r="N4394" s="262" t="n">
        <v>34.8725</v>
      </c>
      <c r="O4394" s="262" t="n">
        <v>0.37</v>
      </c>
      <c r="P4394" s="262" t="n">
        <v>62.7705</v>
      </c>
      <c r="Q4394" s="262" t="n">
        <v>48.8215</v>
      </c>
      <c r="R4394" s="331" t="n">
        <f aca="false">A4394*F4394</f>
        <v>0.75</v>
      </c>
    </row>
    <row r="4395" s="1" customFormat="true" ht="12.75" hidden="false" customHeight="false" outlineLevel="0" collapsed="false">
      <c r="A4395" s="262" t="n">
        <v>3</v>
      </c>
      <c r="B4395" s="332" t="s">
        <v>2345</v>
      </c>
      <c r="C4395" s="332" t="s">
        <v>2346</v>
      </c>
      <c r="D4395" s="332" t="s">
        <v>2347</v>
      </c>
      <c r="E4395" s="262"/>
      <c r="F4395" s="331" t="n">
        <v>0.05</v>
      </c>
      <c r="G4395" s="333" t="n">
        <v>28</v>
      </c>
      <c r="H4395" s="333" t="n">
        <f aca="false">A4395*G4395*(1-H4381/100)</f>
        <v>84</v>
      </c>
      <c r="I4395" s="334" t="n">
        <v>21.06</v>
      </c>
      <c r="J4395" s="334" t="n">
        <f aca="false">(A4395*I4395)/J4381*K4381</f>
        <v>57.348</v>
      </c>
      <c r="K4395" s="335" t="n">
        <f aca="false">H4395-J4395</f>
        <v>26.652</v>
      </c>
      <c r="L4395" s="330"/>
      <c r="M4395" s="262"/>
      <c r="N4395" s="262" t="n">
        <v>21.06</v>
      </c>
      <c r="O4395" s="262" t="n">
        <v>0.24</v>
      </c>
      <c r="P4395" s="262" t="n">
        <v>37.908</v>
      </c>
      <c r="Q4395" s="262" t="n">
        <v>28.431</v>
      </c>
      <c r="R4395" s="331" t="n">
        <f aca="false">A4395*F4395</f>
        <v>0.15</v>
      </c>
    </row>
    <row r="4396" s="1" customFormat="true" ht="12.75" hidden="false" customHeight="false" outlineLevel="0" collapsed="false">
      <c r="A4396" s="262" t="n">
        <v>1</v>
      </c>
      <c r="B4396" s="332" t="s">
        <v>1415</v>
      </c>
      <c r="C4396" s="332" t="s">
        <v>2799</v>
      </c>
      <c r="D4396" s="332" t="s">
        <v>2800</v>
      </c>
      <c r="E4396" s="262"/>
      <c r="F4396" s="331" t="n">
        <v>3</v>
      </c>
      <c r="G4396" s="333" t="n">
        <v>516</v>
      </c>
      <c r="H4396" s="333" t="n">
        <f aca="false">A4396*G4396*(1-H4381/100)</f>
        <v>516</v>
      </c>
      <c r="I4396" s="334" t="n">
        <v>382.2</v>
      </c>
      <c r="J4396" s="334" t="n">
        <f aca="false">(A4396*I4396)/J4381*K4381</f>
        <v>346.92</v>
      </c>
      <c r="K4396" s="335" t="n">
        <f aca="false">H4396-J4396</f>
        <v>169.08</v>
      </c>
      <c r="L4396" s="330"/>
      <c r="M4396" s="262"/>
      <c r="N4396" s="262" t="n">
        <v>382.2</v>
      </c>
      <c r="O4396" s="262" t="n">
        <v>4.2</v>
      </c>
      <c r="P4396" s="262" t="n">
        <v>573.3</v>
      </c>
      <c r="Q4396" s="262" t="n">
        <v>515.97</v>
      </c>
      <c r="R4396" s="331" t="n">
        <f aca="false">A4396*F4396</f>
        <v>3</v>
      </c>
    </row>
    <row r="4397" s="1" customFormat="true" ht="12.75" hidden="false" customHeight="false" outlineLevel="0" collapsed="false">
      <c r="A4397" s="262" t="n">
        <v>1</v>
      </c>
      <c r="B4397" s="332" t="s">
        <v>1418</v>
      </c>
      <c r="C4397" s="332" t="s">
        <v>2799</v>
      </c>
      <c r="D4397" s="332" t="s">
        <v>2801</v>
      </c>
      <c r="E4397" s="262"/>
      <c r="F4397" s="331" t="n">
        <v>3</v>
      </c>
      <c r="G4397" s="333" t="n">
        <v>516</v>
      </c>
      <c r="H4397" s="333" t="n">
        <f aca="false">A4397*G4397*(1-H4381/100)</f>
        <v>516</v>
      </c>
      <c r="I4397" s="334" t="n">
        <v>382.2</v>
      </c>
      <c r="J4397" s="334" t="n">
        <f aca="false">(A4397*I4397)/J4381*K4381</f>
        <v>346.92</v>
      </c>
      <c r="K4397" s="335" t="n">
        <f aca="false">H4397-J4397</f>
        <v>169.08</v>
      </c>
      <c r="L4397" s="330"/>
      <c r="M4397" s="262"/>
      <c r="N4397" s="262" t="n">
        <v>382.2</v>
      </c>
      <c r="O4397" s="262" t="n">
        <v>4.2</v>
      </c>
      <c r="P4397" s="262" t="n">
        <v>573.3</v>
      </c>
      <c r="Q4397" s="262" t="n">
        <v>515.97</v>
      </c>
      <c r="R4397" s="331" t="n">
        <f aca="false">A4397*F4397</f>
        <v>3</v>
      </c>
    </row>
    <row r="4398" s="1" customFormat="true" ht="12.75" hidden="false" customHeight="false" outlineLevel="0" collapsed="false">
      <c r="A4398" s="262" t="n">
        <v>360</v>
      </c>
      <c r="B4398" s="332" t="s">
        <v>2002</v>
      </c>
      <c r="C4398" s="332" t="s">
        <v>2003</v>
      </c>
      <c r="D4398" s="332" t="s">
        <v>2004</v>
      </c>
      <c r="E4398" s="262"/>
      <c r="F4398" s="331" t="n">
        <v>0.1</v>
      </c>
      <c r="G4398" s="333" t="n">
        <v>24</v>
      </c>
      <c r="H4398" s="333" t="n">
        <f aca="false">A4398*G4398*(1-H4381/100)</f>
        <v>8640</v>
      </c>
      <c r="I4398" s="334" t="n">
        <v>17.55</v>
      </c>
      <c r="J4398" s="334" t="n">
        <f aca="false">(A4398*I4398)/J4381*K4381</f>
        <v>5734.8</v>
      </c>
      <c r="K4398" s="335" t="n">
        <f aca="false">H4398-J4398</f>
        <v>2905.2</v>
      </c>
      <c r="L4398" s="330"/>
      <c r="M4398" s="262"/>
      <c r="N4398" s="262" t="n">
        <v>17.55</v>
      </c>
      <c r="O4398" s="262" t="n">
        <v>0.2</v>
      </c>
      <c r="P4398" s="262"/>
      <c r="Q4398" s="262" t="n">
        <v>23.6925</v>
      </c>
      <c r="R4398" s="331" t="n">
        <f aca="false">A4398*F4398</f>
        <v>36</v>
      </c>
    </row>
    <row r="4399" s="1" customFormat="true" ht="12.75" hidden="false" customHeight="false" outlineLevel="0" collapsed="false">
      <c r="A4399" s="262" t="n">
        <v>16</v>
      </c>
      <c r="B4399" s="332" t="s">
        <v>1354</v>
      </c>
      <c r="C4399" s="332" t="s">
        <v>1277</v>
      </c>
      <c r="D4399" s="332" t="s">
        <v>1153</v>
      </c>
      <c r="E4399" s="262"/>
      <c r="F4399" s="331" t="n">
        <v>0.13</v>
      </c>
      <c r="G4399" s="333" t="n">
        <v>30</v>
      </c>
      <c r="H4399" s="333" t="n">
        <f aca="false">A4399*G4399*(1-H4381/100)</f>
        <v>480</v>
      </c>
      <c r="I4399" s="334" t="n">
        <v>21.9375</v>
      </c>
      <c r="J4399" s="334" t="n">
        <f aca="false">(A4399*I4399)/J4381*K4381</f>
        <v>318.6</v>
      </c>
      <c r="K4399" s="335" t="n">
        <f aca="false">H4399-J4399</f>
        <v>161.4</v>
      </c>
      <c r="L4399" s="330"/>
      <c r="M4399" s="262"/>
      <c r="N4399" s="262" t="n">
        <v>21.9375</v>
      </c>
      <c r="O4399" s="262" t="n">
        <v>0.25</v>
      </c>
      <c r="P4399" s="262"/>
      <c r="Q4399" s="262" t="n">
        <v>29.6156</v>
      </c>
      <c r="R4399" s="331" t="n">
        <f aca="false">A4399*F4399</f>
        <v>2.08</v>
      </c>
    </row>
    <row r="4400" s="1" customFormat="true" ht="12.75" hidden="false" customHeight="false" outlineLevel="0" collapsed="false">
      <c r="A4400" s="262" t="n">
        <v>21</v>
      </c>
      <c r="B4400" s="332" t="s">
        <v>2006</v>
      </c>
      <c r="C4400" s="332" t="s">
        <v>2007</v>
      </c>
      <c r="D4400" s="332" t="s">
        <v>2008</v>
      </c>
      <c r="E4400" s="262"/>
      <c r="F4400" s="331" t="n">
        <v>0.18</v>
      </c>
      <c r="G4400" s="333" t="n">
        <v>40</v>
      </c>
      <c r="H4400" s="333" t="n">
        <f aca="false">A4400*G4400*(1-H4381/100)</f>
        <v>840</v>
      </c>
      <c r="I4400" s="334" t="n">
        <v>28.275</v>
      </c>
      <c r="J4400" s="334" t="n">
        <f aca="false">(A4400*I4400)/J4381*K4381</f>
        <v>538.965</v>
      </c>
      <c r="K4400" s="335" t="n">
        <f aca="false">H4400-J4400</f>
        <v>301.035</v>
      </c>
      <c r="L4400" s="330"/>
      <c r="M4400" s="262"/>
      <c r="N4400" s="262" t="n">
        <v>28.275</v>
      </c>
      <c r="O4400" s="262" t="n">
        <v>0.3</v>
      </c>
      <c r="P4400" s="262" t="n">
        <v>50</v>
      </c>
      <c r="Q4400" s="262" t="n">
        <v>39.585</v>
      </c>
      <c r="R4400" s="331" t="n">
        <f aca="false">A4400*F4400</f>
        <v>3.78</v>
      </c>
    </row>
    <row r="4401" s="1" customFormat="true" ht="12.75" hidden="false" customHeight="false" outlineLevel="0" collapsed="false">
      <c r="A4401" s="262" t="n">
        <v>21</v>
      </c>
      <c r="B4401" s="332" t="s">
        <v>2009</v>
      </c>
      <c r="C4401" s="332" t="s">
        <v>2010</v>
      </c>
      <c r="D4401" s="332" t="s">
        <v>2011</v>
      </c>
      <c r="E4401" s="262"/>
      <c r="F4401" s="331" t="n">
        <v>0.05</v>
      </c>
      <c r="G4401" s="333" t="n">
        <v>20</v>
      </c>
      <c r="H4401" s="333" t="n">
        <f aca="false">A4401*G4401*(1-H4381/100)</f>
        <v>420</v>
      </c>
      <c r="I4401" s="334" t="n">
        <v>14.1375</v>
      </c>
      <c r="J4401" s="334" t="n">
        <f aca="false">(A4401*I4401)/J4381*K4381</f>
        <v>269.4825</v>
      </c>
      <c r="K4401" s="335" t="n">
        <f aca="false">H4401-J4401</f>
        <v>150.5175</v>
      </c>
      <c r="L4401" s="330"/>
      <c r="M4401" s="262"/>
      <c r="N4401" s="262" t="n">
        <v>14.1375</v>
      </c>
      <c r="O4401" s="262" t="n">
        <v>0.15</v>
      </c>
      <c r="P4401" s="262" t="n">
        <v>20</v>
      </c>
      <c r="Q4401" s="262" t="n">
        <v>19.7925</v>
      </c>
      <c r="R4401" s="331" t="n">
        <f aca="false">A4401*F4401</f>
        <v>1.05</v>
      </c>
    </row>
    <row r="4402" s="1" customFormat="true" ht="12.75" hidden="false" customHeight="false" outlineLevel="0" collapsed="false">
      <c r="A4402" s="262" t="n">
        <v>16</v>
      </c>
      <c r="B4402" s="332" t="s">
        <v>4844</v>
      </c>
      <c r="C4402" s="332" t="s">
        <v>4845</v>
      </c>
      <c r="D4402" s="332" t="s">
        <v>4846</v>
      </c>
      <c r="E4402" s="262"/>
      <c r="F4402" s="331"/>
      <c r="G4402" s="333" t="n">
        <v>20</v>
      </c>
      <c r="H4402" s="333" t="n">
        <f aca="false">A4402*G4402*(1-H4381/100)</f>
        <v>320</v>
      </c>
      <c r="I4402" s="334" t="n">
        <v>13.65</v>
      </c>
      <c r="J4402" s="334" t="n">
        <f aca="false">(A4402*I4402)/J4381*K4381</f>
        <v>198.24</v>
      </c>
      <c r="K4402" s="335" t="n">
        <f aca="false">H4402-J4402</f>
        <v>121.76</v>
      </c>
      <c r="L4402" s="330"/>
      <c r="M4402" s="262"/>
      <c r="N4402" s="262" t="n">
        <v>13.65</v>
      </c>
      <c r="O4402" s="262" t="n">
        <v>0.15</v>
      </c>
      <c r="P4402" s="262" t="n">
        <v>30</v>
      </c>
      <c r="Q4402" s="262" t="n">
        <v>20</v>
      </c>
      <c r="R4402" s="331" t="n">
        <f aca="false">A4402*F4402</f>
        <v>0</v>
      </c>
    </row>
    <row r="4403" s="1" customFormat="true" ht="12.75" hidden="false" customHeight="false" outlineLevel="0" collapsed="false">
      <c r="A4403" s="262" t="n">
        <v>7</v>
      </c>
      <c r="B4403" s="332" t="s">
        <v>4847</v>
      </c>
      <c r="C4403" s="332" t="s">
        <v>4848</v>
      </c>
      <c r="D4403" s="332" t="s">
        <v>4849</v>
      </c>
      <c r="E4403" s="262"/>
      <c r="F4403" s="331"/>
      <c r="G4403" s="333" t="n">
        <v>36</v>
      </c>
      <c r="H4403" s="333" t="n">
        <f aca="false">A4403*G4403*(1-H4381/100)</f>
        <v>252</v>
      </c>
      <c r="I4403" s="334" t="n">
        <v>26.325</v>
      </c>
      <c r="J4403" s="334" t="n">
        <f aca="false">(A4403*I4403)/J4381*K4381</f>
        <v>167.265</v>
      </c>
      <c r="K4403" s="335" t="n">
        <f aca="false">H4403-J4403</f>
        <v>84.735</v>
      </c>
      <c r="L4403" s="330"/>
      <c r="M4403" s="262"/>
      <c r="N4403" s="262" t="n">
        <v>26.325</v>
      </c>
      <c r="O4403" s="262" t="n">
        <v>0.3</v>
      </c>
      <c r="P4403" s="262" t="n">
        <v>39.4875</v>
      </c>
      <c r="Q4403" s="262" t="n">
        <v>35.5388</v>
      </c>
      <c r="R4403" s="331" t="n">
        <f aca="false">A4403*F4403</f>
        <v>0</v>
      </c>
    </row>
    <row r="4404" s="1" customFormat="true" ht="12.75" hidden="false" customHeight="false" outlineLevel="0" collapsed="false">
      <c r="A4404" s="262" t="n">
        <v>30</v>
      </c>
      <c r="B4404" s="332" t="s">
        <v>2337</v>
      </c>
      <c r="C4404" s="332" t="s">
        <v>2173</v>
      </c>
      <c r="D4404" s="332" t="s">
        <v>2174</v>
      </c>
      <c r="E4404" s="262"/>
      <c r="F4404" s="331"/>
      <c r="G4404" s="333" t="n">
        <v>31</v>
      </c>
      <c r="H4404" s="333" t="n">
        <f aca="false">A4404*G4404*(1-H4381/100)</f>
        <v>930</v>
      </c>
      <c r="I4404" s="334" t="n">
        <v>20.735</v>
      </c>
      <c r="J4404" s="334" t="n">
        <f aca="false">(A4404*I4404)/J4381*K4381</f>
        <v>564.63</v>
      </c>
      <c r="K4404" s="335" t="n">
        <f aca="false">H4404-J4404</f>
        <v>365.37</v>
      </c>
      <c r="L4404" s="330"/>
      <c r="M4404" s="262"/>
      <c r="N4404" s="262" t="n">
        <v>20.735</v>
      </c>
      <c r="O4404" s="262" t="n">
        <v>0.22</v>
      </c>
      <c r="P4404" s="262" t="n">
        <v>40</v>
      </c>
      <c r="Q4404" s="262" t="n">
        <v>31</v>
      </c>
      <c r="R4404" s="331" t="n">
        <f aca="false">A4404*F4404</f>
        <v>0</v>
      </c>
    </row>
    <row r="4405" s="1" customFormat="true" ht="12.75" hidden="false" customHeight="false" outlineLevel="0" collapsed="false">
      <c r="A4405" s="262" t="n">
        <v>2</v>
      </c>
      <c r="B4405" s="332" t="s">
        <v>4850</v>
      </c>
      <c r="C4405" s="332" t="s">
        <v>4851</v>
      </c>
      <c r="D4405" s="332" t="s">
        <v>4852</v>
      </c>
      <c r="E4405" s="262"/>
      <c r="F4405" s="331" t="n">
        <v>5</v>
      </c>
      <c r="G4405" s="333" t="n">
        <v>860</v>
      </c>
      <c r="H4405" s="333" t="n">
        <f aca="false">A4405*G4405*(1-H4381/100)</f>
        <v>1720</v>
      </c>
      <c r="I4405" s="334" t="n">
        <v>637</v>
      </c>
      <c r="J4405" s="334" t="n">
        <f aca="false">(A4405*I4405)/J4381*K4381</f>
        <v>1156.4</v>
      </c>
      <c r="K4405" s="335" t="n">
        <f aca="false">H4405-J4405</f>
        <v>563.6</v>
      </c>
      <c r="L4405" s="330"/>
      <c r="M4405" s="262"/>
      <c r="N4405" s="262" t="n">
        <v>637</v>
      </c>
      <c r="O4405" s="262" t="n">
        <v>7</v>
      </c>
      <c r="P4405" s="262" t="n">
        <v>955.5</v>
      </c>
      <c r="Q4405" s="262" t="n">
        <v>859.95</v>
      </c>
      <c r="R4405" s="331" t="n">
        <f aca="false">A4405*F4405</f>
        <v>10</v>
      </c>
    </row>
    <row r="4406" s="1" customFormat="true" ht="12.75" hidden="false" customHeight="false" outlineLevel="0" collapsed="false">
      <c r="A4406" s="262" t="n">
        <v>2</v>
      </c>
      <c r="B4406" s="332" t="s">
        <v>2261</v>
      </c>
      <c r="C4406" s="332" t="s">
        <v>1822</v>
      </c>
      <c r="D4406" s="332" t="s">
        <v>2262</v>
      </c>
      <c r="E4406" s="262"/>
      <c r="F4406" s="331" t="n">
        <v>0.45</v>
      </c>
      <c r="G4406" s="333" t="n">
        <v>184</v>
      </c>
      <c r="H4406" s="333" t="n">
        <f aca="false">A4406*G4406*(1-H4381/100)</f>
        <v>368</v>
      </c>
      <c r="I4406" s="334" t="n">
        <v>136.5</v>
      </c>
      <c r="J4406" s="334" t="n">
        <f aca="false">(A4406*I4406)/J4381*K4381</f>
        <v>247.8</v>
      </c>
      <c r="K4406" s="335" t="n">
        <f aca="false">H4406-J4406</f>
        <v>120.2</v>
      </c>
      <c r="L4406" s="330"/>
      <c r="M4406" s="262"/>
      <c r="N4406" s="262" t="n">
        <v>136.5</v>
      </c>
      <c r="O4406" s="262" t="n">
        <v>1.5</v>
      </c>
      <c r="P4406" s="262" t="n">
        <v>204.75</v>
      </c>
      <c r="Q4406" s="262" t="n">
        <v>184.275</v>
      </c>
      <c r="R4406" s="331" t="n">
        <f aca="false">A4406*F4406</f>
        <v>0.9</v>
      </c>
    </row>
    <row r="4407" s="1" customFormat="true" ht="12.75" hidden="false" customHeight="false" outlineLevel="0" collapsed="false">
      <c r="A4407" s="262" t="n">
        <v>2</v>
      </c>
      <c r="B4407" s="332" t="s">
        <v>2265</v>
      </c>
      <c r="C4407" s="332" t="s">
        <v>1825</v>
      </c>
      <c r="D4407" s="332" t="s">
        <v>2266</v>
      </c>
      <c r="E4407" s="262"/>
      <c r="F4407" s="331" t="n">
        <v>4</v>
      </c>
      <c r="G4407" s="333" t="n">
        <v>1066</v>
      </c>
      <c r="H4407" s="333" t="n">
        <f aca="false">A4407*G4407*(1-H4381/100)</f>
        <v>2132</v>
      </c>
      <c r="I4407" s="334" t="n">
        <v>789.75</v>
      </c>
      <c r="J4407" s="334" t="n">
        <f aca="false">(A4407*I4407)/J4381*K4381</f>
        <v>1433.7</v>
      </c>
      <c r="K4407" s="335" t="n">
        <f aca="false">H4407-J4407</f>
        <v>698.3</v>
      </c>
      <c r="L4407" s="330"/>
      <c r="M4407" s="262"/>
      <c r="N4407" s="262" t="n">
        <v>789.75</v>
      </c>
      <c r="O4407" s="262" t="n">
        <v>9</v>
      </c>
      <c r="P4407" s="262" t="n">
        <v>1184.625</v>
      </c>
      <c r="Q4407" s="262" t="n">
        <v>1066.1625</v>
      </c>
      <c r="R4407" s="331" t="n">
        <f aca="false">A4407*F4407</f>
        <v>8</v>
      </c>
    </row>
    <row r="4408" s="1" customFormat="true" ht="12.75" hidden="false" customHeight="false" outlineLevel="0" collapsed="false">
      <c r="A4408" s="262" t="n">
        <v>2</v>
      </c>
      <c r="B4408" s="332" t="s">
        <v>4853</v>
      </c>
      <c r="C4408" s="332" t="s">
        <v>4854</v>
      </c>
      <c r="D4408" s="332" t="s">
        <v>4855</v>
      </c>
      <c r="E4408" s="262"/>
      <c r="F4408" s="331" t="n">
        <v>9</v>
      </c>
      <c r="G4408" s="333" t="n">
        <v>2500</v>
      </c>
      <c r="H4408" s="333" t="n">
        <f aca="false">A4408*G4408*(1-H4381/100)</f>
        <v>5000</v>
      </c>
      <c r="I4408" s="334" t="n">
        <v>1819.0575</v>
      </c>
      <c r="J4408" s="334" t="n">
        <f aca="false">(A4408*I4408)/J4381*K4381</f>
        <v>3302.289</v>
      </c>
      <c r="K4408" s="335" t="n">
        <f aca="false">H4408-J4408</f>
        <v>1697.711</v>
      </c>
      <c r="L4408" s="330"/>
      <c r="M4408" s="262"/>
      <c r="N4408" s="262" t="n">
        <v>1819.0575</v>
      </c>
      <c r="O4408" s="262" t="n">
        <v>20.73</v>
      </c>
      <c r="P4408" s="262" t="n">
        <v>2728.5863</v>
      </c>
      <c r="Q4408" s="262" t="n">
        <v>2500</v>
      </c>
      <c r="R4408" s="331" t="n">
        <f aca="false">A4408*F4408</f>
        <v>18</v>
      </c>
    </row>
    <row r="4409" s="1" customFormat="true" ht="12.75" hidden="false" customHeight="false" outlineLevel="0" collapsed="false">
      <c r="A4409" s="262" t="n">
        <v>2</v>
      </c>
      <c r="B4409" s="332" t="s">
        <v>3029</v>
      </c>
      <c r="C4409" s="332" t="s">
        <v>3030</v>
      </c>
      <c r="D4409" s="332" t="s">
        <v>3031</v>
      </c>
      <c r="E4409" s="262"/>
      <c r="F4409" s="331" t="n">
        <v>21</v>
      </c>
      <c r="G4409" s="333" t="n">
        <v>3495</v>
      </c>
      <c r="H4409" s="333" t="n">
        <f aca="false">A4409*G4409*(1-H4381/100)</f>
        <v>6990</v>
      </c>
      <c r="I4409" s="334" t="n">
        <v>2588.625</v>
      </c>
      <c r="J4409" s="334" t="n">
        <f aca="false">(A4409*I4409)/J4381*K4381</f>
        <v>4699.35</v>
      </c>
      <c r="K4409" s="335" t="n">
        <f aca="false">H4409-J4409</f>
        <v>2290.65</v>
      </c>
      <c r="L4409" s="330"/>
      <c r="M4409" s="262"/>
      <c r="N4409" s="262" t="n">
        <v>2588.625</v>
      </c>
      <c r="O4409" s="262" t="n">
        <v>29.5</v>
      </c>
      <c r="P4409" s="262" t="n">
        <v>3882.9375</v>
      </c>
      <c r="Q4409" s="262" t="n">
        <v>3494.6438</v>
      </c>
      <c r="R4409" s="331" t="n">
        <f aca="false">A4409*F4409</f>
        <v>42</v>
      </c>
    </row>
    <row r="4410" s="1" customFormat="true" ht="12.75" hidden="false" customHeight="false" outlineLevel="0" collapsed="false">
      <c r="A4410" s="262" t="n">
        <v>2</v>
      </c>
      <c r="B4410" s="332" t="s">
        <v>4856</v>
      </c>
      <c r="C4410" s="332" t="s">
        <v>4857</v>
      </c>
      <c r="D4410" s="332" t="s">
        <v>856</v>
      </c>
      <c r="E4410" s="262"/>
      <c r="F4410" s="331" t="n">
        <v>5.5</v>
      </c>
      <c r="G4410" s="333" t="n">
        <v>2606</v>
      </c>
      <c r="H4410" s="333" t="n">
        <f aca="false">A4410*G4410*(1-H4381/100)</f>
        <v>5212</v>
      </c>
      <c r="I4410" s="334" t="n">
        <v>1930.5</v>
      </c>
      <c r="J4410" s="334" t="n">
        <f aca="false">(A4410*I4410)/J4381*K4381</f>
        <v>3504.6</v>
      </c>
      <c r="K4410" s="335" t="n">
        <f aca="false">H4410-J4410</f>
        <v>1707.4</v>
      </c>
      <c r="L4410" s="330"/>
      <c r="M4410" s="262"/>
      <c r="N4410" s="262" t="n">
        <v>1930.5</v>
      </c>
      <c r="O4410" s="262" t="n">
        <v>22</v>
      </c>
      <c r="P4410" s="262" t="n">
        <v>2900</v>
      </c>
      <c r="Q4410" s="262" t="n">
        <v>2606.175</v>
      </c>
      <c r="R4410" s="331" t="n">
        <f aca="false">A4410*F4410</f>
        <v>11</v>
      </c>
    </row>
    <row r="4411" s="1" customFormat="true" ht="12.75" hidden="false" customHeight="false" outlineLevel="0" collapsed="false">
      <c r="A4411" s="262" t="n">
        <v>1</v>
      </c>
      <c r="B4411" s="332" t="s">
        <v>4858</v>
      </c>
      <c r="C4411" s="332" t="s">
        <v>3417</v>
      </c>
      <c r="D4411" s="332" t="s">
        <v>4859</v>
      </c>
      <c r="E4411" s="262"/>
      <c r="F4411" s="331"/>
      <c r="G4411" s="333" t="n">
        <v>762</v>
      </c>
      <c r="H4411" s="333" t="n">
        <f aca="false">A4411*G4411*(1-H4381/100)</f>
        <v>762</v>
      </c>
      <c r="I4411" s="334" t="n">
        <v>564.2</v>
      </c>
      <c r="J4411" s="334" t="n">
        <f aca="false">(A4411*I4411)/J4381*K4381</f>
        <v>512.12</v>
      </c>
      <c r="K4411" s="335" t="n">
        <f aca="false">H4411-J4411</f>
        <v>249.88</v>
      </c>
      <c r="L4411" s="330"/>
      <c r="M4411" s="262"/>
      <c r="N4411" s="262" t="n">
        <v>564.2</v>
      </c>
      <c r="O4411" s="262" t="n">
        <v>6.2</v>
      </c>
      <c r="P4411" s="262" t="n">
        <v>650</v>
      </c>
      <c r="Q4411" s="262" t="n">
        <v>761.67</v>
      </c>
      <c r="R4411" s="331" t="n">
        <f aca="false">A4411*F4411</f>
        <v>0</v>
      </c>
    </row>
    <row r="4412" s="1" customFormat="true" ht="12.75" hidden="false" customHeight="false" outlineLevel="0" collapsed="false">
      <c r="A4412" s="262" t="n">
        <v>1</v>
      </c>
      <c r="B4412" s="332" t="s">
        <v>3500</v>
      </c>
      <c r="C4412" s="332" t="s">
        <v>3501</v>
      </c>
      <c r="D4412" s="332" t="s">
        <v>4860</v>
      </c>
      <c r="E4412" s="262"/>
      <c r="F4412" s="331"/>
      <c r="G4412" s="333" t="n">
        <v>1913</v>
      </c>
      <c r="H4412" s="333" t="n">
        <f aca="false">A4412*G4412*(1-H4381/100)</f>
        <v>1913</v>
      </c>
      <c r="I4412" s="334" t="n">
        <v>1417.1625</v>
      </c>
      <c r="J4412" s="334" t="n">
        <f aca="false">(A4412*I4412)/J4381*K4381</f>
        <v>1286.3475</v>
      </c>
      <c r="K4412" s="335" t="n">
        <f aca="false">H4412-J4412</f>
        <v>626.6525</v>
      </c>
      <c r="L4412" s="330"/>
      <c r="M4412" s="262"/>
      <c r="N4412" s="262" t="n">
        <v>1417.1625</v>
      </c>
      <c r="O4412" s="262" t="n">
        <v>16.15</v>
      </c>
      <c r="P4412" s="262" t="n">
        <v>2500</v>
      </c>
      <c r="Q4412" s="262" t="n">
        <v>1913.1694</v>
      </c>
      <c r="R4412" s="331" t="n">
        <f aca="false">A4412*F4412</f>
        <v>0</v>
      </c>
    </row>
    <row r="4413" s="1" customFormat="true" ht="12.75" hidden="false" customHeight="false" outlineLevel="0" collapsed="false">
      <c r="A4413" s="262" t="n">
        <v>2</v>
      </c>
      <c r="B4413" s="332" t="s">
        <v>1656</v>
      </c>
      <c r="C4413" s="332" t="s">
        <v>1550</v>
      </c>
      <c r="D4413" s="332" t="s">
        <v>1657</v>
      </c>
      <c r="E4413" s="262"/>
      <c r="F4413" s="331" t="n">
        <v>0.25</v>
      </c>
      <c r="G4413" s="333" t="n">
        <v>385</v>
      </c>
      <c r="H4413" s="333" t="n">
        <f aca="false">A4413*G4413*(1-H4381/100)</f>
        <v>770</v>
      </c>
      <c r="I4413" s="334" t="n">
        <v>284.83</v>
      </c>
      <c r="J4413" s="334" t="n">
        <f aca="false">(A4413*I4413)/J4381*K4381</f>
        <v>517.076</v>
      </c>
      <c r="K4413" s="335" t="n">
        <f aca="false">H4413-J4413</f>
        <v>252.924</v>
      </c>
      <c r="L4413" s="330"/>
      <c r="M4413" s="262"/>
      <c r="N4413" s="262" t="n">
        <v>284.83</v>
      </c>
      <c r="O4413" s="262" t="n">
        <v>3.13</v>
      </c>
      <c r="P4413" s="262" t="n">
        <v>460</v>
      </c>
      <c r="Q4413" s="262" t="n">
        <v>384.5205</v>
      </c>
      <c r="R4413" s="331" t="n">
        <f aca="false">A4413*F4413</f>
        <v>0.5</v>
      </c>
    </row>
    <row r="4414" s="1" customFormat="true" ht="12.75" hidden="false" customHeight="false" outlineLevel="0" collapsed="false">
      <c r="A4414" s="262" t="n">
        <v>4</v>
      </c>
      <c r="B4414" s="332" t="s">
        <v>2810</v>
      </c>
      <c r="C4414" s="332" t="s">
        <v>1550</v>
      </c>
      <c r="D4414" s="332" t="s">
        <v>2811</v>
      </c>
      <c r="E4414" s="262"/>
      <c r="F4414" s="331" t="n">
        <v>0.48</v>
      </c>
      <c r="G4414" s="333" t="n">
        <v>611</v>
      </c>
      <c r="H4414" s="333" t="n">
        <f aca="false">A4414*G4414*(1-H4381/100)</f>
        <v>2444</v>
      </c>
      <c r="I4414" s="334" t="n">
        <v>452.79</v>
      </c>
      <c r="J4414" s="334" t="n">
        <f aca="false">(A4414*I4414)/J4381*K4381</f>
        <v>1643.976</v>
      </c>
      <c r="K4414" s="335" t="n">
        <f aca="false">H4414-J4414</f>
        <v>800.024</v>
      </c>
      <c r="L4414" s="330"/>
      <c r="M4414" s="262"/>
      <c r="N4414" s="262" t="n">
        <v>452.79</v>
      </c>
      <c r="O4414" s="262" t="n">
        <v>5.16</v>
      </c>
      <c r="P4414" s="262" t="n">
        <v>720</v>
      </c>
      <c r="Q4414" s="262" t="n">
        <v>611.2665</v>
      </c>
      <c r="R4414" s="331" t="n">
        <f aca="false">A4414*F4414</f>
        <v>1.92</v>
      </c>
    </row>
    <row r="4415" s="1" customFormat="true" ht="12.75" hidden="false" customHeight="false" outlineLevel="0" collapsed="false">
      <c r="A4415" s="262" t="n">
        <v>2</v>
      </c>
      <c r="B4415" s="332" t="s">
        <v>3289</v>
      </c>
      <c r="C4415" s="332" t="s">
        <v>2386</v>
      </c>
      <c r="D4415" s="332" t="s">
        <v>3290</v>
      </c>
      <c r="E4415" s="262"/>
      <c r="F4415" s="331" t="n">
        <v>0.63</v>
      </c>
      <c r="G4415" s="333" t="n">
        <v>651</v>
      </c>
      <c r="H4415" s="333" t="n">
        <f aca="false">A4415*G4415*(1-H4381/100)</f>
        <v>1302</v>
      </c>
      <c r="I4415" s="334" t="n">
        <v>482.3</v>
      </c>
      <c r="J4415" s="334" t="n">
        <f aca="false">(A4415*I4415)/J4381*K4381</f>
        <v>875.56</v>
      </c>
      <c r="K4415" s="335" t="n">
        <f aca="false">H4415-J4415</f>
        <v>426.44</v>
      </c>
      <c r="L4415" s="330"/>
      <c r="M4415" s="262"/>
      <c r="N4415" s="262" t="n">
        <v>482.3</v>
      </c>
      <c r="O4415" s="262" t="n">
        <v>5.3</v>
      </c>
      <c r="P4415" s="262" t="n">
        <v>770</v>
      </c>
      <c r="Q4415" s="262" t="n">
        <v>651.105</v>
      </c>
      <c r="R4415" s="331" t="n">
        <f aca="false">A4415*F4415</f>
        <v>1.26</v>
      </c>
    </row>
    <row r="4416" s="1" customFormat="true" ht="12.75" hidden="false" customHeight="false" outlineLevel="0" collapsed="false">
      <c r="A4416" s="262" t="n">
        <v>8</v>
      </c>
      <c r="B4416" s="332" t="s">
        <v>2192</v>
      </c>
      <c r="C4416" s="332" t="s">
        <v>1550</v>
      </c>
      <c r="D4416" s="332" t="s">
        <v>2193</v>
      </c>
      <c r="E4416" s="262"/>
      <c r="F4416" s="331" t="n">
        <v>1.07</v>
      </c>
      <c r="G4416" s="333" t="n">
        <v>794</v>
      </c>
      <c r="H4416" s="333" t="n">
        <f aca="false">A4416*G4416*(1-H4381/100)</f>
        <v>6352</v>
      </c>
      <c r="I4416" s="334" t="n">
        <v>587.925</v>
      </c>
      <c r="J4416" s="334" t="n">
        <f aca="false">(A4416*I4416)/J4381*K4381</f>
        <v>4269.24</v>
      </c>
      <c r="K4416" s="335" t="n">
        <f aca="false">H4416-J4416</f>
        <v>2082.76</v>
      </c>
      <c r="L4416" s="330"/>
      <c r="M4416" s="262"/>
      <c r="N4416" s="262" t="n">
        <v>587.925</v>
      </c>
      <c r="O4416" s="262" t="n">
        <v>6.03</v>
      </c>
      <c r="P4416" s="262" t="n">
        <v>880</v>
      </c>
      <c r="Q4416" s="262" t="n">
        <v>793.6988</v>
      </c>
      <c r="R4416" s="331" t="n">
        <f aca="false">A4416*F4416</f>
        <v>8.56</v>
      </c>
    </row>
    <row r="4417" s="1" customFormat="true" ht="12.75" hidden="false" customHeight="false" outlineLevel="0" collapsed="false">
      <c r="A4417" s="262" t="n">
        <v>1</v>
      </c>
      <c r="B4417" s="332" t="s">
        <v>3857</v>
      </c>
      <c r="C4417" s="332" t="s">
        <v>3858</v>
      </c>
      <c r="D4417" s="332" t="s">
        <v>3859</v>
      </c>
      <c r="E4417" s="262"/>
      <c r="F4417" s="331" t="n">
        <v>3</v>
      </c>
      <c r="G4417" s="333" t="n">
        <v>1591</v>
      </c>
      <c r="H4417" s="333" t="n">
        <f aca="false">A4417*G4417*(1-H4381/100)</f>
        <v>1591</v>
      </c>
      <c r="I4417" s="334" t="n">
        <v>1136.3625</v>
      </c>
      <c r="J4417" s="334" t="n">
        <f aca="false">(A4417*I4417)/J4381*K4381</f>
        <v>1031.4675</v>
      </c>
      <c r="K4417" s="335" t="n">
        <f aca="false">H4417-J4417</f>
        <v>559.5325</v>
      </c>
      <c r="L4417" s="330"/>
      <c r="M4417" s="262"/>
      <c r="N4417" s="262" t="n">
        <v>1136.3625</v>
      </c>
      <c r="O4417" s="262" t="n">
        <v>12.95</v>
      </c>
      <c r="P4417" s="262" t="n">
        <v>1700</v>
      </c>
      <c r="Q4417" s="262" t="n">
        <v>1590.9075</v>
      </c>
      <c r="R4417" s="331" t="n">
        <f aca="false">A4417*F4417</f>
        <v>3</v>
      </c>
    </row>
    <row r="4418" s="1" customFormat="true" ht="12.75" hidden="false" customHeight="false" outlineLevel="0" collapsed="false">
      <c r="A4418" s="262" t="n">
        <v>1</v>
      </c>
      <c r="B4418" s="332" t="s">
        <v>3671</v>
      </c>
      <c r="C4418" s="332" t="s">
        <v>3672</v>
      </c>
      <c r="D4418" s="332" t="s">
        <v>3673</v>
      </c>
      <c r="E4418" s="262"/>
      <c r="F4418" s="331" t="n">
        <v>11.2</v>
      </c>
      <c r="G4418" s="333" t="n">
        <v>4038</v>
      </c>
      <c r="H4418" s="333" t="n">
        <f aca="false">A4418*G4418*(1-H4381/100)</f>
        <v>4038</v>
      </c>
      <c r="I4418" s="334" t="n">
        <v>2991.3975</v>
      </c>
      <c r="J4418" s="334" t="n">
        <f aca="false">(A4418*I4418)/J4381*K4381</f>
        <v>2715.2685</v>
      </c>
      <c r="K4418" s="335" t="n">
        <f aca="false">H4418-J4418</f>
        <v>1322.7315</v>
      </c>
      <c r="L4418" s="330"/>
      <c r="M4418" s="262"/>
      <c r="N4418" s="262" t="n">
        <v>2991.3975</v>
      </c>
      <c r="O4418" s="262" t="n">
        <v>34.09</v>
      </c>
      <c r="P4418" s="262" t="n">
        <v>4490</v>
      </c>
      <c r="Q4418" s="262" t="n">
        <v>4038.3866</v>
      </c>
      <c r="R4418" s="331" t="n">
        <f aca="false">A4418*F4418</f>
        <v>11.2</v>
      </c>
    </row>
    <row r="4419" s="1" customFormat="true" ht="12.75" hidden="false" customHeight="false" outlineLevel="0" collapsed="false">
      <c r="A4419" s="262" t="n">
        <v>2</v>
      </c>
      <c r="B4419" s="332" t="s">
        <v>1793</v>
      </c>
      <c r="C4419" s="332" t="s">
        <v>1794</v>
      </c>
      <c r="D4419" s="332" t="s">
        <v>1795</v>
      </c>
      <c r="E4419" s="262"/>
      <c r="F4419" s="331" t="n">
        <v>11.1</v>
      </c>
      <c r="G4419" s="333" t="n">
        <v>5069</v>
      </c>
      <c r="H4419" s="333" t="n">
        <f aca="false">A4419*G4419*(1-H4381/100)</f>
        <v>10138</v>
      </c>
      <c r="I4419" s="334" t="n">
        <v>3620.565</v>
      </c>
      <c r="J4419" s="334" t="n">
        <f aca="false">(A4419*I4419)/J4381*K4381</f>
        <v>6572.718</v>
      </c>
      <c r="K4419" s="335" t="n">
        <f aca="false">H4419-J4419</f>
        <v>3565.282</v>
      </c>
      <c r="L4419" s="330"/>
      <c r="M4419" s="262"/>
      <c r="N4419" s="262" t="n">
        <v>3620.565</v>
      </c>
      <c r="O4419" s="262" t="n">
        <v>41.26</v>
      </c>
      <c r="P4419" s="262" t="n">
        <v>5430</v>
      </c>
      <c r="Q4419" s="262" t="n">
        <v>5068.791</v>
      </c>
      <c r="R4419" s="331" t="n">
        <f aca="false">A4419*F4419</f>
        <v>22.2</v>
      </c>
    </row>
    <row r="4420" s="1" customFormat="true" ht="12.75" hidden="false" customHeight="false" outlineLevel="0" collapsed="false">
      <c r="A4420" s="262" t="n">
        <v>30</v>
      </c>
      <c r="B4420" s="332" t="s">
        <v>1663</v>
      </c>
      <c r="C4420" s="332" t="s">
        <v>1664</v>
      </c>
      <c r="D4420" s="332" t="s">
        <v>1665</v>
      </c>
      <c r="E4420" s="262"/>
      <c r="F4420" s="331" t="n">
        <v>0.03</v>
      </c>
      <c r="G4420" s="333" t="n">
        <v>53</v>
      </c>
      <c r="H4420" s="333" t="n">
        <f aca="false">A4420*G4420*(1-H4381/100)</f>
        <v>1590</v>
      </c>
      <c r="I4420" s="334" t="n">
        <v>37.7325</v>
      </c>
      <c r="J4420" s="334" t="n">
        <f aca="false">(A4420*I4420)/J4381*K4381</f>
        <v>1027.485</v>
      </c>
      <c r="K4420" s="335" t="n">
        <f aca="false">H4420-J4420</f>
        <v>562.515</v>
      </c>
      <c r="L4420" s="330"/>
      <c r="M4420" s="262"/>
      <c r="N4420" s="262" t="n">
        <v>37.7325</v>
      </c>
      <c r="O4420" s="262" t="n">
        <v>0.43</v>
      </c>
      <c r="P4420" s="262" t="n">
        <v>70</v>
      </c>
      <c r="Q4420" s="262" t="n">
        <v>52.8255</v>
      </c>
      <c r="R4420" s="331" t="n">
        <f aca="false">A4420*F4420</f>
        <v>0.9</v>
      </c>
    </row>
    <row r="4421" s="1" customFormat="true" ht="12.75" hidden="false" customHeight="false" outlineLevel="0" collapsed="false">
      <c r="A4421" s="262" t="n">
        <v>7</v>
      </c>
      <c r="B4421" s="332" t="s">
        <v>2818</v>
      </c>
      <c r="C4421" s="332" t="s">
        <v>1664</v>
      </c>
      <c r="D4421" s="332" t="s">
        <v>2819</v>
      </c>
      <c r="E4421" s="262"/>
      <c r="F4421" s="331" t="n">
        <v>0.06</v>
      </c>
      <c r="G4421" s="333" t="n">
        <v>54</v>
      </c>
      <c r="H4421" s="333" t="n">
        <f aca="false">A4421*G4421*(1-H4381/100)</f>
        <v>378</v>
      </c>
      <c r="I4421" s="334" t="n">
        <v>38.61</v>
      </c>
      <c r="J4421" s="334" t="n">
        <f aca="false">(A4421*I4421)/J4381*K4381</f>
        <v>245.322</v>
      </c>
      <c r="K4421" s="335" t="n">
        <f aca="false">H4421-J4421</f>
        <v>132.678</v>
      </c>
      <c r="L4421" s="330"/>
      <c r="M4421" s="262"/>
      <c r="N4421" s="262" t="n">
        <v>38.61</v>
      </c>
      <c r="O4421" s="262" t="n">
        <v>0.44</v>
      </c>
      <c r="P4421" s="262" t="n">
        <v>70</v>
      </c>
      <c r="Q4421" s="262" t="n">
        <v>54.054</v>
      </c>
      <c r="R4421" s="331" t="n">
        <f aca="false">A4421*F4421</f>
        <v>0.42</v>
      </c>
    </row>
    <row r="4422" s="1" customFormat="true" ht="12.75" hidden="false" customHeight="false" outlineLevel="0" collapsed="false">
      <c r="A4422" s="262" t="n">
        <v>10</v>
      </c>
      <c r="B4422" s="332" t="s">
        <v>1898</v>
      </c>
      <c r="C4422" s="332" t="s">
        <v>1664</v>
      </c>
      <c r="D4422" s="332" t="s">
        <v>1899</v>
      </c>
      <c r="E4422" s="262"/>
      <c r="F4422" s="331" t="n">
        <v>0.04</v>
      </c>
      <c r="G4422" s="333" t="n">
        <v>64</v>
      </c>
      <c r="H4422" s="333" t="n">
        <f aca="false">A4422*G4422*(1-H4381/100)</f>
        <v>640</v>
      </c>
      <c r="I4422" s="334" t="n">
        <v>45.63</v>
      </c>
      <c r="J4422" s="334" t="n">
        <f aca="false">(A4422*I4422)/J4381*K4381</f>
        <v>414.18</v>
      </c>
      <c r="K4422" s="335" t="n">
        <f aca="false">H4422-J4422</f>
        <v>225.82</v>
      </c>
      <c r="L4422" s="330"/>
      <c r="M4422" s="262"/>
      <c r="N4422" s="262" t="n">
        <v>45.63</v>
      </c>
      <c r="O4422" s="262" t="n">
        <v>0.52</v>
      </c>
      <c r="P4422" s="262" t="n">
        <v>80</v>
      </c>
      <c r="Q4422" s="262" t="n">
        <v>63.882</v>
      </c>
      <c r="R4422" s="331" t="n">
        <f aca="false">A4422*F4422</f>
        <v>0.4</v>
      </c>
    </row>
    <row r="4423" s="1" customFormat="true" ht="12.75" hidden="false" customHeight="false" outlineLevel="0" collapsed="false">
      <c r="A4423" s="262" t="n">
        <v>4</v>
      </c>
      <c r="B4423" s="332" t="s">
        <v>3428</v>
      </c>
      <c r="C4423" s="332" t="s">
        <v>1664</v>
      </c>
      <c r="D4423" s="332" t="s">
        <v>3429</v>
      </c>
      <c r="E4423" s="262"/>
      <c r="F4423" s="331" t="n">
        <v>0.04</v>
      </c>
      <c r="G4423" s="333" t="n">
        <v>68</v>
      </c>
      <c r="H4423" s="333" t="n">
        <f aca="false">A4423*G4423*(1-H4381/100)</f>
        <v>272</v>
      </c>
      <c r="I4423" s="334" t="n">
        <v>48.2625</v>
      </c>
      <c r="J4423" s="334" t="n">
        <f aca="false">(A4423*I4423)/J4381*K4381</f>
        <v>175.23</v>
      </c>
      <c r="K4423" s="335" t="n">
        <f aca="false">H4423-J4423</f>
        <v>96.77</v>
      </c>
      <c r="L4423" s="330"/>
      <c r="M4423" s="262"/>
      <c r="N4423" s="262" t="n">
        <v>48.2625</v>
      </c>
      <c r="O4423" s="262" t="n">
        <v>0.55</v>
      </c>
      <c r="P4423" s="262" t="n">
        <v>80</v>
      </c>
      <c r="Q4423" s="262" t="n">
        <v>67.5675</v>
      </c>
      <c r="R4423" s="331" t="n">
        <f aca="false">A4423*F4423</f>
        <v>0.16</v>
      </c>
    </row>
    <row r="4424" s="1" customFormat="true" ht="12.75" hidden="false" customHeight="false" outlineLevel="0" collapsed="false">
      <c r="A4424" s="262" t="n">
        <v>2</v>
      </c>
      <c r="B4424" s="332" t="s">
        <v>3430</v>
      </c>
      <c r="C4424" s="332" t="s">
        <v>1664</v>
      </c>
      <c r="D4424" s="332" t="s">
        <v>3431</v>
      </c>
      <c r="E4424" s="262"/>
      <c r="F4424" s="331" t="n">
        <v>0.08</v>
      </c>
      <c r="G4424" s="333" t="n">
        <v>79</v>
      </c>
      <c r="H4424" s="333" t="n">
        <f aca="false">A4424*G4424*(1-H4381/100)</f>
        <v>158</v>
      </c>
      <c r="I4424" s="334" t="n">
        <v>56.16</v>
      </c>
      <c r="J4424" s="334" t="n">
        <f aca="false">(A4424*I4424)/J4381*K4381</f>
        <v>101.952</v>
      </c>
      <c r="K4424" s="335" t="n">
        <f aca="false">H4424-J4424</f>
        <v>56.048</v>
      </c>
      <c r="L4424" s="330"/>
      <c r="M4424" s="262"/>
      <c r="N4424" s="262" t="n">
        <v>56.16</v>
      </c>
      <c r="O4424" s="262" t="n">
        <v>0.64</v>
      </c>
      <c r="P4424" s="262" t="n">
        <v>90</v>
      </c>
      <c r="Q4424" s="262" t="n">
        <v>78.624</v>
      </c>
      <c r="R4424" s="331" t="n">
        <f aca="false">A4424*F4424</f>
        <v>0.16</v>
      </c>
    </row>
    <row r="4425" s="1" customFormat="true" ht="12.75" hidden="false" customHeight="false" outlineLevel="0" collapsed="false">
      <c r="A4425" s="262" t="n">
        <v>2</v>
      </c>
      <c r="B4425" s="332" t="s">
        <v>1761</v>
      </c>
      <c r="C4425" s="332" t="s">
        <v>1762</v>
      </c>
      <c r="D4425" s="332" t="s">
        <v>1763</v>
      </c>
      <c r="E4425" s="262"/>
      <c r="F4425" s="331" t="n">
        <v>0.1</v>
      </c>
      <c r="G4425" s="333" t="n">
        <v>160</v>
      </c>
      <c r="H4425" s="333" t="n">
        <f aca="false">A4425*G4425*(1-H4381/100)</f>
        <v>320</v>
      </c>
      <c r="I4425" s="334" t="n">
        <v>118.4625</v>
      </c>
      <c r="J4425" s="334" t="n">
        <f aca="false">(A4425*I4425)/J4381*K4381</f>
        <v>215.055</v>
      </c>
      <c r="K4425" s="335" t="n">
        <f aca="false">H4425-J4425</f>
        <v>104.945</v>
      </c>
      <c r="L4425" s="330"/>
      <c r="M4425" s="262"/>
      <c r="N4425" s="262" t="n">
        <v>118.4625</v>
      </c>
      <c r="O4425" s="262" t="n">
        <v>1.35</v>
      </c>
      <c r="P4425" s="262" t="n">
        <v>190</v>
      </c>
      <c r="Q4425" s="262" t="n">
        <v>159.9244</v>
      </c>
      <c r="R4425" s="331" t="n">
        <f aca="false">A4425*F4425</f>
        <v>0.2</v>
      </c>
    </row>
    <row r="4426" s="1" customFormat="true" ht="12.75" hidden="false" customHeight="false" outlineLevel="0" collapsed="false">
      <c r="A4426" s="262" t="n">
        <v>2</v>
      </c>
      <c r="B4426" s="332" t="s">
        <v>3768</v>
      </c>
      <c r="C4426" s="332" t="s">
        <v>1762</v>
      </c>
      <c r="D4426" s="332" t="s">
        <v>3769</v>
      </c>
      <c r="E4426" s="262"/>
      <c r="F4426" s="331" t="n">
        <v>0.2</v>
      </c>
      <c r="G4426" s="333" t="n">
        <v>190</v>
      </c>
      <c r="H4426" s="333" t="n">
        <f aca="false">A4426*G4426*(1-H4381/100)</f>
        <v>380</v>
      </c>
      <c r="I4426" s="334" t="n">
        <v>140.4</v>
      </c>
      <c r="J4426" s="334" t="n">
        <f aca="false">(A4426*I4426)/J4381*K4381</f>
        <v>254.88</v>
      </c>
      <c r="K4426" s="335" t="n">
        <f aca="false">H4426-J4426</f>
        <v>125.12</v>
      </c>
      <c r="L4426" s="330"/>
      <c r="M4426" s="262"/>
      <c r="N4426" s="262" t="n">
        <v>140.4</v>
      </c>
      <c r="O4426" s="262" t="n">
        <v>1.6</v>
      </c>
      <c r="P4426" s="262" t="n">
        <v>220</v>
      </c>
      <c r="Q4426" s="262" t="n">
        <v>189.54</v>
      </c>
      <c r="R4426" s="331" t="n">
        <f aca="false">A4426*F4426</f>
        <v>0.4</v>
      </c>
    </row>
    <row r="4427" s="1" customFormat="true" ht="12.75" hidden="false" customHeight="false" outlineLevel="0" collapsed="false">
      <c r="A4427" s="262" t="n">
        <v>1</v>
      </c>
      <c r="B4427" s="332" t="s">
        <v>4861</v>
      </c>
      <c r="C4427" s="332" t="s">
        <v>4862</v>
      </c>
      <c r="D4427" s="332" t="s">
        <v>4863</v>
      </c>
      <c r="E4427" s="262"/>
      <c r="F4427" s="331"/>
      <c r="G4427" s="333" t="n">
        <v>874</v>
      </c>
      <c r="H4427" s="333" t="n">
        <f aca="false">A4427*G4427*(1-H4381/100)</f>
        <v>874</v>
      </c>
      <c r="I4427" s="334" t="n">
        <v>546</v>
      </c>
      <c r="J4427" s="334" t="n">
        <f aca="false">(A4427*I4427)/J4381*K4381</f>
        <v>495.6</v>
      </c>
      <c r="K4427" s="335" t="n">
        <f aca="false">H4427-J4427</f>
        <v>378.4</v>
      </c>
      <c r="L4427" s="330"/>
      <c r="M4427" s="262"/>
      <c r="N4427" s="262" t="n">
        <v>546</v>
      </c>
      <c r="O4427" s="262" t="n">
        <v>6</v>
      </c>
      <c r="P4427" s="262"/>
      <c r="Q4427" s="262" t="n">
        <v>873.6</v>
      </c>
      <c r="R4427" s="331" t="n">
        <f aca="false">A4427*F4427</f>
        <v>0</v>
      </c>
    </row>
    <row r="4428" s="1" customFormat="true" ht="12.75" hidden="false" customHeight="false" outlineLevel="0" collapsed="false">
      <c r="A4428" s="262" t="n">
        <v>1</v>
      </c>
      <c r="B4428" s="332" t="s">
        <v>4864</v>
      </c>
      <c r="C4428" s="332" t="s">
        <v>4865</v>
      </c>
      <c r="D4428" s="332" t="s">
        <v>4866</v>
      </c>
      <c r="E4428" s="262"/>
      <c r="F4428" s="331"/>
      <c r="G4428" s="333" t="n">
        <v>1185</v>
      </c>
      <c r="H4428" s="333" t="n">
        <f aca="false">A4428*G4428*(1-H4381/100)</f>
        <v>1185</v>
      </c>
      <c r="I4428" s="334" t="n">
        <v>877.5</v>
      </c>
      <c r="J4428" s="334" t="n">
        <f aca="false">(A4428*I4428)/J4381*K4381</f>
        <v>796.5</v>
      </c>
      <c r="K4428" s="335" t="n">
        <f aca="false">H4428-J4428</f>
        <v>388.5</v>
      </c>
      <c r="L4428" s="330"/>
      <c r="M4428" s="262"/>
      <c r="N4428" s="262" t="n">
        <v>877.5</v>
      </c>
      <c r="O4428" s="262" t="n">
        <v>9</v>
      </c>
      <c r="P4428" s="262" t="n">
        <v>1310</v>
      </c>
      <c r="Q4428" s="262" t="n">
        <v>1184.625</v>
      </c>
      <c r="R4428" s="331" t="n">
        <f aca="false">A4428*F4428</f>
        <v>0</v>
      </c>
    </row>
    <row r="4429" s="1" customFormat="true" ht="12.75" hidden="false" customHeight="false" outlineLevel="0" collapsed="false">
      <c r="A4429" s="262" t="n">
        <v>1</v>
      </c>
      <c r="B4429" s="332" t="s">
        <v>4867</v>
      </c>
      <c r="C4429" s="332" t="s">
        <v>4868</v>
      </c>
      <c r="D4429" s="332" t="s">
        <v>4869</v>
      </c>
      <c r="E4429" s="262"/>
      <c r="F4429" s="331"/>
      <c r="G4429" s="333" t="n">
        <v>750</v>
      </c>
      <c r="H4429" s="333" t="n">
        <f aca="false">A4429*G4429*(1-H4381/100)</f>
        <v>750</v>
      </c>
      <c r="I4429" s="334" t="n">
        <v>651.105</v>
      </c>
      <c r="J4429" s="334" t="n">
        <f aca="false">(A4429*I4429)/J4381*K4381</f>
        <v>591.003</v>
      </c>
      <c r="K4429" s="335" t="n">
        <f aca="false">H4429-J4429</f>
        <v>158.997</v>
      </c>
      <c r="L4429" s="330"/>
      <c r="M4429" s="262"/>
      <c r="N4429" s="262" t="n">
        <v>651.105</v>
      </c>
      <c r="O4429" s="262" t="n">
        <v>7.42</v>
      </c>
      <c r="P4429" s="262" t="n">
        <v>850</v>
      </c>
      <c r="Q4429" s="262" t="n">
        <v>750</v>
      </c>
      <c r="R4429" s="331" t="n">
        <f aca="false">A4429*F4429</f>
        <v>0</v>
      </c>
    </row>
    <row r="4430" s="1" customFormat="true" ht="12.75" hidden="false" customHeight="false" outlineLevel="0" collapsed="false">
      <c r="A4430" s="262" t="n">
        <v>1</v>
      </c>
      <c r="B4430" s="332" t="s">
        <v>1083</v>
      </c>
      <c r="C4430" s="332" t="s">
        <v>1676</v>
      </c>
      <c r="D4430" s="332" t="s">
        <v>3432</v>
      </c>
      <c r="E4430" s="262"/>
      <c r="F4430" s="331" t="n">
        <v>0.067</v>
      </c>
      <c r="G4430" s="333" t="n">
        <v>292</v>
      </c>
      <c r="H4430" s="333" t="n">
        <f aca="false">A4430*G4430*(1-H4381/100)</f>
        <v>292</v>
      </c>
      <c r="I4430" s="334" t="n">
        <v>224.77</v>
      </c>
      <c r="J4430" s="334" t="n">
        <f aca="false">(A4430*I4430)/J4381*K4381</f>
        <v>204.022</v>
      </c>
      <c r="K4430" s="335" t="n">
        <f aca="false">H4430-J4430</f>
        <v>87.978</v>
      </c>
      <c r="L4430" s="330"/>
      <c r="M4430" s="262"/>
      <c r="N4430" s="262" t="n">
        <v>224.77</v>
      </c>
      <c r="O4430" s="262" t="n">
        <v>2.47</v>
      </c>
      <c r="P4430" s="262" t="n">
        <v>330</v>
      </c>
      <c r="Q4430" s="262" t="n">
        <v>292.201</v>
      </c>
      <c r="R4430" s="331" t="n">
        <f aca="false">A4430*F4430</f>
        <v>0.067</v>
      </c>
    </row>
    <row r="4431" s="1" customFormat="true" ht="12.75" hidden="false" customHeight="false" outlineLevel="0" collapsed="false">
      <c r="A4431" s="262" t="n">
        <v>1</v>
      </c>
      <c r="B4431" s="332" t="s">
        <v>4334</v>
      </c>
      <c r="C4431" s="332" t="s">
        <v>1087</v>
      </c>
      <c r="D4431" s="332" t="s">
        <v>4335</v>
      </c>
      <c r="E4431" s="262"/>
      <c r="F4431" s="331" t="n">
        <v>0.025</v>
      </c>
      <c r="G4431" s="333" t="n">
        <v>751</v>
      </c>
      <c r="H4431" s="333" t="n">
        <f aca="false">A4431*G4431*(1-H4381/100)</f>
        <v>751</v>
      </c>
      <c r="I4431" s="334" t="n">
        <v>556.01</v>
      </c>
      <c r="J4431" s="334" t="n">
        <f aca="false">(A4431*I4431)/J4381*K4381</f>
        <v>504.686</v>
      </c>
      <c r="K4431" s="335" t="n">
        <f aca="false">H4431-J4431</f>
        <v>246.314</v>
      </c>
      <c r="L4431" s="330"/>
      <c r="M4431" s="262"/>
      <c r="N4431" s="262" t="n">
        <v>556.01</v>
      </c>
      <c r="O4431" s="262" t="n">
        <v>6.11</v>
      </c>
      <c r="P4431" s="262" t="n">
        <v>830</v>
      </c>
      <c r="Q4431" s="262" t="n">
        <v>750.6135</v>
      </c>
      <c r="R4431" s="331" t="n">
        <f aca="false">A4431*F4431</f>
        <v>0.025</v>
      </c>
    </row>
    <row r="4432" s="1" customFormat="true" ht="12.75" hidden="false" customHeight="false" outlineLevel="0" collapsed="false">
      <c r="A4432" s="262" t="n">
        <v>4</v>
      </c>
      <c r="B4432" s="332" t="s">
        <v>2822</v>
      </c>
      <c r="C4432" s="332" t="s">
        <v>1907</v>
      </c>
      <c r="D4432" s="332" t="s">
        <v>856</v>
      </c>
      <c r="E4432" s="262"/>
      <c r="F4432" s="331" t="n">
        <v>0.03</v>
      </c>
      <c r="G4432" s="333" t="n">
        <v>135</v>
      </c>
      <c r="H4432" s="333" t="n">
        <f aca="false">A4432*G4432*(1-H4381/100)</f>
        <v>540</v>
      </c>
      <c r="I4432" s="334" t="n">
        <v>110.565</v>
      </c>
      <c r="J4432" s="334" t="n">
        <f aca="false">(A4432*I4432)/J4381*K4381</f>
        <v>401.436</v>
      </c>
      <c r="K4432" s="335" t="n">
        <f aca="false">H4432-J4432</f>
        <v>138.564</v>
      </c>
      <c r="L4432" s="330"/>
      <c r="M4432" s="262"/>
      <c r="N4432" s="262" t="n">
        <v>110.565</v>
      </c>
      <c r="O4432" s="262" t="n">
        <v>1.26</v>
      </c>
      <c r="P4432" s="262" t="n">
        <v>170</v>
      </c>
      <c r="Q4432" s="262" t="n">
        <v>135</v>
      </c>
      <c r="R4432" s="331" t="n">
        <f aca="false">A4432*F4432</f>
        <v>0.12</v>
      </c>
    </row>
    <row r="4433" s="1" customFormat="true" ht="12.75" hidden="false" customHeight="false" outlineLevel="0" collapsed="false">
      <c r="A4433" s="262" t="n">
        <v>4</v>
      </c>
      <c r="B4433" s="332" t="s">
        <v>3553</v>
      </c>
      <c r="C4433" s="332" t="s">
        <v>1907</v>
      </c>
      <c r="D4433" s="332" t="s">
        <v>3554</v>
      </c>
      <c r="E4433" s="262"/>
      <c r="F4433" s="331" t="n">
        <v>0.02</v>
      </c>
      <c r="G4433" s="333" t="n">
        <v>149</v>
      </c>
      <c r="H4433" s="333" t="n">
        <f aca="false">A4433*G4433*(1-H4381/100)</f>
        <v>596</v>
      </c>
      <c r="I4433" s="334" t="n">
        <v>110.565</v>
      </c>
      <c r="J4433" s="334" t="n">
        <f aca="false">(A4433*I4433)/J4381*K4381</f>
        <v>401.436</v>
      </c>
      <c r="K4433" s="335" t="n">
        <f aca="false">H4433-J4433</f>
        <v>194.564</v>
      </c>
      <c r="L4433" s="330"/>
      <c r="M4433" s="262"/>
      <c r="N4433" s="262" t="n">
        <v>110.565</v>
      </c>
      <c r="O4433" s="262" t="n">
        <v>1.26</v>
      </c>
      <c r="P4433" s="262" t="n">
        <v>170</v>
      </c>
      <c r="Q4433" s="262" t="n">
        <v>149.2628</v>
      </c>
      <c r="R4433" s="331" t="n">
        <f aca="false">A4433*F4433</f>
        <v>0.08</v>
      </c>
    </row>
    <row r="4434" s="1" customFormat="true" ht="12.75" hidden="false" customHeight="false" outlineLevel="0" collapsed="false">
      <c r="A4434" s="262" t="n">
        <v>10</v>
      </c>
      <c r="B4434" s="332" t="s">
        <v>3555</v>
      </c>
      <c r="C4434" s="332" t="s">
        <v>1907</v>
      </c>
      <c r="D4434" s="332" t="s">
        <v>3556</v>
      </c>
      <c r="E4434" s="262"/>
      <c r="F4434" s="331" t="n">
        <v>0.04</v>
      </c>
      <c r="G4434" s="333" t="n">
        <v>150</v>
      </c>
      <c r="H4434" s="333" t="n">
        <f aca="false">A4434*G4434*(1-H4381/100)</f>
        <v>1500</v>
      </c>
      <c r="I4434" s="334" t="n">
        <v>156.195</v>
      </c>
      <c r="J4434" s="334" t="n">
        <f aca="false">(A4434*I4434)/J4381*K4381</f>
        <v>1417.77</v>
      </c>
      <c r="K4434" s="335" t="n">
        <f aca="false">H4434-J4434</f>
        <v>82.2300000000002</v>
      </c>
      <c r="L4434" s="330"/>
      <c r="M4434" s="262"/>
      <c r="N4434" s="262" t="n">
        <v>156.195</v>
      </c>
      <c r="O4434" s="262" t="n">
        <v>1.78</v>
      </c>
      <c r="P4434" s="262" t="n">
        <v>230</v>
      </c>
      <c r="Q4434" s="262" t="n">
        <v>150</v>
      </c>
      <c r="R4434" s="331" t="n">
        <f aca="false">A4434*F4434</f>
        <v>0.4</v>
      </c>
    </row>
    <row r="4435" s="1" customFormat="true" ht="12.75" hidden="false" customHeight="false" outlineLevel="0" collapsed="false">
      <c r="A4435" s="262" t="n">
        <v>1</v>
      </c>
      <c r="B4435" s="332" t="s">
        <v>1698</v>
      </c>
      <c r="C4435" s="332" t="s">
        <v>1696</v>
      </c>
      <c r="D4435" s="332" t="s">
        <v>1699</v>
      </c>
      <c r="E4435" s="262"/>
      <c r="F4435" s="331" t="n">
        <v>0.01</v>
      </c>
      <c r="G4435" s="333" t="n">
        <v>150</v>
      </c>
      <c r="H4435" s="333" t="n">
        <f aca="false">A4435*G4435*(1-H4381/100)</f>
        <v>150</v>
      </c>
      <c r="I4435" s="334" t="n">
        <v>103.675</v>
      </c>
      <c r="J4435" s="334" t="n">
        <f aca="false">(A4435*I4435)/J4381*K4381</f>
        <v>94.105</v>
      </c>
      <c r="K4435" s="335" t="n">
        <f aca="false">H4435-J4435</f>
        <v>55.895</v>
      </c>
      <c r="L4435" s="330"/>
      <c r="M4435" s="262"/>
      <c r="N4435" s="262" t="n">
        <v>103.675</v>
      </c>
      <c r="O4435" s="262" t="n">
        <v>1.1</v>
      </c>
      <c r="P4435" s="262" t="n">
        <v>170</v>
      </c>
      <c r="Q4435" s="262" t="n">
        <v>150.3287</v>
      </c>
      <c r="R4435" s="331" t="n">
        <f aca="false">A4435*F4435</f>
        <v>0.01</v>
      </c>
    </row>
    <row r="4436" s="1" customFormat="true" ht="12.75" hidden="false" customHeight="false" outlineLevel="0" collapsed="false">
      <c r="A4436" s="262" t="n">
        <v>2</v>
      </c>
      <c r="B4436" s="332" t="s">
        <v>2690</v>
      </c>
      <c r="C4436" s="332" t="s">
        <v>2691</v>
      </c>
      <c r="D4436" s="332" t="s">
        <v>2692</v>
      </c>
      <c r="E4436" s="262"/>
      <c r="F4436" s="331"/>
      <c r="G4436" s="333" t="n">
        <v>18</v>
      </c>
      <c r="H4436" s="333" t="n">
        <f aca="false">A4436*G4436*(1-H4381/100)</f>
        <v>36</v>
      </c>
      <c r="I4436" s="334" t="n">
        <v>13.65</v>
      </c>
      <c r="J4436" s="334" t="n">
        <f aca="false">(A4436*I4436)/J4381*K4381</f>
        <v>24.78</v>
      </c>
      <c r="K4436" s="335" t="n">
        <f aca="false">H4436-J4436</f>
        <v>11.22</v>
      </c>
      <c r="L4436" s="330"/>
      <c r="M4436" s="262"/>
      <c r="N4436" s="262" t="n">
        <v>13.65</v>
      </c>
      <c r="O4436" s="262" t="n">
        <v>0.15</v>
      </c>
      <c r="P4436" s="262" t="n">
        <v>30</v>
      </c>
      <c r="Q4436" s="262" t="n">
        <v>18.4275</v>
      </c>
      <c r="R4436" s="331" t="n">
        <f aca="false">A4436*F4436</f>
        <v>0</v>
      </c>
    </row>
    <row r="4437" s="1" customFormat="true" ht="12.75" hidden="false" customHeight="false" outlineLevel="0" collapsed="false">
      <c r="A4437" s="262" t="n">
        <v>1</v>
      </c>
      <c r="B4437" s="332" t="s">
        <v>1709</v>
      </c>
      <c r="C4437" s="332" t="s">
        <v>1710</v>
      </c>
      <c r="D4437" s="332" t="s">
        <v>1711</v>
      </c>
      <c r="E4437" s="262"/>
      <c r="F4437" s="331"/>
      <c r="G4437" s="333" t="n">
        <v>60</v>
      </c>
      <c r="H4437" s="333" t="n">
        <f aca="false">A4437*G4437*(1-H4381/100)</f>
        <v>60</v>
      </c>
      <c r="I4437" s="334" t="n">
        <v>44.7525</v>
      </c>
      <c r="J4437" s="334" t="n">
        <f aca="false">(A4437*I4437)/J4381*K4381</f>
        <v>40.6215</v>
      </c>
      <c r="K4437" s="335" t="n">
        <f aca="false">H4437-J4437</f>
        <v>19.3785</v>
      </c>
      <c r="L4437" s="330"/>
      <c r="M4437" s="262"/>
      <c r="N4437" s="262" t="n">
        <v>44.7525</v>
      </c>
      <c r="O4437" s="262" t="n">
        <v>0.51</v>
      </c>
      <c r="P4437" s="262" t="n">
        <v>80</v>
      </c>
      <c r="Q4437" s="262" t="n">
        <v>60.4159</v>
      </c>
      <c r="R4437" s="331" t="n">
        <f aca="false">A4437*F4437</f>
        <v>0</v>
      </c>
    </row>
    <row r="4438" s="1" customFormat="true" ht="12.75" hidden="false" customHeight="false" outlineLevel="0" collapsed="false">
      <c r="A4438" s="262" t="n">
        <v>36</v>
      </c>
      <c r="B4438" s="332" t="s">
        <v>1613</v>
      </c>
      <c r="C4438" s="332" t="s">
        <v>1532</v>
      </c>
      <c r="D4438" s="332" t="s">
        <v>1614</v>
      </c>
      <c r="E4438" s="262"/>
      <c r="F4438" s="331" t="n">
        <v>0.59</v>
      </c>
      <c r="G4438" s="333" t="n">
        <v>131</v>
      </c>
      <c r="H4438" s="333" t="n">
        <f aca="false">A4438*G4438*(1-H4381/100)</f>
        <v>4716</v>
      </c>
      <c r="I4438" s="334" t="n">
        <v>88.4</v>
      </c>
      <c r="J4438" s="334" t="n">
        <f aca="false">(A4438*I4438)/J4381*K4381</f>
        <v>2888.64</v>
      </c>
      <c r="K4438" s="335" t="n">
        <f aca="false">H4438-J4438</f>
        <v>1827.36</v>
      </c>
      <c r="L4438" s="330"/>
      <c r="M4438" s="262"/>
      <c r="N4438" s="262" t="n">
        <v>88.4</v>
      </c>
      <c r="O4438" s="262" t="n">
        <v>0.8</v>
      </c>
      <c r="P4438" s="262" t="n">
        <v>300</v>
      </c>
      <c r="Q4438" s="262" t="n">
        <v>131</v>
      </c>
      <c r="R4438" s="331" t="n">
        <f aca="false">A4438*F4438</f>
        <v>21.24</v>
      </c>
    </row>
    <row r="4439" s="1" customFormat="true" ht="12.75" hidden="false" customHeight="false" outlineLevel="0" collapsed="false">
      <c r="A4439" s="262" t="n">
        <v>3</v>
      </c>
      <c r="B4439" s="332" t="s">
        <v>4140</v>
      </c>
      <c r="C4439" s="332" t="s">
        <v>2295</v>
      </c>
      <c r="D4439" s="332" t="s">
        <v>4141</v>
      </c>
      <c r="E4439" s="262"/>
      <c r="F4439" s="331" t="n">
        <v>1.36</v>
      </c>
      <c r="G4439" s="333" t="n">
        <v>1367</v>
      </c>
      <c r="H4439" s="333" t="n">
        <f aca="false">A4439*G4439*(1-H4381/100)</f>
        <v>4101</v>
      </c>
      <c r="I4439" s="334" t="n">
        <v>881.8875</v>
      </c>
      <c r="J4439" s="334" t="n">
        <f aca="false">(A4439*I4439)/J4381*K4381</f>
        <v>2401.4475</v>
      </c>
      <c r="K4439" s="335" t="n">
        <f aca="false">H4439-J4439</f>
        <v>1699.5525</v>
      </c>
      <c r="L4439" s="330"/>
      <c r="M4439" s="262"/>
      <c r="N4439" s="262" t="n">
        <v>881.8875</v>
      </c>
      <c r="O4439" s="262" t="n">
        <v>10.05</v>
      </c>
      <c r="P4439" s="262" t="n">
        <v>1590</v>
      </c>
      <c r="Q4439" s="262" t="n">
        <v>1367</v>
      </c>
      <c r="R4439" s="331" t="n">
        <f aca="false">A4439*F4439</f>
        <v>4.08</v>
      </c>
    </row>
    <row r="4440" s="1" customFormat="true" ht="12.75" hidden="false" customHeight="false" outlineLevel="0" collapsed="false">
      <c r="A4440" s="262" t="n">
        <v>12</v>
      </c>
      <c r="B4440" s="332" t="s">
        <v>4040</v>
      </c>
      <c r="C4440" s="332" t="s">
        <v>1565</v>
      </c>
      <c r="D4440" s="332" t="s">
        <v>4041</v>
      </c>
      <c r="E4440" s="262"/>
      <c r="F4440" s="331"/>
      <c r="G4440" s="333" t="n">
        <v>829</v>
      </c>
      <c r="H4440" s="333" t="n">
        <f aca="false">A4440*G4440*(1-H4381/100)</f>
        <v>9948</v>
      </c>
      <c r="I4440" s="334" t="n">
        <v>614.25</v>
      </c>
      <c r="J4440" s="334" t="n">
        <f aca="false">(A4440*I4440)/J4381*K4381</f>
        <v>6690.6</v>
      </c>
      <c r="K4440" s="335" t="n">
        <f aca="false">H4440-J4440</f>
        <v>3257.4</v>
      </c>
      <c r="L4440" s="330"/>
      <c r="M4440" s="262"/>
      <c r="N4440" s="262" t="n">
        <v>614.25</v>
      </c>
      <c r="O4440" s="262" t="n">
        <v>7</v>
      </c>
      <c r="P4440" s="262" t="n">
        <v>1700</v>
      </c>
      <c r="Q4440" s="262" t="n">
        <v>829</v>
      </c>
      <c r="R4440" s="331" t="n">
        <f aca="false">A4440*F4440</f>
        <v>0</v>
      </c>
    </row>
    <row r="4441" s="1" customFormat="true" ht="12.75" hidden="false" customHeight="false" outlineLevel="0" collapsed="false">
      <c r="A4441" s="336" t="n">
        <f aca="false">SUM(A4382:A4440)</f>
        <v>724</v>
      </c>
      <c r="B4441" s="336" t="s">
        <v>377</v>
      </c>
      <c r="C4441" s="336"/>
      <c r="D4441" s="336"/>
      <c r="E4441" s="336"/>
      <c r="F4441" s="337" t="n">
        <f aca="false">R4441</f>
        <v>293.812</v>
      </c>
      <c r="G4441" s="338"/>
      <c r="H4441" s="339" t="n">
        <f aca="false">SUM(H4382:H4440)</f>
        <v>108222</v>
      </c>
      <c r="I4441" s="340"/>
      <c r="J4441" s="341" t="n">
        <f aca="false">SUM(J4382:J4440)</f>
        <v>71438.793</v>
      </c>
      <c r="K4441" s="335" t="n">
        <f aca="false">SUM(K4382:K4440)</f>
        <v>36783.207</v>
      </c>
      <c r="L4441" s="330"/>
      <c r="M4441" s="262"/>
      <c r="N4441" s="262"/>
      <c r="O4441" s="262"/>
      <c r="P4441" s="262"/>
      <c r="Q4441" s="262"/>
      <c r="R4441" s="331" t="n">
        <f aca="false">SUM(R4382:R4440)</f>
        <v>293.812</v>
      </c>
    </row>
    <row r="4442" s="1" customFormat="true" ht="12.75" hidden="false" customHeight="false" outlineLevel="0" collapsed="false">
      <c r="A4442" s="262"/>
      <c r="B4442" s="272" t="s">
        <v>914</v>
      </c>
      <c r="C4442" s="342"/>
      <c r="D4442" s="342"/>
      <c r="E4442" s="262"/>
      <c r="F4442" s="262"/>
      <c r="G4442" s="333"/>
      <c r="H4442" s="343" t="n">
        <v>0</v>
      </c>
      <c r="I4442" s="344" t="n">
        <f aca="false">K4443/J4443</f>
        <v>0.514891216037203</v>
      </c>
      <c r="J4442" s="345"/>
      <c r="K4442" s="335"/>
      <c r="L4442" s="330"/>
      <c r="M4442" s="262"/>
      <c r="N4442" s="262"/>
      <c r="O4442" s="262"/>
      <c r="P4442" s="262"/>
      <c r="Q4442" s="262"/>
      <c r="R4442" s="331"/>
    </row>
    <row r="4443" s="1" customFormat="true" ht="13.5" hidden="false" customHeight="false" outlineLevel="0" collapsed="false">
      <c r="A4443" s="346"/>
      <c r="B4443" s="346" t="s">
        <v>915</v>
      </c>
      <c r="C4443" s="346"/>
      <c r="D4443" s="346"/>
      <c r="E4443" s="346"/>
      <c r="F4443" s="347"/>
      <c r="G4443" s="348"/>
      <c r="H4443" s="349" t="n">
        <f aca="false">SUM(H4441:H4442)</f>
        <v>108222</v>
      </c>
      <c r="I4443" s="350" t="n">
        <f aca="false">K4443/H4443</f>
        <v>0.339886594222986</v>
      </c>
      <c r="J4443" s="351" t="n">
        <f aca="false">SUM(J4441:J4442)</f>
        <v>71438.793</v>
      </c>
      <c r="K4443" s="352" t="n">
        <f aca="false">H4443-J4443</f>
        <v>36783.207</v>
      </c>
      <c r="L4443" s="330"/>
      <c r="M4443" s="262"/>
      <c r="N4443" s="262"/>
      <c r="O4443" s="262"/>
      <c r="P4443" s="262"/>
      <c r="Q4443" s="262"/>
      <c r="R4443" s="331"/>
    </row>
    <row r="4444" s="1" customFormat="true" ht="13.5" hidden="false" customHeight="false" outlineLevel="0" collapsed="false">
      <c r="A4444" s="262"/>
      <c r="B4444" s="332"/>
      <c r="C4444" s="342"/>
      <c r="D4444" s="342"/>
      <c r="E4444" s="262"/>
      <c r="F4444" s="262"/>
      <c r="G4444" s="262"/>
      <c r="H4444" s="262"/>
      <c r="I4444" s="354"/>
      <c r="J4444" s="354"/>
      <c r="K4444" s="355"/>
      <c r="L4444" s="330"/>
      <c r="M4444" s="262"/>
      <c r="N4444" s="262"/>
      <c r="O4444" s="262"/>
      <c r="P4444" s="262"/>
      <c r="Q4444" s="262"/>
      <c r="R4444" s="331"/>
    </row>
    <row r="4445" s="1" customFormat="true" ht="13.5" hidden="false" customHeight="false" outlineLevel="0" collapsed="false">
      <c r="A4445" s="322"/>
      <c r="B4445" s="323" t="s">
        <v>395</v>
      </c>
      <c r="C4445" s="324"/>
      <c r="D4445" s="325" t="n">
        <v>42809</v>
      </c>
      <c r="E4445" s="322"/>
      <c r="F4445" s="322" t="s">
        <v>4870</v>
      </c>
      <c r="G4445" s="324"/>
      <c r="H4445" s="326" t="n">
        <v>0</v>
      </c>
      <c r="I4445" s="327" t="s">
        <v>358</v>
      </c>
      <c r="J4445" s="328" t="n">
        <v>65</v>
      </c>
      <c r="K4445" s="329" t="n">
        <v>59</v>
      </c>
      <c r="L4445" s="330"/>
      <c r="M4445" s="262"/>
      <c r="N4445" s="262"/>
      <c r="O4445" s="262"/>
      <c r="P4445" s="262"/>
      <c r="Q4445" s="262"/>
      <c r="R4445" s="331"/>
    </row>
    <row r="4446" s="1" customFormat="true" ht="12.75" hidden="false" customHeight="false" outlineLevel="0" collapsed="false">
      <c r="A4446" s="262" t="n">
        <v>5</v>
      </c>
      <c r="B4446" s="332" t="s">
        <v>4511</v>
      </c>
      <c r="C4446" s="332" t="s">
        <v>1580</v>
      </c>
      <c r="D4446" s="332" t="s">
        <v>4512</v>
      </c>
      <c r="E4446" s="262"/>
      <c r="F4446" s="331" t="n">
        <v>26</v>
      </c>
      <c r="G4446" s="333" t="n">
        <v>4682</v>
      </c>
      <c r="H4446" s="333" t="n">
        <f aca="false">A4446*G4446*(1-H4445/100)</f>
        <v>23410</v>
      </c>
      <c r="I4446" s="334" t="n">
        <v>3467.88</v>
      </c>
      <c r="J4446" s="334" t="n">
        <f aca="false">(A4446*I4446)/J4445*K4445</f>
        <v>15738.84</v>
      </c>
      <c r="K4446" s="335" t="n">
        <f aca="false">H4446-J4446</f>
        <v>7671.16</v>
      </c>
      <c r="L4446" s="330"/>
      <c r="M4446" s="262"/>
      <c r="N4446" s="262" t="n">
        <v>3467.88</v>
      </c>
      <c r="O4446" s="262" t="n">
        <v>39.52</v>
      </c>
      <c r="P4446" s="262" t="n">
        <v>5200</v>
      </c>
      <c r="Q4446" s="262" t="n">
        <v>4681.638</v>
      </c>
      <c r="R4446" s="331" t="n">
        <f aca="false">A4446*F4446</f>
        <v>130</v>
      </c>
    </row>
    <row r="4447" s="1" customFormat="true" ht="12.75" hidden="false" customHeight="false" outlineLevel="0" collapsed="false">
      <c r="A4447" s="262" t="n">
        <v>20</v>
      </c>
      <c r="B4447" s="332" t="s">
        <v>1302</v>
      </c>
      <c r="C4447" s="332" t="s">
        <v>830</v>
      </c>
      <c r="D4447" s="332" t="s">
        <v>1049</v>
      </c>
      <c r="E4447" s="262"/>
      <c r="F4447" s="331" t="n">
        <v>1.1</v>
      </c>
      <c r="G4447" s="333" t="n">
        <v>218</v>
      </c>
      <c r="H4447" s="333" t="n">
        <f aca="false">A4447*G4447*(1-H4445/100)</f>
        <v>4360</v>
      </c>
      <c r="I4447" s="334" t="n">
        <v>145.6</v>
      </c>
      <c r="J4447" s="334" t="n">
        <f aca="false">(A4447*I4447)/J4445*K4445</f>
        <v>2643.2</v>
      </c>
      <c r="K4447" s="335" t="n">
        <f aca="false">H4447-J4447</f>
        <v>1716.8</v>
      </c>
      <c r="L4447" s="330"/>
      <c r="M4447" s="262"/>
      <c r="N4447" s="262" t="n">
        <v>145.6</v>
      </c>
      <c r="O4447" s="262" t="n">
        <v>1.6</v>
      </c>
      <c r="P4447" s="262" t="n">
        <v>550</v>
      </c>
      <c r="Q4447" s="262" t="n">
        <v>218.4</v>
      </c>
      <c r="R4447" s="331" t="n">
        <f aca="false">A4447*F4447</f>
        <v>22</v>
      </c>
    </row>
    <row r="4448" s="1" customFormat="true" ht="12.75" hidden="false" customHeight="false" outlineLevel="0" collapsed="false">
      <c r="A4448" s="262" t="n">
        <v>10</v>
      </c>
      <c r="B4448" s="332" t="s">
        <v>1219</v>
      </c>
      <c r="C4448" s="332" t="s">
        <v>830</v>
      </c>
      <c r="D4448" s="332" t="s">
        <v>1347</v>
      </c>
      <c r="E4448" s="262"/>
      <c r="F4448" s="331" t="n">
        <v>2.5</v>
      </c>
      <c r="G4448" s="333" t="n">
        <v>430</v>
      </c>
      <c r="H4448" s="333" t="n">
        <f aca="false">A4448*G4448*(1-H4445/100)</f>
        <v>4300</v>
      </c>
      <c r="I4448" s="334" t="n">
        <v>318.5</v>
      </c>
      <c r="J4448" s="334" t="n">
        <f aca="false">(A4448*I4448)/J4445*K4445</f>
        <v>2891</v>
      </c>
      <c r="K4448" s="335" t="n">
        <f aca="false">H4448-J4448</f>
        <v>1409</v>
      </c>
      <c r="L4448" s="330"/>
      <c r="M4448" s="262"/>
      <c r="N4448" s="262" t="n">
        <v>318.5</v>
      </c>
      <c r="O4448" s="262" t="n">
        <v>3.5</v>
      </c>
      <c r="P4448" s="262" t="n">
        <v>573.3</v>
      </c>
      <c r="Q4448" s="262" t="n">
        <v>429.975</v>
      </c>
      <c r="R4448" s="331" t="n">
        <f aca="false">A4448*F4448</f>
        <v>25</v>
      </c>
    </row>
    <row r="4449" s="1" customFormat="true" ht="12.75" hidden="false" customHeight="false" outlineLevel="0" collapsed="false">
      <c r="A4449" s="262" t="n">
        <v>20</v>
      </c>
      <c r="B4449" s="332" t="s">
        <v>832</v>
      </c>
      <c r="C4449" s="332" t="s">
        <v>833</v>
      </c>
      <c r="D4449" s="332" t="s">
        <v>834</v>
      </c>
      <c r="E4449" s="262"/>
      <c r="F4449" s="331" t="n">
        <v>0.03</v>
      </c>
      <c r="G4449" s="333" t="n">
        <v>36</v>
      </c>
      <c r="H4449" s="333" t="n">
        <f aca="false">A4449*G4449*(1-H4445/100)</f>
        <v>720</v>
      </c>
      <c r="I4449" s="334" t="n">
        <v>22.75</v>
      </c>
      <c r="J4449" s="334" t="n">
        <f aca="false">(A4449*I4449)/J4445*K4445</f>
        <v>413</v>
      </c>
      <c r="K4449" s="335" t="n">
        <f aca="false">H4449-J4449</f>
        <v>307</v>
      </c>
      <c r="L4449" s="330"/>
      <c r="M4449" s="262"/>
      <c r="N4449" s="262" t="n">
        <v>22.75</v>
      </c>
      <c r="O4449" s="262" t="n">
        <v>0.25</v>
      </c>
      <c r="P4449" s="262" t="n">
        <v>34.125</v>
      </c>
      <c r="Q4449" s="262" t="n">
        <v>36.4</v>
      </c>
      <c r="R4449" s="331" t="n">
        <f aca="false">A4449*F4449</f>
        <v>0.6</v>
      </c>
    </row>
    <row r="4450" s="1" customFormat="true" ht="12.75" hidden="false" customHeight="false" outlineLevel="0" collapsed="false">
      <c r="A4450" s="262" t="n">
        <v>20</v>
      </c>
      <c r="B4450" s="332" t="s">
        <v>835</v>
      </c>
      <c r="C4450" s="332" t="s">
        <v>833</v>
      </c>
      <c r="D4450" s="332" t="s">
        <v>836</v>
      </c>
      <c r="E4450" s="262"/>
      <c r="F4450" s="331" t="n">
        <v>0.05</v>
      </c>
      <c r="G4450" s="333" t="n">
        <v>34</v>
      </c>
      <c r="H4450" s="333" t="n">
        <f aca="false">A4450*G4450*(1-H4445/100)</f>
        <v>680</v>
      </c>
      <c r="I4450" s="334" t="n">
        <v>22.75</v>
      </c>
      <c r="J4450" s="334" t="n">
        <f aca="false">(A4450*I4450)/J4445*K4445</f>
        <v>413</v>
      </c>
      <c r="K4450" s="335" t="n">
        <f aca="false">H4450-J4450</f>
        <v>267</v>
      </c>
      <c r="L4450" s="330"/>
      <c r="M4450" s="262"/>
      <c r="N4450" s="262" t="n">
        <v>22.75</v>
      </c>
      <c r="O4450" s="262" t="n">
        <v>0.25</v>
      </c>
      <c r="P4450" s="262" t="n">
        <v>34.125</v>
      </c>
      <c r="Q4450" s="262" t="n">
        <v>34.125</v>
      </c>
      <c r="R4450" s="331" t="n">
        <f aca="false">A4450*F4450</f>
        <v>1</v>
      </c>
    </row>
    <row r="4451" s="1" customFormat="true" ht="12.75" hidden="false" customHeight="false" outlineLevel="0" collapsed="false">
      <c r="A4451" s="262" t="n">
        <v>20</v>
      </c>
      <c r="B4451" s="332" t="s">
        <v>837</v>
      </c>
      <c r="C4451" s="332" t="s">
        <v>833</v>
      </c>
      <c r="D4451" s="332" t="s">
        <v>1304</v>
      </c>
      <c r="E4451" s="262"/>
      <c r="F4451" s="331" t="n">
        <v>0.09</v>
      </c>
      <c r="G4451" s="333" t="n">
        <v>52</v>
      </c>
      <c r="H4451" s="333" t="n">
        <f aca="false">A4451*G4451*(1-H4445/100)</f>
        <v>1040</v>
      </c>
      <c r="I4451" s="334" t="n">
        <v>34.58</v>
      </c>
      <c r="J4451" s="334" t="n">
        <f aca="false">(A4451*I4451)/J4445*K4445</f>
        <v>627.76</v>
      </c>
      <c r="K4451" s="335" t="n">
        <f aca="false">H4451-J4451</f>
        <v>412.24</v>
      </c>
      <c r="L4451" s="330"/>
      <c r="M4451" s="262"/>
      <c r="N4451" s="262" t="n">
        <v>34.58</v>
      </c>
      <c r="O4451" s="262" t="n">
        <v>0.38</v>
      </c>
      <c r="P4451" s="262" t="n">
        <v>51.87</v>
      </c>
      <c r="Q4451" s="262" t="n">
        <v>51.87</v>
      </c>
      <c r="R4451" s="331" t="n">
        <f aca="false">A4451*F4451</f>
        <v>1.8</v>
      </c>
    </row>
    <row r="4452" s="1" customFormat="true" ht="12.75" hidden="false" customHeight="false" outlineLevel="0" collapsed="false">
      <c r="A4452" s="262" t="n">
        <v>20</v>
      </c>
      <c r="B4452" s="332" t="s">
        <v>839</v>
      </c>
      <c r="C4452" s="332" t="s">
        <v>833</v>
      </c>
      <c r="D4452" s="332" t="s">
        <v>1317</v>
      </c>
      <c r="E4452" s="262"/>
      <c r="F4452" s="331" t="n">
        <v>0.11</v>
      </c>
      <c r="G4452" s="333" t="n">
        <v>53</v>
      </c>
      <c r="H4452" s="333" t="n">
        <f aca="false">A4452*G4452*(1-H4445/100)</f>
        <v>1060</v>
      </c>
      <c r="I4452" s="334" t="n">
        <v>35.1</v>
      </c>
      <c r="J4452" s="334" t="n">
        <f aca="false">(A4452*I4452)/J4445*K4445</f>
        <v>637.2</v>
      </c>
      <c r="K4452" s="335" t="n">
        <f aca="false">H4452-J4452</f>
        <v>422.8</v>
      </c>
      <c r="L4452" s="330"/>
      <c r="M4452" s="262"/>
      <c r="N4452" s="262" t="n">
        <v>35.1</v>
      </c>
      <c r="O4452" s="262" t="n">
        <v>0.4</v>
      </c>
      <c r="P4452" s="262" t="n">
        <v>52.65</v>
      </c>
      <c r="Q4452" s="262" t="n">
        <v>52.65</v>
      </c>
      <c r="R4452" s="331" t="n">
        <f aca="false">A4452*F4452</f>
        <v>2.2</v>
      </c>
    </row>
    <row r="4453" s="1" customFormat="true" ht="12.75" hidden="false" customHeight="false" outlineLevel="0" collapsed="false">
      <c r="A4453" s="262" t="n">
        <v>20</v>
      </c>
      <c r="B4453" s="332" t="s">
        <v>841</v>
      </c>
      <c r="C4453" s="332" t="s">
        <v>842</v>
      </c>
      <c r="D4453" s="332" t="s">
        <v>834</v>
      </c>
      <c r="E4453" s="262"/>
      <c r="F4453" s="331" t="n">
        <v>0.02</v>
      </c>
      <c r="G4453" s="333" t="n">
        <v>27</v>
      </c>
      <c r="H4453" s="333" t="n">
        <f aca="false">A4453*G4453*(1-H4445/100)</f>
        <v>540</v>
      </c>
      <c r="I4453" s="334" t="n">
        <v>20.93</v>
      </c>
      <c r="J4453" s="334" t="n">
        <f aca="false">(A4453*I4453)/J4445*K4445</f>
        <v>379.96</v>
      </c>
      <c r="K4453" s="335" t="n">
        <f aca="false">H4453-J4453</f>
        <v>160.04</v>
      </c>
      <c r="L4453" s="330"/>
      <c r="M4453" s="262"/>
      <c r="N4453" s="262" t="n">
        <v>20.93</v>
      </c>
      <c r="O4453" s="262" t="n">
        <v>0.23</v>
      </c>
      <c r="P4453" s="262" t="n">
        <v>31.395</v>
      </c>
      <c r="Q4453" s="262" t="n">
        <v>27.209</v>
      </c>
      <c r="R4453" s="331" t="n">
        <f aca="false">A4453*F4453</f>
        <v>0.4</v>
      </c>
    </row>
    <row r="4454" s="1" customFormat="true" ht="12.75" hidden="false" customHeight="false" outlineLevel="0" collapsed="false">
      <c r="A4454" s="262" t="n">
        <v>20</v>
      </c>
      <c r="B4454" s="332" t="s">
        <v>843</v>
      </c>
      <c r="C4454" s="332" t="s">
        <v>842</v>
      </c>
      <c r="D4454" s="332" t="s">
        <v>836</v>
      </c>
      <c r="E4454" s="262"/>
      <c r="F4454" s="331" t="n">
        <v>0.03</v>
      </c>
      <c r="G4454" s="333" t="n">
        <v>30</v>
      </c>
      <c r="H4454" s="333" t="n">
        <f aca="false">A4454*G4454*(1-H4445/100)</f>
        <v>600</v>
      </c>
      <c r="I4454" s="334" t="n">
        <v>20.1825</v>
      </c>
      <c r="J4454" s="334" t="n">
        <f aca="false">(A4454*I4454)/J4445*K4445</f>
        <v>366.39</v>
      </c>
      <c r="K4454" s="335" t="n">
        <f aca="false">H4454-J4454</f>
        <v>233.61</v>
      </c>
      <c r="L4454" s="330"/>
      <c r="M4454" s="262"/>
      <c r="N4454" s="262" t="n">
        <v>20.1825</v>
      </c>
      <c r="O4454" s="262" t="n">
        <v>0.23</v>
      </c>
      <c r="P4454" s="262" t="n">
        <v>30.2738</v>
      </c>
      <c r="Q4454" s="262" t="n">
        <v>30.2738</v>
      </c>
      <c r="R4454" s="331" t="n">
        <f aca="false">A4454*F4454</f>
        <v>0.6</v>
      </c>
    </row>
    <row r="4455" s="1" customFormat="true" ht="12.75" hidden="false" customHeight="false" outlineLevel="0" collapsed="false">
      <c r="A4455" s="262" t="n">
        <v>30</v>
      </c>
      <c r="B4455" s="332" t="s">
        <v>844</v>
      </c>
      <c r="C4455" s="332" t="s">
        <v>842</v>
      </c>
      <c r="D4455" s="332" t="s">
        <v>1305</v>
      </c>
      <c r="E4455" s="262"/>
      <c r="F4455" s="331" t="n">
        <v>0.03</v>
      </c>
      <c r="G4455" s="333" t="n">
        <v>30</v>
      </c>
      <c r="H4455" s="333" t="n">
        <f aca="false">A4455*G4455*(1-H4445/100)</f>
        <v>900</v>
      </c>
      <c r="I4455" s="334" t="n">
        <v>22.75</v>
      </c>
      <c r="J4455" s="334" t="n">
        <f aca="false">(A4455*I4455)/J4445*K4445</f>
        <v>619.5</v>
      </c>
      <c r="K4455" s="335" t="n">
        <f aca="false">H4455-J4455</f>
        <v>280.5</v>
      </c>
      <c r="L4455" s="330"/>
      <c r="M4455" s="262"/>
      <c r="N4455" s="262" t="n">
        <v>22.75</v>
      </c>
      <c r="O4455" s="262" t="n">
        <v>0.25</v>
      </c>
      <c r="P4455" s="262" t="n">
        <v>50</v>
      </c>
      <c r="Q4455" s="262" t="n">
        <v>29.575</v>
      </c>
      <c r="R4455" s="331" t="n">
        <f aca="false">A4455*F4455</f>
        <v>0.9</v>
      </c>
    </row>
    <row r="4456" s="1" customFormat="true" ht="12.75" hidden="false" customHeight="false" outlineLevel="0" collapsed="false">
      <c r="A4456" s="262" t="n">
        <v>20</v>
      </c>
      <c r="B4456" s="332" t="s">
        <v>846</v>
      </c>
      <c r="C4456" s="332" t="s">
        <v>842</v>
      </c>
      <c r="D4456" s="332" t="s">
        <v>1328</v>
      </c>
      <c r="E4456" s="262"/>
      <c r="F4456" s="331" t="n">
        <v>0.04</v>
      </c>
      <c r="G4456" s="333" t="n">
        <v>42</v>
      </c>
      <c r="H4456" s="333" t="n">
        <f aca="false">A4456*G4456*(1-H4445/100)</f>
        <v>840</v>
      </c>
      <c r="I4456" s="334" t="n">
        <v>26.325</v>
      </c>
      <c r="J4456" s="334" t="n">
        <f aca="false">(A4456*I4456)/J4445*K4445</f>
        <v>477.9</v>
      </c>
      <c r="K4456" s="335" t="n">
        <f aca="false">H4456-J4456</f>
        <v>362.1</v>
      </c>
      <c r="L4456" s="330"/>
      <c r="M4456" s="262"/>
      <c r="N4456" s="262" t="n">
        <v>26.325</v>
      </c>
      <c r="O4456" s="262" t="n">
        <v>0.3</v>
      </c>
      <c r="P4456" s="262" t="n">
        <v>80</v>
      </c>
      <c r="Q4456" s="262" t="n">
        <v>42.12</v>
      </c>
      <c r="R4456" s="331" t="n">
        <f aca="false">A4456*F4456</f>
        <v>0.8</v>
      </c>
    </row>
    <row r="4457" s="1" customFormat="true" ht="12.75" hidden="false" customHeight="false" outlineLevel="0" collapsed="false">
      <c r="A4457" s="262" t="n">
        <v>5</v>
      </c>
      <c r="B4457" s="332" t="s">
        <v>2576</v>
      </c>
      <c r="C4457" s="332" t="s">
        <v>2577</v>
      </c>
      <c r="D4457" s="332" t="s">
        <v>856</v>
      </c>
      <c r="E4457" s="262"/>
      <c r="F4457" s="331" t="n">
        <v>9.6</v>
      </c>
      <c r="G4457" s="333" t="n">
        <v>1622</v>
      </c>
      <c r="H4457" s="333" t="n">
        <f aca="false">A4457*G4457*(1-H4445/100)</f>
        <v>8110</v>
      </c>
      <c r="I4457" s="334" t="n">
        <v>1201.2</v>
      </c>
      <c r="J4457" s="334" t="n">
        <f aca="false">(A4457*I4457)/J4445*K4445</f>
        <v>5451.6</v>
      </c>
      <c r="K4457" s="335" t="n">
        <f aca="false">H4457-J4457</f>
        <v>2658.4</v>
      </c>
      <c r="L4457" s="330"/>
      <c r="M4457" s="262"/>
      <c r="N4457" s="262" t="n">
        <v>1201.2</v>
      </c>
      <c r="O4457" s="262" t="n">
        <v>13.2</v>
      </c>
      <c r="P4457" s="262" t="n">
        <v>1801.8</v>
      </c>
      <c r="Q4457" s="262" t="n">
        <v>1621.62</v>
      </c>
      <c r="R4457" s="331" t="n">
        <f aca="false">A4457*F4457</f>
        <v>48</v>
      </c>
    </row>
    <row r="4458" s="1" customFormat="true" ht="12.75" hidden="false" customHeight="false" outlineLevel="0" collapsed="false">
      <c r="A4458" s="262" t="n">
        <v>2</v>
      </c>
      <c r="B4458" s="332" t="s">
        <v>4871</v>
      </c>
      <c r="C4458" s="332" t="s">
        <v>4872</v>
      </c>
      <c r="D4458" s="332" t="s">
        <v>4873</v>
      </c>
      <c r="E4458" s="262"/>
      <c r="F4458" s="331" t="n">
        <v>10.9</v>
      </c>
      <c r="G4458" s="333" t="n">
        <v>2474</v>
      </c>
      <c r="H4458" s="333" t="n">
        <f aca="false">A4458*G4458*(1-H4445/100)</f>
        <v>4948</v>
      </c>
      <c r="I4458" s="334" t="n">
        <v>1649.375</v>
      </c>
      <c r="J4458" s="334" t="n">
        <f aca="false">(A4458*I4458)/J4445*K4445</f>
        <v>2994.25</v>
      </c>
      <c r="K4458" s="335" t="n">
        <f aca="false">H4458-J4458</f>
        <v>1953.75</v>
      </c>
      <c r="L4458" s="330"/>
      <c r="M4458" s="262"/>
      <c r="N4458" s="262" t="n">
        <v>1649.375</v>
      </c>
      <c r="O4458" s="262" t="n">
        <v>17.5</v>
      </c>
      <c r="P4458" s="262"/>
      <c r="Q4458" s="262" t="n">
        <v>2474.0625</v>
      </c>
      <c r="R4458" s="331" t="n">
        <f aca="false">A4458*F4458</f>
        <v>21.8</v>
      </c>
    </row>
    <row r="4459" s="1" customFormat="true" ht="12.75" hidden="false" customHeight="false" outlineLevel="0" collapsed="false">
      <c r="A4459" s="262" t="n">
        <v>2</v>
      </c>
      <c r="B4459" s="332" t="s">
        <v>4874</v>
      </c>
      <c r="C4459" s="332" t="s">
        <v>3718</v>
      </c>
      <c r="D4459" s="332" t="s">
        <v>4875</v>
      </c>
      <c r="E4459" s="262"/>
      <c r="F4459" s="331" t="n">
        <v>11</v>
      </c>
      <c r="G4459" s="333" t="n">
        <v>2369</v>
      </c>
      <c r="H4459" s="333" t="n">
        <f aca="false">A4459*G4459*(1-H4445/100)</f>
        <v>4738</v>
      </c>
      <c r="I4459" s="334" t="n">
        <v>1755</v>
      </c>
      <c r="J4459" s="334" t="n">
        <f aca="false">(A4459*I4459)/J4445*K4445</f>
        <v>3186</v>
      </c>
      <c r="K4459" s="335" t="n">
        <f aca="false">H4459-J4459</f>
        <v>1552</v>
      </c>
      <c r="L4459" s="330"/>
      <c r="M4459" s="262"/>
      <c r="N4459" s="262" t="n">
        <v>1755</v>
      </c>
      <c r="O4459" s="262" t="n">
        <v>20</v>
      </c>
      <c r="P4459" s="262" t="n">
        <v>2632.5</v>
      </c>
      <c r="Q4459" s="262" t="n">
        <v>2369.25</v>
      </c>
      <c r="R4459" s="331" t="n">
        <f aca="false">A4459*F4459</f>
        <v>22</v>
      </c>
    </row>
    <row r="4460" s="1" customFormat="true" ht="12.75" hidden="false" customHeight="false" outlineLevel="0" collapsed="false">
      <c r="A4460" s="262" t="n">
        <v>6</v>
      </c>
      <c r="B4460" s="332" t="s">
        <v>3941</v>
      </c>
      <c r="C4460" s="332" t="s">
        <v>1133</v>
      </c>
      <c r="D4460" s="332" t="s">
        <v>3942</v>
      </c>
      <c r="E4460" s="262"/>
      <c r="F4460" s="331" t="n">
        <v>9.3</v>
      </c>
      <c r="G4460" s="333" t="n">
        <v>3022</v>
      </c>
      <c r="H4460" s="333" t="n">
        <f aca="false">A4460*G4460*(1-H4445/100)</f>
        <v>18132</v>
      </c>
      <c r="I4460" s="334" t="n">
        <v>2158.65</v>
      </c>
      <c r="J4460" s="334" t="n">
        <f aca="false">(A4460*I4460)/J4445*K4445</f>
        <v>11756.34</v>
      </c>
      <c r="K4460" s="335" t="n">
        <f aca="false">H4460-J4460</f>
        <v>6375.66</v>
      </c>
      <c r="L4460" s="330"/>
      <c r="M4460" s="262"/>
      <c r="N4460" s="262" t="n">
        <v>2158.65</v>
      </c>
      <c r="O4460" s="262" t="n">
        <v>24.6</v>
      </c>
      <c r="P4460" s="262" t="n">
        <v>4500</v>
      </c>
      <c r="Q4460" s="262" t="n">
        <v>3022.11</v>
      </c>
      <c r="R4460" s="331" t="n">
        <f aca="false">A4460*F4460</f>
        <v>55.8</v>
      </c>
    </row>
    <row r="4461" s="1" customFormat="true" ht="12.75" hidden="false" customHeight="false" outlineLevel="0" collapsed="false">
      <c r="A4461" s="262" t="n">
        <v>5</v>
      </c>
      <c r="B4461" s="332" t="s">
        <v>2380</v>
      </c>
      <c r="C4461" s="332" t="s">
        <v>2381</v>
      </c>
      <c r="D4461" s="332" t="s">
        <v>2382</v>
      </c>
      <c r="E4461" s="262"/>
      <c r="F4461" s="331" t="n">
        <v>0.4</v>
      </c>
      <c r="G4461" s="333" t="n">
        <v>1843</v>
      </c>
      <c r="H4461" s="333" t="n">
        <f aca="false">A4461*G4461*(1-H4445/100)</f>
        <v>9215</v>
      </c>
      <c r="I4461" s="334" t="n">
        <v>1365</v>
      </c>
      <c r="J4461" s="334" t="n">
        <f aca="false">(A4461*I4461)/J4445*K4445</f>
        <v>6195</v>
      </c>
      <c r="K4461" s="335" t="n">
        <f aca="false">H4461-J4461</f>
        <v>3020</v>
      </c>
      <c r="L4461" s="330"/>
      <c r="M4461" s="262"/>
      <c r="N4461" s="262" t="n">
        <v>1365</v>
      </c>
      <c r="O4461" s="262" t="n">
        <v>15</v>
      </c>
      <c r="P4461" s="262" t="n">
        <v>2500</v>
      </c>
      <c r="Q4461" s="262" t="n">
        <v>1842.75</v>
      </c>
      <c r="R4461" s="331" t="n">
        <f aca="false">A4461*F4461</f>
        <v>2</v>
      </c>
    </row>
    <row r="4462" s="1" customFormat="true" ht="12.75" hidden="false" customHeight="false" outlineLevel="0" collapsed="false">
      <c r="A4462" s="262" t="n">
        <v>20</v>
      </c>
      <c r="B4462" s="332" t="s">
        <v>1654</v>
      </c>
      <c r="C4462" s="332" t="s">
        <v>1550</v>
      </c>
      <c r="D4462" s="332" t="s">
        <v>1655</v>
      </c>
      <c r="E4462" s="262"/>
      <c r="F4462" s="331" t="n">
        <v>0.25</v>
      </c>
      <c r="G4462" s="333" t="n">
        <v>407</v>
      </c>
      <c r="H4462" s="333" t="n">
        <f aca="false">A4462*G4462*(1-H4445/100)</f>
        <v>8140</v>
      </c>
      <c r="I4462" s="334" t="n">
        <v>301.275</v>
      </c>
      <c r="J4462" s="334" t="n">
        <f aca="false">(A4462*I4462)/J4445*K4445</f>
        <v>5469.3</v>
      </c>
      <c r="K4462" s="335" t="n">
        <f aca="false">H4462-J4462</f>
        <v>2670.7</v>
      </c>
      <c r="L4462" s="330"/>
      <c r="M4462" s="262"/>
      <c r="N4462" s="262" t="n">
        <v>301.275</v>
      </c>
      <c r="O4462" s="262" t="n">
        <v>3.09</v>
      </c>
      <c r="P4462" s="262" t="n">
        <v>480</v>
      </c>
      <c r="Q4462" s="262" t="n">
        <v>406.7212</v>
      </c>
      <c r="R4462" s="331" t="n">
        <f aca="false">A4462*F4462</f>
        <v>5</v>
      </c>
    </row>
    <row r="4463" s="1" customFormat="true" ht="12.75" hidden="false" customHeight="false" outlineLevel="0" collapsed="false">
      <c r="A4463" s="262" t="n">
        <v>20</v>
      </c>
      <c r="B4463" s="332" t="s">
        <v>1656</v>
      </c>
      <c r="C4463" s="332" t="s">
        <v>1550</v>
      </c>
      <c r="D4463" s="332" t="s">
        <v>1657</v>
      </c>
      <c r="E4463" s="262"/>
      <c r="F4463" s="331" t="n">
        <v>0.25</v>
      </c>
      <c r="G4463" s="333" t="n">
        <v>385</v>
      </c>
      <c r="H4463" s="333" t="n">
        <f aca="false">A4463*G4463*(1-H4445/100)</f>
        <v>7700</v>
      </c>
      <c r="I4463" s="334" t="n">
        <v>284.83</v>
      </c>
      <c r="J4463" s="334" t="n">
        <f aca="false">(A4463*I4463)/J4445*K4445</f>
        <v>5170.76</v>
      </c>
      <c r="K4463" s="335" t="n">
        <f aca="false">H4463-J4463</f>
        <v>2529.24</v>
      </c>
      <c r="L4463" s="330"/>
      <c r="M4463" s="262"/>
      <c r="N4463" s="262" t="n">
        <v>284.83</v>
      </c>
      <c r="O4463" s="262" t="n">
        <v>3.13</v>
      </c>
      <c r="P4463" s="262" t="n">
        <v>460</v>
      </c>
      <c r="Q4463" s="262" t="n">
        <v>384.5205</v>
      </c>
      <c r="R4463" s="331" t="n">
        <f aca="false">A4463*F4463</f>
        <v>5</v>
      </c>
    </row>
    <row r="4464" s="1" customFormat="true" ht="12.75" hidden="false" customHeight="false" outlineLevel="0" collapsed="false">
      <c r="A4464" s="262" t="n">
        <v>20</v>
      </c>
      <c r="B4464" s="332" t="s">
        <v>2806</v>
      </c>
      <c r="C4464" s="332" t="s">
        <v>1550</v>
      </c>
      <c r="D4464" s="332" t="s">
        <v>2807</v>
      </c>
      <c r="E4464" s="262"/>
      <c r="F4464" s="331" t="n">
        <v>0.31</v>
      </c>
      <c r="G4464" s="333" t="n">
        <v>439</v>
      </c>
      <c r="H4464" s="333" t="n">
        <f aca="false">A4464*G4464*(1-H4445/100)</f>
        <v>8780</v>
      </c>
      <c r="I4464" s="334" t="n">
        <v>325.5525</v>
      </c>
      <c r="J4464" s="334" t="n">
        <f aca="false">(A4464*I4464)/J4445*K4445</f>
        <v>5910.03</v>
      </c>
      <c r="K4464" s="335" t="n">
        <f aca="false">H4464-J4464</f>
        <v>2869.97</v>
      </c>
      <c r="L4464" s="330"/>
      <c r="M4464" s="262"/>
      <c r="N4464" s="262" t="n">
        <v>325.5525</v>
      </c>
      <c r="O4464" s="262" t="n">
        <v>3.71</v>
      </c>
      <c r="P4464" s="262" t="n">
        <v>520</v>
      </c>
      <c r="Q4464" s="262" t="n">
        <v>439.4959</v>
      </c>
      <c r="R4464" s="331" t="n">
        <f aca="false">A4464*F4464</f>
        <v>6.2</v>
      </c>
    </row>
    <row r="4465" s="1" customFormat="true" ht="12.75" hidden="false" customHeight="false" outlineLevel="0" collapsed="false">
      <c r="A4465" s="262" t="n">
        <v>20</v>
      </c>
      <c r="B4465" s="332" t="s">
        <v>2552</v>
      </c>
      <c r="C4465" s="332" t="s">
        <v>1550</v>
      </c>
      <c r="D4465" s="332" t="s">
        <v>2553</v>
      </c>
      <c r="E4465" s="262"/>
      <c r="F4465" s="331" t="n">
        <v>0.31</v>
      </c>
      <c r="G4465" s="333" t="n">
        <v>633</v>
      </c>
      <c r="H4465" s="333" t="n">
        <f aca="false">A4465*G4465*(1-H4445/100)</f>
        <v>12660</v>
      </c>
      <c r="I4465" s="334" t="n">
        <v>468.585</v>
      </c>
      <c r="J4465" s="334" t="n">
        <f aca="false">(A4465*I4465)/J4445*K4445</f>
        <v>8506.62</v>
      </c>
      <c r="K4465" s="335" t="n">
        <f aca="false">H4465-J4465</f>
        <v>4153.38</v>
      </c>
      <c r="L4465" s="330"/>
      <c r="M4465" s="262"/>
      <c r="N4465" s="262" t="n">
        <v>468.585</v>
      </c>
      <c r="O4465" s="262" t="n">
        <v>5.34</v>
      </c>
      <c r="P4465" s="262" t="n">
        <v>750</v>
      </c>
      <c r="Q4465" s="262" t="n">
        <v>632.5898</v>
      </c>
      <c r="R4465" s="331" t="n">
        <f aca="false">A4465*F4465</f>
        <v>6.2</v>
      </c>
    </row>
    <row r="4466" s="1" customFormat="true" ht="12.75" hidden="false" customHeight="false" outlineLevel="0" collapsed="false">
      <c r="A4466" s="262" t="n">
        <v>6</v>
      </c>
      <c r="B4466" s="332" t="s">
        <v>3289</v>
      </c>
      <c r="C4466" s="332" t="s">
        <v>2386</v>
      </c>
      <c r="D4466" s="332" t="s">
        <v>3290</v>
      </c>
      <c r="E4466" s="262"/>
      <c r="F4466" s="331" t="n">
        <v>0.63</v>
      </c>
      <c r="G4466" s="333" t="n">
        <v>651</v>
      </c>
      <c r="H4466" s="333" t="n">
        <f aca="false">A4466*G4466*(1-H4445/100)</f>
        <v>3906</v>
      </c>
      <c r="I4466" s="334" t="n">
        <v>482.3</v>
      </c>
      <c r="J4466" s="334" t="n">
        <f aca="false">(A4466*I4466)/J4445*K4445</f>
        <v>2626.68</v>
      </c>
      <c r="K4466" s="335" t="n">
        <f aca="false">H4466-J4466</f>
        <v>1279.32</v>
      </c>
      <c r="L4466" s="330"/>
      <c r="M4466" s="262"/>
      <c r="N4466" s="262" t="n">
        <v>482.3</v>
      </c>
      <c r="O4466" s="262" t="n">
        <v>5.3</v>
      </c>
      <c r="P4466" s="262" t="n">
        <v>770</v>
      </c>
      <c r="Q4466" s="262" t="n">
        <v>651.105</v>
      </c>
      <c r="R4466" s="331" t="n">
        <f aca="false">A4466*F4466</f>
        <v>3.78</v>
      </c>
    </row>
    <row r="4467" s="1" customFormat="true" ht="12.75" hidden="false" customHeight="false" outlineLevel="0" collapsed="false">
      <c r="A4467" s="262" t="n">
        <v>20</v>
      </c>
      <c r="B4467" s="332" t="s">
        <v>2023</v>
      </c>
      <c r="C4467" s="332" t="s">
        <v>2024</v>
      </c>
      <c r="D4467" s="332" t="s">
        <v>2025</v>
      </c>
      <c r="E4467" s="262"/>
      <c r="F4467" s="331"/>
      <c r="G4467" s="333" t="n">
        <v>95</v>
      </c>
      <c r="H4467" s="333" t="n">
        <f aca="false">A4467*G4467*(1-H4445/100)</f>
        <v>1900</v>
      </c>
      <c r="I4467" s="334" t="n">
        <v>70.2</v>
      </c>
      <c r="J4467" s="334" t="n">
        <f aca="false">(A4467*I4467)/J4445*K4445</f>
        <v>1274.4</v>
      </c>
      <c r="K4467" s="335" t="n">
        <f aca="false">H4467-J4467</f>
        <v>625.6</v>
      </c>
      <c r="L4467" s="330"/>
      <c r="M4467" s="262"/>
      <c r="N4467" s="262" t="n">
        <v>70.2</v>
      </c>
      <c r="O4467" s="262" t="n">
        <v>0.8</v>
      </c>
      <c r="P4467" s="262" t="n">
        <v>120</v>
      </c>
      <c r="Q4467" s="262" t="n">
        <v>94.77</v>
      </c>
      <c r="R4467" s="331" t="n">
        <f aca="false">A4467*F4467</f>
        <v>0</v>
      </c>
    </row>
    <row r="4468" s="1" customFormat="true" ht="12.75" hidden="false" customHeight="false" outlineLevel="0" collapsed="false">
      <c r="A4468" s="262" t="n">
        <v>12</v>
      </c>
      <c r="B4468" s="332" t="s">
        <v>1738</v>
      </c>
      <c r="C4468" s="332" t="s">
        <v>1532</v>
      </c>
      <c r="D4468" s="332" t="s">
        <v>1739</v>
      </c>
      <c r="E4468" s="262"/>
      <c r="F4468" s="331" t="n">
        <v>0.7</v>
      </c>
      <c r="G4468" s="333" t="n">
        <v>250</v>
      </c>
      <c r="H4468" s="333" t="n">
        <f aca="false">A4468*G4468*(1-H4445/100)</f>
        <v>3000</v>
      </c>
      <c r="I4468" s="334" t="n">
        <v>121.9725</v>
      </c>
      <c r="J4468" s="334" t="n">
        <f aca="false">(A4468*I4468)/J4445*K4445</f>
        <v>1328.562</v>
      </c>
      <c r="K4468" s="335" t="n">
        <f aca="false">H4468-J4468</f>
        <v>1671.438</v>
      </c>
      <c r="L4468" s="330"/>
      <c r="M4468" s="262"/>
      <c r="N4468" s="262" t="n">
        <v>121.9725</v>
      </c>
      <c r="O4468" s="262" t="n">
        <v>1.39</v>
      </c>
      <c r="P4468" s="262" t="n">
        <v>500</v>
      </c>
      <c r="Q4468" s="262" t="n">
        <v>250</v>
      </c>
      <c r="R4468" s="331" t="n">
        <f aca="false">A4468*F4468</f>
        <v>8.4</v>
      </c>
    </row>
    <row r="4469" s="1" customFormat="true" ht="12.75" hidden="false" customHeight="false" outlineLevel="0" collapsed="false">
      <c r="A4469" s="262" t="n">
        <v>10</v>
      </c>
      <c r="B4469" s="332" t="s">
        <v>4493</v>
      </c>
      <c r="C4469" s="332" t="s">
        <v>3234</v>
      </c>
      <c r="D4469" s="332" t="s">
        <v>1145</v>
      </c>
      <c r="E4469" s="262"/>
      <c r="F4469" s="331" t="n">
        <v>0.76</v>
      </c>
      <c r="G4469" s="333" t="n">
        <v>668</v>
      </c>
      <c r="H4469" s="333" t="n">
        <f aca="false">A4469*G4469*(1-H4445/100)</f>
        <v>6680</v>
      </c>
      <c r="I4469" s="334" t="n">
        <v>514.215</v>
      </c>
      <c r="J4469" s="334" t="n">
        <f aca="false">(A4469*I4469)/J4445*K4445</f>
        <v>4667.49</v>
      </c>
      <c r="K4469" s="335" t="n">
        <f aca="false">H4469-J4469</f>
        <v>2012.51</v>
      </c>
      <c r="L4469" s="330"/>
      <c r="M4469" s="262"/>
      <c r="N4469" s="262" t="n">
        <v>514.215</v>
      </c>
      <c r="O4469" s="262" t="n">
        <v>5.86</v>
      </c>
      <c r="P4469" s="262" t="n">
        <v>930</v>
      </c>
      <c r="Q4469" s="262" t="n">
        <v>668</v>
      </c>
      <c r="R4469" s="331" t="n">
        <f aca="false">A4469*F4469</f>
        <v>7.6</v>
      </c>
    </row>
    <row r="4470" s="1" customFormat="true" ht="12.75" hidden="false" customHeight="false" outlineLevel="0" collapsed="false">
      <c r="A4470" s="262" t="n">
        <v>12</v>
      </c>
      <c r="B4470" s="332" t="s">
        <v>4290</v>
      </c>
      <c r="C4470" s="332" t="s">
        <v>4291</v>
      </c>
      <c r="D4470" s="332" t="s">
        <v>4292</v>
      </c>
      <c r="E4470" s="262"/>
      <c r="F4470" s="331" t="n">
        <v>0.65</v>
      </c>
      <c r="G4470" s="333" t="n">
        <v>450</v>
      </c>
      <c r="H4470" s="333" t="n">
        <f aca="false">A4470*G4470*(1-H4445/100)</f>
        <v>5400</v>
      </c>
      <c r="I4470" s="334" t="n">
        <v>333.45</v>
      </c>
      <c r="J4470" s="334" t="n">
        <f aca="false">(A4470*I4470)/J4445*K4445</f>
        <v>3632.04</v>
      </c>
      <c r="K4470" s="335" t="n">
        <f aca="false">H4470-J4470</f>
        <v>1767.96</v>
      </c>
      <c r="L4470" s="330"/>
      <c r="M4470" s="262"/>
      <c r="N4470" s="262" t="n">
        <v>333.45</v>
      </c>
      <c r="O4470" s="262" t="n">
        <v>3.8</v>
      </c>
      <c r="P4470" s="262" t="n">
        <v>600</v>
      </c>
      <c r="Q4470" s="262" t="n">
        <v>450</v>
      </c>
      <c r="R4470" s="331" t="n">
        <f aca="false">A4470*F4470</f>
        <v>7.8</v>
      </c>
    </row>
    <row r="4471" s="1" customFormat="true" ht="12.75" hidden="false" customHeight="false" outlineLevel="0" collapsed="false">
      <c r="A4471" s="262" t="n">
        <v>4</v>
      </c>
      <c r="B4471" s="332" t="s">
        <v>2618</v>
      </c>
      <c r="C4471" s="332" t="s">
        <v>1806</v>
      </c>
      <c r="D4471" s="332" t="s">
        <v>2619</v>
      </c>
      <c r="E4471" s="262"/>
      <c r="F4471" s="331" t="n">
        <v>0.96</v>
      </c>
      <c r="G4471" s="333" t="n">
        <v>829</v>
      </c>
      <c r="H4471" s="333" t="n">
        <f aca="false">A4471*G4471*(1-H4445/100)</f>
        <v>3316</v>
      </c>
      <c r="I4471" s="334" t="n">
        <v>614.25</v>
      </c>
      <c r="J4471" s="334" t="n">
        <f aca="false">(A4471*I4471)/J4445*K4445</f>
        <v>2230.2</v>
      </c>
      <c r="K4471" s="335" t="n">
        <f aca="false">H4471-J4471</f>
        <v>1085.8</v>
      </c>
      <c r="L4471" s="330"/>
      <c r="M4471" s="262"/>
      <c r="N4471" s="262" t="n">
        <v>614.25</v>
      </c>
      <c r="O4471" s="262" t="n">
        <v>7</v>
      </c>
      <c r="P4471" s="262" t="n">
        <v>1110</v>
      </c>
      <c r="Q4471" s="262" t="n">
        <v>829</v>
      </c>
      <c r="R4471" s="331" t="n">
        <f aca="false">A4471*F4471</f>
        <v>3.84</v>
      </c>
    </row>
    <row r="4472" s="1" customFormat="true" ht="12.75" hidden="false" customHeight="false" outlineLevel="0" collapsed="false">
      <c r="A4472" s="262" t="n">
        <v>4</v>
      </c>
      <c r="B4472" s="332" t="s">
        <v>4876</v>
      </c>
      <c r="C4472" s="332" t="s">
        <v>1556</v>
      </c>
      <c r="D4472" s="332" t="s">
        <v>4877</v>
      </c>
      <c r="E4472" s="262"/>
      <c r="F4472" s="331" t="n">
        <v>0.96</v>
      </c>
      <c r="G4472" s="333" t="n">
        <v>355</v>
      </c>
      <c r="H4472" s="333" t="n">
        <f aca="false">A4472*G4472*(1-H4445/100)</f>
        <v>1420</v>
      </c>
      <c r="I4472" s="334" t="n">
        <v>263.25</v>
      </c>
      <c r="J4472" s="334" t="n">
        <f aca="false">(A4472*I4472)/J4445*K4445</f>
        <v>955.8</v>
      </c>
      <c r="K4472" s="335" t="n">
        <f aca="false">H4472-J4472</f>
        <v>464.2</v>
      </c>
      <c r="L4472" s="330"/>
      <c r="M4472" s="262"/>
      <c r="N4472" s="262" t="n">
        <v>263.25</v>
      </c>
      <c r="O4472" s="262" t="n">
        <v>3</v>
      </c>
      <c r="P4472" s="262" t="n">
        <v>526.5</v>
      </c>
      <c r="Q4472" s="262" t="n">
        <v>355</v>
      </c>
      <c r="R4472" s="331" t="n">
        <f aca="false">A4472*F4472</f>
        <v>3.84</v>
      </c>
    </row>
    <row r="4473" s="1" customFormat="true" ht="12.75" hidden="false" customHeight="false" outlineLevel="0" collapsed="false">
      <c r="A4473" s="262" t="n">
        <v>24</v>
      </c>
      <c r="B4473" s="332" t="s">
        <v>1909</v>
      </c>
      <c r="C4473" s="332" t="s">
        <v>1910</v>
      </c>
      <c r="D4473" s="332" t="s">
        <v>1911</v>
      </c>
      <c r="E4473" s="262"/>
      <c r="F4473" s="331" t="n">
        <v>0.36</v>
      </c>
      <c r="G4473" s="333" t="n">
        <v>166</v>
      </c>
      <c r="H4473" s="333" t="n">
        <f aca="false">A4473*G4473*(1-H4445/100)</f>
        <v>3984</v>
      </c>
      <c r="I4473" s="334" t="n">
        <v>122.85</v>
      </c>
      <c r="J4473" s="334" t="n">
        <f aca="false">(A4473*I4473)/J4445*K4445</f>
        <v>2676.24</v>
      </c>
      <c r="K4473" s="335" t="n">
        <f aca="false">H4473-J4473</f>
        <v>1307.76</v>
      </c>
      <c r="L4473" s="330"/>
      <c r="M4473" s="262"/>
      <c r="N4473" s="262" t="n">
        <v>122.85</v>
      </c>
      <c r="O4473" s="262" t="n">
        <v>1.4</v>
      </c>
      <c r="P4473" s="262" t="n">
        <v>245.7</v>
      </c>
      <c r="Q4473" s="262" t="n">
        <v>166</v>
      </c>
      <c r="R4473" s="331" t="n">
        <f aca="false">A4473*F4473</f>
        <v>8.64</v>
      </c>
    </row>
    <row r="4474" s="1" customFormat="true" ht="12.75" hidden="false" customHeight="false" outlineLevel="0" collapsed="false">
      <c r="A4474" s="262" t="n">
        <v>12</v>
      </c>
      <c r="B4474" s="332" t="s">
        <v>3454</v>
      </c>
      <c r="C4474" s="332" t="s">
        <v>1562</v>
      </c>
      <c r="D4474" s="332" t="s">
        <v>3455</v>
      </c>
      <c r="E4474" s="262"/>
      <c r="F4474" s="331" t="n">
        <v>0.38</v>
      </c>
      <c r="G4474" s="333" t="n">
        <v>355</v>
      </c>
      <c r="H4474" s="333" t="n">
        <f aca="false">A4474*G4474*(1-H4445/100)</f>
        <v>4260</v>
      </c>
      <c r="I4474" s="334" t="n">
        <v>263.25</v>
      </c>
      <c r="J4474" s="334" t="n">
        <f aca="false">(A4474*I4474)/J4445*K4445</f>
        <v>2867.4</v>
      </c>
      <c r="K4474" s="335" t="n">
        <f aca="false">H4474-J4474</f>
        <v>1392.6</v>
      </c>
      <c r="L4474" s="330"/>
      <c r="M4474" s="262"/>
      <c r="N4474" s="262" t="n">
        <v>263.25</v>
      </c>
      <c r="O4474" s="262" t="n">
        <v>3</v>
      </c>
      <c r="P4474" s="262" t="n">
        <v>600</v>
      </c>
      <c r="Q4474" s="262" t="n">
        <v>355</v>
      </c>
      <c r="R4474" s="331" t="n">
        <f aca="false">A4474*F4474</f>
        <v>4.56</v>
      </c>
    </row>
    <row r="4475" s="1" customFormat="true" ht="12.75" hidden="false" customHeight="false" outlineLevel="0" collapsed="false">
      <c r="A4475" s="262" t="n">
        <v>12</v>
      </c>
      <c r="B4475" s="332" t="s">
        <v>2303</v>
      </c>
      <c r="C4475" s="332" t="s">
        <v>1562</v>
      </c>
      <c r="D4475" s="332" t="s">
        <v>2304</v>
      </c>
      <c r="E4475" s="262"/>
      <c r="F4475" s="331" t="n">
        <v>0.35</v>
      </c>
      <c r="G4475" s="333" t="n">
        <v>296</v>
      </c>
      <c r="H4475" s="333" t="n">
        <f aca="false">A4475*G4475*(1-H4445/100)</f>
        <v>3552</v>
      </c>
      <c r="I4475" s="334" t="n">
        <v>219.375</v>
      </c>
      <c r="J4475" s="334" t="n">
        <f aca="false">(A4475*I4475)/J4445*K4445</f>
        <v>2389.5</v>
      </c>
      <c r="K4475" s="335" t="n">
        <f aca="false">H4475-J4475</f>
        <v>1162.5</v>
      </c>
      <c r="L4475" s="330"/>
      <c r="M4475" s="262"/>
      <c r="N4475" s="262" t="n">
        <v>219.375</v>
      </c>
      <c r="O4475" s="262" t="n">
        <v>2.5</v>
      </c>
      <c r="P4475" s="262" t="n">
        <v>500</v>
      </c>
      <c r="Q4475" s="262" t="n">
        <v>296</v>
      </c>
      <c r="R4475" s="331" t="n">
        <f aca="false">A4475*F4475</f>
        <v>4.2</v>
      </c>
    </row>
    <row r="4476" s="1" customFormat="true" ht="12.75" hidden="false" customHeight="false" outlineLevel="0" collapsed="false">
      <c r="A4476" s="262" t="n">
        <v>24</v>
      </c>
      <c r="B4476" s="332" t="s">
        <v>4709</v>
      </c>
      <c r="C4476" s="332" t="s">
        <v>1565</v>
      </c>
      <c r="D4476" s="332" t="s">
        <v>4710</v>
      </c>
      <c r="E4476" s="262"/>
      <c r="F4476" s="331" t="n">
        <v>0.37</v>
      </c>
      <c r="G4476" s="333" t="n">
        <v>159</v>
      </c>
      <c r="H4476" s="333" t="n">
        <f aca="false">A4476*G4476*(1-H4445/100)</f>
        <v>3816</v>
      </c>
      <c r="I4476" s="334" t="n">
        <v>117.585</v>
      </c>
      <c r="J4476" s="334" t="n">
        <f aca="false">(A4476*I4476)/J4445*K4445</f>
        <v>2561.544</v>
      </c>
      <c r="K4476" s="335" t="n">
        <f aca="false">H4476-J4476</f>
        <v>1254.456</v>
      </c>
      <c r="L4476" s="330"/>
      <c r="M4476" s="262"/>
      <c r="N4476" s="262" t="n">
        <v>117.585</v>
      </c>
      <c r="O4476" s="262" t="n">
        <v>1.34</v>
      </c>
      <c r="P4476" s="262" t="n">
        <v>300</v>
      </c>
      <c r="Q4476" s="262" t="n">
        <v>159</v>
      </c>
      <c r="R4476" s="331" t="n">
        <f aca="false">A4476*F4476</f>
        <v>8.88</v>
      </c>
    </row>
    <row r="4477" s="1" customFormat="true" ht="12.75" hidden="false" customHeight="false" outlineLevel="0" collapsed="false">
      <c r="A4477" s="262" t="n">
        <v>12</v>
      </c>
      <c r="B4477" s="332" t="s">
        <v>1912</v>
      </c>
      <c r="C4477" s="332" t="s">
        <v>1562</v>
      </c>
      <c r="D4477" s="332" t="s">
        <v>1913</v>
      </c>
      <c r="E4477" s="262"/>
      <c r="F4477" s="331" t="n">
        <v>0.66</v>
      </c>
      <c r="G4477" s="333" t="n">
        <v>213</v>
      </c>
      <c r="H4477" s="333" t="n">
        <f aca="false">A4477*G4477*(1-H4445/100)</f>
        <v>2556</v>
      </c>
      <c r="I4477" s="334" t="n">
        <v>157.95</v>
      </c>
      <c r="J4477" s="334" t="n">
        <f aca="false">(A4477*I4477)/J4445*K4445</f>
        <v>1720.44</v>
      </c>
      <c r="K4477" s="335" t="n">
        <f aca="false">H4477-J4477</f>
        <v>835.56</v>
      </c>
      <c r="L4477" s="330"/>
      <c r="M4477" s="262"/>
      <c r="N4477" s="262" t="n">
        <v>157.95</v>
      </c>
      <c r="O4477" s="262" t="n">
        <v>1.8</v>
      </c>
      <c r="P4477" s="262" t="n">
        <v>400</v>
      </c>
      <c r="Q4477" s="262" t="n">
        <v>213</v>
      </c>
      <c r="R4477" s="331" t="n">
        <f aca="false">A4477*F4477</f>
        <v>7.92</v>
      </c>
    </row>
    <row r="4478" s="1" customFormat="true" ht="12.75" hidden="false" customHeight="false" outlineLevel="0" collapsed="false">
      <c r="A4478" s="262" t="n">
        <v>12</v>
      </c>
      <c r="B4478" s="332" t="s">
        <v>4878</v>
      </c>
      <c r="C4478" s="332" t="s">
        <v>1562</v>
      </c>
      <c r="D4478" s="332" t="s">
        <v>4879</v>
      </c>
      <c r="E4478" s="262"/>
      <c r="F4478" s="331" t="n">
        <v>1.03</v>
      </c>
      <c r="G4478" s="333" t="n">
        <v>332</v>
      </c>
      <c r="H4478" s="333" t="n">
        <f aca="false">A4478*G4478*(1-H4445/100)</f>
        <v>3984</v>
      </c>
      <c r="I4478" s="334" t="n">
        <v>245.7</v>
      </c>
      <c r="J4478" s="334" t="n">
        <f aca="false">(A4478*I4478)/J4445*K4445</f>
        <v>2676.24</v>
      </c>
      <c r="K4478" s="335" t="n">
        <f aca="false">H4478-J4478</f>
        <v>1307.76</v>
      </c>
      <c r="L4478" s="330"/>
      <c r="M4478" s="262"/>
      <c r="N4478" s="262" t="n">
        <v>245.7</v>
      </c>
      <c r="O4478" s="262" t="n">
        <v>2.8</v>
      </c>
      <c r="P4478" s="262" t="n">
        <v>500</v>
      </c>
      <c r="Q4478" s="262" t="n">
        <v>332</v>
      </c>
      <c r="R4478" s="331" t="n">
        <f aca="false">A4478*F4478</f>
        <v>12.36</v>
      </c>
    </row>
    <row r="4479" s="1" customFormat="true" ht="12.75" hidden="false" customHeight="false" outlineLevel="0" collapsed="false">
      <c r="A4479" s="262" t="n">
        <v>36</v>
      </c>
      <c r="B4479" s="332" t="s">
        <v>3728</v>
      </c>
      <c r="C4479" s="332" t="s">
        <v>1562</v>
      </c>
      <c r="D4479" s="332" t="s">
        <v>3729</v>
      </c>
      <c r="E4479" s="262"/>
      <c r="F4479" s="331" t="n">
        <v>0.3</v>
      </c>
      <c r="G4479" s="333" t="n">
        <v>261</v>
      </c>
      <c r="H4479" s="333" t="n">
        <f aca="false">A4479*G4479*(1-H4445/100)</f>
        <v>9396</v>
      </c>
      <c r="I4479" s="334" t="n">
        <v>193.05</v>
      </c>
      <c r="J4479" s="334" t="n">
        <f aca="false">(A4479*I4479)/J4445*K4445</f>
        <v>6308.28</v>
      </c>
      <c r="K4479" s="335" t="n">
        <f aca="false">H4479-J4479</f>
        <v>3087.72</v>
      </c>
      <c r="L4479" s="330"/>
      <c r="M4479" s="262"/>
      <c r="N4479" s="262" t="n">
        <v>193.05</v>
      </c>
      <c r="O4479" s="262" t="n">
        <v>2.2</v>
      </c>
      <c r="P4479" s="262" t="n">
        <v>500</v>
      </c>
      <c r="Q4479" s="262" t="n">
        <v>261</v>
      </c>
      <c r="R4479" s="331" t="n">
        <f aca="false">A4479*F4479</f>
        <v>10.8</v>
      </c>
    </row>
    <row r="4480" s="1" customFormat="true" ht="12.75" hidden="false" customHeight="false" outlineLevel="0" collapsed="false">
      <c r="A4480" s="262" t="n">
        <v>12</v>
      </c>
      <c r="B4480" s="332" t="s">
        <v>1914</v>
      </c>
      <c r="C4480" s="332" t="s">
        <v>1565</v>
      </c>
      <c r="D4480" s="332" t="s">
        <v>1915</v>
      </c>
      <c r="E4480" s="262"/>
      <c r="F4480" s="331" t="n">
        <v>1.68</v>
      </c>
      <c r="G4480" s="333" t="n">
        <v>888</v>
      </c>
      <c r="H4480" s="333" t="n">
        <f aca="false">A4480*G4480*(1-H4445/100)</f>
        <v>10656</v>
      </c>
      <c r="I4480" s="334" t="n">
        <v>658.125</v>
      </c>
      <c r="J4480" s="334" t="n">
        <f aca="false">(A4480*I4480)/J4445*K4445</f>
        <v>7168.5</v>
      </c>
      <c r="K4480" s="335" t="n">
        <f aca="false">H4480-J4480</f>
        <v>3487.5</v>
      </c>
      <c r="L4480" s="330"/>
      <c r="M4480" s="262"/>
      <c r="N4480" s="262" t="n">
        <v>658.125</v>
      </c>
      <c r="O4480" s="262" t="n">
        <v>7.5</v>
      </c>
      <c r="P4480" s="262" t="n">
        <v>1200</v>
      </c>
      <c r="Q4480" s="262" t="n">
        <v>888</v>
      </c>
      <c r="R4480" s="331" t="n">
        <f aca="false">A4480*F4480</f>
        <v>20.16</v>
      </c>
    </row>
    <row r="4481" s="1" customFormat="true" ht="12.75" hidden="false" customHeight="false" outlineLevel="0" collapsed="false">
      <c r="A4481" s="262" t="n">
        <v>4</v>
      </c>
      <c r="B4481" s="332" t="s">
        <v>3921</v>
      </c>
      <c r="C4481" s="332" t="s">
        <v>1570</v>
      </c>
      <c r="D4481" s="332" t="s">
        <v>3922</v>
      </c>
      <c r="E4481" s="262"/>
      <c r="F4481" s="331" t="n">
        <v>1.61</v>
      </c>
      <c r="G4481" s="333" t="n">
        <v>652</v>
      </c>
      <c r="H4481" s="333" t="n">
        <f aca="false">A4481*G4481*(1-H4445/100)</f>
        <v>2608</v>
      </c>
      <c r="I4481" s="334" t="n">
        <v>482.625</v>
      </c>
      <c r="J4481" s="334" t="n">
        <f aca="false">(A4481*I4481)/J4445*K4445</f>
        <v>1752.3</v>
      </c>
      <c r="K4481" s="335" t="n">
        <f aca="false">H4481-J4481</f>
        <v>855.7</v>
      </c>
      <c r="L4481" s="330"/>
      <c r="M4481" s="262"/>
      <c r="N4481" s="262" t="n">
        <v>482.625</v>
      </c>
      <c r="O4481" s="262" t="n">
        <v>5.5</v>
      </c>
      <c r="P4481" s="262" t="n">
        <v>870</v>
      </c>
      <c r="Q4481" s="262" t="n">
        <v>652</v>
      </c>
      <c r="R4481" s="331" t="n">
        <f aca="false">A4481*F4481</f>
        <v>6.44</v>
      </c>
    </row>
    <row r="4482" s="1" customFormat="true" ht="12.75" hidden="false" customHeight="false" outlineLevel="0" collapsed="false">
      <c r="A4482" s="336" t="n">
        <f aca="false">SUM(A4446:A4481)</f>
        <v>521</v>
      </c>
      <c r="B4482" s="336" t="s">
        <v>377</v>
      </c>
      <c r="C4482" s="336"/>
      <c r="D4482" s="336"/>
      <c r="E4482" s="336"/>
      <c r="F4482" s="337" t="n">
        <f aca="false">R4482</f>
        <v>476.52</v>
      </c>
      <c r="G4482" s="338"/>
      <c r="H4482" s="339" t="n">
        <f aca="false">SUM(H4446:H4481)</f>
        <v>191307</v>
      </c>
      <c r="I4482" s="340"/>
      <c r="J4482" s="341" t="n">
        <f aca="false">SUM(J4446:J4481)</f>
        <v>126683.266</v>
      </c>
      <c r="K4482" s="335" t="n">
        <f aca="false">SUM(K4446:K4481)</f>
        <v>64623.734</v>
      </c>
      <c r="L4482" s="330"/>
      <c r="M4482" s="262"/>
      <c r="N4482" s="262"/>
      <c r="O4482" s="262"/>
      <c r="P4482" s="262"/>
      <c r="Q4482" s="262"/>
      <c r="R4482" s="331" t="n">
        <f aca="false">SUM(R4446:R4481)</f>
        <v>476.52</v>
      </c>
    </row>
    <row r="4483" s="1" customFormat="true" ht="12.75" hidden="false" customHeight="false" outlineLevel="0" collapsed="false">
      <c r="A4483" s="262"/>
      <c r="B4483" s="272" t="s">
        <v>914</v>
      </c>
      <c r="C4483" s="342"/>
      <c r="D4483" s="342"/>
      <c r="E4483" s="262"/>
      <c r="F4483" s="262"/>
      <c r="G4483" s="333"/>
      <c r="H4483" s="343" t="n">
        <v>0</v>
      </c>
      <c r="I4483" s="344" t="n">
        <f aca="false">K4484/J4484</f>
        <v>0.510120523731998</v>
      </c>
      <c r="J4483" s="345"/>
      <c r="K4483" s="335"/>
      <c r="L4483" s="330"/>
      <c r="M4483" s="262"/>
      <c r="N4483" s="262"/>
      <c r="O4483" s="262"/>
      <c r="P4483" s="262"/>
      <c r="Q4483" s="262"/>
      <c r="R4483" s="331"/>
    </row>
    <row r="4484" s="1" customFormat="true" ht="13.5" hidden="false" customHeight="false" outlineLevel="0" collapsed="false">
      <c r="A4484" s="346"/>
      <c r="B4484" s="346" t="s">
        <v>915</v>
      </c>
      <c r="C4484" s="346"/>
      <c r="D4484" s="346"/>
      <c r="E4484" s="346"/>
      <c r="F4484" s="347"/>
      <c r="G4484" s="348"/>
      <c r="H4484" s="349" t="n">
        <f aca="false">SUM(H4482:H4483)</f>
        <v>191307</v>
      </c>
      <c r="I4484" s="350" t="n">
        <f aca="false">K4484/H4484</f>
        <v>0.337801199119739</v>
      </c>
      <c r="J4484" s="351" t="n">
        <f aca="false">SUM(J4482:J4483)</f>
        <v>126683.266</v>
      </c>
      <c r="K4484" s="352" t="n">
        <f aca="false">H4484-J4484</f>
        <v>64623.734</v>
      </c>
      <c r="L4484" s="330"/>
      <c r="M4484" s="262"/>
      <c r="N4484" s="262"/>
      <c r="O4484" s="262"/>
      <c r="P4484" s="262"/>
      <c r="Q4484" s="262"/>
      <c r="R4484" s="331"/>
    </row>
    <row r="4485" s="1" customFormat="true" ht="13.5" hidden="false" customHeight="false" outlineLevel="0" collapsed="false">
      <c r="A4485" s="262"/>
      <c r="B4485" s="272"/>
      <c r="C4485" s="342"/>
      <c r="D4485" s="342"/>
      <c r="E4485" s="262"/>
      <c r="F4485" s="262"/>
      <c r="G4485" s="262"/>
      <c r="H4485" s="262"/>
      <c r="I4485" s="354"/>
      <c r="J4485" s="354"/>
      <c r="K4485" s="355"/>
      <c r="L4485" s="330"/>
      <c r="M4485" s="262"/>
      <c r="N4485" s="262"/>
      <c r="O4485" s="262"/>
      <c r="P4485" s="262"/>
      <c r="Q4485" s="262"/>
      <c r="R4485" s="331"/>
    </row>
    <row r="4486" s="1" customFormat="true" ht="13.5" hidden="false" customHeight="false" outlineLevel="0" collapsed="false">
      <c r="A4486" s="322"/>
      <c r="B4486" s="272" t="s">
        <v>4880</v>
      </c>
      <c r="C4486" s="324"/>
      <c r="D4486" s="325" t="n">
        <v>42809</v>
      </c>
      <c r="E4486" s="322"/>
      <c r="F4486" s="322" t="s">
        <v>4881</v>
      </c>
      <c r="G4486" s="324"/>
      <c r="H4486" s="326" t="n">
        <v>0</v>
      </c>
      <c r="I4486" s="327" t="s">
        <v>358</v>
      </c>
      <c r="J4486" s="328" t="n">
        <v>65</v>
      </c>
      <c r="K4486" s="329" t="n">
        <v>59</v>
      </c>
      <c r="L4486" s="330"/>
      <c r="M4486" s="262"/>
      <c r="N4486" s="262"/>
      <c r="O4486" s="262"/>
      <c r="P4486" s="262"/>
      <c r="Q4486" s="262"/>
      <c r="R4486" s="331"/>
    </row>
    <row r="4487" s="1" customFormat="true" ht="12.75" hidden="false" customHeight="false" outlineLevel="0" collapsed="false">
      <c r="A4487" s="262" t="n">
        <v>8</v>
      </c>
      <c r="B4487" s="332" t="s">
        <v>1818</v>
      </c>
      <c r="C4487" s="332" t="s">
        <v>1819</v>
      </c>
      <c r="D4487" s="332" t="s">
        <v>1820</v>
      </c>
      <c r="E4487" s="262"/>
      <c r="F4487" s="331" t="n">
        <v>0.18</v>
      </c>
      <c r="G4487" s="333" t="n">
        <v>36</v>
      </c>
      <c r="H4487" s="333" t="n">
        <f aca="false">A4487*G4487*(1-H4486/100)</f>
        <v>288</v>
      </c>
      <c r="I4487" s="334" t="n">
        <v>26.39</v>
      </c>
      <c r="J4487" s="334" t="n">
        <f aca="false">(A4487*I4487)/J4486*K4486</f>
        <v>191.632</v>
      </c>
      <c r="K4487" s="335" t="n">
        <f aca="false">H4487-J4487</f>
        <v>96.368</v>
      </c>
      <c r="L4487" s="330"/>
      <c r="M4487" s="262"/>
      <c r="N4487" s="262" t="n">
        <v>26.39</v>
      </c>
      <c r="O4487" s="262" t="n">
        <v>0.29</v>
      </c>
      <c r="P4487" s="262"/>
      <c r="Q4487" s="262" t="n">
        <v>36</v>
      </c>
      <c r="R4487" s="331" t="n">
        <f aca="false">A4487*F4487</f>
        <v>1.44</v>
      </c>
    </row>
    <row r="4488" s="1" customFormat="true" ht="12.75" hidden="false" customHeight="false" outlineLevel="0" collapsed="false">
      <c r="A4488" s="262" t="n">
        <v>1</v>
      </c>
      <c r="B4488" s="332" t="s">
        <v>4882</v>
      </c>
      <c r="C4488" s="332" t="s">
        <v>4883</v>
      </c>
      <c r="D4488" s="332" t="s">
        <v>4884</v>
      </c>
      <c r="E4488" s="262"/>
      <c r="F4488" s="331"/>
      <c r="G4488" s="333" t="n">
        <v>861</v>
      </c>
      <c r="H4488" s="333" t="n">
        <f aca="false">A4488*G4488*(1-H4486/100)</f>
        <v>861</v>
      </c>
      <c r="I4488" s="334" t="n">
        <v>717.535</v>
      </c>
      <c r="J4488" s="334" t="n">
        <f aca="false">(A4488*I4488)/J4486*K4486</f>
        <v>651.301</v>
      </c>
      <c r="K4488" s="335" t="n">
        <f aca="false">H4488-J4488</f>
        <v>209.699</v>
      </c>
      <c r="L4488" s="330"/>
      <c r="M4488" s="262"/>
      <c r="N4488" s="262" t="n">
        <v>717.535</v>
      </c>
      <c r="O4488" s="262" t="n">
        <v>8.3</v>
      </c>
      <c r="P4488" s="262" t="n">
        <v>1076.3025</v>
      </c>
      <c r="Q4488" s="262" t="n">
        <v>861.042</v>
      </c>
      <c r="R4488" s="331" t="n">
        <f aca="false">A4488*F4488</f>
        <v>0</v>
      </c>
    </row>
    <row r="4489" s="1" customFormat="true" ht="12.75" hidden="false" customHeight="false" outlineLevel="0" collapsed="false">
      <c r="A4489" s="262" t="n">
        <v>4</v>
      </c>
      <c r="B4489" s="332" t="s">
        <v>1656</v>
      </c>
      <c r="C4489" s="332" t="s">
        <v>1550</v>
      </c>
      <c r="D4489" s="332" t="s">
        <v>1657</v>
      </c>
      <c r="E4489" s="262"/>
      <c r="F4489" s="331" t="n">
        <v>0.25</v>
      </c>
      <c r="G4489" s="333" t="n">
        <v>385</v>
      </c>
      <c r="H4489" s="333" t="n">
        <f aca="false">A4489*G4489*(1-H4486/100)</f>
        <v>1540</v>
      </c>
      <c r="I4489" s="334" t="n">
        <v>284.83</v>
      </c>
      <c r="J4489" s="334" t="n">
        <f aca="false">(A4489*I4489)/J4486*K4486</f>
        <v>1034.152</v>
      </c>
      <c r="K4489" s="335" t="n">
        <f aca="false">H4489-J4489</f>
        <v>505.848</v>
      </c>
      <c r="L4489" s="330"/>
      <c r="M4489" s="262"/>
      <c r="N4489" s="262" t="n">
        <v>284.83</v>
      </c>
      <c r="O4489" s="262" t="n">
        <v>3.13</v>
      </c>
      <c r="P4489" s="262" t="n">
        <v>460</v>
      </c>
      <c r="Q4489" s="262" t="n">
        <v>384.5205</v>
      </c>
      <c r="R4489" s="331" t="n">
        <f aca="false">A4489*F4489</f>
        <v>1</v>
      </c>
    </row>
    <row r="4490" s="1" customFormat="true" ht="12.75" hidden="false" customHeight="false" outlineLevel="0" collapsed="false">
      <c r="A4490" s="262" t="n">
        <v>1</v>
      </c>
      <c r="B4490" s="332" t="s">
        <v>2812</v>
      </c>
      <c r="C4490" s="332" t="s">
        <v>1794</v>
      </c>
      <c r="D4490" s="332" t="s">
        <v>2813</v>
      </c>
      <c r="E4490" s="262"/>
      <c r="F4490" s="331" t="n">
        <v>2.87</v>
      </c>
      <c r="G4490" s="333" t="n">
        <v>1817</v>
      </c>
      <c r="H4490" s="333" t="n">
        <f aca="false">A4490*G4490*(1-H4486/100)</f>
        <v>1817</v>
      </c>
      <c r="I4490" s="334" t="n">
        <v>1297.8225</v>
      </c>
      <c r="J4490" s="334" t="n">
        <f aca="false">(A4490*I4490)/J4486*K4486</f>
        <v>1178.0235</v>
      </c>
      <c r="K4490" s="335" t="n">
        <f aca="false">H4490-J4490</f>
        <v>638.9765</v>
      </c>
      <c r="L4490" s="330"/>
      <c r="M4490" s="262"/>
      <c r="N4490" s="262" t="n">
        <v>1297.8225</v>
      </c>
      <c r="O4490" s="262" t="n">
        <v>14.79</v>
      </c>
      <c r="P4490" s="262" t="n">
        <v>1950</v>
      </c>
      <c r="Q4490" s="262" t="n">
        <v>1816.9515</v>
      </c>
      <c r="R4490" s="331" t="n">
        <f aca="false">A4490*F4490</f>
        <v>2.87</v>
      </c>
    </row>
    <row r="4491" s="1" customFormat="true" ht="12.75" hidden="false" customHeight="false" outlineLevel="0" collapsed="false">
      <c r="A4491" s="262" t="n">
        <v>1</v>
      </c>
      <c r="B4491" s="332" t="s">
        <v>4885</v>
      </c>
      <c r="C4491" s="332" t="s">
        <v>1794</v>
      </c>
      <c r="D4491" s="332" t="s">
        <v>4886</v>
      </c>
      <c r="E4491" s="262"/>
      <c r="F4491" s="331" t="n">
        <v>2.97</v>
      </c>
      <c r="G4491" s="333" t="n">
        <v>1817</v>
      </c>
      <c r="H4491" s="333" t="n">
        <f aca="false">A4491*G4491*(1-H4486/100)</f>
        <v>1817</v>
      </c>
      <c r="I4491" s="334" t="n">
        <v>1297.8225</v>
      </c>
      <c r="J4491" s="334" t="n">
        <f aca="false">(A4491*I4491)/J4486*K4486</f>
        <v>1178.0235</v>
      </c>
      <c r="K4491" s="335" t="n">
        <f aca="false">H4491-J4491</f>
        <v>638.9765</v>
      </c>
      <c r="L4491" s="330"/>
      <c r="M4491" s="262"/>
      <c r="N4491" s="262" t="n">
        <v>1297.8225</v>
      </c>
      <c r="O4491" s="262" t="n">
        <v>14.79</v>
      </c>
      <c r="P4491" s="262" t="n">
        <v>1950</v>
      </c>
      <c r="Q4491" s="262" t="n">
        <v>1816.9515</v>
      </c>
      <c r="R4491" s="331" t="n">
        <f aca="false">A4491*F4491</f>
        <v>2.97</v>
      </c>
    </row>
    <row r="4492" s="1" customFormat="true" ht="12.75" hidden="false" customHeight="false" outlineLevel="0" collapsed="false">
      <c r="A4492" s="262" t="n">
        <v>4</v>
      </c>
      <c r="B4492" s="332" t="s">
        <v>1898</v>
      </c>
      <c r="C4492" s="332" t="s">
        <v>1664</v>
      </c>
      <c r="D4492" s="332" t="s">
        <v>1899</v>
      </c>
      <c r="E4492" s="262"/>
      <c r="F4492" s="331" t="n">
        <v>0.04</v>
      </c>
      <c r="G4492" s="333" t="n">
        <v>64</v>
      </c>
      <c r="H4492" s="333" t="n">
        <f aca="false">A4492*G4492*(1-H4486/100)</f>
        <v>256</v>
      </c>
      <c r="I4492" s="334" t="n">
        <v>45.63</v>
      </c>
      <c r="J4492" s="334" t="n">
        <f aca="false">(A4492*I4492)/J4486*K4486</f>
        <v>165.672</v>
      </c>
      <c r="K4492" s="335" t="n">
        <f aca="false">H4492-J4492</f>
        <v>90.328</v>
      </c>
      <c r="L4492" s="330"/>
      <c r="M4492" s="262"/>
      <c r="N4492" s="262" t="n">
        <v>45.63</v>
      </c>
      <c r="O4492" s="262" t="n">
        <v>0.52</v>
      </c>
      <c r="P4492" s="262" t="n">
        <v>80</v>
      </c>
      <c r="Q4492" s="262" t="n">
        <v>63.882</v>
      </c>
      <c r="R4492" s="331" t="n">
        <f aca="false">A4492*F4492</f>
        <v>0.16</v>
      </c>
    </row>
    <row r="4493" s="1" customFormat="true" ht="12.75" hidden="false" customHeight="false" outlineLevel="0" collapsed="false">
      <c r="A4493" s="262" t="n">
        <v>4</v>
      </c>
      <c r="B4493" s="332" t="s">
        <v>1679</v>
      </c>
      <c r="C4493" s="332" t="s">
        <v>1680</v>
      </c>
      <c r="D4493" s="332" t="s">
        <v>1681</v>
      </c>
      <c r="E4493" s="262"/>
      <c r="F4493" s="331" t="n">
        <v>0.02</v>
      </c>
      <c r="G4493" s="333" t="n">
        <v>107</v>
      </c>
      <c r="H4493" s="333" t="n">
        <f aca="false">A4493*G4493*(1-H4486/100)</f>
        <v>428</v>
      </c>
      <c r="I4493" s="334" t="n">
        <v>78.975</v>
      </c>
      <c r="J4493" s="334" t="n">
        <f aca="false">(A4493*I4493)/J4486*K4486</f>
        <v>286.74</v>
      </c>
      <c r="K4493" s="335" t="n">
        <f aca="false">H4493-J4493</f>
        <v>141.26</v>
      </c>
      <c r="L4493" s="330"/>
      <c r="M4493" s="262"/>
      <c r="N4493" s="262" t="n">
        <v>78.975</v>
      </c>
      <c r="O4493" s="262" t="n">
        <v>0.9</v>
      </c>
      <c r="P4493" s="262" t="n">
        <v>120</v>
      </c>
      <c r="Q4493" s="262" t="n">
        <v>106.6163</v>
      </c>
      <c r="R4493" s="331" t="n">
        <f aca="false">A4493*F4493</f>
        <v>0.08</v>
      </c>
    </row>
    <row r="4494" s="1" customFormat="true" ht="12.75" hidden="false" customHeight="false" outlineLevel="0" collapsed="false">
      <c r="A4494" s="336" t="n">
        <f aca="false">SUM(A4487:A4493)</f>
        <v>23</v>
      </c>
      <c r="B4494" s="336" t="s">
        <v>377</v>
      </c>
      <c r="C4494" s="336"/>
      <c r="D4494" s="336"/>
      <c r="E4494" s="336"/>
      <c r="F4494" s="337" t="n">
        <f aca="false">R4494</f>
        <v>8.52</v>
      </c>
      <c r="G4494" s="338"/>
      <c r="H4494" s="339" t="n">
        <f aca="false">SUM(H4487:H4493)</f>
        <v>7007</v>
      </c>
      <c r="I4494" s="340"/>
      <c r="J4494" s="341" t="n">
        <f aca="false">SUM(J4487:J4493)</f>
        <v>4685.544</v>
      </c>
      <c r="K4494" s="335" t="n">
        <f aca="false">SUM(K4487:K4493)</f>
        <v>2321.456</v>
      </c>
      <c r="L4494" s="330"/>
      <c r="M4494" s="262"/>
      <c r="N4494" s="262"/>
      <c r="O4494" s="262"/>
      <c r="P4494" s="262"/>
      <c r="Q4494" s="262"/>
      <c r="R4494" s="331" t="n">
        <f aca="false">SUM(R4487:R4493)</f>
        <v>8.52</v>
      </c>
    </row>
    <row r="4495" s="1" customFormat="true" ht="12.75" hidden="false" customHeight="false" outlineLevel="0" collapsed="false">
      <c r="A4495" s="262"/>
      <c r="B4495" s="272" t="s">
        <v>914</v>
      </c>
      <c r="C4495" s="342"/>
      <c r="D4495" s="342"/>
      <c r="E4495" s="262"/>
      <c r="F4495" s="262"/>
      <c r="G4495" s="333"/>
      <c r="H4495" s="343" t="n">
        <v>0</v>
      </c>
      <c r="I4495" s="344" t="n">
        <f aca="false">K4496/J4496</f>
        <v>0.495450688329893</v>
      </c>
      <c r="J4495" s="345"/>
      <c r="K4495" s="335"/>
      <c r="L4495" s="330"/>
      <c r="M4495" s="262"/>
      <c r="N4495" s="262"/>
      <c r="O4495" s="262"/>
      <c r="P4495" s="262"/>
      <c r="Q4495" s="262"/>
      <c r="R4495" s="331"/>
    </row>
    <row r="4496" s="1" customFormat="true" ht="13.5" hidden="false" customHeight="false" outlineLevel="0" collapsed="false">
      <c r="A4496" s="346"/>
      <c r="B4496" s="346" t="s">
        <v>915</v>
      </c>
      <c r="C4496" s="346"/>
      <c r="D4496" s="346"/>
      <c r="E4496" s="346"/>
      <c r="F4496" s="347"/>
      <c r="G4496" s="348"/>
      <c r="H4496" s="349" t="n">
        <f aca="false">SUM(H4494:H4495)</f>
        <v>7007</v>
      </c>
      <c r="I4496" s="350" t="n">
        <f aca="false">K4496/H4496</f>
        <v>0.331305266162409</v>
      </c>
      <c r="J4496" s="351" t="n">
        <f aca="false">SUM(J4494:J4495)</f>
        <v>4685.544</v>
      </c>
      <c r="K4496" s="352" t="n">
        <f aca="false">H4496-J4496</f>
        <v>2321.456</v>
      </c>
      <c r="L4496" s="330"/>
      <c r="M4496" s="262"/>
      <c r="N4496" s="262"/>
      <c r="O4496" s="262"/>
      <c r="P4496" s="262"/>
      <c r="Q4496" s="262"/>
      <c r="R4496" s="331"/>
    </row>
    <row r="4497" s="1" customFormat="true" ht="13.5" hidden="false" customHeight="false" outlineLevel="0" collapsed="false">
      <c r="A4497" s="262"/>
      <c r="B4497" s="332"/>
      <c r="C4497" s="342"/>
      <c r="D4497" s="342"/>
      <c r="E4497" s="262"/>
      <c r="F4497" s="262"/>
      <c r="G4497" s="262"/>
      <c r="H4497" s="262"/>
      <c r="I4497" s="354"/>
      <c r="J4497" s="354"/>
      <c r="K4497" s="355"/>
      <c r="L4497" s="330"/>
      <c r="M4497" s="262"/>
      <c r="N4497" s="262"/>
      <c r="O4497" s="262"/>
      <c r="P4497" s="262"/>
      <c r="Q4497" s="262"/>
      <c r="R4497" s="331"/>
    </row>
    <row r="4498" s="1" customFormat="true" ht="13.5" hidden="false" customHeight="false" outlineLevel="0" collapsed="false">
      <c r="A4498" s="322"/>
      <c r="B4498" s="323" t="s">
        <v>4887</v>
      </c>
      <c r="C4498" s="324" t="s">
        <v>4888</v>
      </c>
      <c r="D4498" s="325" t="n">
        <v>42810</v>
      </c>
      <c r="E4498" s="322"/>
      <c r="F4498" s="322" t="s">
        <v>4889</v>
      </c>
      <c r="G4498" s="324"/>
      <c r="H4498" s="326" t="n">
        <v>5</v>
      </c>
      <c r="I4498" s="327" t="s">
        <v>358</v>
      </c>
      <c r="J4498" s="328" t="n">
        <v>65</v>
      </c>
      <c r="K4498" s="329" t="n">
        <v>59</v>
      </c>
      <c r="L4498" s="330"/>
      <c r="M4498" s="262"/>
      <c r="N4498" s="262"/>
      <c r="O4498" s="262"/>
      <c r="P4498" s="262"/>
      <c r="Q4498" s="262"/>
      <c r="R4498" s="331"/>
    </row>
    <row r="4499" s="1" customFormat="true" ht="12.75" hidden="false" customHeight="false" outlineLevel="0" collapsed="false">
      <c r="A4499" s="262" t="n">
        <v>1</v>
      </c>
      <c r="B4499" s="332" t="s">
        <v>4890</v>
      </c>
      <c r="C4499" s="332" t="s">
        <v>2949</v>
      </c>
      <c r="D4499" s="272" t="s">
        <v>4891</v>
      </c>
      <c r="E4499" s="262"/>
      <c r="F4499" s="331" t="n">
        <v>46.4</v>
      </c>
      <c r="G4499" s="333" t="n">
        <v>13649</v>
      </c>
      <c r="H4499" s="333" t="n">
        <f aca="false">A4499*G4499*(1-H4498/100)</f>
        <v>12966.55</v>
      </c>
      <c r="I4499" s="334" t="n">
        <v>10110.555</v>
      </c>
      <c r="J4499" s="334" t="n">
        <f aca="false">(A4499*I4499)/J4498*K4498</f>
        <v>9177.273</v>
      </c>
      <c r="K4499" s="335" t="n">
        <f aca="false">H4499-J4499</f>
        <v>3789.277</v>
      </c>
      <c r="L4499" s="330"/>
      <c r="M4499" s="262"/>
      <c r="N4499" s="262" t="n">
        <v>10110.555</v>
      </c>
      <c r="O4499" s="262" t="n">
        <v>115.22</v>
      </c>
      <c r="P4499" s="262" t="n">
        <v>15170</v>
      </c>
      <c r="Q4499" s="262" t="n">
        <v>13649.2493</v>
      </c>
      <c r="R4499" s="331" t="n">
        <f aca="false">A4499*F4499</f>
        <v>46.4</v>
      </c>
    </row>
    <row r="4500" s="1" customFormat="true" ht="12.75" hidden="false" customHeight="false" outlineLevel="0" collapsed="false">
      <c r="A4500" s="262" t="n">
        <v>1</v>
      </c>
      <c r="B4500" s="332" t="s">
        <v>4892</v>
      </c>
      <c r="C4500" s="332" t="s">
        <v>2949</v>
      </c>
      <c r="D4500" s="272" t="s">
        <v>4893</v>
      </c>
      <c r="E4500" s="262"/>
      <c r="F4500" s="331" t="n">
        <v>59.08</v>
      </c>
      <c r="G4500" s="333" t="n">
        <v>16200</v>
      </c>
      <c r="H4500" s="333" t="n">
        <f aca="false">A4500*G4500*(1-H4498/100)</f>
        <v>15390</v>
      </c>
      <c r="I4500" s="334" t="n">
        <v>11999.8125</v>
      </c>
      <c r="J4500" s="334" t="n">
        <f aca="false">(A4500*I4500)/J4498*K4498</f>
        <v>10892.1375</v>
      </c>
      <c r="K4500" s="335" t="n">
        <f aca="false">H4500-J4500</f>
        <v>4497.8625</v>
      </c>
      <c r="L4500" s="330"/>
      <c r="M4500" s="262"/>
      <c r="N4500" s="262" t="n">
        <v>11999.8125</v>
      </c>
      <c r="O4500" s="262" t="n">
        <v>136.75</v>
      </c>
      <c r="P4500" s="262" t="n">
        <v>18000</v>
      </c>
      <c r="Q4500" s="262" t="n">
        <v>16199.7469</v>
      </c>
      <c r="R4500" s="331" t="n">
        <f aca="false">A4500*F4500</f>
        <v>59.08</v>
      </c>
    </row>
    <row r="4501" s="1" customFormat="true" ht="12.75" hidden="false" customHeight="false" outlineLevel="0" collapsed="false">
      <c r="A4501" s="336" t="n">
        <f aca="false">SUM(A4499:A4500)</f>
        <v>2</v>
      </c>
      <c r="B4501" s="336" t="s">
        <v>377</v>
      </c>
      <c r="C4501" s="336"/>
      <c r="D4501" s="336"/>
      <c r="E4501" s="336"/>
      <c r="F4501" s="337" t="n">
        <f aca="false">R4501</f>
        <v>105.48</v>
      </c>
      <c r="G4501" s="338"/>
      <c r="H4501" s="339" t="n">
        <f aca="false">SUM(H4499:H4500)</f>
        <v>28356.55</v>
      </c>
      <c r="I4501" s="340"/>
      <c r="J4501" s="341" t="n">
        <f aca="false">SUM(J4499:J4500)</f>
        <v>20069.4105</v>
      </c>
      <c r="K4501" s="335" t="n">
        <f aca="false">SUM(K4499:K4500)</f>
        <v>8287.1395</v>
      </c>
      <c r="L4501" s="330"/>
      <c r="M4501" s="262"/>
      <c r="N4501" s="262"/>
      <c r="O4501" s="262"/>
      <c r="P4501" s="262"/>
      <c r="Q4501" s="262"/>
      <c r="R4501" s="331" t="n">
        <f aca="false">SUM(R4499:R4500)</f>
        <v>105.48</v>
      </c>
    </row>
    <row r="4502" s="1" customFormat="true" ht="12.75" hidden="false" customHeight="false" outlineLevel="0" collapsed="false">
      <c r="A4502" s="262"/>
      <c r="B4502" s="272" t="s">
        <v>914</v>
      </c>
      <c r="C4502" s="342"/>
      <c r="D4502" s="342"/>
      <c r="E4502" s="262"/>
      <c r="F4502" s="262"/>
      <c r="G4502" s="333"/>
      <c r="H4502" s="343" t="n">
        <v>0</v>
      </c>
      <c r="I4502" s="344" t="n">
        <f aca="false">K4503/J4503</f>
        <v>0.412923912239475</v>
      </c>
      <c r="J4502" s="345"/>
      <c r="K4502" s="335"/>
      <c r="L4502" s="330"/>
      <c r="M4502" s="262"/>
      <c r="N4502" s="262"/>
      <c r="O4502" s="262"/>
      <c r="P4502" s="262"/>
      <c r="Q4502" s="262"/>
      <c r="R4502" s="331"/>
    </row>
    <row r="4503" s="1" customFormat="true" ht="13.5" hidden="false" customHeight="false" outlineLevel="0" collapsed="false">
      <c r="A4503" s="346"/>
      <c r="B4503" s="346" t="s">
        <v>915</v>
      </c>
      <c r="C4503" s="346"/>
      <c r="D4503" s="346"/>
      <c r="E4503" s="346"/>
      <c r="F4503" s="347"/>
      <c r="G4503" s="348"/>
      <c r="H4503" s="349" t="n">
        <f aca="false">SUM(H4501:H4502)</f>
        <v>28356.55</v>
      </c>
      <c r="I4503" s="350" t="n">
        <f aca="false">K4503/H4503</f>
        <v>0.292247805180814</v>
      </c>
      <c r="J4503" s="351" t="n">
        <f aca="false">SUM(J4501:J4502)</f>
        <v>20069.4105</v>
      </c>
      <c r="K4503" s="352" t="n">
        <f aca="false">H4503-J4503</f>
        <v>8287.1395</v>
      </c>
      <c r="L4503" s="330"/>
      <c r="M4503" s="262"/>
      <c r="N4503" s="262"/>
      <c r="O4503" s="262"/>
      <c r="P4503" s="262"/>
      <c r="Q4503" s="262"/>
      <c r="R4503" s="331"/>
    </row>
    <row r="4504" s="1" customFormat="true" ht="13.5" hidden="false" customHeight="false" outlineLevel="0" collapsed="false">
      <c r="A4504" s="262"/>
      <c r="B4504" s="332"/>
      <c r="C4504" s="342"/>
      <c r="D4504" s="342"/>
      <c r="E4504" s="262"/>
      <c r="F4504" s="262"/>
      <c r="G4504" s="262"/>
      <c r="H4504" s="262"/>
      <c r="I4504" s="354"/>
      <c r="J4504" s="354"/>
      <c r="K4504" s="355"/>
      <c r="L4504" s="330"/>
      <c r="M4504" s="262"/>
      <c r="N4504" s="262"/>
      <c r="O4504" s="262"/>
      <c r="P4504" s="262"/>
      <c r="Q4504" s="262"/>
      <c r="R4504" s="331"/>
    </row>
    <row r="4505" s="1" customFormat="true" ht="13.5" hidden="false" customHeight="false" outlineLevel="0" collapsed="false">
      <c r="A4505" s="322"/>
      <c r="B4505" s="323" t="s">
        <v>3919</v>
      </c>
      <c r="C4505" s="324" t="s">
        <v>3920</v>
      </c>
      <c r="D4505" s="325" t="n">
        <v>42810</v>
      </c>
      <c r="E4505" s="322"/>
      <c r="F4505" s="322" t="s">
        <v>4889</v>
      </c>
      <c r="G4505" s="324"/>
      <c r="H4505" s="326" t="n">
        <v>0</v>
      </c>
      <c r="I4505" s="327" t="s">
        <v>358</v>
      </c>
      <c r="J4505" s="328" t="n">
        <v>65</v>
      </c>
      <c r="K4505" s="329" t="n">
        <v>59</v>
      </c>
      <c r="L4505" s="330"/>
      <c r="M4505" s="262"/>
      <c r="N4505" s="262"/>
      <c r="O4505" s="262"/>
      <c r="P4505" s="262"/>
      <c r="Q4505" s="262"/>
      <c r="R4505" s="331"/>
    </row>
    <row r="4506" s="1" customFormat="true" ht="12.75" hidden="false" customHeight="false" outlineLevel="0" collapsed="false">
      <c r="A4506" s="262" t="n">
        <v>5</v>
      </c>
      <c r="B4506" s="332" t="s">
        <v>2483</v>
      </c>
      <c r="C4506" s="332" t="s">
        <v>2484</v>
      </c>
      <c r="D4506" s="332" t="s">
        <v>2485</v>
      </c>
      <c r="E4506" s="262"/>
      <c r="F4506" s="331" t="n">
        <v>6.2</v>
      </c>
      <c r="G4506" s="333" t="n">
        <v>1273</v>
      </c>
      <c r="H4506" s="333" t="n">
        <f aca="false">A4506*G4506*(1-H4505/100)</f>
        <v>6365</v>
      </c>
      <c r="I4506" s="334" t="n">
        <v>921.375</v>
      </c>
      <c r="J4506" s="334" t="n">
        <f aca="false">(A4506*I4506)/J4505*K4505</f>
        <v>4181.625</v>
      </c>
      <c r="K4506" s="335" t="n">
        <f aca="false">H4506-J4506</f>
        <v>2183.375</v>
      </c>
      <c r="L4506" s="330"/>
      <c r="M4506" s="262"/>
      <c r="N4506" s="262" t="n">
        <v>921.375</v>
      </c>
      <c r="O4506" s="262" t="n">
        <v>10.5</v>
      </c>
      <c r="P4506" s="262" t="n">
        <v>1380</v>
      </c>
      <c r="Q4506" s="262" t="n">
        <v>1243.8563</v>
      </c>
      <c r="R4506" s="331" t="n">
        <f aca="false">A4506*F4506</f>
        <v>31</v>
      </c>
    </row>
    <row r="4507" s="1" customFormat="true" ht="12.75" hidden="false" customHeight="false" outlineLevel="0" collapsed="false">
      <c r="A4507" s="262" t="n">
        <v>5</v>
      </c>
      <c r="B4507" s="332" t="s">
        <v>1268</v>
      </c>
      <c r="C4507" s="332" t="s">
        <v>1269</v>
      </c>
      <c r="D4507" s="332" t="s">
        <v>1643</v>
      </c>
      <c r="E4507" s="262"/>
      <c r="F4507" s="331" t="n">
        <v>0.3</v>
      </c>
      <c r="G4507" s="333" t="n">
        <v>92</v>
      </c>
      <c r="H4507" s="333" t="n">
        <f aca="false">A4507*G4507*(1-H4505/100)</f>
        <v>460</v>
      </c>
      <c r="I4507" s="334" t="n">
        <v>66.69</v>
      </c>
      <c r="J4507" s="334" t="n">
        <f aca="false">(A4507*I4507)/J4505*K4505</f>
        <v>302.67</v>
      </c>
      <c r="K4507" s="335" t="n">
        <f aca="false">H4507-J4507</f>
        <v>157.33</v>
      </c>
      <c r="L4507" s="330"/>
      <c r="M4507" s="262"/>
      <c r="N4507" s="262" t="n">
        <v>66.69</v>
      </c>
      <c r="O4507" s="262" t="n">
        <v>0.76</v>
      </c>
      <c r="P4507" s="262" t="n">
        <v>133.38</v>
      </c>
      <c r="Q4507" s="262" t="n">
        <v>90.0315</v>
      </c>
      <c r="R4507" s="331" t="n">
        <f aca="false">A4507*F4507</f>
        <v>1.5</v>
      </c>
    </row>
    <row r="4508" s="1" customFormat="true" ht="12.75" hidden="false" customHeight="false" outlineLevel="0" collapsed="false">
      <c r="A4508" s="336" t="n">
        <f aca="false">SUM(A4506:A4507)</f>
        <v>10</v>
      </c>
      <c r="B4508" s="336" t="s">
        <v>377</v>
      </c>
      <c r="C4508" s="336"/>
      <c r="D4508" s="336"/>
      <c r="E4508" s="336"/>
      <c r="F4508" s="337" t="n">
        <f aca="false">R4508</f>
        <v>32.5</v>
      </c>
      <c r="G4508" s="338"/>
      <c r="H4508" s="339" t="n">
        <f aca="false">SUM(H4506:H4507)</f>
        <v>6825</v>
      </c>
      <c r="I4508" s="340"/>
      <c r="J4508" s="341" t="n">
        <f aca="false">SUM(J4506:J4507)</f>
        <v>4484.295</v>
      </c>
      <c r="K4508" s="335" t="n">
        <f aca="false">SUM(K4506:K4507)</f>
        <v>2340.705</v>
      </c>
      <c r="L4508" s="330"/>
      <c r="M4508" s="262"/>
      <c r="N4508" s="262"/>
      <c r="O4508" s="262"/>
      <c r="P4508" s="262"/>
      <c r="Q4508" s="262"/>
      <c r="R4508" s="331" t="n">
        <f aca="false">SUM(R4506:R4507)</f>
        <v>32.5</v>
      </c>
    </row>
    <row r="4509" s="1" customFormat="true" ht="12.75" hidden="false" customHeight="false" outlineLevel="0" collapsed="false">
      <c r="A4509" s="262"/>
      <c r="B4509" s="272" t="s">
        <v>914</v>
      </c>
      <c r="C4509" s="342"/>
      <c r="D4509" s="342"/>
      <c r="E4509" s="262"/>
      <c r="F4509" s="262"/>
      <c r="G4509" s="333"/>
      <c r="H4509" s="343" t="n">
        <v>0</v>
      </c>
      <c r="I4509" s="344" t="n">
        <f aca="false">K4510/J4510</f>
        <v>0.521978371182092</v>
      </c>
      <c r="J4509" s="345"/>
      <c r="K4509" s="335"/>
      <c r="L4509" s="330"/>
      <c r="M4509" s="262"/>
      <c r="N4509" s="262"/>
      <c r="O4509" s="262"/>
      <c r="P4509" s="262"/>
      <c r="Q4509" s="262"/>
      <c r="R4509" s="331"/>
    </row>
    <row r="4510" s="1" customFormat="true" ht="13.5" hidden="false" customHeight="false" outlineLevel="0" collapsed="false">
      <c r="A4510" s="346"/>
      <c r="B4510" s="346" t="s">
        <v>915</v>
      </c>
      <c r="C4510" s="346"/>
      <c r="D4510" s="346"/>
      <c r="E4510" s="346"/>
      <c r="F4510" s="347"/>
      <c r="G4510" s="348"/>
      <c r="H4510" s="349" t="n">
        <f aca="false">SUM(H4508:H4509)</f>
        <v>6825</v>
      </c>
      <c r="I4510" s="350" t="n">
        <f aca="false">K4510/H4510</f>
        <v>0.34296043956044</v>
      </c>
      <c r="J4510" s="351" t="n">
        <f aca="false">SUM(J4508:J4509)</f>
        <v>4484.295</v>
      </c>
      <c r="K4510" s="352" t="n">
        <f aca="false">H4510-J4510</f>
        <v>2340.705</v>
      </c>
      <c r="L4510" s="330"/>
      <c r="M4510" s="262"/>
      <c r="N4510" s="262"/>
      <c r="O4510" s="262"/>
      <c r="P4510" s="262"/>
      <c r="Q4510" s="262"/>
      <c r="R4510" s="331"/>
    </row>
    <row r="4511" s="1" customFormat="true" ht="13.5" hidden="false" customHeight="false" outlineLevel="0" collapsed="false">
      <c r="A4511" s="262"/>
      <c r="B4511" s="332"/>
      <c r="C4511" s="342"/>
      <c r="D4511" s="342"/>
      <c r="E4511" s="262"/>
      <c r="F4511" s="262"/>
      <c r="G4511" s="262"/>
      <c r="H4511" s="262"/>
      <c r="I4511" s="354"/>
      <c r="J4511" s="354"/>
      <c r="K4511" s="355"/>
      <c r="L4511" s="330"/>
      <c r="M4511" s="262"/>
      <c r="N4511" s="262"/>
      <c r="O4511" s="262"/>
      <c r="P4511" s="262"/>
      <c r="Q4511" s="262"/>
      <c r="R4511" s="331"/>
    </row>
    <row r="4512" s="1" customFormat="true" ht="13.5" hidden="false" customHeight="false" outlineLevel="0" collapsed="false">
      <c r="A4512" s="322"/>
      <c r="B4512" s="323" t="s">
        <v>4894</v>
      </c>
      <c r="C4512" s="324" t="s">
        <v>4895</v>
      </c>
      <c r="D4512" s="325" t="n">
        <v>42810</v>
      </c>
      <c r="E4512" s="322"/>
      <c r="F4512" s="322" t="s">
        <v>4896</v>
      </c>
      <c r="G4512" s="324"/>
      <c r="H4512" s="326" t="n">
        <v>0</v>
      </c>
      <c r="I4512" s="327" t="s">
        <v>358</v>
      </c>
      <c r="J4512" s="328" t="n">
        <v>65</v>
      </c>
      <c r="K4512" s="329" t="n">
        <v>59</v>
      </c>
      <c r="L4512" s="330"/>
      <c r="M4512" s="262"/>
      <c r="N4512" s="262"/>
      <c r="O4512" s="262"/>
      <c r="P4512" s="262"/>
      <c r="Q4512" s="262"/>
      <c r="R4512" s="331"/>
    </row>
    <row r="4513" s="1" customFormat="true" ht="12.75" hidden="false" customHeight="false" outlineLevel="0" collapsed="false">
      <c r="A4513" s="262" t="n">
        <v>500</v>
      </c>
      <c r="B4513" s="332" t="s">
        <v>1925</v>
      </c>
      <c r="C4513" s="332" t="s">
        <v>1926</v>
      </c>
      <c r="D4513" s="332" t="s">
        <v>1927</v>
      </c>
      <c r="E4513" s="262"/>
      <c r="F4513" s="331" t="n">
        <v>0.33</v>
      </c>
      <c r="G4513" s="333" t="n">
        <v>50</v>
      </c>
      <c r="H4513" s="333" t="n">
        <f aca="false">A4513*G4513*(1-H4512/100)</f>
        <v>25000</v>
      </c>
      <c r="I4513" s="334" t="n">
        <v>40.365</v>
      </c>
      <c r="J4513" s="334" t="n">
        <f aca="false">(A4513*I4513)/J4512*K4512</f>
        <v>18319.5</v>
      </c>
      <c r="K4513" s="335" t="n">
        <f aca="false">H4513-J4513</f>
        <v>6680.5</v>
      </c>
      <c r="L4513" s="330"/>
      <c r="M4513" s="262"/>
      <c r="N4513" s="262" t="n">
        <v>40.365</v>
      </c>
      <c r="O4513" s="262" t="n">
        <v>0.46</v>
      </c>
      <c r="P4513" s="262"/>
      <c r="Q4513" s="262" t="n">
        <v>54.4928</v>
      </c>
      <c r="R4513" s="331" t="n">
        <f aca="false">A4513*F4513</f>
        <v>165</v>
      </c>
    </row>
    <row r="4514" s="1" customFormat="true" ht="12.75" hidden="false" customHeight="false" outlineLevel="0" collapsed="false">
      <c r="A4514" s="262" t="n">
        <v>1</v>
      </c>
      <c r="B4514" s="332" t="s">
        <v>4897</v>
      </c>
      <c r="C4514" s="332" t="s">
        <v>4898</v>
      </c>
      <c r="D4514" s="332" t="s">
        <v>856</v>
      </c>
      <c r="E4514" s="262"/>
      <c r="F4514" s="331" t="n">
        <v>115</v>
      </c>
      <c r="G4514" s="333" t="n">
        <v>21600</v>
      </c>
      <c r="H4514" s="333" t="n">
        <f aca="false">A4514*G4514*(1-H4512/100)</f>
        <v>21600</v>
      </c>
      <c r="I4514" s="334" t="n">
        <v>15080</v>
      </c>
      <c r="J4514" s="334" t="n">
        <f aca="false">(A4514*I4514)/J4512*K4512</f>
        <v>13688</v>
      </c>
      <c r="K4514" s="335" t="n">
        <f aca="false">H4514-J4514</f>
        <v>7912</v>
      </c>
      <c r="L4514" s="330"/>
      <c r="M4514" s="262"/>
      <c r="N4514" s="262" t="n">
        <v>15080</v>
      </c>
      <c r="O4514" s="262" t="n">
        <v>160</v>
      </c>
      <c r="P4514" s="262"/>
      <c r="Q4514" s="262" t="n">
        <v>21600</v>
      </c>
      <c r="R4514" s="331" t="n">
        <f aca="false">A4514*F4514</f>
        <v>115</v>
      </c>
    </row>
    <row r="4515" s="1" customFormat="true" ht="12.75" hidden="false" customHeight="false" outlineLevel="0" collapsed="false">
      <c r="A4515" s="262" t="n">
        <v>1</v>
      </c>
      <c r="B4515" s="332" t="s">
        <v>4899</v>
      </c>
      <c r="C4515" s="332" t="s">
        <v>4900</v>
      </c>
      <c r="D4515" s="332" t="s">
        <v>4901</v>
      </c>
      <c r="E4515" s="262"/>
      <c r="F4515" s="331" t="n">
        <v>110</v>
      </c>
      <c r="G4515" s="333" t="n">
        <v>25500</v>
      </c>
      <c r="H4515" s="333" t="n">
        <f aca="false">A4515*G4515*(1-H4512/100)</f>
        <v>25500</v>
      </c>
      <c r="I4515" s="334" t="n">
        <v>16380</v>
      </c>
      <c r="J4515" s="334" t="n">
        <f aca="false">(A4515*I4515)/J4512*K4512</f>
        <v>14868</v>
      </c>
      <c r="K4515" s="335" t="n">
        <f aca="false">H4515-J4515</f>
        <v>10632</v>
      </c>
      <c r="L4515" s="330"/>
      <c r="M4515" s="262"/>
      <c r="N4515" s="262" t="n">
        <v>16380</v>
      </c>
      <c r="O4515" s="262" t="n">
        <v>180</v>
      </c>
      <c r="P4515" s="262"/>
      <c r="Q4515" s="262" t="n">
        <v>25500</v>
      </c>
      <c r="R4515" s="331" t="n">
        <f aca="false">A4515*F4515</f>
        <v>110</v>
      </c>
    </row>
    <row r="4516" s="1" customFormat="true" ht="12.75" hidden="false" customHeight="false" outlineLevel="0" collapsed="false">
      <c r="A4516" s="336" t="n">
        <f aca="false">SUM(A4513:A4515)</f>
        <v>502</v>
      </c>
      <c r="B4516" s="336" t="s">
        <v>377</v>
      </c>
      <c r="C4516" s="336"/>
      <c r="D4516" s="336"/>
      <c r="E4516" s="336"/>
      <c r="F4516" s="337" t="n">
        <f aca="false">R4516</f>
        <v>390</v>
      </c>
      <c r="G4516" s="338"/>
      <c r="H4516" s="339" t="n">
        <f aca="false">SUM(H4513:H4515)</f>
        <v>72100</v>
      </c>
      <c r="I4516" s="340"/>
      <c r="J4516" s="341" t="n">
        <f aca="false">SUM(J4513:J4515)</f>
        <v>46875.5</v>
      </c>
      <c r="K4516" s="335" t="n">
        <f aca="false">SUM(K4513:K4515)</f>
        <v>25224.5</v>
      </c>
      <c r="L4516" s="330"/>
      <c r="M4516" s="262"/>
      <c r="N4516" s="262"/>
      <c r="O4516" s="262"/>
      <c r="P4516" s="262"/>
      <c r="Q4516" s="262"/>
      <c r="R4516" s="331" t="n">
        <f aca="false">SUM(R4513:R4515)</f>
        <v>390</v>
      </c>
    </row>
    <row r="4517" s="1" customFormat="true" ht="12.75" hidden="false" customHeight="false" outlineLevel="0" collapsed="false">
      <c r="A4517" s="262"/>
      <c r="B4517" s="272" t="s">
        <v>914</v>
      </c>
      <c r="C4517" s="380" t="s">
        <v>4902</v>
      </c>
      <c r="D4517" s="342"/>
      <c r="E4517" s="262"/>
      <c r="F4517" s="262"/>
      <c r="G4517" s="333"/>
      <c r="H4517" s="343" t="n">
        <v>0</v>
      </c>
      <c r="I4517" s="344" t="n">
        <f aca="false">K4518/J4518</f>
        <v>0.538116926752781</v>
      </c>
      <c r="J4517" s="345"/>
      <c r="K4517" s="335"/>
      <c r="L4517" s="330"/>
      <c r="M4517" s="262"/>
      <c r="N4517" s="262"/>
      <c r="O4517" s="262"/>
      <c r="P4517" s="262"/>
      <c r="Q4517" s="262"/>
      <c r="R4517" s="331"/>
    </row>
    <row r="4518" s="1" customFormat="true" ht="13.5" hidden="false" customHeight="false" outlineLevel="0" collapsed="false">
      <c r="A4518" s="346"/>
      <c r="B4518" s="346" t="s">
        <v>915</v>
      </c>
      <c r="C4518" s="346"/>
      <c r="D4518" s="346"/>
      <c r="E4518" s="346"/>
      <c r="F4518" s="347"/>
      <c r="G4518" s="348"/>
      <c r="H4518" s="349" t="n">
        <f aca="false">SUM(H4516:H4517)</f>
        <v>72100</v>
      </c>
      <c r="I4518" s="350" t="n">
        <f aca="false">K4518/H4518</f>
        <v>0.349854368932039</v>
      </c>
      <c r="J4518" s="351" t="n">
        <f aca="false">SUM(J4516:J4517)</f>
        <v>46875.5</v>
      </c>
      <c r="K4518" s="352" t="n">
        <f aca="false">H4518-J4518</f>
        <v>25224.5</v>
      </c>
      <c r="L4518" s="330"/>
      <c r="M4518" s="262"/>
      <c r="N4518" s="262"/>
      <c r="O4518" s="262"/>
      <c r="P4518" s="262"/>
      <c r="Q4518" s="262"/>
      <c r="R4518" s="331"/>
    </row>
    <row r="4519" s="1" customFormat="true" ht="13.5" hidden="false" customHeight="false" outlineLevel="0" collapsed="false">
      <c r="A4519" s="262"/>
      <c r="B4519" s="332"/>
      <c r="C4519" s="342"/>
      <c r="D4519" s="342"/>
      <c r="E4519" s="262"/>
      <c r="F4519" s="262"/>
      <c r="G4519" s="262"/>
      <c r="H4519" s="262"/>
      <c r="I4519" s="354"/>
      <c r="J4519" s="354"/>
      <c r="K4519" s="355"/>
      <c r="L4519" s="330"/>
      <c r="M4519" s="262"/>
      <c r="N4519" s="262"/>
      <c r="O4519" s="262"/>
      <c r="P4519" s="262"/>
      <c r="Q4519" s="262"/>
      <c r="R4519" s="331"/>
    </row>
    <row r="4520" s="1" customFormat="true" ht="13.5" hidden="false" customHeight="false" outlineLevel="0" collapsed="false">
      <c r="A4520" s="322"/>
      <c r="B4520" s="323" t="s">
        <v>4903</v>
      </c>
      <c r="C4520" s="324"/>
      <c r="D4520" s="325" t="n">
        <v>42810</v>
      </c>
      <c r="E4520" s="322"/>
      <c r="F4520" s="322" t="s">
        <v>4896</v>
      </c>
      <c r="G4520" s="324"/>
      <c r="H4520" s="326" t="n">
        <v>0</v>
      </c>
      <c r="I4520" s="327" t="s">
        <v>358</v>
      </c>
      <c r="J4520" s="328" t="n">
        <v>65</v>
      </c>
      <c r="K4520" s="329" t="n">
        <v>59</v>
      </c>
      <c r="L4520" s="330"/>
      <c r="M4520" s="262"/>
      <c r="N4520" s="262"/>
      <c r="O4520" s="262"/>
      <c r="P4520" s="262"/>
      <c r="Q4520" s="262"/>
      <c r="R4520" s="331"/>
    </row>
    <row r="4521" s="1" customFormat="true" ht="12.75" hidden="false" customHeight="false" outlineLevel="0" collapsed="false">
      <c r="A4521" s="262" t="n">
        <v>1</v>
      </c>
      <c r="B4521" s="332" t="s">
        <v>4504</v>
      </c>
      <c r="C4521" s="332" t="s">
        <v>2082</v>
      </c>
      <c r="D4521" s="332" t="s">
        <v>4505</v>
      </c>
      <c r="E4521" s="262"/>
      <c r="F4521" s="331" t="n">
        <v>227</v>
      </c>
      <c r="G4521" s="333" t="n">
        <v>30500</v>
      </c>
      <c r="H4521" s="333" t="n">
        <f aca="false">A4521*G4521*(1-H4520/100)</f>
        <v>30500</v>
      </c>
      <c r="I4521" s="334" t="n">
        <v>22514.7</v>
      </c>
      <c r="J4521" s="334" t="n">
        <f aca="false">(A4521*I4521)/J4520*K4520</f>
        <v>20436.42</v>
      </c>
      <c r="K4521" s="335" t="n">
        <f aca="false">H4521-J4521</f>
        <v>10063.58</v>
      </c>
      <c r="L4521" s="330"/>
      <c r="M4521" s="262"/>
      <c r="N4521" s="262" t="n">
        <v>22514.7</v>
      </c>
      <c r="O4521" s="262" t="n">
        <v>251</v>
      </c>
      <c r="P4521" s="262" t="n">
        <v>33772.05</v>
      </c>
      <c r="Q4521" s="262" t="n">
        <v>30394.845</v>
      </c>
      <c r="R4521" s="331" t="n">
        <f aca="false">A4521*F4521</f>
        <v>227</v>
      </c>
    </row>
    <row r="4522" s="1" customFormat="true" ht="12.75" hidden="false" customHeight="false" outlineLevel="0" collapsed="false">
      <c r="A4522" s="336" t="n">
        <f aca="false">SUM(A4521:A4521)</f>
        <v>1</v>
      </c>
      <c r="B4522" s="336" t="s">
        <v>377</v>
      </c>
      <c r="C4522" s="336"/>
      <c r="D4522" s="336"/>
      <c r="E4522" s="336"/>
      <c r="F4522" s="337" t="n">
        <f aca="false">R4522</f>
        <v>227</v>
      </c>
      <c r="G4522" s="338"/>
      <c r="H4522" s="339" t="n">
        <f aca="false">SUM(H4521:H4521)</f>
        <v>30500</v>
      </c>
      <c r="I4522" s="340"/>
      <c r="J4522" s="341" t="n">
        <f aca="false">SUM(J4521:J4521)</f>
        <v>20436.42</v>
      </c>
      <c r="K4522" s="335" t="n">
        <f aca="false">SUM(K4521:K4521)</f>
        <v>10063.58</v>
      </c>
      <c r="L4522" s="330"/>
      <c r="M4522" s="262"/>
      <c r="N4522" s="262"/>
      <c r="O4522" s="262"/>
      <c r="P4522" s="262"/>
      <c r="Q4522" s="262"/>
      <c r="R4522" s="331" t="n">
        <f aca="false">SUM(R4521:R4521)</f>
        <v>227</v>
      </c>
    </row>
    <row r="4523" s="1" customFormat="true" ht="12.75" hidden="false" customHeight="false" outlineLevel="0" collapsed="false">
      <c r="A4523" s="262"/>
      <c r="B4523" s="272" t="s">
        <v>914</v>
      </c>
      <c r="C4523" s="342"/>
      <c r="D4523" s="342"/>
      <c r="E4523" s="262"/>
      <c r="F4523" s="262"/>
      <c r="G4523" s="333"/>
      <c r="H4523" s="343" t="n">
        <v>0</v>
      </c>
      <c r="I4523" s="344" t="n">
        <f aca="false">K4524/J4524</f>
        <v>0.492433606277421</v>
      </c>
      <c r="J4523" s="345"/>
      <c r="K4523" s="335"/>
      <c r="L4523" s="330"/>
      <c r="M4523" s="262"/>
      <c r="N4523" s="262"/>
      <c r="O4523" s="262"/>
      <c r="P4523" s="262"/>
      <c r="Q4523" s="262"/>
      <c r="R4523" s="331"/>
    </row>
    <row r="4524" s="1" customFormat="true" ht="13.5" hidden="false" customHeight="false" outlineLevel="0" collapsed="false">
      <c r="A4524" s="346"/>
      <c r="B4524" s="346" t="s">
        <v>915</v>
      </c>
      <c r="C4524" s="346"/>
      <c r="D4524" s="346"/>
      <c r="E4524" s="346"/>
      <c r="F4524" s="347"/>
      <c r="G4524" s="348"/>
      <c r="H4524" s="349" t="n">
        <f aca="false">SUM(H4522:H4523)</f>
        <v>30500</v>
      </c>
      <c r="I4524" s="350" t="n">
        <f aca="false">K4524/H4524</f>
        <v>0.329953442622951</v>
      </c>
      <c r="J4524" s="351" t="n">
        <f aca="false">SUM(J4522:J4523)</f>
        <v>20436.42</v>
      </c>
      <c r="K4524" s="352" t="n">
        <f aca="false">H4524-J4524</f>
        <v>10063.58</v>
      </c>
      <c r="L4524" s="330"/>
      <c r="M4524" s="262"/>
      <c r="N4524" s="262"/>
      <c r="O4524" s="262"/>
      <c r="P4524" s="262"/>
      <c r="Q4524" s="262"/>
      <c r="R4524" s="331"/>
    </row>
    <row r="4525" s="1" customFormat="true" ht="13.5" hidden="false" customHeight="false" outlineLevel="0" collapsed="false">
      <c r="A4525" s="262"/>
      <c r="B4525" s="332"/>
      <c r="C4525" s="342"/>
      <c r="D4525" s="342"/>
      <c r="E4525" s="262"/>
      <c r="F4525" s="262"/>
      <c r="G4525" s="262"/>
      <c r="H4525" s="262"/>
      <c r="I4525" s="354"/>
      <c r="J4525" s="354"/>
      <c r="K4525" s="355"/>
      <c r="L4525" s="330"/>
      <c r="M4525" s="262"/>
      <c r="N4525" s="262"/>
      <c r="O4525" s="262"/>
      <c r="P4525" s="262"/>
      <c r="Q4525" s="262"/>
      <c r="R4525" s="331"/>
    </row>
    <row r="4526" s="1" customFormat="true" ht="13.5" hidden="false" customHeight="false" outlineLevel="0" collapsed="false">
      <c r="A4526" s="322"/>
      <c r="B4526" s="323" t="s">
        <v>2448</v>
      </c>
      <c r="C4526" s="380" t="s">
        <v>2449</v>
      </c>
      <c r="D4526" s="325" t="n">
        <v>42810</v>
      </c>
      <c r="E4526" s="322"/>
      <c r="F4526" s="322" t="s">
        <v>4904</v>
      </c>
      <c r="G4526" s="324"/>
      <c r="H4526" s="326" t="n">
        <v>5</v>
      </c>
      <c r="I4526" s="327" t="s">
        <v>358</v>
      </c>
      <c r="J4526" s="328" t="n">
        <v>65</v>
      </c>
      <c r="K4526" s="329" t="n">
        <v>59</v>
      </c>
      <c r="L4526" s="330"/>
      <c r="M4526" s="262"/>
      <c r="N4526" s="262"/>
      <c r="O4526" s="262"/>
      <c r="P4526" s="262"/>
      <c r="Q4526" s="262"/>
      <c r="R4526" s="331"/>
    </row>
    <row r="4527" s="1" customFormat="true" ht="12.75" hidden="false" customHeight="false" outlineLevel="0" collapsed="false">
      <c r="A4527" s="262" t="n">
        <v>36</v>
      </c>
      <c r="B4527" s="332" t="s">
        <v>2457</v>
      </c>
      <c r="C4527" s="332" t="s">
        <v>2458</v>
      </c>
      <c r="D4527" s="332" t="s">
        <v>2459</v>
      </c>
      <c r="E4527" s="262"/>
      <c r="F4527" s="331" t="n">
        <v>4</v>
      </c>
      <c r="G4527" s="333" t="n">
        <v>680</v>
      </c>
      <c r="H4527" s="333" t="n">
        <f aca="false">A4527*G4527*(1-H4526/100)</f>
        <v>23256</v>
      </c>
      <c r="I4527" s="334" t="n">
        <v>544.05</v>
      </c>
      <c r="J4527" s="334" t="n">
        <f aca="false">(A4527*I4527)/J4526*K4526</f>
        <v>17777.88</v>
      </c>
      <c r="K4527" s="335" t="n">
        <f aca="false">H4527-J4527</f>
        <v>5478.12</v>
      </c>
      <c r="L4527" s="330"/>
      <c r="M4527" s="262"/>
      <c r="N4527" s="262" t="n">
        <v>544.05</v>
      </c>
      <c r="O4527" s="262" t="n">
        <v>6.2</v>
      </c>
      <c r="P4527" s="262" t="n">
        <v>816.075</v>
      </c>
      <c r="Q4527" s="262" t="n">
        <v>734.4675</v>
      </c>
      <c r="R4527" s="331" t="n">
        <f aca="false">A4527*F4527</f>
        <v>144</v>
      </c>
    </row>
    <row r="4528" s="1" customFormat="true" ht="12.75" hidden="false" customHeight="false" outlineLevel="0" collapsed="false">
      <c r="A4528" s="262" t="n">
        <v>4</v>
      </c>
      <c r="B4528" s="332" t="s">
        <v>2451</v>
      </c>
      <c r="C4528" s="332" t="s">
        <v>2452</v>
      </c>
      <c r="D4528" s="332" t="s">
        <v>2453</v>
      </c>
      <c r="E4528" s="262"/>
      <c r="F4528" s="331" t="n">
        <v>6.4</v>
      </c>
      <c r="G4528" s="333" t="n">
        <v>1088</v>
      </c>
      <c r="H4528" s="333" t="n">
        <f aca="false">A4528*G4528*(1-H4526/100)</f>
        <v>4134.4</v>
      </c>
      <c r="I4528" s="334" t="n">
        <v>870.48</v>
      </c>
      <c r="J4528" s="334" t="n">
        <f aca="false">(A4528*I4528)/J4526*K4526</f>
        <v>3160.512</v>
      </c>
      <c r="K4528" s="335" t="n">
        <f aca="false">H4528-J4528</f>
        <v>973.888</v>
      </c>
      <c r="L4528" s="330"/>
      <c r="M4528" s="262"/>
      <c r="N4528" s="262" t="n">
        <v>870.48</v>
      </c>
      <c r="O4528" s="262" t="n">
        <v>9.92</v>
      </c>
      <c r="P4528" s="262" t="n">
        <v>1305.72</v>
      </c>
      <c r="Q4528" s="262" t="n">
        <v>1175.148</v>
      </c>
      <c r="R4528" s="331" t="n">
        <f aca="false">A4528*F4528</f>
        <v>25.6</v>
      </c>
    </row>
    <row r="4529" s="1" customFormat="true" ht="12.75" hidden="false" customHeight="false" outlineLevel="0" collapsed="false">
      <c r="A4529" s="262" t="n">
        <v>4</v>
      </c>
      <c r="B4529" s="332" t="s">
        <v>2454</v>
      </c>
      <c r="C4529" s="332" t="s">
        <v>2455</v>
      </c>
      <c r="D4529" s="332" t="s">
        <v>2456</v>
      </c>
      <c r="E4529" s="262"/>
      <c r="F4529" s="331" t="n">
        <v>6.4</v>
      </c>
      <c r="G4529" s="333" t="n">
        <v>1088</v>
      </c>
      <c r="H4529" s="333" t="n">
        <f aca="false">A4529*G4529*(1-H4526/100)</f>
        <v>4134.4</v>
      </c>
      <c r="I4529" s="334" t="n">
        <v>870.48</v>
      </c>
      <c r="J4529" s="334" t="n">
        <f aca="false">(A4529*I4529)/J4526*K4526</f>
        <v>3160.512</v>
      </c>
      <c r="K4529" s="335" t="n">
        <f aca="false">H4529-J4529</f>
        <v>973.888</v>
      </c>
      <c r="L4529" s="330"/>
      <c r="M4529" s="262"/>
      <c r="N4529" s="262" t="n">
        <v>870.48</v>
      </c>
      <c r="O4529" s="262" t="n">
        <v>9.92</v>
      </c>
      <c r="P4529" s="262" t="n">
        <v>1305.72</v>
      </c>
      <c r="Q4529" s="262" t="n">
        <v>1175.148</v>
      </c>
      <c r="R4529" s="331" t="n">
        <f aca="false">A4529*F4529</f>
        <v>25.6</v>
      </c>
    </row>
    <row r="4530" s="1" customFormat="true" ht="12.75" hidden="false" customHeight="false" outlineLevel="0" collapsed="false">
      <c r="A4530" s="262" t="n">
        <v>150</v>
      </c>
      <c r="B4530" s="332" t="s">
        <v>1100</v>
      </c>
      <c r="C4530" s="332" t="s">
        <v>1296</v>
      </c>
      <c r="D4530" s="332" t="s">
        <v>1297</v>
      </c>
      <c r="E4530" s="262"/>
      <c r="F4530" s="331" t="n">
        <v>0.14</v>
      </c>
      <c r="G4530" s="333" t="n">
        <v>30</v>
      </c>
      <c r="H4530" s="333" t="n">
        <f aca="false">A4530*G4530*(1-H4526/100)</f>
        <v>4275</v>
      </c>
      <c r="I4530" s="334" t="n">
        <v>21.6775</v>
      </c>
      <c r="J4530" s="334" t="n">
        <f aca="false">(A4530*I4530)/J4526*K4526</f>
        <v>2951.475</v>
      </c>
      <c r="K4530" s="335" t="n">
        <f aca="false">H4530-J4530</f>
        <v>1323.525</v>
      </c>
      <c r="L4530" s="330"/>
      <c r="M4530" s="262"/>
      <c r="N4530" s="262" t="n">
        <v>21.6775</v>
      </c>
      <c r="O4530" s="262" t="n">
        <v>0.23</v>
      </c>
      <c r="P4530" s="262" t="n">
        <v>45</v>
      </c>
      <c r="Q4530" s="262" t="n">
        <v>30.3485</v>
      </c>
      <c r="R4530" s="331" t="n">
        <f aca="false">A4530*F4530</f>
        <v>21</v>
      </c>
    </row>
    <row r="4531" s="1" customFormat="true" ht="12.75" hidden="false" customHeight="false" outlineLevel="0" collapsed="false">
      <c r="A4531" s="262" t="n">
        <v>150</v>
      </c>
      <c r="B4531" s="332" t="s">
        <v>1103</v>
      </c>
      <c r="C4531" s="332" t="s">
        <v>1298</v>
      </c>
      <c r="D4531" s="332" t="s">
        <v>1299</v>
      </c>
      <c r="E4531" s="262"/>
      <c r="F4531" s="331" t="n">
        <v>0.03</v>
      </c>
      <c r="G4531" s="333" t="n">
        <v>13</v>
      </c>
      <c r="H4531" s="333" t="n">
        <f aca="false">A4531*G4531*(1-H4526/100)</f>
        <v>1852.5</v>
      </c>
      <c r="I4531" s="334" t="n">
        <v>9.425</v>
      </c>
      <c r="J4531" s="334" t="n">
        <f aca="false">(A4531*I4531)/J4526*K4526</f>
        <v>1283.25</v>
      </c>
      <c r="K4531" s="335" t="n">
        <f aca="false">H4531-J4531</f>
        <v>569.25</v>
      </c>
      <c r="L4531" s="330"/>
      <c r="M4531" s="262"/>
      <c r="N4531" s="262" t="n">
        <v>9.425</v>
      </c>
      <c r="O4531" s="262" t="n">
        <v>0.1</v>
      </c>
      <c r="P4531" s="262" t="n">
        <v>20</v>
      </c>
      <c r="Q4531" s="262" t="n">
        <v>13.195</v>
      </c>
      <c r="R4531" s="331" t="n">
        <f aca="false">A4531*F4531</f>
        <v>4.5</v>
      </c>
    </row>
    <row r="4532" s="1" customFormat="true" ht="12.75" hidden="false" customHeight="false" outlineLevel="0" collapsed="false">
      <c r="A4532" s="336" t="n">
        <f aca="false">SUM(A4527:A4531)</f>
        <v>344</v>
      </c>
      <c r="B4532" s="336" t="s">
        <v>377</v>
      </c>
      <c r="C4532" s="336"/>
      <c r="D4532" s="336"/>
      <c r="E4532" s="336"/>
      <c r="F4532" s="337" t="n">
        <f aca="false">R4532</f>
        <v>220.7</v>
      </c>
      <c r="G4532" s="338"/>
      <c r="H4532" s="339" t="n">
        <f aca="false">SUM(H4527:H4531)</f>
        <v>37652.3</v>
      </c>
      <c r="I4532" s="340"/>
      <c r="J4532" s="341" t="n">
        <f aca="false">SUM(J4527:J4531)</f>
        <v>28333.629</v>
      </c>
      <c r="K4532" s="335" t="n">
        <f aca="false">SUM(K4527:K4531)</f>
        <v>9318.671</v>
      </c>
      <c r="L4532" s="330"/>
      <c r="M4532" s="262"/>
      <c r="N4532" s="262"/>
      <c r="O4532" s="262"/>
      <c r="P4532" s="262"/>
      <c r="Q4532" s="262"/>
      <c r="R4532" s="331" t="n">
        <f aca="false">SUM(R4527:R4531)</f>
        <v>220.7</v>
      </c>
    </row>
    <row r="4533" s="1" customFormat="true" ht="12.75" hidden="false" customHeight="false" outlineLevel="0" collapsed="false">
      <c r="A4533" s="262"/>
      <c r="B4533" s="272" t="s">
        <v>914</v>
      </c>
      <c r="C4533" s="342"/>
      <c r="D4533" s="342"/>
      <c r="E4533" s="262"/>
      <c r="F4533" s="262"/>
      <c r="G4533" s="333"/>
      <c r="H4533" s="343" t="n">
        <v>0</v>
      </c>
      <c r="I4533" s="344" t="n">
        <f aca="false">K4534/J4534</f>
        <v>0.328890838515603</v>
      </c>
      <c r="J4533" s="345"/>
      <c r="K4533" s="335"/>
      <c r="L4533" s="330"/>
      <c r="M4533" s="262"/>
      <c r="N4533" s="262"/>
      <c r="O4533" s="262"/>
      <c r="P4533" s="262"/>
      <c r="Q4533" s="262"/>
      <c r="R4533" s="331"/>
    </row>
    <row r="4534" s="1" customFormat="true" ht="13.5" hidden="false" customHeight="false" outlineLevel="0" collapsed="false">
      <c r="A4534" s="346"/>
      <c r="B4534" s="346" t="s">
        <v>915</v>
      </c>
      <c r="C4534" s="346"/>
      <c r="D4534" s="346"/>
      <c r="E4534" s="346"/>
      <c r="F4534" s="347"/>
      <c r="G4534" s="348"/>
      <c r="H4534" s="349" t="n">
        <f aca="false">SUM(H4532:H4533)</f>
        <v>37652.3</v>
      </c>
      <c r="I4534" s="350" t="n">
        <f aca="false">K4534/H4534</f>
        <v>0.247492742807212</v>
      </c>
      <c r="J4534" s="351" t="n">
        <f aca="false">SUM(J4532:J4533)</f>
        <v>28333.629</v>
      </c>
      <c r="K4534" s="352" t="n">
        <f aca="false">H4534-J4534</f>
        <v>9318.671</v>
      </c>
      <c r="L4534" s="330"/>
      <c r="M4534" s="262"/>
      <c r="N4534" s="262"/>
      <c r="O4534" s="262"/>
      <c r="P4534" s="262"/>
      <c r="Q4534" s="262"/>
      <c r="R4534" s="331"/>
    </row>
    <row r="4535" s="1" customFormat="true" ht="13.5" hidden="false" customHeight="false" outlineLevel="0" collapsed="false">
      <c r="A4535" s="262"/>
      <c r="B4535" s="332"/>
      <c r="C4535" s="342"/>
      <c r="D4535" s="342"/>
      <c r="E4535" s="262"/>
      <c r="F4535" s="262"/>
      <c r="G4535" s="262"/>
      <c r="H4535" s="262"/>
      <c r="I4535" s="354"/>
      <c r="J4535" s="354"/>
      <c r="K4535" s="355"/>
      <c r="L4535" s="330"/>
      <c r="M4535" s="262"/>
      <c r="N4535" s="262"/>
      <c r="O4535" s="262"/>
      <c r="P4535" s="262"/>
      <c r="Q4535" s="262"/>
      <c r="R4535" s="331"/>
    </row>
    <row r="4536" s="1" customFormat="true" ht="13.5" hidden="false" customHeight="false" outlineLevel="0" collapsed="false">
      <c r="A4536" s="322"/>
      <c r="B4536" s="323" t="s">
        <v>4905</v>
      </c>
      <c r="C4536" s="324"/>
      <c r="D4536" s="325" t="n">
        <v>42810</v>
      </c>
      <c r="E4536" s="322"/>
      <c r="F4536" s="322" t="s">
        <v>4906</v>
      </c>
      <c r="G4536" s="324"/>
      <c r="H4536" s="326" t="n">
        <v>0</v>
      </c>
      <c r="I4536" s="327" t="s">
        <v>358</v>
      </c>
      <c r="J4536" s="328" t="n">
        <v>65</v>
      </c>
      <c r="K4536" s="329" t="n">
        <v>59</v>
      </c>
      <c r="L4536" s="330"/>
      <c r="M4536" s="262"/>
      <c r="N4536" s="262"/>
      <c r="O4536" s="262"/>
      <c r="P4536" s="262"/>
      <c r="Q4536" s="262"/>
      <c r="R4536" s="331"/>
    </row>
    <row r="4537" s="1" customFormat="true" ht="12.75" hidden="false" customHeight="false" outlineLevel="0" collapsed="false">
      <c r="A4537" s="262" t="n">
        <v>2</v>
      </c>
      <c r="B4537" s="332" t="s">
        <v>4907</v>
      </c>
      <c r="C4537" s="332" t="s">
        <v>4908</v>
      </c>
      <c r="D4537" s="332" t="s">
        <v>4909</v>
      </c>
      <c r="E4537" s="262"/>
      <c r="F4537" s="331" t="n">
        <v>2.5</v>
      </c>
      <c r="G4537" s="333" t="n">
        <v>3640</v>
      </c>
      <c r="H4537" s="333" t="n">
        <f aca="false">A4537*G4537*(1-H4536/100)</f>
        <v>7280</v>
      </c>
      <c r="I4537" s="334" t="n">
        <v>1820</v>
      </c>
      <c r="J4537" s="334" t="n">
        <f aca="false">(A4537*I4537)/J4536*K4536</f>
        <v>3304</v>
      </c>
      <c r="K4537" s="335" t="n">
        <f aca="false">H4537-J4537</f>
        <v>3976</v>
      </c>
      <c r="L4537" s="330"/>
      <c r="M4537" s="262"/>
      <c r="N4537" s="262" t="n">
        <v>1820</v>
      </c>
      <c r="O4537" s="262" t="n">
        <v>20</v>
      </c>
      <c r="P4537" s="262"/>
      <c r="Q4537" s="262" t="n">
        <v>3640</v>
      </c>
      <c r="R4537" s="331" t="n">
        <f aca="false">A4537*F4537</f>
        <v>5</v>
      </c>
    </row>
    <row r="4538" s="1" customFormat="true" ht="12.75" hidden="false" customHeight="false" outlineLevel="0" collapsed="false">
      <c r="A4538" s="262" t="n">
        <v>2</v>
      </c>
      <c r="B4538" s="332" t="s">
        <v>3626</v>
      </c>
      <c r="C4538" s="332" t="s">
        <v>1550</v>
      </c>
      <c r="D4538" s="332" t="s">
        <v>3252</v>
      </c>
      <c r="E4538" s="262"/>
      <c r="F4538" s="331" t="n">
        <v>1.98</v>
      </c>
      <c r="G4538" s="333" t="n">
        <v>1291</v>
      </c>
      <c r="H4538" s="333" t="n">
        <f aca="false">A4538*G4538*(1-H4536/100)</f>
        <v>2582</v>
      </c>
      <c r="I4538" s="334" t="n">
        <v>922.2525</v>
      </c>
      <c r="J4538" s="334" t="n">
        <f aca="false">(A4538*I4538)/J4536*K4536</f>
        <v>1674.243</v>
      </c>
      <c r="K4538" s="335" t="n">
        <f aca="false">H4538-J4538</f>
        <v>907.757</v>
      </c>
      <c r="L4538" s="330"/>
      <c r="M4538" s="262"/>
      <c r="N4538" s="262" t="n">
        <v>922.2525</v>
      </c>
      <c r="O4538" s="262" t="n">
        <v>10.51</v>
      </c>
      <c r="P4538" s="262" t="n">
        <v>1380</v>
      </c>
      <c r="Q4538" s="262" t="n">
        <v>1291.1535</v>
      </c>
      <c r="R4538" s="331" t="n">
        <f aca="false">A4538*F4538</f>
        <v>3.96</v>
      </c>
    </row>
    <row r="4539" s="1" customFormat="true" ht="12.75" hidden="false" customHeight="false" outlineLevel="0" collapsed="false">
      <c r="A4539" s="262" t="n">
        <v>1</v>
      </c>
      <c r="B4539" s="332" t="s">
        <v>2196</v>
      </c>
      <c r="C4539" s="332" t="s">
        <v>1731</v>
      </c>
      <c r="D4539" s="332" t="s">
        <v>2197</v>
      </c>
      <c r="E4539" s="262"/>
      <c r="F4539" s="331" t="n">
        <v>20.38</v>
      </c>
      <c r="G4539" s="333" t="n">
        <v>5449</v>
      </c>
      <c r="H4539" s="333" t="n">
        <f aca="false">A4539*G4539*(1-H4536/100)</f>
        <v>5449</v>
      </c>
      <c r="I4539" s="334" t="n">
        <v>4036.5</v>
      </c>
      <c r="J4539" s="334" t="n">
        <f aca="false">(A4539*I4539)/J4536*K4536</f>
        <v>3663.9</v>
      </c>
      <c r="K4539" s="335" t="n">
        <f aca="false">H4539-J4539</f>
        <v>1785.1</v>
      </c>
      <c r="L4539" s="330"/>
      <c r="M4539" s="262"/>
      <c r="N4539" s="262" t="n">
        <v>4036.5</v>
      </c>
      <c r="O4539" s="262" t="n">
        <v>46</v>
      </c>
      <c r="P4539" s="262" t="n">
        <v>6050</v>
      </c>
      <c r="Q4539" s="262" t="n">
        <v>5449.275</v>
      </c>
      <c r="R4539" s="331" t="n">
        <f aca="false">A4539*F4539</f>
        <v>20.38</v>
      </c>
    </row>
    <row r="4540" s="1" customFormat="true" ht="12.75" hidden="false" customHeight="false" outlineLevel="0" collapsed="false">
      <c r="A4540" s="262" t="n">
        <v>2</v>
      </c>
      <c r="B4540" s="332" t="s">
        <v>2583</v>
      </c>
      <c r="C4540" s="332" t="s">
        <v>2584</v>
      </c>
      <c r="D4540" s="332" t="s">
        <v>856</v>
      </c>
      <c r="E4540" s="262"/>
      <c r="F4540" s="331" t="n">
        <v>1.5</v>
      </c>
      <c r="G4540" s="333" t="n">
        <v>1207</v>
      </c>
      <c r="H4540" s="333" t="n">
        <f aca="false">A4540*G4540*(1-H4536/100)</f>
        <v>2414</v>
      </c>
      <c r="I4540" s="334" t="n">
        <v>965.25</v>
      </c>
      <c r="J4540" s="334" t="n">
        <f aca="false">(A4540*I4540)/J4536*K4536</f>
        <v>1752.3</v>
      </c>
      <c r="K4540" s="335" t="n">
        <f aca="false">H4540-J4540</f>
        <v>661.7</v>
      </c>
      <c r="L4540" s="330"/>
      <c r="M4540" s="262"/>
      <c r="N4540" s="262" t="n">
        <v>965.25</v>
      </c>
      <c r="O4540" s="262" t="n">
        <v>11</v>
      </c>
      <c r="P4540" s="262" t="n">
        <v>1460</v>
      </c>
      <c r="Q4540" s="262" t="n">
        <v>1206.5625</v>
      </c>
      <c r="R4540" s="331" t="n">
        <f aca="false">A4540*F4540</f>
        <v>3</v>
      </c>
    </row>
    <row r="4541" s="1" customFormat="true" ht="12.75" hidden="false" customHeight="false" outlineLevel="0" collapsed="false">
      <c r="A4541" s="262" t="n">
        <v>3</v>
      </c>
      <c r="B4541" s="332" t="s">
        <v>4910</v>
      </c>
      <c r="C4541" s="332" t="s">
        <v>4911</v>
      </c>
      <c r="D4541" s="272" t="s">
        <v>1980</v>
      </c>
      <c r="E4541" s="262"/>
      <c r="F4541" s="331" t="n">
        <v>2</v>
      </c>
      <c r="G4541" s="333" t="n">
        <v>2653</v>
      </c>
      <c r="H4541" s="333" t="n">
        <f aca="false">A4541*G4541*(1-H4536/100)</f>
        <v>7959</v>
      </c>
      <c r="I4541" s="334" t="n">
        <v>2665</v>
      </c>
      <c r="J4541" s="334" t="n">
        <f aca="false">(A4541*I4541)/J4536*K4536</f>
        <v>7257</v>
      </c>
      <c r="K4541" s="335" t="n">
        <f aca="false">H4541-J4541</f>
        <v>702</v>
      </c>
      <c r="L4541" s="330"/>
      <c r="M4541" s="262"/>
      <c r="N4541" s="262" t="n">
        <v>2665</v>
      </c>
      <c r="O4541" s="262" t="n">
        <v>41</v>
      </c>
      <c r="P4541" s="262" t="n">
        <v>2200</v>
      </c>
      <c r="Q4541" s="262"/>
      <c r="R4541" s="331" t="n">
        <f aca="false">A4541*F4541</f>
        <v>6</v>
      </c>
    </row>
    <row r="4542" s="1" customFormat="true" ht="12.75" hidden="false" customHeight="false" outlineLevel="0" collapsed="false">
      <c r="A4542" s="262" t="n">
        <v>12</v>
      </c>
      <c r="B4542" s="332" t="s">
        <v>1613</v>
      </c>
      <c r="C4542" s="332" t="s">
        <v>1532</v>
      </c>
      <c r="D4542" s="332" t="s">
        <v>1614</v>
      </c>
      <c r="E4542" s="262"/>
      <c r="F4542" s="331" t="n">
        <v>0.59</v>
      </c>
      <c r="G4542" s="333" t="n">
        <v>131</v>
      </c>
      <c r="H4542" s="333" t="n">
        <f aca="false">A4542*G4542*(1-H4536/100)</f>
        <v>1572</v>
      </c>
      <c r="I4542" s="334" t="n">
        <v>88.4</v>
      </c>
      <c r="J4542" s="334" t="n">
        <f aca="false">(A4542*I4542)/J4536*K4536</f>
        <v>962.88</v>
      </c>
      <c r="K4542" s="335" t="n">
        <f aca="false">H4542-J4542</f>
        <v>609.12</v>
      </c>
      <c r="L4542" s="330"/>
      <c r="M4542" s="262"/>
      <c r="N4542" s="262" t="n">
        <v>88.4</v>
      </c>
      <c r="O4542" s="262" t="n">
        <v>0.8</v>
      </c>
      <c r="P4542" s="262" t="n">
        <v>300</v>
      </c>
      <c r="Q4542" s="262" t="n">
        <v>131</v>
      </c>
      <c r="R4542" s="331" t="n">
        <f aca="false">A4542*F4542</f>
        <v>7.08</v>
      </c>
    </row>
    <row r="4543" s="1" customFormat="true" ht="12.75" hidden="false" customHeight="false" outlineLevel="0" collapsed="false">
      <c r="A4543" s="262" t="n">
        <v>2</v>
      </c>
      <c r="B4543" s="332" t="s">
        <v>2049</v>
      </c>
      <c r="C4543" s="332" t="s">
        <v>1532</v>
      </c>
      <c r="D4543" s="332" t="s">
        <v>1748</v>
      </c>
      <c r="E4543" s="262"/>
      <c r="F4543" s="331" t="n">
        <v>0.95</v>
      </c>
      <c r="G4543" s="333" t="n">
        <v>629</v>
      </c>
      <c r="H4543" s="333" t="n">
        <f aca="false">A4543*G4543*(1-H4536/100)</f>
        <v>1258</v>
      </c>
      <c r="I4543" s="334" t="n">
        <v>438.75</v>
      </c>
      <c r="J4543" s="334" t="n">
        <f aca="false">(A4543*I4543)/J4536*K4536</f>
        <v>796.5</v>
      </c>
      <c r="K4543" s="335" t="n">
        <f aca="false">H4543-J4543</f>
        <v>461.5</v>
      </c>
      <c r="L4543" s="330"/>
      <c r="M4543" s="262"/>
      <c r="N4543" s="262" t="n">
        <v>438.75</v>
      </c>
      <c r="O4543" s="262" t="n">
        <v>4.5</v>
      </c>
      <c r="P4543" s="262" t="n">
        <v>900</v>
      </c>
      <c r="Q4543" s="262" t="n">
        <v>629</v>
      </c>
      <c r="R4543" s="331" t="n">
        <f aca="false">A4543*F4543</f>
        <v>1.9</v>
      </c>
    </row>
    <row r="4544" s="1" customFormat="true" ht="12.75" hidden="false" customHeight="false" outlineLevel="0" collapsed="false">
      <c r="A4544" s="262" t="n">
        <v>12</v>
      </c>
      <c r="B4544" s="332" t="s">
        <v>2409</v>
      </c>
      <c r="C4544" s="332" t="s">
        <v>2410</v>
      </c>
      <c r="D4544" s="332" t="s">
        <v>2411</v>
      </c>
      <c r="E4544" s="262"/>
      <c r="F4544" s="331" t="n">
        <v>0.63</v>
      </c>
      <c r="G4544" s="333" t="n">
        <v>225</v>
      </c>
      <c r="H4544" s="333" t="n">
        <f aca="false">A4544*G4544*(1-H4536/100)</f>
        <v>2700</v>
      </c>
      <c r="I4544" s="334" t="n">
        <v>158.015</v>
      </c>
      <c r="J4544" s="334" t="n">
        <f aca="false">(A4544*I4544)/J4536*K4536</f>
        <v>1721.148</v>
      </c>
      <c r="K4544" s="335" t="n">
        <f aca="false">H4544-J4544</f>
        <v>978.852</v>
      </c>
      <c r="L4544" s="330"/>
      <c r="M4544" s="262"/>
      <c r="N4544" s="262" t="n">
        <v>158.015</v>
      </c>
      <c r="O4544" s="262" t="n">
        <v>1.43</v>
      </c>
      <c r="P4544" s="262" t="n">
        <v>500</v>
      </c>
      <c r="Q4544" s="262" t="n">
        <v>225</v>
      </c>
      <c r="R4544" s="331" t="n">
        <f aca="false">A4544*F4544</f>
        <v>7.56</v>
      </c>
    </row>
    <row r="4545" s="1" customFormat="true" ht="12.75" hidden="false" customHeight="false" outlineLevel="0" collapsed="false">
      <c r="A4545" s="262" t="n">
        <v>6</v>
      </c>
      <c r="B4545" s="332" t="s">
        <v>3311</v>
      </c>
      <c r="C4545" s="332" t="s">
        <v>3312</v>
      </c>
      <c r="D4545" s="332" t="s">
        <v>2716</v>
      </c>
      <c r="E4545" s="262"/>
      <c r="F4545" s="331" t="n">
        <v>4</v>
      </c>
      <c r="G4545" s="333" t="n">
        <v>1566</v>
      </c>
      <c r="H4545" s="333" t="n">
        <f aca="false">A4545*G4545*(1-H4536/100)</f>
        <v>9396</v>
      </c>
      <c r="I4545" s="334" t="n">
        <v>1080</v>
      </c>
      <c r="J4545" s="334" t="n">
        <f aca="false">(A4545*I4545)/J4536*K4536</f>
        <v>5881.84615384615</v>
      </c>
      <c r="K4545" s="335" t="n">
        <f aca="false">H4545-J4545</f>
        <v>3514.15384615385</v>
      </c>
      <c r="L4545" s="330"/>
      <c r="M4545" s="262"/>
      <c r="N4545" s="262" t="n">
        <v>1080</v>
      </c>
      <c r="O4545" s="262" t="n">
        <v>11.0769230769231</v>
      </c>
      <c r="P4545" s="262" t="n">
        <v>2800</v>
      </c>
      <c r="Q4545" s="262" t="n">
        <v>1566</v>
      </c>
      <c r="R4545" s="331" t="n">
        <f aca="false">A4545*F4545</f>
        <v>24</v>
      </c>
    </row>
    <row r="4546" s="1" customFormat="true" ht="12.75" hidden="false" customHeight="false" outlineLevel="0" collapsed="false">
      <c r="A4546" s="262" t="n">
        <v>6</v>
      </c>
      <c r="B4546" s="332" t="s">
        <v>1638</v>
      </c>
      <c r="C4546" s="332" t="s">
        <v>1553</v>
      </c>
      <c r="D4546" s="332" t="s">
        <v>1639</v>
      </c>
      <c r="E4546" s="262"/>
      <c r="F4546" s="331" t="n">
        <v>3.2</v>
      </c>
      <c r="G4546" s="333" t="n">
        <v>1385</v>
      </c>
      <c r="H4546" s="333" t="n">
        <f aca="false">A4546*G4546*(1-H4536/100)</f>
        <v>8310</v>
      </c>
      <c r="I4546" s="334" t="n">
        <v>877.5</v>
      </c>
      <c r="J4546" s="334" t="n">
        <f aca="false">(A4546*I4546)/J4536*K4536</f>
        <v>4779</v>
      </c>
      <c r="K4546" s="335" t="n">
        <f aca="false">H4546-J4546</f>
        <v>3531</v>
      </c>
      <c r="L4546" s="330"/>
      <c r="M4546" s="262"/>
      <c r="N4546" s="262" t="n">
        <v>877.5</v>
      </c>
      <c r="O4546" s="262" t="n">
        <v>10</v>
      </c>
      <c r="P4546" s="262" t="n">
        <v>1580</v>
      </c>
      <c r="Q4546" s="262" t="n">
        <v>1385</v>
      </c>
      <c r="R4546" s="331" t="n">
        <f aca="false">A4546*F4546</f>
        <v>19.2</v>
      </c>
    </row>
    <row r="4547" s="1" customFormat="true" ht="12.75" hidden="false" customHeight="false" outlineLevel="0" collapsed="false">
      <c r="A4547" s="262" t="n">
        <v>2</v>
      </c>
      <c r="B4547" s="332" t="s">
        <v>4728</v>
      </c>
      <c r="C4547" s="332" t="s">
        <v>2365</v>
      </c>
      <c r="D4547" s="332" t="s">
        <v>4729</v>
      </c>
      <c r="E4547" s="262"/>
      <c r="F4547" s="331" t="n">
        <v>0.95</v>
      </c>
      <c r="G4547" s="333" t="n">
        <v>923</v>
      </c>
      <c r="H4547" s="333" t="n">
        <f aca="false">A4547*G4547*(1-H4536/100)</f>
        <v>1846</v>
      </c>
      <c r="I4547" s="334" t="n">
        <v>658.125</v>
      </c>
      <c r="J4547" s="334" t="n">
        <f aca="false">(A4547*I4547)/J4536*K4536</f>
        <v>1194.75</v>
      </c>
      <c r="K4547" s="335" t="n">
        <f aca="false">H4547-J4547</f>
        <v>651.25</v>
      </c>
      <c r="L4547" s="330"/>
      <c r="M4547" s="262"/>
      <c r="N4547" s="262" t="n">
        <v>658.125</v>
      </c>
      <c r="O4547" s="262" t="n">
        <v>7.5</v>
      </c>
      <c r="P4547" s="262" t="n">
        <v>1100</v>
      </c>
      <c r="Q4547" s="262" t="n">
        <v>923</v>
      </c>
      <c r="R4547" s="331" t="n">
        <f aca="false">A4547*F4547</f>
        <v>1.9</v>
      </c>
    </row>
    <row r="4548" s="1" customFormat="true" ht="12.75" hidden="false" customHeight="false" outlineLevel="0" collapsed="false">
      <c r="A4548" s="262" t="n">
        <v>3</v>
      </c>
      <c r="B4548" s="332" t="s">
        <v>3306</v>
      </c>
      <c r="C4548" s="332" t="s">
        <v>1565</v>
      </c>
      <c r="D4548" s="332" t="s">
        <v>3307</v>
      </c>
      <c r="E4548" s="262"/>
      <c r="F4548" s="331" t="n">
        <v>1</v>
      </c>
      <c r="G4548" s="333" t="n">
        <v>1151</v>
      </c>
      <c r="H4548" s="333" t="n">
        <f aca="false">A4548*G4548*(1-H4536/100)</f>
        <v>3453</v>
      </c>
      <c r="I4548" s="334" t="n">
        <v>833.625</v>
      </c>
      <c r="J4548" s="334" t="n">
        <f aca="false">(A4548*I4548)/J4536*K4536</f>
        <v>2270.025</v>
      </c>
      <c r="K4548" s="335" t="n">
        <f aca="false">H4548-J4548</f>
        <v>1182.975</v>
      </c>
      <c r="L4548" s="330"/>
      <c r="M4548" s="262"/>
      <c r="N4548" s="262" t="n">
        <v>833.625</v>
      </c>
      <c r="O4548" s="262" t="n">
        <v>9.5</v>
      </c>
      <c r="P4548" s="262" t="n">
        <v>1400</v>
      </c>
      <c r="Q4548" s="262" t="n">
        <v>1125</v>
      </c>
      <c r="R4548" s="331" t="n">
        <f aca="false">A4548*F4548</f>
        <v>3</v>
      </c>
    </row>
    <row r="4549" s="1" customFormat="true" ht="12.75" hidden="false" customHeight="false" outlineLevel="0" collapsed="false">
      <c r="A4549" s="262" t="n">
        <v>6</v>
      </c>
      <c r="B4549" s="332" t="s">
        <v>2057</v>
      </c>
      <c r="C4549" s="332" t="s">
        <v>1570</v>
      </c>
      <c r="D4549" s="332" t="s">
        <v>2470</v>
      </c>
      <c r="E4549" s="262"/>
      <c r="F4549" s="331" t="n">
        <v>2.2</v>
      </c>
      <c r="G4549" s="333" t="n">
        <v>833</v>
      </c>
      <c r="H4549" s="333" t="n">
        <f aca="false">A4549*G4549*(1-H4536/100)</f>
        <v>4998</v>
      </c>
      <c r="I4549" s="334" t="n">
        <v>640.575</v>
      </c>
      <c r="J4549" s="334" t="n">
        <f aca="false">(A4549*I4549)/J4536*K4536</f>
        <v>3488.67</v>
      </c>
      <c r="K4549" s="335" t="n">
        <f aca="false">H4549-J4549</f>
        <v>1509.33</v>
      </c>
      <c r="L4549" s="330"/>
      <c r="M4549" s="262"/>
      <c r="N4549" s="262" t="n">
        <v>640.575</v>
      </c>
      <c r="O4549" s="262" t="n">
        <v>7.3</v>
      </c>
      <c r="P4549" s="262" t="n">
        <v>1150</v>
      </c>
      <c r="Q4549" s="262" t="n">
        <v>833</v>
      </c>
      <c r="R4549" s="331" t="n">
        <f aca="false">A4549*F4549</f>
        <v>13.2</v>
      </c>
    </row>
    <row r="4550" s="1" customFormat="true" ht="12.75" hidden="false" customHeight="false" outlineLevel="0" collapsed="false">
      <c r="A4550" s="262" t="n">
        <v>10</v>
      </c>
      <c r="B4550" s="332" t="s">
        <v>2472</v>
      </c>
      <c r="C4550" s="332" t="s">
        <v>4912</v>
      </c>
      <c r="D4550" s="332" t="s">
        <v>2474</v>
      </c>
      <c r="E4550" s="262"/>
      <c r="F4550" s="331" t="n">
        <v>0.03</v>
      </c>
      <c r="G4550" s="333" t="n">
        <v>154</v>
      </c>
      <c r="H4550" s="333" t="n">
        <f aca="false">A4550*G4550*(1-H4536/100)</f>
        <v>1540</v>
      </c>
      <c r="I4550" s="334" t="n">
        <v>114.075</v>
      </c>
      <c r="J4550" s="334" t="n">
        <f aca="false">(A4550*I4550)/J4536*K4536</f>
        <v>1035.45</v>
      </c>
      <c r="K4550" s="335" t="n">
        <f aca="false">H4550-J4550</f>
        <v>504.55</v>
      </c>
      <c r="L4550" s="330"/>
      <c r="M4550" s="262"/>
      <c r="N4550" s="262" t="n">
        <v>114.075</v>
      </c>
      <c r="O4550" s="262" t="n">
        <v>1.3</v>
      </c>
      <c r="P4550" s="262" t="n">
        <v>210</v>
      </c>
      <c r="Q4550" s="262" t="n">
        <v>154</v>
      </c>
      <c r="R4550" s="331" t="n">
        <f aca="false">A4550*F4550</f>
        <v>0.3</v>
      </c>
    </row>
    <row r="4551" s="1" customFormat="true" ht="12.75" hidden="false" customHeight="false" outlineLevel="0" collapsed="false">
      <c r="A4551" s="262" t="n">
        <v>3</v>
      </c>
      <c r="B4551" s="332" t="s">
        <v>4219</v>
      </c>
      <c r="C4551" s="332" t="s">
        <v>3899</v>
      </c>
      <c r="D4551" s="332" t="s">
        <v>4220</v>
      </c>
      <c r="E4551" s="262"/>
      <c r="F4551" s="331" t="n">
        <v>2</v>
      </c>
      <c r="G4551" s="333" t="n">
        <v>950</v>
      </c>
      <c r="H4551" s="333" t="n">
        <f aca="false">A4551*G4551*(1-H4536/100)</f>
        <v>2850</v>
      </c>
      <c r="I4551" s="334" t="n">
        <v>526.5</v>
      </c>
      <c r="J4551" s="334" t="n">
        <f aca="false">(A4551*I4551)/J4536*K4536</f>
        <v>1433.7</v>
      </c>
      <c r="K4551" s="335" t="n">
        <f aca="false">H4551-J4551</f>
        <v>1416.3</v>
      </c>
      <c r="L4551" s="330"/>
      <c r="M4551" s="262"/>
      <c r="N4551" s="262" t="n">
        <v>526.5</v>
      </c>
      <c r="O4551" s="262" t="n">
        <v>6</v>
      </c>
      <c r="P4551" s="262"/>
      <c r="Q4551" s="262" t="n">
        <v>950</v>
      </c>
      <c r="R4551" s="331" t="n">
        <f aca="false">A4551*F4551</f>
        <v>6</v>
      </c>
    </row>
    <row r="4552" s="1" customFormat="true" ht="12.75" hidden="false" customHeight="false" outlineLevel="0" collapsed="false">
      <c r="A4552" s="262"/>
      <c r="B4552" s="272" t="s">
        <v>2471</v>
      </c>
      <c r="C4552" s="332"/>
      <c r="D4552" s="332"/>
      <c r="E4552" s="262"/>
      <c r="F4552" s="331"/>
      <c r="G4552" s="333"/>
      <c r="H4552" s="333"/>
      <c r="I4552" s="334"/>
      <c r="J4552" s="334"/>
      <c r="K4552" s="335"/>
      <c r="L4552" s="330"/>
      <c r="M4552" s="262"/>
      <c r="N4552" s="262"/>
      <c r="O4552" s="262"/>
      <c r="P4552" s="262"/>
      <c r="Q4552" s="262"/>
      <c r="R4552" s="331"/>
    </row>
    <row r="4553" s="1" customFormat="true" ht="12.75" hidden="false" customHeight="false" outlineLevel="0" collapsed="false">
      <c r="A4553" s="262" t="n">
        <v>3</v>
      </c>
      <c r="B4553" s="332" t="s">
        <v>2901</v>
      </c>
      <c r="C4553" s="332" t="s">
        <v>2902</v>
      </c>
      <c r="D4553" s="332" t="s">
        <v>2903</v>
      </c>
      <c r="E4553" s="262"/>
      <c r="F4553" s="331"/>
      <c r="G4553" s="333" t="n">
        <v>2231</v>
      </c>
      <c r="H4553" s="333" t="n">
        <f aca="false">A4553*G4553*(1-H4536/100)</f>
        <v>6693</v>
      </c>
      <c r="I4553" s="334" t="n">
        <v>1652.3325</v>
      </c>
      <c r="J4553" s="334" t="n">
        <f aca="false">(A4553*I4553)/J4536*K4536</f>
        <v>4499.4285</v>
      </c>
      <c r="K4553" s="335" t="n">
        <f aca="false">H4553-J4553</f>
        <v>2193.5715</v>
      </c>
      <c r="L4553" s="330"/>
      <c r="M4553" s="262"/>
      <c r="N4553" s="262" t="n">
        <v>1652.3325</v>
      </c>
      <c r="O4553" s="262" t="n">
        <v>18.83</v>
      </c>
      <c r="P4553" s="262" t="n">
        <v>2460</v>
      </c>
      <c r="Q4553" s="262" t="n">
        <v>2230.6489</v>
      </c>
      <c r="R4553" s="331" t="n">
        <f aca="false">A4553*F4553</f>
        <v>0</v>
      </c>
    </row>
    <row r="4554" s="1" customFormat="true" ht="12.75" hidden="false" customHeight="false" outlineLevel="0" collapsed="false">
      <c r="A4554" s="262" t="n">
        <v>1</v>
      </c>
      <c r="B4554" s="332" t="s">
        <v>2206</v>
      </c>
      <c r="C4554" s="332" t="s">
        <v>2207</v>
      </c>
      <c r="D4554" s="332" t="s">
        <v>2208</v>
      </c>
      <c r="E4554" s="262"/>
      <c r="F4554" s="331" t="n">
        <v>0.31</v>
      </c>
      <c r="G4554" s="333" t="n">
        <v>2950</v>
      </c>
      <c r="H4554" s="333" t="n">
        <f aca="false">A4554*G4554*(1-H4536/100)</f>
        <v>2950</v>
      </c>
      <c r="I4554" s="334" t="n">
        <v>2269.215</v>
      </c>
      <c r="J4554" s="334" t="n">
        <f aca="false">(A4554*I4554)/J4536*K4536</f>
        <v>2059.749</v>
      </c>
      <c r="K4554" s="335" t="n">
        <f aca="false">H4554-J4554</f>
        <v>890.251</v>
      </c>
      <c r="L4554" s="330"/>
      <c r="M4554" s="262"/>
      <c r="N4554" s="262" t="n">
        <v>2269.215</v>
      </c>
      <c r="O4554" s="262" t="n">
        <v>25.86</v>
      </c>
      <c r="P4554" s="262" t="n">
        <v>3250</v>
      </c>
      <c r="Q4554" s="262" t="n">
        <v>2949.9795</v>
      </c>
      <c r="R4554" s="331" t="n">
        <f aca="false">A4554*F4554</f>
        <v>0.31</v>
      </c>
    </row>
    <row r="4555" s="1" customFormat="true" ht="12.75" hidden="false" customHeight="false" outlineLevel="0" collapsed="false">
      <c r="A4555" s="262" t="n">
        <v>2</v>
      </c>
      <c r="B4555" s="332" t="s">
        <v>2212</v>
      </c>
      <c r="C4555" s="332" t="s">
        <v>960</v>
      </c>
      <c r="D4555" s="332" t="s">
        <v>2213</v>
      </c>
      <c r="E4555" s="262"/>
      <c r="F4555" s="331"/>
      <c r="G4555" s="333" t="n">
        <v>3027</v>
      </c>
      <c r="H4555" s="333" t="n">
        <f aca="false">A4555*G4555*(1-H4536/100)</f>
        <v>6054</v>
      </c>
      <c r="I4555" s="334" t="n">
        <v>2018.25</v>
      </c>
      <c r="J4555" s="334" t="n">
        <f aca="false">(A4555*I4555)/J4536*K4536</f>
        <v>3663.9</v>
      </c>
      <c r="K4555" s="335" t="n">
        <f aca="false">H4555-J4555</f>
        <v>2390.1</v>
      </c>
      <c r="L4555" s="330"/>
      <c r="M4555" s="262"/>
      <c r="N4555" s="262" t="n">
        <v>2018.25</v>
      </c>
      <c r="O4555" s="262" t="n">
        <v>23</v>
      </c>
      <c r="P4555" s="262" t="n">
        <v>3340</v>
      </c>
      <c r="Q4555" s="262" t="n">
        <v>3027.375</v>
      </c>
      <c r="R4555" s="331" t="n">
        <f aca="false">A4555*F4555</f>
        <v>0</v>
      </c>
    </row>
    <row r="4556" s="1" customFormat="true" ht="12.75" hidden="false" customHeight="false" outlineLevel="0" collapsed="false">
      <c r="A4556" s="262" t="n">
        <v>1</v>
      </c>
      <c r="B4556" s="332" t="s">
        <v>4913</v>
      </c>
      <c r="C4556" s="332" t="s">
        <v>4687</v>
      </c>
      <c r="D4556" s="332" t="s">
        <v>4914</v>
      </c>
      <c r="E4556" s="262"/>
      <c r="F4556" s="331" t="n">
        <v>0.23</v>
      </c>
      <c r="G4556" s="333" t="n">
        <v>2510</v>
      </c>
      <c r="H4556" s="333" t="n">
        <f aca="false">A4556*G4556*(1-H4536/100)</f>
        <v>2510</v>
      </c>
      <c r="I4556" s="334" t="n">
        <v>1930.5</v>
      </c>
      <c r="J4556" s="334" t="n">
        <f aca="false">(A4556*I4556)/J4536*K4536</f>
        <v>1752.3</v>
      </c>
      <c r="K4556" s="335" t="n">
        <f aca="false">H4556-J4556</f>
        <v>757.7</v>
      </c>
      <c r="L4556" s="330"/>
      <c r="M4556" s="262"/>
      <c r="N4556" s="262" t="n">
        <v>1930.5</v>
      </c>
      <c r="O4556" s="262" t="n">
        <v>22</v>
      </c>
      <c r="P4556" s="262" t="n">
        <v>2770</v>
      </c>
      <c r="Q4556" s="262" t="n">
        <v>2509.65</v>
      </c>
      <c r="R4556" s="331" t="n">
        <f aca="false">A4556*F4556</f>
        <v>0.23</v>
      </c>
    </row>
    <row r="4557" s="1" customFormat="true" ht="12.75" hidden="false" customHeight="false" outlineLevel="0" collapsed="false">
      <c r="A4557" s="262" t="n">
        <v>4</v>
      </c>
      <c r="B4557" s="332" t="s">
        <v>3224</v>
      </c>
      <c r="C4557" s="332" t="s">
        <v>3225</v>
      </c>
      <c r="D4557" s="332" t="s">
        <v>3226</v>
      </c>
      <c r="E4557" s="262"/>
      <c r="F4557" s="331"/>
      <c r="G4557" s="333" t="n">
        <v>891</v>
      </c>
      <c r="H4557" s="333" t="n">
        <f aca="false">A4557*G4557*(1-H4536/100)</f>
        <v>3564</v>
      </c>
      <c r="I4557" s="334" t="n">
        <v>659.88</v>
      </c>
      <c r="J4557" s="334" t="n">
        <f aca="false">(A4557*I4557)/J4536*K4536</f>
        <v>2395.872</v>
      </c>
      <c r="K4557" s="335" t="n">
        <f aca="false">H4557-J4557</f>
        <v>1168.128</v>
      </c>
      <c r="L4557" s="330"/>
      <c r="M4557" s="262"/>
      <c r="N4557" s="262" t="n">
        <v>659.88</v>
      </c>
      <c r="O4557" s="262" t="n">
        <v>7.52</v>
      </c>
      <c r="P4557" s="262" t="n">
        <v>989.82</v>
      </c>
      <c r="Q4557" s="262" t="n">
        <v>890.838</v>
      </c>
      <c r="R4557" s="331" t="n">
        <f aca="false">A4557*F4557</f>
        <v>0</v>
      </c>
    </row>
    <row r="4558" s="1" customFormat="true" ht="12.75" hidden="false" customHeight="false" outlineLevel="0" collapsed="false">
      <c r="A4558" s="262" t="n">
        <v>2</v>
      </c>
      <c r="B4558" s="332" t="s">
        <v>4915</v>
      </c>
      <c r="C4558" s="332" t="s">
        <v>4916</v>
      </c>
      <c r="D4558" s="332" t="s">
        <v>4917</v>
      </c>
      <c r="E4558" s="262"/>
      <c r="F4558" s="331" t="n">
        <v>0.39</v>
      </c>
      <c r="G4558" s="333" t="n">
        <v>2225</v>
      </c>
      <c r="H4558" s="333" t="n">
        <f aca="false">A4558*G4558*(1-H4536/100)</f>
        <v>4450</v>
      </c>
      <c r="I4558" s="334" t="n">
        <v>1647.945</v>
      </c>
      <c r="J4558" s="334" t="n">
        <f aca="false">(A4558*I4558)/J4536*K4536</f>
        <v>2991.654</v>
      </c>
      <c r="K4558" s="335" t="n">
        <f aca="false">H4558-J4558</f>
        <v>1458.346</v>
      </c>
      <c r="L4558" s="330"/>
      <c r="M4558" s="262"/>
      <c r="N4558" s="262" t="n">
        <v>1647.945</v>
      </c>
      <c r="O4558" s="262" t="n">
        <v>18.78</v>
      </c>
      <c r="P4558" s="262" t="n">
        <v>2471.9175</v>
      </c>
      <c r="Q4558" s="262" t="n">
        <v>2224.7258</v>
      </c>
      <c r="R4558" s="331" t="n">
        <f aca="false">A4558*F4558</f>
        <v>0.78</v>
      </c>
    </row>
    <row r="4559" s="1" customFormat="true" ht="12.75" hidden="false" customHeight="false" outlineLevel="0" collapsed="false">
      <c r="A4559" s="336" t="n">
        <f aca="false">SUM(A4537:A4558)</f>
        <v>85</v>
      </c>
      <c r="B4559" s="336" t="s">
        <v>377</v>
      </c>
      <c r="C4559" s="336"/>
      <c r="D4559" s="336"/>
      <c r="E4559" s="336"/>
      <c r="F4559" s="337" t="n">
        <f aca="false">R4559</f>
        <v>123.8</v>
      </c>
      <c r="G4559" s="425"/>
      <c r="H4559" s="339" t="n">
        <f aca="false">SUM(H4537:H4558)</f>
        <v>89828</v>
      </c>
      <c r="I4559" s="340"/>
      <c r="J4559" s="341" t="n">
        <f aca="false">SUM(J4537:J4558)</f>
        <v>58578.3156538462</v>
      </c>
      <c r="K4559" s="335" t="n">
        <f aca="false">SUM(K4537:K4558)</f>
        <v>31249.6843461538</v>
      </c>
      <c r="L4559" s="330"/>
      <c r="M4559" s="262"/>
      <c r="N4559" s="262"/>
      <c r="O4559" s="262"/>
      <c r="P4559" s="262"/>
      <c r="Q4559" s="262"/>
      <c r="R4559" s="331" t="n">
        <f aca="false">SUM(R4537:R4558)</f>
        <v>123.8</v>
      </c>
    </row>
    <row r="4560" s="1" customFormat="true" ht="12.75" hidden="false" customHeight="false" outlineLevel="0" collapsed="false">
      <c r="A4560" s="262"/>
      <c r="B4560" s="272" t="s">
        <v>914</v>
      </c>
      <c r="C4560" s="342"/>
      <c r="D4560" s="342"/>
      <c r="E4560" s="262"/>
      <c r="F4560" s="262"/>
      <c r="G4560" s="333"/>
      <c r="H4560" s="343" t="n">
        <v>0</v>
      </c>
      <c r="I4560" s="344" t="n">
        <f aca="false">K4561/J4561</f>
        <v>0.533468468619275</v>
      </c>
      <c r="J4560" s="345"/>
      <c r="K4560" s="335"/>
      <c r="L4560" s="330"/>
      <c r="M4560" s="262"/>
      <c r="N4560" s="262"/>
      <c r="O4560" s="262"/>
      <c r="P4560" s="262"/>
      <c r="Q4560" s="262"/>
      <c r="R4560" s="331"/>
    </row>
    <row r="4561" s="1" customFormat="true" ht="13.5" hidden="false" customHeight="false" outlineLevel="0" collapsed="false">
      <c r="A4561" s="346"/>
      <c r="B4561" s="346" t="s">
        <v>915</v>
      </c>
      <c r="C4561" s="346"/>
      <c r="D4561" s="346"/>
      <c r="E4561" s="346"/>
      <c r="F4561" s="347"/>
      <c r="G4561" s="348"/>
      <c r="H4561" s="349" t="n">
        <f aca="false">SUM(H4559:H4560)</f>
        <v>89828</v>
      </c>
      <c r="I4561" s="350" t="n">
        <f aca="false">K4561/H4561</f>
        <v>0.347883559092419</v>
      </c>
      <c r="J4561" s="351" t="n">
        <f aca="false">SUM(J4559:J4560)</f>
        <v>58578.3156538462</v>
      </c>
      <c r="K4561" s="352" t="n">
        <f aca="false">H4561-J4561</f>
        <v>31249.6843461538</v>
      </c>
      <c r="L4561" s="330"/>
      <c r="M4561" s="262"/>
      <c r="N4561" s="262"/>
      <c r="O4561" s="262"/>
      <c r="P4561" s="262"/>
      <c r="Q4561" s="262"/>
      <c r="R4561" s="331"/>
    </row>
    <row r="4562" s="1" customFormat="true" ht="13.5" hidden="false" customHeight="false" outlineLevel="0" collapsed="false">
      <c r="A4562" s="262"/>
      <c r="B4562" s="332"/>
      <c r="C4562" s="342"/>
      <c r="D4562" s="342"/>
      <c r="E4562" s="262"/>
      <c r="F4562" s="262"/>
      <c r="G4562" s="262"/>
      <c r="H4562" s="262"/>
      <c r="I4562" s="354"/>
      <c r="J4562" s="354"/>
      <c r="K4562" s="355"/>
      <c r="L4562" s="330"/>
      <c r="M4562" s="262"/>
      <c r="N4562" s="262"/>
      <c r="O4562" s="262"/>
      <c r="P4562" s="262"/>
      <c r="Q4562" s="262"/>
      <c r="R4562" s="331"/>
    </row>
    <row r="4563" s="1" customFormat="true" ht="13.5" hidden="false" customHeight="false" outlineLevel="0" collapsed="false">
      <c r="A4563" s="322"/>
      <c r="B4563" s="323" t="s">
        <v>4918</v>
      </c>
      <c r="C4563" s="324"/>
      <c r="D4563" s="325" t="n">
        <v>42810</v>
      </c>
      <c r="E4563" s="322"/>
      <c r="F4563" s="322" t="s">
        <v>4906</v>
      </c>
      <c r="G4563" s="324"/>
      <c r="H4563" s="326" t="n">
        <v>0</v>
      </c>
      <c r="I4563" s="327" t="s">
        <v>358</v>
      </c>
      <c r="J4563" s="328" t="n">
        <v>65</v>
      </c>
      <c r="K4563" s="329" t="n">
        <v>59</v>
      </c>
      <c r="L4563" s="330"/>
      <c r="M4563" s="262"/>
      <c r="N4563" s="262"/>
      <c r="O4563" s="262"/>
      <c r="P4563" s="262"/>
      <c r="Q4563" s="262"/>
      <c r="R4563" s="331"/>
    </row>
    <row r="4564" s="1" customFormat="true" ht="12.75" hidden="false" customHeight="false" outlineLevel="0" collapsed="false">
      <c r="A4564" s="262" t="n">
        <v>3</v>
      </c>
      <c r="B4564" s="332" t="s">
        <v>1675</v>
      </c>
      <c r="C4564" s="332" t="s">
        <v>1676</v>
      </c>
      <c r="D4564" s="332" t="s">
        <v>1677</v>
      </c>
      <c r="E4564" s="262"/>
      <c r="F4564" s="331"/>
      <c r="G4564" s="333" t="n">
        <v>218</v>
      </c>
      <c r="H4564" s="333" t="n">
        <f aca="false">A4564*G4564*(1-H4563/100)</f>
        <v>654</v>
      </c>
      <c r="I4564" s="334" t="n">
        <v>167.44</v>
      </c>
      <c r="J4564" s="334" t="n">
        <f aca="false">(A4564*I4564)/J4563*K4563</f>
        <v>455.952</v>
      </c>
      <c r="K4564" s="335" t="n">
        <f aca="false">H4564-J4564</f>
        <v>198.048</v>
      </c>
      <c r="L4564" s="330"/>
      <c r="M4564" s="262"/>
      <c r="N4564" s="262" t="n">
        <v>167.44</v>
      </c>
      <c r="O4564" s="262" t="n">
        <v>1.84</v>
      </c>
      <c r="P4564" s="262" t="n">
        <v>250</v>
      </c>
      <c r="Q4564" s="262" t="n">
        <v>217.672</v>
      </c>
      <c r="R4564" s="331" t="n">
        <f aca="false">A4564*F4564</f>
        <v>0</v>
      </c>
    </row>
    <row r="4565" s="1" customFormat="true" ht="12.75" hidden="false" customHeight="false" outlineLevel="0" collapsed="false">
      <c r="A4565" s="262" t="n">
        <v>2</v>
      </c>
      <c r="B4565" s="332" t="s">
        <v>3540</v>
      </c>
      <c r="C4565" s="332" t="s">
        <v>2090</v>
      </c>
      <c r="D4565" s="332" t="s">
        <v>3541</v>
      </c>
      <c r="E4565" s="262"/>
      <c r="F4565" s="331" t="n">
        <v>0.058</v>
      </c>
      <c r="G4565" s="333" t="n">
        <v>266</v>
      </c>
      <c r="H4565" s="333" t="n">
        <f aca="false">A4565*G4565*(1-H4563/100)</f>
        <v>532</v>
      </c>
      <c r="I4565" s="334" t="n">
        <v>204.75</v>
      </c>
      <c r="J4565" s="334" t="n">
        <f aca="false">(A4565*I4565)/J4563*K4563</f>
        <v>371.7</v>
      </c>
      <c r="K4565" s="335" t="n">
        <f aca="false">H4565-J4565</f>
        <v>160.3</v>
      </c>
      <c r="L4565" s="330"/>
      <c r="M4565" s="262"/>
      <c r="N4565" s="262" t="n">
        <v>204.75</v>
      </c>
      <c r="O4565" s="262" t="n">
        <v>2.25</v>
      </c>
      <c r="P4565" s="262" t="n">
        <v>300</v>
      </c>
      <c r="Q4565" s="262" t="n">
        <v>266.175</v>
      </c>
      <c r="R4565" s="331" t="n">
        <f aca="false">A4565*F4565</f>
        <v>0.116</v>
      </c>
    </row>
    <row r="4566" s="1" customFormat="true" ht="12.75" hidden="false" customHeight="false" outlineLevel="0" collapsed="false">
      <c r="A4566" s="262" t="n">
        <v>3</v>
      </c>
      <c r="B4566" s="332" t="s">
        <v>2918</v>
      </c>
      <c r="C4566" s="332" t="s">
        <v>1087</v>
      </c>
      <c r="D4566" s="332" t="s">
        <v>2919</v>
      </c>
      <c r="E4566" s="262"/>
      <c r="F4566" s="331"/>
      <c r="G4566" s="333" t="n">
        <v>366</v>
      </c>
      <c r="H4566" s="333" t="n">
        <f aca="false">A4566*G4566*(1-H4563/100)</f>
        <v>1098</v>
      </c>
      <c r="I4566" s="334" t="n">
        <v>271.18</v>
      </c>
      <c r="J4566" s="334" t="n">
        <f aca="false">(A4566*I4566)/J4563*K4563</f>
        <v>738.444</v>
      </c>
      <c r="K4566" s="335" t="n">
        <f aca="false">H4566-J4566</f>
        <v>359.556</v>
      </c>
      <c r="L4566" s="330"/>
      <c r="M4566" s="262"/>
      <c r="N4566" s="262" t="n">
        <v>271.18</v>
      </c>
      <c r="O4566" s="262" t="n">
        <v>2.98</v>
      </c>
      <c r="P4566" s="262" t="n">
        <v>410</v>
      </c>
      <c r="Q4566" s="262" t="n">
        <v>366.093</v>
      </c>
      <c r="R4566" s="331" t="n">
        <f aca="false">A4566*F4566</f>
        <v>0</v>
      </c>
    </row>
    <row r="4567" s="1" customFormat="true" ht="12.75" hidden="false" customHeight="false" outlineLevel="0" collapsed="false">
      <c r="A4567" s="262" t="n">
        <v>2</v>
      </c>
      <c r="B4567" s="332" t="s">
        <v>4919</v>
      </c>
      <c r="C4567" s="332" t="s">
        <v>1087</v>
      </c>
      <c r="D4567" s="332" t="s">
        <v>4920</v>
      </c>
      <c r="E4567" s="262"/>
      <c r="F4567" s="331" t="n">
        <v>0.03</v>
      </c>
      <c r="G4567" s="333" t="n">
        <v>646</v>
      </c>
      <c r="H4567" s="333" t="n">
        <f aca="false">A4567*G4567*(1-H4563/100)</f>
        <v>1292</v>
      </c>
      <c r="I4567" s="334" t="n">
        <v>478.66</v>
      </c>
      <c r="J4567" s="334" t="n">
        <f aca="false">(A4567*I4567)/J4563*K4563</f>
        <v>868.952</v>
      </c>
      <c r="K4567" s="335" t="n">
        <f aca="false">H4567-J4567</f>
        <v>423.048</v>
      </c>
      <c r="L4567" s="330"/>
      <c r="M4567" s="262"/>
      <c r="N4567" s="262" t="n">
        <v>478.66</v>
      </c>
      <c r="O4567" s="262" t="n">
        <v>5.26</v>
      </c>
      <c r="P4567" s="262" t="n">
        <v>720</v>
      </c>
      <c r="Q4567" s="262" t="n">
        <v>646.191</v>
      </c>
      <c r="R4567" s="331" t="n">
        <f aca="false">A4567*F4567</f>
        <v>0.06</v>
      </c>
    </row>
    <row r="4568" s="1" customFormat="true" ht="12.75" hidden="false" customHeight="false" outlineLevel="0" collapsed="false">
      <c r="A4568" s="262" t="n">
        <v>6</v>
      </c>
      <c r="B4568" s="332" t="s">
        <v>2920</v>
      </c>
      <c r="C4568" s="332" t="s">
        <v>2921</v>
      </c>
      <c r="D4568" s="332" t="s">
        <v>856</v>
      </c>
      <c r="E4568" s="262"/>
      <c r="F4568" s="331"/>
      <c r="G4568" s="333" t="n">
        <v>234</v>
      </c>
      <c r="H4568" s="333" t="n">
        <f aca="false">A4568*G4568*(1-H4563/100)</f>
        <v>1404</v>
      </c>
      <c r="I4568" s="334" t="n">
        <v>117</v>
      </c>
      <c r="J4568" s="334" t="n">
        <f aca="false">(A4568*I4568)/J4563*K4563</f>
        <v>637.2</v>
      </c>
      <c r="K4568" s="335" t="n">
        <f aca="false">H4568-J4568</f>
        <v>766.8</v>
      </c>
      <c r="L4568" s="330"/>
      <c r="M4568" s="262"/>
      <c r="N4568" s="262" t="n">
        <v>117</v>
      </c>
      <c r="O4568" s="262" t="n">
        <v>0.9</v>
      </c>
      <c r="P4568" s="262" t="n">
        <v>270</v>
      </c>
      <c r="Q4568" s="262" t="n">
        <v>234</v>
      </c>
      <c r="R4568" s="331" t="n">
        <f aca="false">A4568*F4568</f>
        <v>0</v>
      </c>
    </row>
    <row r="4569" s="1" customFormat="true" ht="12.75" hidden="false" customHeight="false" outlineLevel="0" collapsed="false">
      <c r="A4569" s="262" t="n">
        <v>4</v>
      </c>
      <c r="B4569" s="332" t="s">
        <v>4689</v>
      </c>
      <c r="C4569" s="332" t="s">
        <v>2921</v>
      </c>
      <c r="D4569" s="332" t="s">
        <v>4690</v>
      </c>
      <c r="E4569" s="262"/>
      <c r="F4569" s="331"/>
      <c r="G4569" s="333" t="n">
        <v>220</v>
      </c>
      <c r="H4569" s="333" t="n">
        <f aca="false">A4569*G4569*(1-H4563/100)</f>
        <v>880</v>
      </c>
      <c r="I4569" s="334" t="n">
        <v>126.75</v>
      </c>
      <c r="J4569" s="334" t="n">
        <f aca="false">(A4569*I4569)/J4563*K4563</f>
        <v>460.2</v>
      </c>
      <c r="K4569" s="335" t="n">
        <f aca="false">H4569-J4569</f>
        <v>419.8</v>
      </c>
      <c r="L4569" s="330"/>
      <c r="M4569" s="262"/>
      <c r="N4569" s="262" t="n">
        <v>126.75</v>
      </c>
      <c r="O4569" s="262" t="n">
        <v>1.5</v>
      </c>
      <c r="P4569" s="262" t="n">
        <v>250</v>
      </c>
      <c r="Q4569" s="262" t="n">
        <v>220</v>
      </c>
      <c r="R4569" s="331" t="n">
        <f aca="false">A4569*F4569</f>
        <v>0</v>
      </c>
    </row>
    <row r="4570" s="1" customFormat="true" ht="12.75" hidden="false" customHeight="false" outlineLevel="0" collapsed="false">
      <c r="A4570" s="262" t="n">
        <v>3</v>
      </c>
      <c r="B4570" s="332" t="s">
        <v>1687</v>
      </c>
      <c r="C4570" s="332" t="s">
        <v>1688</v>
      </c>
      <c r="D4570" s="332" t="s">
        <v>1689</v>
      </c>
      <c r="E4570" s="262"/>
      <c r="F4570" s="331" t="n">
        <v>0.015</v>
      </c>
      <c r="G4570" s="333" t="n">
        <v>201</v>
      </c>
      <c r="H4570" s="333" t="n">
        <f aca="false">A4570*G4570*(1-H4563/100)</f>
        <v>603</v>
      </c>
      <c r="I4570" s="334" t="n">
        <v>149.175</v>
      </c>
      <c r="J4570" s="334" t="n">
        <f aca="false">(A4570*I4570)/J4563*K4563</f>
        <v>406.215</v>
      </c>
      <c r="K4570" s="335" t="n">
        <f aca="false">H4570-J4570</f>
        <v>196.785</v>
      </c>
      <c r="L4570" s="330"/>
      <c r="M4570" s="262"/>
      <c r="N4570" s="262" t="n">
        <v>149.175</v>
      </c>
      <c r="O4570" s="262" t="n">
        <v>1.7</v>
      </c>
      <c r="P4570" s="262" t="n">
        <v>230</v>
      </c>
      <c r="Q4570" s="262" t="n">
        <v>201.3862</v>
      </c>
      <c r="R4570" s="331" t="n">
        <f aca="false">A4570*F4570</f>
        <v>0.045</v>
      </c>
    </row>
    <row r="4571" s="1" customFormat="true" ht="12.75" hidden="false" customHeight="false" outlineLevel="0" collapsed="false">
      <c r="A4571" s="262" t="n">
        <v>2</v>
      </c>
      <c r="B4571" s="332" t="s">
        <v>2874</v>
      </c>
      <c r="C4571" s="332" t="s">
        <v>1688</v>
      </c>
      <c r="D4571" s="332" t="s">
        <v>2875</v>
      </c>
      <c r="E4571" s="262"/>
      <c r="F4571" s="331" t="n">
        <v>0.016</v>
      </c>
      <c r="G4571" s="333" t="n">
        <v>304</v>
      </c>
      <c r="H4571" s="333" t="n">
        <f aca="false">A4571*G4571*(1-H4563/100)</f>
        <v>608</v>
      </c>
      <c r="I4571" s="334" t="n">
        <v>225.5175</v>
      </c>
      <c r="J4571" s="334" t="n">
        <f aca="false">(A4571*I4571)/J4563*K4563</f>
        <v>409.401</v>
      </c>
      <c r="K4571" s="335" t="n">
        <f aca="false">H4571-J4571</f>
        <v>198.599</v>
      </c>
      <c r="L4571" s="330"/>
      <c r="M4571" s="262"/>
      <c r="N4571" s="262" t="n">
        <v>225.5175</v>
      </c>
      <c r="O4571" s="262" t="n">
        <v>2.57</v>
      </c>
      <c r="P4571" s="262" t="n">
        <v>340</v>
      </c>
      <c r="Q4571" s="262" t="n">
        <v>304.4486</v>
      </c>
      <c r="R4571" s="331" t="n">
        <f aca="false">A4571*F4571</f>
        <v>0.032</v>
      </c>
    </row>
    <row r="4572" s="1" customFormat="true" ht="12.75" hidden="false" customHeight="false" outlineLevel="0" collapsed="false">
      <c r="A4572" s="262" t="n">
        <v>6</v>
      </c>
      <c r="B4572" s="332" t="s">
        <v>2922</v>
      </c>
      <c r="C4572" s="332" t="s">
        <v>2098</v>
      </c>
      <c r="D4572" s="332" t="s">
        <v>856</v>
      </c>
      <c r="E4572" s="262"/>
      <c r="F4572" s="331"/>
      <c r="G4572" s="333" t="n">
        <v>174</v>
      </c>
      <c r="H4572" s="333" t="n">
        <f aca="false">A4572*G4572*(1-H4563/100)</f>
        <v>1044</v>
      </c>
      <c r="I4572" s="334" t="n">
        <v>133.77</v>
      </c>
      <c r="J4572" s="334" t="n">
        <f aca="false">(A4572*I4572)/J4563*K4563</f>
        <v>728.532</v>
      </c>
      <c r="K4572" s="335" t="n">
        <f aca="false">H4572-J4572</f>
        <v>315.468</v>
      </c>
      <c r="L4572" s="330"/>
      <c r="M4572" s="262"/>
      <c r="N4572" s="262" t="n">
        <v>133.77</v>
      </c>
      <c r="O4572" s="262" t="n">
        <v>1.47</v>
      </c>
      <c r="P4572" s="262" t="n">
        <v>200</v>
      </c>
      <c r="Q4572" s="262" t="n">
        <v>173.901</v>
      </c>
      <c r="R4572" s="331" t="n">
        <f aca="false">A4572*F4572</f>
        <v>0</v>
      </c>
    </row>
    <row r="4573" s="1" customFormat="true" ht="12.75" hidden="false" customHeight="false" outlineLevel="0" collapsed="false">
      <c r="A4573" s="262" t="n">
        <v>4</v>
      </c>
      <c r="B4573" s="332" t="s">
        <v>4691</v>
      </c>
      <c r="C4573" s="332" t="s">
        <v>2098</v>
      </c>
      <c r="D4573" s="332" t="s">
        <v>4692</v>
      </c>
      <c r="E4573" s="262"/>
      <c r="F4573" s="331"/>
      <c r="G4573" s="333" t="n">
        <v>372</v>
      </c>
      <c r="H4573" s="333" t="n">
        <f aca="false">A4573*G4573*(1-H4563/100)</f>
        <v>1488</v>
      </c>
      <c r="I4573" s="334" t="n">
        <v>286</v>
      </c>
      <c r="J4573" s="334" t="n">
        <f aca="false">(A4573*I4573)/J4563*K4563</f>
        <v>1038.4</v>
      </c>
      <c r="K4573" s="335" t="n">
        <f aca="false">H4573-J4573</f>
        <v>449.6</v>
      </c>
      <c r="L4573" s="330"/>
      <c r="M4573" s="262"/>
      <c r="N4573" s="262" t="n">
        <v>286</v>
      </c>
      <c r="O4573" s="262" t="n">
        <v>2.93333333333333</v>
      </c>
      <c r="P4573" s="262" t="n">
        <v>420</v>
      </c>
      <c r="Q4573" s="262" t="n">
        <v>371.8</v>
      </c>
      <c r="R4573" s="331" t="n">
        <f aca="false">A4573*F4573</f>
        <v>0</v>
      </c>
    </row>
    <row r="4574" s="1" customFormat="true" ht="12.75" hidden="false" customHeight="false" outlineLevel="0" collapsed="false">
      <c r="A4574" s="262" t="n">
        <v>3</v>
      </c>
      <c r="B4574" s="332" t="s">
        <v>2923</v>
      </c>
      <c r="C4574" s="332" t="s">
        <v>2924</v>
      </c>
      <c r="D4574" s="332" t="s">
        <v>856</v>
      </c>
      <c r="E4574" s="262"/>
      <c r="F4574" s="331" t="n">
        <v>0.01</v>
      </c>
      <c r="G4574" s="333" t="n">
        <v>254</v>
      </c>
      <c r="H4574" s="333" t="n">
        <f aca="false">A4574*G4574*(1-H4563/100)</f>
        <v>762</v>
      </c>
      <c r="I4574" s="334" t="n">
        <v>195.52</v>
      </c>
      <c r="J4574" s="334" t="n">
        <f aca="false">(A4574*I4574)/J4563*K4563</f>
        <v>532.416</v>
      </c>
      <c r="K4574" s="335" t="n">
        <f aca="false">H4574-J4574</f>
        <v>229.584</v>
      </c>
      <c r="L4574" s="330"/>
      <c r="M4574" s="262"/>
      <c r="N4574" s="262" t="n">
        <v>195.52</v>
      </c>
      <c r="O4574" s="262" t="n">
        <v>1.88</v>
      </c>
      <c r="P4574" s="262" t="n">
        <v>290</v>
      </c>
      <c r="Q4574" s="262" t="n">
        <v>254.176</v>
      </c>
      <c r="R4574" s="331" t="n">
        <f aca="false">A4574*F4574</f>
        <v>0.03</v>
      </c>
    </row>
    <row r="4575" s="1" customFormat="true" ht="12.75" hidden="false" customHeight="false" outlineLevel="0" collapsed="false">
      <c r="A4575" s="262" t="n">
        <v>2</v>
      </c>
      <c r="B4575" s="332" t="s">
        <v>4921</v>
      </c>
      <c r="C4575" s="332" t="s">
        <v>2638</v>
      </c>
      <c r="D4575" s="332" t="s">
        <v>856</v>
      </c>
      <c r="E4575" s="262"/>
      <c r="F4575" s="331" t="n">
        <v>0.022</v>
      </c>
      <c r="G4575" s="333" t="n">
        <v>117</v>
      </c>
      <c r="H4575" s="333" t="n">
        <f aca="false">A4575*G4575*(1-H4563/100)</f>
        <v>234</v>
      </c>
      <c r="I4575" s="334" t="n">
        <v>39</v>
      </c>
      <c r="J4575" s="334" t="n">
        <f aca="false">(A4575*I4575)/J4563*K4563</f>
        <v>70.8</v>
      </c>
      <c r="K4575" s="335" t="n">
        <f aca="false">H4575-J4575</f>
        <v>163.2</v>
      </c>
      <c r="L4575" s="330"/>
      <c r="M4575" s="262"/>
      <c r="N4575" s="262" t="n">
        <v>39</v>
      </c>
      <c r="O4575" s="262" t="n">
        <v>0.3</v>
      </c>
      <c r="P4575" s="262" t="n">
        <v>150</v>
      </c>
      <c r="Q4575" s="262" t="n">
        <v>117</v>
      </c>
      <c r="R4575" s="331" t="n">
        <f aca="false">A4575*F4575</f>
        <v>0.044</v>
      </c>
    </row>
    <row r="4576" s="1" customFormat="true" ht="12.75" hidden="false" customHeight="false" outlineLevel="0" collapsed="false">
      <c r="A4576" s="262" t="n">
        <v>6</v>
      </c>
      <c r="B4576" s="332" t="s">
        <v>2925</v>
      </c>
      <c r="C4576" s="332" t="s">
        <v>1696</v>
      </c>
      <c r="D4576" s="332" t="s">
        <v>2926</v>
      </c>
      <c r="E4576" s="262"/>
      <c r="F4576" s="331"/>
      <c r="G4576" s="333" t="n">
        <v>36</v>
      </c>
      <c r="H4576" s="333" t="n">
        <f aca="false">A4576*G4576*(1-H4563/100)</f>
        <v>216</v>
      </c>
      <c r="I4576" s="334" t="n">
        <v>14.3</v>
      </c>
      <c r="J4576" s="334" t="n">
        <f aca="false">(A4576*I4576)/J4563*K4563</f>
        <v>77.88</v>
      </c>
      <c r="K4576" s="335" t="n">
        <f aca="false">H4576-J4576</f>
        <v>138.12</v>
      </c>
      <c r="L4576" s="330"/>
      <c r="M4576" s="262"/>
      <c r="N4576" s="262" t="n">
        <v>14.3</v>
      </c>
      <c r="O4576" s="262" t="n">
        <v>0.11</v>
      </c>
      <c r="P4576" s="262" t="n">
        <v>50</v>
      </c>
      <c r="Q4576" s="262" t="n">
        <v>35.75</v>
      </c>
      <c r="R4576" s="331" t="n">
        <f aca="false">A4576*F4576</f>
        <v>0</v>
      </c>
    </row>
    <row r="4577" s="1" customFormat="true" ht="12.75" hidden="false" customHeight="false" outlineLevel="0" collapsed="false">
      <c r="A4577" s="262" t="n">
        <v>4</v>
      </c>
      <c r="B4577" s="332" t="s">
        <v>4370</v>
      </c>
      <c r="C4577" s="332" t="s">
        <v>1696</v>
      </c>
      <c r="D4577" s="332" t="s">
        <v>4371</v>
      </c>
      <c r="E4577" s="262"/>
      <c r="F4577" s="331"/>
      <c r="G4577" s="333" t="n">
        <v>50</v>
      </c>
      <c r="H4577" s="333" t="n">
        <f aca="false">A4577*G4577*(1-H4563/100)</f>
        <v>200</v>
      </c>
      <c r="I4577" s="334" t="n">
        <v>30.5882</v>
      </c>
      <c r="J4577" s="334" t="n">
        <f aca="false">(A4577*I4577)/J4563*K4563</f>
        <v>111.058695384615</v>
      </c>
      <c r="K4577" s="335" t="n">
        <f aca="false">H4577-J4577</f>
        <v>88.9413046153846</v>
      </c>
      <c r="L4577" s="330"/>
      <c r="M4577" s="262"/>
      <c r="N4577" s="262" t="n">
        <v>30.5882</v>
      </c>
      <c r="O4577" s="262" t="n">
        <v>0.294117647058823</v>
      </c>
      <c r="P4577" s="262" t="n">
        <v>60</v>
      </c>
      <c r="Q4577" s="262" t="n">
        <v>50.4706</v>
      </c>
      <c r="R4577" s="331" t="n">
        <f aca="false">A4577*F4577</f>
        <v>0</v>
      </c>
    </row>
    <row r="4578" s="1" customFormat="true" ht="12.75" hidden="false" customHeight="false" outlineLevel="0" collapsed="false">
      <c r="A4578" s="262" t="n">
        <v>6</v>
      </c>
      <c r="B4578" s="332" t="s">
        <v>4383</v>
      </c>
      <c r="C4578" s="332" t="s">
        <v>1696</v>
      </c>
      <c r="D4578" s="332" t="s">
        <v>4384</v>
      </c>
      <c r="E4578" s="262"/>
      <c r="F4578" s="331"/>
      <c r="G4578" s="333" t="n">
        <v>91</v>
      </c>
      <c r="H4578" s="333" t="n">
        <f aca="false">A4578*G4578*(1-H4563/100)</f>
        <v>546</v>
      </c>
      <c r="I4578" s="334" t="n">
        <v>67.34</v>
      </c>
      <c r="J4578" s="334" t="n">
        <f aca="false">(A4578*I4578)/J4563*K4563</f>
        <v>366.744</v>
      </c>
      <c r="K4578" s="335" t="n">
        <f aca="false">H4578-J4578</f>
        <v>179.256</v>
      </c>
      <c r="L4578" s="330"/>
      <c r="M4578" s="262"/>
      <c r="N4578" s="262" t="n">
        <v>67.34</v>
      </c>
      <c r="O4578" s="262" t="n">
        <v>0.74</v>
      </c>
      <c r="P4578" s="262" t="n">
        <v>110</v>
      </c>
      <c r="Q4578" s="262" t="n">
        <v>90.909</v>
      </c>
      <c r="R4578" s="331" t="n">
        <f aca="false">A4578*F4578</f>
        <v>0</v>
      </c>
    </row>
    <row r="4579" s="1" customFormat="true" ht="12.75" hidden="false" customHeight="false" outlineLevel="0" collapsed="false">
      <c r="A4579" s="262" t="n">
        <v>2</v>
      </c>
      <c r="B4579" s="332" t="s">
        <v>4693</v>
      </c>
      <c r="C4579" s="332" t="s">
        <v>1696</v>
      </c>
      <c r="D4579" s="332" t="s">
        <v>4694</v>
      </c>
      <c r="E4579" s="262"/>
      <c r="F4579" s="331"/>
      <c r="G4579" s="333" t="n">
        <v>139</v>
      </c>
      <c r="H4579" s="333" t="n">
        <f aca="false">A4579*G4579*(1-H4563/100)</f>
        <v>278</v>
      </c>
      <c r="I4579" s="334" t="n">
        <v>86.0294</v>
      </c>
      <c r="J4579" s="334" t="n">
        <f aca="false">(A4579*I4579)/J4563*K4563</f>
        <v>156.176449230769</v>
      </c>
      <c r="K4579" s="335" t="n">
        <f aca="false">H4579-J4579</f>
        <v>121.823550769231</v>
      </c>
      <c r="L4579" s="330"/>
      <c r="M4579" s="262"/>
      <c r="N4579" s="262" t="n">
        <v>86.0294</v>
      </c>
      <c r="O4579" s="262" t="n">
        <v>0.882352941176471</v>
      </c>
      <c r="P4579" s="262" t="n">
        <v>160</v>
      </c>
      <c r="Q4579" s="262" t="n">
        <v>139.3676</v>
      </c>
      <c r="R4579" s="331" t="n">
        <f aca="false">A4579*F4579</f>
        <v>0</v>
      </c>
    </row>
    <row r="4580" s="1" customFormat="true" ht="12.75" hidden="false" customHeight="false" outlineLevel="0" collapsed="false">
      <c r="A4580" s="262" t="n">
        <v>3</v>
      </c>
      <c r="B4580" s="332" t="s">
        <v>2927</v>
      </c>
      <c r="C4580" s="332" t="s">
        <v>1701</v>
      </c>
      <c r="D4580" s="332" t="s">
        <v>2928</v>
      </c>
      <c r="E4580" s="262"/>
      <c r="F4580" s="331" t="n">
        <v>0.049</v>
      </c>
      <c r="G4580" s="333" t="n">
        <v>414</v>
      </c>
      <c r="H4580" s="333" t="n">
        <f aca="false">A4580*G4580*(1-H4563/100)</f>
        <v>1242</v>
      </c>
      <c r="I4580" s="334" t="n">
        <v>306.67</v>
      </c>
      <c r="J4580" s="334" t="n">
        <f aca="false">(A4580*I4580)/J4563*K4563</f>
        <v>835.086</v>
      </c>
      <c r="K4580" s="335" t="n">
        <f aca="false">H4580-J4580</f>
        <v>406.914</v>
      </c>
      <c r="L4580" s="330"/>
      <c r="M4580" s="262"/>
      <c r="N4580" s="262" t="n">
        <v>306.67</v>
      </c>
      <c r="O4580" s="262" t="n">
        <v>3.37</v>
      </c>
      <c r="P4580" s="262" t="n">
        <v>460</v>
      </c>
      <c r="Q4580" s="262" t="n">
        <v>414.0045</v>
      </c>
      <c r="R4580" s="331" t="n">
        <f aca="false">A4580*F4580</f>
        <v>0.147</v>
      </c>
    </row>
    <row r="4581" s="1" customFormat="true" ht="12.75" hidden="false" customHeight="false" outlineLevel="0" collapsed="false">
      <c r="A4581" s="262" t="n">
        <v>2</v>
      </c>
      <c r="B4581" s="332" t="s">
        <v>4695</v>
      </c>
      <c r="C4581" s="332" t="s">
        <v>1701</v>
      </c>
      <c r="D4581" s="332" t="s">
        <v>4696</v>
      </c>
      <c r="E4581" s="262"/>
      <c r="F4581" s="331" t="n">
        <v>0.116</v>
      </c>
      <c r="G4581" s="333" t="n">
        <v>614</v>
      </c>
      <c r="H4581" s="333" t="n">
        <f aca="false">A4581*G4581*(1-H4563/100)</f>
        <v>1228</v>
      </c>
      <c r="I4581" s="334" t="n">
        <v>455</v>
      </c>
      <c r="J4581" s="334" t="n">
        <f aca="false">(A4581*I4581)/J4563*K4563</f>
        <v>826</v>
      </c>
      <c r="K4581" s="335" t="n">
        <f aca="false">H4581-J4581</f>
        <v>402</v>
      </c>
      <c r="L4581" s="330"/>
      <c r="M4581" s="262"/>
      <c r="N4581" s="262" t="n">
        <v>455</v>
      </c>
      <c r="O4581" s="262" t="n">
        <v>5</v>
      </c>
      <c r="P4581" s="262" t="n">
        <v>680</v>
      </c>
      <c r="Q4581" s="262" t="n">
        <v>614.25</v>
      </c>
      <c r="R4581" s="331" t="n">
        <f aca="false">A4581*F4581</f>
        <v>0.232</v>
      </c>
    </row>
    <row r="4582" s="1" customFormat="true" ht="12.75" hidden="false" customHeight="false" outlineLevel="0" collapsed="false">
      <c r="A4582" s="262" t="n">
        <v>6</v>
      </c>
      <c r="B4582" s="332" t="s">
        <v>2929</v>
      </c>
      <c r="C4582" s="332" t="s">
        <v>2930</v>
      </c>
      <c r="D4582" s="332" t="s">
        <v>2931</v>
      </c>
      <c r="E4582" s="262"/>
      <c r="F4582" s="331" t="n">
        <v>0.001</v>
      </c>
      <c r="G4582" s="333" t="n">
        <v>7</v>
      </c>
      <c r="H4582" s="333" t="n">
        <f aca="false">A4582*G4582*(1-H4563/100)</f>
        <v>42</v>
      </c>
      <c r="I4582" s="334" t="n">
        <v>5.265</v>
      </c>
      <c r="J4582" s="334" t="n">
        <f aca="false">(A4582*I4582)/J4563*K4563</f>
        <v>28.674</v>
      </c>
      <c r="K4582" s="335" t="n">
        <f aca="false">H4582-J4582</f>
        <v>13.326</v>
      </c>
      <c r="L4582" s="330"/>
      <c r="M4582" s="262"/>
      <c r="N4582" s="262" t="n">
        <v>5.265</v>
      </c>
      <c r="O4582" s="262" t="n">
        <v>0.06</v>
      </c>
      <c r="P4582" s="262" t="n">
        <v>20</v>
      </c>
      <c r="Q4582" s="262" t="n">
        <v>7.1078</v>
      </c>
      <c r="R4582" s="331" t="n">
        <f aca="false">A4582*F4582</f>
        <v>0.006</v>
      </c>
    </row>
    <row r="4583" s="1" customFormat="true" ht="12.75" hidden="false" customHeight="false" outlineLevel="0" collapsed="false">
      <c r="A4583" s="262" t="n">
        <v>6</v>
      </c>
      <c r="B4583" s="332" t="s">
        <v>4922</v>
      </c>
      <c r="C4583" s="332" t="s">
        <v>4923</v>
      </c>
      <c r="D4583" s="332" t="s">
        <v>4924</v>
      </c>
      <c r="E4583" s="262"/>
      <c r="F4583" s="331"/>
      <c r="G4583" s="333" t="n">
        <v>34</v>
      </c>
      <c r="H4583" s="333" t="n">
        <f aca="false">A4583*G4583*(1-H4563/100)</f>
        <v>204</v>
      </c>
      <c r="I4583" s="334" t="n">
        <v>25.025</v>
      </c>
      <c r="J4583" s="334" t="n">
        <f aca="false">(A4583*I4583)/J4563*K4563</f>
        <v>136.29</v>
      </c>
      <c r="K4583" s="335" t="n">
        <f aca="false">H4583-J4583</f>
        <v>67.71</v>
      </c>
      <c r="L4583" s="330"/>
      <c r="M4583" s="262"/>
      <c r="N4583" s="262" t="n">
        <v>25.025</v>
      </c>
      <c r="O4583" s="262" t="n">
        <v>0.285185185185185</v>
      </c>
      <c r="P4583" s="262" t="n">
        <v>50</v>
      </c>
      <c r="Q4583" s="262" t="n">
        <v>33.7838</v>
      </c>
      <c r="R4583" s="331" t="n">
        <f aca="false">A4583*F4583</f>
        <v>0</v>
      </c>
    </row>
    <row r="4584" s="1" customFormat="true" ht="12.75" hidden="false" customHeight="false" outlineLevel="0" collapsed="false">
      <c r="A4584" s="262" t="n">
        <v>3</v>
      </c>
      <c r="B4584" s="332" t="s">
        <v>2932</v>
      </c>
      <c r="C4584" s="332" t="s">
        <v>2933</v>
      </c>
      <c r="D4584" s="332" t="s">
        <v>2934</v>
      </c>
      <c r="E4584" s="262"/>
      <c r="F4584" s="331"/>
      <c r="G4584" s="333" t="n">
        <v>15</v>
      </c>
      <c r="H4584" s="333" t="n">
        <f aca="false">A4584*G4584*(1-H4563/100)</f>
        <v>45</v>
      </c>
      <c r="I4584" s="334" t="n">
        <v>11.4075</v>
      </c>
      <c r="J4584" s="334" t="n">
        <f aca="false">(A4584*I4584)/J4563*K4563</f>
        <v>31.0635</v>
      </c>
      <c r="K4584" s="335" t="n">
        <f aca="false">H4584-J4584</f>
        <v>13.9365</v>
      </c>
      <c r="L4584" s="330"/>
      <c r="M4584" s="262"/>
      <c r="N4584" s="262" t="n">
        <v>11.4075</v>
      </c>
      <c r="O4584" s="262" t="n">
        <v>0.13</v>
      </c>
      <c r="P4584" s="262" t="n">
        <v>30</v>
      </c>
      <c r="Q4584" s="262" t="n">
        <v>15.4001</v>
      </c>
      <c r="R4584" s="331" t="n">
        <f aca="false">A4584*F4584</f>
        <v>0</v>
      </c>
    </row>
    <row r="4585" s="1" customFormat="true" ht="12.75" hidden="false" customHeight="false" outlineLevel="0" collapsed="false">
      <c r="A4585" s="262" t="n">
        <v>2</v>
      </c>
      <c r="B4585" s="332" t="s">
        <v>2690</v>
      </c>
      <c r="C4585" s="332" t="s">
        <v>2691</v>
      </c>
      <c r="D4585" s="332" t="s">
        <v>2692</v>
      </c>
      <c r="E4585" s="262"/>
      <c r="F4585" s="331"/>
      <c r="G4585" s="333" t="n">
        <v>18</v>
      </c>
      <c r="H4585" s="333" t="n">
        <f aca="false">A4585*G4585*(1-H4563/100)</f>
        <v>36</v>
      </c>
      <c r="I4585" s="334" t="n">
        <v>13.65</v>
      </c>
      <c r="J4585" s="334" t="n">
        <f aca="false">(A4585*I4585)/J4563*K4563</f>
        <v>24.78</v>
      </c>
      <c r="K4585" s="335" t="n">
        <f aca="false">H4585-J4585</f>
        <v>11.22</v>
      </c>
      <c r="L4585" s="330"/>
      <c r="M4585" s="262"/>
      <c r="N4585" s="262" t="n">
        <v>13.65</v>
      </c>
      <c r="O4585" s="262" t="n">
        <v>0.15</v>
      </c>
      <c r="P4585" s="262" t="n">
        <v>30</v>
      </c>
      <c r="Q4585" s="262" t="n">
        <v>18.4275</v>
      </c>
      <c r="R4585" s="331" t="n">
        <f aca="false">A4585*F4585</f>
        <v>0</v>
      </c>
    </row>
    <row r="4586" s="1" customFormat="true" ht="12.75" hidden="false" customHeight="false" outlineLevel="0" collapsed="false">
      <c r="A4586" s="262" t="n">
        <v>9</v>
      </c>
      <c r="B4586" s="332" t="s">
        <v>2935</v>
      </c>
      <c r="C4586" s="332" t="s">
        <v>2936</v>
      </c>
      <c r="D4586" s="332" t="s">
        <v>2937</v>
      </c>
      <c r="E4586" s="262"/>
      <c r="F4586" s="331"/>
      <c r="G4586" s="333" t="n">
        <v>9</v>
      </c>
      <c r="H4586" s="333" t="n">
        <f aca="false">A4586*G4586*(1-H4563/100)</f>
        <v>81</v>
      </c>
      <c r="I4586" s="334" t="n">
        <v>7.02</v>
      </c>
      <c r="J4586" s="334" t="n">
        <f aca="false">(A4586*I4586)/J4563*K4563</f>
        <v>57.348</v>
      </c>
      <c r="K4586" s="335" t="n">
        <f aca="false">H4586-J4586</f>
        <v>23.652</v>
      </c>
      <c r="L4586" s="330"/>
      <c r="M4586" s="262"/>
      <c r="N4586" s="262" t="n">
        <v>7.02</v>
      </c>
      <c r="O4586" s="262" t="n">
        <v>0.08</v>
      </c>
      <c r="P4586" s="262" t="n">
        <v>20</v>
      </c>
      <c r="Q4586" s="262" t="n">
        <v>9.477</v>
      </c>
      <c r="R4586" s="331" t="n">
        <f aca="false">A4586*F4586</f>
        <v>0</v>
      </c>
    </row>
    <row r="4587" s="1" customFormat="true" ht="12.75" hidden="false" customHeight="false" outlineLevel="0" collapsed="false">
      <c r="A4587" s="262" t="n">
        <v>6</v>
      </c>
      <c r="B4587" s="332" t="s">
        <v>2938</v>
      </c>
      <c r="C4587" s="332" t="s">
        <v>2939</v>
      </c>
      <c r="D4587" s="332" t="s">
        <v>2940</v>
      </c>
      <c r="E4587" s="262"/>
      <c r="F4587" s="331"/>
      <c r="G4587" s="333" t="n">
        <v>41</v>
      </c>
      <c r="H4587" s="333" t="n">
        <f aca="false">A4587*G4587*(1-H4563/100)</f>
        <v>246</v>
      </c>
      <c r="I4587" s="334" t="n">
        <v>30.7125</v>
      </c>
      <c r="J4587" s="334" t="n">
        <f aca="false">(A4587*I4587)/J4563*K4563</f>
        <v>167.265</v>
      </c>
      <c r="K4587" s="335" t="n">
        <f aca="false">H4587-J4587</f>
        <v>78.735</v>
      </c>
      <c r="L4587" s="330"/>
      <c r="M4587" s="262"/>
      <c r="N4587" s="262" t="n">
        <v>30.7125</v>
      </c>
      <c r="O4587" s="262" t="n">
        <v>0.35</v>
      </c>
      <c r="P4587" s="262" t="n">
        <v>50</v>
      </c>
      <c r="Q4587" s="262" t="n">
        <v>41.4619</v>
      </c>
      <c r="R4587" s="331" t="n">
        <f aca="false">A4587*F4587</f>
        <v>0</v>
      </c>
    </row>
    <row r="4588" s="1" customFormat="true" ht="12.75" hidden="false" customHeight="false" outlineLevel="0" collapsed="false">
      <c r="A4588" s="262" t="n">
        <v>2</v>
      </c>
      <c r="B4588" s="332" t="s">
        <v>4697</v>
      </c>
      <c r="C4588" s="332" t="s">
        <v>4698</v>
      </c>
      <c r="D4588" s="332" t="s">
        <v>4699</v>
      </c>
      <c r="E4588" s="262"/>
      <c r="F4588" s="331"/>
      <c r="G4588" s="333" t="n">
        <v>47</v>
      </c>
      <c r="H4588" s="333" t="n">
        <f aca="false">A4588*G4588*(1-H4563/100)</f>
        <v>94</v>
      </c>
      <c r="I4588" s="334" t="n">
        <v>35.1</v>
      </c>
      <c r="J4588" s="334" t="n">
        <f aca="false">(A4588*I4588)/J4563*K4563</f>
        <v>63.72</v>
      </c>
      <c r="K4588" s="335" t="n">
        <f aca="false">H4588-J4588</f>
        <v>30.28</v>
      </c>
      <c r="L4588" s="330"/>
      <c r="M4588" s="262"/>
      <c r="N4588" s="262" t="n">
        <v>35.1</v>
      </c>
      <c r="O4588" s="262" t="n">
        <v>0.4</v>
      </c>
      <c r="P4588" s="262" t="n">
        <v>60</v>
      </c>
      <c r="Q4588" s="262" t="n">
        <v>47.385</v>
      </c>
      <c r="R4588" s="331" t="n">
        <f aca="false">A4588*F4588</f>
        <v>0</v>
      </c>
    </row>
    <row r="4589" s="1" customFormat="true" ht="12.75" hidden="false" customHeight="false" outlineLevel="0" collapsed="false">
      <c r="A4589" s="336" t="n">
        <f aca="false">SUM(A4564:A4588)</f>
        <v>97</v>
      </c>
      <c r="B4589" s="336" t="s">
        <v>377</v>
      </c>
      <c r="C4589" s="336"/>
      <c r="D4589" s="336"/>
      <c r="E4589" s="336"/>
      <c r="F4589" s="337" t="n">
        <f aca="false">R4589</f>
        <v>0.712</v>
      </c>
      <c r="G4589" s="338"/>
      <c r="H4589" s="339" t="n">
        <f aca="false">SUM(H4564:H4588)</f>
        <v>15057</v>
      </c>
      <c r="I4589" s="340"/>
      <c r="J4589" s="341" t="n">
        <f aca="false">SUM(J4564:J4588)</f>
        <v>9600.29764461538</v>
      </c>
      <c r="K4589" s="335" t="n">
        <f aca="false">SUM(K4564:K4588)</f>
        <v>5456.70235538461</v>
      </c>
      <c r="L4589" s="330"/>
      <c r="M4589" s="262"/>
      <c r="N4589" s="262"/>
      <c r="O4589" s="262"/>
      <c r="P4589" s="262"/>
      <c r="Q4589" s="262"/>
      <c r="R4589" s="331" t="n">
        <f aca="false">SUM(R4564:R4588)</f>
        <v>0.712</v>
      </c>
    </row>
    <row r="4590" s="1" customFormat="true" ht="12.75" hidden="false" customHeight="false" outlineLevel="0" collapsed="false">
      <c r="A4590" s="262"/>
      <c r="B4590" s="272" t="s">
        <v>914</v>
      </c>
      <c r="C4590" s="342"/>
      <c r="D4590" s="342"/>
      <c r="E4590" s="262"/>
      <c r="F4590" s="262"/>
      <c r="G4590" s="333"/>
      <c r="H4590" s="343" t="n">
        <v>0</v>
      </c>
      <c r="I4590" s="344" t="n">
        <f aca="false">K4591/J4591</f>
        <v>0.568388872655961</v>
      </c>
      <c r="J4590" s="345"/>
      <c r="K4590" s="335"/>
      <c r="L4590" s="330"/>
      <c r="M4590" s="262"/>
      <c r="N4590" s="262"/>
      <c r="O4590" s="262"/>
      <c r="P4590" s="262"/>
      <c r="Q4590" s="262"/>
      <c r="R4590" s="331"/>
    </row>
    <row r="4591" s="1" customFormat="true" ht="13.5" hidden="false" customHeight="false" outlineLevel="0" collapsed="false">
      <c r="A4591" s="346"/>
      <c r="B4591" s="346" t="s">
        <v>915</v>
      </c>
      <c r="C4591" s="346"/>
      <c r="D4591" s="346"/>
      <c r="E4591" s="346"/>
      <c r="F4591" s="347"/>
      <c r="G4591" s="348"/>
      <c r="H4591" s="349" t="n">
        <f aca="false">SUM(H4589:H4590)</f>
        <v>15057</v>
      </c>
      <c r="I4591" s="350" t="n">
        <f aca="false">K4591/H4591</f>
        <v>0.362403025528632</v>
      </c>
      <c r="J4591" s="351" t="n">
        <f aca="false">SUM(J4589:J4590)</f>
        <v>9600.29764461538</v>
      </c>
      <c r="K4591" s="352" t="n">
        <f aca="false">H4591-J4591</f>
        <v>5456.70235538462</v>
      </c>
      <c r="L4591" s="330"/>
      <c r="M4591" s="262"/>
      <c r="N4591" s="262"/>
      <c r="O4591" s="262"/>
      <c r="P4591" s="262"/>
      <c r="Q4591" s="262"/>
      <c r="R4591" s="331"/>
    </row>
    <row r="4592" s="1" customFormat="true" ht="13.5" hidden="false" customHeight="false" outlineLevel="0" collapsed="false">
      <c r="A4592" s="262"/>
      <c r="B4592" s="332"/>
      <c r="C4592" s="342"/>
      <c r="D4592" s="342"/>
      <c r="E4592" s="262"/>
      <c r="F4592" s="262"/>
      <c r="G4592" s="262"/>
      <c r="H4592" s="262"/>
      <c r="I4592" s="354"/>
      <c r="J4592" s="354"/>
      <c r="K4592" s="355"/>
      <c r="L4592" s="330"/>
      <c r="M4592" s="262"/>
      <c r="N4592" s="262"/>
      <c r="O4592" s="262"/>
      <c r="P4592" s="262"/>
      <c r="Q4592" s="262"/>
      <c r="R4592" s="331"/>
    </row>
    <row r="4593" s="1" customFormat="true" ht="13.5" hidden="false" customHeight="false" outlineLevel="0" collapsed="false">
      <c r="A4593" s="322"/>
      <c r="B4593" s="323" t="s">
        <v>4925</v>
      </c>
      <c r="C4593" s="324" t="s">
        <v>2849</v>
      </c>
      <c r="D4593" s="325" t="n">
        <v>42810</v>
      </c>
      <c r="E4593" s="322"/>
      <c r="F4593" s="322" t="s">
        <v>4926</v>
      </c>
      <c r="G4593" s="324"/>
      <c r="H4593" s="326" t="n">
        <v>0</v>
      </c>
      <c r="I4593" s="327" t="s">
        <v>358</v>
      </c>
      <c r="J4593" s="328" t="n">
        <v>65</v>
      </c>
      <c r="K4593" s="329" t="n">
        <v>59</v>
      </c>
      <c r="L4593" s="330"/>
      <c r="M4593" s="262"/>
      <c r="N4593" s="262"/>
      <c r="O4593" s="262"/>
      <c r="P4593" s="262"/>
      <c r="Q4593" s="262"/>
      <c r="R4593" s="331"/>
    </row>
    <row r="4594" s="1" customFormat="true" ht="12.75" hidden="false" customHeight="false" outlineLevel="0" collapsed="false">
      <c r="A4594" s="262" t="n">
        <v>3</v>
      </c>
      <c r="B4594" s="332" t="s">
        <v>4927</v>
      </c>
      <c r="C4594" s="332" t="s">
        <v>4447</v>
      </c>
      <c r="D4594" s="332" t="s">
        <v>4928</v>
      </c>
      <c r="E4594" s="262"/>
      <c r="F4594" s="331" t="n">
        <v>5.23</v>
      </c>
      <c r="G4594" s="333" t="n">
        <v>1369</v>
      </c>
      <c r="H4594" s="333" t="n">
        <f aca="false">A4594*G4594*(1-H4593/100)</f>
        <v>4107</v>
      </c>
      <c r="I4594" s="334" t="n">
        <v>1014.39</v>
      </c>
      <c r="J4594" s="334" t="n">
        <f aca="false">(A4594*I4594)/J4593*K4593</f>
        <v>2762.262</v>
      </c>
      <c r="K4594" s="335" t="n">
        <f aca="false">H4594-J4594</f>
        <v>1344.738</v>
      </c>
      <c r="L4594" s="330"/>
      <c r="M4594" s="262"/>
      <c r="N4594" s="262" t="n">
        <v>1014.39</v>
      </c>
      <c r="O4594" s="262" t="n">
        <v>11.56</v>
      </c>
      <c r="P4594" s="262" t="n">
        <v>1830</v>
      </c>
      <c r="Q4594" s="262" t="n">
        <v>1369</v>
      </c>
      <c r="R4594" s="331" t="n">
        <f aca="false">A4594*F4594</f>
        <v>15.69</v>
      </c>
    </row>
    <row r="4595" s="1" customFormat="true" ht="12.75" hidden="false" customHeight="false" outlineLevel="0" collapsed="false">
      <c r="A4595" s="336" t="n">
        <f aca="false">SUM(A4594:A4594)</f>
        <v>3</v>
      </c>
      <c r="B4595" s="336" t="s">
        <v>377</v>
      </c>
      <c r="C4595" s="336"/>
      <c r="D4595" s="336"/>
      <c r="E4595" s="336"/>
      <c r="F4595" s="337" t="n">
        <f aca="false">R4595</f>
        <v>15.69</v>
      </c>
      <c r="G4595" s="338"/>
      <c r="H4595" s="339" t="n">
        <f aca="false">SUM(H4594:H4594)</f>
        <v>4107</v>
      </c>
      <c r="I4595" s="340"/>
      <c r="J4595" s="341" t="n">
        <f aca="false">SUM(J4594:J4594)</f>
        <v>2762.262</v>
      </c>
      <c r="K4595" s="335" t="n">
        <f aca="false">SUM(K4594:K4594)</f>
        <v>1344.738</v>
      </c>
      <c r="L4595" s="330"/>
      <c r="M4595" s="262"/>
      <c r="N4595" s="262"/>
      <c r="O4595" s="262"/>
      <c r="P4595" s="262"/>
      <c r="Q4595" s="262"/>
      <c r="R4595" s="331" t="n">
        <f aca="false">SUM(R4594:R4594)</f>
        <v>15.69</v>
      </c>
    </row>
    <row r="4596" s="1" customFormat="true" ht="12.75" hidden="false" customHeight="false" outlineLevel="0" collapsed="false">
      <c r="A4596" s="262"/>
      <c r="B4596" s="272" t="s">
        <v>914</v>
      </c>
      <c r="C4596" s="342"/>
      <c r="D4596" s="342"/>
      <c r="E4596" s="262"/>
      <c r="F4596" s="262"/>
      <c r="G4596" s="333"/>
      <c r="H4596" s="343" t="n">
        <v>0</v>
      </c>
      <c r="I4596" s="344" t="n">
        <f aca="false">K4597/J4597</f>
        <v>0.486824928265313</v>
      </c>
      <c r="J4596" s="345"/>
      <c r="K4596" s="335"/>
      <c r="L4596" s="330"/>
      <c r="M4596" s="262"/>
      <c r="N4596" s="262"/>
      <c r="O4596" s="262"/>
      <c r="P4596" s="262"/>
      <c r="Q4596" s="262"/>
      <c r="R4596" s="331"/>
    </row>
    <row r="4597" s="1" customFormat="true" ht="13.5" hidden="false" customHeight="false" outlineLevel="0" collapsed="false">
      <c r="A4597" s="346"/>
      <c r="B4597" s="346" t="s">
        <v>915</v>
      </c>
      <c r="C4597" s="346"/>
      <c r="D4597" s="346"/>
      <c r="E4597" s="346"/>
      <c r="F4597" s="347"/>
      <c r="G4597" s="348"/>
      <c r="H4597" s="349" t="n">
        <f aca="false">SUM(H4595:H4596)</f>
        <v>4107</v>
      </c>
      <c r="I4597" s="350" t="n">
        <f aca="false">K4597/H4597</f>
        <v>0.327425858290723</v>
      </c>
      <c r="J4597" s="351" t="n">
        <f aca="false">SUM(J4595:J4596)</f>
        <v>2762.262</v>
      </c>
      <c r="K4597" s="352" t="n">
        <f aca="false">H4597-J4597</f>
        <v>1344.738</v>
      </c>
      <c r="L4597" s="330"/>
      <c r="M4597" s="262"/>
      <c r="N4597" s="262"/>
      <c r="O4597" s="262"/>
      <c r="P4597" s="262"/>
      <c r="Q4597" s="262"/>
      <c r="R4597" s="331"/>
    </row>
    <row r="4598" s="1" customFormat="true" ht="13.5" hidden="false" customHeight="false" outlineLevel="0" collapsed="false">
      <c r="A4598" s="262"/>
      <c r="B4598" s="332"/>
      <c r="C4598" s="342"/>
      <c r="D4598" s="342"/>
      <c r="E4598" s="262"/>
      <c r="F4598" s="262"/>
      <c r="G4598" s="262"/>
      <c r="H4598" s="262"/>
      <c r="I4598" s="354"/>
      <c r="J4598" s="354"/>
      <c r="K4598" s="355"/>
      <c r="L4598" s="330"/>
      <c r="M4598" s="262"/>
      <c r="N4598" s="262"/>
      <c r="O4598" s="262"/>
      <c r="P4598" s="262"/>
      <c r="Q4598" s="262"/>
      <c r="R4598" s="331"/>
    </row>
    <row r="4599" s="1" customFormat="true" ht="13.5" hidden="false" customHeight="false" outlineLevel="0" collapsed="false">
      <c r="A4599" s="322"/>
      <c r="B4599" s="323" t="s">
        <v>4929</v>
      </c>
      <c r="C4599" s="324" t="s">
        <v>4888</v>
      </c>
      <c r="D4599" s="325" t="n">
        <v>42810</v>
      </c>
      <c r="E4599" s="322"/>
      <c r="F4599" s="322" t="s">
        <v>4926</v>
      </c>
      <c r="G4599" s="324"/>
      <c r="H4599" s="326" t="n">
        <v>0</v>
      </c>
      <c r="I4599" s="327" t="s">
        <v>358</v>
      </c>
      <c r="J4599" s="328" t="n">
        <v>65</v>
      </c>
      <c r="K4599" s="329" t="n">
        <v>59</v>
      </c>
      <c r="L4599" s="330"/>
      <c r="M4599" s="262"/>
      <c r="N4599" s="262"/>
      <c r="O4599" s="262"/>
      <c r="P4599" s="262"/>
      <c r="Q4599" s="262"/>
      <c r="R4599" s="331"/>
    </row>
    <row r="4600" s="1" customFormat="true" ht="12.75" hidden="false" customHeight="false" outlineLevel="0" collapsed="false">
      <c r="A4600" s="262" t="n">
        <v>2</v>
      </c>
      <c r="B4600" s="332" t="s">
        <v>4930</v>
      </c>
      <c r="C4600" s="332" t="s">
        <v>1550</v>
      </c>
      <c r="D4600" s="332" t="s">
        <v>4931</v>
      </c>
      <c r="E4600" s="262"/>
      <c r="F4600" s="331" t="n">
        <v>1.03</v>
      </c>
      <c r="G4600" s="333" t="n">
        <v>753</v>
      </c>
      <c r="H4600" s="333" t="n">
        <f aca="false">A4600*G4600*(1-H4599/100)</f>
        <v>1506</v>
      </c>
      <c r="I4600" s="334" t="n">
        <v>557.7</v>
      </c>
      <c r="J4600" s="334" t="n">
        <f aca="false">(A4600*I4600)/J4599*K4599</f>
        <v>1012.44</v>
      </c>
      <c r="K4600" s="335" t="n">
        <f aca="false">H4600-J4600</f>
        <v>493.56</v>
      </c>
      <c r="L4600" s="330"/>
      <c r="M4600" s="262"/>
      <c r="N4600" s="262" t="n">
        <v>557.7</v>
      </c>
      <c r="O4600" s="262" t="n">
        <v>5.72</v>
      </c>
      <c r="P4600" s="262" t="n">
        <v>840</v>
      </c>
      <c r="Q4600" s="262" t="n">
        <v>752.895</v>
      </c>
      <c r="R4600" s="331" t="n">
        <f aca="false">A4600*F4600</f>
        <v>2.06</v>
      </c>
    </row>
    <row r="4601" s="1" customFormat="true" ht="12.75" hidden="false" customHeight="false" outlineLevel="0" collapsed="false">
      <c r="A4601" s="262" t="n">
        <v>10</v>
      </c>
      <c r="B4601" s="332" t="s">
        <v>4834</v>
      </c>
      <c r="C4601" s="332" t="s">
        <v>1550</v>
      </c>
      <c r="D4601" s="332" t="s">
        <v>4835</v>
      </c>
      <c r="E4601" s="262"/>
      <c r="F4601" s="331" t="n">
        <v>1.46</v>
      </c>
      <c r="G4601" s="333" t="n">
        <v>1055</v>
      </c>
      <c r="H4601" s="333" t="n">
        <f aca="false">A4601*G4601*(1-H4599/100)</f>
        <v>10550</v>
      </c>
      <c r="I4601" s="334" t="n">
        <v>753.675</v>
      </c>
      <c r="J4601" s="334" t="n">
        <f aca="false">(A4601*I4601)/J4599*K4599</f>
        <v>6841.05</v>
      </c>
      <c r="K4601" s="335" t="n">
        <f aca="false">H4601-J4601</f>
        <v>3708.95</v>
      </c>
      <c r="L4601" s="330"/>
      <c r="M4601" s="262"/>
      <c r="N4601" s="262" t="n">
        <v>753.675</v>
      </c>
      <c r="O4601" s="262" t="n">
        <v>7.73</v>
      </c>
      <c r="P4601" s="262" t="n">
        <v>1130</v>
      </c>
      <c r="Q4601" s="262" t="n">
        <v>1055.145</v>
      </c>
      <c r="R4601" s="331" t="n">
        <f aca="false">A4601*F4601</f>
        <v>14.6</v>
      </c>
    </row>
    <row r="4602" s="1" customFormat="true" ht="12.75" hidden="false" customHeight="false" outlineLevel="0" collapsed="false">
      <c r="A4602" s="262" t="n">
        <v>2</v>
      </c>
      <c r="B4602" s="332" t="s">
        <v>4932</v>
      </c>
      <c r="C4602" s="332" t="s">
        <v>3858</v>
      </c>
      <c r="D4602" s="332" t="s">
        <v>4933</v>
      </c>
      <c r="E4602" s="262"/>
      <c r="F4602" s="331" t="n">
        <v>30.78</v>
      </c>
      <c r="G4602" s="333" t="n">
        <v>7700</v>
      </c>
      <c r="H4602" s="333" t="n">
        <f aca="false">A4602*G4602*(1-H4599/100)</f>
        <v>15400</v>
      </c>
      <c r="I4602" s="334" t="n">
        <v>5703.75</v>
      </c>
      <c r="J4602" s="334" t="n">
        <f aca="false">(A4602*I4602)/J4599*K4599</f>
        <v>10354.5</v>
      </c>
      <c r="K4602" s="335" t="n">
        <f aca="false">H4602-J4602</f>
        <v>5045.5</v>
      </c>
      <c r="L4602" s="330"/>
      <c r="M4602" s="262"/>
      <c r="N4602" s="262" t="n">
        <v>5703.75</v>
      </c>
      <c r="O4602" s="262" t="n">
        <v>65</v>
      </c>
      <c r="P4602" s="262" t="n">
        <v>8560</v>
      </c>
      <c r="Q4602" s="262" t="n">
        <v>7700.0625</v>
      </c>
      <c r="R4602" s="331" t="n">
        <f aca="false">A4602*F4602</f>
        <v>61.56</v>
      </c>
    </row>
    <row r="4603" s="1" customFormat="true" ht="12.75" hidden="false" customHeight="false" outlineLevel="0" collapsed="false">
      <c r="A4603" s="336" t="n">
        <f aca="false">SUM(A4600:A4602)</f>
        <v>14</v>
      </c>
      <c r="B4603" s="336" t="s">
        <v>377</v>
      </c>
      <c r="C4603" s="336"/>
      <c r="D4603" s="336"/>
      <c r="E4603" s="336"/>
      <c r="F4603" s="337" t="n">
        <f aca="false">R4603</f>
        <v>78.22</v>
      </c>
      <c r="G4603" s="338"/>
      <c r="H4603" s="339" t="n">
        <f aca="false">SUM(H4600:H4602)</f>
        <v>27456</v>
      </c>
      <c r="I4603" s="340"/>
      <c r="J4603" s="341" t="n">
        <f aca="false">SUM(J4600:J4602)</f>
        <v>18207.99</v>
      </c>
      <c r="K4603" s="335" t="n">
        <f aca="false">SUM(K4600:K4602)</f>
        <v>9248.01</v>
      </c>
      <c r="L4603" s="330"/>
      <c r="M4603" s="262"/>
      <c r="N4603" s="262"/>
      <c r="O4603" s="262"/>
      <c r="P4603" s="262"/>
      <c r="Q4603" s="262"/>
      <c r="R4603" s="331" t="n">
        <f aca="false">SUM(R4600:R4602)</f>
        <v>78.22</v>
      </c>
    </row>
    <row r="4604" s="1" customFormat="true" ht="12.75" hidden="false" customHeight="false" outlineLevel="0" collapsed="false">
      <c r="A4604" s="262"/>
      <c r="B4604" s="272" t="s">
        <v>914</v>
      </c>
      <c r="C4604" s="342"/>
      <c r="D4604" s="342"/>
      <c r="E4604" s="262"/>
      <c r="F4604" s="262"/>
      <c r="G4604" s="333"/>
      <c r="H4604" s="343" t="n">
        <v>0</v>
      </c>
      <c r="I4604" s="344" t="n">
        <f aca="false">K4605/J4605</f>
        <v>0.507909439756942</v>
      </c>
      <c r="J4604" s="345"/>
      <c r="K4604" s="335"/>
      <c r="L4604" s="330"/>
      <c r="M4604" s="262"/>
      <c r="N4604" s="262"/>
      <c r="O4604" s="262"/>
      <c r="P4604" s="262"/>
      <c r="Q4604" s="262"/>
      <c r="R4604" s="331"/>
    </row>
    <row r="4605" s="1" customFormat="true" ht="13.5" hidden="false" customHeight="false" outlineLevel="0" collapsed="false">
      <c r="A4605" s="346"/>
      <c r="B4605" s="346" t="s">
        <v>915</v>
      </c>
      <c r="C4605" s="346"/>
      <c r="D4605" s="346"/>
      <c r="E4605" s="346"/>
      <c r="F4605" s="347"/>
      <c r="G4605" s="348"/>
      <c r="H4605" s="349" t="n">
        <f aca="false">SUM(H4603:H4604)</f>
        <v>27456</v>
      </c>
      <c r="I4605" s="350" t="n">
        <f aca="false">K4605/H4605</f>
        <v>0.336830201048951</v>
      </c>
      <c r="J4605" s="351" t="n">
        <f aca="false">SUM(J4603:J4604)</f>
        <v>18207.99</v>
      </c>
      <c r="K4605" s="352" t="n">
        <f aca="false">H4605-J4605</f>
        <v>9248.01</v>
      </c>
      <c r="L4605" s="330"/>
      <c r="M4605" s="262"/>
      <c r="N4605" s="262"/>
      <c r="O4605" s="262"/>
      <c r="P4605" s="262"/>
      <c r="Q4605" s="262"/>
      <c r="R4605" s="331"/>
    </row>
    <row r="4606" s="1" customFormat="true" ht="13.5" hidden="false" customHeight="false" outlineLevel="0" collapsed="false">
      <c r="A4606" s="262"/>
      <c r="B4606" s="332"/>
      <c r="C4606" s="342"/>
      <c r="D4606" s="342"/>
      <c r="E4606" s="262"/>
      <c r="F4606" s="262"/>
      <c r="G4606" s="262"/>
      <c r="H4606" s="262"/>
      <c r="I4606" s="354"/>
      <c r="J4606" s="354"/>
      <c r="K4606" s="355"/>
      <c r="L4606" s="330"/>
      <c r="M4606" s="262"/>
      <c r="N4606" s="262"/>
      <c r="O4606" s="262"/>
      <c r="P4606" s="262"/>
      <c r="Q4606" s="262"/>
      <c r="R4606" s="331"/>
    </row>
    <row r="4607" s="1" customFormat="true" ht="13.5" hidden="false" customHeight="false" outlineLevel="0" collapsed="false">
      <c r="A4607" s="322"/>
      <c r="B4607" s="323" t="s">
        <v>2178</v>
      </c>
      <c r="C4607" s="324" t="s">
        <v>4934</v>
      </c>
      <c r="D4607" s="325" t="n">
        <v>42810</v>
      </c>
      <c r="E4607" s="322"/>
      <c r="F4607" s="322" t="s">
        <v>4926</v>
      </c>
      <c r="G4607" s="324"/>
      <c r="H4607" s="326" t="n">
        <v>5</v>
      </c>
      <c r="I4607" s="327" t="s">
        <v>358</v>
      </c>
      <c r="J4607" s="328" t="n">
        <v>65</v>
      </c>
      <c r="K4607" s="329" t="n">
        <v>59</v>
      </c>
      <c r="L4607" s="330"/>
      <c r="M4607" s="262"/>
      <c r="N4607" s="262"/>
      <c r="O4607" s="262"/>
      <c r="P4607" s="262"/>
      <c r="Q4607" s="262"/>
      <c r="R4607" s="331"/>
    </row>
    <row r="4608" s="1" customFormat="true" ht="12.75" hidden="false" customHeight="false" outlineLevel="0" collapsed="false">
      <c r="A4608" s="262" t="n">
        <v>2</v>
      </c>
      <c r="B4608" s="332" t="s">
        <v>3264</v>
      </c>
      <c r="C4608" s="332" t="s">
        <v>2386</v>
      </c>
      <c r="D4608" s="332" t="s">
        <v>3265</v>
      </c>
      <c r="E4608" s="262"/>
      <c r="F4608" s="331" t="n">
        <v>1.23</v>
      </c>
      <c r="G4608" s="333" t="n">
        <v>924</v>
      </c>
      <c r="H4608" s="333" t="n">
        <f aca="false">A4608*G4608*(1-H4607/100)</f>
        <v>1755.6</v>
      </c>
      <c r="I4608" s="334" t="n">
        <v>659.88</v>
      </c>
      <c r="J4608" s="334" t="n">
        <f aca="false">(A4608*I4608)/J4607*K4607</f>
        <v>1197.936</v>
      </c>
      <c r="K4608" s="335" t="n">
        <f aca="false">H4608-J4608</f>
        <v>557.664</v>
      </c>
      <c r="L4608" s="330"/>
      <c r="M4608" s="262"/>
      <c r="N4608" s="262" t="n">
        <v>659.88</v>
      </c>
      <c r="O4608" s="262" t="n">
        <v>7.52</v>
      </c>
      <c r="P4608" s="262" t="n">
        <v>1120</v>
      </c>
      <c r="Q4608" s="262" t="n">
        <v>923.832</v>
      </c>
      <c r="R4608" s="331" t="n">
        <f aca="false">A4608*F4608</f>
        <v>2.46</v>
      </c>
    </row>
    <row r="4609" s="1" customFormat="true" ht="12.75" hidden="false" customHeight="false" outlineLevel="0" collapsed="false">
      <c r="A4609" s="262" t="n">
        <v>2</v>
      </c>
      <c r="B4609" s="332" t="s">
        <v>3266</v>
      </c>
      <c r="C4609" s="332" t="s">
        <v>2386</v>
      </c>
      <c r="D4609" s="332" t="s">
        <v>3267</v>
      </c>
      <c r="E4609" s="262"/>
      <c r="F4609" s="331" t="n">
        <v>3.34</v>
      </c>
      <c r="G4609" s="333" t="n">
        <v>2429</v>
      </c>
      <c r="H4609" s="333" t="n">
        <f aca="false">A4609*G4609*(1-H4607/100)</f>
        <v>4615.1</v>
      </c>
      <c r="I4609" s="334" t="n">
        <v>1428.57</v>
      </c>
      <c r="J4609" s="334" t="n">
        <f aca="false">(A4609*I4609)/J4607*K4607</f>
        <v>2593.404</v>
      </c>
      <c r="K4609" s="335" t="n">
        <f aca="false">H4609-J4609</f>
        <v>2021.696</v>
      </c>
      <c r="L4609" s="330"/>
      <c r="M4609" s="262"/>
      <c r="N4609" s="262" t="n">
        <v>1428.57</v>
      </c>
      <c r="O4609" s="262" t="n">
        <v>16.28</v>
      </c>
      <c r="P4609" s="262" t="n">
        <v>2700</v>
      </c>
      <c r="Q4609" s="262" t="n">
        <v>2428.569</v>
      </c>
      <c r="R4609" s="331" t="n">
        <f aca="false">A4609*F4609</f>
        <v>6.68</v>
      </c>
    </row>
    <row r="4610" s="1" customFormat="true" ht="12.75" hidden="false" customHeight="false" outlineLevel="0" collapsed="false">
      <c r="A4610" s="262" t="n">
        <v>10</v>
      </c>
      <c r="B4610" s="332" t="s">
        <v>1942</v>
      </c>
      <c r="C4610" s="332" t="s">
        <v>1907</v>
      </c>
      <c r="D4610" s="332" t="s">
        <v>1943</v>
      </c>
      <c r="E4610" s="262"/>
      <c r="F4610" s="331" t="n">
        <v>0.05</v>
      </c>
      <c r="G4610" s="333" t="n">
        <v>140</v>
      </c>
      <c r="H4610" s="333" t="n">
        <f aca="false">A4610*G4610*(1-H4607/100)</f>
        <v>1330</v>
      </c>
      <c r="I4610" s="334" t="n">
        <v>103.545</v>
      </c>
      <c r="J4610" s="334" t="n">
        <f aca="false">(A4610*I4610)/J4607*K4607</f>
        <v>939.87</v>
      </c>
      <c r="K4610" s="335" t="n">
        <f aca="false">H4610-J4610</f>
        <v>390.13</v>
      </c>
      <c r="L4610" s="330"/>
      <c r="M4610" s="262"/>
      <c r="N4610" s="262" t="n">
        <v>103.545</v>
      </c>
      <c r="O4610" s="262" t="n">
        <v>1.18</v>
      </c>
      <c r="P4610" s="262" t="n">
        <v>160</v>
      </c>
      <c r="Q4610" s="262" t="n">
        <v>139.7858</v>
      </c>
      <c r="R4610" s="331" t="n">
        <f aca="false">A4610*F4610</f>
        <v>0.5</v>
      </c>
    </row>
    <row r="4611" s="1" customFormat="true" ht="12.75" hidden="false" customHeight="false" outlineLevel="0" collapsed="false">
      <c r="A4611" s="336" t="n">
        <f aca="false">SUM(A4608:A4610)</f>
        <v>14</v>
      </c>
      <c r="B4611" s="336" t="s">
        <v>377</v>
      </c>
      <c r="C4611" s="336"/>
      <c r="D4611" s="336"/>
      <c r="E4611" s="336"/>
      <c r="F4611" s="337" t="n">
        <f aca="false">R4611</f>
        <v>9.64</v>
      </c>
      <c r="G4611" s="338"/>
      <c r="H4611" s="339" t="n">
        <f aca="false">SUM(H4608:H4610)</f>
        <v>7700.7</v>
      </c>
      <c r="I4611" s="340"/>
      <c r="J4611" s="341" t="n">
        <f aca="false">SUM(J4608:J4610)</f>
        <v>4731.21</v>
      </c>
      <c r="K4611" s="335" t="n">
        <f aca="false">SUM(K4608:K4610)</f>
        <v>2969.49</v>
      </c>
      <c r="L4611" s="330"/>
      <c r="M4611" s="262"/>
      <c r="N4611" s="262"/>
      <c r="O4611" s="262"/>
      <c r="P4611" s="262"/>
      <c r="Q4611" s="262"/>
      <c r="R4611" s="331" t="n">
        <f aca="false">SUM(R4608:R4610)</f>
        <v>9.64</v>
      </c>
    </row>
    <row r="4612" s="1" customFormat="true" ht="12.75" hidden="false" customHeight="false" outlineLevel="0" collapsed="false">
      <c r="A4612" s="262"/>
      <c r="B4612" s="272" t="s">
        <v>914</v>
      </c>
      <c r="C4612" s="342"/>
      <c r="D4612" s="342"/>
      <c r="E4612" s="262"/>
      <c r="F4612" s="262"/>
      <c r="G4612" s="333"/>
      <c r="H4612" s="343" t="n">
        <v>0</v>
      </c>
      <c r="I4612" s="344" t="n">
        <f aca="false">K4613/J4613</f>
        <v>0.62763859562353</v>
      </c>
      <c r="J4612" s="345"/>
      <c r="K4612" s="335"/>
      <c r="L4612" s="330"/>
      <c r="M4612" s="262"/>
      <c r="N4612" s="262"/>
      <c r="O4612" s="262"/>
      <c r="P4612" s="262"/>
      <c r="Q4612" s="262"/>
      <c r="R4612" s="331"/>
    </row>
    <row r="4613" s="1" customFormat="true" ht="13.5" hidden="false" customHeight="false" outlineLevel="0" collapsed="false">
      <c r="A4613" s="346"/>
      <c r="B4613" s="346" t="s">
        <v>915</v>
      </c>
      <c r="C4613" s="346"/>
      <c r="D4613" s="346"/>
      <c r="E4613" s="346"/>
      <c r="F4613" s="347"/>
      <c r="G4613" s="348"/>
      <c r="H4613" s="349" t="n">
        <f aca="false">SUM(H4611:H4612)</f>
        <v>7700.7</v>
      </c>
      <c r="I4613" s="350" t="n">
        <f aca="false">K4613/H4613</f>
        <v>0.385612996221123</v>
      </c>
      <c r="J4613" s="351" t="n">
        <f aca="false">SUM(J4611:J4612)</f>
        <v>4731.21</v>
      </c>
      <c r="K4613" s="352" t="n">
        <f aca="false">H4613-J4613</f>
        <v>2969.49</v>
      </c>
      <c r="L4613" s="330"/>
      <c r="M4613" s="262"/>
      <c r="N4613" s="262"/>
      <c r="O4613" s="262"/>
      <c r="P4613" s="262"/>
      <c r="Q4613" s="262"/>
      <c r="R4613" s="331"/>
    </row>
    <row r="4614" s="1" customFormat="true" ht="13.5" hidden="false" customHeight="false" outlineLevel="0" collapsed="false">
      <c r="A4614" s="262"/>
      <c r="B4614" s="332"/>
      <c r="C4614" s="342"/>
      <c r="D4614" s="342"/>
      <c r="E4614" s="262"/>
      <c r="F4614" s="262"/>
      <c r="G4614" s="262"/>
      <c r="H4614" s="262"/>
      <c r="I4614" s="354"/>
      <c r="J4614" s="354"/>
      <c r="K4614" s="355"/>
      <c r="L4614" s="330"/>
      <c r="M4614" s="262"/>
      <c r="N4614" s="262"/>
      <c r="O4614" s="262"/>
      <c r="P4614" s="262"/>
      <c r="Q4614" s="262"/>
      <c r="R4614" s="331"/>
    </row>
    <row r="4615" s="1" customFormat="true" ht="13.5" hidden="false" customHeight="false" outlineLevel="0" collapsed="false">
      <c r="A4615" s="322"/>
      <c r="B4615" s="323" t="s">
        <v>2477</v>
      </c>
      <c r="C4615" s="324" t="s">
        <v>2478</v>
      </c>
      <c r="D4615" s="325" t="n">
        <v>42810</v>
      </c>
      <c r="E4615" s="322"/>
      <c r="F4615" s="322" t="s">
        <v>4935</v>
      </c>
      <c r="G4615" s="324"/>
      <c r="H4615" s="326" t="n">
        <v>0</v>
      </c>
      <c r="I4615" s="327" t="s">
        <v>358</v>
      </c>
      <c r="J4615" s="328" t="n">
        <v>65</v>
      </c>
      <c r="K4615" s="329" t="n">
        <v>59</v>
      </c>
      <c r="L4615" s="330"/>
      <c r="M4615" s="262"/>
      <c r="N4615" s="262"/>
      <c r="O4615" s="262"/>
      <c r="P4615" s="262"/>
      <c r="Q4615" s="262"/>
      <c r="R4615" s="331"/>
    </row>
    <row r="4616" s="1" customFormat="true" ht="12.75" hidden="false" customHeight="false" outlineLevel="0" collapsed="false">
      <c r="A4616" s="262" t="n">
        <v>2</v>
      </c>
      <c r="B4616" s="332" t="s">
        <v>3723</v>
      </c>
      <c r="C4616" s="332" t="s">
        <v>2955</v>
      </c>
      <c r="D4616" s="332" t="s">
        <v>3724</v>
      </c>
      <c r="E4616" s="262"/>
      <c r="F4616" s="331" t="n">
        <v>2.5</v>
      </c>
      <c r="G4616" s="333" t="n">
        <v>2475</v>
      </c>
      <c r="H4616" s="333" t="n">
        <f aca="false">A4616*G4616*(1-H4615/100)</f>
        <v>4950</v>
      </c>
      <c r="I4616" s="334" t="n">
        <v>1456</v>
      </c>
      <c r="J4616" s="334" t="n">
        <f aca="false">(A4616*I4616)/J4615*K4615</f>
        <v>2643.2</v>
      </c>
      <c r="K4616" s="335" t="n">
        <f aca="false">H4616-J4616</f>
        <v>2306.8</v>
      </c>
      <c r="L4616" s="330"/>
      <c r="M4616" s="262"/>
      <c r="N4616" s="262" t="n">
        <v>1456</v>
      </c>
      <c r="O4616" s="262" t="n">
        <v>16</v>
      </c>
      <c r="P4616" s="262" t="n">
        <v>2912</v>
      </c>
      <c r="Q4616" s="262" t="n">
        <v>2475.2</v>
      </c>
      <c r="R4616" s="331" t="n">
        <f aca="false">A4616*F4616</f>
        <v>5</v>
      </c>
    </row>
    <row r="4617" s="1" customFormat="true" ht="12.75" hidden="false" customHeight="false" outlineLevel="0" collapsed="false">
      <c r="A4617" s="336" t="n">
        <f aca="false">SUM(A4616:A4616)</f>
        <v>2</v>
      </c>
      <c r="B4617" s="336" t="s">
        <v>377</v>
      </c>
      <c r="C4617" s="336"/>
      <c r="D4617" s="336"/>
      <c r="E4617" s="336"/>
      <c r="F4617" s="337" t="n">
        <f aca="false">R4617</f>
        <v>5</v>
      </c>
      <c r="G4617" s="338"/>
      <c r="H4617" s="339" t="n">
        <f aca="false">SUM(H4616:H4616)</f>
        <v>4950</v>
      </c>
      <c r="I4617" s="340"/>
      <c r="J4617" s="341" t="n">
        <f aca="false">SUM(J4616:J4616)</f>
        <v>2643.2</v>
      </c>
      <c r="K4617" s="335" t="n">
        <f aca="false">SUM(K4616:K4616)</f>
        <v>2306.8</v>
      </c>
      <c r="L4617" s="330"/>
      <c r="M4617" s="262"/>
      <c r="N4617" s="262"/>
      <c r="O4617" s="262"/>
      <c r="P4617" s="262"/>
      <c r="Q4617" s="262"/>
      <c r="R4617" s="331" t="n">
        <f aca="false">SUM(R4616:R4616)</f>
        <v>5</v>
      </c>
    </row>
    <row r="4618" s="1" customFormat="true" ht="12.75" hidden="false" customHeight="false" outlineLevel="0" collapsed="false">
      <c r="A4618" s="262"/>
      <c r="B4618" s="272" t="s">
        <v>914</v>
      </c>
      <c r="C4618" s="342"/>
      <c r="D4618" s="342"/>
      <c r="E4618" s="262"/>
      <c r="F4618" s="262"/>
      <c r="G4618" s="333"/>
      <c r="H4618" s="343" t="n">
        <v>0</v>
      </c>
      <c r="I4618" s="344" t="n">
        <f aca="false">K4619/J4619</f>
        <v>0.872730024213075</v>
      </c>
      <c r="J4618" s="345"/>
      <c r="K4618" s="335"/>
      <c r="L4618" s="330"/>
      <c r="M4618" s="262"/>
      <c r="N4618" s="262"/>
      <c r="O4618" s="262"/>
      <c r="P4618" s="262"/>
      <c r="Q4618" s="262"/>
      <c r="R4618" s="331"/>
    </row>
    <row r="4619" s="1" customFormat="true" ht="13.5" hidden="false" customHeight="false" outlineLevel="0" collapsed="false">
      <c r="A4619" s="346"/>
      <c r="B4619" s="346" t="s">
        <v>915</v>
      </c>
      <c r="C4619" s="346"/>
      <c r="D4619" s="346"/>
      <c r="E4619" s="346"/>
      <c r="F4619" s="347"/>
      <c r="G4619" s="348"/>
      <c r="H4619" s="349" t="n">
        <f aca="false">SUM(H4617:H4618)</f>
        <v>4950</v>
      </c>
      <c r="I4619" s="350" t="n">
        <f aca="false">K4619/H4619</f>
        <v>0.466020202020202</v>
      </c>
      <c r="J4619" s="351" t="n">
        <f aca="false">SUM(J4617:J4618)</f>
        <v>2643.2</v>
      </c>
      <c r="K4619" s="352" t="n">
        <f aca="false">H4619-J4619</f>
        <v>2306.8</v>
      </c>
      <c r="L4619" s="330"/>
      <c r="M4619" s="262"/>
      <c r="N4619" s="262"/>
      <c r="O4619" s="262"/>
      <c r="P4619" s="262"/>
      <c r="Q4619" s="262"/>
      <c r="R4619" s="331"/>
    </row>
    <row r="4620" s="1" customFormat="true" ht="13.5" hidden="false" customHeight="false" outlineLevel="0" collapsed="false">
      <c r="A4620" s="262"/>
      <c r="B4620" s="332"/>
      <c r="C4620" s="342"/>
      <c r="D4620" s="342"/>
      <c r="E4620" s="262"/>
      <c r="F4620" s="262"/>
      <c r="G4620" s="262"/>
      <c r="H4620" s="262"/>
      <c r="I4620" s="354"/>
      <c r="J4620" s="354"/>
      <c r="K4620" s="355"/>
      <c r="L4620" s="330"/>
      <c r="M4620" s="262"/>
      <c r="N4620" s="262"/>
      <c r="O4620" s="262"/>
      <c r="P4620" s="262"/>
      <c r="Q4620" s="262"/>
      <c r="R4620" s="331"/>
    </row>
    <row r="4621" s="1" customFormat="true" ht="13.5" hidden="false" customHeight="false" outlineLevel="0" collapsed="false">
      <c r="A4621" s="322"/>
      <c r="B4621" s="323" t="s">
        <v>2170</v>
      </c>
      <c r="C4621" s="324" t="s">
        <v>2171</v>
      </c>
      <c r="D4621" s="325" t="n">
        <v>42810</v>
      </c>
      <c r="E4621" s="322"/>
      <c r="F4621" s="322" t="s">
        <v>4936</v>
      </c>
      <c r="G4621" s="324"/>
      <c r="H4621" s="326" t="n">
        <v>0</v>
      </c>
      <c r="I4621" s="327" t="s">
        <v>358</v>
      </c>
      <c r="J4621" s="328" t="n">
        <v>65</v>
      </c>
      <c r="K4621" s="329" t="n">
        <v>59</v>
      </c>
      <c r="L4621" s="330"/>
      <c r="M4621" s="262"/>
      <c r="N4621" s="262"/>
      <c r="O4621" s="262"/>
      <c r="P4621" s="262"/>
      <c r="Q4621" s="262"/>
      <c r="R4621" s="331"/>
    </row>
    <row r="4622" s="1" customFormat="true" ht="12.75" hidden="false" customHeight="false" outlineLevel="0" collapsed="false">
      <c r="A4622" s="262" t="n">
        <v>2</v>
      </c>
      <c r="B4622" s="332" t="s">
        <v>2460</v>
      </c>
      <c r="C4622" s="332" t="s">
        <v>1550</v>
      </c>
      <c r="D4622" s="332" t="s">
        <v>4937</v>
      </c>
      <c r="E4622" s="262"/>
      <c r="F4622" s="331" t="n">
        <v>1.43</v>
      </c>
      <c r="G4622" s="333" t="n">
        <v>1818</v>
      </c>
      <c r="H4622" s="333" t="n">
        <f aca="false">A4622*G4622*(1-H4621/100)</f>
        <v>3636</v>
      </c>
      <c r="I4622" s="334" t="n">
        <v>702</v>
      </c>
      <c r="J4622" s="334" t="n">
        <f aca="false">(A4622*I4622)/J4621*K4621</f>
        <v>1274.4</v>
      </c>
      <c r="K4622" s="335" t="n">
        <f aca="false">H4622-J4622</f>
        <v>2361.6</v>
      </c>
      <c r="L4622" s="330"/>
      <c r="M4622" s="262"/>
      <c r="N4622" s="262" t="n">
        <v>702</v>
      </c>
      <c r="O4622" s="262" t="n">
        <v>8</v>
      </c>
      <c r="P4622" s="262" t="n">
        <v>1190</v>
      </c>
      <c r="Q4622" s="262" t="n">
        <v>1100</v>
      </c>
      <c r="R4622" s="331" t="n">
        <f aca="false">A4622*F4622</f>
        <v>2.86</v>
      </c>
    </row>
    <row r="4623" s="1" customFormat="true" ht="12.75" hidden="false" customHeight="false" outlineLevel="0" collapsed="false">
      <c r="A4623" s="262" t="n">
        <v>2</v>
      </c>
      <c r="B4623" s="332" t="s">
        <v>4938</v>
      </c>
      <c r="C4623" s="332" t="s">
        <v>3424</v>
      </c>
      <c r="D4623" s="332" t="s">
        <v>3425</v>
      </c>
      <c r="E4623" s="262"/>
      <c r="F4623" s="331" t="n">
        <v>3.4</v>
      </c>
      <c r="G4623" s="333" t="n">
        <v>2230</v>
      </c>
      <c r="H4623" s="333" t="n">
        <f aca="false">A4623*G4623*(1-H4621/100)</f>
        <v>4460</v>
      </c>
      <c r="I4623" s="334" t="n">
        <v>1614.6</v>
      </c>
      <c r="J4623" s="334" t="n">
        <f aca="false">(A4623*I4623)/J4621*K4621</f>
        <v>2931.12</v>
      </c>
      <c r="K4623" s="335" t="n">
        <f aca="false">H4623-J4623</f>
        <v>1528.88</v>
      </c>
      <c r="L4623" s="330"/>
      <c r="M4623" s="262"/>
      <c r="N4623" s="262" t="n">
        <v>1614.6</v>
      </c>
      <c r="O4623" s="262" t="n">
        <v>18.4</v>
      </c>
      <c r="P4623" s="262" t="n">
        <v>2420</v>
      </c>
      <c r="Q4623" s="262" t="n">
        <v>2179.71</v>
      </c>
      <c r="R4623" s="331" t="n">
        <f aca="false">A4623*F4623</f>
        <v>6.8</v>
      </c>
    </row>
    <row r="4624" s="1" customFormat="true" ht="12.75" hidden="false" customHeight="false" outlineLevel="0" collapsed="false">
      <c r="A4624" s="262" t="n">
        <v>1</v>
      </c>
      <c r="B4624" s="332" t="s">
        <v>2708</v>
      </c>
      <c r="C4624" s="332" t="s">
        <v>1794</v>
      </c>
      <c r="D4624" s="332" t="s">
        <v>2709</v>
      </c>
      <c r="E4624" s="262"/>
      <c r="F4624" s="331" t="n">
        <v>13.78</v>
      </c>
      <c r="G4624" s="333" t="n">
        <v>4969</v>
      </c>
      <c r="H4624" s="333" t="n">
        <f aca="false">A4624*G4624*(1-H4621/100)</f>
        <v>4969</v>
      </c>
      <c r="I4624" s="334" t="n">
        <v>3597.75</v>
      </c>
      <c r="J4624" s="334" t="n">
        <f aca="false">(A4624*I4624)/J4621*K4621</f>
        <v>3265.65</v>
      </c>
      <c r="K4624" s="335" t="n">
        <f aca="false">H4624-J4624</f>
        <v>1703.35</v>
      </c>
      <c r="L4624" s="330"/>
      <c r="M4624" s="262"/>
      <c r="N4624" s="262" t="n">
        <v>3597.75</v>
      </c>
      <c r="O4624" s="262" t="n">
        <v>41</v>
      </c>
      <c r="P4624" s="262" t="n">
        <v>5400</v>
      </c>
      <c r="Q4624" s="262" t="n">
        <v>4856.9625</v>
      </c>
      <c r="R4624" s="331" t="n">
        <f aca="false">A4624*F4624</f>
        <v>13.78</v>
      </c>
    </row>
    <row r="4625" s="1" customFormat="true" ht="12.75" hidden="false" customHeight="false" outlineLevel="0" collapsed="false">
      <c r="A4625" s="262" t="n">
        <v>1</v>
      </c>
      <c r="B4625" s="332" t="s">
        <v>2196</v>
      </c>
      <c r="C4625" s="332" t="s">
        <v>1731</v>
      </c>
      <c r="D4625" s="332" t="s">
        <v>2197</v>
      </c>
      <c r="E4625" s="262"/>
      <c r="F4625" s="331" t="n">
        <v>20.38</v>
      </c>
      <c r="G4625" s="333" t="n">
        <v>6368</v>
      </c>
      <c r="H4625" s="333" t="n">
        <f aca="false">A4625*G4625*(1-H4621/100)</f>
        <v>6368</v>
      </c>
      <c r="I4625" s="334" t="n">
        <v>4036.5</v>
      </c>
      <c r="J4625" s="334" t="n">
        <f aca="false">(A4625*I4625)/J4621*K4621</f>
        <v>3663.9</v>
      </c>
      <c r="K4625" s="335" t="n">
        <f aca="false">H4625-J4625</f>
        <v>2704.1</v>
      </c>
      <c r="L4625" s="330"/>
      <c r="M4625" s="262"/>
      <c r="N4625" s="262" t="n">
        <v>4036.5</v>
      </c>
      <c r="O4625" s="262" t="n">
        <v>46</v>
      </c>
      <c r="P4625" s="262" t="n">
        <v>6050</v>
      </c>
      <c r="Q4625" s="262" t="n">
        <v>5449.275</v>
      </c>
      <c r="R4625" s="331" t="n">
        <f aca="false">A4625*F4625</f>
        <v>20.38</v>
      </c>
    </row>
    <row r="4626" s="1" customFormat="true" ht="12.75" hidden="false" customHeight="false" outlineLevel="0" collapsed="false">
      <c r="A4626" s="262" t="n">
        <v>2</v>
      </c>
      <c r="B4626" s="332" t="s">
        <v>3802</v>
      </c>
      <c r="C4626" s="332" t="s">
        <v>1907</v>
      </c>
      <c r="D4626" s="332" t="s">
        <v>3803</v>
      </c>
      <c r="E4626" s="262"/>
      <c r="F4626" s="331" t="n">
        <v>0.045</v>
      </c>
      <c r="G4626" s="333" t="n">
        <v>140</v>
      </c>
      <c r="H4626" s="333" t="n">
        <f aca="false">A4626*G4626*(1-H4621/100)</f>
        <v>280</v>
      </c>
      <c r="I4626" s="334" t="n">
        <v>91.26</v>
      </c>
      <c r="J4626" s="334" t="n">
        <f aca="false">(A4626*I4626)/J4621*K4621</f>
        <v>165.672</v>
      </c>
      <c r="K4626" s="335" t="n">
        <f aca="false">H4626-J4626</f>
        <v>114.328</v>
      </c>
      <c r="L4626" s="330"/>
      <c r="M4626" s="262"/>
      <c r="N4626" s="262" t="n">
        <v>91.26</v>
      </c>
      <c r="O4626" s="262" t="n">
        <v>1.04</v>
      </c>
      <c r="P4626" s="262" t="n">
        <v>140</v>
      </c>
      <c r="Q4626" s="262" t="n">
        <v>136.89</v>
      </c>
      <c r="R4626" s="331" t="n">
        <f aca="false">A4626*F4626</f>
        <v>0.09</v>
      </c>
    </row>
    <row r="4627" s="1" customFormat="true" ht="12.75" hidden="false" customHeight="false" outlineLevel="0" collapsed="false">
      <c r="A4627" s="262" t="n">
        <v>12</v>
      </c>
      <c r="B4627" s="332" t="s">
        <v>1942</v>
      </c>
      <c r="C4627" s="332" t="s">
        <v>1907</v>
      </c>
      <c r="D4627" s="332" t="s">
        <v>1943</v>
      </c>
      <c r="E4627" s="262"/>
      <c r="F4627" s="331" t="n">
        <v>0.05</v>
      </c>
      <c r="G4627" s="333" t="n">
        <v>149</v>
      </c>
      <c r="H4627" s="333" t="n">
        <f aca="false">A4627*G4627*(1-H4621/100)</f>
        <v>1788</v>
      </c>
      <c r="I4627" s="334" t="n">
        <v>103.545</v>
      </c>
      <c r="J4627" s="334" t="n">
        <f aca="false">(A4627*I4627)/J4621*K4621</f>
        <v>1127.844</v>
      </c>
      <c r="K4627" s="335" t="n">
        <f aca="false">H4627-J4627</f>
        <v>660.156</v>
      </c>
      <c r="L4627" s="330"/>
      <c r="M4627" s="262"/>
      <c r="N4627" s="262" t="n">
        <v>103.545</v>
      </c>
      <c r="O4627" s="262" t="n">
        <v>1.18</v>
      </c>
      <c r="P4627" s="262" t="n">
        <v>160</v>
      </c>
      <c r="Q4627" s="262" t="n">
        <v>139.7858</v>
      </c>
      <c r="R4627" s="331" t="n">
        <f aca="false">A4627*F4627</f>
        <v>0.6</v>
      </c>
    </row>
    <row r="4628" s="1" customFormat="true" ht="12.75" hidden="false" customHeight="false" outlineLevel="0" collapsed="false">
      <c r="A4628" s="262" t="n">
        <v>2</v>
      </c>
      <c r="B4628" s="332" t="s">
        <v>2591</v>
      </c>
      <c r="C4628" s="332" t="s">
        <v>1907</v>
      </c>
      <c r="D4628" s="332" t="s">
        <v>2592</v>
      </c>
      <c r="E4628" s="262"/>
      <c r="F4628" s="331" t="n">
        <v>0.039</v>
      </c>
      <c r="G4628" s="333" t="n">
        <v>155</v>
      </c>
      <c r="H4628" s="333" t="n">
        <f aca="false">A4628*G4628*(1-H4621/100)</f>
        <v>310</v>
      </c>
      <c r="I4628" s="334" t="n">
        <v>108.81</v>
      </c>
      <c r="J4628" s="334" t="n">
        <f aca="false">(A4628*I4628)/J4621*K4621</f>
        <v>197.532</v>
      </c>
      <c r="K4628" s="335" t="n">
        <f aca="false">H4628-J4628</f>
        <v>112.468</v>
      </c>
      <c r="L4628" s="330"/>
      <c r="M4628" s="262"/>
      <c r="N4628" s="262" t="n">
        <v>108.81</v>
      </c>
      <c r="O4628" s="262" t="n">
        <v>1.24</v>
      </c>
      <c r="P4628" s="262" t="n">
        <v>160</v>
      </c>
      <c r="Q4628" s="262" t="n">
        <v>146.8935</v>
      </c>
      <c r="R4628" s="331" t="n">
        <f aca="false">A4628*F4628</f>
        <v>0.078</v>
      </c>
    </row>
    <row r="4629" s="1" customFormat="true" ht="12.75" hidden="false" customHeight="false" outlineLevel="0" collapsed="false">
      <c r="A4629" s="336" t="n">
        <f aca="false">SUM(A4622:A4628)</f>
        <v>22</v>
      </c>
      <c r="B4629" s="336" t="s">
        <v>377</v>
      </c>
      <c r="C4629" s="336"/>
      <c r="D4629" s="336"/>
      <c r="E4629" s="336"/>
      <c r="F4629" s="337" t="n">
        <f aca="false">R4629</f>
        <v>44.588</v>
      </c>
      <c r="G4629" s="338"/>
      <c r="H4629" s="339" t="n">
        <f aca="false">SUM(H4622:H4628)</f>
        <v>21811</v>
      </c>
      <c r="I4629" s="340"/>
      <c r="J4629" s="341" t="n">
        <f aca="false">SUM(J4622:J4628)</f>
        <v>12626.118</v>
      </c>
      <c r="K4629" s="335" t="n">
        <f aca="false">SUM(K4622:K4628)</f>
        <v>9184.882</v>
      </c>
      <c r="L4629" s="330"/>
      <c r="M4629" s="262"/>
      <c r="N4629" s="262"/>
      <c r="O4629" s="262"/>
      <c r="P4629" s="262"/>
      <c r="Q4629" s="262"/>
      <c r="R4629" s="331" t="n">
        <f aca="false">SUM(R4622:R4628)</f>
        <v>44.588</v>
      </c>
    </row>
    <row r="4630" s="1" customFormat="true" ht="12.75" hidden="false" customHeight="false" outlineLevel="0" collapsed="false">
      <c r="A4630" s="262"/>
      <c r="B4630" s="272" t="s">
        <v>914</v>
      </c>
      <c r="C4630" s="342"/>
      <c r="D4630" s="342"/>
      <c r="E4630" s="262"/>
      <c r="F4630" s="262"/>
      <c r="G4630" s="333"/>
      <c r="H4630" s="343" t="n">
        <v>0</v>
      </c>
      <c r="I4630" s="344" t="n">
        <f aca="false">K4631/J4631</f>
        <v>0.727450986914584</v>
      </c>
      <c r="J4630" s="345"/>
      <c r="K4630" s="335"/>
      <c r="L4630" s="330"/>
      <c r="M4630" s="262"/>
      <c r="N4630" s="262"/>
      <c r="O4630" s="262"/>
      <c r="P4630" s="262"/>
      <c r="Q4630" s="262"/>
      <c r="R4630" s="331"/>
    </row>
    <row r="4631" s="1" customFormat="true" ht="13.5" hidden="false" customHeight="false" outlineLevel="0" collapsed="false">
      <c r="A4631" s="346"/>
      <c r="B4631" s="346" t="s">
        <v>915</v>
      </c>
      <c r="C4631" s="346"/>
      <c r="D4631" s="346"/>
      <c r="E4631" s="346"/>
      <c r="F4631" s="347"/>
      <c r="G4631" s="348"/>
      <c r="H4631" s="349" t="n">
        <f aca="false">SUM(H4629:H4630)</f>
        <v>21811</v>
      </c>
      <c r="I4631" s="350" t="n">
        <f aca="false">K4631/H4631</f>
        <v>0.421112374489936</v>
      </c>
      <c r="J4631" s="351" t="n">
        <f aca="false">SUM(J4629:J4630)</f>
        <v>12626.118</v>
      </c>
      <c r="K4631" s="352" t="n">
        <f aca="false">H4631-J4631</f>
        <v>9184.882</v>
      </c>
      <c r="L4631" s="330"/>
      <c r="M4631" s="262"/>
      <c r="N4631" s="262"/>
      <c r="O4631" s="262"/>
      <c r="P4631" s="262"/>
      <c r="Q4631" s="262"/>
      <c r="R4631" s="331"/>
    </row>
    <row r="4632" s="1" customFormat="true" ht="13.5" hidden="false" customHeight="false" outlineLevel="0" collapsed="false">
      <c r="A4632" s="262"/>
      <c r="B4632" s="332"/>
      <c r="C4632" s="342"/>
      <c r="D4632" s="342"/>
      <c r="E4632" s="262"/>
      <c r="F4632" s="262"/>
      <c r="G4632" s="262"/>
      <c r="H4632" s="262"/>
      <c r="I4632" s="354"/>
      <c r="J4632" s="354"/>
      <c r="K4632" s="355"/>
      <c r="L4632" s="330"/>
      <c r="M4632" s="262"/>
      <c r="N4632" s="262"/>
      <c r="O4632" s="262"/>
      <c r="P4632" s="262"/>
      <c r="Q4632" s="262"/>
      <c r="R4632" s="331"/>
    </row>
    <row r="4633" s="1" customFormat="true" ht="13.5" hidden="false" customHeight="false" outlineLevel="0" collapsed="false">
      <c r="A4633" s="322"/>
      <c r="B4633" s="323" t="s">
        <v>4939</v>
      </c>
      <c r="C4633" s="324" t="s">
        <v>3920</v>
      </c>
      <c r="D4633" s="325" t="n">
        <v>42810</v>
      </c>
      <c r="E4633" s="322"/>
      <c r="F4633" s="322" t="s">
        <v>4940</v>
      </c>
      <c r="G4633" s="324"/>
      <c r="H4633" s="326" t="n">
        <v>5</v>
      </c>
      <c r="I4633" s="327" t="s">
        <v>358</v>
      </c>
      <c r="J4633" s="328" t="n">
        <v>65</v>
      </c>
      <c r="K4633" s="329" t="n">
        <v>59</v>
      </c>
      <c r="L4633" s="330"/>
      <c r="M4633" s="262"/>
      <c r="N4633" s="262"/>
      <c r="O4633" s="262"/>
      <c r="P4633" s="262"/>
      <c r="Q4633" s="262"/>
      <c r="R4633" s="331"/>
    </row>
    <row r="4634" s="1" customFormat="true" ht="12.75" hidden="false" customHeight="false" outlineLevel="0" collapsed="false">
      <c r="A4634" s="262" t="n">
        <v>12</v>
      </c>
      <c r="B4634" s="332" t="s">
        <v>1613</v>
      </c>
      <c r="C4634" s="332" t="s">
        <v>1532</v>
      </c>
      <c r="D4634" s="332" t="s">
        <v>1614</v>
      </c>
      <c r="E4634" s="262"/>
      <c r="F4634" s="331" t="n">
        <v>0.59</v>
      </c>
      <c r="G4634" s="333" t="n">
        <v>131</v>
      </c>
      <c r="H4634" s="333" t="n">
        <f aca="false">A4634*G4634*(1-H4633/100)</f>
        <v>1493.4</v>
      </c>
      <c r="I4634" s="334" t="n">
        <v>88.4</v>
      </c>
      <c r="J4634" s="334" t="n">
        <f aca="false">(A4634*I4634)/J4633*K4633</f>
        <v>962.88</v>
      </c>
      <c r="K4634" s="335" t="n">
        <f aca="false">H4634-J4634</f>
        <v>530.52</v>
      </c>
      <c r="L4634" s="330"/>
      <c r="M4634" s="262"/>
      <c r="N4634" s="262" t="n">
        <v>88.4</v>
      </c>
      <c r="O4634" s="262" t="n">
        <v>0.8</v>
      </c>
      <c r="P4634" s="262" t="n">
        <v>300</v>
      </c>
      <c r="Q4634" s="262" t="n">
        <v>131</v>
      </c>
      <c r="R4634" s="331" t="n">
        <f aca="false">A4634*F4634</f>
        <v>7.08</v>
      </c>
    </row>
    <row r="4635" s="1" customFormat="true" ht="12.75" hidden="false" customHeight="false" outlineLevel="0" collapsed="false">
      <c r="A4635" s="262" t="n">
        <v>2</v>
      </c>
      <c r="B4635" s="332" t="s">
        <v>2468</v>
      </c>
      <c r="C4635" s="332" t="s">
        <v>1532</v>
      </c>
      <c r="D4635" s="332" t="s">
        <v>2469</v>
      </c>
      <c r="E4635" s="262"/>
      <c r="F4635" s="331" t="n">
        <v>0.75</v>
      </c>
      <c r="G4635" s="333" t="n">
        <v>325</v>
      </c>
      <c r="H4635" s="333" t="n">
        <f aca="false">A4635*G4635*(1-H4633/100)</f>
        <v>617.5</v>
      </c>
      <c r="I4635" s="334" t="n">
        <v>175.5</v>
      </c>
      <c r="J4635" s="334" t="n">
        <f aca="false">(A4635*I4635)/J4633*K4633</f>
        <v>318.6</v>
      </c>
      <c r="K4635" s="335" t="n">
        <f aca="false">H4635-J4635</f>
        <v>298.9</v>
      </c>
      <c r="L4635" s="330"/>
      <c r="M4635" s="262"/>
      <c r="N4635" s="262" t="n">
        <v>175.5</v>
      </c>
      <c r="O4635" s="262" t="n">
        <v>2</v>
      </c>
      <c r="P4635" s="262" t="n">
        <v>900</v>
      </c>
      <c r="Q4635" s="262" t="n">
        <v>325</v>
      </c>
      <c r="R4635" s="331" t="n">
        <f aca="false">A4635*F4635</f>
        <v>1.5</v>
      </c>
    </row>
    <row r="4636" s="1" customFormat="true" ht="12.75" hidden="false" customHeight="false" outlineLevel="0" collapsed="false">
      <c r="A4636" s="262" t="n">
        <v>2</v>
      </c>
      <c r="B4636" s="332" t="s">
        <v>2290</v>
      </c>
      <c r="C4636" s="332" t="s">
        <v>1532</v>
      </c>
      <c r="D4636" s="332" t="s">
        <v>2291</v>
      </c>
      <c r="E4636" s="262"/>
      <c r="F4636" s="331" t="n">
        <v>1.5</v>
      </c>
      <c r="G4636" s="333" t="n">
        <v>620</v>
      </c>
      <c r="H4636" s="333" t="n">
        <f aca="false">A4636*G4636*(1-H4633/100)</f>
        <v>1178</v>
      </c>
      <c r="I4636" s="334" t="n">
        <v>442</v>
      </c>
      <c r="J4636" s="334" t="n">
        <f aca="false">(A4636*I4636)/J4633*K4633</f>
        <v>802.4</v>
      </c>
      <c r="K4636" s="335" t="n">
        <f aca="false">H4636-J4636</f>
        <v>375.6</v>
      </c>
      <c r="L4636" s="330"/>
      <c r="M4636" s="262"/>
      <c r="N4636" s="262" t="n">
        <v>442</v>
      </c>
      <c r="O4636" s="262" t="n">
        <v>4</v>
      </c>
      <c r="P4636" s="262" t="n">
        <v>900</v>
      </c>
      <c r="Q4636" s="262" t="n">
        <v>620</v>
      </c>
      <c r="R4636" s="331" t="n">
        <f aca="false">A4636*F4636</f>
        <v>3</v>
      </c>
    </row>
    <row r="4637" s="1" customFormat="true" ht="12.75" hidden="false" customHeight="false" outlineLevel="0" collapsed="false">
      <c r="A4637" s="262" t="n">
        <v>2</v>
      </c>
      <c r="B4637" s="332" t="s">
        <v>2828</v>
      </c>
      <c r="C4637" s="332" t="s">
        <v>1553</v>
      </c>
      <c r="D4637" s="332" t="s">
        <v>2829</v>
      </c>
      <c r="E4637" s="262"/>
      <c r="F4637" s="331" t="n">
        <v>3.4</v>
      </c>
      <c r="G4637" s="333" t="n">
        <v>1576</v>
      </c>
      <c r="H4637" s="333" t="n">
        <f aca="false">A4637*G4637*(1-H4633/100)</f>
        <v>2994.4</v>
      </c>
      <c r="I4637" s="334" t="n">
        <v>1102.14</v>
      </c>
      <c r="J4637" s="334" t="n">
        <f aca="false">(A4637*I4637)/J4633*K4633</f>
        <v>2000.808</v>
      </c>
      <c r="K4637" s="335" t="n">
        <f aca="false">H4637-J4637</f>
        <v>993.591999999999</v>
      </c>
      <c r="L4637" s="330"/>
      <c r="M4637" s="262"/>
      <c r="N4637" s="262" t="n">
        <v>1102.14</v>
      </c>
      <c r="O4637" s="262" t="n">
        <v>12.56</v>
      </c>
      <c r="P4637" s="262" t="n">
        <v>1980</v>
      </c>
      <c r="Q4637" s="262" t="n">
        <v>1576</v>
      </c>
      <c r="R4637" s="331" t="n">
        <f aca="false">A4637*F4637</f>
        <v>6.8</v>
      </c>
    </row>
    <row r="4638" s="1" customFormat="true" ht="12.75" hidden="false" customHeight="false" outlineLevel="0" collapsed="false">
      <c r="A4638" s="262" t="n">
        <v>2</v>
      </c>
      <c r="B4638" s="332" t="s">
        <v>3661</v>
      </c>
      <c r="C4638" s="332" t="s">
        <v>2295</v>
      </c>
      <c r="D4638" s="332" t="s">
        <v>3662</v>
      </c>
      <c r="E4638" s="262"/>
      <c r="F4638" s="331" t="n">
        <v>3.46</v>
      </c>
      <c r="G4638" s="333" t="n">
        <v>1362</v>
      </c>
      <c r="H4638" s="333" t="n">
        <f aca="false">A4638*G4638*(1-H4633/100)</f>
        <v>2587.8</v>
      </c>
      <c r="I4638" s="334" t="n">
        <v>1009.125</v>
      </c>
      <c r="J4638" s="334" t="n">
        <f aca="false">(A4638*I4638)/J4633*K4633</f>
        <v>1831.95</v>
      </c>
      <c r="K4638" s="335" t="n">
        <f aca="false">H4638-J4638</f>
        <v>755.85</v>
      </c>
      <c r="L4638" s="330"/>
      <c r="M4638" s="262"/>
      <c r="N4638" s="262" t="n">
        <v>1009.125</v>
      </c>
      <c r="O4638" s="262" t="n">
        <v>11.5</v>
      </c>
      <c r="P4638" s="262" t="n">
        <v>2020</v>
      </c>
      <c r="Q4638" s="262" t="n">
        <v>1362</v>
      </c>
      <c r="R4638" s="331" t="n">
        <f aca="false">A4638*F4638</f>
        <v>6.92</v>
      </c>
    </row>
    <row r="4639" s="1" customFormat="true" ht="12.75" hidden="false" customHeight="false" outlineLevel="0" collapsed="false">
      <c r="A4639" s="262" t="n">
        <v>2</v>
      </c>
      <c r="B4639" s="332" t="s">
        <v>4941</v>
      </c>
      <c r="C4639" s="332" t="s">
        <v>1553</v>
      </c>
      <c r="D4639" s="332" t="s">
        <v>4942</v>
      </c>
      <c r="E4639" s="262"/>
      <c r="F4639" s="331" t="n">
        <v>3.1</v>
      </c>
      <c r="G4639" s="333" t="n">
        <v>1422</v>
      </c>
      <c r="H4639" s="333" t="n">
        <f aca="false">A4639*G4639*(1-H4633/100)</f>
        <v>2701.8</v>
      </c>
      <c r="I4639" s="334" t="n">
        <v>1053</v>
      </c>
      <c r="J4639" s="334" t="n">
        <f aca="false">(A4639*I4639)/J4633*K4633</f>
        <v>1911.6</v>
      </c>
      <c r="K4639" s="335" t="n">
        <f aca="false">H4639-J4639</f>
        <v>790.2</v>
      </c>
      <c r="L4639" s="330"/>
      <c r="M4639" s="262"/>
      <c r="N4639" s="262" t="n">
        <v>1053</v>
      </c>
      <c r="O4639" s="262" t="n">
        <v>12</v>
      </c>
      <c r="P4639" s="262" t="n">
        <v>1900</v>
      </c>
      <c r="Q4639" s="262" t="n">
        <v>1422</v>
      </c>
      <c r="R4639" s="331" t="n">
        <f aca="false">A4639*F4639</f>
        <v>6.2</v>
      </c>
    </row>
    <row r="4640" s="1" customFormat="true" ht="12.75" hidden="false" customHeight="false" outlineLevel="0" collapsed="false">
      <c r="A4640" s="262" t="n">
        <v>3</v>
      </c>
      <c r="B4640" s="332" t="s">
        <v>4943</v>
      </c>
      <c r="C4640" s="332" t="s">
        <v>4944</v>
      </c>
      <c r="D4640" s="332" t="s">
        <v>4945</v>
      </c>
      <c r="E4640" s="262"/>
      <c r="F4640" s="331" t="n">
        <v>4.9631</v>
      </c>
      <c r="G4640" s="333" t="n">
        <v>1895</v>
      </c>
      <c r="H4640" s="333" t="n">
        <f aca="false">A4640*G4640*(1-H4633/100)</f>
        <v>5400.75</v>
      </c>
      <c r="I4640" s="334" t="n">
        <v>1404</v>
      </c>
      <c r="J4640" s="334" t="n">
        <f aca="false">(A4640*I4640)/J4633*K4633</f>
        <v>3823.2</v>
      </c>
      <c r="K4640" s="335" t="n">
        <f aca="false">H4640-J4640</f>
        <v>1577.55</v>
      </c>
      <c r="L4640" s="330"/>
      <c r="M4640" s="262"/>
      <c r="N4640" s="262" t="n">
        <v>1404</v>
      </c>
      <c r="O4640" s="262" t="n">
        <v>16</v>
      </c>
      <c r="P4640" s="262" t="n">
        <v>2530</v>
      </c>
      <c r="Q4640" s="262" t="n">
        <v>1895</v>
      </c>
      <c r="R4640" s="331" t="n">
        <f aca="false">A4640*F4640</f>
        <v>14.8893</v>
      </c>
    </row>
    <row r="4641" s="1" customFormat="true" ht="12.75" hidden="false" customHeight="false" outlineLevel="0" collapsed="false">
      <c r="A4641" s="262" t="n">
        <v>1</v>
      </c>
      <c r="B4641" s="332" t="s">
        <v>4946</v>
      </c>
      <c r="C4641" s="332" t="s">
        <v>2295</v>
      </c>
      <c r="D4641" s="332" t="s">
        <v>4947</v>
      </c>
      <c r="E4641" s="262"/>
      <c r="F4641" s="331" t="n">
        <v>1.9077</v>
      </c>
      <c r="G4641" s="333" t="n">
        <v>1409</v>
      </c>
      <c r="H4641" s="333" t="n">
        <f aca="false">A4641*G4641*(1-H4633/100)</f>
        <v>1338.55</v>
      </c>
      <c r="I4641" s="334" t="n">
        <v>1083.875</v>
      </c>
      <c r="J4641" s="334" t="n">
        <f aca="false">(A4641*I4641)/J4633*K4633</f>
        <v>983.825</v>
      </c>
      <c r="K4641" s="335" t="n">
        <f aca="false">H4641-J4641</f>
        <v>354.725</v>
      </c>
      <c r="L4641" s="330"/>
      <c r="M4641" s="262"/>
      <c r="N4641" s="262" t="n">
        <v>1083.875</v>
      </c>
      <c r="O4641" s="262" t="n">
        <v>11.5</v>
      </c>
      <c r="P4641" s="262" t="n">
        <v>1950</v>
      </c>
      <c r="Q4641" s="262" t="n">
        <v>1409</v>
      </c>
      <c r="R4641" s="331" t="n">
        <f aca="false">A4641*F4641</f>
        <v>1.9077</v>
      </c>
    </row>
    <row r="4642" s="1" customFormat="true" ht="12.75" hidden="false" customHeight="false" outlineLevel="0" collapsed="false">
      <c r="A4642" s="262" t="n">
        <v>2</v>
      </c>
      <c r="B4642" s="332" t="s">
        <v>2357</v>
      </c>
      <c r="C4642" s="332" t="s">
        <v>1553</v>
      </c>
      <c r="D4642" s="332" t="s">
        <v>2358</v>
      </c>
      <c r="E4642" s="262"/>
      <c r="F4642" s="331" t="n">
        <v>3.6</v>
      </c>
      <c r="G4642" s="333" t="n">
        <v>2282</v>
      </c>
      <c r="H4642" s="333" t="n">
        <f aca="false">A4642*G4642*(1-H4633/100)</f>
        <v>4335.8</v>
      </c>
      <c r="I4642" s="334" t="n">
        <v>1690.065</v>
      </c>
      <c r="J4642" s="334" t="n">
        <f aca="false">(A4642*I4642)/J4633*K4633</f>
        <v>3068.118</v>
      </c>
      <c r="K4642" s="335" t="n">
        <f aca="false">H4642-J4642</f>
        <v>1267.682</v>
      </c>
      <c r="L4642" s="330"/>
      <c r="M4642" s="262"/>
      <c r="N4642" s="262" t="n">
        <v>1690.065</v>
      </c>
      <c r="O4642" s="262" t="n">
        <v>19.26</v>
      </c>
      <c r="P4642" s="262" t="n">
        <v>3040</v>
      </c>
      <c r="Q4642" s="262" t="n">
        <v>2282</v>
      </c>
      <c r="R4642" s="331" t="n">
        <f aca="false">A4642*F4642</f>
        <v>7.2</v>
      </c>
    </row>
    <row r="4643" s="1" customFormat="true" ht="12.75" hidden="false" customHeight="false" outlineLevel="0" collapsed="false">
      <c r="A4643" s="262" t="n">
        <v>1</v>
      </c>
      <c r="B4643" s="332" t="s">
        <v>2595</v>
      </c>
      <c r="C4643" s="332" t="s">
        <v>1553</v>
      </c>
      <c r="D4643" s="332" t="s">
        <v>2596</v>
      </c>
      <c r="E4643" s="262"/>
      <c r="F4643" s="331" t="n">
        <v>4.08</v>
      </c>
      <c r="G4643" s="333" t="n">
        <v>1843</v>
      </c>
      <c r="H4643" s="333" t="n">
        <f aca="false">A4643*G4643*(1-H4633/100)</f>
        <v>1750.85</v>
      </c>
      <c r="I4643" s="334" t="n">
        <v>1316.25</v>
      </c>
      <c r="J4643" s="334" t="n">
        <f aca="false">(A4643*I4643)/J4633*K4633</f>
        <v>1194.75</v>
      </c>
      <c r="K4643" s="335" t="n">
        <f aca="false">H4643-J4643</f>
        <v>556.1</v>
      </c>
      <c r="L4643" s="330"/>
      <c r="M4643" s="262"/>
      <c r="N4643" s="262" t="n">
        <v>1316.25</v>
      </c>
      <c r="O4643" s="262" t="n">
        <v>15</v>
      </c>
      <c r="P4643" s="262" t="n">
        <v>2370</v>
      </c>
      <c r="Q4643" s="262" t="n">
        <v>1843</v>
      </c>
      <c r="R4643" s="331" t="n">
        <f aca="false">A4643*F4643</f>
        <v>4.08</v>
      </c>
    </row>
    <row r="4644" s="1" customFormat="true" ht="12.75" hidden="false" customHeight="false" outlineLevel="0" collapsed="false">
      <c r="A4644" s="262" t="n">
        <v>2</v>
      </c>
      <c r="B4644" s="332" t="s">
        <v>2618</v>
      </c>
      <c r="C4644" s="332" t="s">
        <v>1806</v>
      </c>
      <c r="D4644" s="332" t="s">
        <v>2619</v>
      </c>
      <c r="E4644" s="262"/>
      <c r="F4644" s="331" t="n">
        <v>0.96</v>
      </c>
      <c r="G4644" s="333" t="n">
        <v>829</v>
      </c>
      <c r="H4644" s="333" t="n">
        <f aca="false">A4644*G4644*(1-H4633/100)</f>
        <v>1575.1</v>
      </c>
      <c r="I4644" s="334" t="n">
        <v>614.25</v>
      </c>
      <c r="J4644" s="334" t="n">
        <f aca="false">(A4644*I4644)/J4633*K4633</f>
        <v>1115.1</v>
      </c>
      <c r="K4644" s="335" t="n">
        <f aca="false">H4644-J4644</f>
        <v>460</v>
      </c>
      <c r="L4644" s="330"/>
      <c r="M4644" s="262"/>
      <c r="N4644" s="262" t="n">
        <v>614.25</v>
      </c>
      <c r="O4644" s="262" t="n">
        <v>7</v>
      </c>
      <c r="P4644" s="262" t="n">
        <v>1110</v>
      </c>
      <c r="Q4644" s="262" t="n">
        <v>829</v>
      </c>
      <c r="R4644" s="331" t="n">
        <f aca="false">A4644*F4644</f>
        <v>1.92</v>
      </c>
    </row>
    <row r="4645" s="1" customFormat="true" ht="12.75" hidden="false" customHeight="false" outlineLevel="0" collapsed="false">
      <c r="A4645" s="262" t="n">
        <v>12</v>
      </c>
      <c r="B4645" s="332" t="s">
        <v>2519</v>
      </c>
      <c r="C4645" s="332" t="s">
        <v>2520</v>
      </c>
      <c r="D4645" s="332" t="s">
        <v>2521</v>
      </c>
      <c r="E4645" s="262"/>
      <c r="F4645" s="331" t="n">
        <v>0.633</v>
      </c>
      <c r="G4645" s="333" t="n">
        <v>225</v>
      </c>
      <c r="H4645" s="333" t="n">
        <f aca="false">A4645*G4645*(1-H4633/100)</f>
        <v>2565</v>
      </c>
      <c r="I4645" s="334" t="n">
        <v>166.725</v>
      </c>
      <c r="J4645" s="334" t="n">
        <f aca="false">(A4645*I4645)/J4633*K4633</f>
        <v>1816.02</v>
      </c>
      <c r="K4645" s="335" t="n">
        <f aca="false">H4645-J4645</f>
        <v>748.98</v>
      </c>
      <c r="L4645" s="330"/>
      <c r="M4645" s="262"/>
      <c r="N4645" s="262" t="n">
        <v>166.725</v>
      </c>
      <c r="O4645" s="262" t="n">
        <v>1.9</v>
      </c>
      <c r="P4645" s="262" t="n">
        <v>416.8125</v>
      </c>
      <c r="Q4645" s="262" t="n">
        <v>225</v>
      </c>
      <c r="R4645" s="331" t="n">
        <f aca="false">A4645*F4645</f>
        <v>7.596</v>
      </c>
    </row>
    <row r="4646" s="1" customFormat="true" ht="12.75" hidden="false" customHeight="false" outlineLevel="0" collapsed="false">
      <c r="A4646" s="262" t="n">
        <v>2</v>
      </c>
      <c r="B4646" s="332" t="s">
        <v>3187</v>
      </c>
      <c r="C4646" s="332" t="s">
        <v>1556</v>
      </c>
      <c r="D4646" s="332" t="s">
        <v>3188</v>
      </c>
      <c r="E4646" s="262"/>
      <c r="F4646" s="331" t="n">
        <v>1.81</v>
      </c>
      <c r="G4646" s="333" t="n">
        <v>498</v>
      </c>
      <c r="H4646" s="333" t="n">
        <f aca="false">A4646*G4646*(1-H4633/100)</f>
        <v>946.2</v>
      </c>
      <c r="I4646" s="334" t="n">
        <v>368.55</v>
      </c>
      <c r="J4646" s="334" t="n">
        <f aca="false">(A4646*I4646)/J4633*K4633</f>
        <v>669.06</v>
      </c>
      <c r="K4646" s="335" t="n">
        <f aca="false">H4646-J4646</f>
        <v>277.14</v>
      </c>
      <c r="L4646" s="330"/>
      <c r="M4646" s="262"/>
      <c r="N4646" s="262" t="n">
        <v>368.55</v>
      </c>
      <c r="O4646" s="262" t="n">
        <v>4.2</v>
      </c>
      <c r="P4646" s="262" t="n">
        <v>737.1</v>
      </c>
      <c r="Q4646" s="262" t="n">
        <v>498</v>
      </c>
      <c r="R4646" s="331" t="n">
        <f aca="false">A4646*F4646</f>
        <v>3.62</v>
      </c>
    </row>
    <row r="4647" s="1" customFormat="true" ht="12.75" hidden="false" customHeight="false" outlineLevel="0" collapsed="false">
      <c r="A4647" s="262" t="n">
        <v>2</v>
      </c>
      <c r="B4647" s="332" t="s">
        <v>2973</v>
      </c>
      <c r="C4647" s="332" t="s">
        <v>2598</v>
      </c>
      <c r="D4647" s="332" t="s">
        <v>2974</v>
      </c>
      <c r="E4647" s="262"/>
      <c r="F4647" s="331" t="n">
        <v>0.86</v>
      </c>
      <c r="G4647" s="333" t="n">
        <v>355</v>
      </c>
      <c r="H4647" s="333" t="n">
        <f aca="false">A4647*G4647*(1-H4633/100)</f>
        <v>674.5</v>
      </c>
      <c r="I4647" s="334" t="n">
        <v>263.25</v>
      </c>
      <c r="J4647" s="334" t="n">
        <f aca="false">(A4647*I4647)/J4633*K4633</f>
        <v>477.9</v>
      </c>
      <c r="K4647" s="335" t="n">
        <f aca="false">H4647-J4647</f>
        <v>196.6</v>
      </c>
      <c r="L4647" s="330"/>
      <c r="M4647" s="262"/>
      <c r="N4647" s="262" t="n">
        <v>263.25</v>
      </c>
      <c r="O4647" s="262" t="n">
        <v>3</v>
      </c>
      <c r="P4647" s="262" t="n">
        <v>526.5</v>
      </c>
      <c r="Q4647" s="262" t="n">
        <v>355</v>
      </c>
      <c r="R4647" s="331" t="n">
        <f aca="false">A4647*F4647</f>
        <v>1.72</v>
      </c>
    </row>
    <row r="4648" s="1" customFormat="true" ht="12.75" hidden="false" customHeight="false" outlineLevel="0" collapsed="false">
      <c r="A4648" s="262" t="n">
        <v>4</v>
      </c>
      <c r="B4648" s="332" t="s">
        <v>2975</v>
      </c>
      <c r="C4648" s="332" t="s">
        <v>2360</v>
      </c>
      <c r="D4648" s="332" t="s">
        <v>2976</v>
      </c>
      <c r="E4648" s="262"/>
      <c r="F4648" s="331" t="n">
        <v>0.54</v>
      </c>
      <c r="G4648" s="333" t="n">
        <v>249</v>
      </c>
      <c r="H4648" s="333" t="n">
        <f aca="false">A4648*G4648*(1-H4633/100)</f>
        <v>946.2</v>
      </c>
      <c r="I4648" s="334" t="n">
        <v>184.275</v>
      </c>
      <c r="J4648" s="334" t="n">
        <f aca="false">(A4648*I4648)/J4633*K4633</f>
        <v>669.06</v>
      </c>
      <c r="K4648" s="335" t="n">
        <f aca="false">H4648-J4648</f>
        <v>277.14</v>
      </c>
      <c r="L4648" s="330"/>
      <c r="M4648" s="262"/>
      <c r="N4648" s="262" t="n">
        <v>184.275</v>
      </c>
      <c r="O4648" s="262" t="n">
        <v>2.1</v>
      </c>
      <c r="P4648" s="262" t="n">
        <v>368.55</v>
      </c>
      <c r="Q4648" s="262" t="n">
        <v>249</v>
      </c>
      <c r="R4648" s="331" t="n">
        <f aca="false">A4648*F4648</f>
        <v>2.16</v>
      </c>
    </row>
    <row r="4649" s="1" customFormat="true" ht="12.75" hidden="false" customHeight="false" outlineLevel="0" collapsed="false">
      <c r="A4649" s="262" t="n">
        <v>12</v>
      </c>
      <c r="B4649" s="332" t="s">
        <v>1558</v>
      </c>
      <c r="C4649" s="332" t="s">
        <v>1559</v>
      </c>
      <c r="D4649" s="332" t="s">
        <v>1560</v>
      </c>
      <c r="E4649" s="262"/>
      <c r="F4649" s="331" t="n">
        <v>1.25</v>
      </c>
      <c r="G4649" s="333" t="n">
        <v>415</v>
      </c>
      <c r="H4649" s="333" t="n">
        <f aca="false">A4649*G4649*(1-H4633/100)</f>
        <v>4731</v>
      </c>
      <c r="I4649" s="334" t="n">
        <v>307.125</v>
      </c>
      <c r="J4649" s="334" t="n">
        <f aca="false">(A4649*I4649)/J4633*K4633</f>
        <v>3345.3</v>
      </c>
      <c r="K4649" s="335" t="n">
        <f aca="false">H4649-J4649</f>
        <v>1385.7</v>
      </c>
      <c r="L4649" s="330"/>
      <c r="M4649" s="262"/>
      <c r="N4649" s="262" t="n">
        <v>307.125</v>
      </c>
      <c r="O4649" s="262" t="n">
        <v>3.5</v>
      </c>
      <c r="P4649" s="262" t="n">
        <v>675.675</v>
      </c>
      <c r="Q4649" s="262" t="n">
        <v>415</v>
      </c>
      <c r="R4649" s="331" t="n">
        <f aca="false">A4649*F4649</f>
        <v>15</v>
      </c>
    </row>
    <row r="4650" s="1" customFormat="true" ht="12.75" hidden="false" customHeight="false" outlineLevel="0" collapsed="false">
      <c r="A4650" s="262" t="n">
        <v>4</v>
      </c>
      <c r="B4650" s="332" t="s">
        <v>3081</v>
      </c>
      <c r="C4650" s="332" t="s">
        <v>1747</v>
      </c>
      <c r="D4650" s="332" t="s">
        <v>3082</v>
      </c>
      <c r="E4650" s="262"/>
      <c r="F4650" s="331" t="n">
        <v>0.58</v>
      </c>
      <c r="G4650" s="333" t="n">
        <v>384</v>
      </c>
      <c r="H4650" s="333" t="n">
        <f aca="false">A4650*G4650*(1-H4633/100)</f>
        <v>1459.2</v>
      </c>
      <c r="I4650" s="334" t="n">
        <v>307.125</v>
      </c>
      <c r="J4650" s="334" t="n">
        <f aca="false">(A4650*I4650)/J4633*K4633</f>
        <v>1115.1</v>
      </c>
      <c r="K4650" s="335" t="n">
        <f aca="false">H4650-J4650</f>
        <v>344.1</v>
      </c>
      <c r="L4650" s="330"/>
      <c r="M4650" s="262"/>
      <c r="N4650" s="262" t="n">
        <v>307.125</v>
      </c>
      <c r="O4650" s="262" t="n">
        <v>3.5</v>
      </c>
      <c r="P4650" s="262" t="n">
        <v>500</v>
      </c>
      <c r="Q4650" s="262" t="n">
        <v>384</v>
      </c>
      <c r="R4650" s="331" t="n">
        <f aca="false">A4650*F4650</f>
        <v>2.32</v>
      </c>
    </row>
    <row r="4651" s="1" customFormat="true" ht="12.75" hidden="false" customHeight="false" outlineLevel="0" collapsed="false">
      <c r="A4651" s="262" t="n">
        <v>12</v>
      </c>
      <c r="B4651" s="332" t="s">
        <v>2728</v>
      </c>
      <c r="C4651" s="332" t="s">
        <v>2729</v>
      </c>
      <c r="D4651" s="332" t="s">
        <v>2730</v>
      </c>
      <c r="E4651" s="262"/>
      <c r="F4651" s="331" t="n">
        <v>0.6</v>
      </c>
      <c r="G4651" s="333" t="n">
        <v>225</v>
      </c>
      <c r="H4651" s="333" t="n">
        <f aca="false">A4651*G4651*(1-H4633/100)</f>
        <v>2565</v>
      </c>
      <c r="I4651" s="334" t="n">
        <v>166.725</v>
      </c>
      <c r="J4651" s="334" t="n">
        <f aca="false">(A4651*I4651)/J4633*K4633</f>
        <v>1816.02</v>
      </c>
      <c r="K4651" s="335" t="n">
        <f aca="false">H4651-J4651</f>
        <v>748.98</v>
      </c>
      <c r="L4651" s="330"/>
      <c r="M4651" s="262"/>
      <c r="N4651" s="262" t="n">
        <v>166.725</v>
      </c>
      <c r="O4651" s="262" t="n">
        <v>1.9</v>
      </c>
      <c r="P4651" s="262" t="n">
        <v>350</v>
      </c>
      <c r="Q4651" s="262" t="n">
        <v>225</v>
      </c>
      <c r="R4651" s="331" t="n">
        <f aca="false">A4651*F4651</f>
        <v>7.2</v>
      </c>
    </row>
    <row r="4652" s="1" customFormat="true" ht="12.75" hidden="false" customHeight="false" outlineLevel="0" collapsed="false">
      <c r="A4652" s="262" t="n">
        <v>6</v>
      </c>
      <c r="B4652" s="332" t="s">
        <v>3728</v>
      </c>
      <c r="C4652" s="332" t="s">
        <v>1562</v>
      </c>
      <c r="D4652" s="332" t="s">
        <v>3729</v>
      </c>
      <c r="E4652" s="262"/>
      <c r="F4652" s="331" t="n">
        <v>0.3</v>
      </c>
      <c r="G4652" s="333" t="n">
        <v>261</v>
      </c>
      <c r="H4652" s="333" t="n">
        <f aca="false">A4652*G4652*(1-H4633/100)</f>
        <v>1487.7</v>
      </c>
      <c r="I4652" s="334" t="n">
        <v>193.05</v>
      </c>
      <c r="J4652" s="334" t="n">
        <f aca="false">(A4652*I4652)/J4633*K4633</f>
        <v>1051.38</v>
      </c>
      <c r="K4652" s="335" t="n">
        <f aca="false">H4652-J4652</f>
        <v>436.319999999999</v>
      </c>
      <c r="L4652" s="330"/>
      <c r="M4652" s="262"/>
      <c r="N4652" s="262" t="n">
        <v>193.05</v>
      </c>
      <c r="O4652" s="262" t="n">
        <v>2.2</v>
      </c>
      <c r="P4652" s="262" t="n">
        <v>500</v>
      </c>
      <c r="Q4652" s="262" t="n">
        <v>261</v>
      </c>
      <c r="R4652" s="331" t="n">
        <f aca="false">A4652*F4652</f>
        <v>1.8</v>
      </c>
    </row>
    <row r="4653" s="1" customFormat="true" ht="12.75" hidden="false" customHeight="false" outlineLevel="0" collapsed="false">
      <c r="A4653" s="262" t="n">
        <v>2</v>
      </c>
      <c r="B4653" s="332" t="s">
        <v>1914</v>
      </c>
      <c r="C4653" s="332" t="s">
        <v>1565</v>
      </c>
      <c r="D4653" s="332" t="s">
        <v>1915</v>
      </c>
      <c r="E4653" s="262"/>
      <c r="F4653" s="331" t="n">
        <v>1.68</v>
      </c>
      <c r="G4653" s="333" t="n">
        <v>888</v>
      </c>
      <c r="H4653" s="333" t="n">
        <f aca="false">A4653*G4653*(1-H4633/100)</f>
        <v>1687.2</v>
      </c>
      <c r="I4653" s="334" t="n">
        <v>658.125</v>
      </c>
      <c r="J4653" s="334" t="n">
        <f aca="false">(A4653*I4653)/J4633*K4633</f>
        <v>1194.75</v>
      </c>
      <c r="K4653" s="335" t="n">
        <f aca="false">H4653-J4653</f>
        <v>492.45</v>
      </c>
      <c r="L4653" s="330"/>
      <c r="M4653" s="262"/>
      <c r="N4653" s="262" t="n">
        <v>658.125</v>
      </c>
      <c r="O4653" s="262" t="n">
        <v>7.5</v>
      </c>
      <c r="P4653" s="262" t="n">
        <v>1200</v>
      </c>
      <c r="Q4653" s="262" t="n">
        <v>888</v>
      </c>
      <c r="R4653" s="331" t="n">
        <f aca="false">A4653*F4653</f>
        <v>3.36</v>
      </c>
    </row>
    <row r="4654" s="1" customFormat="true" ht="12.75" hidden="false" customHeight="false" outlineLevel="0" collapsed="false">
      <c r="A4654" s="262" t="n">
        <v>2</v>
      </c>
      <c r="B4654" s="332" t="s">
        <v>4948</v>
      </c>
      <c r="C4654" s="332" t="s">
        <v>2603</v>
      </c>
      <c r="D4654" s="332" t="s">
        <v>4949</v>
      </c>
      <c r="E4654" s="262"/>
      <c r="F4654" s="331" t="n">
        <v>1.42</v>
      </c>
      <c r="G4654" s="333" t="n">
        <v>913</v>
      </c>
      <c r="H4654" s="333" t="n">
        <f aca="false">A4654*G4654*(1-H4633/100)</f>
        <v>1734.7</v>
      </c>
      <c r="I4654" s="334" t="n">
        <v>702</v>
      </c>
      <c r="J4654" s="334" t="n">
        <f aca="false">(A4654*I4654)/J4633*K4633</f>
        <v>1274.4</v>
      </c>
      <c r="K4654" s="335" t="n">
        <f aca="false">H4654-J4654</f>
        <v>460.3</v>
      </c>
      <c r="L4654" s="330"/>
      <c r="M4654" s="262"/>
      <c r="N4654" s="262" t="n">
        <v>702</v>
      </c>
      <c r="O4654" s="262" t="n">
        <v>8</v>
      </c>
      <c r="P4654" s="262" t="n">
        <v>1200</v>
      </c>
      <c r="Q4654" s="262" t="n">
        <v>913</v>
      </c>
      <c r="R4654" s="331" t="n">
        <f aca="false">A4654*F4654</f>
        <v>2.84</v>
      </c>
    </row>
    <row r="4655" s="1" customFormat="true" ht="12.75" hidden="false" customHeight="false" outlineLevel="0" collapsed="false">
      <c r="A4655" s="262" t="n">
        <v>4</v>
      </c>
      <c r="B4655" s="332" t="s">
        <v>4728</v>
      </c>
      <c r="C4655" s="332" t="s">
        <v>2365</v>
      </c>
      <c r="D4655" s="332" t="s">
        <v>4729</v>
      </c>
      <c r="E4655" s="262"/>
      <c r="F4655" s="331" t="n">
        <v>0.95</v>
      </c>
      <c r="G4655" s="333" t="n">
        <v>923</v>
      </c>
      <c r="H4655" s="333" t="n">
        <f aca="false">A4655*G4655*(1-H4633/100)</f>
        <v>3507.4</v>
      </c>
      <c r="I4655" s="334" t="n">
        <v>658.125</v>
      </c>
      <c r="J4655" s="334" t="n">
        <f aca="false">(A4655*I4655)/J4633*K4633</f>
        <v>2389.5</v>
      </c>
      <c r="K4655" s="335" t="n">
        <f aca="false">H4655-J4655</f>
        <v>1117.9</v>
      </c>
      <c r="L4655" s="330"/>
      <c r="M4655" s="262"/>
      <c r="N4655" s="262" t="n">
        <v>658.125</v>
      </c>
      <c r="O4655" s="262" t="n">
        <v>7.5</v>
      </c>
      <c r="P4655" s="262" t="n">
        <v>1100</v>
      </c>
      <c r="Q4655" s="262" t="n">
        <v>923</v>
      </c>
      <c r="R4655" s="331" t="n">
        <f aca="false">A4655*F4655</f>
        <v>3.8</v>
      </c>
    </row>
    <row r="4656" s="1" customFormat="true" ht="12.75" hidden="false" customHeight="false" outlineLevel="0" collapsed="false">
      <c r="A4656" s="262" t="n">
        <v>4</v>
      </c>
      <c r="B4656" s="332" t="s">
        <v>2364</v>
      </c>
      <c r="C4656" s="332" t="s">
        <v>2365</v>
      </c>
      <c r="D4656" s="332" t="s">
        <v>2366</v>
      </c>
      <c r="E4656" s="262"/>
      <c r="F4656" s="331" t="n">
        <v>0.78</v>
      </c>
      <c r="G4656" s="333" t="n">
        <v>308</v>
      </c>
      <c r="H4656" s="333" t="n">
        <f aca="false">A4656*G4656*(1-H4633/100)</f>
        <v>1170.4</v>
      </c>
      <c r="I4656" s="334" t="n">
        <v>219.375</v>
      </c>
      <c r="J4656" s="334" t="n">
        <f aca="false">(A4656*I4656)/J4633*K4633</f>
        <v>796.5</v>
      </c>
      <c r="K4656" s="335" t="n">
        <f aca="false">H4656-J4656</f>
        <v>373.9</v>
      </c>
      <c r="L4656" s="330"/>
      <c r="M4656" s="262"/>
      <c r="N4656" s="262" t="n">
        <v>219.375</v>
      </c>
      <c r="O4656" s="262" t="n">
        <v>2.5</v>
      </c>
      <c r="P4656" s="262" t="n">
        <v>500</v>
      </c>
      <c r="Q4656" s="262" t="n">
        <v>308</v>
      </c>
      <c r="R4656" s="331" t="n">
        <f aca="false">A4656*F4656</f>
        <v>3.12</v>
      </c>
    </row>
    <row r="4657" s="1" customFormat="true" ht="12.75" hidden="false" customHeight="false" outlineLevel="0" collapsed="false">
      <c r="A4657" s="262" t="n">
        <v>4</v>
      </c>
      <c r="B4657" s="332" t="s">
        <v>4950</v>
      </c>
      <c r="C4657" s="332" t="s">
        <v>4951</v>
      </c>
      <c r="D4657" s="332" t="s">
        <v>4952</v>
      </c>
      <c r="E4657" s="262"/>
      <c r="F4657" s="331" t="n">
        <v>0.73</v>
      </c>
      <c r="G4657" s="333" t="n">
        <v>363</v>
      </c>
      <c r="H4657" s="333" t="n">
        <f aca="false">A4657*G4657*(1-H4633/100)</f>
        <v>1379.4</v>
      </c>
      <c r="I4657" s="334" t="n">
        <v>258.8625</v>
      </c>
      <c r="J4657" s="334" t="n">
        <f aca="false">(A4657*I4657)/J4633*K4633</f>
        <v>939.87</v>
      </c>
      <c r="K4657" s="335" t="n">
        <f aca="false">H4657-J4657</f>
        <v>439.53</v>
      </c>
      <c r="L4657" s="330"/>
      <c r="M4657" s="262"/>
      <c r="N4657" s="262" t="n">
        <v>258.8625</v>
      </c>
      <c r="O4657" s="262" t="n">
        <v>2.95</v>
      </c>
      <c r="P4657" s="262" t="n">
        <v>500</v>
      </c>
      <c r="Q4657" s="262" t="n">
        <v>363</v>
      </c>
      <c r="R4657" s="331" t="n">
        <f aca="false">A4657*F4657</f>
        <v>2.92</v>
      </c>
    </row>
    <row r="4658" s="1" customFormat="true" ht="12.75" hidden="false" customHeight="false" outlineLevel="0" collapsed="false">
      <c r="A4658" s="262" t="n">
        <v>6</v>
      </c>
      <c r="B4658" s="332" t="s">
        <v>2501</v>
      </c>
      <c r="C4658" s="332" t="s">
        <v>1747</v>
      </c>
      <c r="D4658" s="332" t="s">
        <v>4953</v>
      </c>
      <c r="E4658" s="262"/>
      <c r="F4658" s="331" t="n">
        <v>0.76</v>
      </c>
      <c r="G4658" s="333" t="n">
        <v>278</v>
      </c>
      <c r="H4658" s="333" t="n">
        <f aca="false">A4658*G4658*(1-H4633/100)</f>
        <v>1584.6</v>
      </c>
      <c r="I4658" s="334" t="n">
        <v>206.2125</v>
      </c>
      <c r="J4658" s="334" t="n">
        <f aca="false">(A4658*I4658)/J4633*K4633</f>
        <v>1123.065</v>
      </c>
      <c r="K4658" s="335" t="n">
        <f aca="false">H4658-J4658</f>
        <v>461.535</v>
      </c>
      <c r="L4658" s="330"/>
      <c r="M4658" s="262"/>
      <c r="N4658" s="262" t="n">
        <v>206.2125</v>
      </c>
      <c r="O4658" s="262" t="n">
        <v>2.35</v>
      </c>
      <c r="P4658" s="262" t="n">
        <v>400</v>
      </c>
      <c r="Q4658" s="262" t="n">
        <v>278</v>
      </c>
      <c r="R4658" s="331" t="n">
        <f aca="false">A4658*F4658</f>
        <v>4.56</v>
      </c>
    </row>
    <row r="4659" s="1" customFormat="true" ht="12.75" hidden="false" customHeight="false" outlineLevel="0" collapsed="false">
      <c r="A4659" s="262" t="n">
        <v>2</v>
      </c>
      <c r="B4659" s="332" t="s">
        <v>2503</v>
      </c>
      <c r="C4659" s="332" t="s">
        <v>1565</v>
      </c>
      <c r="D4659" s="332" t="s">
        <v>2504</v>
      </c>
      <c r="E4659" s="262"/>
      <c r="F4659" s="331" t="n">
        <v>0.82</v>
      </c>
      <c r="G4659" s="333" t="n">
        <v>521</v>
      </c>
      <c r="H4659" s="333" t="n">
        <f aca="false">A4659*G4659*(1-H4633/100)</f>
        <v>989.9</v>
      </c>
      <c r="I4659" s="334" t="n">
        <v>386.1</v>
      </c>
      <c r="J4659" s="334" t="n">
        <f aca="false">(A4659*I4659)/J4633*K4633</f>
        <v>700.92</v>
      </c>
      <c r="K4659" s="335" t="n">
        <f aca="false">H4659-J4659</f>
        <v>288.98</v>
      </c>
      <c r="L4659" s="330"/>
      <c r="M4659" s="262"/>
      <c r="N4659" s="262" t="n">
        <v>386.1</v>
      </c>
      <c r="O4659" s="262" t="n">
        <v>4.4</v>
      </c>
      <c r="P4659" s="262" t="n">
        <v>800</v>
      </c>
      <c r="Q4659" s="262" t="n">
        <v>521</v>
      </c>
      <c r="R4659" s="331" t="n">
        <f aca="false">A4659*F4659</f>
        <v>1.64</v>
      </c>
    </row>
    <row r="4660" s="1" customFormat="true" ht="12.75" hidden="false" customHeight="false" outlineLevel="0" collapsed="false">
      <c r="A4660" s="262" t="n">
        <v>2</v>
      </c>
      <c r="B4660" s="332" t="s">
        <v>4954</v>
      </c>
      <c r="C4660" s="332" t="s">
        <v>2365</v>
      </c>
      <c r="D4660" s="332" t="s">
        <v>4955</v>
      </c>
      <c r="E4660" s="262"/>
      <c r="F4660" s="331" t="n">
        <v>0.93</v>
      </c>
      <c r="G4660" s="333" t="n">
        <v>474</v>
      </c>
      <c r="H4660" s="333" t="n">
        <f aca="false">A4660*G4660*(1-H4633/100)</f>
        <v>900.6</v>
      </c>
      <c r="I4660" s="334" t="n">
        <v>351</v>
      </c>
      <c r="J4660" s="334" t="n">
        <f aca="false">(A4660*I4660)/J4633*K4633</f>
        <v>637.2</v>
      </c>
      <c r="K4660" s="335" t="n">
        <f aca="false">H4660-J4660</f>
        <v>263.4</v>
      </c>
      <c r="L4660" s="330"/>
      <c r="M4660" s="262"/>
      <c r="N4660" s="262" t="n">
        <v>351</v>
      </c>
      <c r="O4660" s="262" t="n">
        <v>4</v>
      </c>
      <c r="P4660" s="262" t="n">
        <v>700</v>
      </c>
      <c r="Q4660" s="262" t="n">
        <v>474</v>
      </c>
      <c r="R4660" s="331" t="n">
        <f aca="false">A4660*F4660</f>
        <v>1.86</v>
      </c>
    </row>
    <row r="4661" s="1" customFormat="true" ht="12.75" hidden="false" customHeight="false" outlineLevel="0" collapsed="false">
      <c r="A4661" s="262" t="n">
        <v>2</v>
      </c>
      <c r="B4661" s="332" t="s">
        <v>1749</v>
      </c>
      <c r="C4661" s="332" t="s">
        <v>1570</v>
      </c>
      <c r="D4661" s="332" t="s">
        <v>1750</v>
      </c>
      <c r="E4661" s="262"/>
      <c r="F4661" s="331" t="n">
        <v>1.83</v>
      </c>
      <c r="G4661" s="333" t="n">
        <v>711</v>
      </c>
      <c r="H4661" s="333" t="n">
        <f aca="false">A4661*G4661*(1-H4633/100)</f>
        <v>1350.9</v>
      </c>
      <c r="I4661" s="334" t="n">
        <v>526.5</v>
      </c>
      <c r="J4661" s="334" t="n">
        <f aca="false">(A4661*I4661)/J4633*K4633</f>
        <v>955.8</v>
      </c>
      <c r="K4661" s="335" t="n">
        <f aca="false">H4661-J4661</f>
        <v>395.1</v>
      </c>
      <c r="L4661" s="330"/>
      <c r="M4661" s="262"/>
      <c r="N4661" s="262" t="n">
        <v>526.5</v>
      </c>
      <c r="O4661" s="262" t="n">
        <v>6</v>
      </c>
      <c r="P4661" s="262" t="n">
        <v>950</v>
      </c>
      <c r="Q4661" s="262" t="n">
        <v>711</v>
      </c>
      <c r="R4661" s="331" t="n">
        <f aca="false">A4661*F4661</f>
        <v>3.66</v>
      </c>
    </row>
    <row r="4662" s="1" customFormat="true" ht="12.75" hidden="false" customHeight="false" outlineLevel="0" collapsed="false">
      <c r="A4662" s="262" t="n">
        <v>1</v>
      </c>
      <c r="B4662" s="332" t="s">
        <v>1811</v>
      </c>
      <c r="C4662" s="332" t="s">
        <v>1812</v>
      </c>
      <c r="D4662" s="332" t="s">
        <v>1813</v>
      </c>
      <c r="E4662" s="262"/>
      <c r="F4662" s="331" t="n">
        <v>1.1</v>
      </c>
      <c r="G4662" s="333" t="n">
        <v>3000</v>
      </c>
      <c r="H4662" s="333" t="n">
        <f aca="false">A4662*G4662*(1-H4633/100)</f>
        <v>2850</v>
      </c>
      <c r="I4662" s="334" t="n">
        <v>2117.1429</v>
      </c>
      <c r="J4662" s="334" t="n">
        <f aca="false">(A4662*I4662)/J4633*K4633</f>
        <v>1921.71432461538</v>
      </c>
      <c r="K4662" s="335" t="n">
        <f aca="false">H4662-J4662</f>
        <v>928.285675384616</v>
      </c>
      <c r="L4662" s="330"/>
      <c r="M4662" s="262"/>
      <c r="N4662" s="262" t="n">
        <v>2117.1429</v>
      </c>
      <c r="O4662" s="262" t="n">
        <v>24.1269841269841</v>
      </c>
      <c r="P4662" s="262" t="n">
        <v>3500</v>
      </c>
      <c r="Q4662" s="262" t="n">
        <v>3000</v>
      </c>
      <c r="R4662" s="331" t="n">
        <f aca="false">A4662*F4662</f>
        <v>1.1</v>
      </c>
    </row>
    <row r="4663" s="1" customFormat="true" ht="12.75" hidden="false" customHeight="false" outlineLevel="0" collapsed="false">
      <c r="A4663" s="262" t="n">
        <v>1</v>
      </c>
      <c r="B4663" s="332" t="s">
        <v>4956</v>
      </c>
      <c r="C4663" s="332" t="s">
        <v>2415</v>
      </c>
      <c r="D4663" s="332" t="s">
        <v>4957</v>
      </c>
      <c r="E4663" s="262"/>
      <c r="F4663" s="331" t="n">
        <v>1.08</v>
      </c>
      <c r="G4663" s="333" t="n">
        <v>3500</v>
      </c>
      <c r="H4663" s="333" t="n">
        <f aca="false">A4663*G4663*(1-H4633/100)</f>
        <v>3325</v>
      </c>
      <c r="I4663" s="334" t="n">
        <v>3832.0425</v>
      </c>
      <c r="J4663" s="334" t="n">
        <f aca="false">(A4663*I4663)/J4633*K4633</f>
        <v>3478.3155</v>
      </c>
      <c r="K4663" s="335" t="n">
        <f aca="false">H4663-J4663</f>
        <v>-153.3155</v>
      </c>
      <c r="L4663" s="330"/>
      <c r="M4663" s="262"/>
      <c r="N4663" s="262" t="n">
        <v>3832.0425</v>
      </c>
      <c r="O4663" s="262" t="n">
        <v>43.67</v>
      </c>
      <c r="P4663" s="262" t="n">
        <v>3500</v>
      </c>
      <c r="Q4663" s="262" t="n">
        <v>3500</v>
      </c>
      <c r="R4663" s="331" t="n">
        <f aca="false">A4663*F4663</f>
        <v>1.08</v>
      </c>
    </row>
    <row r="4664" s="1" customFormat="true" ht="12.75" hidden="false" customHeight="false" outlineLevel="0" collapsed="false">
      <c r="A4664" s="262"/>
      <c r="B4664" s="272" t="s">
        <v>1365</v>
      </c>
      <c r="C4664" s="332"/>
      <c r="D4664" s="332"/>
      <c r="E4664" s="262"/>
      <c r="F4664" s="331"/>
      <c r="G4664" s="333"/>
      <c r="H4664" s="333"/>
      <c r="I4664" s="334"/>
      <c r="J4664" s="334"/>
      <c r="K4664" s="335"/>
      <c r="L4664" s="330"/>
      <c r="M4664" s="262"/>
      <c r="N4664" s="262"/>
      <c r="O4664" s="262"/>
      <c r="P4664" s="262"/>
      <c r="Q4664" s="262"/>
      <c r="R4664" s="331"/>
    </row>
    <row r="4665" s="1" customFormat="true" ht="12.75" hidden="false" customHeight="false" outlineLevel="0" collapsed="false">
      <c r="A4665" s="262" t="n">
        <v>2</v>
      </c>
      <c r="B4665" s="332" t="s">
        <v>2597</v>
      </c>
      <c r="C4665" s="332" t="s">
        <v>2598</v>
      </c>
      <c r="D4665" s="332" t="s">
        <v>2599</v>
      </c>
      <c r="E4665" s="262"/>
      <c r="F4665" s="331" t="n">
        <v>1.23</v>
      </c>
      <c r="G4665" s="333" t="n">
        <v>474</v>
      </c>
      <c r="H4665" s="333" t="n">
        <f aca="false">A4665*G4665*(1-H4633/100)</f>
        <v>900.6</v>
      </c>
      <c r="I4665" s="334" t="n">
        <v>351</v>
      </c>
      <c r="J4665" s="334" t="n">
        <f aca="false">(A4665*I4665)/J4633*K4633</f>
        <v>637.2</v>
      </c>
      <c r="K4665" s="335" t="n">
        <f aca="false">H4665-J4665</f>
        <v>263.4</v>
      </c>
      <c r="L4665" s="330"/>
      <c r="M4665" s="262"/>
      <c r="N4665" s="262" t="n">
        <v>351</v>
      </c>
      <c r="O4665" s="262" t="n">
        <v>4</v>
      </c>
      <c r="P4665" s="262" t="n">
        <v>702</v>
      </c>
      <c r="Q4665" s="262" t="n">
        <v>474</v>
      </c>
      <c r="R4665" s="331" t="n">
        <f aca="false">A4665*F4665</f>
        <v>2.46</v>
      </c>
    </row>
    <row r="4666" s="1" customFormat="true" ht="12.75" hidden="false" customHeight="false" outlineLevel="0" collapsed="false">
      <c r="A4666" s="262" t="n">
        <v>2</v>
      </c>
      <c r="B4666" s="332" t="s">
        <v>3184</v>
      </c>
      <c r="C4666" s="332" t="s">
        <v>3185</v>
      </c>
      <c r="D4666" s="332" t="s">
        <v>3186</v>
      </c>
      <c r="E4666" s="262"/>
      <c r="F4666" s="331" t="n">
        <v>0.92</v>
      </c>
      <c r="G4666" s="333" t="n">
        <v>490</v>
      </c>
      <c r="H4666" s="333" t="n">
        <f aca="false">A4666*G4666*(1-H4633/100)</f>
        <v>931</v>
      </c>
      <c r="I4666" s="334" t="n">
        <v>363.285</v>
      </c>
      <c r="J4666" s="334" t="n">
        <f aca="false">(A4666*I4666)/J4633*K4633</f>
        <v>659.502</v>
      </c>
      <c r="K4666" s="335" t="n">
        <f aca="false">H4666-J4666</f>
        <v>271.498</v>
      </c>
      <c r="L4666" s="330"/>
      <c r="M4666" s="262"/>
      <c r="N4666" s="262" t="n">
        <v>363.285</v>
      </c>
      <c r="O4666" s="262" t="n">
        <v>4.14</v>
      </c>
      <c r="P4666" s="262" t="n">
        <v>900</v>
      </c>
      <c r="Q4666" s="262" t="n">
        <v>490</v>
      </c>
      <c r="R4666" s="331" t="n">
        <f aca="false">A4666*F4666</f>
        <v>1.84</v>
      </c>
    </row>
    <row r="4667" s="1" customFormat="true" ht="12.75" hidden="false" customHeight="false" outlineLevel="0" collapsed="false">
      <c r="A4667" s="262" t="n">
        <v>2</v>
      </c>
      <c r="B4667" s="332" t="s">
        <v>4958</v>
      </c>
      <c r="C4667" s="332" t="s">
        <v>3110</v>
      </c>
      <c r="D4667" s="332" t="s">
        <v>4959</v>
      </c>
      <c r="E4667" s="262"/>
      <c r="F4667" s="331"/>
      <c r="G4667" s="333" t="n">
        <v>790</v>
      </c>
      <c r="H4667" s="333" t="n">
        <f aca="false">A4667*G4667*(1-H4633/100)</f>
        <v>1501</v>
      </c>
      <c r="I4667" s="334" t="n">
        <v>658.125</v>
      </c>
      <c r="J4667" s="334" t="n">
        <f aca="false">(A4667*I4667)/J4633*K4633</f>
        <v>1194.75</v>
      </c>
      <c r="K4667" s="335" t="n">
        <f aca="false">H4667-J4667</f>
        <v>306.25</v>
      </c>
      <c r="L4667" s="330"/>
      <c r="M4667" s="262"/>
      <c r="N4667" s="262" t="n">
        <v>658.125</v>
      </c>
      <c r="O4667" s="262" t="n">
        <v>7.5</v>
      </c>
      <c r="P4667" s="262" t="n">
        <v>1316</v>
      </c>
      <c r="Q4667" s="262" t="n">
        <v>790</v>
      </c>
      <c r="R4667" s="331" t="n">
        <f aca="false">A4667*F4667</f>
        <v>0</v>
      </c>
    </row>
    <row r="4668" s="1" customFormat="true" ht="12.75" hidden="false" customHeight="false" outlineLevel="0" collapsed="false">
      <c r="A4668" s="262" t="n">
        <v>2</v>
      </c>
      <c r="B4668" s="332" t="s">
        <v>3685</v>
      </c>
      <c r="C4668" s="332" t="s">
        <v>2077</v>
      </c>
      <c r="D4668" s="332" t="s">
        <v>3686</v>
      </c>
      <c r="E4668" s="262"/>
      <c r="F4668" s="331" t="n">
        <v>0.6</v>
      </c>
      <c r="G4668" s="333" t="n">
        <v>284</v>
      </c>
      <c r="H4668" s="333" t="n">
        <f aca="false">A4668*G4668*(1-H4633/100)</f>
        <v>539.6</v>
      </c>
      <c r="I4668" s="334" t="n">
        <v>210.6</v>
      </c>
      <c r="J4668" s="334" t="n">
        <f aca="false">(A4668*I4668)/J4633*K4633</f>
        <v>382.32</v>
      </c>
      <c r="K4668" s="335" t="n">
        <f aca="false">H4668-J4668</f>
        <v>157.28</v>
      </c>
      <c r="L4668" s="330"/>
      <c r="M4668" s="262"/>
      <c r="N4668" s="262" t="n">
        <v>210.6</v>
      </c>
      <c r="O4668" s="262" t="n">
        <v>2.4</v>
      </c>
      <c r="P4668" s="262" t="n">
        <v>421.2</v>
      </c>
      <c r="Q4668" s="262" t="n">
        <v>284</v>
      </c>
      <c r="R4668" s="331" t="n">
        <f aca="false">A4668*F4668</f>
        <v>1.2</v>
      </c>
    </row>
    <row r="4669" s="1" customFormat="true" ht="12.75" hidden="false" customHeight="false" outlineLevel="0" collapsed="false">
      <c r="A4669" s="262" t="n">
        <v>2</v>
      </c>
      <c r="B4669" s="332" t="s">
        <v>3454</v>
      </c>
      <c r="C4669" s="332" t="s">
        <v>1562</v>
      </c>
      <c r="D4669" s="332" t="s">
        <v>3455</v>
      </c>
      <c r="E4669" s="262"/>
      <c r="F4669" s="331" t="n">
        <v>0.38</v>
      </c>
      <c r="G4669" s="333" t="n">
        <v>355</v>
      </c>
      <c r="H4669" s="333" t="n">
        <f aca="false">A4669*G4669*(1-H4633/100)</f>
        <v>674.5</v>
      </c>
      <c r="I4669" s="334" t="n">
        <v>263.25</v>
      </c>
      <c r="J4669" s="334" t="n">
        <f aca="false">(A4669*I4669)/J4633*K4633</f>
        <v>477.9</v>
      </c>
      <c r="K4669" s="335" t="n">
        <f aca="false">H4669-J4669</f>
        <v>196.6</v>
      </c>
      <c r="L4669" s="330"/>
      <c r="M4669" s="262"/>
      <c r="N4669" s="262" t="n">
        <v>263.25</v>
      </c>
      <c r="O4669" s="262" t="n">
        <v>3</v>
      </c>
      <c r="P4669" s="262" t="n">
        <v>600</v>
      </c>
      <c r="Q4669" s="262" t="n">
        <v>355</v>
      </c>
      <c r="R4669" s="331" t="n">
        <f aca="false">A4669*F4669</f>
        <v>0.76</v>
      </c>
    </row>
    <row r="4670" s="1" customFormat="true" ht="12.75" hidden="false" customHeight="false" outlineLevel="0" collapsed="false">
      <c r="A4670" s="262" t="n">
        <v>2</v>
      </c>
      <c r="B4670" s="332" t="s">
        <v>2303</v>
      </c>
      <c r="C4670" s="332" t="s">
        <v>1562</v>
      </c>
      <c r="D4670" s="332" t="s">
        <v>2304</v>
      </c>
      <c r="E4670" s="262"/>
      <c r="F4670" s="331" t="n">
        <v>0.35</v>
      </c>
      <c r="G4670" s="333" t="n">
        <v>296</v>
      </c>
      <c r="H4670" s="333" t="n">
        <f aca="false">A4670*G4670*(1-H4633/100)</f>
        <v>562.4</v>
      </c>
      <c r="I4670" s="334" t="n">
        <v>219.375</v>
      </c>
      <c r="J4670" s="334" t="n">
        <f aca="false">(A4670*I4670)/J4633*K4633</f>
        <v>398.25</v>
      </c>
      <c r="K4670" s="335" t="n">
        <f aca="false">H4670-J4670</f>
        <v>164.15</v>
      </c>
      <c r="L4670" s="330"/>
      <c r="M4670" s="262"/>
      <c r="N4670" s="262" t="n">
        <v>219.375</v>
      </c>
      <c r="O4670" s="262" t="n">
        <v>2.5</v>
      </c>
      <c r="P4670" s="262" t="n">
        <v>500</v>
      </c>
      <c r="Q4670" s="262" t="n">
        <v>296</v>
      </c>
      <c r="R4670" s="331" t="n">
        <f aca="false">A4670*F4670</f>
        <v>0.7</v>
      </c>
    </row>
    <row r="4671" s="1" customFormat="true" ht="12.75" hidden="false" customHeight="false" outlineLevel="0" collapsed="false">
      <c r="A4671" s="262" t="n">
        <v>1</v>
      </c>
      <c r="B4671" s="332" t="s">
        <v>3746</v>
      </c>
      <c r="C4671" s="332" t="s">
        <v>3747</v>
      </c>
      <c r="D4671" s="332" t="s">
        <v>3748</v>
      </c>
      <c r="E4671" s="262"/>
      <c r="F4671" s="331"/>
      <c r="G4671" s="333" t="n">
        <v>502</v>
      </c>
      <c r="H4671" s="333" t="n">
        <f aca="false">A4671*G4671*(1-H4633/100)</f>
        <v>476.9</v>
      </c>
      <c r="I4671" s="334" t="n">
        <v>372.19</v>
      </c>
      <c r="J4671" s="334" t="n">
        <f aca="false">(A4671*I4671)/J4633*K4633</f>
        <v>337.834</v>
      </c>
      <c r="K4671" s="335" t="n">
        <f aca="false">H4671-J4671</f>
        <v>139.066</v>
      </c>
      <c r="L4671" s="330"/>
      <c r="M4671" s="262"/>
      <c r="N4671" s="262" t="n">
        <v>372.19</v>
      </c>
      <c r="O4671" s="262" t="n">
        <v>4.09</v>
      </c>
      <c r="P4671" s="262" t="n">
        <v>632.723</v>
      </c>
      <c r="Q4671" s="262" t="n">
        <v>502.4565</v>
      </c>
      <c r="R4671" s="331" t="n">
        <f aca="false">A4671*F4671</f>
        <v>0</v>
      </c>
    </row>
    <row r="4672" s="1" customFormat="true" ht="12.75" hidden="false" customHeight="false" outlineLevel="0" collapsed="false">
      <c r="A4672" s="262" t="n">
        <v>1</v>
      </c>
      <c r="B4672" s="332" t="s">
        <v>2068</v>
      </c>
      <c r="C4672" s="332" t="s">
        <v>2069</v>
      </c>
      <c r="D4672" s="332" t="s">
        <v>2070</v>
      </c>
      <c r="E4672" s="262"/>
      <c r="F4672" s="331" t="n">
        <v>0.06</v>
      </c>
      <c r="G4672" s="333" t="n">
        <v>263</v>
      </c>
      <c r="H4672" s="333" t="n">
        <f aca="false">A4672*G4672*(1-H4633/100)</f>
        <v>249.85</v>
      </c>
      <c r="I4672" s="334" t="n">
        <v>175.5</v>
      </c>
      <c r="J4672" s="334" t="n">
        <f aca="false">(A4672*I4672)/J4633*K4633</f>
        <v>159.3</v>
      </c>
      <c r="K4672" s="335" t="n">
        <f aca="false">H4672-J4672</f>
        <v>90.55</v>
      </c>
      <c r="L4672" s="330"/>
      <c r="M4672" s="262"/>
      <c r="N4672" s="262" t="n">
        <v>175.5</v>
      </c>
      <c r="O4672" s="262" t="n">
        <v>2</v>
      </c>
      <c r="P4672" s="262" t="n">
        <v>351</v>
      </c>
      <c r="Q4672" s="262" t="n">
        <v>263</v>
      </c>
      <c r="R4672" s="331" t="n">
        <f aca="false">A4672*F4672</f>
        <v>0.06</v>
      </c>
    </row>
    <row r="4673" s="1" customFormat="true" ht="12.75" hidden="false" customHeight="false" outlineLevel="0" collapsed="false">
      <c r="A4673" s="336" t="n">
        <f aca="false">SUM(A4634:A4672)</f>
        <v>129</v>
      </c>
      <c r="B4673" s="336" t="s">
        <v>377</v>
      </c>
      <c r="C4673" s="336"/>
      <c r="D4673" s="336"/>
      <c r="E4673" s="336"/>
      <c r="F4673" s="337" t="n">
        <f aca="false">R4673</f>
        <v>139.873</v>
      </c>
      <c r="G4673" s="338"/>
      <c r="H4673" s="339" t="n">
        <f aca="false">SUM(H4634:H4672)</f>
        <v>67664.7</v>
      </c>
      <c r="I4673" s="340"/>
      <c r="J4673" s="341" t="n">
        <f aca="false">SUM(J4634:J4672)</f>
        <v>48632.1618246154</v>
      </c>
      <c r="K4673" s="335" t="n">
        <f aca="false">SUM(K4634:K4672)</f>
        <v>19032.5381753846</v>
      </c>
      <c r="L4673" s="330"/>
      <c r="M4673" s="262"/>
      <c r="N4673" s="262"/>
      <c r="O4673" s="262"/>
      <c r="P4673" s="262"/>
      <c r="Q4673" s="262"/>
      <c r="R4673" s="331" t="n">
        <f aca="false">SUM(R4634:R4672)</f>
        <v>139.873</v>
      </c>
    </row>
    <row r="4674" s="1" customFormat="true" ht="12.75" hidden="false" customHeight="false" outlineLevel="0" collapsed="false">
      <c r="A4674" s="262"/>
      <c r="B4674" s="272" t="s">
        <v>914</v>
      </c>
      <c r="C4674" s="342"/>
      <c r="D4674" s="342"/>
      <c r="E4674" s="262"/>
      <c r="F4674" s="262"/>
      <c r="G4674" s="333"/>
      <c r="H4674" s="343" t="n">
        <v>0</v>
      </c>
      <c r="I4674" s="344" t="n">
        <f aca="false">K4675/J4675</f>
        <v>0.391357025090157</v>
      </c>
      <c r="J4674" s="345"/>
      <c r="K4674" s="335"/>
      <c r="L4674" s="330"/>
      <c r="M4674" s="262"/>
      <c r="N4674" s="262"/>
      <c r="O4674" s="262"/>
      <c r="P4674" s="262"/>
      <c r="Q4674" s="262"/>
      <c r="R4674" s="331"/>
    </row>
    <row r="4675" s="1" customFormat="true" ht="13.5" hidden="false" customHeight="false" outlineLevel="0" collapsed="false">
      <c r="A4675" s="346"/>
      <c r="B4675" s="346" t="s">
        <v>915</v>
      </c>
      <c r="C4675" s="346"/>
      <c r="D4675" s="346"/>
      <c r="E4675" s="346"/>
      <c r="F4675" s="347"/>
      <c r="G4675" s="348"/>
      <c r="H4675" s="349" t="n">
        <f aca="false">SUM(H4673:H4674)</f>
        <v>67664.7</v>
      </c>
      <c r="I4675" s="350" t="n">
        <f aca="false">K4675/H4675</f>
        <v>0.281277212126627</v>
      </c>
      <c r="J4675" s="351" t="n">
        <f aca="false">SUM(J4673:J4674)</f>
        <v>48632.1618246154</v>
      </c>
      <c r="K4675" s="352" t="n">
        <f aca="false">H4675-J4675</f>
        <v>19032.5381753846</v>
      </c>
      <c r="L4675" s="330"/>
      <c r="M4675" s="262"/>
      <c r="N4675" s="262"/>
      <c r="O4675" s="262"/>
      <c r="P4675" s="262"/>
      <c r="Q4675" s="262"/>
      <c r="R4675" s="331"/>
    </row>
    <row r="4676" s="1" customFormat="true" ht="13.5" hidden="false" customHeight="false" outlineLevel="0" collapsed="false">
      <c r="A4676" s="262"/>
      <c r="B4676" s="332"/>
      <c r="C4676" s="342"/>
      <c r="D4676" s="342"/>
      <c r="E4676" s="262"/>
      <c r="F4676" s="262"/>
      <c r="G4676" s="262"/>
      <c r="H4676" s="262"/>
      <c r="I4676" s="354"/>
      <c r="J4676" s="354"/>
      <c r="K4676" s="355"/>
      <c r="L4676" s="330"/>
      <c r="M4676" s="262"/>
      <c r="N4676" s="262"/>
      <c r="O4676" s="262"/>
      <c r="P4676" s="262"/>
      <c r="Q4676" s="262"/>
      <c r="R4676" s="331"/>
    </row>
    <row r="4677" s="1" customFormat="true" ht="13.5" hidden="false" customHeight="false" outlineLevel="0" collapsed="false">
      <c r="A4677" s="322"/>
      <c r="B4677" s="323" t="s">
        <v>385</v>
      </c>
      <c r="C4677" s="324"/>
      <c r="D4677" s="325" t="n">
        <v>42810</v>
      </c>
      <c r="E4677" s="322"/>
      <c r="F4677" s="322" t="s">
        <v>4960</v>
      </c>
      <c r="G4677" s="324"/>
      <c r="H4677" s="326" t="n">
        <v>0</v>
      </c>
      <c r="I4677" s="327" t="s">
        <v>358</v>
      </c>
      <c r="J4677" s="328" t="n">
        <v>65</v>
      </c>
      <c r="K4677" s="329" t="n">
        <v>59</v>
      </c>
      <c r="L4677" s="330"/>
      <c r="M4677" s="262"/>
      <c r="N4677" s="262"/>
      <c r="O4677" s="262"/>
      <c r="P4677" s="262"/>
      <c r="Q4677" s="262"/>
      <c r="R4677" s="331"/>
    </row>
    <row r="4678" s="1" customFormat="true" ht="12.75" hidden="false" customHeight="false" outlineLevel="0" collapsed="false">
      <c r="A4678" s="262" t="n">
        <v>8</v>
      </c>
      <c r="B4678" s="332" t="s">
        <v>1302</v>
      </c>
      <c r="C4678" s="332" t="s">
        <v>830</v>
      </c>
      <c r="D4678" s="332" t="s">
        <v>1049</v>
      </c>
      <c r="E4678" s="262"/>
      <c r="F4678" s="331" t="n">
        <v>1.1</v>
      </c>
      <c r="G4678" s="333" t="n">
        <v>218</v>
      </c>
      <c r="H4678" s="333" t="n">
        <f aca="false">A4678*G4678*(1-H4677/100)</f>
        <v>1744</v>
      </c>
      <c r="I4678" s="334" t="n">
        <v>145.6</v>
      </c>
      <c r="J4678" s="334" t="n">
        <f aca="false">(A4678*I4678)/J4677*K4677</f>
        <v>1057.28</v>
      </c>
      <c r="K4678" s="335" t="n">
        <f aca="false">H4678-J4678</f>
        <v>686.72</v>
      </c>
      <c r="L4678" s="330"/>
      <c r="M4678" s="262"/>
      <c r="N4678" s="262" t="n">
        <v>145.6</v>
      </c>
      <c r="O4678" s="262" t="n">
        <v>1.6</v>
      </c>
      <c r="P4678" s="262" t="n">
        <v>550</v>
      </c>
      <c r="Q4678" s="262" t="n">
        <v>218.4</v>
      </c>
      <c r="R4678" s="331" t="n">
        <f aca="false">A4678*F4678</f>
        <v>8.8</v>
      </c>
    </row>
    <row r="4679" s="1" customFormat="true" ht="12.75" hidden="false" customHeight="false" outlineLevel="0" collapsed="false">
      <c r="A4679" s="262" t="n">
        <v>5</v>
      </c>
      <c r="B4679" s="332" t="s">
        <v>1219</v>
      </c>
      <c r="C4679" s="332" t="s">
        <v>830</v>
      </c>
      <c r="D4679" s="332" t="s">
        <v>1347</v>
      </c>
      <c r="E4679" s="262"/>
      <c r="F4679" s="331" t="n">
        <v>2.5</v>
      </c>
      <c r="G4679" s="333" t="n">
        <v>430</v>
      </c>
      <c r="H4679" s="333" t="n">
        <f aca="false">A4679*G4679*(1-H4677/100)</f>
        <v>2150</v>
      </c>
      <c r="I4679" s="334" t="n">
        <v>318.5</v>
      </c>
      <c r="J4679" s="334" t="n">
        <f aca="false">(A4679*I4679)/J4677*K4677</f>
        <v>1445.5</v>
      </c>
      <c r="K4679" s="335" t="n">
        <f aca="false">H4679-J4679</f>
        <v>704.5</v>
      </c>
      <c r="L4679" s="330"/>
      <c r="M4679" s="262"/>
      <c r="N4679" s="262" t="n">
        <v>318.5</v>
      </c>
      <c r="O4679" s="262" t="n">
        <v>3.5</v>
      </c>
      <c r="P4679" s="262" t="n">
        <v>573.3</v>
      </c>
      <c r="Q4679" s="262" t="n">
        <v>429.975</v>
      </c>
      <c r="R4679" s="331" t="n">
        <f aca="false">A4679*F4679</f>
        <v>12.5</v>
      </c>
    </row>
    <row r="4680" s="1" customFormat="true" ht="12.75" hidden="false" customHeight="false" outlineLevel="0" collapsed="false">
      <c r="A4680" s="262" t="n">
        <v>10</v>
      </c>
      <c r="B4680" s="332" t="s">
        <v>832</v>
      </c>
      <c r="C4680" s="332" t="s">
        <v>833</v>
      </c>
      <c r="D4680" s="332" t="s">
        <v>834</v>
      </c>
      <c r="E4680" s="262"/>
      <c r="F4680" s="331" t="n">
        <v>0.03</v>
      </c>
      <c r="G4680" s="333" t="n">
        <v>36</v>
      </c>
      <c r="H4680" s="333" t="n">
        <f aca="false">A4680*G4680*(1-H4677/100)</f>
        <v>360</v>
      </c>
      <c r="I4680" s="334" t="n">
        <v>22.75</v>
      </c>
      <c r="J4680" s="334" t="n">
        <f aca="false">(A4680*I4680)/J4677*K4677</f>
        <v>206.5</v>
      </c>
      <c r="K4680" s="335" t="n">
        <f aca="false">H4680-J4680</f>
        <v>153.5</v>
      </c>
      <c r="L4680" s="330"/>
      <c r="M4680" s="262"/>
      <c r="N4680" s="262" t="n">
        <v>22.75</v>
      </c>
      <c r="O4680" s="262" t="n">
        <v>0.25</v>
      </c>
      <c r="P4680" s="262" t="n">
        <v>34.125</v>
      </c>
      <c r="Q4680" s="262" t="n">
        <v>36.4</v>
      </c>
      <c r="R4680" s="331" t="n">
        <f aca="false">A4680*F4680</f>
        <v>0.3</v>
      </c>
    </row>
    <row r="4681" s="1" customFormat="true" ht="12.75" hidden="false" customHeight="false" outlineLevel="0" collapsed="false">
      <c r="A4681" s="262" t="n">
        <v>5</v>
      </c>
      <c r="B4681" s="332" t="s">
        <v>837</v>
      </c>
      <c r="C4681" s="332" t="s">
        <v>833</v>
      </c>
      <c r="D4681" s="332" t="s">
        <v>1304</v>
      </c>
      <c r="E4681" s="262"/>
      <c r="F4681" s="331" t="n">
        <v>0.09</v>
      </c>
      <c r="G4681" s="333" t="n">
        <v>52</v>
      </c>
      <c r="H4681" s="333" t="n">
        <f aca="false">A4681*G4681*(1-H4677/100)</f>
        <v>260</v>
      </c>
      <c r="I4681" s="334" t="n">
        <v>34.58</v>
      </c>
      <c r="J4681" s="334" t="n">
        <f aca="false">(A4681*I4681)/J4677*K4677</f>
        <v>156.94</v>
      </c>
      <c r="K4681" s="335" t="n">
        <f aca="false">H4681-J4681</f>
        <v>103.06</v>
      </c>
      <c r="L4681" s="330"/>
      <c r="M4681" s="262"/>
      <c r="N4681" s="262" t="n">
        <v>34.58</v>
      </c>
      <c r="O4681" s="262" t="n">
        <v>0.38</v>
      </c>
      <c r="P4681" s="262" t="n">
        <v>51.87</v>
      </c>
      <c r="Q4681" s="262" t="n">
        <v>51.87</v>
      </c>
      <c r="R4681" s="331" t="n">
        <f aca="false">A4681*F4681</f>
        <v>0.45</v>
      </c>
    </row>
    <row r="4682" s="1" customFormat="true" ht="12.75" hidden="false" customHeight="false" outlineLevel="0" collapsed="false">
      <c r="A4682" s="262" t="n">
        <v>5</v>
      </c>
      <c r="B4682" s="332" t="s">
        <v>839</v>
      </c>
      <c r="C4682" s="332" t="s">
        <v>833</v>
      </c>
      <c r="D4682" s="332" t="s">
        <v>1317</v>
      </c>
      <c r="E4682" s="262"/>
      <c r="F4682" s="331" t="n">
        <v>0.11</v>
      </c>
      <c r="G4682" s="333" t="n">
        <v>53</v>
      </c>
      <c r="H4682" s="333" t="n">
        <f aca="false">A4682*G4682*(1-H4677/100)</f>
        <v>265</v>
      </c>
      <c r="I4682" s="334" t="n">
        <v>35.1</v>
      </c>
      <c r="J4682" s="334" t="n">
        <f aca="false">(A4682*I4682)/J4677*K4677</f>
        <v>159.3</v>
      </c>
      <c r="K4682" s="335" t="n">
        <f aca="false">H4682-J4682</f>
        <v>105.7</v>
      </c>
      <c r="L4682" s="330"/>
      <c r="M4682" s="262"/>
      <c r="N4682" s="262" t="n">
        <v>35.1</v>
      </c>
      <c r="O4682" s="262" t="n">
        <v>0.4</v>
      </c>
      <c r="P4682" s="262" t="n">
        <v>52.65</v>
      </c>
      <c r="Q4682" s="262" t="n">
        <v>52.65</v>
      </c>
      <c r="R4682" s="331" t="n">
        <f aca="false">A4682*F4682</f>
        <v>0.55</v>
      </c>
    </row>
    <row r="4683" s="1" customFormat="true" ht="12.75" hidden="false" customHeight="false" outlineLevel="0" collapsed="false">
      <c r="A4683" s="262" t="n">
        <v>10</v>
      </c>
      <c r="B4683" s="332" t="s">
        <v>841</v>
      </c>
      <c r="C4683" s="332" t="s">
        <v>842</v>
      </c>
      <c r="D4683" s="332" t="s">
        <v>834</v>
      </c>
      <c r="E4683" s="262"/>
      <c r="F4683" s="331" t="n">
        <v>0.02</v>
      </c>
      <c r="G4683" s="333" t="n">
        <v>27</v>
      </c>
      <c r="H4683" s="333" t="n">
        <f aca="false">A4683*G4683*(1-H4677/100)</f>
        <v>270</v>
      </c>
      <c r="I4683" s="334" t="n">
        <v>20.93</v>
      </c>
      <c r="J4683" s="334" t="n">
        <f aca="false">(A4683*I4683)/J4677*K4677</f>
        <v>189.98</v>
      </c>
      <c r="K4683" s="335" t="n">
        <f aca="false">H4683-J4683</f>
        <v>80.02</v>
      </c>
      <c r="L4683" s="330"/>
      <c r="M4683" s="262"/>
      <c r="N4683" s="262" t="n">
        <v>20.93</v>
      </c>
      <c r="O4683" s="262" t="n">
        <v>0.23</v>
      </c>
      <c r="P4683" s="262" t="n">
        <v>31.395</v>
      </c>
      <c r="Q4683" s="262" t="n">
        <v>27.209</v>
      </c>
      <c r="R4683" s="331" t="n">
        <f aca="false">A4683*F4683</f>
        <v>0.2</v>
      </c>
    </row>
    <row r="4684" s="1" customFormat="true" ht="12.75" hidden="false" customHeight="false" outlineLevel="0" collapsed="false">
      <c r="A4684" s="262" t="n">
        <v>8</v>
      </c>
      <c r="B4684" s="332" t="s">
        <v>844</v>
      </c>
      <c r="C4684" s="332" t="s">
        <v>842</v>
      </c>
      <c r="D4684" s="332" t="s">
        <v>1305</v>
      </c>
      <c r="E4684" s="262"/>
      <c r="F4684" s="331" t="n">
        <v>0.03</v>
      </c>
      <c r="G4684" s="333" t="n">
        <v>30</v>
      </c>
      <c r="H4684" s="333" t="n">
        <f aca="false">A4684*G4684*(1-H4677/100)</f>
        <v>240</v>
      </c>
      <c r="I4684" s="334" t="n">
        <v>22.75</v>
      </c>
      <c r="J4684" s="334" t="n">
        <f aca="false">(A4684*I4684)/J4677*K4677</f>
        <v>165.2</v>
      </c>
      <c r="K4684" s="335" t="n">
        <f aca="false">H4684-J4684</f>
        <v>74.8</v>
      </c>
      <c r="L4684" s="330"/>
      <c r="M4684" s="262"/>
      <c r="N4684" s="262" t="n">
        <v>22.75</v>
      </c>
      <c r="O4684" s="262" t="n">
        <v>0.25</v>
      </c>
      <c r="P4684" s="262" t="n">
        <v>50</v>
      </c>
      <c r="Q4684" s="262" t="n">
        <v>29.575</v>
      </c>
      <c r="R4684" s="331" t="n">
        <f aca="false">A4684*F4684</f>
        <v>0.24</v>
      </c>
    </row>
    <row r="4685" s="1" customFormat="true" ht="12.75" hidden="false" customHeight="false" outlineLevel="0" collapsed="false">
      <c r="A4685" s="262" t="n">
        <v>24</v>
      </c>
      <c r="B4685" s="332" t="s">
        <v>1354</v>
      </c>
      <c r="C4685" s="332" t="s">
        <v>1277</v>
      </c>
      <c r="D4685" s="332" t="s">
        <v>1153</v>
      </c>
      <c r="E4685" s="262"/>
      <c r="F4685" s="331" t="n">
        <v>0.13</v>
      </c>
      <c r="G4685" s="333" t="n">
        <v>30</v>
      </c>
      <c r="H4685" s="333" t="n">
        <f aca="false">A4685*G4685*(1-H4677/100)</f>
        <v>720</v>
      </c>
      <c r="I4685" s="334" t="n">
        <v>21.9375</v>
      </c>
      <c r="J4685" s="334" t="n">
        <f aca="false">(A4685*I4685)/J4677*K4677</f>
        <v>477.9</v>
      </c>
      <c r="K4685" s="335" t="n">
        <f aca="false">H4685-J4685</f>
        <v>242.1</v>
      </c>
      <c r="L4685" s="330"/>
      <c r="M4685" s="262"/>
      <c r="N4685" s="262" t="n">
        <v>21.9375</v>
      </c>
      <c r="O4685" s="262" t="n">
        <v>0.25</v>
      </c>
      <c r="P4685" s="262"/>
      <c r="Q4685" s="262" t="n">
        <v>29.6156</v>
      </c>
      <c r="R4685" s="331" t="n">
        <f aca="false">A4685*F4685</f>
        <v>3.12</v>
      </c>
    </row>
    <row r="4686" s="1" customFormat="true" ht="12.75" hidden="false" customHeight="false" outlineLevel="0" collapsed="false">
      <c r="A4686" s="262" t="n">
        <v>1</v>
      </c>
      <c r="B4686" s="332" t="s">
        <v>3852</v>
      </c>
      <c r="C4686" s="332" t="s">
        <v>1825</v>
      </c>
      <c r="D4686" s="332" t="s">
        <v>3853</v>
      </c>
      <c r="E4686" s="262"/>
      <c r="F4686" s="331" t="n">
        <v>10.8</v>
      </c>
      <c r="G4686" s="333" t="n">
        <v>1682</v>
      </c>
      <c r="H4686" s="333" t="n">
        <f aca="false">A4686*G4686*(1-H4677/100)</f>
        <v>1682</v>
      </c>
      <c r="I4686" s="334" t="n">
        <v>1246.05</v>
      </c>
      <c r="J4686" s="334" t="n">
        <f aca="false">(A4686*I4686)/J4677*K4677</f>
        <v>1131.03</v>
      </c>
      <c r="K4686" s="335" t="n">
        <f aca="false">H4686-J4686</f>
        <v>550.97</v>
      </c>
      <c r="L4686" s="330"/>
      <c r="M4686" s="262"/>
      <c r="N4686" s="262" t="n">
        <v>1246.05</v>
      </c>
      <c r="O4686" s="262" t="n">
        <v>14.2</v>
      </c>
      <c r="P4686" s="262" t="n">
        <v>1869.075</v>
      </c>
      <c r="Q4686" s="262" t="n">
        <v>1682.1675</v>
      </c>
      <c r="R4686" s="331" t="n">
        <f aca="false">A4686*F4686</f>
        <v>10.8</v>
      </c>
    </row>
    <row r="4687" s="1" customFormat="true" ht="12.75" hidden="false" customHeight="false" outlineLevel="0" collapsed="false">
      <c r="A4687" s="262" t="n">
        <v>10</v>
      </c>
      <c r="B4687" s="332" t="s">
        <v>4961</v>
      </c>
      <c r="C4687" s="332" t="s">
        <v>1115</v>
      </c>
      <c r="D4687" s="332" t="s">
        <v>4962</v>
      </c>
      <c r="E4687" s="262"/>
      <c r="F4687" s="331" t="n">
        <v>15</v>
      </c>
      <c r="G4687" s="333" t="n">
        <v>3554</v>
      </c>
      <c r="H4687" s="333" t="n">
        <f aca="false">A4687*G4687*(1-H4677/100)</f>
        <v>35540</v>
      </c>
      <c r="I4687" s="334" t="n">
        <v>2632.5</v>
      </c>
      <c r="J4687" s="334" t="n">
        <f aca="false">(A4687*I4687)/J4677*K4677</f>
        <v>23895</v>
      </c>
      <c r="K4687" s="335" t="n">
        <f aca="false">H4687-J4687</f>
        <v>11645</v>
      </c>
      <c r="L4687" s="330"/>
      <c r="M4687" s="262"/>
      <c r="N4687" s="262" t="n">
        <v>2632.5</v>
      </c>
      <c r="O4687" s="262" t="n">
        <v>30</v>
      </c>
      <c r="P4687" s="262" t="n">
        <v>5500</v>
      </c>
      <c r="Q4687" s="262" t="n">
        <v>3553.875</v>
      </c>
      <c r="R4687" s="331" t="n">
        <f aca="false">A4687*F4687</f>
        <v>150</v>
      </c>
    </row>
    <row r="4688" s="1" customFormat="true" ht="12.75" hidden="false" customHeight="false" outlineLevel="0" collapsed="false">
      <c r="A4688" s="262" t="n">
        <v>1</v>
      </c>
      <c r="B4688" s="332" t="s">
        <v>1609</v>
      </c>
      <c r="C4688" s="332" t="s">
        <v>1610</v>
      </c>
      <c r="D4688" s="332" t="s">
        <v>1611</v>
      </c>
      <c r="E4688" s="262"/>
      <c r="F4688" s="331" t="s">
        <v>1612</v>
      </c>
      <c r="G4688" s="333" t="n">
        <v>950</v>
      </c>
      <c r="H4688" s="333" t="n">
        <f aca="false">A4688*G4688*(1-H4677/100)</f>
        <v>950</v>
      </c>
      <c r="I4688" s="334" t="n">
        <v>730.925</v>
      </c>
      <c r="J4688" s="334" t="n">
        <f aca="false">(A4688*I4688)/J4677*K4677</f>
        <v>663.455</v>
      </c>
      <c r="K4688" s="335" t="n">
        <f aca="false">H4688-J4688</f>
        <v>286.545</v>
      </c>
      <c r="L4688" s="330"/>
      <c r="M4688" s="262"/>
      <c r="N4688" s="262" t="n">
        <v>730.925</v>
      </c>
      <c r="O4688" s="262" t="n">
        <v>8.65</v>
      </c>
      <c r="P4688" s="262" t="n">
        <v>950</v>
      </c>
      <c r="Q4688" s="262" t="n">
        <v>950</v>
      </c>
      <c r="R4688" s="331" t="e">
        <f aca="false">A4688*F4688</f>
        <v>#VALUE!</v>
      </c>
    </row>
    <row r="4689" s="1" customFormat="true" ht="12.75" hidden="false" customHeight="false" outlineLevel="0" collapsed="false">
      <c r="A4689" s="262" t="n">
        <v>2</v>
      </c>
      <c r="B4689" s="332" t="s">
        <v>3647</v>
      </c>
      <c r="C4689" s="332" t="s">
        <v>1550</v>
      </c>
      <c r="D4689" s="332" t="s">
        <v>3648</v>
      </c>
      <c r="E4689" s="262"/>
      <c r="F4689" s="331"/>
      <c r="G4689" s="333" t="n">
        <v>302</v>
      </c>
      <c r="H4689" s="333" t="n">
        <f aca="false">A4689*G4689*(1-H4677/100)</f>
        <v>604</v>
      </c>
      <c r="I4689" s="334" t="n">
        <v>151.125</v>
      </c>
      <c r="J4689" s="334" t="n">
        <f aca="false">(A4689*I4689)/J4677*K4677</f>
        <v>274.35</v>
      </c>
      <c r="K4689" s="335" t="n">
        <f aca="false">H4689-J4689</f>
        <v>329.65</v>
      </c>
      <c r="L4689" s="330"/>
      <c r="M4689" s="262"/>
      <c r="N4689" s="262" t="n">
        <v>151.125</v>
      </c>
      <c r="O4689" s="262" t="n">
        <v>1.5</v>
      </c>
      <c r="P4689" s="262" t="n">
        <v>240</v>
      </c>
      <c r="Q4689" s="262" t="n">
        <v>302.25</v>
      </c>
      <c r="R4689" s="331" t="n">
        <f aca="false">A4689*F4689</f>
        <v>0</v>
      </c>
    </row>
    <row r="4690" s="1" customFormat="true" ht="12.75" hidden="false" customHeight="false" outlineLevel="0" collapsed="false">
      <c r="A4690" s="262" t="n">
        <v>2</v>
      </c>
      <c r="B4690" s="332" t="s">
        <v>3419</v>
      </c>
      <c r="C4690" s="332" t="s">
        <v>1550</v>
      </c>
      <c r="D4690" s="332" t="s">
        <v>3420</v>
      </c>
      <c r="E4690" s="262"/>
      <c r="F4690" s="331" t="n">
        <v>0.2</v>
      </c>
      <c r="G4690" s="333" t="n">
        <v>317</v>
      </c>
      <c r="H4690" s="333" t="n">
        <f aca="false">A4690*G4690*(1-H4677/100)</f>
        <v>634</v>
      </c>
      <c r="I4690" s="334" t="n">
        <v>234.78</v>
      </c>
      <c r="J4690" s="334" t="n">
        <f aca="false">(A4690*I4690)/J4677*K4677</f>
        <v>426.216</v>
      </c>
      <c r="K4690" s="335" t="n">
        <f aca="false">H4690-J4690</f>
        <v>207.784</v>
      </c>
      <c r="L4690" s="330"/>
      <c r="M4690" s="262"/>
      <c r="N4690" s="262" t="n">
        <v>234.78</v>
      </c>
      <c r="O4690" s="262" t="n">
        <v>2.58</v>
      </c>
      <c r="P4690" s="262" t="n">
        <v>390</v>
      </c>
      <c r="Q4690" s="262" t="n">
        <v>316.953</v>
      </c>
      <c r="R4690" s="331" t="n">
        <f aca="false">A4690*F4690</f>
        <v>0.4</v>
      </c>
    </row>
    <row r="4691" s="1" customFormat="true" ht="12.75" hidden="false" customHeight="false" outlineLevel="0" collapsed="false">
      <c r="A4691" s="262" t="n">
        <v>1</v>
      </c>
      <c r="B4691" s="332" t="s">
        <v>1654</v>
      </c>
      <c r="C4691" s="332" t="s">
        <v>1550</v>
      </c>
      <c r="D4691" s="332" t="s">
        <v>1655</v>
      </c>
      <c r="E4691" s="262"/>
      <c r="F4691" s="331" t="n">
        <v>0.25</v>
      </c>
      <c r="G4691" s="333" t="n">
        <v>407</v>
      </c>
      <c r="H4691" s="333" t="n">
        <f aca="false">A4691*G4691*(1-H4677/100)</f>
        <v>407</v>
      </c>
      <c r="I4691" s="334" t="n">
        <v>301.275</v>
      </c>
      <c r="J4691" s="334" t="n">
        <f aca="false">(A4691*I4691)/J4677*K4677</f>
        <v>273.465</v>
      </c>
      <c r="K4691" s="335" t="n">
        <f aca="false">H4691-J4691</f>
        <v>133.535</v>
      </c>
      <c r="L4691" s="330"/>
      <c r="M4691" s="262"/>
      <c r="N4691" s="262" t="n">
        <v>301.275</v>
      </c>
      <c r="O4691" s="262" t="n">
        <v>3.09</v>
      </c>
      <c r="P4691" s="262" t="n">
        <v>480</v>
      </c>
      <c r="Q4691" s="262" t="n">
        <v>406.7212</v>
      </c>
      <c r="R4691" s="331" t="n">
        <f aca="false">A4691*F4691</f>
        <v>0.25</v>
      </c>
    </row>
    <row r="4692" s="1" customFormat="true" ht="12.75" hidden="false" customHeight="false" outlineLevel="0" collapsed="false">
      <c r="A4692" s="262" t="n">
        <v>5</v>
      </c>
      <c r="B4692" s="332" t="s">
        <v>2552</v>
      </c>
      <c r="C4692" s="332" t="s">
        <v>1550</v>
      </c>
      <c r="D4692" s="332" t="s">
        <v>2553</v>
      </c>
      <c r="E4692" s="262"/>
      <c r="F4692" s="331" t="n">
        <v>0.31</v>
      </c>
      <c r="G4692" s="333" t="n">
        <v>633</v>
      </c>
      <c r="H4692" s="333" t="n">
        <f aca="false">A4692*G4692*(1-H4677/100)</f>
        <v>3165</v>
      </c>
      <c r="I4692" s="334" t="n">
        <v>468.585</v>
      </c>
      <c r="J4692" s="334" t="n">
        <f aca="false">(A4692*I4692)/J4677*K4677</f>
        <v>2126.655</v>
      </c>
      <c r="K4692" s="335" t="n">
        <f aca="false">H4692-J4692</f>
        <v>1038.345</v>
      </c>
      <c r="L4692" s="330"/>
      <c r="M4692" s="262"/>
      <c r="N4692" s="262" t="n">
        <v>468.585</v>
      </c>
      <c r="O4692" s="262" t="n">
        <v>5.34</v>
      </c>
      <c r="P4692" s="262" t="n">
        <v>750</v>
      </c>
      <c r="Q4692" s="262" t="n">
        <v>632.5898</v>
      </c>
      <c r="R4692" s="331" t="n">
        <f aca="false">A4692*F4692</f>
        <v>1.55</v>
      </c>
    </row>
    <row r="4693" s="1" customFormat="true" ht="12.75" hidden="false" customHeight="false" outlineLevel="0" collapsed="false">
      <c r="A4693" s="262" t="n">
        <v>1</v>
      </c>
      <c r="B4693" s="332" t="s">
        <v>2315</v>
      </c>
      <c r="C4693" s="332" t="s">
        <v>2316</v>
      </c>
      <c r="D4693" s="332" t="s">
        <v>2317</v>
      </c>
      <c r="E4693" s="262"/>
      <c r="F4693" s="331" t="n">
        <v>0.34</v>
      </c>
      <c r="G4693" s="333" t="n">
        <v>488</v>
      </c>
      <c r="H4693" s="333" t="n">
        <f aca="false">A4693*G4693*(1-H4677/100)</f>
        <v>488</v>
      </c>
      <c r="I4693" s="334" t="n">
        <v>361.725</v>
      </c>
      <c r="J4693" s="334" t="n">
        <f aca="false">(A4693*I4693)/J4677*K4677</f>
        <v>328.335</v>
      </c>
      <c r="K4693" s="335" t="n">
        <f aca="false">H4693-J4693</f>
        <v>159.665</v>
      </c>
      <c r="L4693" s="330"/>
      <c r="M4693" s="262"/>
      <c r="N4693" s="262" t="n">
        <v>361.725</v>
      </c>
      <c r="O4693" s="262" t="n">
        <v>3.71</v>
      </c>
      <c r="P4693" s="262" t="n">
        <v>540</v>
      </c>
      <c r="Q4693" s="262" t="n">
        <v>488.3288</v>
      </c>
      <c r="R4693" s="331" t="n">
        <f aca="false">A4693*F4693</f>
        <v>0.34</v>
      </c>
    </row>
    <row r="4694" s="1" customFormat="true" ht="12.75" hidden="false" customHeight="false" outlineLevel="0" collapsed="false">
      <c r="A4694" s="262" t="n">
        <v>2</v>
      </c>
      <c r="B4694" s="332" t="s">
        <v>4611</v>
      </c>
      <c r="C4694" s="332" t="s">
        <v>1550</v>
      </c>
      <c r="D4694" s="332" t="s">
        <v>4612</v>
      </c>
      <c r="E4694" s="262"/>
      <c r="F4694" s="331" t="n">
        <v>1.08</v>
      </c>
      <c r="G4694" s="333" t="n">
        <v>794</v>
      </c>
      <c r="H4694" s="333" t="n">
        <f aca="false">A4694*G4694*(1-H4677/100)</f>
        <v>1588</v>
      </c>
      <c r="I4694" s="334" t="n">
        <v>587.925</v>
      </c>
      <c r="J4694" s="334" t="n">
        <f aca="false">(A4694*I4694)/J4677*K4677</f>
        <v>1067.31</v>
      </c>
      <c r="K4694" s="335" t="n">
        <f aca="false">H4694-J4694</f>
        <v>520.69</v>
      </c>
      <c r="L4694" s="330"/>
      <c r="M4694" s="262"/>
      <c r="N4694" s="262" t="n">
        <v>587.925</v>
      </c>
      <c r="O4694" s="262" t="n">
        <v>6.03</v>
      </c>
      <c r="P4694" s="262" t="n">
        <v>880</v>
      </c>
      <c r="Q4694" s="262" t="n">
        <v>793.6988</v>
      </c>
      <c r="R4694" s="331" t="n">
        <f aca="false">A4694*F4694</f>
        <v>2.16</v>
      </c>
    </row>
    <row r="4695" s="1" customFormat="true" ht="12.75" hidden="false" customHeight="false" outlineLevel="0" collapsed="false">
      <c r="A4695" s="262" t="n">
        <v>2</v>
      </c>
      <c r="B4695" s="332" t="s">
        <v>4520</v>
      </c>
      <c r="C4695" s="332" t="s">
        <v>1550</v>
      </c>
      <c r="D4695" s="332" t="s">
        <v>4521</v>
      </c>
      <c r="E4695" s="262"/>
      <c r="F4695" s="331" t="n">
        <v>1.15</v>
      </c>
      <c r="G4695" s="333" t="n">
        <v>813</v>
      </c>
      <c r="H4695" s="333" t="n">
        <f aca="false">A4695*G4695*(1-H4677/100)</f>
        <v>1626</v>
      </c>
      <c r="I4695" s="334" t="n">
        <v>602.55</v>
      </c>
      <c r="J4695" s="334" t="n">
        <f aca="false">(A4695*I4695)/J4677*K4677</f>
        <v>1093.86</v>
      </c>
      <c r="K4695" s="335" t="n">
        <f aca="false">H4695-J4695</f>
        <v>532.14</v>
      </c>
      <c r="L4695" s="330"/>
      <c r="M4695" s="262"/>
      <c r="N4695" s="262" t="n">
        <v>602.55</v>
      </c>
      <c r="O4695" s="262" t="n">
        <v>6.18</v>
      </c>
      <c r="P4695" s="262" t="n">
        <v>900</v>
      </c>
      <c r="Q4695" s="262" t="n">
        <v>813.4425</v>
      </c>
      <c r="R4695" s="331" t="n">
        <f aca="false">A4695*F4695</f>
        <v>2.3</v>
      </c>
    </row>
    <row r="4696" s="1" customFormat="true" ht="12.75" hidden="false" customHeight="false" outlineLevel="0" collapsed="false">
      <c r="A4696" s="262" t="n">
        <v>3</v>
      </c>
      <c r="B4696" s="332" t="s">
        <v>2388</v>
      </c>
      <c r="C4696" s="332" t="s">
        <v>2389</v>
      </c>
      <c r="D4696" s="332" t="s">
        <v>2390</v>
      </c>
      <c r="E4696" s="262"/>
      <c r="F4696" s="331"/>
      <c r="G4696" s="333" t="n">
        <v>1074</v>
      </c>
      <c r="H4696" s="333" t="n">
        <f aca="false">A4696*G4696*(1-H4677/100)</f>
        <v>3222</v>
      </c>
      <c r="I4696" s="334" t="n">
        <v>536.9</v>
      </c>
      <c r="J4696" s="334" t="n">
        <f aca="false">(A4696*I4696)/J4677*K4677</f>
        <v>1462.02</v>
      </c>
      <c r="K4696" s="335" t="n">
        <f aca="false">H4696-J4696</f>
        <v>1759.98</v>
      </c>
      <c r="L4696" s="330"/>
      <c r="M4696" s="262"/>
      <c r="N4696" s="262" t="n">
        <v>536.9</v>
      </c>
      <c r="O4696" s="262" t="n">
        <v>5.9</v>
      </c>
      <c r="P4696" s="262" t="n">
        <v>1070</v>
      </c>
      <c r="Q4696" s="262" t="n">
        <v>1073.8</v>
      </c>
      <c r="R4696" s="331" t="n">
        <f aca="false">A4696*F4696</f>
        <v>0</v>
      </c>
    </row>
    <row r="4697" s="1" customFormat="true" ht="12.75" hidden="false" customHeight="false" outlineLevel="0" collapsed="false">
      <c r="A4697" s="262" t="n">
        <v>1</v>
      </c>
      <c r="B4697" s="332" t="s">
        <v>4963</v>
      </c>
      <c r="C4697" s="332" t="s">
        <v>4964</v>
      </c>
      <c r="D4697" s="332" t="s">
        <v>4965</v>
      </c>
      <c r="E4697" s="262"/>
      <c r="F4697" s="331" t="n">
        <v>1.8</v>
      </c>
      <c r="G4697" s="333" t="n">
        <v>1432</v>
      </c>
      <c r="H4697" s="333" t="n">
        <f aca="false">A4697*G4697*(1-H4677/100)</f>
        <v>1432</v>
      </c>
      <c r="I4697" s="334" t="n">
        <v>1023.165</v>
      </c>
      <c r="J4697" s="334" t="n">
        <f aca="false">(A4697*I4697)/J4677*K4677</f>
        <v>928.719</v>
      </c>
      <c r="K4697" s="335" t="n">
        <f aca="false">H4697-J4697</f>
        <v>503.281</v>
      </c>
      <c r="L4697" s="330"/>
      <c r="M4697" s="262"/>
      <c r="N4697" s="262" t="n">
        <v>1023.165</v>
      </c>
      <c r="O4697" s="262" t="n">
        <v>11.66</v>
      </c>
      <c r="P4697" s="262" t="n">
        <v>1530</v>
      </c>
      <c r="Q4697" s="262" t="n">
        <v>1432.431</v>
      </c>
      <c r="R4697" s="331" t="n">
        <f aca="false">A4697*F4697</f>
        <v>1.8</v>
      </c>
    </row>
    <row r="4698" s="1" customFormat="true" ht="12.75" hidden="false" customHeight="false" outlineLevel="0" collapsed="false">
      <c r="A4698" s="262" t="n">
        <v>1</v>
      </c>
      <c r="B4698" s="332" t="s">
        <v>1893</v>
      </c>
      <c r="C4698" s="332" t="s">
        <v>1894</v>
      </c>
      <c r="D4698" s="332" t="s">
        <v>1895</v>
      </c>
      <c r="E4698" s="262"/>
      <c r="F4698" s="331" t="n">
        <v>2.8</v>
      </c>
      <c r="G4698" s="333" t="n">
        <v>1206</v>
      </c>
      <c r="H4698" s="333" t="n">
        <f aca="false">A4698*G4698*(1-H4677/100)</f>
        <v>1206</v>
      </c>
      <c r="I4698" s="334" t="n">
        <v>754</v>
      </c>
      <c r="J4698" s="334" t="n">
        <f aca="false">(A4698*I4698)/J4677*K4677</f>
        <v>684.4</v>
      </c>
      <c r="K4698" s="335" t="n">
        <f aca="false">H4698-J4698</f>
        <v>521.6</v>
      </c>
      <c r="L4698" s="330"/>
      <c r="M4698" s="262"/>
      <c r="N4698" s="262" t="n">
        <v>754</v>
      </c>
      <c r="O4698" s="262" t="n">
        <v>8</v>
      </c>
      <c r="P4698" s="262" t="n">
        <v>1430</v>
      </c>
      <c r="Q4698" s="262" t="n">
        <v>1206.4</v>
      </c>
      <c r="R4698" s="331" t="n">
        <f aca="false">A4698*F4698</f>
        <v>2.8</v>
      </c>
    </row>
    <row r="4699" s="1" customFormat="true" ht="12.75" hidden="false" customHeight="false" outlineLevel="0" collapsed="false">
      <c r="A4699" s="262" t="n">
        <v>1</v>
      </c>
      <c r="B4699" s="332" t="s">
        <v>4966</v>
      </c>
      <c r="C4699" s="332" t="s">
        <v>1734</v>
      </c>
      <c r="D4699" s="332" t="s">
        <v>4967</v>
      </c>
      <c r="E4699" s="262"/>
      <c r="F4699" s="331" t="n">
        <v>12.5</v>
      </c>
      <c r="G4699" s="333" t="n">
        <v>5340</v>
      </c>
      <c r="H4699" s="333" t="n">
        <f aca="false">A4699*G4699*(1-H4677/100)</f>
        <v>5340</v>
      </c>
      <c r="I4699" s="334" t="n">
        <v>3955.77</v>
      </c>
      <c r="J4699" s="334" t="n">
        <f aca="false">(A4699*I4699)/J4677*K4677</f>
        <v>3590.622</v>
      </c>
      <c r="K4699" s="335" t="n">
        <f aca="false">H4699-J4699</f>
        <v>1749.378</v>
      </c>
      <c r="L4699" s="330"/>
      <c r="M4699" s="262"/>
      <c r="N4699" s="262" t="n">
        <v>3955.77</v>
      </c>
      <c r="O4699" s="262" t="n">
        <v>45.08</v>
      </c>
      <c r="P4699" s="262" t="n">
        <v>5930</v>
      </c>
      <c r="Q4699" s="262" t="n">
        <v>5340.2895</v>
      </c>
      <c r="R4699" s="331" t="n">
        <f aca="false">A4699*F4699</f>
        <v>12.5</v>
      </c>
    </row>
    <row r="4700" s="1" customFormat="true" ht="12.75" hidden="false" customHeight="false" outlineLevel="0" collapsed="false">
      <c r="A4700" s="262" t="n">
        <v>1</v>
      </c>
      <c r="B4700" s="332" t="s">
        <v>2708</v>
      </c>
      <c r="C4700" s="332" t="s">
        <v>1794</v>
      </c>
      <c r="D4700" s="332" t="s">
        <v>2709</v>
      </c>
      <c r="E4700" s="262"/>
      <c r="F4700" s="331" t="n">
        <v>13.78</v>
      </c>
      <c r="G4700" s="333" t="n">
        <v>4857</v>
      </c>
      <c r="H4700" s="333" t="n">
        <f aca="false">A4700*G4700*(1-H4677/100)</f>
        <v>4857</v>
      </c>
      <c r="I4700" s="334" t="n">
        <v>3597.75</v>
      </c>
      <c r="J4700" s="334" t="n">
        <f aca="false">(A4700*I4700)/J4677*K4677</f>
        <v>3265.65</v>
      </c>
      <c r="K4700" s="335" t="n">
        <f aca="false">H4700-J4700</f>
        <v>1591.35</v>
      </c>
      <c r="L4700" s="330"/>
      <c r="M4700" s="262"/>
      <c r="N4700" s="262" t="n">
        <v>3597.75</v>
      </c>
      <c r="O4700" s="262" t="n">
        <v>41</v>
      </c>
      <c r="P4700" s="262" t="n">
        <v>5400</v>
      </c>
      <c r="Q4700" s="262" t="n">
        <v>4856.9625</v>
      </c>
      <c r="R4700" s="331" t="n">
        <f aca="false">A4700*F4700</f>
        <v>13.78</v>
      </c>
    </row>
    <row r="4701" s="1" customFormat="true" ht="12.75" hidden="false" customHeight="false" outlineLevel="0" collapsed="false">
      <c r="A4701" s="262" t="n">
        <v>16</v>
      </c>
      <c r="B4701" s="332" t="s">
        <v>1801</v>
      </c>
      <c r="C4701" s="332" t="s">
        <v>1802</v>
      </c>
      <c r="D4701" s="332" t="s">
        <v>1803</v>
      </c>
      <c r="E4701" s="262"/>
      <c r="F4701" s="331" t="n">
        <v>0.01</v>
      </c>
      <c r="G4701" s="333" t="n">
        <v>21</v>
      </c>
      <c r="H4701" s="333" t="n">
        <f aca="false">A4701*G4701*(1-H4677/100)</f>
        <v>336</v>
      </c>
      <c r="I4701" s="334" t="n">
        <v>15.795</v>
      </c>
      <c r="J4701" s="334" t="n">
        <f aca="false">(A4701*I4701)/J4677*K4677</f>
        <v>229.392</v>
      </c>
      <c r="K4701" s="335" t="n">
        <f aca="false">H4701-J4701</f>
        <v>106.608</v>
      </c>
      <c r="L4701" s="330"/>
      <c r="M4701" s="262"/>
      <c r="N4701" s="262" t="n">
        <v>15.795</v>
      </c>
      <c r="O4701" s="262" t="n">
        <v>0.18</v>
      </c>
      <c r="P4701" s="262" t="n">
        <v>30</v>
      </c>
      <c r="Q4701" s="262" t="n">
        <v>21.3233</v>
      </c>
      <c r="R4701" s="331" t="n">
        <f aca="false">A4701*F4701</f>
        <v>0.16</v>
      </c>
    </row>
    <row r="4702" s="1" customFormat="true" ht="12.75" hidden="false" customHeight="false" outlineLevel="0" collapsed="false">
      <c r="A4702" s="262" t="n">
        <v>1</v>
      </c>
      <c r="B4702" s="332" t="s">
        <v>3095</v>
      </c>
      <c r="C4702" s="332" t="s">
        <v>1676</v>
      </c>
      <c r="D4702" s="332" t="s">
        <v>3096</v>
      </c>
      <c r="E4702" s="262"/>
      <c r="F4702" s="331" t="n">
        <v>0.043</v>
      </c>
      <c r="G4702" s="333" t="n">
        <v>157</v>
      </c>
      <c r="H4702" s="333" t="n">
        <f aca="false">A4702*G4702*(1-H4677/100)</f>
        <v>157</v>
      </c>
      <c r="I4702" s="334" t="n">
        <v>116.025</v>
      </c>
      <c r="J4702" s="334" t="n">
        <f aca="false">(A4702*I4702)/J4677*K4677</f>
        <v>105.315</v>
      </c>
      <c r="K4702" s="335" t="n">
        <f aca="false">H4702-J4702</f>
        <v>51.685</v>
      </c>
      <c r="L4702" s="330"/>
      <c r="M4702" s="262"/>
      <c r="N4702" s="262" t="n">
        <v>116.025</v>
      </c>
      <c r="O4702" s="262" t="n">
        <v>1.05</v>
      </c>
      <c r="P4702" s="262" t="n">
        <v>180</v>
      </c>
      <c r="Q4702" s="262" t="n">
        <v>156.6337</v>
      </c>
      <c r="R4702" s="331" t="n">
        <f aca="false">A4702*F4702</f>
        <v>0.043</v>
      </c>
    </row>
    <row r="4703" s="1" customFormat="true" ht="12.75" hidden="false" customHeight="false" outlineLevel="0" collapsed="false">
      <c r="A4703" s="262" t="n">
        <v>8</v>
      </c>
      <c r="B4703" s="332" t="s">
        <v>3592</v>
      </c>
      <c r="C4703" s="332" t="s">
        <v>1680</v>
      </c>
      <c r="D4703" s="332" t="s">
        <v>3593</v>
      </c>
      <c r="E4703" s="262"/>
      <c r="F4703" s="331" t="n">
        <v>0.04</v>
      </c>
      <c r="G4703" s="333" t="n">
        <v>140</v>
      </c>
      <c r="H4703" s="333" t="n">
        <f aca="false">A4703*G4703*(1-H4677/100)</f>
        <v>1120</v>
      </c>
      <c r="I4703" s="334" t="n">
        <v>136.0125</v>
      </c>
      <c r="J4703" s="334" t="n">
        <f aca="false">(A4703*I4703)/J4677*K4677</f>
        <v>987.66</v>
      </c>
      <c r="K4703" s="335" t="n">
        <f aca="false">H4703-J4703</f>
        <v>132.34</v>
      </c>
      <c r="L4703" s="330"/>
      <c r="M4703" s="262"/>
      <c r="N4703" s="262" t="n">
        <v>136.0125</v>
      </c>
      <c r="O4703" s="262" t="n">
        <v>1.55</v>
      </c>
      <c r="P4703" s="262" t="n">
        <v>200</v>
      </c>
      <c r="Q4703" s="262" t="n">
        <v>140</v>
      </c>
      <c r="R4703" s="331" t="n">
        <f aca="false">A4703*F4703</f>
        <v>0.32</v>
      </c>
    </row>
    <row r="4704" s="1" customFormat="true" ht="12.75" hidden="false" customHeight="false" outlineLevel="0" collapsed="false">
      <c r="A4704" s="262" t="n">
        <v>4</v>
      </c>
      <c r="B4704" s="332" t="s">
        <v>3802</v>
      </c>
      <c r="C4704" s="332" t="s">
        <v>1907</v>
      </c>
      <c r="D4704" s="332" t="s">
        <v>3803</v>
      </c>
      <c r="E4704" s="262"/>
      <c r="F4704" s="331" t="n">
        <v>0.045</v>
      </c>
      <c r="G4704" s="333" t="n">
        <v>137</v>
      </c>
      <c r="H4704" s="333" t="n">
        <f aca="false">A4704*G4704*(1-H4677/100)</f>
        <v>548</v>
      </c>
      <c r="I4704" s="334" t="n">
        <v>91.26</v>
      </c>
      <c r="J4704" s="334" t="n">
        <f aca="false">(A4704*I4704)/J4677*K4677</f>
        <v>331.344</v>
      </c>
      <c r="K4704" s="335" t="n">
        <f aca="false">H4704-J4704</f>
        <v>216.656</v>
      </c>
      <c r="L4704" s="330"/>
      <c r="M4704" s="262"/>
      <c r="N4704" s="262" t="n">
        <v>91.26</v>
      </c>
      <c r="O4704" s="262" t="n">
        <v>1.04</v>
      </c>
      <c r="P4704" s="262" t="n">
        <v>140</v>
      </c>
      <c r="Q4704" s="262" t="n">
        <v>136.89</v>
      </c>
      <c r="R4704" s="331" t="n">
        <f aca="false">A4704*F4704</f>
        <v>0.18</v>
      </c>
    </row>
    <row r="4705" s="1" customFormat="true" ht="12.75" hidden="false" customHeight="false" outlineLevel="0" collapsed="false">
      <c r="A4705" s="262" t="n">
        <v>2</v>
      </c>
      <c r="B4705" s="332" t="s">
        <v>1942</v>
      </c>
      <c r="C4705" s="332" t="s">
        <v>1907</v>
      </c>
      <c r="D4705" s="332" t="s">
        <v>1943</v>
      </c>
      <c r="E4705" s="262"/>
      <c r="F4705" s="331" t="n">
        <v>0.05</v>
      </c>
      <c r="G4705" s="333" t="n">
        <v>140</v>
      </c>
      <c r="H4705" s="333" t="n">
        <f aca="false">A4705*G4705*(1-H4677/100)</f>
        <v>280</v>
      </c>
      <c r="I4705" s="334" t="n">
        <v>103.545</v>
      </c>
      <c r="J4705" s="334" t="n">
        <f aca="false">(A4705*I4705)/J4677*K4677</f>
        <v>187.974</v>
      </c>
      <c r="K4705" s="335" t="n">
        <f aca="false">H4705-J4705</f>
        <v>92.026</v>
      </c>
      <c r="L4705" s="330"/>
      <c r="M4705" s="262"/>
      <c r="N4705" s="262" t="n">
        <v>103.545</v>
      </c>
      <c r="O4705" s="262" t="n">
        <v>1.18</v>
      </c>
      <c r="P4705" s="262" t="n">
        <v>160</v>
      </c>
      <c r="Q4705" s="262" t="n">
        <v>139.7858</v>
      </c>
      <c r="R4705" s="331" t="n">
        <f aca="false">A4705*F4705</f>
        <v>0.1</v>
      </c>
    </row>
    <row r="4706" s="1" customFormat="true" ht="12.75" hidden="false" customHeight="false" outlineLevel="0" collapsed="false">
      <c r="A4706" s="262" t="n">
        <v>2</v>
      </c>
      <c r="B4706" s="332" t="s">
        <v>2591</v>
      </c>
      <c r="C4706" s="332" t="s">
        <v>1907</v>
      </c>
      <c r="D4706" s="332" t="s">
        <v>2592</v>
      </c>
      <c r="E4706" s="262"/>
      <c r="F4706" s="331" t="n">
        <v>0.039</v>
      </c>
      <c r="G4706" s="333" t="n">
        <v>147</v>
      </c>
      <c r="H4706" s="333" t="n">
        <f aca="false">A4706*G4706*(1-H4677/100)</f>
        <v>294</v>
      </c>
      <c r="I4706" s="334" t="n">
        <v>108.81</v>
      </c>
      <c r="J4706" s="334" t="n">
        <f aca="false">(A4706*I4706)/J4677*K4677</f>
        <v>197.532</v>
      </c>
      <c r="K4706" s="335" t="n">
        <f aca="false">H4706-J4706</f>
        <v>96.468</v>
      </c>
      <c r="L4706" s="330"/>
      <c r="M4706" s="262"/>
      <c r="N4706" s="262" t="n">
        <v>108.81</v>
      </c>
      <c r="O4706" s="262" t="n">
        <v>1.24</v>
      </c>
      <c r="P4706" s="262" t="n">
        <v>160</v>
      </c>
      <c r="Q4706" s="262" t="n">
        <v>146.8935</v>
      </c>
      <c r="R4706" s="331" t="n">
        <f aca="false">A4706*F4706</f>
        <v>0.078</v>
      </c>
    </row>
    <row r="4707" s="1" customFormat="true" ht="12.75" hidden="false" customHeight="false" outlineLevel="0" collapsed="false">
      <c r="A4707" s="262" t="n">
        <v>2</v>
      </c>
      <c r="B4707" s="332" t="s">
        <v>4336</v>
      </c>
      <c r="C4707" s="332" t="s">
        <v>4337</v>
      </c>
      <c r="D4707" s="332" t="s">
        <v>4338</v>
      </c>
      <c r="E4707" s="262"/>
      <c r="F4707" s="331"/>
      <c r="G4707" s="333" t="n">
        <v>286</v>
      </c>
      <c r="H4707" s="333" t="n">
        <f aca="false">A4707*G4707*(1-H4677/100)</f>
        <v>572</v>
      </c>
      <c r="I4707" s="334" t="n">
        <v>143</v>
      </c>
      <c r="J4707" s="334" t="n">
        <f aca="false">(A4707*I4707)/J4677*K4677</f>
        <v>259.6</v>
      </c>
      <c r="K4707" s="335" t="n">
        <f aca="false">H4707-J4707</f>
        <v>312.4</v>
      </c>
      <c r="L4707" s="330"/>
      <c r="M4707" s="262"/>
      <c r="N4707" s="262" t="n">
        <v>143</v>
      </c>
      <c r="O4707" s="262" t="n">
        <v>1.1</v>
      </c>
      <c r="P4707" s="262" t="n">
        <v>320</v>
      </c>
      <c r="Q4707" s="262" t="n">
        <v>286</v>
      </c>
      <c r="R4707" s="331" t="n">
        <f aca="false">A4707*F4707</f>
        <v>0</v>
      </c>
    </row>
    <row r="4708" s="1" customFormat="true" ht="12.75" hidden="false" customHeight="false" outlineLevel="0" collapsed="false">
      <c r="A4708" s="262" t="n">
        <v>2</v>
      </c>
      <c r="B4708" s="332" t="s">
        <v>4345</v>
      </c>
      <c r="C4708" s="332" t="s">
        <v>4346</v>
      </c>
      <c r="D4708" s="332" t="s">
        <v>4347</v>
      </c>
      <c r="E4708" s="262"/>
      <c r="F4708" s="331"/>
      <c r="G4708" s="333" t="n">
        <v>70</v>
      </c>
      <c r="H4708" s="333" t="n">
        <f aca="false">A4708*G4708*(1-H4677/100)</f>
        <v>140</v>
      </c>
      <c r="I4708" s="334" t="n">
        <v>49.4</v>
      </c>
      <c r="J4708" s="334" t="n">
        <f aca="false">(A4708*I4708)/J4677*K4677</f>
        <v>89.68</v>
      </c>
      <c r="K4708" s="335" t="n">
        <f aca="false">H4708-J4708</f>
        <v>50.32</v>
      </c>
      <c r="L4708" s="330"/>
      <c r="M4708" s="262"/>
      <c r="N4708" s="262" t="n">
        <v>49.4</v>
      </c>
      <c r="O4708" s="262" t="n">
        <v>0.38</v>
      </c>
      <c r="P4708" s="262" t="n">
        <v>90</v>
      </c>
      <c r="Q4708" s="262" t="n">
        <v>70</v>
      </c>
      <c r="R4708" s="331" t="n">
        <f aca="false">A4708*F4708</f>
        <v>0</v>
      </c>
    </row>
    <row r="4709" s="1" customFormat="true" ht="12.75" hidden="false" customHeight="false" outlineLevel="0" collapsed="false">
      <c r="A4709" s="262" t="n">
        <v>1</v>
      </c>
      <c r="B4709" s="332" t="s">
        <v>3099</v>
      </c>
      <c r="C4709" s="332" t="s">
        <v>1688</v>
      </c>
      <c r="D4709" s="332" t="s">
        <v>3100</v>
      </c>
      <c r="E4709" s="262"/>
      <c r="F4709" s="331" t="n">
        <v>0.015</v>
      </c>
      <c r="G4709" s="333" t="n">
        <v>275</v>
      </c>
      <c r="H4709" s="333" t="n">
        <f aca="false">A4709*G4709*(1-H4677/100)</f>
        <v>275</v>
      </c>
      <c r="I4709" s="334" t="n">
        <v>229.0275</v>
      </c>
      <c r="J4709" s="334" t="n">
        <f aca="false">(A4709*I4709)/J4677*K4677</f>
        <v>207.8865</v>
      </c>
      <c r="K4709" s="335" t="n">
        <f aca="false">H4709-J4709</f>
        <v>67.1135</v>
      </c>
      <c r="L4709" s="330"/>
      <c r="M4709" s="262"/>
      <c r="N4709" s="262" t="n">
        <v>229.0275</v>
      </c>
      <c r="O4709" s="262" t="n">
        <v>2.61</v>
      </c>
      <c r="P4709" s="262" t="n">
        <v>310</v>
      </c>
      <c r="Q4709" s="262" t="n">
        <v>274.833</v>
      </c>
      <c r="R4709" s="331" t="n">
        <f aca="false">A4709*F4709</f>
        <v>0.015</v>
      </c>
    </row>
    <row r="4710" s="1" customFormat="true" ht="12.75" hidden="false" customHeight="false" outlineLevel="0" collapsed="false">
      <c r="A4710" s="262" t="n">
        <v>2</v>
      </c>
      <c r="B4710" s="332" t="s">
        <v>4361</v>
      </c>
      <c r="C4710" s="332" t="s">
        <v>2101</v>
      </c>
      <c r="D4710" s="332" t="s">
        <v>4362</v>
      </c>
      <c r="E4710" s="262"/>
      <c r="F4710" s="331"/>
      <c r="G4710" s="333" t="n">
        <v>208</v>
      </c>
      <c r="H4710" s="333" t="n">
        <f aca="false">A4710*G4710*(1-H4677/100)</f>
        <v>416</v>
      </c>
      <c r="I4710" s="334" t="n">
        <v>104</v>
      </c>
      <c r="J4710" s="334" t="n">
        <f aca="false">(A4710*I4710)/J4677*K4677</f>
        <v>188.8</v>
      </c>
      <c r="K4710" s="335" t="n">
        <f aca="false">H4710-J4710</f>
        <v>227.2</v>
      </c>
      <c r="L4710" s="330"/>
      <c r="M4710" s="262"/>
      <c r="N4710" s="262" t="n">
        <v>104</v>
      </c>
      <c r="O4710" s="262" t="n">
        <v>0.8</v>
      </c>
      <c r="P4710" s="262" t="n">
        <v>240</v>
      </c>
      <c r="Q4710" s="262" t="n">
        <v>208</v>
      </c>
      <c r="R4710" s="331" t="n">
        <f aca="false">A4710*F4710</f>
        <v>0</v>
      </c>
    </row>
    <row r="4711" s="1" customFormat="true" ht="12.75" hidden="false" customHeight="false" outlineLevel="0" collapsed="false">
      <c r="A4711" s="262" t="n">
        <v>1</v>
      </c>
      <c r="B4711" s="332" t="s">
        <v>4374</v>
      </c>
      <c r="C4711" s="332" t="s">
        <v>4375</v>
      </c>
      <c r="D4711" s="332" t="s">
        <v>4376</v>
      </c>
      <c r="E4711" s="262"/>
      <c r="F4711" s="331"/>
      <c r="G4711" s="333" t="n">
        <v>51</v>
      </c>
      <c r="H4711" s="333" t="n">
        <f aca="false">A4711*G4711*(1-H4677/100)</f>
        <v>51</v>
      </c>
      <c r="I4711" s="334" t="n">
        <v>34.125</v>
      </c>
      <c r="J4711" s="334" t="n">
        <f aca="false">(A4711*I4711)/J4677*K4677</f>
        <v>30.975</v>
      </c>
      <c r="K4711" s="335" t="n">
        <f aca="false">H4711-J4711</f>
        <v>20.025</v>
      </c>
      <c r="L4711" s="330"/>
      <c r="M4711" s="262"/>
      <c r="N4711" s="262" t="n">
        <v>34.125</v>
      </c>
      <c r="O4711" s="262" t="n">
        <v>0.35</v>
      </c>
      <c r="P4711" s="262" t="n">
        <v>70</v>
      </c>
      <c r="Q4711" s="262" t="n">
        <v>51.1875</v>
      </c>
      <c r="R4711" s="331" t="n">
        <f aca="false">A4711*F4711</f>
        <v>0</v>
      </c>
    </row>
    <row r="4712" s="1" customFormat="true" ht="12.75" hidden="false" customHeight="false" outlineLevel="0" collapsed="false">
      <c r="A4712" s="262" t="n">
        <v>1</v>
      </c>
      <c r="B4712" s="332" t="s">
        <v>2641</v>
      </c>
      <c r="C4712" s="332" t="s">
        <v>1701</v>
      </c>
      <c r="D4712" s="332" t="s">
        <v>2642</v>
      </c>
      <c r="E4712" s="262"/>
      <c r="F4712" s="331" t="n">
        <v>0.042</v>
      </c>
      <c r="G4712" s="333" t="n">
        <v>501</v>
      </c>
      <c r="H4712" s="333" t="n">
        <f aca="false">A4712*G4712*(1-H4677/100)</f>
        <v>501</v>
      </c>
      <c r="I4712" s="334" t="n">
        <v>371.28</v>
      </c>
      <c r="J4712" s="334" t="n">
        <f aca="false">(A4712*I4712)/J4677*K4677</f>
        <v>337.008</v>
      </c>
      <c r="K4712" s="335" t="n">
        <f aca="false">H4712-J4712</f>
        <v>163.992</v>
      </c>
      <c r="L4712" s="330"/>
      <c r="M4712" s="262"/>
      <c r="N4712" s="262" t="n">
        <v>371.28</v>
      </c>
      <c r="O4712" s="262" t="n">
        <v>4.08</v>
      </c>
      <c r="P4712" s="262" t="n">
        <v>560</v>
      </c>
      <c r="Q4712" s="262" t="n">
        <v>501.228</v>
      </c>
      <c r="R4712" s="331" t="n">
        <f aca="false">A4712*F4712</f>
        <v>0.042</v>
      </c>
    </row>
    <row r="4713" s="1" customFormat="true" ht="12.75" hidden="false" customHeight="false" outlineLevel="0" collapsed="false">
      <c r="A4713" s="262" t="n">
        <v>1</v>
      </c>
      <c r="B4713" s="332" t="s">
        <v>4395</v>
      </c>
      <c r="C4713" s="332" t="s">
        <v>1701</v>
      </c>
      <c r="D4713" s="332" t="s">
        <v>4396</v>
      </c>
      <c r="E4713" s="262"/>
      <c r="F4713" s="331" t="n">
        <v>0.055</v>
      </c>
      <c r="G4713" s="333" t="n">
        <v>379</v>
      </c>
      <c r="H4713" s="333" t="n">
        <f aca="false">A4713*G4713*(1-H4677/100)</f>
        <v>379</v>
      </c>
      <c r="I4713" s="334" t="n">
        <v>280.8</v>
      </c>
      <c r="J4713" s="334" t="n">
        <f aca="false">(A4713*I4713)/J4677*K4677</f>
        <v>254.88</v>
      </c>
      <c r="K4713" s="335" t="n">
        <f aca="false">H4713-J4713</f>
        <v>124.12</v>
      </c>
      <c r="L4713" s="330"/>
      <c r="M4713" s="262"/>
      <c r="N4713" s="262" t="n">
        <v>280.8</v>
      </c>
      <c r="O4713" s="262" t="n">
        <v>3.2</v>
      </c>
      <c r="P4713" s="262" t="n">
        <v>430</v>
      </c>
      <c r="Q4713" s="262" t="n">
        <v>379.08</v>
      </c>
      <c r="R4713" s="331" t="n">
        <f aca="false">A4713*F4713</f>
        <v>0.055</v>
      </c>
    </row>
    <row r="4714" s="1" customFormat="true" ht="12.75" hidden="false" customHeight="false" outlineLevel="0" collapsed="false">
      <c r="A4714" s="262" t="n">
        <v>1</v>
      </c>
      <c r="B4714" s="332" t="s">
        <v>4403</v>
      </c>
      <c r="C4714" s="332" t="s">
        <v>4404</v>
      </c>
      <c r="D4714" s="332" t="s">
        <v>4405</v>
      </c>
      <c r="E4714" s="262"/>
      <c r="F4714" s="331"/>
      <c r="G4714" s="333" t="n">
        <v>30</v>
      </c>
      <c r="H4714" s="333" t="n">
        <f aca="false">A4714*G4714*(1-H4677/100)</f>
        <v>30</v>
      </c>
      <c r="I4714" s="334" t="n">
        <v>21.9375</v>
      </c>
      <c r="J4714" s="334" t="n">
        <f aca="false">(A4714*I4714)/J4677*K4677</f>
        <v>19.9125</v>
      </c>
      <c r="K4714" s="335" t="n">
        <f aca="false">H4714-J4714</f>
        <v>10.0875</v>
      </c>
      <c r="L4714" s="330"/>
      <c r="M4714" s="262"/>
      <c r="N4714" s="262" t="n">
        <v>21.9375</v>
      </c>
      <c r="O4714" s="262" t="n">
        <v>0.25</v>
      </c>
      <c r="P4714" s="262" t="n">
        <v>40</v>
      </c>
      <c r="Q4714" s="262" t="n">
        <v>29.6156</v>
      </c>
      <c r="R4714" s="331" t="n">
        <f aca="false">A4714*F4714</f>
        <v>0</v>
      </c>
    </row>
    <row r="4715" s="1" customFormat="true" ht="12.75" hidden="false" customHeight="false" outlineLevel="0" collapsed="false">
      <c r="A4715" s="262" t="n">
        <v>1</v>
      </c>
      <c r="B4715" s="332" t="s">
        <v>1712</v>
      </c>
      <c r="C4715" s="332" t="s">
        <v>1713</v>
      </c>
      <c r="D4715" s="332" t="s">
        <v>1714</v>
      </c>
      <c r="E4715" s="262"/>
      <c r="F4715" s="331"/>
      <c r="G4715" s="333" t="n">
        <v>12</v>
      </c>
      <c r="H4715" s="333" t="n">
        <f aca="false">A4715*G4715*(1-H4677/100)</f>
        <v>12</v>
      </c>
      <c r="I4715" s="334" t="n">
        <v>8.775</v>
      </c>
      <c r="J4715" s="334" t="n">
        <f aca="false">(A4715*I4715)/J4677*K4677</f>
        <v>7.965</v>
      </c>
      <c r="K4715" s="335" t="n">
        <f aca="false">H4715-J4715</f>
        <v>4.035</v>
      </c>
      <c r="L4715" s="330"/>
      <c r="M4715" s="262"/>
      <c r="N4715" s="262" t="n">
        <v>8.775</v>
      </c>
      <c r="O4715" s="262" t="n">
        <v>0.1</v>
      </c>
      <c r="P4715" s="262" t="n">
        <v>20</v>
      </c>
      <c r="Q4715" s="262" t="n">
        <v>11.8463</v>
      </c>
      <c r="R4715" s="331" t="n">
        <f aca="false">A4715*F4715</f>
        <v>0</v>
      </c>
    </row>
    <row r="4716" s="1" customFormat="true" ht="12.75" hidden="false" customHeight="false" outlineLevel="0" collapsed="false">
      <c r="A4716" s="262" t="n">
        <v>2</v>
      </c>
      <c r="B4716" s="332" t="s">
        <v>4783</v>
      </c>
      <c r="C4716" s="332" t="s">
        <v>4784</v>
      </c>
      <c r="D4716" s="332" t="s">
        <v>4785</v>
      </c>
      <c r="E4716" s="262"/>
      <c r="F4716" s="331" t="n">
        <v>0.001</v>
      </c>
      <c r="G4716" s="333" t="n">
        <v>25</v>
      </c>
      <c r="H4716" s="333" t="n">
        <f aca="false">A4716*G4716*(1-H4677/100)</f>
        <v>50</v>
      </c>
      <c r="I4716" s="334" t="n">
        <v>18.4275</v>
      </c>
      <c r="J4716" s="334" t="n">
        <f aca="false">(A4716*I4716)/J4677*K4677</f>
        <v>33.453</v>
      </c>
      <c r="K4716" s="335" t="n">
        <f aca="false">H4716-J4716</f>
        <v>16.547</v>
      </c>
      <c r="L4716" s="330"/>
      <c r="M4716" s="262"/>
      <c r="N4716" s="262" t="n">
        <v>18.4275</v>
      </c>
      <c r="O4716" s="262" t="n">
        <v>0.21</v>
      </c>
      <c r="P4716" s="262" t="n">
        <v>40</v>
      </c>
      <c r="Q4716" s="262" t="n">
        <v>24.8771</v>
      </c>
      <c r="R4716" s="331" t="n">
        <f aca="false">A4716*F4716</f>
        <v>0.002</v>
      </c>
    </row>
    <row r="4717" s="1" customFormat="true" ht="12.75" hidden="false" customHeight="false" outlineLevel="0" collapsed="false">
      <c r="A4717" s="262" t="n">
        <v>1</v>
      </c>
      <c r="B4717" s="332" t="s">
        <v>4605</v>
      </c>
      <c r="C4717" s="332" t="s">
        <v>4606</v>
      </c>
      <c r="D4717" s="332" t="s">
        <v>856</v>
      </c>
      <c r="E4717" s="262"/>
      <c r="F4717" s="331"/>
      <c r="G4717" s="333" t="n">
        <v>58</v>
      </c>
      <c r="H4717" s="333" t="n">
        <f aca="false">A4717*G4717*(1-H4677/100)</f>
        <v>58</v>
      </c>
      <c r="I4717" s="334" t="n">
        <v>42.9</v>
      </c>
      <c r="J4717" s="334" t="n">
        <f aca="false">(A4717*I4717)/J4677*K4677</f>
        <v>38.94</v>
      </c>
      <c r="K4717" s="335" t="n">
        <f aca="false">H4717-J4717</f>
        <v>19.06</v>
      </c>
      <c r="L4717" s="330"/>
      <c r="M4717" s="262"/>
      <c r="N4717" s="262" t="n">
        <v>42.9</v>
      </c>
      <c r="O4717" s="262" t="n">
        <v>0.488888888888889</v>
      </c>
      <c r="P4717" s="262" t="n">
        <v>70</v>
      </c>
      <c r="Q4717" s="262" t="n">
        <v>57.915</v>
      </c>
      <c r="R4717" s="331" t="n">
        <f aca="false">A4717*F4717</f>
        <v>0</v>
      </c>
    </row>
    <row r="4718" s="1" customFormat="true" ht="12.75" hidden="false" customHeight="false" outlineLevel="0" collapsed="false">
      <c r="A4718" s="262" t="n">
        <v>12</v>
      </c>
      <c r="B4718" s="332" t="s">
        <v>4968</v>
      </c>
      <c r="C4718" s="332" t="s">
        <v>3234</v>
      </c>
      <c r="D4718" s="332" t="s">
        <v>4969</v>
      </c>
      <c r="E4718" s="262"/>
      <c r="F4718" s="331" t="n">
        <v>0.6</v>
      </c>
      <c r="G4718" s="333" t="n">
        <v>438</v>
      </c>
      <c r="H4718" s="333" t="n">
        <f aca="false">A4718*G4718*(1-H4677/100)</f>
        <v>5256</v>
      </c>
      <c r="I4718" s="334" t="n">
        <v>324.675</v>
      </c>
      <c r="J4718" s="334" t="n">
        <f aca="false">(A4718*I4718)/J4677*K4677</f>
        <v>3536.46</v>
      </c>
      <c r="K4718" s="335" t="n">
        <f aca="false">H4718-J4718</f>
        <v>1719.54</v>
      </c>
      <c r="L4718" s="330"/>
      <c r="M4718" s="262"/>
      <c r="N4718" s="262" t="n">
        <v>324.675</v>
      </c>
      <c r="O4718" s="262" t="n">
        <v>3.7</v>
      </c>
      <c r="P4718" s="262" t="n">
        <v>580</v>
      </c>
      <c r="Q4718" s="262" t="n">
        <v>438</v>
      </c>
      <c r="R4718" s="331" t="n">
        <f aca="false">A4718*F4718</f>
        <v>7.2</v>
      </c>
    </row>
    <row r="4719" s="1" customFormat="true" ht="12.75" hidden="false" customHeight="false" outlineLevel="0" collapsed="false">
      <c r="A4719" s="262" t="n">
        <v>2</v>
      </c>
      <c r="B4719" s="332" t="s">
        <v>2412</v>
      </c>
      <c r="C4719" s="332" t="s">
        <v>1553</v>
      </c>
      <c r="D4719" s="332" t="s">
        <v>2413</v>
      </c>
      <c r="E4719" s="262"/>
      <c r="F4719" s="331" t="n">
        <v>5.5129</v>
      </c>
      <c r="G4719" s="333" t="n">
        <v>2251</v>
      </c>
      <c r="H4719" s="333" t="n">
        <f aca="false">A4719*G4719*(1-H4677/100)</f>
        <v>4502</v>
      </c>
      <c r="I4719" s="334" t="n">
        <v>1667.25</v>
      </c>
      <c r="J4719" s="334" t="n">
        <f aca="false">(A4719*I4719)/J4677*K4677</f>
        <v>3026.7</v>
      </c>
      <c r="K4719" s="335" t="n">
        <f aca="false">H4719-J4719</f>
        <v>1475.3</v>
      </c>
      <c r="L4719" s="330"/>
      <c r="M4719" s="262"/>
      <c r="N4719" s="262" t="n">
        <v>1667.25</v>
      </c>
      <c r="O4719" s="262" t="n">
        <v>19</v>
      </c>
      <c r="P4719" s="262" t="n">
        <v>2670</v>
      </c>
      <c r="Q4719" s="262" t="n">
        <v>2251</v>
      </c>
      <c r="R4719" s="331" t="n">
        <f aca="false">A4719*F4719</f>
        <v>11.0258</v>
      </c>
    </row>
    <row r="4720" s="1" customFormat="true" ht="12.75" hidden="false" customHeight="false" outlineLevel="0" collapsed="false">
      <c r="A4720" s="262" t="n">
        <v>30</v>
      </c>
      <c r="B4720" s="332" t="s">
        <v>1909</v>
      </c>
      <c r="C4720" s="332" t="s">
        <v>1910</v>
      </c>
      <c r="D4720" s="332" t="s">
        <v>1911</v>
      </c>
      <c r="E4720" s="262"/>
      <c r="F4720" s="331" t="n">
        <v>0.36</v>
      </c>
      <c r="G4720" s="333" t="n">
        <v>166</v>
      </c>
      <c r="H4720" s="333" t="n">
        <f aca="false">A4720*G4720*(1-H4677/100)</f>
        <v>4980</v>
      </c>
      <c r="I4720" s="334" t="n">
        <v>122.85</v>
      </c>
      <c r="J4720" s="334" t="n">
        <f aca="false">(A4720*I4720)/J4677*K4677</f>
        <v>3345.3</v>
      </c>
      <c r="K4720" s="335" t="n">
        <f aca="false">H4720-J4720</f>
        <v>1634.7</v>
      </c>
      <c r="L4720" s="330"/>
      <c r="M4720" s="262"/>
      <c r="N4720" s="262" t="n">
        <v>122.85</v>
      </c>
      <c r="O4720" s="262" t="n">
        <v>1.4</v>
      </c>
      <c r="P4720" s="262" t="n">
        <v>245.7</v>
      </c>
      <c r="Q4720" s="262" t="n">
        <v>166</v>
      </c>
      <c r="R4720" s="331" t="n">
        <f aca="false">A4720*F4720</f>
        <v>10.8</v>
      </c>
    </row>
    <row r="4721" s="1" customFormat="true" ht="12.75" hidden="false" customHeight="false" outlineLevel="0" collapsed="false">
      <c r="A4721" s="336" t="n">
        <f aca="false">SUM(A4678:A4720)</f>
        <v>201</v>
      </c>
      <c r="B4721" s="336" t="s">
        <v>377</v>
      </c>
      <c r="C4721" s="336"/>
      <c r="D4721" s="336"/>
      <c r="E4721" s="336"/>
      <c r="F4721" s="337" t="e">
        <f aca="false">R4721</f>
        <v>#VALUE!</v>
      </c>
      <c r="G4721" s="338"/>
      <c r="H4721" s="339" t="n">
        <f aca="false">SUM(H4678:H4720)</f>
        <v>88707</v>
      </c>
      <c r="I4721" s="340"/>
      <c r="J4721" s="341" t="n">
        <f aca="false">SUM(J4678:J4720)</f>
        <v>58486.464</v>
      </c>
      <c r="K4721" s="335" t="n">
        <f aca="false">SUM(K4678:K4720)</f>
        <v>30220.536</v>
      </c>
      <c r="L4721" s="330"/>
      <c r="M4721" s="262"/>
      <c r="N4721" s="262"/>
      <c r="O4721" s="262"/>
      <c r="P4721" s="262"/>
      <c r="Q4721" s="262"/>
      <c r="R4721" s="331" t="e">
        <f aca="false">SUM(R4678:R4720)</f>
        <v>#VALUE!</v>
      </c>
    </row>
    <row r="4722" s="1" customFormat="true" ht="12.75" hidden="false" customHeight="false" outlineLevel="0" collapsed="false">
      <c r="A4722" s="262"/>
      <c r="B4722" s="272" t="s">
        <v>914</v>
      </c>
      <c r="C4722" s="342"/>
      <c r="D4722" s="342"/>
      <c r="E4722" s="262"/>
      <c r="F4722" s="262"/>
      <c r="G4722" s="333"/>
      <c r="H4722" s="343" t="n">
        <v>0</v>
      </c>
      <c r="I4722" s="344" t="n">
        <f aca="false">K4723/J4723</f>
        <v>0.516709917699931</v>
      </c>
      <c r="J4722" s="345"/>
      <c r="K4722" s="335"/>
      <c r="L4722" s="330"/>
      <c r="M4722" s="262"/>
      <c r="N4722" s="262"/>
      <c r="O4722" s="262"/>
      <c r="P4722" s="262"/>
      <c r="Q4722" s="262"/>
      <c r="R4722" s="331"/>
    </row>
    <row r="4723" s="1" customFormat="true" ht="13.5" hidden="false" customHeight="false" outlineLevel="0" collapsed="false">
      <c r="A4723" s="346"/>
      <c r="B4723" s="346" t="s">
        <v>915</v>
      </c>
      <c r="C4723" s="346"/>
      <c r="D4723" s="346"/>
      <c r="E4723" s="346"/>
      <c r="F4723" s="347"/>
      <c r="G4723" s="348"/>
      <c r="H4723" s="349" t="n">
        <f aca="false">SUM(H4721:H4722)</f>
        <v>88707</v>
      </c>
      <c r="I4723" s="350" t="n">
        <f aca="false">K4723/H4723</f>
        <v>0.340678142649396</v>
      </c>
      <c r="J4723" s="351" t="n">
        <f aca="false">SUM(J4721:J4722)</f>
        <v>58486.464</v>
      </c>
      <c r="K4723" s="352" t="n">
        <f aca="false">H4723-J4723</f>
        <v>30220.536</v>
      </c>
      <c r="L4723" s="330"/>
      <c r="M4723" s="262"/>
      <c r="N4723" s="262"/>
      <c r="O4723" s="262"/>
      <c r="P4723" s="262"/>
      <c r="Q4723" s="262"/>
      <c r="R4723" s="331"/>
    </row>
    <row r="4724" s="1" customFormat="true" ht="13.5" hidden="false" customHeight="false" outlineLevel="0" collapsed="false">
      <c r="A4724" s="262"/>
      <c r="B4724" s="272"/>
      <c r="C4724" s="342"/>
      <c r="D4724" s="342"/>
      <c r="E4724" s="262"/>
      <c r="F4724" s="262"/>
      <c r="G4724" s="262"/>
      <c r="H4724" s="262"/>
      <c r="I4724" s="354"/>
      <c r="J4724" s="354"/>
      <c r="K4724" s="355"/>
      <c r="L4724" s="330"/>
      <c r="M4724" s="262"/>
      <c r="N4724" s="262"/>
      <c r="O4724" s="262"/>
      <c r="P4724" s="262"/>
      <c r="Q4724" s="262"/>
      <c r="R4724" s="331"/>
    </row>
    <row r="4725" s="1" customFormat="true" ht="13.5" hidden="false" customHeight="false" outlineLevel="0" collapsed="false">
      <c r="A4725" s="322"/>
      <c r="B4725" s="272" t="s">
        <v>4970</v>
      </c>
      <c r="C4725" s="324"/>
      <c r="D4725" s="325" t="n">
        <v>42810</v>
      </c>
      <c r="E4725" s="322"/>
      <c r="F4725" s="322" t="s">
        <v>4971</v>
      </c>
      <c r="G4725" s="324"/>
      <c r="H4725" s="326" t="n">
        <v>0</v>
      </c>
      <c r="I4725" s="327" t="s">
        <v>358</v>
      </c>
      <c r="J4725" s="328" t="n">
        <v>65</v>
      </c>
      <c r="K4725" s="329" t="n">
        <v>59</v>
      </c>
      <c r="L4725" s="330"/>
      <c r="M4725" s="262"/>
      <c r="N4725" s="262"/>
      <c r="O4725" s="262"/>
      <c r="P4725" s="262"/>
      <c r="Q4725" s="262"/>
      <c r="R4725" s="331"/>
    </row>
    <row r="4726" s="1" customFormat="true" ht="12.75" hidden="false" customHeight="false" outlineLevel="0" collapsed="false">
      <c r="A4726" s="262" t="n">
        <v>1</v>
      </c>
      <c r="B4726" s="332" t="s">
        <v>4972</v>
      </c>
      <c r="C4726" s="332" t="s">
        <v>3434</v>
      </c>
      <c r="D4726" s="332" t="s">
        <v>856</v>
      </c>
      <c r="E4726" s="262"/>
      <c r="F4726" s="331"/>
      <c r="G4726" s="333" t="n">
        <v>163</v>
      </c>
      <c r="H4726" s="333" t="n">
        <f aca="false">A4726*G4726*(1-H4725/100)</f>
        <v>163</v>
      </c>
      <c r="I4726" s="334" t="n">
        <v>125.4825</v>
      </c>
      <c r="J4726" s="334" t="n">
        <f aca="false">(A4726*I4726)/J4725*K4725</f>
        <v>113.8995</v>
      </c>
      <c r="K4726" s="335" t="n">
        <f aca="false">H4726-J4726</f>
        <v>49.1005</v>
      </c>
      <c r="L4726" s="330"/>
      <c r="M4726" s="262"/>
      <c r="N4726" s="262" t="n">
        <v>125.4825</v>
      </c>
      <c r="O4726" s="262" t="n">
        <v>1.43</v>
      </c>
      <c r="P4726" s="262" t="n">
        <v>190</v>
      </c>
      <c r="Q4726" s="262" t="n">
        <v>163.1273</v>
      </c>
      <c r="R4726" s="331" t="n">
        <f aca="false">A4726*F4726</f>
        <v>0</v>
      </c>
    </row>
    <row r="4727" s="1" customFormat="true" ht="12.75" hidden="false" customHeight="false" outlineLevel="0" collapsed="false">
      <c r="A4727" s="262" t="n">
        <v>1</v>
      </c>
      <c r="B4727" s="332" t="s">
        <v>3097</v>
      </c>
      <c r="C4727" s="332" t="s">
        <v>1087</v>
      </c>
      <c r="D4727" s="332" t="s">
        <v>3098</v>
      </c>
      <c r="E4727" s="262"/>
      <c r="F4727" s="331" t="n">
        <v>0.04</v>
      </c>
      <c r="G4727" s="333" t="n">
        <v>679</v>
      </c>
      <c r="H4727" s="333" t="n">
        <f aca="false">A4727*G4727*(1-H4725/100)</f>
        <v>679</v>
      </c>
      <c r="I4727" s="334" t="n">
        <v>503.23</v>
      </c>
      <c r="J4727" s="334" t="n">
        <f aca="false">(A4727*I4727)/J4725*K4725</f>
        <v>456.778</v>
      </c>
      <c r="K4727" s="335" t="n">
        <f aca="false">H4727-J4727</f>
        <v>222.222</v>
      </c>
      <c r="L4727" s="330"/>
      <c r="M4727" s="262"/>
      <c r="N4727" s="262" t="n">
        <v>503.23</v>
      </c>
      <c r="O4727" s="262" t="n">
        <v>5.53</v>
      </c>
      <c r="P4727" s="262" t="n">
        <v>760</v>
      </c>
      <c r="Q4727" s="262" t="n">
        <v>679.3605</v>
      </c>
      <c r="R4727" s="331" t="n">
        <f aca="false">A4727*F4727</f>
        <v>0.04</v>
      </c>
    </row>
    <row r="4728" s="1" customFormat="true" ht="12.75" hidden="false" customHeight="false" outlineLevel="0" collapsed="false">
      <c r="A4728" s="262" t="n">
        <v>2</v>
      </c>
      <c r="B4728" s="332" t="s">
        <v>4973</v>
      </c>
      <c r="C4728" s="332" t="s">
        <v>1087</v>
      </c>
      <c r="D4728" s="332" t="s">
        <v>4974</v>
      </c>
      <c r="E4728" s="262"/>
      <c r="F4728" s="331"/>
      <c r="G4728" s="333" t="n">
        <v>1580</v>
      </c>
      <c r="H4728" s="333" t="n">
        <f aca="false">A4728*G4728*(1-H4725/100)</f>
        <v>3160</v>
      </c>
      <c r="I4728" s="334" t="n">
        <v>1170</v>
      </c>
      <c r="J4728" s="334" t="n">
        <f aca="false">(A4728*I4728)/J4725*K4725</f>
        <v>2124</v>
      </c>
      <c r="K4728" s="335" t="n">
        <f aca="false">H4728-J4728</f>
        <v>1036</v>
      </c>
      <c r="L4728" s="330"/>
      <c r="M4728" s="262"/>
      <c r="N4728" s="262" t="n">
        <v>1170</v>
      </c>
      <c r="O4728" s="262" t="n">
        <v>12.8571428571429</v>
      </c>
      <c r="P4728" s="262" t="n">
        <v>1750</v>
      </c>
      <c r="Q4728" s="262" t="n">
        <v>1579.5</v>
      </c>
      <c r="R4728" s="331" t="n">
        <f aca="false">A4728*F4728</f>
        <v>0</v>
      </c>
    </row>
    <row r="4729" s="1" customFormat="true" ht="12.75" hidden="false" customHeight="false" outlineLevel="0" collapsed="false">
      <c r="A4729" s="262" t="n">
        <v>1</v>
      </c>
      <c r="B4729" s="332" t="s">
        <v>3991</v>
      </c>
      <c r="C4729" s="332" t="s">
        <v>3992</v>
      </c>
      <c r="D4729" s="332" t="s">
        <v>4975</v>
      </c>
      <c r="E4729" s="262"/>
      <c r="F4729" s="331"/>
      <c r="G4729" s="333" t="n">
        <v>52</v>
      </c>
      <c r="H4729" s="333" t="n">
        <f aca="false">A4729*G4729*(1-H4725/100)</f>
        <v>52</v>
      </c>
      <c r="I4729" s="334" t="n">
        <v>38.61</v>
      </c>
      <c r="J4729" s="334" t="n">
        <f aca="false">(A4729*I4729)/J4725*K4725</f>
        <v>35.046</v>
      </c>
      <c r="K4729" s="335" t="n">
        <f aca="false">H4729-J4729</f>
        <v>16.954</v>
      </c>
      <c r="L4729" s="330"/>
      <c r="M4729" s="262"/>
      <c r="N4729" s="262" t="n">
        <v>38.61</v>
      </c>
      <c r="O4729" s="262" t="n">
        <v>0.44</v>
      </c>
      <c r="P4729" s="262" t="n">
        <v>70</v>
      </c>
      <c r="Q4729" s="262" t="n">
        <v>52.1235</v>
      </c>
      <c r="R4729" s="331" t="n">
        <f aca="false">A4729*F4729</f>
        <v>0</v>
      </c>
    </row>
    <row r="4730" s="1" customFormat="true" ht="12.75" hidden="false" customHeight="false" outlineLevel="0" collapsed="false">
      <c r="A4730" s="262" t="n">
        <v>1</v>
      </c>
      <c r="B4730" s="332" t="s">
        <v>4976</v>
      </c>
      <c r="C4730" s="332" t="s">
        <v>4977</v>
      </c>
      <c r="D4730" s="332" t="s">
        <v>4978</v>
      </c>
      <c r="E4730" s="262"/>
      <c r="F4730" s="331" t="n">
        <v>0.002</v>
      </c>
      <c r="G4730" s="333" t="n">
        <v>15</v>
      </c>
      <c r="H4730" s="333" t="n">
        <f aca="false">A4730*G4730*(1-H4725/100)</f>
        <v>15</v>
      </c>
      <c r="I4730" s="334" t="n">
        <v>8.775</v>
      </c>
      <c r="J4730" s="334" t="n">
        <f aca="false">(A4730*I4730)/J4725*K4725</f>
        <v>7.965</v>
      </c>
      <c r="K4730" s="335" t="n">
        <f aca="false">H4730-J4730</f>
        <v>7.035</v>
      </c>
      <c r="L4730" s="330"/>
      <c r="M4730" s="262"/>
      <c r="N4730" s="262" t="n">
        <v>8.775</v>
      </c>
      <c r="O4730" s="262" t="n">
        <v>0.1</v>
      </c>
      <c r="P4730" s="262" t="n">
        <v>20</v>
      </c>
      <c r="Q4730" s="262" t="n">
        <v>11.8463</v>
      </c>
      <c r="R4730" s="331" t="n">
        <f aca="false">A4730*F4730</f>
        <v>0.002</v>
      </c>
    </row>
    <row r="4731" s="1" customFormat="true" ht="12.75" hidden="false" customHeight="false" outlineLevel="0" collapsed="false">
      <c r="A4731" s="336" t="n">
        <f aca="false">SUM(A4726:A4730)</f>
        <v>6</v>
      </c>
      <c r="B4731" s="336" t="s">
        <v>377</v>
      </c>
      <c r="C4731" s="336"/>
      <c r="D4731" s="336"/>
      <c r="E4731" s="336"/>
      <c r="F4731" s="337" t="n">
        <f aca="false">R4731</f>
        <v>0.042</v>
      </c>
      <c r="G4731" s="338"/>
      <c r="H4731" s="339" t="n">
        <f aca="false">SUM(H4726:H4730)</f>
        <v>4069</v>
      </c>
      <c r="I4731" s="340"/>
      <c r="J4731" s="341" t="n">
        <f aca="false">SUM(J4726:J4730)</f>
        <v>2737.6885</v>
      </c>
      <c r="K4731" s="335" t="n">
        <f aca="false">SUM(K4726:K4730)</f>
        <v>1331.3115</v>
      </c>
      <c r="L4731" s="330"/>
      <c r="M4731" s="262"/>
      <c r="N4731" s="262"/>
      <c r="O4731" s="262"/>
      <c r="P4731" s="262"/>
      <c r="Q4731" s="262"/>
      <c r="R4731" s="331" t="n">
        <f aca="false">SUM(R4726:R4730)</f>
        <v>0.042</v>
      </c>
    </row>
    <row r="4732" s="1" customFormat="true" ht="12.75" hidden="false" customHeight="false" outlineLevel="0" collapsed="false">
      <c r="A4732" s="262"/>
      <c r="B4732" s="272" t="s">
        <v>914</v>
      </c>
      <c r="C4732" s="342"/>
      <c r="D4732" s="342"/>
      <c r="E4732" s="262"/>
      <c r="F4732" s="262"/>
      <c r="G4732" s="333"/>
      <c r="H4732" s="343" t="n">
        <v>0</v>
      </c>
      <c r="I4732" s="344" t="n">
        <f aca="false">K4733/J4733</f>
        <v>0.48629035041788</v>
      </c>
      <c r="J4732" s="345"/>
      <c r="K4732" s="335"/>
      <c r="L4732" s="330"/>
      <c r="M4732" s="262"/>
      <c r="N4732" s="262"/>
      <c r="O4732" s="262"/>
      <c r="P4732" s="262"/>
      <c r="Q4732" s="262"/>
      <c r="R4732" s="331"/>
    </row>
    <row r="4733" s="1" customFormat="true" ht="13.5" hidden="false" customHeight="false" outlineLevel="0" collapsed="false">
      <c r="A4733" s="346"/>
      <c r="B4733" s="346" t="s">
        <v>915</v>
      </c>
      <c r="C4733" s="346"/>
      <c r="D4733" s="346"/>
      <c r="E4733" s="346"/>
      <c r="F4733" s="347"/>
      <c r="G4733" s="348"/>
      <c r="H4733" s="349" t="n">
        <f aca="false">SUM(H4731:H4732)</f>
        <v>4069</v>
      </c>
      <c r="I4733" s="350" t="n">
        <f aca="false">K4733/H4733</f>
        <v>0.327183951830917</v>
      </c>
      <c r="J4733" s="351" t="n">
        <f aca="false">SUM(J4731:J4732)</f>
        <v>2737.6885</v>
      </c>
      <c r="K4733" s="352" t="n">
        <f aca="false">H4733-J4733</f>
        <v>1331.3115</v>
      </c>
      <c r="L4733" s="330"/>
      <c r="M4733" s="262"/>
      <c r="N4733" s="262"/>
      <c r="O4733" s="262"/>
      <c r="P4733" s="262"/>
      <c r="Q4733" s="262"/>
      <c r="R4733" s="331"/>
    </row>
    <row r="4734" s="1" customFormat="true" ht="13.5" hidden="false" customHeight="false" outlineLevel="0" collapsed="false">
      <c r="A4734" s="262"/>
      <c r="B4734" s="272"/>
      <c r="C4734" s="342"/>
      <c r="D4734" s="342"/>
      <c r="E4734" s="262"/>
      <c r="F4734" s="262"/>
      <c r="G4734" s="262"/>
      <c r="H4734" s="262"/>
      <c r="I4734" s="354"/>
      <c r="J4734" s="354"/>
      <c r="K4734" s="355"/>
      <c r="L4734" s="330"/>
      <c r="M4734" s="262"/>
      <c r="N4734" s="262"/>
      <c r="O4734" s="262"/>
      <c r="P4734" s="262"/>
      <c r="Q4734" s="262"/>
      <c r="R4734" s="331"/>
    </row>
    <row r="4735" s="1" customFormat="true" ht="13.5" hidden="false" customHeight="false" outlineLevel="0" collapsed="false">
      <c r="A4735" s="322"/>
      <c r="B4735" s="272" t="s">
        <v>4979</v>
      </c>
      <c r="C4735" s="324"/>
      <c r="D4735" s="325" t="n">
        <v>42810</v>
      </c>
      <c r="E4735" s="322"/>
      <c r="F4735" s="322" t="s">
        <v>4971</v>
      </c>
      <c r="G4735" s="324"/>
      <c r="H4735" s="326" t="n">
        <v>0</v>
      </c>
      <c r="I4735" s="327" t="s">
        <v>358</v>
      </c>
      <c r="J4735" s="328" t="n">
        <v>65</v>
      </c>
      <c r="K4735" s="329" t="n">
        <v>59</v>
      </c>
      <c r="L4735" s="330"/>
      <c r="M4735" s="262"/>
      <c r="N4735" s="262"/>
      <c r="O4735" s="262"/>
      <c r="P4735" s="262"/>
      <c r="Q4735" s="262"/>
      <c r="R4735" s="331"/>
    </row>
    <row r="4736" s="1" customFormat="true" ht="12.75" hidden="false" customHeight="false" outlineLevel="0" collapsed="false">
      <c r="A4736" s="262" t="n">
        <v>2</v>
      </c>
      <c r="B4736" s="332" t="s">
        <v>4980</v>
      </c>
      <c r="C4736" s="332" t="s">
        <v>2702</v>
      </c>
      <c r="D4736" s="332" t="s">
        <v>4981</v>
      </c>
      <c r="E4736" s="262"/>
      <c r="F4736" s="331" t="n">
        <v>0.01</v>
      </c>
      <c r="G4736" s="333" t="n">
        <v>1145</v>
      </c>
      <c r="H4736" s="333" t="n">
        <f aca="false">A4736*G4736*(1-H4735/100)</f>
        <v>2290</v>
      </c>
      <c r="I4736" s="334" t="n">
        <v>848.25</v>
      </c>
      <c r="J4736" s="334" t="n">
        <f aca="false">(A4736*I4736)/J4735*K4735</f>
        <v>1539.9</v>
      </c>
      <c r="K4736" s="335" t="n">
        <f aca="false">H4736-J4736</f>
        <v>750.1</v>
      </c>
      <c r="L4736" s="330"/>
      <c r="M4736" s="262"/>
      <c r="N4736" s="262" t="n">
        <v>848.25</v>
      </c>
      <c r="O4736" s="262" t="n">
        <v>9</v>
      </c>
      <c r="P4736" s="262" t="n">
        <v>1272.375</v>
      </c>
      <c r="Q4736" s="262" t="n">
        <v>1145.1375</v>
      </c>
      <c r="R4736" s="331" t="n">
        <f aca="false">A4736*F4736</f>
        <v>0.02</v>
      </c>
    </row>
    <row r="4737" s="1" customFormat="true" ht="12.75" hidden="false" customHeight="false" outlineLevel="0" collapsed="false">
      <c r="A4737" s="262" t="n">
        <v>1</v>
      </c>
      <c r="B4737" s="332" t="s">
        <v>2698</v>
      </c>
      <c r="C4737" s="332" t="s">
        <v>2699</v>
      </c>
      <c r="D4737" s="332" t="s">
        <v>2700</v>
      </c>
      <c r="E4737" s="262"/>
      <c r="F4737" s="331"/>
      <c r="G4737" s="333" t="n">
        <v>924</v>
      </c>
      <c r="H4737" s="333" t="n">
        <f aca="false">A4737*G4737*(1-H4735/100)</f>
        <v>924</v>
      </c>
      <c r="I4737" s="334" t="n">
        <v>684.32</v>
      </c>
      <c r="J4737" s="334" t="n">
        <f aca="false">(A4737*I4737)/J4735*K4735</f>
        <v>621.152</v>
      </c>
      <c r="K4737" s="335" t="n">
        <f aca="false">H4737-J4737</f>
        <v>302.848</v>
      </c>
      <c r="L4737" s="330"/>
      <c r="M4737" s="262"/>
      <c r="N4737" s="262" t="n">
        <v>684.32</v>
      </c>
      <c r="O4737" s="262" t="n">
        <v>7.52</v>
      </c>
      <c r="P4737" s="262" t="n">
        <v>1026.48</v>
      </c>
      <c r="Q4737" s="262" t="n">
        <v>923.832</v>
      </c>
      <c r="R4737" s="331" t="n">
        <f aca="false">A4737*F4737</f>
        <v>0</v>
      </c>
    </row>
    <row r="4738" s="1" customFormat="true" ht="12.75" hidden="false" customHeight="false" outlineLevel="0" collapsed="false">
      <c r="A4738" s="262" t="n">
        <v>1</v>
      </c>
      <c r="B4738" s="332" t="s">
        <v>2701</v>
      </c>
      <c r="C4738" s="332" t="s">
        <v>2702</v>
      </c>
      <c r="D4738" s="332" t="s">
        <v>2703</v>
      </c>
      <c r="E4738" s="262"/>
      <c r="F4738" s="331"/>
      <c r="G4738" s="333" t="n">
        <v>1923</v>
      </c>
      <c r="H4738" s="333" t="n">
        <f aca="false">A4738*G4738*(1-H4735/100)</f>
        <v>1923</v>
      </c>
      <c r="I4738" s="334" t="n">
        <v>1282.19</v>
      </c>
      <c r="J4738" s="334" t="n">
        <f aca="false">(A4738*I4738)/J4735*K4735</f>
        <v>1163.834</v>
      </c>
      <c r="K4738" s="335" t="n">
        <f aca="false">H4738-J4738</f>
        <v>759.166</v>
      </c>
      <c r="L4738" s="330"/>
      <c r="M4738" s="262"/>
      <c r="N4738" s="262" t="n">
        <v>1282.19</v>
      </c>
      <c r="O4738" s="262" t="n">
        <v>14.09</v>
      </c>
      <c r="P4738" s="262" t="n">
        <v>1923.285</v>
      </c>
      <c r="Q4738" s="262" t="n">
        <v>1923.285</v>
      </c>
      <c r="R4738" s="331" t="n">
        <f aca="false">A4738*F4738</f>
        <v>0</v>
      </c>
    </row>
    <row r="4739" s="1" customFormat="true" ht="12.75" hidden="false" customHeight="false" outlineLevel="0" collapsed="false">
      <c r="A4739" s="262" t="n">
        <v>7</v>
      </c>
      <c r="B4739" s="332" t="s">
        <v>1726</v>
      </c>
      <c r="C4739" s="332" t="s">
        <v>1550</v>
      </c>
      <c r="D4739" s="332" t="s">
        <v>1727</v>
      </c>
      <c r="E4739" s="262"/>
      <c r="F4739" s="331" t="n">
        <v>1.99</v>
      </c>
      <c r="G4739" s="333" t="n">
        <v>1401</v>
      </c>
      <c r="H4739" s="333" t="n">
        <f aca="false">A4739*G4739*(1-H4735/100)</f>
        <v>9807</v>
      </c>
      <c r="I4739" s="334" t="n">
        <v>1001</v>
      </c>
      <c r="J4739" s="334" t="n">
        <f aca="false">(A4739*I4739)/J4735*K4735</f>
        <v>6360.2</v>
      </c>
      <c r="K4739" s="335" t="n">
        <f aca="false">H4739-J4739</f>
        <v>3446.8</v>
      </c>
      <c r="L4739" s="330"/>
      <c r="M4739" s="262"/>
      <c r="N4739" s="262" t="n">
        <v>1001</v>
      </c>
      <c r="O4739" s="262" t="n">
        <v>11</v>
      </c>
      <c r="P4739" s="262" t="n">
        <v>1500</v>
      </c>
      <c r="Q4739" s="262" t="n">
        <v>1401.4</v>
      </c>
      <c r="R4739" s="331" t="n">
        <f aca="false">A4739*F4739</f>
        <v>13.93</v>
      </c>
    </row>
    <row r="4740" s="1" customFormat="true" ht="12.75" hidden="false" customHeight="false" outlineLevel="0" collapsed="false">
      <c r="A4740" s="262" t="n">
        <v>8</v>
      </c>
      <c r="B4740" s="332" t="s">
        <v>1761</v>
      </c>
      <c r="C4740" s="332" t="s">
        <v>1762</v>
      </c>
      <c r="D4740" s="332" t="s">
        <v>1763</v>
      </c>
      <c r="E4740" s="262"/>
      <c r="F4740" s="331" t="n">
        <v>0.1</v>
      </c>
      <c r="G4740" s="333" t="n">
        <v>160</v>
      </c>
      <c r="H4740" s="333" t="n">
        <f aca="false">A4740*G4740*(1-H4735/100)</f>
        <v>1280</v>
      </c>
      <c r="I4740" s="334" t="n">
        <v>118.4625</v>
      </c>
      <c r="J4740" s="334" t="n">
        <f aca="false">(A4740*I4740)/J4735*K4735</f>
        <v>860.22</v>
      </c>
      <c r="K4740" s="335" t="n">
        <f aca="false">H4740-J4740</f>
        <v>419.78</v>
      </c>
      <c r="L4740" s="330"/>
      <c r="M4740" s="262"/>
      <c r="N4740" s="262" t="n">
        <v>118.4625</v>
      </c>
      <c r="O4740" s="262" t="n">
        <v>1.35</v>
      </c>
      <c r="P4740" s="262" t="n">
        <v>190</v>
      </c>
      <c r="Q4740" s="262" t="n">
        <v>159.9244</v>
      </c>
      <c r="R4740" s="331" t="n">
        <f aca="false">A4740*F4740</f>
        <v>0.8</v>
      </c>
    </row>
    <row r="4741" s="1" customFormat="true" ht="12.75" hidden="false" customHeight="false" outlineLevel="0" collapsed="false">
      <c r="A4741" s="262" t="n">
        <v>3</v>
      </c>
      <c r="B4741" s="332" t="s">
        <v>3768</v>
      </c>
      <c r="C4741" s="332" t="s">
        <v>1762</v>
      </c>
      <c r="D4741" s="332" t="s">
        <v>3769</v>
      </c>
      <c r="E4741" s="262"/>
      <c r="F4741" s="331" t="n">
        <v>0.2</v>
      </c>
      <c r="G4741" s="333" t="n">
        <v>190</v>
      </c>
      <c r="H4741" s="333" t="n">
        <f aca="false">A4741*G4741*(1-H4735/100)</f>
        <v>570</v>
      </c>
      <c r="I4741" s="334" t="n">
        <v>140.4</v>
      </c>
      <c r="J4741" s="334" t="n">
        <f aca="false">(A4741*I4741)/J4735*K4735</f>
        <v>382.32</v>
      </c>
      <c r="K4741" s="335" t="n">
        <f aca="false">H4741-J4741</f>
        <v>187.68</v>
      </c>
      <c r="L4741" s="330"/>
      <c r="M4741" s="262"/>
      <c r="N4741" s="262" t="n">
        <v>140.4</v>
      </c>
      <c r="O4741" s="262" t="n">
        <v>1.6</v>
      </c>
      <c r="P4741" s="262" t="n">
        <v>220</v>
      </c>
      <c r="Q4741" s="262" t="n">
        <v>189.54</v>
      </c>
      <c r="R4741" s="331" t="n">
        <f aca="false">A4741*F4741</f>
        <v>0.6</v>
      </c>
    </row>
    <row r="4742" s="1" customFormat="true" ht="12.75" hidden="false" customHeight="false" outlineLevel="0" collapsed="false">
      <c r="A4742" s="262" t="n">
        <v>1</v>
      </c>
      <c r="B4742" s="332" t="s">
        <v>2234</v>
      </c>
      <c r="C4742" s="332" t="s">
        <v>2235</v>
      </c>
      <c r="D4742" s="332" t="s">
        <v>2236</v>
      </c>
      <c r="E4742" s="262"/>
      <c r="F4742" s="331" t="n">
        <v>1.6</v>
      </c>
      <c r="G4742" s="333" t="n">
        <v>2048</v>
      </c>
      <c r="H4742" s="333" t="n">
        <f aca="false">A4742*G4742*(1-H4735/100)</f>
        <v>2048</v>
      </c>
      <c r="I4742" s="334" t="n">
        <v>1137.5</v>
      </c>
      <c r="J4742" s="334" t="n">
        <f aca="false">(A4742*I4742)/J4735*K4735</f>
        <v>1032.5</v>
      </c>
      <c r="K4742" s="335" t="n">
        <f aca="false">H4742-J4742</f>
        <v>1015.5</v>
      </c>
      <c r="L4742" s="330"/>
      <c r="M4742" s="262"/>
      <c r="N4742" s="262" t="n">
        <v>1137.5</v>
      </c>
      <c r="O4742" s="262" t="n">
        <v>12.5</v>
      </c>
      <c r="P4742" s="262" t="n">
        <v>3000</v>
      </c>
      <c r="Q4742" s="262" t="n">
        <v>2047.5</v>
      </c>
      <c r="R4742" s="331" t="n">
        <f aca="false">A4742*F4742</f>
        <v>1.6</v>
      </c>
    </row>
    <row r="4743" s="1" customFormat="true" ht="12.75" hidden="false" customHeight="false" outlineLevel="0" collapsed="false">
      <c r="A4743" s="262" t="n">
        <v>10</v>
      </c>
      <c r="B4743" s="332" t="s">
        <v>1770</v>
      </c>
      <c r="C4743" s="332" t="s">
        <v>1771</v>
      </c>
      <c r="D4743" s="332" t="s">
        <v>1772</v>
      </c>
      <c r="E4743" s="262"/>
      <c r="F4743" s="331" t="n">
        <v>0.08</v>
      </c>
      <c r="G4743" s="333" t="n">
        <v>190</v>
      </c>
      <c r="H4743" s="333" t="n">
        <f aca="false">A4743*G4743*(1-H4735/100)</f>
        <v>1900</v>
      </c>
      <c r="I4743" s="334" t="n">
        <v>140.4</v>
      </c>
      <c r="J4743" s="334" t="n">
        <f aca="false">(A4743*I4743)/J4735*K4735</f>
        <v>1274.4</v>
      </c>
      <c r="K4743" s="335" t="n">
        <f aca="false">H4743-J4743</f>
        <v>625.6</v>
      </c>
      <c r="L4743" s="330"/>
      <c r="M4743" s="262"/>
      <c r="N4743" s="262" t="n">
        <v>140.4</v>
      </c>
      <c r="O4743" s="262" t="n">
        <v>1.6</v>
      </c>
      <c r="P4743" s="262" t="n">
        <v>210</v>
      </c>
      <c r="Q4743" s="262" t="n">
        <v>189.54</v>
      </c>
      <c r="R4743" s="331" t="n">
        <f aca="false">A4743*F4743</f>
        <v>0.8</v>
      </c>
    </row>
    <row r="4744" s="1" customFormat="true" ht="12.75" hidden="false" customHeight="false" outlineLevel="0" collapsed="false">
      <c r="A4744" s="262" t="n">
        <v>2</v>
      </c>
      <c r="B4744" s="332" t="s">
        <v>1613</v>
      </c>
      <c r="C4744" s="332" t="s">
        <v>1532</v>
      </c>
      <c r="D4744" s="332" t="s">
        <v>1614</v>
      </c>
      <c r="E4744" s="262"/>
      <c r="F4744" s="331" t="n">
        <v>0.59</v>
      </c>
      <c r="G4744" s="333" t="n">
        <v>131</v>
      </c>
      <c r="H4744" s="333" t="n">
        <f aca="false">A4744*G4744*(1-H4735/100)</f>
        <v>262</v>
      </c>
      <c r="I4744" s="334" t="n">
        <v>88.4</v>
      </c>
      <c r="J4744" s="334" t="n">
        <f aca="false">(A4744*I4744)/J4735*K4735</f>
        <v>160.48</v>
      </c>
      <c r="K4744" s="335" t="n">
        <f aca="false">H4744-J4744</f>
        <v>101.52</v>
      </c>
      <c r="L4744" s="330"/>
      <c r="M4744" s="262"/>
      <c r="N4744" s="262" t="n">
        <v>88.4</v>
      </c>
      <c r="O4744" s="262" t="n">
        <v>0.8</v>
      </c>
      <c r="P4744" s="262" t="n">
        <v>300</v>
      </c>
      <c r="Q4744" s="262" t="n">
        <v>131</v>
      </c>
      <c r="R4744" s="331" t="n">
        <f aca="false">A4744*F4744</f>
        <v>1.18</v>
      </c>
    </row>
    <row r="4745" s="1" customFormat="true" ht="12.75" hidden="false" customHeight="false" outlineLevel="0" collapsed="false">
      <c r="A4745" s="262" t="n">
        <v>2</v>
      </c>
      <c r="B4745" s="332" t="s">
        <v>2409</v>
      </c>
      <c r="C4745" s="332" t="s">
        <v>2410</v>
      </c>
      <c r="D4745" s="332" t="s">
        <v>2411</v>
      </c>
      <c r="E4745" s="262"/>
      <c r="F4745" s="331" t="n">
        <v>0.63</v>
      </c>
      <c r="G4745" s="333" t="n">
        <v>225</v>
      </c>
      <c r="H4745" s="333" t="n">
        <f aca="false">A4745*G4745*(1-H4735/100)</f>
        <v>450</v>
      </c>
      <c r="I4745" s="334" t="n">
        <v>158.015</v>
      </c>
      <c r="J4745" s="334" t="n">
        <f aca="false">(A4745*I4745)/J4735*K4735</f>
        <v>286.858</v>
      </c>
      <c r="K4745" s="335" t="n">
        <f aca="false">H4745-J4745</f>
        <v>163.142</v>
      </c>
      <c r="L4745" s="330"/>
      <c r="M4745" s="262"/>
      <c r="N4745" s="262" t="n">
        <v>158.015</v>
      </c>
      <c r="O4745" s="262" t="n">
        <v>1.43</v>
      </c>
      <c r="P4745" s="262" t="n">
        <v>500</v>
      </c>
      <c r="Q4745" s="262" t="n">
        <v>225</v>
      </c>
      <c r="R4745" s="331" t="n">
        <f aca="false">A4745*F4745</f>
        <v>1.26</v>
      </c>
    </row>
    <row r="4746" s="1" customFormat="true" ht="12.75" hidden="false" customHeight="false" outlineLevel="0" collapsed="false">
      <c r="A4746" s="262" t="n">
        <v>1</v>
      </c>
      <c r="B4746" s="332" t="s">
        <v>1973</v>
      </c>
      <c r="C4746" s="332" t="s">
        <v>1974</v>
      </c>
      <c r="D4746" s="332" t="s">
        <v>1975</v>
      </c>
      <c r="E4746" s="262"/>
      <c r="F4746" s="331" t="n">
        <v>1.84</v>
      </c>
      <c r="G4746" s="333" t="n">
        <v>685</v>
      </c>
      <c r="H4746" s="333" t="n">
        <f aca="false">A4746*G4746*(1-H4735/100)</f>
        <v>685</v>
      </c>
      <c r="I4746" s="334" t="n">
        <v>475.15</v>
      </c>
      <c r="J4746" s="334" t="n">
        <f aca="false">(A4746*I4746)/J4735*K4735</f>
        <v>431.29</v>
      </c>
      <c r="K4746" s="335" t="n">
        <f aca="false">H4746-J4746</f>
        <v>253.71</v>
      </c>
      <c r="L4746" s="330"/>
      <c r="M4746" s="262"/>
      <c r="N4746" s="262" t="n">
        <v>475.15</v>
      </c>
      <c r="O4746" s="262" t="n">
        <v>4.3</v>
      </c>
      <c r="P4746" s="262" t="n">
        <v>1300</v>
      </c>
      <c r="Q4746" s="262" t="n">
        <v>685</v>
      </c>
      <c r="R4746" s="331" t="n">
        <f aca="false">A4746*F4746</f>
        <v>1.84</v>
      </c>
    </row>
    <row r="4747" s="1" customFormat="true" ht="12.75" hidden="false" customHeight="false" outlineLevel="0" collapsed="false">
      <c r="A4747" s="262" t="n">
        <v>1</v>
      </c>
      <c r="B4747" s="332" t="s">
        <v>3311</v>
      </c>
      <c r="C4747" s="332" t="s">
        <v>3312</v>
      </c>
      <c r="D4747" s="332" t="s">
        <v>2716</v>
      </c>
      <c r="E4747" s="262"/>
      <c r="F4747" s="331" t="n">
        <v>4</v>
      </c>
      <c r="G4747" s="333" t="n">
        <v>1566</v>
      </c>
      <c r="H4747" s="333" t="n">
        <f aca="false">A4747*G4747*(1-H4735/100)</f>
        <v>1566</v>
      </c>
      <c r="I4747" s="334" t="n">
        <v>1080</v>
      </c>
      <c r="J4747" s="334" t="n">
        <f aca="false">(A4747*I4747)/J4735*K4735</f>
        <v>980.307692307692</v>
      </c>
      <c r="K4747" s="335" t="n">
        <f aca="false">H4747-J4747</f>
        <v>585.692307692308</v>
      </c>
      <c r="L4747" s="330"/>
      <c r="M4747" s="262"/>
      <c r="N4747" s="262" t="n">
        <v>1080</v>
      </c>
      <c r="O4747" s="262" t="n">
        <v>11.0769230769231</v>
      </c>
      <c r="P4747" s="262" t="n">
        <v>2800</v>
      </c>
      <c r="Q4747" s="262" t="n">
        <v>1566</v>
      </c>
      <c r="R4747" s="331" t="n">
        <f aca="false">A4747*F4747</f>
        <v>4</v>
      </c>
    </row>
    <row r="4748" s="1" customFormat="true" ht="12.75" hidden="false" customHeight="false" outlineLevel="0" collapsed="false">
      <c r="A4748" s="262" t="n">
        <v>2</v>
      </c>
      <c r="B4748" s="332" t="s">
        <v>1740</v>
      </c>
      <c r="C4748" s="332" t="s">
        <v>1741</v>
      </c>
      <c r="D4748" s="332" t="s">
        <v>1742</v>
      </c>
      <c r="E4748" s="262"/>
      <c r="F4748" s="331" t="n">
        <v>4.85</v>
      </c>
      <c r="G4748" s="333" t="n">
        <v>2575</v>
      </c>
      <c r="H4748" s="333" t="n">
        <f aca="false">A4748*G4748*(1-H4735/100)</f>
        <v>5150</v>
      </c>
      <c r="I4748" s="334" t="n">
        <v>1797.9</v>
      </c>
      <c r="J4748" s="334" t="n">
        <f aca="false">(A4748*I4748)/J4735*K4735</f>
        <v>3263.88</v>
      </c>
      <c r="K4748" s="335" t="n">
        <f aca="false">H4748-J4748</f>
        <v>1886.12</v>
      </c>
      <c r="L4748" s="330"/>
      <c r="M4748" s="262"/>
      <c r="N4748" s="262" t="n">
        <v>1797.9</v>
      </c>
      <c r="O4748" s="262" t="n">
        <v>18.44</v>
      </c>
      <c r="P4748" s="262" t="n">
        <v>3200</v>
      </c>
      <c r="Q4748" s="262" t="n">
        <v>2575</v>
      </c>
      <c r="R4748" s="331" t="n">
        <f aca="false">A4748*F4748</f>
        <v>9.7</v>
      </c>
    </row>
    <row r="4749" s="1" customFormat="true" ht="12.75" hidden="false" customHeight="false" outlineLevel="0" collapsed="false">
      <c r="A4749" s="262" t="n">
        <v>2</v>
      </c>
      <c r="B4749" s="332" t="s">
        <v>2412</v>
      </c>
      <c r="C4749" s="332" t="s">
        <v>1553</v>
      </c>
      <c r="D4749" s="332" t="s">
        <v>2413</v>
      </c>
      <c r="E4749" s="262"/>
      <c r="F4749" s="331" t="n">
        <v>5.5129</v>
      </c>
      <c r="G4749" s="333" t="n">
        <v>2251</v>
      </c>
      <c r="H4749" s="333" t="n">
        <f aca="false">A4749*G4749*(1-H4735/100)</f>
        <v>4502</v>
      </c>
      <c r="I4749" s="334" t="n">
        <v>1667.25</v>
      </c>
      <c r="J4749" s="334" t="n">
        <f aca="false">(A4749*I4749)/J4735*K4735</f>
        <v>3026.7</v>
      </c>
      <c r="K4749" s="335" t="n">
        <f aca="false">H4749-J4749</f>
        <v>1475.3</v>
      </c>
      <c r="L4749" s="330"/>
      <c r="M4749" s="262"/>
      <c r="N4749" s="262" t="n">
        <v>1667.25</v>
      </c>
      <c r="O4749" s="262" t="n">
        <v>19</v>
      </c>
      <c r="P4749" s="262" t="n">
        <v>2670</v>
      </c>
      <c r="Q4749" s="262" t="n">
        <v>2251</v>
      </c>
      <c r="R4749" s="331" t="n">
        <f aca="false">A4749*F4749</f>
        <v>11.0258</v>
      </c>
    </row>
    <row r="4750" s="1" customFormat="true" ht="12.75" hidden="false" customHeight="false" outlineLevel="0" collapsed="false">
      <c r="A4750" s="262" t="n">
        <v>4</v>
      </c>
      <c r="B4750" s="332" t="s">
        <v>2299</v>
      </c>
      <c r="C4750" s="332" t="s">
        <v>2077</v>
      </c>
      <c r="D4750" s="332" t="s">
        <v>2300</v>
      </c>
      <c r="E4750" s="262"/>
      <c r="F4750" s="331" t="n">
        <v>0.59</v>
      </c>
      <c r="G4750" s="333" t="n">
        <v>442</v>
      </c>
      <c r="H4750" s="333" t="n">
        <f aca="false">A4750*G4750*(1-H4735/100)</f>
        <v>1768</v>
      </c>
      <c r="I4750" s="334" t="n">
        <v>327.3075</v>
      </c>
      <c r="J4750" s="334" t="n">
        <f aca="false">(A4750*I4750)/J4735*K4735</f>
        <v>1188.378</v>
      </c>
      <c r="K4750" s="335" t="n">
        <f aca="false">H4750-J4750</f>
        <v>579.622</v>
      </c>
      <c r="L4750" s="330"/>
      <c r="M4750" s="262"/>
      <c r="N4750" s="262" t="n">
        <v>327.3075</v>
      </c>
      <c r="O4750" s="262" t="n">
        <v>3.73</v>
      </c>
      <c r="P4750" s="262"/>
      <c r="Q4750" s="262" t="n">
        <v>442</v>
      </c>
      <c r="R4750" s="331" t="n">
        <f aca="false">A4750*F4750</f>
        <v>2.36</v>
      </c>
    </row>
    <row r="4751" s="1" customFormat="true" ht="12.75" hidden="false" customHeight="false" outlineLevel="0" collapsed="false">
      <c r="A4751" s="262" t="n">
        <v>1</v>
      </c>
      <c r="B4751" s="332" t="s">
        <v>1842</v>
      </c>
      <c r="C4751" s="332" t="s">
        <v>1843</v>
      </c>
      <c r="D4751" s="332" t="s">
        <v>1844</v>
      </c>
      <c r="E4751" s="262"/>
      <c r="F4751" s="331" t="n">
        <v>1.3</v>
      </c>
      <c r="G4751" s="333" t="n">
        <v>545</v>
      </c>
      <c r="H4751" s="333" t="n">
        <f aca="false">A4751*G4751*(1-H4735/100)</f>
        <v>545</v>
      </c>
      <c r="I4751" s="334" t="n">
        <v>403.65</v>
      </c>
      <c r="J4751" s="334" t="n">
        <f aca="false">(A4751*I4751)/J4735*K4735</f>
        <v>366.39</v>
      </c>
      <c r="K4751" s="335" t="n">
        <f aca="false">H4751-J4751</f>
        <v>178.61</v>
      </c>
      <c r="L4751" s="330"/>
      <c r="M4751" s="262"/>
      <c r="N4751" s="262" t="n">
        <v>403.65</v>
      </c>
      <c r="O4751" s="262" t="n">
        <v>4.6</v>
      </c>
      <c r="P4751" s="262" t="n">
        <v>807.3</v>
      </c>
      <c r="Q4751" s="262" t="n">
        <v>545</v>
      </c>
      <c r="R4751" s="331" t="n">
        <f aca="false">A4751*F4751</f>
        <v>1.3</v>
      </c>
    </row>
    <row r="4752" s="1" customFormat="true" ht="12.75" hidden="false" customHeight="false" outlineLevel="0" collapsed="false">
      <c r="A4752" s="262" t="n">
        <v>1</v>
      </c>
      <c r="B4752" s="332" t="s">
        <v>1914</v>
      </c>
      <c r="C4752" s="332" t="s">
        <v>1565</v>
      </c>
      <c r="D4752" s="332" t="s">
        <v>1915</v>
      </c>
      <c r="E4752" s="262"/>
      <c r="F4752" s="331" t="n">
        <v>1.68</v>
      </c>
      <c r="G4752" s="333" t="n">
        <v>888</v>
      </c>
      <c r="H4752" s="333" t="n">
        <f aca="false">A4752*G4752*(1-H4735/100)</f>
        <v>888</v>
      </c>
      <c r="I4752" s="334" t="n">
        <v>658.125</v>
      </c>
      <c r="J4752" s="334" t="n">
        <f aca="false">(A4752*I4752)/J4735*K4735</f>
        <v>597.375</v>
      </c>
      <c r="K4752" s="335" t="n">
        <f aca="false">H4752-J4752</f>
        <v>290.625</v>
      </c>
      <c r="L4752" s="330"/>
      <c r="M4752" s="262"/>
      <c r="N4752" s="262" t="n">
        <v>658.125</v>
      </c>
      <c r="O4752" s="262" t="n">
        <v>7.5</v>
      </c>
      <c r="P4752" s="262" t="n">
        <v>1200</v>
      </c>
      <c r="Q4752" s="262" t="n">
        <v>888</v>
      </c>
      <c r="R4752" s="331" t="n">
        <f aca="false">A4752*F4752</f>
        <v>1.68</v>
      </c>
    </row>
    <row r="4753" s="1" customFormat="true" ht="12.75" hidden="false" customHeight="false" outlineLevel="0" collapsed="false">
      <c r="A4753" s="262" t="n">
        <v>1</v>
      </c>
      <c r="B4753" s="332" t="s">
        <v>4948</v>
      </c>
      <c r="C4753" s="332" t="s">
        <v>2603</v>
      </c>
      <c r="D4753" s="332" t="s">
        <v>4949</v>
      </c>
      <c r="E4753" s="262"/>
      <c r="F4753" s="331" t="n">
        <v>1.42</v>
      </c>
      <c r="G4753" s="333" t="n">
        <v>913</v>
      </c>
      <c r="H4753" s="333" t="n">
        <f aca="false">A4753*G4753*(1-H4735/100)</f>
        <v>913</v>
      </c>
      <c r="I4753" s="334" t="n">
        <v>702</v>
      </c>
      <c r="J4753" s="334" t="n">
        <f aca="false">(A4753*I4753)/J4735*K4735</f>
        <v>637.2</v>
      </c>
      <c r="K4753" s="335" t="n">
        <f aca="false">H4753-J4753</f>
        <v>275.8</v>
      </c>
      <c r="L4753" s="330"/>
      <c r="M4753" s="262"/>
      <c r="N4753" s="262" t="n">
        <v>702</v>
      </c>
      <c r="O4753" s="262" t="n">
        <v>8</v>
      </c>
      <c r="P4753" s="262" t="n">
        <v>1200</v>
      </c>
      <c r="Q4753" s="262" t="n">
        <v>913</v>
      </c>
      <c r="R4753" s="331" t="n">
        <f aca="false">A4753*F4753</f>
        <v>1.42</v>
      </c>
    </row>
    <row r="4754" s="1" customFormat="true" ht="12.75" hidden="false" customHeight="false" outlineLevel="0" collapsed="false">
      <c r="A4754" s="262" t="n">
        <v>6</v>
      </c>
      <c r="B4754" s="332" t="s">
        <v>4982</v>
      </c>
      <c r="C4754" s="332" t="s">
        <v>3110</v>
      </c>
      <c r="D4754" s="332" t="s">
        <v>4983</v>
      </c>
      <c r="E4754" s="262"/>
      <c r="F4754" s="331"/>
      <c r="G4754" s="333" t="n">
        <v>220</v>
      </c>
      <c r="H4754" s="333" t="n">
        <f aca="false">A4754*G4754*(1-H4735/100)</f>
        <v>1320</v>
      </c>
      <c r="I4754" s="334" t="n">
        <v>230.7825</v>
      </c>
      <c r="J4754" s="334" t="n">
        <f aca="false">(A4754*I4754)/J4735*K4735</f>
        <v>1256.877</v>
      </c>
      <c r="K4754" s="335" t="n">
        <f aca="false">H4754-J4754</f>
        <v>63.1230000000001</v>
      </c>
      <c r="L4754" s="330"/>
      <c r="M4754" s="262"/>
      <c r="N4754" s="262" t="n">
        <v>230.7825</v>
      </c>
      <c r="O4754" s="262" t="n">
        <v>2.63</v>
      </c>
      <c r="P4754" s="262" t="n">
        <v>350</v>
      </c>
      <c r="Q4754" s="262" t="n">
        <v>220</v>
      </c>
      <c r="R4754" s="331" t="n">
        <f aca="false">A4754*F4754</f>
        <v>0</v>
      </c>
    </row>
    <row r="4755" s="1" customFormat="true" ht="12.75" hidden="false" customHeight="false" outlineLevel="0" collapsed="false">
      <c r="A4755" s="336" t="n">
        <f aca="false">SUM(A4736:A4754)</f>
        <v>56</v>
      </c>
      <c r="B4755" s="336" t="s">
        <v>377</v>
      </c>
      <c r="C4755" s="336"/>
      <c r="D4755" s="336"/>
      <c r="E4755" s="336"/>
      <c r="F4755" s="337" t="n">
        <f aca="false">R4755</f>
        <v>53.5158</v>
      </c>
      <c r="G4755" s="338"/>
      <c r="H4755" s="339" t="n">
        <f aca="false">SUM(H4736:H4754)</f>
        <v>38791</v>
      </c>
      <c r="I4755" s="340"/>
      <c r="J4755" s="341" t="n">
        <f aca="false">SUM(J4736:J4754)</f>
        <v>25430.2616923077</v>
      </c>
      <c r="K4755" s="335" t="n">
        <f aca="false">SUM(K4736:K4754)</f>
        <v>13360.7383076923</v>
      </c>
      <c r="L4755" s="330"/>
      <c r="M4755" s="262"/>
      <c r="N4755" s="262"/>
      <c r="O4755" s="262"/>
      <c r="P4755" s="262"/>
      <c r="Q4755" s="262"/>
      <c r="R4755" s="331" t="n">
        <f aca="false">SUM(R4736:R4754)</f>
        <v>53.5158</v>
      </c>
    </row>
    <row r="4756" s="1" customFormat="true" ht="12.75" hidden="false" customHeight="false" outlineLevel="0" collapsed="false">
      <c r="A4756" s="262"/>
      <c r="B4756" s="272" t="s">
        <v>914</v>
      </c>
      <c r="C4756" s="342"/>
      <c r="D4756" s="342"/>
      <c r="E4756" s="262"/>
      <c r="F4756" s="262"/>
      <c r="G4756" s="333"/>
      <c r="H4756" s="343" t="n">
        <v>0</v>
      </c>
      <c r="I4756" s="344" t="n">
        <f aca="false">K4757/J4757</f>
        <v>0.525387369951201</v>
      </c>
      <c r="J4756" s="345"/>
      <c r="K4756" s="335"/>
      <c r="L4756" s="330"/>
      <c r="M4756" s="262"/>
      <c r="N4756" s="262"/>
      <c r="O4756" s="262"/>
      <c r="P4756" s="262"/>
      <c r="Q4756" s="262"/>
      <c r="R4756" s="331"/>
    </row>
    <row r="4757" s="1" customFormat="true" ht="13.5" hidden="false" customHeight="false" outlineLevel="0" collapsed="false">
      <c r="A4757" s="346"/>
      <c r="B4757" s="346" t="s">
        <v>915</v>
      </c>
      <c r="C4757" s="346"/>
      <c r="D4757" s="346"/>
      <c r="E4757" s="346"/>
      <c r="F4757" s="347"/>
      <c r="G4757" s="348"/>
      <c r="H4757" s="349" t="n">
        <f aca="false">SUM(H4755:H4756)</f>
        <v>38791</v>
      </c>
      <c r="I4757" s="350" t="n">
        <f aca="false">K4757/H4757</f>
        <v>0.344428818738684</v>
      </c>
      <c r="J4757" s="351" t="n">
        <f aca="false">SUM(J4755:J4756)</f>
        <v>25430.2616923077</v>
      </c>
      <c r="K4757" s="352" t="n">
        <f aca="false">H4757-J4757</f>
        <v>13360.7383076923</v>
      </c>
      <c r="L4757" s="330"/>
      <c r="M4757" s="262"/>
      <c r="N4757" s="262"/>
      <c r="O4757" s="262"/>
      <c r="P4757" s="262"/>
      <c r="Q4757" s="262"/>
      <c r="R4757" s="331"/>
    </row>
    <row r="4758" s="1" customFormat="true" ht="13.5" hidden="false" customHeight="false" outlineLevel="0" collapsed="false">
      <c r="A4758" s="262"/>
      <c r="B4758" s="332"/>
      <c r="C4758" s="342"/>
      <c r="D4758" s="342"/>
      <c r="E4758" s="262"/>
      <c r="F4758" s="262"/>
      <c r="G4758" s="262"/>
      <c r="H4758" s="262"/>
      <c r="I4758" s="354"/>
      <c r="J4758" s="354"/>
      <c r="K4758" s="355"/>
      <c r="L4758" s="330"/>
      <c r="M4758" s="262"/>
      <c r="N4758" s="262"/>
      <c r="O4758" s="262"/>
      <c r="P4758" s="262"/>
      <c r="Q4758" s="262"/>
      <c r="R4758" s="331"/>
    </row>
    <row r="4759" s="1" customFormat="true" ht="13.5" hidden="false" customHeight="false" outlineLevel="0" collapsed="false">
      <c r="A4759" s="322"/>
      <c r="B4759" s="323" t="s">
        <v>2515</v>
      </c>
      <c r="C4759" s="324" t="s">
        <v>3579</v>
      </c>
      <c r="D4759" s="325" t="n">
        <v>42810</v>
      </c>
      <c r="E4759" s="322"/>
      <c r="F4759" s="322" t="s">
        <v>4984</v>
      </c>
      <c r="G4759" s="324"/>
      <c r="H4759" s="326" t="n">
        <v>0</v>
      </c>
      <c r="I4759" s="327" t="s">
        <v>358</v>
      </c>
      <c r="J4759" s="328" t="n">
        <v>65</v>
      </c>
      <c r="K4759" s="329" t="n">
        <v>59</v>
      </c>
      <c r="L4759" s="330"/>
      <c r="M4759" s="262"/>
      <c r="N4759" s="262"/>
      <c r="O4759" s="262"/>
      <c r="P4759" s="262"/>
      <c r="Q4759" s="262"/>
      <c r="R4759" s="331"/>
    </row>
    <row r="4760" s="1" customFormat="true" ht="12.75" hidden="false" customHeight="false" outlineLevel="0" collapsed="false">
      <c r="A4760" s="262" t="n">
        <v>6</v>
      </c>
      <c r="B4760" s="332" t="s">
        <v>2488</v>
      </c>
      <c r="C4760" s="332" t="s">
        <v>1861</v>
      </c>
      <c r="D4760" s="332" t="s">
        <v>4985</v>
      </c>
      <c r="E4760" s="262"/>
      <c r="F4760" s="331" t="n">
        <v>6.79</v>
      </c>
      <c r="G4760" s="333" t="n">
        <v>2448</v>
      </c>
      <c r="H4760" s="333" t="n">
        <f aca="false">A4760*G4760*(1-H4759/100)</f>
        <v>14688</v>
      </c>
      <c r="I4760" s="334" t="n">
        <v>1842.75</v>
      </c>
      <c r="J4760" s="334" t="n">
        <f aca="false">(A4760*I4760)/J4759*K4759</f>
        <v>10035.9</v>
      </c>
      <c r="K4760" s="335" t="n">
        <f aca="false">H4760-J4760</f>
        <v>4652.1</v>
      </c>
      <c r="L4760" s="330"/>
      <c r="M4760" s="262"/>
      <c r="N4760" s="262" t="n">
        <v>1842.75</v>
      </c>
      <c r="O4760" s="262" t="n">
        <v>21</v>
      </c>
      <c r="P4760" s="262" t="n">
        <v>3320</v>
      </c>
      <c r="Q4760" s="262" t="n">
        <v>2488</v>
      </c>
      <c r="R4760" s="331" t="n">
        <f aca="false">A4760*F4760</f>
        <v>40.74</v>
      </c>
    </row>
    <row r="4761" s="1" customFormat="true" ht="12.75" hidden="false" customHeight="false" outlineLevel="0" collapsed="false">
      <c r="A4761" s="336" t="n">
        <f aca="false">SUM(A4760:A4760)</f>
        <v>6</v>
      </c>
      <c r="B4761" s="336" t="s">
        <v>377</v>
      </c>
      <c r="C4761" s="336"/>
      <c r="D4761" s="336"/>
      <c r="E4761" s="336"/>
      <c r="F4761" s="337" t="n">
        <f aca="false">R4761</f>
        <v>40.74</v>
      </c>
      <c r="G4761" s="338"/>
      <c r="H4761" s="339" t="n">
        <f aca="false">SUM(H4760:H4760)</f>
        <v>14688</v>
      </c>
      <c r="I4761" s="340"/>
      <c r="J4761" s="341" t="n">
        <f aca="false">SUM(J4760:J4760)</f>
        <v>10035.9</v>
      </c>
      <c r="K4761" s="335" t="n">
        <f aca="false">SUM(K4760:K4760)</f>
        <v>4652.1</v>
      </c>
      <c r="L4761" s="330"/>
      <c r="M4761" s="262"/>
      <c r="N4761" s="262"/>
      <c r="O4761" s="262"/>
      <c r="P4761" s="262"/>
      <c r="Q4761" s="262"/>
      <c r="R4761" s="331" t="n">
        <f aca="false">SUM(R4760:R4760)</f>
        <v>40.74</v>
      </c>
    </row>
    <row r="4762" s="1" customFormat="true" ht="12.75" hidden="false" customHeight="false" outlineLevel="0" collapsed="false">
      <c r="A4762" s="262"/>
      <c r="B4762" s="272" t="s">
        <v>914</v>
      </c>
      <c r="C4762" s="342"/>
      <c r="D4762" s="342"/>
      <c r="E4762" s="262"/>
      <c r="F4762" s="262"/>
      <c r="G4762" s="333"/>
      <c r="H4762" s="343" t="n">
        <v>0</v>
      </c>
      <c r="I4762" s="344" t="n">
        <f aca="false">K4763/J4763</f>
        <v>0.463545870325531</v>
      </c>
      <c r="J4762" s="345"/>
      <c r="K4762" s="335"/>
      <c r="L4762" s="330"/>
      <c r="M4762" s="262"/>
      <c r="N4762" s="262"/>
      <c r="O4762" s="262"/>
      <c r="P4762" s="262"/>
      <c r="Q4762" s="262"/>
      <c r="R4762" s="331"/>
    </row>
    <row r="4763" s="1" customFormat="true" ht="13.5" hidden="false" customHeight="false" outlineLevel="0" collapsed="false">
      <c r="A4763" s="346"/>
      <c r="B4763" s="346" t="s">
        <v>915</v>
      </c>
      <c r="C4763" s="346"/>
      <c r="D4763" s="346"/>
      <c r="E4763" s="346"/>
      <c r="F4763" s="347"/>
      <c r="G4763" s="348"/>
      <c r="H4763" s="349" t="n">
        <f aca="false">SUM(H4761:H4762)</f>
        <v>14688</v>
      </c>
      <c r="I4763" s="350" t="n">
        <f aca="false">K4763/H4763</f>
        <v>0.316727941176471</v>
      </c>
      <c r="J4763" s="351" t="n">
        <f aca="false">SUM(J4761:J4762)</f>
        <v>10035.9</v>
      </c>
      <c r="K4763" s="352" t="n">
        <f aca="false">H4763-J4763</f>
        <v>4652.1</v>
      </c>
      <c r="L4763" s="330"/>
      <c r="M4763" s="262"/>
      <c r="N4763" s="262"/>
      <c r="O4763" s="262"/>
      <c r="P4763" s="262"/>
      <c r="Q4763" s="262"/>
      <c r="R4763" s="331"/>
    </row>
    <row r="4764" s="1" customFormat="true" ht="13.5" hidden="false" customHeight="false" outlineLevel="0" collapsed="false">
      <c r="A4764" s="262"/>
      <c r="B4764" s="332"/>
      <c r="C4764" s="342"/>
      <c r="D4764" s="342"/>
      <c r="E4764" s="262"/>
      <c r="F4764" s="262"/>
      <c r="G4764" s="262"/>
      <c r="H4764" s="262"/>
      <c r="I4764" s="354"/>
      <c r="J4764" s="354"/>
      <c r="K4764" s="355"/>
      <c r="L4764" s="330"/>
      <c r="M4764" s="262"/>
      <c r="N4764" s="262"/>
      <c r="O4764" s="262"/>
      <c r="P4764" s="262"/>
      <c r="Q4764" s="262"/>
      <c r="R4764" s="331"/>
    </row>
    <row r="4765" s="1" customFormat="true" ht="13.5" hidden="false" customHeight="false" outlineLevel="0" collapsed="false">
      <c r="A4765" s="322"/>
      <c r="B4765" s="323" t="s">
        <v>3884</v>
      </c>
      <c r="C4765" s="324" t="s">
        <v>4986</v>
      </c>
      <c r="D4765" s="325" t="n">
        <v>42810</v>
      </c>
      <c r="E4765" s="322"/>
      <c r="F4765" s="322" t="s">
        <v>4984</v>
      </c>
      <c r="G4765" s="324"/>
      <c r="H4765" s="326" t="n">
        <v>0</v>
      </c>
      <c r="I4765" s="327" t="s">
        <v>358</v>
      </c>
      <c r="J4765" s="328" t="n">
        <v>65</v>
      </c>
      <c r="K4765" s="329" t="n">
        <v>59</v>
      </c>
      <c r="L4765" s="330"/>
      <c r="M4765" s="262"/>
      <c r="N4765" s="262"/>
      <c r="O4765" s="262"/>
      <c r="P4765" s="262"/>
      <c r="Q4765" s="262"/>
      <c r="R4765" s="331"/>
    </row>
    <row r="4766" s="1" customFormat="true" ht="12.75" hidden="false" customHeight="false" outlineLevel="0" collapsed="false">
      <c r="A4766" s="262" t="n">
        <v>1</v>
      </c>
      <c r="B4766" s="332" t="s">
        <v>3917</v>
      </c>
      <c r="C4766" s="332" t="s">
        <v>2287</v>
      </c>
      <c r="D4766" s="332" t="s">
        <v>3918</v>
      </c>
      <c r="E4766" s="262"/>
      <c r="F4766" s="331" t="n">
        <v>72.22</v>
      </c>
      <c r="G4766" s="333" t="n">
        <v>11830</v>
      </c>
      <c r="H4766" s="333" t="n">
        <f aca="false">A4766*G4766*(1-H4765/100)</f>
        <v>11830</v>
      </c>
      <c r="I4766" s="334" t="n">
        <v>9858.03</v>
      </c>
      <c r="J4766" s="334" t="n">
        <f aca="false">(A4766*I4766)/J4765*K4765</f>
        <v>8948.058</v>
      </c>
      <c r="K4766" s="335" t="n">
        <f aca="false">H4766-J4766</f>
        <v>2881.942</v>
      </c>
      <c r="L4766" s="330"/>
      <c r="M4766" s="262"/>
      <c r="N4766" s="262" t="n">
        <v>9858.03</v>
      </c>
      <c r="O4766" s="262" t="n">
        <v>108.33</v>
      </c>
      <c r="P4766" s="262" t="n">
        <v>14787.045</v>
      </c>
      <c r="Q4766" s="262" t="n">
        <v>11829.636</v>
      </c>
      <c r="R4766" s="331" t="n">
        <f aca="false">A4766*F4766</f>
        <v>72.22</v>
      </c>
    </row>
    <row r="4767" s="1" customFormat="true" ht="12.75" hidden="false" customHeight="false" outlineLevel="0" collapsed="false">
      <c r="A4767" s="336" t="n">
        <f aca="false">SUM(A4766:A4766)</f>
        <v>1</v>
      </c>
      <c r="B4767" s="336" t="s">
        <v>377</v>
      </c>
      <c r="C4767" s="336"/>
      <c r="D4767" s="336"/>
      <c r="E4767" s="336"/>
      <c r="F4767" s="337" t="n">
        <f aca="false">R4767</f>
        <v>72.22</v>
      </c>
      <c r="G4767" s="338"/>
      <c r="H4767" s="339" t="n">
        <f aca="false">SUM(H4766:H4766)</f>
        <v>11830</v>
      </c>
      <c r="I4767" s="340"/>
      <c r="J4767" s="341" t="n">
        <f aca="false">SUM(J4766:J4766)</f>
        <v>8948.058</v>
      </c>
      <c r="K4767" s="335" t="n">
        <f aca="false">SUM(K4766:K4766)</f>
        <v>2881.942</v>
      </c>
      <c r="L4767" s="330"/>
      <c r="M4767" s="262"/>
      <c r="N4767" s="262"/>
      <c r="O4767" s="262"/>
      <c r="P4767" s="262"/>
      <c r="Q4767" s="262"/>
      <c r="R4767" s="331" t="n">
        <f aca="false">SUM(R4766:R4766)</f>
        <v>72.22</v>
      </c>
    </row>
    <row r="4768" s="1" customFormat="true" ht="12.75" hidden="false" customHeight="false" outlineLevel="0" collapsed="false">
      <c r="A4768" s="262"/>
      <c r="B4768" s="272" t="s">
        <v>914</v>
      </c>
      <c r="C4768" s="342"/>
      <c r="D4768" s="342"/>
      <c r="E4768" s="262"/>
      <c r="F4768" s="262"/>
      <c r="G4768" s="333"/>
      <c r="H4768" s="343" t="n">
        <v>0</v>
      </c>
      <c r="I4768" s="344" t="n">
        <f aca="false">K4769/J4769</f>
        <v>0.322074577522855</v>
      </c>
      <c r="J4768" s="345"/>
      <c r="K4768" s="335"/>
      <c r="L4768" s="330"/>
      <c r="M4768" s="262"/>
      <c r="N4768" s="262"/>
      <c r="O4768" s="262"/>
      <c r="P4768" s="262"/>
      <c r="Q4768" s="262"/>
      <c r="R4768" s="331"/>
    </row>
    <row r="4769" s="1" customFormat="true" ht="13.5" hidden="false" customHeight="false" outlineLevel="0" collapsed="false">
      <c r="A4769" s="346"/>
      <c r="B4769" s="346" t="s">
        <v>915</v>
      </c>
      <c r="C4769" s="346"/>
      <c r="D4769" s="346"/>
      <c r="E4769" s="346"/>
      <c r="F4769" s="347"/>
      <c r="G4769" s="348"/>
      <c r="H4769" s="349" t="n">
        <f aca="false">SUM(H4767:H4768)</f>
        <v>11830</v>
      </c>
      <c r="I4769" s="350" t="n">
        <f aca="false">K4769/H4769</f>
        <v>0.243613017751479</v>
      </c>
      <c r="J4769" s="351" t="n">
        <f aca="false">SUM(J4767:J4768)</f>
        <v>8948.058</v>
      </c>
      <c r="K4769" s="352" t="n">
        <f aca="false">H4769-J4769</f>
        <v>2881.942</v>
      </c>
      <c r="L4769" s="330"/>
      <c r="M4769" s="262"/>
      <c r="N4769" s="262"/>
      <c r="O4769" s="262"/>
      <c r="P4769" s="262"/>
      <c r="Q4769" s="262"/>
      <c r="R4769" s="331"/>
    </row>
    <row r="4770" s="1" customFormat="true" ht="13.5" hidden="false" customHeight="false" outlineLevel="0" collapsed="false">
      <c r="A4770" s="262"/>
      <c r="B4770" s="332"/>
      <c r="C4770" s="342"/>
      <c r="D4770" s="342"/>
      <c r="E4770" s="262"/>
      <c r="F4770" s="262"/>
      <c r="G4770" s="262"/>
      <c r="H4770" s="262"/>
      <c r="I4770" s="354"/>
      <c r="J4770" s="354"/>
      <c r="K4770" s="355"/>
      <c r="L4770" s="330"/>
      <c r="M4770" s="262"/>
      <c r="N4770" s="262"/>
      <c r="O4770" s="262"/>
      <c r="P4770" s="262"/>
      <c r="Q4770" s="262"/>
      <c r="R4770" s="331"/>
    </row>
    <row r="4771" s="1" customFormat="true" ht="13.5" hidden="false" customHeight="false" outlineLevel="0" collapsed="false">
      <c r="A4771" s="322"/>
      <c r="B4771" s="323" t="s">
        <v>4987</v>
      </c>
      <c r="C4771" s="324"/>
      <c r="D4771" s="325" t="n">
        <v>42810</v>
      </c>
      <c r="E4771" s="322"/>
      <c r="F4771" s="322" t="s">
        <v>4984</v>
      </c>
      <c r="G4771" s="324"/>
      <c r="H4771" s="326" t="n">
        <v>0</v>
      </c>
      <c r="I4771" s="327" t="s">
        <v>358</v>
      </c>
      <c r="J4771" s="328" t="n">
        <v>65</v>
      </c>
      <c r="K4771" s="329" t="n">
        <v>59</v>
      </c>
      <c r="L4771" s="330"/>
      <c r="M4771" s="262"/>
      <c r="N4771" s="262"/>
      <c r="O4771" s="262"/>
      <c r="P4771" s="262"/>
      <c r="Q4771" s="262"/>
      <c r="R4771" s="331"/>
    </row>
    <row r="4772" s="1" customFormat="true" ht="12.75" hidden="false" customHeight="false" outlineLevel="0" collapsed="false">
      <c r="A4772" s="262" t="n">
        <v>2</v>
      </c>
      <c r="B4772" s="332" t="s">
        <v>2050</v>
      </c>
      <c r="C4772" s="332" t="s">
        <v>1974</v>
      </c>
      <c r="D4772" s="332" t="s">
        <v>2051</v>
      </c>
      <c r="E4772" s="262"/>
      <c r="F4772" s="331" t="n">
        <v>0.52</v>
      </c>
      <c r="G4772" s="333" t="n">
        <v>470</v>
      </c>
      <c r="H4772" s="333" t="n">
        <f aca="false">A4772*G4772*(1-H4771/100)</f>
        <v>940</v>
      </c>
      <c r="I4772" s="334" t="n">
        <v>337.5</v>
      </c>
      <c r="J4772" s="334" t="n">
        <f aca="false">(A4772*I4772)/J4771*K4771</f>
        <v>612.692307692308</v>
      </c>
      <c r="K4772" s="335" t="n">
        <f aca="false">H4772-J4772</f>
        <v>327.307692307692</v>
      </c>
      <c r="L4772" s="330"/>
      <c r="M4772" s="262"/>
      <c r="N4772" s="262" t="n">
        <v>337.5</v>
      </c>
      <c r="O4772" s="262" t="n">
        <v>3.84615384615385</v>
      </c>
      <c r="P4772" s="262" t="n">
        <v>800</v>
      </c>
      <c r="Q4772" s="262" t="n">
        <v>470</v>
      </c>
      <c r="R4772" s="331" t="n">
        <f aca="false">A4772*F4772</f>
        <v>1.04</v>
      </c>
    </row>
    <row r="4773" s="1" customFormat="true" ht="12.75" hidden="false" customHeight="false" outlineLevel="0" collapsed="false">
      <c r="A4773" s="262" t="n">
        <v>2</v>
      </c>
      <c r="B4773" s="332" t="s">
        <v>4988</v>
      </c>
      <c r="C4773" s="332" t="s">
        <v>4989</v>
      </c>
      <c r="D4773" s="332" t="s">
        <v>3679</v>
      </c>
      <c r="E4773" s="262"/>
      <c r="F4773" s="331" t="n">
        <v>4.2</v>
      </c>
      <c r="G4773" s="333" t="n">
        <v>2444</v>
      </c>
      <c r="H4773" s="333" t="n">
        <f aca="false">A4773*G4773*(1-H4771/100)</f>
        <v>4888</v>
      </c>
      <c r="I4773" s="334" t="n">
        <v>1576.575</v>
      </c>
      <c r="J4773" s="334" t="n">
        <f aca="false">(A4773*I4773)/J4771*K4771</f>
        <v>2862.09</v>
      </c>
      <c r="K4773" s="335" t="n">
        <f aca="false">H4773-J4773</f>
        <v>2025.91</v>
      </c>
      <c r="L4773" s="330"/>
      <c r="M4773" s="262"/>
      <c r="N4773" s="262" t="n">
        <v>1576.575</v>
      </c>
      <c r="O4773" s="262" t="n">
        <v>16.17</v>
      </c>
      <c r="P4773" s="262" t="n">
        <v>3100</v>
      </c>
      <c r="Q4773" s="262" t="n">
        <v>2444</v>
      </c>
      <c r="R4773" s="331" t="n">
        <f aca="false">A4773*F4773</f>
        <v>8.4</v>
      </c>
    </row>
    <row r="4774" s="1" customFormat="true" ht="12.75" hidden="false" customHeight="false" outlineLevel="0" collapsed="false">
      <c r="A4774" s="262" t="n">
        <v>2</v>
      </c>
      <c r="B4774" s="332" t="s">
        <v>4990</v>
      </c>
      <c r="C4774" s="332" t="s">
        <v>1744</v>
      </c>
      <c r="D4774" s="332" t="s">
        <v>4991</v>
      </c>
      <c r="E4774" s="262"/>
      <c r="F4774" s="331" t="n">
        <v>0.58</v>
      </c>
      <c r="G4774" s="333" t="n">
        <v>250</v>
      </c>
      <c r="H4774" s="333" t="n">
        <f aca="false">A4774*G4774*(1-H4771/100)</f>
        <v>500</v>
      </c>
      <c r="I4774" s="334" t="n">
        <v>166.725</v>
      </c>
      <c r="J4774" s="334" t="n">
        <f aca="false">(A4774*I4774)/J4771*K4771</f>
        <v>302.67</v>
      </c>
      <c r="K4774" s="335" t="n">
        <f aca="false">H4774-J4774</f>
        <v>197.33</v>
      </c>
      <c r="L4774" s="330"/>
      <c r="M4774" s="262"/>
      <c r="N4774" s="262" t="n">
        <v>166.725</v>
      </c>
      <c r="O4774" s="262" t="n">
        <v>1.9</v>
      </c>
      <c r="P4774" s="262" t="n">
        <v>333</v>
      </c>
      <c r="Q4774" s="262" t="n">
        <v>250</v>
      </c>
      <c r="R4774" s="331" t="n">
        <f aca="false">A4774*F4774</f>
        <v>1.16</v>
      </c>
    </row>
    <row r="4775" s="1" customFormat="true" ht="12.75" hidden="false" customHeight="false" outlineLevel="0" collapsed="false">
      <c r="A4775" s="262" t="n">
        <v>1</v>
      </c>
      <c r="B4775" s="332" t="s">
        <v>3730</v>
      </c>
      <c r="C4775" s="332" t="s">
        <v>1809</v>
      </c>
      <c r="D4775" s="332" t="s">
        <v>3731</v>
      </c>
      <c r="E4775" s="262"/>
      <c r="F4775" s="331" t="n">
        <v>0.71</v>
      </c>
      <c r="G4775" s="333" t="n">
        <v>842</v>
      </c>
      <c r="H4775" s="333" t="n">
        <f aca="false">A4775*G4775*(1-H4771/100)</f>
        <v>842</v>
      </c>
      <c r="I4775" s="334" t="n">
        <v>526.5</v>
      </c>
      <c r="J4775" s="334" t="n">
        <f aca="false">(A4775*I4775)/J4771*K4771</f>
        <v>477.9</v>
      </c>
      <c r="K4775" s="335" t="n">
        <f aca="false">H4775-J4775</f>
        <v>364.1</v>
      </c>
      <c r="L4775" s="330"/>
      <c r="M4775" s="262"/>
      <c r="N4775" s="262" t="n">
        <v>526.5</v>
      </c>
      <c r="O4775" s="262" t="n">
        <v>6</v>
      </c>
      <c r="P4775" s="262" t="n">
        <v>950</v>
      </c>
      <c r="Q4775" s="262" t="n">
        <v>842</v>
      </c>
      <c r="R4775" s="331" t="n">
        <f aca="false">A4775*F4775</f>
        <v>0.71</v>
      </c>
    </row>
    <row r="4776" s="1" customFormat="true" ht="12.75" hidden="false" customHeight="false" outlineLevel="0" collapsed="false">
      <c r="A4776" s="336" t="n">
        <f aca="false">SUM(A4772:A4775)</f>
        <v>7</v>
      </c>
      <c r="B4776" s="336" t="s">
        <v>377</v>
      </c>
      <c r="C4776" s="336"/>
      <c r="D4776" s="336"/>
      <c r="E4776" s="336"/>
      <c r="F4776" s="337" t="n">
        <f aca="false">R4776</f>
        <v>11.31</v>
      </c>
      <c r="G4776" s="338"/>
      <c r="H4776" s="339" t="n">
        <f aca="false">SUM(H4772:H4775)</f>
        <v>7170</v>
      </c>
      <c r="I4776" s="340"/>
      <c r="J4776" s="341" t="n">
        <f aca="false">SUM(J4772:J4775)</f>
        <v>4255.35230769231</v>
      </c>
      <c r="K4776" s="335" t="n">
        <f aca="false">SUM(K4772:K4775)</f>
        <v>2914.64769230769</v>
      </c>
      <c r="L4776" s="330"/>
      <c r="M4776" s="262"/>
      <c r="N4776" s="262"/>
      <c r="O4776" s="262"/>
      <c r="P4776" s="262"/>
      <c r="Q4776" s="262"/>
      <c r="R4776" s="331" t="n">
        <f aca="false">SUM(R4772:R4775)</f>
        <v>11.31</v>
      </c>
    </row>
    <row r="4777" s="1" customFormat="true" ht="12.75" hidden="false" customHeight="false" outlineLevel="0" collapsed="false">
      <c r="A4777" s="262"/>
      <c r="B4777" s="272" t="s">
        <v>914</v>
      </c>
      <c r="C4777" s="342"/>
      <c r="D4777" s="342"/>
      <c r="E4777" s="262"/>
      <c r="F4777" s="262"/>
      <c r="G4777" s="333"/>
      <c r="H4777" s="343" t="n">
        <v>0</v>
      </c>
      <c r="I4777" s="344" t="n">
        <f aca="false">K4778/J4778</f>
        <v>0.684936870453463</v>
      </c>
      <c r="J4777" s="345"/>
      <c r="K4777" s="335"/>
      <c r="L4777" s="330"/>
      <c r="M4777" s="262"/>
      <c r="N4777" s="262"/>
      <c r="O4777" s="262"/>
      <c r="P4777" s="262"/>
      <c r="Q4777" s="262"/>
      <c r="R4777" s="331"/>
    </row>
    <row r="4778" s="1" customFormat="true" ht="13.5" hidden="false" customHeight="false" outlineLevel="0" collapsed="false">
      <c r="A4778" s="346"/>
      <c r="B4778" s="346" t="s">
        <v>915</v>
      </c>
      <c r="C4778" s="346"/>
      <c r="D4778" s="346"/>
      <c r="E4778" s="346"/>
      <c r="F4778" s="347"/>
      <c r="G4778" s="348"/>
      <c r="H4778" s="349" t="n">
        <f aca="false">SUM(H4776:H4777)</f>
        <v>7170</v>
      </c>
      <c r="I4778" s="350" t="n">
        <f aca="false">K4778/H4778</f>
        <v>0.406505954296749</v>
      </c>
      <c r="J4778" s="351" t="n">
        <f aca="false">SUM(J4776:J4777)</f>
        <v>4255.35230769231</v>
      </c>
      <c r="K4778" s="352" t="n">
        <f aca="false">H4778-J4778</f>
        <v>2914.64769230769</v>
      </c>
      <c r="L4778" s="330"/>
      <c r="M4778" s="262"/>
      <c r="N4778" s="262"/>
      <c r="O4778" s="262"/>
      <c r="P4778" s="262"/>
      <c r="Q4778" s="262"/>
      <c r="R4778" s="331"/>
    </row>
    <row r="4779" s="1" customFormat="true" ht="13.5" hidden="false" customHeight="false" outlineLevel="0" collapsed="false">
      <c r="A4779" s="262"/>
      <c r="B4779" s="332"/>
      <c r="C4779" s="342"/>
      <c r="D4779" s="342"/>
      <c r="E4779" s="262"/>
      <c r="F4779" s="262"/>
      <c r="G4779" s="262"/>
      <c r="H4779" s="262"/>
      <c r="I4779" s="354"/>
      <c r="J4779" s="354"/>
      <c r="K4779" s="355"/>
      <c r="L4779" s="330"/>
      <c r="M4779" s="262"/>
      <c r="N4779" s="262"/>
      <c r="O4779" s="262"/>
      <c r="P4779" s="262"/>
      <c r="Q4779" s="262"/>
      <c r="R4779" s="331"/>
    </row>
    <row r="4780" s="1" customFormat="true" ht="13.5" hidden="false" customHeight="false" outlineLevel="0" collapsed="false">
      <c r="A4780" s="322"/>
      <c r="B4780" s="323" t="s">
        <v>2885</v>
      </c>
      <c r="C4780" s="324" t="s">
        <v>4992</v>
      </c>
      <c r="D4780" s="325" t="n">
        <v>42811</v>
      </c>
      <c r="E4780" s="322"/>
      <c r="F4780" s="322" t="s">
        <v>4984</v>
      </c>
      <c r="G4780" s="324"/>
      <c r="H4780" s="326" t="n">
        <v>0</v>
      </c>
      <c r="I4780" s="327" t="s">
        <v>358</v>
      </c>
      <c r="J4780" s="328" t="n">
        <v>65</v>
      </c>
      <c r="K4780" s="329" t="n">
        <v>59</v>
      </c>
      <c r="L4780" s="330"/>
      <c r="M4780" s="262"/>
      <c r="N4780" s="262"/>
      <c r="O4780" s="262"/>
      <c r="P4780" s="262"/>
      <c r="Q4780" s="262"/>
      <c r="R4780" s="331"/>
    </row>
    <row r="4781" s="1" customFormat="true" ht="12.75" hidden="false" customHeight="false" outlineLevel="0" collapsed="false">
      <c r="A4781" s="262" t="n">
        <v>2</v>
      </c>
      <c r="B4781" s="332" t="s">
        <v>3150</v>
      </c>
      <c r="C4781" s="332" t="s">
        <v>2241</v>
      </c>
      <c r="D4781" s="332" t="s">
        <v>3151</v>
      </c>
      <c r="E4781" s="262"/>
      <c r="F4781" s="331" t="n">
        <v>1.38</v>
      </c>
      <c r="G4781" s="333" t="n">
        <v>1612</v>
      </c>
      <c r="H4781" s="333" t="n">
        <f aca="false">A4781*G4781*(1-H4780/100)</f>
        <v>3224</v>
      </c>
      <c r="I4781" s="334" t="n">
        <v>1007.37</v>
      </c>
      <c r="J4781" s="334" t="n">
        <f aca="false">(A4781*I4781)/J4780*K4780</f>
        <v>1828.764</v>
      </c>
      <c r="K4781" s="335" t="n">
        <f aca="false">H4781-J4781</f>
        <v>1395.236</v>
      </c>
      <c r="L4781" s="330"/>
      <c r="M4781" s="262"/>
      <c r="N4781" s="262" t="n">
        <v>1007.37</v>
      </c>
      <c r="O4781" s="262" t="n">
        <v>11.07</v>
      </c>
      <c r="P4781" s="262"/>
      <c r="Q4781" s="262" t="n">
        <v>1611.792</v>
      </c>
      <c r="R4781" s="331" t="n">
        <f aca="false">A4781*F4781</f>
        <v>2.76</v>
      </c>
    </row>
    <row r="4782" s="1" customFormat="true" ht="12.75" hidden="false" customHeight="false" outlineLevel="0" collapsed="false">
      <c r="A4782" s="262" t="n">
        <v>1</v>
      </c>
      <c r="B4782" s="332" t="s">
        <v>4993</v>
      </c>
      <c r="C4782" s="332" t="s">
        <v>925</v>
      </c>
      <c r="D4782" s="332" t="s">
        <v>4994</v>
      </c>
      <c r="E4782" s="262"/>
      <c r="F4782" s="331" t="n">
        <v>0.32</v>
      </c>
      <c r="G4782" s="333" t="n">
        <v>4100</v>
      </c>
      <c r="H4782" s="333" t="n">
        <f aca="false">A4782*G4782*(1-H4780/100)</f>
        <v>4100</v>
      </c>
      <c r="I4782" s="334" t="n">
        <v>3843.45</v>
      </c>
      <c r="J4782" s="334" t="n">
        <f aca="false">(A4782*I4782)/J4780*K4780</f>
        <v>3488.67</v>
      </c>
      <c r="K4782" s="335" t="n">
        <f aca="false">H4782-J4782</f>
        <v>611.33</v>
      </c>
      <c r="L4782" s="330"/>
      <c r="M4782" s="262"/>
      <c r="N4782" s="262" t="n">
        <v>3843.45</v>
      </c>
      <c r="O4782" s="262" t="n">
        <v>43.8</v>
      </c>
      <c r="P4782" s="262" t="n">
        <v>4520</v>
      </c>
      <c r="Q4782" s="262" t="n">
        <v>4100</v>
      </c>
      <c r="R4782" s="331" t="n">
        <f aca="false">A4782*F4782</f>
        <v>0.32</v>
      </c>
    </row>
    <row r="4783" s="1" customFormat="true" ht="12.75" hidden="false" customHeight="false" outlineLevel="0" collapsed="false">
      <c r="A4783" s="262" t="n">
        <v>6</v>
      </c>
      <c r="B4783" s="332" t="s">
        <v>2468</v>
      </c>
      <c r="C4783" s="332" t="s">
        <v>1532</v>
      </c>
      <c r="D4783" s="332" t="s">
        <v>2469</v>
      </c>
      <c r="E4783" s="262"/>
      <c r="F4783" s="331" t="n">
        <v>0.75</v>
      </c>
      <c r="G4783" s="333" t="n">
        <v>325</v>
      </c>
      <c r="H4783" s="333" t="n">
        <f aca="false">A4783*G4783*(1-H4780/100)</f>
        <v>1950</v>
      </c>
      <c r="I4783" s="334" t="n">
        <v>175.5</v>
      </c>
      <c r="J4783" s="334" t="n">
        <f aca="false">(A4783*I4783)/J4780*K4780</f>
        <v>955.8</v>
      </c>
      <c r="K4783" s="335" t="n">
        <f aca="false">H4783-J4783</f>
        <v>994.2</v>
      </c>
      <c r="L4783" s="330"/>
      <c r="M4783" s="262"/>
      <c r="N4783" s="262" t="n">
        <v>175.5</v>
      </c>
      <c r="O4783" s="262" t="n">
        <v>2</v>
      </c>
      <c r="P4783" s="262" t="n">
        <v>900</v>
      </c>
      <c r="Q4783" s="262" t="n">
        <v>325</v>
      </c>
      <c r="R4783" s="331" t="n">
        <f aca="false">A4783*F4783</f>
        <v>4.5</v>
      </c>
    </row>
    <row r="4784" s="1" customFormat="true" ht="12.75" hidden="false" customHeight="false" outlineLevel="0" collapsed="false">
      <c r="A4784" s="262" t="n">
        <v>5</v>
      </c>
      <c r="B4784" s="332" t="s">
        <v>3311</v>
      </c>
      <c r="C4784" s="332" t="s">
        <v>3312</v>
      </c>
      <c r="D4784" s="332" t="s">
        <v>2716</v>
      </c>
      <c r="E4784" s="262"/>
      <c r="F4784" s="331" t="n">
        <v>4</v>
      </c>
      <c r="G4784" s="333" t="n">
        <v>1566</v>
      </c>
      <c r="H4784" s="333" t="n">
        <f aca="false">A4784*G4784*(1-H4780/100)</f>
        <v>7830</v>
      </c>
      <c r="I4784" s="334" t="n">
        <v>1080</v>
      </c>
      <c r="J4784" s="334" t="n">
        <f aca="false">(A4784*I4784)/J4780*K4780</f>
        <v>4901.53846153846</v>
      </c>
      <c r="K4784" s="335" t="n">
        <f aca="false">H4784-J4784</f>
        <v>2928.46153846154</v>
      </c>
      <c r="L4784" s="330"/>
      <c r="M4784" s="262"/>
      <c r="N4784" s="262" t="n">
        <v>1080</v>
      </c>
      <c r="O4784" s="262" t="n">
        <v>11.0769230769231</v>
      </c>
      <c r="P4784" s="262" t="n">
        <v>2800</v>
      </c>
      <c r="Q4784" s="262" t="n">
        <v>1566</v>
      </c>
      <c r="R4784" s="331" t="n">
        <f aca="false">A4784*F4784</f>
        <v>20</v>
      </c>
    </row>
    <row r="4785" s="1" customFormat="true" ht="12.75" hidden="false" customHeight="false" outlineLevel="0" collapsed="false">
      <c r="A4785" s="262" t="n">
        <v>5</v>
      </c>
      <c r="B4785" s="332" t="s">
        <v>2357</v>
      </c>
      <c r="C4785" s="332" t="s">
        <v>1553</v>
      </c>
      <c r="D4785" s="332" t="s">
        <v>2358</v>
      </c>
      <c r="E4785" s="262"/>
      <c r="F4785" s="331" t="n">
        <v>3.6</v>
      </c>
      <c r="G4785" s="333" t="n">
        <v>2282</v>
      </c>
      <c r="H4785" s="333" t="n">
        <f aca="false">A4785*G4785*(1-H4780/100)</f>
        <v>11410</v>
      </c>
      <c r="I4785" s="334" t="n">
        <v>1690.065</v>
      </c>
      <c r="J4785" s="334" t="n">
        <f aca="false">(A4785*I4785)/J4780*K4780</f>
        <v>7670.295</v>
      </c>
      <c r="K4785" s="335" t="n">
        <f aca="false">H4785-J4785</f>
        <v>3739.705</v>
      </c>
      <c r="L4785" s="330"/>
      <c r="M4785" s="262"/>
      <c r="N4785" s="262" t="n">
        <v>1690.065</v>
      </c>
      <c r="O4785" s="262" t="n">
        <v>19.26</v>
      </c>
      <c r="P4785" s="262" t="n">
        <v>3040</v>
      </c>
      <c r="Q4785" s="262" t="n">
        <v>2282</v>
      </c>
      <c r="R4785" s="331" t="n">
        <f aca="false">A4785*F4785</f>
        <v>18</v>
      </c>
    </row>
    <row r="4786" s="1" customFormat="true" ht="12.75" hidden="false" customHeight="false" outlineLevel="0" collapsed="false">
      <c r="A4786" s="262" t="n">
        <v>20</v>
      </c>
      <c r="B4786" s="332" t="s">
        <v>4995</v>
      </c>
      <c r="C4786" s="272" t="s">
        <v>4996</v>
      </c>
      <c r="D4786" s="332"/>
      <c r="E4786" s="262"/>
      <c r="F4786" s="331"/>
      <c r="G4786" s="333" t="n">
        <v>350</v>
      </c>
      <c r="H4786" s="333" t="n">
        <f aca="false">G4786*20</f>
        <v>7000</v>
      </c>
      <c r="I4786" s="334"/>
      <c r="J4786" s="334"/>
      <c r="K4786" s="335"/>
      <c r="L4786" s="330"/>
      <c r="M4786" s="262"/>
      <c r="N4786" s="262"/>
      <c r="O4786" s="262"/>
      <c r="P4786" s="262"/>
      <c r="Q4786" s="262"/>
      <c r="R4786" s="331"/>
    </row>
    <row r="4787" s="1" customFormat="true" ht="12.75" hidden="false" customHeight="false" outlineLevel="0" collapsed="false">
      <c r="A4787" s="262" t="n">
        <v>2</v>
      </c>
      <c r="B4787" s="332" t="s">
        <v>1743</v>
      </c>
      <c r="C4787" s="272" t="s">
        <v>1980</v>
      </c>
      <c r="D4787" s="332" t="s">
        <v>4997</v>
      </c>
      <c r="E4787" s="262"/>
      <c r="F4787" s="331" t="n">
        <v>2.03</v>
      </c>
      <c r="G4787" s="333" t="n">
        <v>1080</v>
      </c>
      <c r="H4787" s="333" t="n">
        <f aca="false">A4787*G4787*(1-H4780/100)</f>
        <v>2160</v>
      </c>
      <c r="I4787" s="334" t="n">
        <v>789.75</v>
      </c>
      <c r="J4787" s="334" t="n">
        <f aca="false">(A4787*I4787)/J4780*K4780</f>
        <v>1433.7</v>
      </c>
      <c r="K4787" s="335" t="n">
        <f aca="false">H4787-J4787</f>
        <v>726.3</v>
      </c>
      <c r="L4787" s="330"/>
      <c r="M4787" s="262"/>
      <c r="N4787" s="262" t="n">
        <v>789.75</v>
      </c>
      <c r="O4787" s="262" t="n">
        <v>9</v>
      </c>
      <c r="P4787" s="262" t="n">
        <v>1342.575</v>
      </c>
      <c r="Q4787" s="262" t="n">
        <v>1066</v>
      </c>
      <c r="R4787" s="331" t="n">
        <f aca="false">A4787*F4787</f>
        <v>4.06</v>
      </c>
    </row>
    <row r="4788" s="1" customFormat="true" ht="12.75" hidden="false" customHeight="false" outlineLevel="0" collapsed="false">
      <c r="A4788" s="336" t="n">
        <f aca="false">SUM(A4781:A4787)</f>
        <v>41</v>
      </c>
      <c r="B4788" s="336" t="s">
        <v>377</v>
      </c>
      <c r="C4788" s="336"/>
      <c r="D4788" s="336"/>
      <c r="E4788" s="336"/>
      <c r="F4788" s="337" t="n">
        <f aca="false">R4788</f>
        <v>49.64</v>
      </c>
      <c r="G4788" s="338"/>
      <c r="H4788" s="339" t="n">
        <f aca="false">SUM(H4781:H4787)</f>
        <v>37674</v>
      </c>
      <c r="I4788" s="340"/>
      <c r="J4788" s="341" t="n">
        <f aca="false">SUM(J4781:J4787)</f>
        <v>20278.7674615385</v>
      </c>
      <c r="K4788" s="335" t="n">
        <f aca="false">SUM(K4781:K4787)</f>
        <v>10395.2325384615</v>
      </c>
      <c r="L4788" s="330"/>
      <c r="M4788" s="262"/>
      <c r="N4788" s="262"/>
      <c r="O4788" s="262"/>
      <c r="P4788" s="262"/>
      <c r="Q4788" s="262"/>
      <c r="R4788" s="331" t="n">
        <f aca="false">SUM(R4781:R4787)</f>
        <v>49.64</v>
      </c>
    </row>
    <row r="4789" s="1" customFormat="true" ht="12.75" hidden="false" customHeight="false" outlineLevel="0" collapsed="false">
      <c r="A4789" s="262"/>
      <c r="B4789" s="272" t="s">
        <v>914</v>
      </c>
      <c r="C4789" s="342"/>
      <c r="D4789" s="342"/>
      <c r="E4789" s="262"/>
      <c r="F4789" s="262"/>
      <c r="G4789" s="333"/>
      <c r="H4789" s="343" t="n">
        <v>0</v>
      </c>
      <c r="I4789" s="344" t="n">
        <f aca="false">K4790/J4790</f>
        <v>0.857805217770461</v>
      </c>
      <c r="J4789" s="345"/>
      <c r="K4789" s="335"/>
      <c r="L4789" s="330"/>
      <c r="M4789" s="262"/>
      <c r="N4789" s="262"/>
      <c r="O4789" s="262"/>
      <c r="P4789" s="262"/>
      <c r="Q4789" s="262"/>
      <c r="R4789" s="331"/>
    </row>
    <row r="4790" s="1" customFormat="true" ht="13.5" hidden="false" customHeight="false" outlineLevel="0" collapsed="false">
      <c r="A4790" s="346"/>
      <c r="B4790" s="346" t="s">
        <v>915</v>
      </c>
      <c r="C4790" s="346"/>
      <c r="D4790" s="346"/>
      <c r="E4790" s="346"/>
      <c r="F4790" s="347"/>
      <c r="G4790" s="348"/>
      <c r="H4790" s="349" t="n">
        <f aca="false">SUM(H4788:H4789)</f>
        <v>37674</v>
      </c>
      <c r="I4790" s="350" t="n">
        <f aca="false">K4790/H4790</f>
        <v>0.461730438457863</v>
      </c>
      <c r="J4790" s="351" t="n">
        <f aca="false">SUM(J4788:J4789)</f>
        <v>20278.7674615385</v>
      </c>
      <c r="K4790" s="352" t="n">
        <f aca="false">H4790-J4790</f>
        <v>17395.2325384615</v>
      </c>
      <c r="L4790" s="330"/>
      <c r="M4790" s="262"/>
      <c r="N4790" s="262"/>
      <c r="O4790" s="262"/>
      <c r="P4790" s="262"/>
      <c r="Q4790" s="262"/>
      <c r="R4790" s="331"/>
    </row>
    <row r="4791" s="1" customFormat="true" ht="13.5" hidden="false" customHeight="false" outlineLevel="0" collapsed="false">
      <c r="A4791" s="262"/>
      <c r="B4791" s="332"/>
      <c r="C4791" s="342"/>
      <c r="D4791" s="342"/>
      <c r="E4791" s="262"/>
      <c r="F4791" s="262"/>
      <c r="G4791" s="262"/>
      <c r="H4791" s="262"/>
      <c r="I4791" s="354"/>
      <c r="J4791" s="354"/>
      <c r="K4791" s="355"/>
      <c r="L4791" s="330"/>
      <c r="M4791" s="262"/>
      <c r="N4791" s="262"/>
      <c r="O4791" s="262"/>
      <c r="P4791" s="262"/>
      <c r="Q4791" s="262"/>
      <c r="R4791" s="331"/>
    </row>
    <row r="4792" s="1" customFormat="true" ht="13.5" hidden="false" customHeight="false" outlineLevel="0" collapsed="false">
      <c r="A4792" s="322"/>
      <c r="B4792" s="323" t="s">
        <v>3564</v>
      </c>
      <c r="C4792" s="324" t="s">
        <v>1965</v>
      </c>
      <c r="D4792" s="325" t="n">
        <v>42811</v>
      </c>
      <c r="E4792" s="322"/>
      <c r="F4792" s="322" t="s">
        <v>4998</v>
      </c>
      <c r="G4792" s="324"/>
      <c r="H4792" s="326" t="n">
        <v>5</v>
      </c>
      <c r="I4792" s="327" t="s">
        <v>358</v>
      </c>
      <c r="J4792" s="328" t="n">
        <v>65</v>
      </c>
      <c r="K4792" s="329" t="n">
        <v>59</v>
      </c>
      <c r="L4792" s="330"/>
      <c r="M4792" s="262"/>
      <c r="N4792" s="262"/>
      <c r="O4792" s="262"/>
      <c r="P4792" s="262"/>
      <c r="Q4792" s="262"/>
      <c r="R4792" s="331"/>
    </row>
    <row r="4793" s="1" customFormat="true" ht="12.75" hidden="false" customHeight="false" outlineLevel="0" collapsed="false">
      <c r="A4793" s="262" t="n">
        <v>12</v>
      </c>
      <c r="B4793" s="332" t="s">
        <v>1403</v>
      </c>
      <c r="C4793" s="332" t="s">
        <v>786</v>
      </c>
      <c r="D4793" s="332" t="s">
        <v>1593</v>
      </c>
      <c r="E4793" s="262"/>
      <c r="F4793" s="331" t="n">
        <v>8.8</v>
      </c>
      <c r="G4793" s="333" t="n">
        <v>1418</v>
      </c>
      <c r="H4793" s="333" t="n">
        <f aca="false">A4793*G4793*(1-H4792/100)</f>
        <v>16165.2</v>
      </c>
      <c r="I4793" s="334" t="n">
        <v>1050.3675</v>
      </c>
      <c r="J4793" s="334" t="n">
        <f aca="false">(A4793*I4793)/J4792*K4792</f>
        <v>11440.926</v>
      </c>
      <c r="K4793" s="335" t="n">
        <f aca="false">H4793-J4793</f>
        <v>4724.274</v>
      </c>
      <c r="L4793" s="330"/>
      <c r="M4793" s="262"/>
      <c r="N4793" s="262" t="n">
        <v>1050.3675</v>
      </c>
      <c r="O4793" s="262" t="n">
        <v>11.97</v>
      </c>
      <c r="P4793" s="262" t="n">
        <v>1580</v>
      </c>
      <c r="Q4793" s="262" t="n">
        <v>1417.9961</v>
      </c>
      <c r="R4793" s="331" t="n">
        <f aca="false">A4793*F4793</f>
        <v>105.6</v>
      </c>
    </row>
    <row r="4794" s="1" customFormat="true" ht="12.75" hidden="false" customHeight="false" outlineLevel="0" collapsed="false">
      <c r="A4794" s="262" t="n">
        <v>10</v>
      </c>
      <c r="B4794" s="332" t="s">
        <v>1542</v>
      </c>
      <c r="C4794" s="332" t="s">
        <v>786</v>
      </c>
      <c r="D4794" s="332" t="s">
        <v>1543</v>
      </c>
      <c r="E4794" s="262"/>
      <c r="F4794" s="331" t="n">
        <v>14</v>
      </c>
      <c r="G4794" s="333" t="n">
        <v>2339</v>
      </c>
      <c r="H4794" s="333" t="n">
        <f aca="false">A4794*G4794*(1-H4792/100)</f>
        <v>22220.5</v>
      </c>
      <c r="I4794" s="334" t="n">
        <v>1732.64</v>
      </c>
      <c r="J4794" s="334" t="n">
        <f aca="false">(A4794*I4794)/J4792*K4792</f>
        <v>15727.04</v>
      </c>
      <c r="K4794" s="335" t="n">
        <f aca="false">H4794-J4794</f>
        <v>6493.46</v>
      </c>
      <c r="L4794" s="330"/>
      <c r="M4794" s="262"/>
      <c r="N4794" s="262" t="n">
        <v>1732.64</v>
      </c>
      <c r="O4794" s="262" t="n">
        <v>19.04</v>
      </c>
      <c r="P4794" s="262" t="n">
        <v>2600</v>
      </c>
      <c r="Q4794" s="262" t="n">
        <v>2339.064</v>
      </c>
      <c r="R4794" s="331" t="n">
        <f aca="false">A4794*F4794</f>
        <v>140</v>
      </c>
    </row>
    <row r="4795" s="1" customFormat="true" ht="12.75" hidden="false" customHeight="false" outlineLevel="0" collapsed="false">
      <c r="A4795" s="262" t="n">
        <v>5</v>
      </c>
      <c r="B4795" s="332" t="s">
        <v>2483</v>
      </c>
      <c r="C4795" s="332" t="s">
        <v>2484</v>
      </c>
      <c r="D4795" s="332" t="s">
        <v>2485</v>
      </c>
      <c r="E4795" s="262"/>
      <c r="F4795" s="331" t="n">
        <v>6.2</v>
      </c>
      <c r="G4795" s="333" t="n">
        <v>1244</v>
      </c>
      <c r="H4795" s="333" t="n">
        <f aca="false">A4795*G4795*(1-H4792/100)</f>
        <v>5909</v>
      </c>
      <c r="I4795" s="334" t="n">
        <v>921.375</v>
      </c>
      <c r="J4795" s="334" t="n">
        <f aca="false">(A4795*I4795)/J4792*K4792</f>
        <v>4181.625</v>
      </c>
      <c r="K4795" s="335" t="n">
        <f aca="false">H4795-J4795</f>
        <v>1727.375</v>
      </c>
      <c r="L4795" s="330"/>
      <c r="M4795" s="262"/>
      <c r="N4795" s="262" t="n">
        <v>921.375</v>
      </c>
      <c r="O4795" s="262" t="n">
        <v>10.5</v>
      </c>
      <c r="P4795" s="262" t="n">
        <v>1380</v>
      </c>
      <c r="Q4795" s="262" t="n">
        <v>1243.8563</v>
      </c>
      <c r="R4795" s="331" t="n">
        <f aca="false">A4795*F4795</f>
        <v>31</v>
      </c>
    </row>
    <row r="4796" s="1" customFormat="true" ht="12.75" hidden="false" customHeight="false" outlineLevel="0" collapsed="false">
      <c r="A4796" s="262" t="n">
        <v>7</v>
      </c>
      <c r="B4796" s="332" t="s">
        <v>4999</v>
      </c>
      <c r="C4796" s="332" t="s">
        <v>2484</v>
      </c>
      <c r="D4796" s="332" t="s">
        <v>5000</v>
      </c>
      <c r="E4796" s="262"/>
      <c r="F4796" s="331" t="n">
        <v>7.4</v>
      </c>
      <c r="G4796" s="333" t="n">
        <v>1144</v>
      </c>
      <c r="H4796" s="333" t="n">
        <f aca="false">A4796*G4796*(1-H4792/100)</f>
        <v>7607.6</v>
      </c>
      <c r="I4796" s="334" t="n">
        <v>847.665</v>
      </c>
      <c r="J4796" s="334" t="n">
        <f aca="false">(A4796*I4796)/J4792*K4792</f>
        <v>5385.933</v>
      </c>
      <c r="K4796" s="335" t="n">
        <f aca="false">H4796-J4796</f>
        <v>2221.667</v>
      </c>
      <c r="L4796" s="330"/>
      <c r="M4796" s="262"/>
      <c r="N4796" s="262" t="n">
        <v>847.665</v>
      </c>
      <c r="O4796" s="262" t="n">
        <v>9.66</v>
      </c>
      <c r="P4796" s="262" t="n">
        <v>1270</v>
      </c>
      <c r="Q4796" s="262" t="n">
        <v>1144.3478</v>
      </c>
      <c r="R4796" s="331" t="n">
        <f aca="false">A4796*F4796</f>
        <v>51.8</v>
      </c>
    </row>
    <row r="4797" s="1" customFormat="true" ht="12.75" hidden="false" customHeight="false" outlineLevel="0" collapsed="false">
      <c r="A4797" s="262" t="n">
        <v>2</v>
      </c>
      <c r="B4797" s="332" t="s">
        <v>5001</v>
      </c>
      <c r="C4797" s="332" t="s">
        <v>2013</v>
      </c>
      <c r="D4797" s="332" t="s">
        <v>5002</v>
      </c>
      <c r="E4797" s="262"/>
      <c r="F4797" s="331" t="n">
        <v>83</v>
      </c>
      <c r="G4797" s="333" t="n">
        <v>11490</v>
      </c>
      <c r="H4797" s="333" t="n">
        <f aca="false">A4797*G4797*(1-H4792/100)</f>
        <v>21831</v>
      </c>
      <c r="I4797" s="334" t="n">
        <v>8511.75</v>
      </c>
      <c r="J4797" s="334" t="n">
        <f aca="false">(A4797*I4797)/J4792*K4792</f>
        <v>15452.1</v>
      </c>
      <c r="K4797" s="335" t="n">
        <f aca="false">H4797-J4797</f>
        <v>6378.9</v>
      </c>
      <c r="L4797" s="330"/>
      <c r="M4797" s="262"/>
      <c r="N4797" s="262" t="n">
        <v>8511.75</v>
      </c>
      <c r="O4797" s="262" t="n">
        <v>97</v>
      </c>
      <c r="P4797" s="262" t="n">
        <v>12767.625</v>
      </c>
      <c r="Q4797" s="262" t="n">
        <v>11490.8625</v>
      </c>
      <c r="R4797" s="331" t="n">
        <f aca="false">A4797*F4797</f>
        <v>166</v>
      </c>
    </row>
    <row r="4798" s="1" customFormat="true" ht="12.75" hidden="false" customHeight="false" outlineLevel="0" collapsed="false">
      <c r="A4798" s="262" t="n">
        <v>10</v>
      </c>
      <c r="B4798" s="332" t="s">
        <v>5003</v>
      </c>
      <c r="C4798" s="332" t="s">
        <v>1115</v>
      </c>
      <c r="D4798" s="332" t="s">
        <v>1120</v>
      </c>
      <c r="E4798" s="262"/>
      <c r="F4798" s="331" t="n">
        <v>18</v>
      </c>
      <c r="G4798" s="333" t="n">
        <v>4028</v>
      </c>
      <c r="H4798" s="333" t="n">
        <f aca="false">A4798*G4798*(1-H4792/100)</f>
        <v>38266</v>
      </c>
      <c r="I4798" s="334" t="n">
        <v>2983.5</v>
      </c>
      <c r="J4798" s="334" t="n">
        <f aca="false">(A4798*I4798)/J4792*K4792</f>
        <v>27081</v>
      </c>
      <c r="K4798" s="335" t="n">
        <f aca="false">H4798-J4798</f>
        <v>11185</v>
      </c>
      <c r="L4798" s="330"/>
      <c r="M4798" s="262"/>
      <c r="N4798" s="262" t="n">
        <v>2983.5</v>
      </c>
      <c r="O4798" s="262" t="n">
        <v>34</v>
      </c>
      <c r="P4798" s="262" t="n">
        <v>5500</v>
      </c>
      <c r="Q4798" s="262" t="n">
        <v>4027.725</v>
      </c>
      <c r="R4798" s="331" t="n">
        <f aca="false">A4798*F4798</f>
        <v>180</v>
      </c>
    </row>
    <row r="4799" s="1" customFormat="true" ht="12.75" hidden="false" customHeight="false" outlineLevel="0" collapsed="false">
      <c r="A4799" s="262" t="n">
        <v>2</v>
      </c>
      <c r="B4799" s="332" t="s">
        <v>1019</v>
      </c>
      <c r="C4799" s="332" t="s">
        <v>1263</v>
      </c>
      <c r="D4799" s="332" t="s">
        <v>1020</v>
      </c>
      <c r="E4799" s="262"/>
      <c r="F4799" s="331" t="n">
        <v>0.71</v>
      </c>
      <c r="G4799" s="333" t="n">
        <v>930</v>
      </c>
      <c r="H4799" s="333" t="n">
        <f aca="false">A4799*G4799*(1-H4792/100)</f>
        <v>1767</v>
      </c>
      <c r="I4799" s="334" t="n">
        <v>386.9775</v>
      </c>
      <c r="J4799" s="334" t="n">
        <f aca="false">(A4799*I4799)/J4792*K4792</f>
        <v>702.513</v>
      </c>
      <c r="K4799" s="335" t="n">
        <f aca="false">H4799-J4799</f>
        <v>1064.487</v>
      </c>
      <c r="L4799" s="330"/>
      <c r="M4799" s="262"/>
      <c r="N4799" s="262" t="n">
        <v>386.9775</v>
      </c>
      <c r="O4799" s="262" t="n">
        <v>4.41</v>
      </c>
      <c r="P4799" s="262" t="n">
        <v>1300</v>
      </c>
      <c r="Q4799" s="262" t="n">
        <v>930</v>
      </c>
      <c r="R4799" s="331" t="n">
        <f aca="false">A4799*F4799</f>
        <v>1.42</v>
      </c>
    </row>
    <row r="4800" s="1" customFormat="true" ht="12.75" hidden="false" customHeight="false" outlineLevel="0" collapsed="false">
      <c r="A4800" s="262" t="n">
        <v>1</v>
      </c>
      <c r="B4800" s="332" t="s">
        <v>1021</v>
      </c>
      <c r="C4800" s="332" t="s">
        <v>1263</v>
      </c>
      <c r="D4800" s="332" t="s">
        <v>1022</v>
      </c>
      <c r="E4800" s="262"/>
      <c r="F4800" s="331" t="n">
        <v>0.71</v>
      </c>
      <c r="G4800" s="333" t="n">
        <v>930</v>
      </c>
      <c r="H4800" s="333" t="n">
        <f aca="false">A4800*G4800*(1-H4792/100)</f>
        <v>883.5</v>
      </c>
      <c r="I4800" s="334" t="n">
        <v>386.9775</v>
      </c>
      <c r="J4800" s="334" t="n">
        <f aca="false">(A4800*I4800)/J4792*K4792</f>
        <v>351.2565</v>
      </c>
      <c r="K4800" s="335" t="n">
        <f aca="false">H4800-J4800</f>
        <v>532.2435</v>
      </c>
      <c r="L4800" s="330"/>
      <c r="M4800" s="262"/>
      <c r="N4800" s="262" t="n">
        <v>386.9775</v>
      </c>
      <c r="O4800" s="262" t="n">
        <v>4.41</v>
      </c>
      <c r="P4800" s="262" t="n">
        <v>1300</v>
      </c>
      <c r="Q4800" s="262" t="n">
        <v>930</v>
      </c>
      <c r="R4800" s="331" t="n">
        <f aca="false">A4800*F4800</f>
        <v>0.71</v>
      </c>
    </row>
    <row r="4801" s="1" customFormat="true" ht="12.75" hidden="false" customHeight="false" outlineLevel="0" collapsed="false">
      <c r="A4801" s="336" t="n">
        <f aca="false">SUM(A4793:A4800)</f>
        <v>49</v>
      </c>
      <c r="B4801" s="336" t="s">
        <v>377</v>
      </c>
      <c r="C4801" s="336"/>
      <c r="D4801" s="336"/>
      <c r="E4801" s="336"/>
      <c r="F4801" s="337" t="n">
        <f aca="false">R4801</f>
        <v>676.53</v>
      </c>
      <c r="G4801" s="338"/>
      <c r="H4801" s="339" t="n">
        <f aca="false">SUM(H4793:H4800)</f>
        <v>114649.8</v>
      </c>
      <c r="I4801" s="340"/>
      <c r="J4801" s="341" t="n">
        <f aca="false">SUM(J4793:J4800)</f>
        <v>80322.3935</v>
      </c>
      <c r="K4801" s="335" t="n">
        <f aca="false">SUM(K4793:K4800)</f>
        <v>34327.4065</v>
      </c>
      <c r="L4801" s="330"/>
      <c r="M4801" s="262"/>
      <c r="N4801" s="262"/>
      <c r="O4801" s="262"/>
      <c r="P4801" s="262"/>
      <c r="Q4801" s="262"/>
      <c r="R4801" s="331" t="n">
        <f aca="false">SUM(R4793:R4800)</f>
        <v>676.53</v>
      </c>
    </row>
    <row r="4802" s="1" customFormat="true" ht="12.75" hidden="false" customHeight="false" outlineLevel="0" collapsed="false">
      <c r="A4802" s="262"/>
      <c r="B4802" s="272" t="s">
        <v>914</v>
      </c>
      <c r="C4802" s="342"/>
      <c r="D4802" s="342"/>
      <c r="E4802" s="262"/>
      <c r="F4802" s="262"/>
      <c r="G4802" s="333"/>
      <c r="H4802" s="343" t="n">
        <v>0</v>
      </c>
      <c r="I4802" s="344" t="n">
        <f aca="false">K4803/J4803</f>
        <v>0.42737031360999</v>
      </c>
      <c r="J4802" s="345"/>
      <c r="K4802" s="335"/>
      <c r="L4802" s="330"/>
      <c r="M4802" s="262"/>
      <c r="N4802" s="262"/>
      <c r="O4802" s="262"/>
      <c r="P4802" s="262"/>
      <c r="Q4802" s="262"/>
      <c r="R4802" s="331"/>
    </row>
    <row r="4803" s="1" customFormat="true" ht="13.5" hidden="false" customHeight="false" outlineLevel="0" collapsed="false">
      <c r="A4803" s="346"/>
      <c r="B4803" s="346" t="s">
        <v>915</v>
      </c>
      <c r="C4803" s="346"/>
      <c r="D4803" s="346"/>
      <c r="E4803" s="346"/>
      <c r="F4803" s="347"/>
      <c r="G4803" s="348"/>
      <c r="H4803" s="349" t="n">
        <f aca="false">SUM(H4801:H4802)</f>
        <v>114649.8</v>
      </c>
      <c r="I4803" s="350" t="n">
        <f aca="false">K4803/H4803</f>
        <v>0.299410958414232</v>
      </c>
      <c r="J4803" s="351" t="n">
        <f aca="false">SUM(J4801:J4802)</f>
        <v>80322.3935</v>
      </c>
      <c r="K4803" s="352" t="n">
        <f aca="false">H4803-J4803</f>
        <v>34327.4065</v>
      </c>
      <c r="L4803" s="330"/>
      <c r="M4803" s="262"/>
      <c r="N4803" s="262"/>
      <c r="O4803" s="262"/>
      <c r="P4803" s="262"/>
      <c r="Q4803" s="262"/>
      <c r="R4803" s="331"/>
    </row>
    <row r="4804" s="1" customFormat="true" ht="13.5" hidden="false" customHeight="false" outlineLevel="0" collapsed="false">
      <c r="A4804" s="262"/>
      <c r="B4804" s="332"/>
      <c r="C4804" s="342"/>
      <c r="D4804" s="342"/>
      <c r="E4804" s="262"/>
      <c r="F4804" s="262"/>
      <c r="G4804" s="262"/>
      <c r="H4804" s="262"/>
      <c r="I4804" s="354"/>
      <c r="J4804" s="354"/>
      <c r="K4804" s="355"/>
      <c r="L4804" s="330"/>
      <c r="M4804" s="262"/>
      <c r="N4804" s="262"/>
      <c r="O4804" s="262"/>
      <c r="P4804" s="262"/>
      <c r="Q4804" s="262"/>
      <c r="R4804" s="331"/>
    </row>
    <row r="4805" s="1" customFormat="true" ht="13.5" hidden="false" customHeight="false" outlineLevel="0" collapsed="false">
      <c r="A4805" s="322"/>
      <c r="B4805" s="323" t="s">
        <v>385</v>
      </c>
      <c r="C4805" s="324"/>
      <c r="D4805" s="325" t="n">
        <v>42811</v>
      </c>
      <c r="E4805" s="322"/>
      <c r="F4805" s="322" t="s">
        <v>5004</v>
      </c>
      <c r="G4805" s="324"/>
      <c r="H4805" s="326" t="n">
        <v>0</v>
      </c>
      <c r="I4805" s="327" t="s">
        <v>358</v>
      </c>
      <c r="J4805" s="328" t="n">
        <v>65</v>
      </c>
      <c r="K4805" s="329" t="n">
        <v>59</v>
      </c>
      <c r="L4805" s="330"/>
      <c r="M4805" s="262"/>
      <c r="N4805" s="262"/>
      <c r="O4805" s="262"/>
      <c r="P4805" s="262"/>
      <c r="Q4805" s="262"/>
      <c r="R4805" s="331"/>
    </row>
    <row r="4806" s="1" customFormat="true" ht="12.75" hidden="false" customHeight="false" outlineLevel="0" collapsed="false">
      <c r="A4806" s="262" t="n">
        <v>4</v>
      </c>
      <c r="B4806" s="332" t="s">
        <v>2794</v>
      </c>
      <c r="C4806" s="332" t="s">
        <v>2723</v>
      </c>
      <c r="D4806" s="332" t="s">
        <v>2724</v>
      </c>
      <c r="E4806" s="262"/>
      <c r="F4806" s="331" t="n">
        <v>2.2</v>
      </c>
      <c r="G4806" s="333" t="n">
        <v>520</v>
      </c>
      <c r="H4806" s="333" t="n">
        <f aca="false">A4806*G4806*(1-H4805/100)</f>
        <v>2080</v>
      </c>
      <c r="I4806" s="334" t="n">
        <v>245.7</v>
      </c>
      <c r="J4806" s="334" t="n">
        <f aca="false">(A4806*I4806)/J4805*K4805</f>
        <v>892.08</v>
      </c>
      <c r="K4806" s="335" t="n">
        <f aca="false">H4806-J4806</f>
        <v>1187.92</v>
      </c>
      <c r="L4806" s="330"/>
      <c r="M4806" s="262"/>
      <c r="N4806" s="262" t="n">
        <v>245.7</v>
      </c>
      <c r="O4806" s="262" t="n">
        <v>2.8</v>
      </c>
      <c r="P4806" s="262" t="n">
        <v>520</v>
      </c>
      <c r="Q4806" s="262" t="n">
        <v>331.695</v>
      </c>
      <c r="R4806" s="331" t="n">
        <f aca="false">A4806*F4806</f>
        <v>8.8</v>
      </c>
    </row>
    <row r="4807" s="1" customFormat="true" ht="12.75" hidden="false" customHeight="false" outlineLevel="0" collapsed="false">
      <c r="A4807" s="262" t="n">
        <v>5</v>
      </c>
      <c r="B4807" s="332" t="s">
        <v>1302</v>
      </c>
      <c r="C4807" s="332" t="s">
        <v>830</v>
      </c>
      <c r="D4807" s="332" t="s">
        <v>1049</v>
      </c>
      <c r="E4807" s="262"/>
      <c r="F4807" s="331" t="n">
        <v>1.1</v>
      </c>
      <c r="G4807" s="333" t="n">
        <v>550</v>
      </c>
      <c r="H4807" s="333" t="n">
        <f aca="false">A4807*G4807*(1-H4805/100)</f>
        <v>2750</v>
      </c>
      <c r="I4807" s="334" t="n">
        <v>145.6</v>
      </c>
      <c r="J4807" s="334" t="n">
        <f aca="false">(A4807*I4807)/J4805*K4805</f>
        <v>660.8</v>
      </c>
      <c r="K4807" s="335" t="n">
        <f aca="false">H4807-J4807</f>
        <v>2089.2</v>
      </c>
      <c r="L4807" s="330"/>
      <c r="M4807" s="262"/>
      <c r="N4807" s="262" t="n">
        <v>145.6</v>
      </c>
      <c r="O4807" s="262" t="n">
        <v>1.6</v>
      </c>
      <c r="P4807" s="262" t="n">
        <v>550</v>
      </c>
      <c r="Q4807" s="262" t="n">
        <v>218.4</v>
      </c>
      <c r="R4807" s="331" t="n">
        <f aca="false">A4807*F4807</f>
        <v>5.5</v>
      </c>
    </row>
    <row r="4808" s="1" customFormat="true" ht="12.75" hidden="false" customHeight="false" outlineLevel="0" collapsed="false">
      <c r="A4808" s="262" t="n">
        <v>5</v>
      </c>
      <c r="B4808" s="332" t="s">
        <v>832</v>
      </c>
      <c r="C4808" s="332" t="s">
        <v>833</v>
      </c>
      <c r="D4808" s="332" t="s">
        <v>834</v>
      </c>
      <c r="E4808" s="262"/>
      <c r="F4808" s="331" t="n">
        <v>0.03</v>
      </c>
      <c r="G4808" s="333" t="n">
        <v>34</v>
      </c>
      <c r="H4808" s="333" t="n">
        <f aca="false">A4808*G4808*(1-H4805/100)</f>
        <v>170</v>
      </c>
      <c r="I4808" s="334" t="n">
        <v>22.75</v>
      </c>
      <c r="J4808" s="334" t="n">
        <f aca="false">(A4808*I4808)/J4805*K4805</f>
        <v>103.25</v>
      </c>
      <c r="K4808" s="335" t="n">
        <f aca="false">H4808-J4808</f>
        <v>66.75</v>
      </c>
      <c r="L4808" s="330"/>
      <c r="M4808" s="262"/>
      <c r="N4808" s="262" t="n">
        <v>22.75</v>
      </c>
      <c r="O4808" s="262" t="n">
        <v>0.25</v>
      </c>
      <c r="P4808" s="262" t="n">
        <v>34.125</v>
      </c>
      <c r="Q4808" s="262" t="n">
        <v>36.4</v>
      </c>
      <c r="R4808" s="331" t="n">
        <f aca="false">A4808*F4808</f>
        <v>0.15</v>
      </c>
    </row>
    <row r="4809" s="1" customFormat="true" ht="12.75" hidden="false" customHeight="false" outlineLevel="0" collapsed="false">
      <c r="A4809" s="262" t="n">
        <v>3</v>
      </c>
      <c r="B4809" s="332" t="s">
        <v>839</v>
      </c>
      <c r="C4809" s="332" t="s">
        <v>833</v>
      </c>
      <c r="D4809" s="332" t="s">
        <v>1317</v>
      </c>
      <c r="E4809" s="262"/>
      <c r="F4809" s="331" t="n">
        <v>0.11</v>
      </c>
      <c r="G4809" s="333" t="n">
        <v>53</v>
      </c>
      <c r="H4809" s="333" t="n">
        <f aca="false">A4809*G4809*(1-H4805/100)</f>
        <v>159</v>
      </c>
      <c r="I4809" s="334" t="n">
        <v>35.1</v>
      </c>
      <c r="J4809" s="334" t="n">
        <f aca="false">(A4809*I4809)/J4805*K4805</f>
        <v>95.58</v>
      </c>
      <c r="K4809" s="335" t="n">
        <f aca="false">H4809-J4809</f>
        <v>63.42</v>
      </c>
      <c r="L4809" s="330"/>
      <c r="M4809" s="262"/>
      <c r="N4809" s="262" t="n">
        <v>35.1</v>
      </c>
      <c r="O4809" s="262" t="n">
        <v>0.4</v>
      </c>
      <c r="P4809" s="262" t="n">
        <v>52.65</v>
      </c>
      <c r="Q4809" s="262" t="n">
        <v>52.65</v>
      </c>
      <c r="R4809" s="331" t="n">
        <f aca="false">A4809*F4809</f>
        <v>0.33</v>
      </c>
    </row>
    <row r="4810" s="1" customFormat="true" ht="12.75" hidden="false" customHeight="false" outlineLevel="0" collapsed="false">
      <c r="A4810" s="262" t="n">
        <v>5</v>
      </c>
      <c r="B4810" s="332" t="s">
        <v>841</v>
      </c>
      <c r="C4810" s="332" t="s">
        <v>842</v>
      </c>
      <c r="D4810" s="332" t="s">
        <v>834</v>
      </c>
      <c r="E4810" s="262"/>
      <c r="F4810" s="331" t="n">
        <v>0.02</v>
      </c>
      <c r="G4810" s="333" t="n">
        <v>31</v>
      </c>
      <c r="H4810" s="333" t="n">
        <f aca="false">A4810*G4810*(1-H4805/100)</f>
        <v>155</v>
      </c>
      <c r="I4810" s="334" t="n">
        <v>20.93</v>
      </c>
      <c r="J4810" s="334" t="n">
        <f aca="false">(A4810*I4810)/J4805*K4805</f>
        <v>94.99</v>
      </c>
      <c r="K4810" s="335" t="n">
        <f aca="false">H4810-J4810</f>
        <v>60.01</v>
      </c>
      <c r="L4810" s="330"/>
      <c r="M4810" s="262"/>
      <c r="N4810" s="262" t="n">
        <v>20.93</v>
      </c>
      <c r="O4810" s="262" t="n">
        <v>0.23</v>
      </c>
      <c r="P4810" s="262" t="n">
        <v>31.395</v>
      </c>
      <c r="Q4810" s="262" t="n">
        <v>27.209</v>
      </c>
      <c r="R4810" s="331" t="n">
        <f aca="false">A4810*F4810</f>
        <v>0.1</v>
      </c>
    </row>
    <row r="4811" s="1" customFormat="true" ht="12.75" hidden="false" customHeight="false" outlineLevel="0" collapsed="false">
      <c r="A4811" s="262" t="n">
        <v>3</v>
      </c>
      <c r="B4811" s="332" t="s">
        <v>846</v>
      </c>
      <c r="C4811" s="332" t="s">
        <v>842</v>
      </c>
      <c r="D4811" s="332" t="s">
        <v>1328</v>
      </c>
      <c r="E4811" s="262"/>
      <c r="F4811" s="331" t="n">
        <v>0.04</v>
      </c>
      <c r="G4811" s="333" t="n">
        <v>80</v>
      </c>
      <c r="H4811" s="333" t="n">
        <f aca="false">A4811*G4811*(1-H4805/100)</f>
        <v>240</v>
      </c>
      <c r="I4811" s="334" t="n">
        <v>26.325</v>
      </c>
      <c r="J4811" s="334" t="n">
        <f aca="false">(A4811*I4811)/J4805*K4805</f>
        <v>71.685</v>
      </c>
      <c r="K4811" s="335" t="n">
        <f aca="false">H4811-J4811</f>
        <v>168.315</v>
      </c>
      <c r="L4811" s="330"/>
      <c r="M4811" s="262"/>
      <c r="N4811" s="262" t="n">
        <v>26.325</v>
      </c>
      <c r="O4811" s="262" t="n">
        <v>0.3</v>
      </c>
      <c r="P4811" s="262" t="n">
        <v>80</v>
      </c>
      <c r="Q4811" s="262" t="n">
        <v>42.12</v>
      </c>
      <c r="R4811" s="331" t="n">
        <f aca="false">A4811*F4811</f>
        <v>0.12</v>
      </c>
    </row>
    <row r="4812" s="1" customFormat="true" ht="12.75" hidden="false" customHeight="false" outlineLevel="0" collapsed="false">
      <c r="A4812" s="262" t="n">
        <v>3</v>
      </c>
      <c r="B4812" s="332" t="s">
        <v>1309</v>
      </c>
      <c r="C4812" s="332" t="s">
        <v>877</v>
      </c>
      <c r="D4812" s="332" t="s">
        <v>1310</v>
      </c>
      <c r="E4812" s="262"/>
      <c r="F4812" s="331" t="n">
        <v>0.42</v>
      </c>
      <c r="G4812" s="333" t="n">
        <v>200</v>
      </c>
      <c r="H4812" s="333" t="n">
        <f aca="false">A4812*G4812*(1-H4805/100)</f>
        <v>600</v>
      </c>
      <c r="I4812" s="334" t="n">
        <v>69.745</v>
      </c>
      <c r="J4812" s="334" t="n">
        <f aca="false">(A4812*I4812)/J4805*K4805</f>
        <v>189.921</v>
      </c>
      <c r="K4812" s="335" t="n">
        <f aca="false">H4812-J4812</f>
        <v>410.079</v>
      </c>
      <c r="L4812" s="330"/>
      <c r="M4812" s="262"/>
      <c r="N4812" s="262" t="n">
        <v>69.745</v>
      </c>
      <c r="O4812" s="262" t="n">
        <v>0.74</v>
      </c>
      <c r="P4812" s="262" t="n">
        <v>200</v>
      </c>
      <c r="Q4812" s="262" t="n">
        <v>108.1047</v>
      </c>
      <c r="R4812" s="331" t="n">
        <f aca="false">A4812*F4812</f>
        <v>1.26</v>
      </c>
    </row>
    <row r="4813" s="1" customFormat="true" ht="12.75" hidden="false" customHeight="false" outlineLevel="0" collapsed="false">
      <c r="A4813" s="262" t="n">
        <v>4</v>
      </c>
      <c r="B4813" s="332" t="s">
        <v>1874</v>
      </c>
      <c r="C4813" s="332" t="s">
        <v>1875</v>
      </c>
      <c r="D4813" s="332" t="s">
        <v>1876</v>
      </c>
      <c r="E4813" s="262"/>
      <c r="F4813" s="331" t="n">
        <v>0.1</v>
      </c>
      <c r="G4813" s="333" t="n">
        <v>82</v>
      </c>
      <c r="H4813" s="333" t="n">
        <f aca="false">A4813*G4813*(1-H4805/100)</f>
        <v>328</v>
      </c>
      <c r="I4813" s="334" t="n">
        <v>45.5</v>
      </c>
      <c r="J4813" s="334" t="n">
        <f aca="false">(A4813*I4813)/J4805*K4805</f>
        <v>165.2</v>
      </c>
      <c r="K4813" s="335" t="n">
        <f aca="false">H4813-J4813</f>
        <v>162.8</v>
      </c>
      <c r="L4813" s="330"/>
      <c r="M4813" s="262"/>
      <c r="N4813" s="262" t="n">
        <v>45.5</v>
      </c>
      <c r="O4813" s="262" t="n">
        <v>0.5</v>
      </c>
      <c r="P4813" s="262" t="n">
        <v>81.9</v>
      </c>
      <c r="Q4813" s="262" t="n">
        <v>54.6</v>
      </c>
      <c r="R4813" s="331" t="n">
        <f aca="false">A4813*F4813</f>
        <v>0.4</v>
      </c>
    </row>
    <row r="4814" s="1" customFormat="true" ht="12.75" hidden="false" customHeight="false" outlineLevel="0" collapsed="false">
      <c r="A4814" s="262" t="n">
        <v>1</v>
      </c>
      <c r="B4814" s="332" t="s">
        <v>1410</v>
      </c>
      <c r="C4814" s="332" t="s">
        <v>5005</v>
      </c>
      <c r="D4814" s="332" t="s">
        <v>5006</v>
      </c>
      <c r="E4814" s="262"/>
      <c r="F4814" s="331" t="n">
        <v>1.6</v>
      </c>
      <c r="G4814" s="333" t="n">
        <v>500</v>
      </c>
      <c r="H4814" s="333" t="n">
        <f aca="false">A4814*G4814*(1-H4805/100)</f>
        <v>500</v>
      </c>
      <c r="I4814" s="334" t="n">
        <v>203.84</v>
      </c>
      <c r="J4814" s="334" t="n">
        <f aca="false">(A4814*I4814)/J4805*K4805</f>
        <v>185.024</v>
      </c>
      <c r="K4814" s="335" t="n">
        <f aca="false">H4814-J4814</f>
        <v>314.976</v>
      </c>
      <c r="L4814" s="330"/>
      <c r="M4814" s="262"/>
      <c r="N4814" s="262" t="n">
        <v>203.84</v>
      </c>
      <c r="O4814" s="262" t="n">
        <v>2.24</v>
      </c>
      <c r="P4814" s="262" t="n">
        <v>500</v>
      </c>
      <c r="Q4814" s="262" t="n">
        <v>407.68</v>
      </c>
      <c r="R4814" s="331" t="n">
        <f aca="false">A4814*F4814</f>
        <v>1.6</v>
      </c>
    </row>
    <row r="4815" s="1" customFormat="true" ht="12.75" hidden="false" customHeight="false" outlineLevel="0" collapsed="false">
      <c r="A4815" s="262" t="n">
        <v>1</v>
      </c>
      <c r="B4815" s="332" t="s">
        <v>1413</v>
      </c>
      <c r="C4815" s="332" t="s">
        <v>5005</v>
      </c>
      <c r="D4815" s="332" t="s">
        <v>5007</v>
      </c>
      <c r="E4815" s="262"/>
      <c r="F4815" s="331" t="n">
        <v>1.6</v>
      </c>
      <c r="G4815" s="333" t="n">
        <v>500</v>
      </c>
      <c r="H4815" s="333" t="n">
        <f aca="false">A4815*G4815*(1-H4805/100)</f>
        <v>500</v>
      </c>
      <c r="I4815" s="334" t="n">
        <v>203.84</v>
      </c>
      <c r="J4815" s="334" t="n">
        <f aca="false">(A4815*I4815)/J4805*K4805</f>
        <v>185.024</v>
      </c>
      <c r="K4815" s="335" t="n">
        <f aca="false">H4815-J4815</f>
        <v>314.976</v>
      </c>
      <c r="L4815" s="330"/>
      <c r="M4815" s="262"/>
      <c r="N4815" s="262" t="n">
        <v>203.84</v>
      </c>
      <c r="O4815" s="262" t="n">
        <v>2.24</v>
      </c>
      <c r="P4815" s="262" t="n">
        <v>500</v>
      </c>
      <c r="Q4815" s="262" t="n">
        <v>407.68</v>
      </c>
      <c r="R4815" s="331" t="n">
        <f aca="false">A4815*F4815</f>
        <v>1.6</v>
      </c>
    </row>
    <row r="4816" s="1" customFormat="true" ht="12.75" hidden="false" customHeight="false" outlineLevel="0" collapsed="false">
      <c r="A4816" s="262" t="n">
        <v>10</v>
      </c>
      <c r="B4816" s="332" t="s">
        <v>2006</v>
      </c>
      <c r="C4816" s="332" t="s">
        <v>2007</v>
      </c>
      <c r="D4816" s="332" t="s">
        <v>2008</v>
      </c>
      <c r="E4816" s="262"/>
      <c r="F4816" s="331" t="n">
        <v>0.18</v>
      </c>
      <c r="G4816" s="333" t="n">
        <v>50</v>
      </c>
      <c r="H4816" s="333" t="n">
        <f aca="false">A4816*G4816*(1-H4805/100)</f>
        <v>500</v>
      </c>
      <c r="I4816" s="334" t="n">
        <v>28.275</v>
      </c>
      <c r="J4816" s="334" t="n">
        <f aca="false">(A4816*I4816)/J4805*K4805</f>
        <v>256.65</v>
      </c>
      <c r="K4816" s="335" t="n">
        <f aca="false">H4816-J4816</f>
        <v>243.35</v>
      </c>
      <c r="L4816" s="330"/>
      <c r="M4816" s="262"/>
      <c r="N4816" s="262" t="n">
        <v>28.275</v>
      </c>
      <c r="O4816" s="262" t="n">
        <v>0.3</v>
      </c>
      <c r="P4816" s="262" t="n">
        <v>50</v>
      </c>
      <c r="Q4816" s="262" t="n">
        <v>39.585</v>
      </c>
      <c r="R4816" s="331" t="n">
        <f aca="false">A4816*F4816</f>
        <v>1.8</v>
      </c>
    </row>
    <row r="4817" s="1" customFormat="true" ht="12.75" hidden="false" customHeight="false" outlineLevel="0" collapsed="false">
      <c r="A4817" s="262" t="n">
        <v>10</v>
      </c>
      <c r="B4817" s="332" t="s">
        <v>2009</v>
      </c>
      <c r="C4817" s="332" t="s">
        <v>2010</v>
      </c>
      <c r="D4817" s="332" t="s">
        <v>2011</v>
      </c>
      <c r="E4817" s="262"/>
      <c r="F4817" s="331" t="n">
        <v>0.05</v>
      </c>
      <c r="G4817" s="333" t="n">
        <v>20</v>
      </c>
      <c r="H4817" s="333" t="n">
        <f aca="false">A4817*G4817*(1-H4805/100)</f>
        <v>200</v>
      </c>
      <c r="I4817" s="334" t="n">
        <v>14.1375</v>
      </c>
      <c r="J4817" s="334" t="n">
        <f aca="false">(A4817*I4817)/J4805*K4805</f>
        <v>128.325</v>
      </c>
      <c r="K4817" s="335" t="n">
        <f aca="false">H4817-J4817</f>
        <v>71.675</v>
      </c>
      <c r="L4817" s="330"/>
      <c r="M4817" s="262"/>
      <c r="N4817" s="262" t="n">
        <v>14.1375</v>
      </c>
      <c r="O4817" s="262" t="n">
        <v>0.15</v>
      </c>
      <c r="P4817" s="262" t="n">
        <v>20</v>
      </c>
      <c r="Q4817" s="262" t="n">
        <v>19.7925</v>
      </c>
      <c r="R4817" s="331" t="n">
        <f aca="false">A4817*F4817</f>
        <v>0.5</v>
      </c>
    </row>
    <row r="4818" s="1" customFormat="true" ht="12.75" hidden="false" customHeight="false" outlineLevel="0" collapsed="false">
      <c r="A4818" s="262" t="n">
        <v>1</v>
      </c>
      <c r="B4818" s="332" t="s">
        <v>5008</v>
      </c>
      <c r="C4818" s="332" t="s">
        <v>1782</v>
      </c>
      <c r="D4818" s="332" t="s">
        <v>5009</v>
      </c>
      <c r="E4818" s="262"/>
      <c r="F4818" s="331" t="n">
        <v>20</v>
      </c>
      <c r="G4818" s="333" t="n">
        <v>4500</v>
      </c>
      <c r="H4818" s="333" t="n">
        <f aca="false">A4818*G4818*(1-H4805/100)</f>
        <v>4500</v>
      </c>
      <c r="I4818" s="334" t="n">
        <v>2632.5</v>
      </c>
      <c r="J4818" s="334" t="n">
        <f aca="false">(A4818*I4818)/J4805*K4805</f>
        <v>2389.5</v>
      </c>
      <c r="K4818" s="335" t="n">
        <f aca="false">H4818-J4818</f>
        <v>2110.5</v>
      </c>
      <c r="L4818" s="330"/>
      <c r="M4818" s="262"/>
      <c r="N4818" s="262" t="n">
        <v>2632.5</v>
      </c>
      <c r="O4818" s="262" t="n">
        <v>30</v>
      </c>
      <c r="P4818" s="262" t="n">
        <v>4500</v>
      </c>
      <c r="Q4818" s="262" t="n">
        <v>3553.875</v>
      </c>
      <c r="R4818" s="331" t="n">
        <f aca="false">A4818*F4818</f>
        <v>20</v>
      </c>
    </row>
    <row r="4819" s="1" customFormat="true" ht="12.75" hidden="false" customHeight="false" outlineLevel="0" collapsed="false">
      <c r="A4819" s="262" t="n">
        <v>1</v>
      </c>
      <c r="B4819" s="332" t="s">
        <v>1833</v>
      </c>
      <c r="C4819" s="332" t="s">
        <v>1834</v>
      </c>
      <c r="D4819" s="332" t="s">
        <v>1835</v>
      </c>
      <c r="E4819" s="262"/>
      <c r="F4819" s="331" t="n">
        <v>8</v>
      </c>
      <c r="G4819" s="333" t="n">
        <v>2600</v>
      </c>
      <c r="H4819" s="333" t="n">
        <f aca="false">A4819*G4819*(1-H4805/100)</f>
        <v>2600</v>
      </c>
      <c r="I4819" s="334" t="n">
        <v>1755</v>
      </c>
      <c r="J4819" s="334" t="n">
        <f aca="false">(A4819*I4819)/J4805*K4805</f>
        <v>1593</v>
      </c>
      <c r="K4819" s="335" t="n">
        <f aca="false">H4819-J4819</f>
        <v>1007</v>
      </c>
      <c r="L4819" s="330"/>
      <c r="M4819" s="262"/>
      <c r="N4819" s="262" t="n">
        <v>1755</v>
      </c>
      <c r="O4819" s="262" t="n">
        <v>20</v>
      </c>
      <c r="P4819" s="262" t="n">
        <v>2600</v>
      </c>
      <c r="Q4819" s="262" t="n">
        <v>2369.25</v>
      </c>
      <c r="R4819" s="331" t="n">
        <f aca="false">A4819*F4819</f>
        <v>8</v>
      </c>
    </row>
    <row r="4820" s="1" customFormat="true" ht="12.75" hidden="false" customHeight="false" outlineLevel="0" collapsed="false">
      <c r="A4820" s="262" t="n">
        <v>1</v>
      </c>
      <c r="B4820" s="332" t="s">
        <v>1321</v>
      </c>
      <c r="C4820" s="332" t="s">
        <v>1247</v>
      </c>
      <c r="D4820" s="332" t="s">
        <v>1322</v>
      </c>
      <c r="E4820" s="262"/>
      <c r="F4820" s="331" t="n">
        <v>0.35</v>
      </c>
      <c r="G4820" s="333" t="n">
        <v>800</v>
      </c>
      <c r="H4820" s="333" t="n">
        <f aca="false">A4820*G4820*(1-H4805/100)</f>
        <v>800</v>
      </c>
      <c r="I4820" s="334" t="n">
        <v>301.6</v>
      </c>
      <c r="J4820" s="334" t="n">
        <f aca="false">(A4820*I4820)/J4805*K4805</f>
        <v>273.76</v>
      </c>
      <c r="K4820" s="335" t="n">
        <f aca="false">H4820-J4820</f>
        <v>526.24</v>
      </c>
      <c r="L4820" s="330"/>
      <c r="M4820" s="262"/>
      <c r="N4820" s="262" t="n">
        <v>301.6</v>
      </c>
      <c r="O4820" s="262" t="n">
        <v>3.2</v>
      </c>
      <c r="P4820" s="262" t="n">
        <v>800</v>
      </c>
      <c r="Q4820" s="262" t="n">
        <v>603.2</v>
      </c>
      <c r="R4820" s="331" t="n">
        <f aca="false">A4820*F4820</f>
        <v>0.35</v>
      </c>
    </row>
    <row r="4821" s="1" customFormat="true" ht="12.75" hidden="false" customHeight="false" outlineLevel="0" collapsed="false">
      <c r="A4821" s="262" t="n">
        <v>2</v>
      </c>
      <c r="B4821" s="332" t="s">
        <v>1787</v>
      </c>
      <c r="C4821" s="332" t="s">
        <v>1550</v>
      </c>
      <c r="D4821" s="332" t="s">
        <v>1788</v>
      </c>
      <c r="E4821" s="262"/>
      <c r="F4821" s="331" t="n">
        <v>0.94</v>
      </c>
      <c r="G4821" s="333" t="n">
        <v>880</v>
      </c>
      <c r="H4821" s="333" t="n">
        <f aca="false">A4821*G4821*(1-H4805/100)</f>
        <v>1760</v>
      </c>
      <c r="I4821" s="334" t="n">
        <v>585</v>
      </c>
      <c r="J4821" s="334" t="n">
        <f aca="false">(A4821*I4821)/J4805*K4805</f>
        <v>1062</v>
      </c>
      <c r="K4821" s="335" t="n">
        <f aca="false">H4821-J4821</f>
        <v>698</v>
      </c>
      <c r="L4821" s="330"/>
      <c r="M4821" s="262"/>
      <c r="N4821" s="262" t="n">
        <v>585</v>
      </c>
      <c r="O4821" s="262" t="n">
        <v>6</v>
      </c>
      <c r="P4821" s="262" t="n">
        <v>880</v>
      </c>
      <c r="Q4821" s="262" t="n">
        <v>789.75</v>
      </c>
      <c r="R4821" s="331" t="n">
        <f aca="false">A4821*F4821</f>
        <v>1.88</v>
      </c>
    </row>
    <row r="4822" s="1" customFormat="true" ht="12.75" hidden="false" customHeight="false" outlineLevel="0" collapsed="false">
      <c r="A4822" s="262" t="n">
        <v>2</v>
      </c>
      <c r="B4822" s="332" t="s">
        <v>2738</v>
      </c>
      <c r="C4822" s="332" t="s">
        <v>2133</v>
      </c>
      <c r="D4822" s="332" t="s">
        <v>5010</v>
      </c>
      <c r="E4822" s="262"/>
      <c r="F4822" s="331" t="n">
        <v>1.32</v>
      </c>
      <c r="G4822" s="333" t="n">
        <v>990</v>
      </c>
      <c r="H4822" s="333" t="n">
        <f aca="false">A4822*G4822*(1-H4805/100)</f>
        <v>1980</v>
      </c>
      <c r="I4822" s="334" t="n">
        <v>658.125</v>
      </c>
      <c r="J4822" s="334" t="n">
        <f aca="false">(A4822*I4822)/J4805*K4805</f>
        <v>1194.75</v>
      </c>
      <c r="K4822" s="335" t="n">
        <f aca="false">H4822-J4822</f>
        <v>785.25</v>
      </c>
      <c r="L4822" s="330"/>
      <c r="M4822" s="262"/>
      <c r="N4822" s="262" t="n">
        <v>658.125</v>
      </c>
      <c r="O4822" s="262" t="n">
        <v>6.75</v>
      </c>
      <c r="P4822" s="262" t="n">
        <v>990</v>
      </c>
      <c r="Q4822" s="262" t="n">
        <v>888.4688</v>
      </c>
      <c r="R4822" s="331" t="n">
        <f aca="false">A4822*F4822</f>
        <v>2.64</v>
      </c>
    </row>
    <row r="4823" s="1" customFormat="true" ht="12.75" hidden="false" customHeight="false" outlineLevel="0" collapsed="false">
      <c r="A4823" s="262" t="n">
        <v>1</v>
      </c>
      <c r="B4823" s="332" t="s">
        <v>5011</v>
      </c>
      <c r="C4823" s="332" t="s">
        <v>2696</v>
      </c>
      <c r="D4823" s="332" t="s">
        <v>5012</v>
      </c>
      <c r="E4823" s="262"/>
      <c r="F4823" s="331" t="n">
        <v>1.4</v>
      </c>
      <c r="G4823" s="333" t="n">
        <v>1970</v>
      </c>
      <c r="H4823" s="333" t="n">
        <f aca="false">A4823*G4823*(1-H4805/100)</f>
        <v>1970</v>
      </c>
      <c r="I4823" s="334" t="n">
        <v>1316.25</v>
      </c>
      <c r="J4823" s="334" t="n">
        <f aca="false">(A4823*I4823)/J4805*K4805</f>
        <v>1194.75</v>
      </c>
      <c r="K4823" s="335" t="n">
        <f aca="false">H4823-J4823</f>
        <v>775.25</v>
      </c>
      <c r="L4823" s="330"/>
      <c r="M4823" s="262"/>
      <c r="N4823" s="262" t="n">
        <v>1316.25</v>
      </c>
      <c r="O4823" s="262" t="n">
        <v>15</v>
      </c>
      <c r="P4823" s="262" t="n">
        <v>1970</v>
      </c>
      <c r="Q4823" s="262" t="n">
        <v>1776.9375</v>
      </c>
      <c r="R4823" s="331" t="n">
        <f aca="false">A4823*F4823</f>
        <v>1.4</v>
      </c>
    </row>
    <row r="4824" s="1" customFormat="true" ht="12.75" hidden="false" customHeight="false" outlineLevel="0" collapsed="false">
      <c r="A4824" s="262" t="n">
        <v>1</v>
      </c>
      <c r="B4824" s="332" t="s">
        <v>4613</v>
      </c>
      <c r="C4824" s="332" t="s">
        <v>2395</v>
      </c>
      <c r="D4824" s="332" t="s">
        <v>4614</v>
      </c>
      <c r="E4824" s="262"/>
      <c r="F4824" s="331" t="n">
        <v>12</v>
      </c>
      <c r="G4824" s="333" t="n">
        <v>3400</v>
      </c>
      <c r="H4824" s="333" t="n">
        <f aca="false">A4824*G4824*(1-H4805/100)</f>
        <v>3400</v>
      </c>
      <c r="I4824" s="334" t="n">
        <v>1820</v>
      </c>
      <c r="J4824" s="334" t="n">
        <f aca="false">(A4824*I4824)/J4805*K4805</f>
        <v>1652</v>
      </c>
      <c r="K4824" s="335" t="n">
        <f aca="false">H4824-J4824</f>
        <v>1748</v>
      </c>
      <c r="L4824" s="330"/>
      <c r="M4824" s="262"/>
      <c r="N4824" s="262" t="n">
        <v>1820</v>
      </c>
      <c r="O4824" s="262" t="n">
        <v>20</v>
      </c>
      <c r="P4824" s="262" t="n">
        <v>3400</v>
      </c>
      <c r="Q4824" s="262" t="n">
        <v>2800</v>
      </c>
      <c r="R4824" s="331" t="n">
        <f aca="false">A4824*F4824</f>
        <v>12</v>
      </c>
    </row>
    <row r="4825" s="1" customFormat="true" ht="12.75" hidden="false" customHeight="false" outlineLevel="0" collapsed="false">
      <c r="A4825" s="262" t="n">
        <v>7</v>
      </c>
      <c r="B4825" s="332" t="s">
        <v>1930</v>
      </c>
      <c r="C4825" s="332" t="s">
        <v>1931</v>
      </c>
      <c r="D4825" s="332" t="s">
        <v>1932</v>
      </c>
      <c r="E4825" s="262"/>
      <c r="F4825" s="331" t="n">
        <v>0.05</v>
      </c>
      <c r="G4825" s="333" t="n">
        <v>100</v>
      </c>
      <c r="H4825" s="333" t="n">
        <f aca="false">A4825*G4825*(1-H4805/100)</f>
        <v>700</v>
      </c>
      <c r="I4825" s="334" t="n">
        <v>60.5475</v>
      </c>
      <c r="J4825" s="334" t="n">
        <f aca="false">(A4825*I4825)/J4805*K4805</f>
        <v>384.7095</v>
      </c>
      <c r="K4825" s="335" t="n">
        <f aca="false">H4825-J4825</f>
        <v>315.2905</v>
      </c>
      <c r="L4825" s="330"/>
      <c r="M4825" s="262"/>
      <c r="N4825" s="262" t="n">
        <v>60.5475</v>
      </c>
      <c r="O4825" s="262" t="n">
        <v>0.69</v>
      </c>
      <c r="P4825" s="262" t="n">
        <v>100</v>
      </c>
      <c r="Q4825" s="262" t="n">
        <v>84.7665</v>
      </c>
      <c r="R4825" s="331" t="n">
        <f aca="false">A4825*F4825</f>
        <v>0.35</v>
      </c>
    </row>
    <row r="4826" s="1" customFormat="true" ht="12.75" hidden="false" customHeight="false" outlineLevel="0" collapsed="false">
      <c r="A4826" s="262" t="n">
        <v>3</v>
      </c>
      <c r="B4826" s="332" t="s">
        <v>4528</v>
      </c>
      <c r="C4826" s="332" t="s">
        <v>1931</v>
      </c>
      <c r="D4826" s="332" t="s">
        <v>4529</v>
      </c>
      <c r="E4826" s="262"/>
      <c r="F4826" s="331" t="n">
        <v>0.11</v>
      </c>
      <c r="G4826" s="333" t="n">
        <v>110</v>
      </c>
      <c r="H4826" s="333" t="n">
        <f aca="false">A4826*G4826*(1-H4805/100)</f>
        <v>330</v>
      </c>
      <c r="I4826" s="334" t="n">
        <v>68.445</v>
      </c>
      <c r="J4826" s="334" t="n">
        <f aca="false">(A4826*I4826)/J4805*K4805</f>
        <v>186.381</v>
      </c>
      <c r="K4826" s="335" t="n">
        <f aca="false">H4826-J4826</f>
        <v>143.619</v>
      </c>
      <c r="L4826" s="330"/>
      <c r="M4826" s="262"/>
      <c r="N4826" s="262" t="n">
        <v>68.445</v>
      </c>
      <c r="O4826" s="262" t="n">
        <v>0.78</v>
      </c>
      <c r="P4826" s="262" t="n">
        <v>110</v>
      </c>
      <c r="Q4826" s="262" t="n">
        <v>95.823</v>
      </c>
      <c r="R4826" s="331" t="n">
        <f aca="false">A4826*F4826</f>
        <v>0.33</v>
      </c>
    </row>
    <row r="4827" s="1" customFormat="true" ht="12.75" hidden="false" customHeight="false" outlineLevel="0" collapsed="false">
      <c r="A4827" s="262" t="n">
        <v>2</v>
      </c>
      <c r="B4827" s="332" t="s">
        <v>2581</v>
      </c>
      <c r="C4827" s="332" t="s">
        <v>2582</v>
      </c>
      <c r="D4827" s="332" t="s">
        <v>856</v>
      </c>
      <c r="E4827" s="262"/>
      <c r="F4827" s="331"/>
      <c r="G4827" s="333" t="n">
        <v>340</v>
      </c>
      <c r="H4827" s="333" t="n">
        <f aca="false">A4827*G4827*(1-H4805/100)</f>
        <v>680</v>
      </c>
      <c r="I4827" s="334" t="n">
        <v>219.375</v>
      </c>
      <c r="J4827" s="334" t="n">
        <f aca="false">(A4827*I4827)/J4805*K4805</f>
        <v>398.25</v>
      </c>
      <c r="K4827" s="335" t="n">
        <f aca="false">H4827-J4827</f>
        <v>281.75</v>
      </c>
      <c r="L4827" s="330"/>
      <c r="M4827" s="262"/>
      <c r="N4827" s="262" t="n">
        <v>219.375</v>
      </c>
      <c r="O4827" s="262" t="n">
        <v>2.5</v>
      </c>
      <c r="P4827" s="262" t="n">
        <v>340</v>
      </c>
      <c r="Q4827" s="262" t="n">
        <v>329.0625</v>
      </c>
      <c r="R4827" s="331" t="n">
        <f aca="false">A4827*F4827</f>
        <v>0</v>
      </c>
    </row>
    <row r="4828" s="1" customFormat="true" ht="12.75" hidden="false" customHeight="false" outlineLevel="0" collapsed="false">
      <c r="A4828" s="336" t="n">
        <f aca="false">SUM(A4806:A4827)</f>
        <v>75</v>
      </c>
      <c r="B4828" s="336" t="s">
        <v>377</v>
      </c>
      <c r="C4828" s="336"/>
      <c r="D4828" s="336"/>
      <c r="E4828" s="336"/>
      <c r="F4828" s="337" t="n">
        <f aca="false">R4828</f>
        <v>69.11</v>
      </c>
      <c r="G4828" s="338"/>
      <c r="H4828" s="339" t="n">
        <f aca="false">SUM(H4806:H4827)</f>
        <v>26902</v>
      </c>
      <c r="I4828" s="340"/>
      <c r="J4828" s="341" t="n">
        <f aca="false">SUM(J4806:J4827)</f>
        <v>13357.6295</v>
      </c>
      <c r="K4828" s="335" t="n">
        <f aca="false">SUM(K4806:K4827)</f>
        <v>13544.3705</v>
      </c>
      <c r="L4828" s="330"/>
      <c r="M4828" s="262"/>
      <c r="N4828" s="262"/>
      <c r="O4828" s="262"/>
      <c r="P4828" s="262"/>
      <c r="Q4828" s="262"/>
      <c r="R4828" s="331" t="n">
        <f aca="false">SUM(R4806:R4827)</f>
        <v>69.11</v>
      </c>
    </row>
    <row r="4829" s="1" customFormat="true" ht="12.75" hidden="false" customHeight="false" outlineLevel="0" collapsed="false">
      <c r="A4829" s="262"/>
      <c r="B4829" s="272" t="s">
        <v>914</v>
      </c>
      <c r="C4829" s="342"/>
      <c r="D4829" s="342"/>
      <c r="E4829" s="262"/>
      <c r="F4829" s="262"/>
      <c r="G4829" s="333"/>
      <c r="H4829" s="343" t="n">
        <v>0</v>
      </c>
      <c r="I4829" s="344" t="n">
        <f aca="false">K4830/J4830</f>
        <v>1.01398010028651</v>
      </c>
      <c r="J4829" s="345"/>
      <c r="K4829" s="335"/>
      <c r="L4829" s="330"/>
      <c r="M4829" s="262"/>
      <c r="N4829" s="262"/>
      <c r="O4829" s="262"/>
      <c r="P4829" s="262"/>
      <c r="Q4829" s="262"/>
      <c r="R4829" s="331"/>
    </row>
    <row r="4830" s="1" customFormat="true" ht="13.5" hidden="false" customHeight="false" outlineLevel="0" collapsed="false">
      <c r="A4830" s="346"/>
      <c r="B4830" s="346" t="s">
        <v>915</v>
      </c>
      <c r="C4830" s="346"/>
      <c r="D4830" s="346"/>
      <c r="E4830" s="346"/>
      <c r="F4830" s="347"/>
      <c r="G4830" s="348"/>
      <c r="H4830" s="349" t="n">
        <f aca="false">SUM(H4828:H4829)</f>
        <v>26902</v>
      </c>
      <c r="I4830" s="350" t="n">
        <f aca="false">K4830/H4830</f>
        <v>0.503470764255446</v>
      </c>
      <c r="J4830" s="351" t="n">
        <f aca="false">SUM(J4828:J4829)</f>
        <v>13357.6295</v>
      </c>
      <c r="K4830" s="352" t="n">
        <f aca="false">H4830-J4830</f>
        <v>13544.3705</v>
      </c>
      <c r="L4830" s="330"/>
      <c r="M4830" s="262"/>
      <c r="N4830" s="262"/>
      <c r="O4830" s="262"/>
      <c r="P4830" s="262"/>
      <c r="Q4830" s="262"/>
      <c r="R4830" s="331"/>
    </row>
    <row r="4831" s="1" customFormat="true" ht="13.5" hidden="false" customHeight="false" outlineLevel="0" collapsed="false">
      <c r="A4831" s="262"/>
      <c r="B4831" s="272" t="s">
        <v>5013</v>
      </c>
      <c r="C4831" s="342"/>
      <c r="D4831" s="342"/>
      <c r="E4831" s="262"/>
      <c r="F4831" s="262"/>
      <c r="G4831" s="262"/>
      <c r="H4831" s="262"/>
      <c r="I4831" s="354"/>
      <c r="J4831" s="354"/>
      <c r="K4831" s="355"/>
      <c r="L4831" s="330"/>
      <c r="M4831" s="262"/>
      <c r="N4831" s="262"/>
      <c r="O4831" s="262"/>
      <c r="P4831" s="262"/>
      <c r="Q4831" s="262"/>
      <c r="R4831" s="331"/>
    </row>
    <row r="4832" s="1" customFormat="true" ht="13.5" hidden="false" customHeight="false" outlineLevel="0" collapsed="false">
      <c r="A4832" s="322"/>
      <c r="B4832" s="272" t="s">
        <v>5013</v>
      </c>
      <c r="C4832" s="324"/>
      <c r="D4832" s="325" t="n">
        <v>42811</v>
      </c>
      <c r="E4832" s="322"/>
      <c r="F4832" s="322" t="s">
        <v>1106</v>
      </c>
      <c r="G4832" s="324"/>
      <c r="H4832" s="326" t="n">
        <v>0</v>
      </c>
      <c r="I4832" s="327" t="s">
        <v>358</v>
      </c>
      <c r="J4832" s="328" t="n">
        <v>65</v>
      </c>
      <c r="K4832" s="329" t="n">
        <v>59</v>
      </c>
      <c r="L4832" s="330"/>
      <c r="M4832" s="262"/>
      <c r="N4832" s="262"/>
      <c r="O4832" s="262"/>
      <c r="P4832" s="262"/>
      <c r="Q4832" s="262"/>
      <c r="R4832" s="331"/>
    </row>
    <row r="4833" s="1" customFormat="true" ht="12.75" hidden="false" customHeight="false" outlineLevel="0" collapsed="false">
      <c r="A4833" s="262" t="n">
        <v>15</v>
      </c>
      <c r="B4833" s="332" t="s">
        <v>1337</v>
      </c>
      <c r="C4833" s="332" t="s">
        <v>786</v>
      </c>
      <c r="D4833" s="332" t="s">
        <v>1338</v>
      </c>
      <c r="E4833" s="262"/>
      <c r="F4833" s="331" t="n">
        <v>5.6</v>
      </c>
      <c r="G4833" s="333" t="n">
        <v>962</v>
      </c>
      <c r="H4833" s="333" t="n">
        <f aca="false">A4833*G4833*(1-H4832/100)</f>
        <v>14430</v>
      </c>
      <c r="I4833" s="334" t="n">
        <v>712.53</v>
      </c>
      <c r="J4833" s="334" t="n">
        <f aca="false">(A4833*I4833)/J4832*K4832</f>
        <v>9701.37</v>
      </c>
      <c r="K4833" s="335" t="n">
        <f aca="false">H4833-J4833</f>
        <v>4728.63</v>
      </c>
      <c r="L4833" s="330"/>
      <c r="M4833" s="262"/>
      <c r="N4833" s="262" t="n">
        <v>712.53</v>
      </c>
      <c r="O4833" s="262" t="n">
        <v>8.12</v>
      </c>
      <c r="P4833" s="262" t="n">
        <v>1070</v>
      </c>
      <c r="Q4833" s="262" t="n">
        <v>961.9155</v>
      </c>
      <c r="R4833" s="331" t="n">
        <f aca="false">A4833*F4833</f>
        <v>84</v>
      </c>
    </row>
    <row r="4834" s="1" customFormat="true" ht="12.75" hidden="false" customHeight="false" outlineLevel="0" collapsed="false">
      <c r="A4834" s="262" t="n">
        <v>4</v>
      </c>
      <c r="B4834" s="332" t="s">
        <v>5014</v>
      </c>
      <c r="C4834" s="332" t="s">
        <v>1872</v>
      </c>
      <c r="D4834" s="332" t="s">
        <v>5015</v>
      </c>
      <c r="E4834" s="262"/>
      <c r="F4834" s="331" t="n">
        <v>4.2</v>
      </c>
      <c r="G4834" s="333" t="n">
        <v>737</v>
      </c>
      <c r="H4834" s="333" t="n">
        <f aca="false">A4834*G4834*(1-H4832/100)</f>
        <v>2948</v>
      </c>
      <c r="I4834" s="334" t="n">
        <v>545.805</v>
      </c>
      <c r="J4834" s="334" t="n">
        <f aca="false">(A4834*I4834)/J4832*K4832</f>
        <v>1981.692</v>
      </c>
      <c r="K4834" s="335" t="n">
        <f aca="false">H4834-J4834</f>
        <v>966.308</v>
      </c>
      <c r="L4834" s="330"/>
      <c r="M4834" s="262"/>
      <c r="N4834" s="262" t="n">
        <v>545.805</v>
      </c>
      <c r="O4834" s="262" t="n">
        <v>6.22</v>
      </c>
      <c r="P4834" s="262" t="n">
        <v>820</v>
      </c>
      <c r="Q4834" s="262" t="n">
        <v>736.8368</v>
      </c>
      <c r="R4834" s="331" t="n">
        <f aca="false">A4834*F4834</f>
        <v>16.8</v>
      </c>
    </row>
    <row r="4835" s="1" customFormat="true" ht="12.75" hidden="false" customHeight="false" outlineLevel="0" collapsed="false">
      <c r="A4835" s="262" t="n">
        <v>4</v>
      </c>
      <c r="B4835" s="332" t="s">
        <v>1219</v>
      </c>
      <c r="C4835" s="332" t="s">
        <v>830</v>
      </c>
      <c r="D4835" s="332" t="s">
        <v>1347</v>
      </c>
      <c r="E4835" s="262"/>
      <c r="F4835" s="331" t="n">
        <v>2.5</v>
      </c>
      <c r="G4835" s="333" t="n">
        <v>430</v>
      </c>
      <c r="H4835" s="333" t="n">
        <f aca="false">A4835*G4835*(1-H4832/100)</f>
        <v>1720</v>
      </c>
      <c r="I4835" s="334" t="n">
        <v>318.5</v>
      </c>
      <c r="J4835" s="334" t="n">
        <f aca="false">(A4835*I4835)/J4832*K4832</f>
        <v>1156.4</v>
      </c>
      <c r="K4835" s="335" t="n">
        <f aca="false">H4835-J4835</f>
        <v>563.6</v>
      </c>
      <c r="L4835" s="330"/>
      <c r="M4835" s="262"/>
      <c r="N4835" s="262" t="n">
        <v>318.5</v>
      </c>
      <c r="O4835" s="262" t="n">
        <v>3.5</v>
      </c>
      <c r="P4835" s="262" t="n">
        <v>573.3</v>
      </c>
      <c r="Q4835" s="262" t="n">
        <v>429.975</v>
      </c>
      <c r="R4835" s="331" t="n">
        <f aca="false">A4835*F4835</f>
        <v>10</v>
      </c>
    </row>
    <row r="4836" s="1" customFormat="true" ht="12.75" hidden="false" customHeight="false" outlineLevel="0" collapsed="false">
      <c r="A4836" s="262" t="n">
        <v>10</v>
      </c>
      <c r="B4836" s="332" t="s">
        <v>2742</v>
      </c>
      <c r="C4836" s="332" t="s">
        <v>2531</v>
      </c>
      <c r="D4836" s="332" t="s">
        <v>2743</v>
      </c>
      <c r="E4836" s="262"/>
      <c r="F4836" s="331" t="n">
        <v>9.1</v>
      </c>
      <c r="G4836" s="333" t="n">
        <v>1509</v>
      </c>
      <c r="H4836" s="333" t="n">
        <f aca="false">A4836*G4836*(1-H4832/100)</f>
        <v>15090</v>
      </c>
      <c r="I4836" s="334" t="n">
        <v>1117.935</v>
      </c>
      <c r="J4836" s="334" t="n">
        <f aca="false">(A4836*I4836)/J4832*K4832</f>
        <v>10147.41</v>
      </c>
      <c r="K4836" s="335" t="n">
        <f aca="false">H4836-J4836</f>
        <v>4942.59</v>
      </c>
      <c r="L4836" s="330"/>
      <c r="M4836" s="262"/>
      <c r="N4836" s="262" t="n">
        <v>1117.935</v>
      </c>
      <c r="O4836" s="262" t="n">
        <v>12.74</v>
      </c>
      <c r="P4836" s="262" t="n">
        <v>2300</v>
      </c>
      <c r="Q4836" s="262" t="n">
        <v>1509.2123</v>
      </c>
      <c r="R4836" s="331" t="n">
        <f aca="false">A4836*F4836</f>
        <v>91</v>
      </c>
    </row>
    <row r="4837" s="1" customFormat="true" ht="12.75" hidden="false" customHeight="false" outlineLevel="0" collapsed="false">
      <c r="A4837" s="262" t="n">
        <v>16</v>
      </c>
      <c r="B4837" s="332" t="s">
        <v>1266</v>
      </c>
      <c r="C4837" s="332" t="s">
        <v>874</v>
      </c>
      <c r="D4837" s="332" t="s">
        <v>1267</v>
      </c>
      <c r="E4837" s="262"/>
      <c r="F4837" s="331" t="n">
        <v>0.25</v>
      </c>
      <c r="G4837" s="333" t="n">
        <v>87</v>
      </c>
      <c r="H4837" s="333" t="n">
        <f aca="false">A4837*G4837*(1-H4832/100)</f>
        <v>1392</v>
      </c>
      <c r="I4837" s="334" t="n">
        <v>61.88</v>
      </c>
      <c r="J4837" s="334" t="n">
        <f aca="false">(A4837*I4837)/J4832*K4832</f>
        <v>898.688</v>
      </c>
      <c r="K4837" s="335" t="n">
        <f aca="false">H4837-J4837</f>
        <v>493.312</v>
      </c>
      <c r="L4837" s="330"/>
      <c r="M4837" s="262"/>
      <c r="N4837" s="262" t="n">
        <v>61.88</v>
      </c>
      <c r="O4837" s="262" t="n">
        <v>0.68</v>
      </c>
      <c r="P4837" s="262" t="n">
        <v>185.64</v>
      </c>
      <c r="Q4837" s="262" t="n">
        <v>86.632</v>
      </c>
      <c r="R4837" s="331" t="n">
        <f aca="false">A4837*F4837</f>
        <v>4</v>
      </c>
    </row>
    <row r="4838" s="1" customFormat="true" ht="12.75" hidden="false" customHeight="false" outlineLevel="0" collapsed="false">
      <c r="A4838" s="262" t="n">
        <v>12</v>
      </c>
      <c r="B4838" s="332" t="s">
        <v>2002</v>
      </c>
      <c r="C4838" s="332" t="s">
        <v>2003</v>
      </c>
      <c r="D4838" s="332" t="s">
        <v>2004</v>
      </c>
      <c r="E4838" s="262"/>
      <c r="F4838" s="331" t="n">
        <v>0.1</v>
      </c>
      <c r="G4838" s="333" t="n">
        <v>24</v>
      </c>
      <c r="H4838" s="333" t="n">
        <f aca="false">A4838*G4838*(1-H4832/100)</f>
        <v>288</v>
      </c>
      <c r="I4838" s="334" t="n">
        <v>17.55</v>
      </c>
      <c r="J4838" s="334" t="n">
        <f aca="false">(A4838*I4838)/J4832*K4832</f>
        <v>191.16</v>
      </c>
      <c r="K4838" s="335" t="n">
        <f aca="false">H4838-J4838</f>
        <v>96.84</v>
      </c>
      <c r="L4838" s="330"/>
      <c r="M4838" s="262"/>
      <c r="N4838" s="262" t="n">
        <v>17.55</v>
      </c>
      <c r="O4838" s="262" t="n">
        <v>0.2</v>
      </c>
      <c r="P4838" s="262"/>
      <c r="Q4838" s="262" t="n">
        <v>23.6925</v>
      </c>
      <c r="R4838" s="331" t="n">
        <f aca="false">A4838*F4838</f>
        <v>1.2</v>
      </c>
    </row>
    <row r="4839" s="1" customFormat="true" ht="12.75" hidden="false" customHeight="false" outlineLevel="0" collapsed="false">
      <c r="A4839" s="262" t="n">
        <v>6</v>
      </c>
      <c r="B4839" s="332" t="s">
        <v>5016</v>
      </c>
      <c r="C4839" s="332" t="s">
        <v>5017</v>
      </c>
      <c r="D4839" s="332" t="s">
        <v>5018</v>
      </c>
      <c r="E4839" s="262"/>
      <c r="F4839" s="331" t="n">
        <v>0.55</v>
      </c>
      <c r="G4839" s="333" t="n">
        <v>130</v>
      </c>
      <c r="H4839" s="333" t="n">
        <f aca="false">A4839*G4839*(1-H4832/100)</f>
        <v>780</v>
      </c>
      <c r="I4839" s="334" t="n">
        <v>96.525</v>
      </c>
      <c r="J4839" s="334" t="n">
        <f aca="false">(A4839*I4839)/J4832*K4832</f>
        <v>525.69</v>
      </c>
      <c r="K4839" s="335" t="n">
        <f aca="false">H4839-J4839</f>
        <v>254.31</v>
      </c>
      <c r="L4839" s="330"/>
      <c r="M4839" s="262"/>
      <c r="N4839" s="262" t="n">
        <v>96.525</v>
      </c>
      <c r="O4839" s="262" t="n">
        <v>1.1</v>
      </c>
      <c r="P4839" s="262" t="n">
        <v>135.135</v>
      </c>
      <c r="Q4839" s="262" t="n">
        <v>130.3088</v>
      </c>
      <c r="R4839" s="331" t="n">
        <f aca="false">A4839*F4839</f>
        <v>3.3</v>
      </c>
    </row>
    <row r="4840" s="1" customFormat="true" ht="12.75" hidden="false" customHeight="false" outlineLevel="0" collapsed="false">
      <c r="A4840" s="262" t="n">
        <v>1</v>
      </c>
      <c r="B4840" s="332" t="s">
        <v>5019</v>
      </c>
      <c r="C4840" s="332" t="s">
        <v>3465</v>
      </c>
      <c r="D4840" s="332" t="s">
        <v>5020</v>
      </c>
      <c r="E4840" s="262"/>
      <c r="F4840" s="331"/>
      <c r="G4840" s="333" t="n">
        <v>37592</v>
      </c>
      <c r="H4840" s="333" t="n">
        <f aca="false">A4840*G4840*(1-H4832/100)</f>
        <v>37592</v>
      </c>
      <c r="I4840" s="334" t="n">
        <v>31326.75</v>
      </c>
      <c r="J4840" s="334" t="n">
        <f aca="false">(A4840*I4840)/J4832*K4832</f>
        <v>28435.05</v>
      </c>
      <c r="K4840" s="335" t="n">
        <f aca="false">H4840-J4840</f>
        <v>9156.95</v>
      </c>
      <c r="L4840" s="330"/>
      <c r="M4840" s="262"/>
      <c r="N4840" s="262" t="n">
        <v>31326.75</v>
      </c>
      <c r="O4840" s="262" t="n">
        <v>357</v>
      </c>
      <c r="P4840" s="262" t="n">
        <v>47000</v>
      </c>
      <c r="Q4840" s="262" t="n">
        <v>37592.1</v>
      </c>
      <c r="R4840" s="331" t="n">
        <f aca="false">A4840*F4840</f>
        <v>0</v>
      </c>
    </row>
    <row r="4841" s="1" customFormat="true" ht="12.75" hidden="false" customHeight="false" outlineLevel="0" collapsed="false">
      <c r="A4841" s="262" t="n">
        <v>4</v>
      </c>
      <c r="B4841" s="332" t="s">
        <v>5021</v>
      </c>
      <c r="C4841" s="332" t="s">
        <v>1550</v>
      </c>
      <c r="D4841" s="332" t="s">
        <v>5022</v>
      </c>
      <c r="E4841" s="262"/>
      <c r="F4841" s="331" t="n">
        <v>1.87</v>
      </c>
      <c r="G4841" s="333" t="n">
        <v>1052</v>
      </c>
      <c r="H4841" s="333" t="n">
        <f aca="false">A4841*G4841*(1-H4832/100)</f>
        <v>4208</v>
      </c>
      <c r="I4841" s="334" t="n">
        <v>779.22</v>
      </c>
      <c r="J4841" s="334" t="n">
        <f aca="false">(A4841*I4841)/J4832*K4832</f>
        <v>2829.168</v>
      </c>
      <c r="K4841" s="335" t="n">
        <f aca="false">H4841-J4841</f>
        <v>1378.832</v>
      </c>
      <c r="L4841" s="330"/>
      <c r="M4841" s="262"/>
      <c r="N4841" s="262" t="n">
        <v>779.22</v>
      </c>
      <c r="O4841" s="262" t="n">
        <v>8.88</v>
      </c>
      <c r="P4841" s="262" t="n">
        <v>1320</v>
      </c>
      <c r="Q4841" s="262" t="n">
        <v>1051.947</v>
      </c>
      <c r="R4841" s="331" t="n">
        <f aca="false">A4841*F4841</f>
        <v>7.48</v>
      </c>
    </row>
    <row r="4842" s="1" customFormat="true" ht="12.75" hidden="false" customHeight="false" outlineLevel="0" collapsed="false">
      <c r="A4842" s="262" t="n">
        <v>2</v>
      </c>
      <c r="B4842" s="332" t="s">
        <v>1933</v>
      </c>
      <c r="C4842" s="332" t="s">
        <v>1931</v>
      </c>
      <c r="D4842" s="332" t="s">
        <v>1934</v>
      </c>
      <c r="E4842" s="262"/>
      <c r="F4842" s="331" t="n">
        <v>0.07</v>
      </c>
      <c r="G4842" s="333" t="n">
        <v>106</v>
      </c>
      <c r="H4842" s="333" t="n">
        <f aca="false">A4842*G4842*(1-H4832/100)</f>
        <v>212</v>
      </c>
      <c r="I4842" s="334" t="n">
        <v>75.465</v>
      </c>
      <c r="J4842" s="334" t="n">
        <f aca="false">(A4842*I4842)/J4832*K4832</f>
        <v>136.998</v>
      </c>
      <c r="K4842" s="335" t="n">
        <f aca="false">H4842-J4842</f>
        <v>75.002</v>
      </c>
      <c r="L4842" s="330"/>
      <c r="M4842" s="262"/>
      <c r="N4842" s="262" t="n">
        <v>75.465</v>
      </c>
      <c r="O4842" s="262" t="n">
        <v>0.86</v>
      </c>
      <c r="P4842" s="262" t="n">
        <v>120</v>
      </c>
      <c r="Q4842" s="262" t="n">
        <v>105.651</v>
      </c>
      <c r="R4842" s="331" t="n">
        <f aca="false">A4842*F4842</f>
        <v>0.14</v>
      </c>
    </row>
    <row r="4843" s="1" customFormat="true" ht="12.75" hidden="false" customHeight="false" outlineLevel="0" collapsed="false">
      <c r="A4843" s="262" t="n">
        <v>14</v>
      </c>
      <c r="B4843" s="332" t="s">
        <v>2686</v>
      </c>
      <c r="C4843" s="332" t="s">
        <v>1931</v>
      </c>
      <c r="D4843" s="332" t="s">
        <v>2687</v>
      </c>
      <c r="E4843" s="262"/>
      <c r="F4843" s="331" t="n">
        <v>0.16</v>
      </c>
      <c r="G4843" s="333" t="n">
        <v>111</v>
      </c>
      <c r="H4843" s="333" t="n">
        <f aca="false">A4843*G4843*(1-H4832/100)</f>
        <v>1554</v>
      </c>
      <c r="I4843" s="334" t="n">
        <v>78.975</v>
      </c>
      <c r="J4843" s="334" t="n">
        <f aca="false">(A4843*I4843)/J4832*K4832</f>
        <v>1003.59</v>
      </c>
      <c r="K4843" s="335" t="n">
        <f aca="false">H4843-J4843</f>
        <v>550.41</v>
      </c>
      <c r="L4843" s="330"/>
      <c r="M4843" s="262"/>
      <c r="N4843" s="262" t="n">
        <v>78.975</v>
      </c>
      <c r="O4843" s="262" t="n">
        <v>0.9</v>
      </c>
      <c r="P4843" s="262" t="n">
        <v>130</v>
      </c>
      <c r="Q4843" s="262" t="n">
        <v>110.565</v>
      </c>
      <c r="R4843" s="331" t="n">
        <f aca="false">A4843*F4843</f>
        <v>2.24</v>
      </c>
    </row>
    <row r="4844" s="1" customFormat="true" ht="12.75" hidden="false" customHeight="false" outlineLevel="0" collapsed="false">
      <c r="A4844" s="262" t="n">
        <v>1</v>
      </c>
      <c r="B4844" s="332" t="s">
        <v>2021</v>
      </c>
      <c r="C4844" s="332" t="s">
        <v>2022</v>
      </c>
      <c r="D4844" s="332" t="s">
        <v>856</v>
      </c>
      <c r="E4844" s="262"/>
      <c r="F4844" s="331"/>
      <c r="G4844" s="333" t="n">
        <v>105</v>
      </c>
      <c r="H4844" s="333" t="n">
        <f aca="false">A4844*G4844*(1-H4832/100)</f>
        <v>105</v>
      </c>
      <c r="I4844" s="334" t="n">
        <v>80.73</v>
      </c>
      <c r="J4844" s="334" t="n">
        <f aca="false">(A4844*I4844)/J4832*K4832</f>
        <v>73.278</v>
      </c>
      <c r="K4844" s="335" t="n">
        <f aca="false">H4844-J4844</f>
        <v>31.722</v>
      </c>
      <c r="L4844" s="330"/>
      <c r="M4844" s="262"/>
      <c r="N4844" s="262" t="n">
        <v>80.73</v>
      </c>
      <c r="O4844" s="262" t="n">
        <v>0.92</v>
      </c>
      <c r="P4844" s="262" t="n">
        <v>130</v>
      </c>
      <c r="Q4844" s="262" t="n">
        <v>104.949</v>
      </c>
      <c r="R4844" s="331" t="n">
        <f aca="false">A4844*F4844</f>
        <v>0</v>
      </c>
    </row>
    <row r="4845" s="1" customFormat="true" ht="12.75" hidden="false" customHeight="false" outlineLevel="0" collapsed="false">
      <c r="A4845" s="262" t="n">
        <v>1</v>
      </c>
      <c r="B4845" s="332" t="s">
        <v>2023</v>
      </c>
      <c r="C4845" s="332" t="s">
        <v>2024</v>
      </c>
      <c r="D4845" s="332" t="s">
        <v>2025</v>
      </c>
      <c r="E4845" s="262"/>
      <c r="F4845" s="331"/>
      <c r="G4845" s="333" t="n">
        <v>95</v>
      </c>
      <c r="H4845" s="333" t="n">
        <f aca="false">A4845*G4845*(1-H4832/100)</f>
        <v>95</v>
      </c>
      <c r="I4845" s="334" t="n">
        <v>70.2</v>
      </c>
      <c r="J4845" s="334" t="n">
        <f aca="false">(A4845*I4845)/J4832*K4832</f>
        <v>63.72</v>
      </c>
      <c r="K4845" s="335" t="n">
        <f aca="false">H4845-J4845</f>
        <v>31.28</v>
      </c>
      <c r="L4845" s="330"/>
      <c r="M4845" s="262"/>
      <c r="N4845" s="262" t="n">
        <v>70.2</v>
      </c>
      <c r="O4845" s="262" t="n">
        <v>0.8</v>
      </c>
      <c r="P4845" s="262" t="n">
        <v>120</v>
      </c>
      <c r="Q4845" s="262" t="n">
        <v>94.77</v>
      </c>
      <c r="R4845" s="331" t="n">
        <f aca="false">A4845*F4845</f>
        <v>0</v>
      </c>
    </row>
    <row r="4846" s="1" customFormat="true" ht="12.75" hidden="false" customHeight="false" outlineLevel="0" collapsed="false">
      <c r="A4846" s="262" t="n">
        <v>1</v>
      </c>
      <c r="B4846" s="332" t="s">
        <v>5023</v>
      </c>
      <c r="C4846" s="332" t="s">
        <v>5024</v>
      </c>
      <c r="D4846" s="332" t="s">
        <v>5025</v>
      </c>
      <c r="E4846" s="262"/>
      <c r="F4846" s="331" t="n">
        <v>0.7</v>
      </c>
      <c r="G4846" s="333" t="n">
        <v>3000</v>
      </c>
      <c r="H4846" s="333" t="n">
        <f aca="false">A4846*G4846*(1-H4832/100)</f>
        <v>3000</v>
      </c>
      <c r="I4846" s="334" t="n">
        <v>3631.0345</v>
      </c>
      <c r="J4846" s="334" t="n">
        <f aca="false">(A4846*I4846)/J4832*K4832</f>
        <v>3295.86208461538</v>
      </c>
      <c r="K4846" s="335" t="n">
        <f aca="false">H4846-J4846</f>
        <v>-295.862084615385</v>
      </c>
      <c r="L4846" s="330"/>
      <c r="M4846" s="262"/>
      <c r="N4846" s="262" t="n">
        <v>3631.0345</v>
      </c>
      <c r="O4846" s="262" t="n">
        <v>41.3793103448276</v>
      </c>
      <c r="P4846" s="262" t="n">
        <v>3000</v>
      </c>
      <c r="Q4846" s="262" t="n">
        <v>3000</v>
      </c>
      <c r="R4846" s="331" t="n">
        <f aca="false">A4846*F4846</f>
        <v>0.7</v>
      </c>
    </row>
    <row r="4847" s="1" customFormat="true" ht="12.75" hidden="false" customHeight="false" outlineLevel="0" collapsed="false">
      <c r="A4847" s="262" t="n">
        <v>12</v>
      </c>
      <c r="B4847" s="332" t="s">
        <v>1942</v>
      </c>
      <c r="C4847" s="332" t="s">
        <v>1907</v>
      </c>
      <c r="D4847" s="332" t="s">
        <v>1943</v>
      </c>
      <c r="E4847" s="262"/>
      <c r="F4847" s="331" t="n">
        <v>0.05</v>
      </c>
      <c r="G4847" s="333" t="n">
        <v>140</v>
      </c>
      <c r="H4847" s="333" t="n">
        <f aca="false">A4847*G4847*(1-H4832/100)</f>
        <v>1680</v>
      </c>
      <c r="I4847" s="334" t="n">
        <v>103.545</v>
      </c>
      <c r="J4847" s="334" t="n">
        <f aca="false">(A4847*I4847)/J4832*K4832</f>
        <v>1127.844</v>
      </c>
      <c r="K4847" s="335" t="n">
        <f aca="false">H4847-J4847</f>
        <v>552.156</v>
      </c>
      <c r="L4847" s="330"/>
      <c r="M4847" s="262"/>
      <c r="N4847" s="262" t="n">
        <v>103.545</v>
      </c>
      <c r="O4847" s="262" t="n">
        <v>1.18</v>
      </c>
      <c r="P4847" s="262" t="n">
        <v>160</v>
      </c>
      <c r="Q4847" s="262" t="n">
        <v>139.7858</v>
      </c>
      <c r="R4847" s="331" t="n">
        <f aca="false">A4847*F4847</f>
        <v>0.6</v>
      </c>
    </row>
    <row r="4848" s="1" customFormat="true" ht="12.75" hidden="false" customHeight="false" outlineLevel="0" collapsed="false">
      <c r="A4848" s="262" t="n">
        <v>24</v>
      </c>
      <c r="B4848" s="332" t="s">
        <v>2047</v>
      </c>
      <c r="C4848" s="332" t="s">
        <v>1532</v>
      </c>
      <c r="D4848" s="332" t="s">
        <v>2048</v>
      </c>
      <c r="E4848" s="262"/>
      <c r="F4848" s="331" t="n">
        <v>0.6</v>
      </c>
      <c r="G4848" s="333" t="n">
        <v>225</v>
      </c>
      <c r="H4848" s="333" t="n">
        <f aca="false">A4848*G4848*(1-H4832/100)</f>
        <v>5400</v>
      </c>
      <c r="I4848" s="334" t="n">
        <v>158.015</v>
      </c>
      <c r="J4848" s="334" t="n">
        <f aca="false">(A4848*I4848)/J4832*K4832</f>
        <v>3442.296</v>
      </c>
      <c r="K4848" s="335" t="n">
        <f aca="false">H4848-J4848</f>
        <v>1957.704</v>
      </c>
      <c r="L4848" s="330"/>
      <c r="M4848" s="262"/>
      <c r="N4848" s="262" t="n">
        <v>158.015</v>
      </c>
      <c r="O4848" s="262" t="n">
        <v>1.43</v>
      </c>
      <c r="P4848" s="262" t="n">
        <v>500</v>
      </c>
      <c r="Q4848" s="262" t="n">
        <v>225</v>
      </c>
      <c r="R4848" s="331" t="n">
        <f aca="false">A4848*F4848</f>
        <v>14.4</v>
      </c>
    </row>
    <row r="4849" s="1" customFormat="true" ht="12.75" hidden="false" customHeight="false" outlineLevel="0" collapsed="false">
      <c r="A4849" s="262" t="n">
        <v>6</v>
      </c>
      <c r="B4849" s="332" t="s">
        <v>1738</v>
      </c>
      <c r="C4849" s="332" t="s">
        <v>1532</v>
      </c>
      <c r="D4849" s="332" t="s">
        <v>1739</v>
      </c>
      <c r="E4849" s="262"/>
      <c r="F4849" s="331" t="n">
        <v>0.7</v>
      </c>
      <c r="G4849" s="333" t="n">
        <v>250</v>
      </c>
      <c r="H4849" s="333" t="n">
        <f aca="false">A4849*G4849*(1-H4832/100)</f>
        <v>1500</v>
      </c>
      <c r="I4849" s="334" t="n">
        <v>121.9725</v>
      </c>
      <c r="J4849" s="334" t="n">
        <f aca="false">(A4849*I4849)/J4832*K4832</f>
        <v>664.281</v>
      </c>
      <c r="K4849" s="335" t="n">
        <f aca="false">H4849-J4849</f>
        <v>835.719</v>
      </c>
      <c r="L4849" s="330"/>
      <c r="M4849" s="262"/>
      <c r="N4849" s="262" t="n">
        <v>121.9725</v>
      </c>
      <c r="O4849" s="262" t="n">
        <v>1.39</v>
      </c>
      <c r="P4849" s="262" t="n">
        <v>500</v>
      </c>
      <c r="Q4849" s="262" t="n">
        <v>250</v>
      </c>
      <c r="R4849" s="331" t="n">
        <f aca="false">A4849*F4849</f>
        <v>4.2</v>
      </c>
    </row>
    <row r="4850" s="1" customFormat="true" ht="12.75" hidden="false" customHeight="false" outlineLevel="0" collapsed="false">
      <c r="A4850" s="262" t="n">
        <v>12</v>
      </c>
      <c r="B4850" s="332" t="s">
        <v>2972</v>
      </c>
      <c r="C4850" s="332" t="s">
        <v>1974</v>
      </c>
      <c r="D4850" s="332" t="s">
        <v>2056</v>
      </c>
      <c r="E4850" s="262"/>
      <c r="F4850" s="331" t="n">
        <v>0.52</v>
      </c>
      <c r="G4850" s="333" t="n">
        <v>470</v>
      </c>
      <c r="H4850" s="333" t="n">
        <f aca="false">A4850*G4850*(1-H4832/100)</f>
        <v>5640</v>
      </c>
      <c r="I4850" s="334" t="n">
        <v>337.5</v>
      </c>
      <c r="J4850" s="334" t="n">
        <f aca="false">(A4850*I4850)/J4832*K4832</f>
        <v>3676.15384615385</v>
      </c>
      <c r="K4850" s="335" t="n">
        <f aca="false">H4850-J4850</f>
        <v>1963.84615384615</v>
      </c>
      <c r="L4850" s="330"/>
      <c r="M4850" s="262"/>
      <c r="N4850" s="262" t="n">
        <v>337.5</v>
      </c>
      <c r="O4850" s="262" t="n">
        <v>3.84615384615385</v>
      </c>
      <c r="P4850" s="262" t="n">
        <v>800</v>
      </c>
      <c r="Q4850" s="262" t="n">
        <v>470</v>
      </c>
      <c r="R4850" s="331" t="n">
        <f aca="false">A4850*F4850</f>
        <v>6.24</v>
      </c>
    </row>
    <row r="4851" s="1" customFormat="true" ht="12.75" hidden="false" customHeight="false" outlineLevel="0" collapsed="false">
      <c r="A4851" s="262" t="n">
        <v>10</v>
      </c>
      <c r="B4851" s="332" t="s">
        <v>4290</v>
      </c>
      <c r="C4851" s="332" t="s">
        <v>4291</v>
      </c>
      <c r="D4851" s="332" t="s">
        <v>4292</v>
      </c>
      <c r="E4851" s="262"/>
      <c r="F4851" s="331" t="n">
        <v>0.65</v>
      </c>
      <c r="G4851" s="333" t="n">
        <v>450</v>
      </c>
      <c r="H4851" s="333" t="n">
        <f aca="false">A4851*G4851*(1-H4832/100)</f>
        <v>4500</v>
      </c>
      <c r="I4851" s="334" t="n">
        <v>333.45</v>
      </c>
      <c r="J4851" s="334" t="n">
        <f aca="false">(A4851*I4851)/J4832*K4832</f>
        <v>3026.7</v>
      </c>
      <c r="K4851" s="335" t="n">
        <f aca="false">H4851-J4851</f>
        <v>1473.3</v>
      </c>
      <c r="L4851" s="330"/>
      <c r="M4851" s="262"/>
      <c r="N4851" s="262" t="n">
        <v>333.45</v>
      </c>
      <c r="O4851" s="262" t="n">
        <v>3.8</v>
      </c>
      <c r="P4851" s="262" t="n">
        <v>600</v>
      </c>
      <c r="Q4851" s="262" t="n">
        <v>450</v>
      </c>
      <c r="R4851" s="331" t="n">
        <f aca="false">A4851*F4851</f>
        <v>6.5</v>
      </c>
    </row>
    <row r="4852" s="1" customFormat="true" ht="12.75" hidden="false" customHeight="false" outlineLevel="0" collapsed="false">
      <c r="A4852" s="262" t="n">
        <v>3</v>
      </c>
      <c r="B4852" s="332" t="s">
        <v>2593</v>
      </c>
      <c r="C4852" s="332" t="s">
        <v>1553</v>
      </c>
      <c r="D4852" s="332" t="s">
        <v>2594</v>
      </c>
      <c r="E4852" s="262"/>
      <c r="F4852" s="331" t="n">
        <v>2</v>
      </c>
      <c r="G4852" s="333" t="n">
        <v>1448</v>
      </c>
      <c r="H4852" s="333" t="n">
        <f aca="false">A4852*G4852*(1-H4832/100)</f>
        <v>4344</v>
      </c>
      <c r="I4852" s="334" t="n">
        <v>965.25</v>
      </c>
      <c r="J4852" s="334" t="n">
        <f aca="false">(A4852*I4852)/J4832*K4832</f>
        <v>2628.45</v>
      </c>
      <c r="K4852" s="335" t="n">
        <f aca="false">H4852-J4852</f>
        <v>1715.55</v>
      </c>
      <c r="L4852" s="330"/>
      <c r="M4852" s="262"/>
      <c r="N4852" s="262" t="n">
        <v>965.25</v>
      </c>
      <c r="O4852" s="262" t="n">
        <v>11</v>
      </c>
      <c r="P4852" s="262" t="n">
        <v>1740</v>
      </c>
      <c r="Q4852" s="262" t="n">
        <v>1448</v>
      </c>
      <c r="R4852" s="331" t="n">
        <f aca="false">A4852*F4852</f>
        <v>6</v>
      </c>
    </row>
    <row r="4853" s="1" customFormat="true" ht="12.75" hidden="false" customHeight="false" outlineLevel="0" collapsed="false">
      <c r="A4853" s="262" t="n">
        <v>6</v>
      </c>
      <c r="B4853" s="332" t="s">
        <v>2597</v>
      </c>
      <c r="C4853" s="332" t="s">
        <v>2598</v>
      </c>
      <c r="D4853" s="332" t="s">
        <v>2599</v>
      </c>
      <c r="E4853" s="262"/>
      <c r="F4853" s="331" t="n">
        <v>1.23</v>
      </c>
      <c r="G4853" s="333" t="n">
        <v>474</v>
      </c>
      <c r="H4853" s="333" t="n">
        <f aca="false">A4853*G4853*(1-H4832/100)</f>
        <v>2844</v>
      </c>
      <c r="I4853" s="334" t="n">
        <v>351</v>
      </c>
      <c r="J4853" s="334" t="n">
        <f aca="false">(A4853*I4853)/J4832*K4832</f>
        <v>1911.6</v>
      </c>
      <c r="K4853" s="335" t="n">
        <f aca="false">H4853-J4853</f>
        <v>932.4</v>
      </c>
      <c r="L4853" s="330"/>
      <c r="M4853" s="262"/>
      <c r="N4853" s="262" t="n">
        <v>351</v>
      </c>
      <c r="O4853" s="262" t="n">
        <v>4</v>
      </c>
      <c r="P4853" s="262" t="n">
        <v>702</v>
      </c>
      <c r="Q4853" s="262" t="n">
        <v>474</v>
      </c>
      <c r="R4853" s="331" t="n">
        <f aca="false">A4853*F4853</f>
        <v>7.38</v>
      </c>
    </row>
    <row r="4854" s="1" customFormat="true" ht="12.75" hidden="false" customHeight="false" outlineLevel="0" collapsed="false">
      <c r="A4854" s="262" t="n">
        <v>15</v>
      </c>
      <c r="B4854" s="332" t="s">
        <v>1909</v>
      </c>
      <c r="C4854" s="332" t="s">
        <v>1910</v>
      </c>
      <c r="D4854" s="332" t="s">
        <v>1911</v>
      </c>
      <c r="E4854" s="262"/>
      <c r="F4854" s="331" t="n">
        <v>0.36</v>
      </c>
      <c r="G4854" s="333" t="n">
        <v>166</v>
      </c>
      <c r="H4854" s="333" t="n">
        <f aca="false">A4854*G4854*(1-H4832/100)</f>
        <v>2490</v>
      </c>
      <c r="I4854" s="334" t="n">
        <v>122.85</v>
      </c>
      <c r="J4854" s="334" t="n">
        <f aca="false">(A4854*I4854)/J4832*K4832</f>
        <v>1672.65</v>
      </c>
      <c r="K4854" s="335" t="n">
        <f aca="false">H4854-J4854</f>
        <v>817.35</v>
      </c>
      <c r="L4854" s="330"/>
      <c r="M4854" s="262"/>
      <c r="N4854" s="262" t="n">
        <v>122.85</v>
      </c>
      <c r="O4854" s="262" t="n">
        <v>1.4</v>
      </c>
      <c r="P4854" s="262" t="n">
        <v>245.7</v>
      </c>
      <c r="Q4854" s="262" t="n">
        <v>166</v>
      </c>
      <c r="R4854" s="331" t="n">
        <f aca="false">A4854*F4854</f>
        <v>5.4</v>
      </c>
    </row>
    <row r="4855" s="1" customFormat="true" ht="12.75" hidden="false" customHeight="false" outlineLevel="0" collapsed="false">
      <c r="A4855" s="262" t="n">
        <v>6</v>
      </c>
      <c r="B4855" s="332" t="s">
        <v>2606</v>
      </c>
      <c r="C4855" s="332" t="s">
        <v>1565</v>
      </c>
      <c r="D4855" s="332" t="s">
        <v>2607</v>
      </c>
      <c r="E4855" s="262"/>
      <c r="F4855" s="331" t="n">
        <v>0.37</v>
      </c>
      <c r="G4855" s="333" t="n">
        <v>154</v>
      </c>
      <c r="H4855" s="333" t="n">
        <f aca="false">A4855*G4855*(1-H4832/100)</f>
        <v>924</v>
      </c>
      <c r="I4855" s="334" t="n">
        <v>114.075</v>
      </c>
      <c r="J4855" s="334" t="n">
        <f aca="false">(A4855*I4855)/J4832*K4832</f>
        <v>621.27</v>
      </c>
      <c r="K4855" s="335" t="n">
        <f aca="false">H4855-J4855</f>
        <v>302.73</v>
      </c>
      <c r="L4855" s="330"/>
      <c r="M4855" s="262"/>
      <c r="N4855" s="262" t="n">
        <v>114.075</v>
      </c>
      <c r="O4855" s="262" t="n">
        <v>1.3</v>
      </c>
      <c r="P4855" s="262"/>
      <c r="Q4855" s="262" t="n">
        <v>154</v>
      </c>
      <c r="R4855" s="331" t="n">
        <f aca="false">A4855*F4855</f>
        <v>2.22</v>
      </c>
    </row>
    <row r="4856" s="1" customFormat="true" ht="12.75" hidden="false" customHeight="false" outlineLevel="0" collapsed="false">
      <c r="A4856" s="262" t="n">
        <v>1</v>
      </c>
      <c r="B4856" s="332" t="s">
        <v>1976</v>
      </c>
      <c r="C4856" s="332" t="s">
        <v>1977</v>
      </c>
      <c r="D4856" s="332" t="s">
        <v>3236</v>
      </c>
      <c r="E4856" s="262"/>
      <c r="F4856" s="331" t="n">
        <v>0.66</v>
      </c>
      <c r="G4856" s="333" t="n">
        <v>237</v>
      </c>
      <c r="H4856" s="333" t="n">
        <f aca="false">A4856*G4856*(1-H4832/100)</f>
        <v>237</v>
      </c>
      <c r="I4856" s="334" t="n">
        <v>175.5</v>
      </c>
      <c r="J4856" s="334" t="n">
        <f aca="false">(A4856*I4856)/J4832*K4832</f>
        <v>159.3</v>
      </c>
      <c r="K4856" s="335" t="n">
        <f aca="false">H4856-J4856</f>
        <v>77.7</v>
      </c>
      <c r="L4856" s="330"/>
      <c r="M4856" s="262"/>
      <c r="N4856" s="262" t="n">
        <v>175.5</v>
      </c>
      <c r="O4856" s="262" t="n">
        <v>2</v>
      </c>
      <c r="P4856" s="262" t="n">
        <v>320</v>
      </c>
      <c r="Q4856" s="262" t="n">
        <v>237</v>
      </c>
      <c r="R4856" s="331" t="n">
        <f aca="false">A4856*F4856</f>
        <v>0.66</v>
      </c>
    </row>
    <row r="4857" s="1" customFormat="true" ht="12.75" hidden="false" customHeight="false" outlineLevel="0" collapsed="false">
      <c r="A4857" s="336" t="n">
        <f aca="false">SUM(A4833:A4856)</f>
        <v>186</v>
      </c>
      <c r="B4857" s="336" t="s">
        <v>377</v>
      </c>
      <c r="C4857" s="336"/>
      <c r="D4857" s="336"/>
      <c r="E4857" s="336"/>
      <c r="F4857" s="337" t="n">
        <f aca="false">R4857</f>
        <v>274.46</v>
      </c>
      <c r="G4857" s="338"/>
      <c r="H4857" s="339" t="n">
        <f aca="false">SUM(H4833:H4856)</f>
        <v>112973</v>
      </c>
      <c r="I4857" s="340"/>
      <c r="J4857" s="341" t="n">
        <f aca="false">SUM(J4833:J4856)</f>
        <v>79370.6209307692</v>
      </c>
      <c r="K4857" s="335" t="n">
        <f aca="false">SUM(K4833:K4856)</f>
        <v>33602.3790692308</v>
      </c>
      <c r="L4857" s="330"/>
      <c r="M4857" s="262"/>
      <c r="N4857" s="262"/>
      <c r="O4857" s="262"/>
      <c r="P4857" s="262"/>
      <c r="Q4857" s="262"/>
      <c r="R4857" s="331" t="n">
        <f aca="false">SUM(R4833:R4856)</f>
        <v>274.46</v>
      </c>
    </row>
    <row r="4858" s="1" customFormat="true" ht="12.75" hidden="false" customHeight="false" outlineLevel="0" collapsed="false">
      <c r="A4858" s="262"/>
      <c r="B4858" s="272" t="s">
        <v>914</v>
      </c>
      <c r="C4858" s="342"/>
      <c r="D4858" s="342"/>
      <c r="E4858" s="262"/>
      <c r="F4858" s="262"/>
      <c r="G4858" s="333"/>
      <c r="H4858" s="343" t="n">
        <v>0</v>
      </c>
      <c r="I4858" s="344" t="n">
        <f aca="false">K4859/J4859</f>
        <v>0.423360415669928</v>
      </c>
      <c r="J4858" s="345"/>
      <c r="K4858" s="335"/>
      <c r="L4858" s="330"/>
      <c r="M4858" s="262"/>
      <c r="N4858" s="262"/>
      <c r="O4858" s="262"/>
      <c r="P4858" s="262"/>
      <c r="Q4858" s="262"/>
      <c r="R4858" s="331"/>
    </row>
    <row r="4859" s="1" customFormat="true" ht="13.5" hidden="false" customHeight="false" outlineLevel="0" collapsed="false">
      <c r="A4859" s="346"/>
      <c r="B4859" s="346" t="s">
        <v>915</v>
      </c>
      <c r="C4859" s="346"/>
      <c r="D4859" s="346"/>
      <c r="E4859" s="346"/>
      <c r="F4859" s="347"/>
      <c r="G4859" s="348"/>
      <c r="H4859" s="349" t="n">
        <f aca="false">SUM(H4857:H4858)</f>
        <v>112973</v>
      </c>
      <c r="I4859" s="350" t="n">
        <f aca="false">K4859/H4859</f>
        <v>0.297437255532125</v>
      </c>
      <c r="J4859" s="351" t="n">
        <f aca="false">SUM(J4857:J4858)</f>
        <v>79370.6209307692</v>
      </c>
      <c r="K4859" s="352" t="n">
        <f aca="false">H4859-J4859</f>
        <v>33602.3790692308</v>
      </c>
      <c r="L4859" s="330"/>
      <c r="M4859" s="262"/>
      <c r="N4859" s="262"/>
      <c r="O4859" s="262"/>
      <c r="P4859" s="262"/>
      <c r="Q4859" s="262"/>
      <c r="R4859" s="331"/>
    </row>
    <row r="4860" s="1" customFormat="true" ht="13.5" hidden="false" customHeight="false" outlineLevel="0" collapsed="false">
      <c r="A4860" s="262"/>
      <c r="B4860" s="332"/>
      <c r="C4860" s="342"/>
      <c r="D4860" s="342"/>
      <c r="E4860" s="262"/>
      <c r="F4860" s="262"/>
      <c r="G4860" s="262"/>
      <c r="H4860" s="262"/>
      <c r="I4860" s="354"/>
      <c r="J4860" s="354"/>
      <c r="K4860" s="355"/>
      <c r="L4860" s="330"/>
      <c r="M4860" s="262"/>
      <c r="N4860" s="262"/>
      <c r="O4860" s="262"/>
      <c r="P4860" s="262"/>
      <c r="Q4860" s="262"/>
      <c r="R4860" s="331"/>
    </row>
    <row r="4861" s="1" customFormat="true" ht="13.5" hidden="false" customHeight="false" outlineLevel="0" collapsed="false">
      <c r="A4861" s="322"/>
      <c r="B4861" s="323" t="s">
        <v>2960</v>
      </c>
      <c r="C4861" s="324" t="s">
        <v>5026</v>
      </c>
      <c r="D4861" s="325" t="n">
        <v>42812</v>
      </c>
      <c r="E4861" s="322"/>
      <c r="F4861" s="322" t="s">
        <v>5027</v>
      </c>
      <c r="G4861" s="324"/>
      <c r="H4861" s="326" t="n">
        <v>0</v>
      </c>
      <c r="I4861" s="327" t="s">
        <v>358</v>
      </c>
      <c r="J4861" s="328" t="n">
        <v>65</v>
      </c>
      <c r="K4861" s="329" t="n">
        <v>59</v>
      </c>
      <c r="L4861" s="330"/>
      <c r="M4861" s="262"/>
      <c r="N4861" s="262"/>
      <c r="O4861" s="262"/>
      <c r="P4861" s="262"/>
      <c r="Q4861" s="262"/>
      <c r="R4861" s="331"/>
    </row>
    <row r="4862" s="1" customFormat="true" ht="12.75" hidden="false" customHeight="false" outlineLevel="0" collapsed="false">
      <c r="A4862" s="262" t="n">
        <v>24</v>
      </c>
      <c r="B4862" s="332" t="s">
        <v>1613</v>
      </c>
      <c r="C4862" s="332" t="s">
        <v>1532</v>
      </c>
      <c r="D4862" s="332" t="s">
        <v>1614</v>
      </c>
      <c r="E4862" s="262"/>
      <c r="F4862" s="331" t="n">
        <v>0.59</v>
      </c>
      <c r="G4862" s="333" t="n">
        <v>131</v>
      </c>
      <c r="H4862" s="333" t="n">
        <f aca="false">A4862*G4862*(1-H4861/100)</f>
        <v>3144</v>
      </c>
      <c r="I4862" s="334" t="n">
        <v>88.4</v>
      </c>
      <c r="J4862" s="334" t="n">
        <f aca="false">(A4862*I4862)/J4861*K4861</f>
        <v>1925.76</v>
      </c>
      <c r="K4862" s="335" t="n">
        <f aca="false">H4862-J4862</f>
        <v>1218.24</v>
      </c>
      <c r="L4862" s="330"/>
      <c r="M4862" s="262"/>
      <c r="N4862" s="262" t="n">
        <v>88.4</v>
      </c>
      <c r="O4862" s="262" t="n">
        <v>0.8</v>
      </c>
      <c r="P4862" s="262" t="n">
        <v>300</v>
      </c>
      <c r="Q4862" s="262" t="n">
        <v>131</v>
      </c>
      <c r="R4862" s="331" t="n">
        <f aca="false">A4862*F4862</f>
        <v>14.16</v>
      </c>
    </row>
    <row r="4863" s="1" customFormat="true" ht="12.75" hidden="false" customHeight="false" outlineLevel="0" collapsed="false">
      <c r="A4863" s="336" t="n">
        <f aca="false">SUM(A4862:A4862)</f>
        <v>24</v>
      </c>
      <c r="B4863" s="336" t="s">
        <v>377</v>
      </c>
      <c r="C4863" s="336"/>
      <c r="D4863" s="336"/>
      <c r="E4863" s="336"/>
      <c r="F4863" s="337" t="n">
        <f aca="false">R4863</f>
        <v>14.16</v>
      </c>
      <c r="G4863" s="338"/>
      <c r="H4863" s="339" t="n">
        <f aca="false">SUM(H4862:H4862)</f>
        <v>3144</v>
      </c>
      <c r="I4863" s="340"/>
      <c r="J4863" s="341" t="n">
        <f aca="false">SUM(J4862:J4862)</f>
        <v>1925.76</v>
      </c>
      <c r="K4863" s="335" t="n">
        <f aca="false">SUM(K4862:K4862)</f>
        <v>1218.24</v>
      </c>
      <c r="L4863" s="330"/>
      <c r="M4863" s="262"/>
      <c r="N4863" s="262"/>
      <c r="O4863" s="262"/>
      <c r="P4863" s="262"/>
      <c r="Q4863" s="262"/>
      <c r="R4863" s="331" t="n">
        <f aca="false">SUM(R4862:R4862)</f>
        <v>14.16</v>
      </c>
    </row>
    <row r="4864" s="1" customFormat="true" ht="12.75" hidden="false" customHeight="false" outlineLevel="0" collapsed="false">
      <c r="A4864" s="262"/>
      <c r="B4864" s="272" t="s">
        <v>914</v>
      </c>
      <c r="C4864" s="342"/>
      <c r="D4864" s="342"/>
      <c r="E4864" s="262"/>
      <c r="F4864" s="262"/>
      <c r="G4864" s="333"/>
      <c r="H4864" s="343" t="n">
        <v>0</v>
      </c>
      <c r="I4864" s="344" t="n">
        <f aca="false">K4865/J4865</f>
        <v>0.63260219341974</v>
      </c>
      <c r="J4864" s="345"/>
      <c r="K4864" s="335"/>
      <c r="L4864" s="330"/>
      <c r="M4864" s="262"/>
      <c r="N4864" s="262"/>
      <c r="O4864" s="262"/>
      <c r="P4864" s="262"/>
      <c r="Q4864" s="262"/>
      <c r="R4864" s="331"/>
    </row>
    <row r="4865" s="1" customFormat="true" ht="13.5" hidden="false" customHeight="false" outlineLevel="0" collapsed="false">
      <c r="A4865" s="346"/>
      <c r="B4865" s="346" t="s">
        <v>915</v>
      </c>
      <c r="C4865" s="346"/>
      <c r="D4865" s="346"/>
      <c r="E4865" s="346"/>
      <c r="F4865" s="347"/>
      <c r="G4865" s="348"/>
      <c r="H4865" s="349" t="n">
        <f aca="false">SUM(H4863:H4864)</f>
        <v>3144</v>
      </c>
      <c r="I4865" s="350" t="n">
        <f aca="false">K4865/H4865</f>
        <v>0.387480916030534</v>
      </c>
      <c r="J4865" s="351" t="n">
        <f aca="false">SUM(J4863:J4864)</f>
        <v>1925.76</v>
      </c>
      <c r="K4865" s="352" t="n">
        <f aca="false">H4865-J4865</f>
        <v>1218.24</v>
      </c>
      <c r="L4865" s="330"/>
      <c r="M4865" s="262"/>
      <c r="N4865" s="262"/>
      <c r="O4865" s="262"/>
      <c r="P4865" s="262"/>
      <c r="Q4865" s="262"/>
      <c r="R4865" s="331"/>
    </row>
    <row r="4866" s="1" customFormat="true" ht="13.5" hidden="false" customHeight="false" outlineLevel="0" collapsed="false">
      <c r="A4866" s="262"/>
      <c r="B4866" s="332"/>
      <c r="C4866" s="342"/>
      <c r="D4866" s="342"/>
      <c r="E4866" s="262"/>
      <c r="F4866" s="262"/>
      <c r="G4866" s="262"/>
      <c r="H4866" s="262"/>
      <c r="I4866" s="354"/>
      <c r="J4866" s="354"/>
      <c r="K4866" s="355"/>
      <c r="L4866" s="330"/>
      <c r="M4866" s="262"/>
      <c r="N4866" s="262"/>
      <c r="O4866" s="262"/>
      <c r="P4866" s="262"/>
      <c r="Q4866" s="262"/>
      <c r="R4866" s="331"/>
    </row>
    <row r="4867" s="1" customFormat="true" ht="13.5" hidden="false" customHeight="false" outlineLevel="0" collapsed="false">
      <c r="A4867" s="322"/>
      <c r="B4867" s="323" t="s">
        <v>5028</v>
      </c>
      <c r="C4867" s="324" t="s">
        <v>2027</v>
      </c>
      <c r="D4867" s="325" t="n">
        <v>42812</v>
      </c>
      <c r="E4867" s="322"/>
      <c r="F4867" s="322" t="s">
        <v>5027</v>
      </c>
      <c r="G4867" s="324"/>
      <c r="H4867" s="326" t="n">
        <v>0</v>
      </c>
      <c r="I4867" s="327" t="s">
        <v>358</v>
      </c>
      <c r="J4867" s="328" t="n">
        <v>65</v>
      </c>
      <c r="K4867" s="329" t="n">
        <v>59</v>
      </c>
      <c r="L4867" s="330"/>
      <c r="M4867" s="262"/>
      <c r="N4867" s="262"/>
      <c r="O4867" s="262"/>
      <c r="P4867" s="262"/>
      <c r="Q4867" s="262"/>
      <c r="R4867" s="331"/>
    </row>
    <row r="4868" s="1" customFormat="true" ht="12.75" hidden="false" customHeight="false" outlineLevel="0" collapsed="false">
      <c r="A4868" s="262" t="n">
        <v>8</v>
      </c>
      <c r="B4868" s="332" t="s">
        <v>5029</v>
      </c>
      <c r="C4868" s="332" t="s">
        <v>5030</v>
      </c>
      <c r="D4868" s="332" t="s">
        <v>5031</v>
      </c>
      <c r="E4868" s="262"/>
      <c r="F4868" s="331" t="n">
        <v>11.2</v>
      </c>
      <c r="G4868" s="333" t="n">
        <v>2100</v>
      </c>
      <c r="H4868" s="333" t="n">
        <f aca="false">A4868*G4868*(1-H4867/100)</f>
        <v>16800</v>
      </c>
      <c r="I4868" s="334" t="n">
        <v>1375.92</v>
      </c>
      <c r="J4868" s="334" t="n">
        <f aca="false">(A4868*I4868)/J4867*K4867</f>
        <v>9991.296</v>
      </c>
      <c r="K4868" s="335" t="n">
        <f aca="false">H4868-J4868</f>
        <v>6808.704</v>
      </c>
      <c r="L4868" s="330"/>
      <c r="M4868" s="262"/>
      <c r="N4868" s="262" t="n">
        <v>1375.92</v>
      </c>
      <c r="O4868" s="262" t="n">
        <v>15.12</v>
      </c>
      <c r="P4868" s="262" t="n">
        <v>2063.88</v>
      </c>
      <c r="Q4868" s="262" t="n">
        <v>1857.492</v>
      </c>
      <c r="R4868" s="331" t="n">
        <f aca="false">A4868*F4868</f>
        <v>89.6</v>
      </c>
    </row>
    <row r="4869" s="1" customFormat="true" ht="12.75" hidden="false" customHeight="false" outlineLevel="0" collapsed="false">
      <c r="A4869" s="262" t="n">
        <v>1</v>
      </c>
      <c r="B4869" s="332" t="s">
        <v>4086</v>
      </c>
      <c r="C4869" s="332" t="s">
        <v>2287</v>
      </c>
      <c r="D4869" s="332" t="s">
        <v>4087</v>
      </c>
      <c r="E4869" s="262"/>
      <c r="F4869" s="331" t="n">
        <v>86.66</v>
      </c>
      <c r="G4869" s="333" t="n">
        <v>16700</v>
      </c>
      <c r="H4869" s="333" t="n">
        <f aca="false">A4869*G4869*(1-H4867/100)</f>
        <v>16700</v>
      </c>
      <c r="I4869" s="334" t="n">
        <v>11829.09</v>
      </c>
      <c r="J4869" s="334" t="n">
        <f aca="false">(A4869*I4869)/J4867*K4867</f>
        <v>10737.174</v>
      </c>
      <c r="K4869" s="335" t="n">
        <f aca="false">H4869-J4869</f>
        <v>5962.826</v>
      </c>
      <c r="L4869" s="330"/>
      <c r="M4869" s="262"/>
      <c r="N4869" s="262" t="n">
        <v>11829.09</v>
      </c>
      <c r="O4869" s="262" t="n">
        <v>129.99</v>
      </c>
      <c r="P4869" s="262" t="n">
        <v>16560.726</v>
      </c>
      <c r="Q4869" s="262" t="n">
        <v>14194.908</v>
      </c>
      <c r="R4869" s="331" t="n">
        <f aca="false">A4869*F4869</f>
        <v>86.66</v>
      </c>
    </row>
    <row r="4870" s="1" customFormat="true" ht="12.75" hidden="false" customHeight="false" outlineLevel="0" collapsed="false">
      <c r="A4870" s="336" t="n">
        <f aca="false">SUM(A4868:A4869)</f>
        <v>9</v>
      </c>
      <c r="B4870" s="336" t="s">
        <v>377</v>
      </c>
      <c r="C4870" s="336"/>
      <c r="D4870" s="336"/>
      <c r="E4870" s="336"/>
      <c r="F4870" s="337" t="n">
        <f aca="false">R4870</f>
        <v>176.26</v>
      </c>
      <c r="G4870" s="338"/>
      <c r="H4870" s="339" t="n">
        <f aca="false">SUM(H4868:H4869)</f>
        <v>33500</v>
      </c>
      <c r="I4870" s="340"/>
      <c r="J4870" s="341" t="n">
        <f aca="false">SUM(J4868:J4869)</f>
        <v>20728.47</v>
      </c>
      <c r="K4870" s="335" t="n">
        <f aca="false">SUM(K4868:K4869)</f>
        <v>12771.53</v>
      </c>
      <c r="L4870" s="330"/>
      <c r="M4870" s="262"/>
      <c r="N4870" s="262"/>
      <c r="O4870" s="262"/>
      <c r="P4870" s="262"/>
      <c r="Q4870" s="262"/>
      <c r="R4870" s="331" t="n">
        <f aca="false">SUM(R4868:R4869)</f>
        <v>176.26</v>
      </c>
    </row>
    <row r="4871" s="1" customFormat="true" ht="12.75" hidden="false" customHeight="false" outlineLevel="0" collapsed="false">
      <c r="A4871" s="262"/>
      <c r="B4871" s="272" t="s">
        <v>914</v>
      </c>
      <c r="C4871" s="342"/>
      <c r="D4871" s="342"/>
      <c r="E4871" s="262"/>
      <c r="F4871" s="262"/>
      <c r="G4871" s="333"/>
      <c r="H4871" s="343" t="n">
        <v>0</v>
      </c>
      <c r="I4871" s="344" t="n">
        <f aca="false">K4872/J4872</f>
        <v>0.616134717130594</v>
      </c>
      <c r="J4871" s="345"/>
      <c r="K4871" s="335"/>
      <c r="L4871" s="330"/>
      <c r="M4871" s="262"/>
      <c r="N4871" s="262"/>
      <c r="O4871" s="262"/>
      <c r="P4871" s="262"/>
      <c r="Q4871" s="262"/>
      <c r="R4871" s="331"/>
    </row>
    <row r="4872" s="1" customFormat="true" ht="13.5" hidden="false" customHeight="false" outlineLevel="0" collapsed="false">
      <c r="A4872" s="346"/>
      <c r="B4872" s="346" t="s">
        <v>915</v>
      </c>
      <c r="C4872" s="346"/>
      <c r="D4872" s="346"/>
      <c r="E4872" s="346"/>
      <c r="F4872" s="347"/>
      <c r="G4872" s="348"/>
      <c r="H4872" s="349" t="n">
        <f aca="false">SUM(H4870:H4871)</f>
        <v>33500</v>
      </c>
      <c r="I4872" s="350" t="n">
        <f aca="false">K4872/H4872</f>
        <v>0.381239701492537</v>
      </c>
      <c r="J4872" s="351" t="n">
        <f aca="false">SUM(J4870:J4871)</f>
        <v>20728.47</v>
      </c>
      <c r="K4872" s="352" t="n">
        <f aca="false">H4872-J4872</f>
        <v>12771.53</v>
      </c>
      <c r="L4872" s="330"/>
      <c r="M4872" s="262"/>
      <c r="N4872" s="262"/>
      <c r="O4872" s="262"/>
      <c r="P4872" s="262"/>
      <c r="Q4872" s="262"/>
      <c r="R4872" s="331"/>
    </row>
    <row r="4873" s="1" customFormat="true" ht="13.5" hidden="false" customHeight="false" outlineLevel="0" collapsed="false">
      <c r="A4873" s="262"/>
      <c r="B4873" s="332"/>
      <c r="C4873" s="342"/>
      <c r="D4873" s="342"/>
      <c r="E4873" s="262"/>
      <c r="F4873" s="262"/>
      <c r="G4873" s="262"/>
      <c r="H4873" s="262"/>
      <c r="I4873" s="354"/>
      <c r="J4873" s="354"/>
      <c r="K4873" s="355"/>
      <c r="L4873" s="330"/>
      <c r="M4873" s="262"/>
      <c r="N4873" s="262"/>
      <c r="O4873" s="262"/>
      <c r="P4873" s="262"/>
      <c r="Q4873" s="262"/>
      <c r="R4873" s="331"/>
    </row>
    <row r="4874" s="1" customFormat="true" ht="13.5" hidden="false" customHeight="false" outlineLevel="0" collapsed="false">
      <c r="A4874" s="322"/>
      <c r="B4874" s="323" t="s">
        <v>4556</v>
      </c>
      <c r="C4874" s="324" t="s">
        <v>2027</v>
      </c>
      <c r="D4874" s="325" t="n">
        <v>42812</v>
      </c>
      <c r="E4874" s="322"/>
      <c r="F4874" s="322" t="s">
        <v>5027</v>
      </c>
      <c r="G4874" s="324"/>
      <c r="H4874" s="326" t="n">
        <v>0</v>
      </c>
      <c r="I4874" s="327" t="s">
        <v>358</v>
      </c>
      <c r="J4874" s="328" t="n">
        <v>65</v>
      </c>
      <c r="K4874" s="329" t="n">
        <v>59</v>
      </c>
      <c r="L4874" s="330"/>
      <c r="M4874" s="262"/>
      <c r="N4874" s="262"/>
      <c r="O4874" s="262"/>
      <c r="P4874" s="262"/>
      <c r="Q4874" s="262"/>
      <c r="R4874" s="331"/>
    </row>
    <row r="4875" s="1" customFormat="true" ht="12.75" hidden="false" customHeight="false" outlineLevel="0" collapsed="false">
      <c r="A4875" s="262" t="n">
        <v>60</v>
      </c>
      <c r="B4875" s="332" t="s">
        <v>1925</v>
      </c>
      <c r="C4875" s="332" t="s">
        <v>1926</v>
      </c>
      <c r="D4875" s="332" t="s">
        <v>1927</v>
      </c>
      <c r="E4875" s="262"/>
      <c r="F4875" s="331" t="n">
        <v>0.33</v>
      </c>
      <c r="G4875" s="333" t="n">
        <v>70</v>
      </c>
      <c r="H4875" s="333" t="n">
        <f aca="false">A4875*G4875*(1-H4874/100)</f>
        <v>4200</v>
      </c>
      <c r="I4875" s="334" t="n">
        <v>40.365</v>
      </c>
      <c r="J4875" s="334" t="n">
        <f aca="false">(A4875*I4875)/J4874*K4874</f>
        <v>2198.34</v>
      </c>
      <c r="K4875" s="335" t="n">
        <f aca="false">H4875-J4875</f>
        <v>2001.66</v>
      </c>
      <c r="L4875" s="330"/>
      <c r="M4875" s="262"/>
      <c r="N4875" s="262" t="n">
        <v>40.365</v>
      </c>
      <c r="O4875" s="262" t="n">
        <v>0.46</v>
      </c>
      <c r="P4875" s="262"/>
      <c r="Q4875" s="262" t="n">
        <v>54.4928</v>
      </c>
      <c r="R4875" s="331" t="n">
        <f aca="false">A4875*F4875</f>
        <v>19.8</v>
      </c>
    </row>
    <row r="4876" s="1" customFormat="true" ht="12.75" hidden="false" customHeight="false" outlineLevel="0" collapsed="false">
      <c r="A4876" s="336" t="n">
        <f aca="false">SUM(A4875:A4875)</f>
        <v>60</v>
      </c>
      <c r="B4876" s="336" t="s">
        <v>377</v>
      </c>
      <c r="C4876" s="336"/>
      <c r="D4876" s="336"/>
      <c r="E4876" s="336"/>
      <c r="F4876" s="337" t="n">
        <f aca="false">R4876</f>
        <v>19.8</v>
      </c>
      <c r="G4876" s="338"/>
      <c r="H4876" s="339" t="n">
        <f aca="false">SUM(H4875:H4875)</f>
        <v>4200</v>
      </c>
      <c r="I4876" s="340"/>
      <c r="J4876" s="341" t="n">
        <f aca="false">SUM(J4875:J4875)</f>
        <v>2198.34</v>
      </c>
      <c r="K4876" s="335" t="n">
        <f aca="false">SUM(K4875:K4875)</f>
        <v>2001.66</v>
      </c>
      <c r="L4876" s="330"/>
      <c r="M4876" s="262"/>
      <c r="N4876" s="262"/>
      <c r="O4876" s="262"/>
      <c r="P4876" s="262"/>
      <c r="Q4876" s="262"/>
      <c r="R4876" s="331" t="n">
        <f aca="false">SUM(R4875:R4875)</f>
        <v>19.8</v>
      </c>
    </row>
    <row r="4877" s="1" customFormat="true" ht="12.75" hidden="false" customHeight="false" outlineLevel="0" collapsed="false">
      <c r="A4877" s="262"/>
      <c r="B4877" s="272" t="s">
        <v>914</v>
      </c>
      <c r="C4877" s="342"/>
      <c r="D4877" s="342"/>
      <c r="E4877" s="262"/>
      <c r="F4877" s="262"/>
      <c r="G4877" s="333"/>
      <c r="H4877" s="343" t="n">
        <v>0</v>
      </c>
      <c r="I4877" s="344" t="n">
        <f aca="false">K4878/J4878</f>
        <v>0.910532492699037</v>
      </c>
      <c r="J4877" s="345"/>
      <c r="K4877" s="335"/>
      <c r="L4877" s="330"/>
      <c r="M4877" s="262"/>
      <c r="N4877" s="262"/>
      <c r="O4877" s="262"/>
      <c r="P4877" s="262"/>
      <c r="Q4877" s="262"/>
      <c r="R4877" s="331"/>
    </row>
    <row r="4878" s="1" customFormat="true" ht="13.5" hidden="false" customHeight="false" outlineLevel="0" collapsed="false">
      <c r="A4878" s="346"/>
      <c r="B4878" s="346" t="s">
        <v>915</v>
      </c>
      <c r="C4878" s="346"/>
      <c r="D4878" s="346"/>
      <c r="E4878" s="346"/>
      <c r="F4878" s="347"/>
      <c r="G4878" s="348"/>
      <c r="H4878" s="349" t="n">
        <f aca="false">SUM(H4876:H4877)</f>
        <v>4200</v>
      </c>
      <c r="I4878" s="350" t="n">
        <f aca="false">K4878/H4878</f>
        <v>0.476585714285714</v>
      </c>
      <c r="J4878" s="351" t="n">
        <f aca="false">SUM(J4876:J4877)</f>
        <v>2198.34</v>
      </c>
      <c r="K4878" s="352" t="n">
        <f aca="false">H4878-J4878</f>
        <v>2001.66</v>
      </c>
      <c r="L4878" s="330"/>
      <c r="M4878" s="262"/>
      <c r="N4878" s="262"/>
      <c r="O4878" s="262"/>
      <c r="P4878" s="262"/>
      <c r="Q4878" s="262"/>
      <c r="R4878" s="331"/>
    </row>
    <row r="4879" s="1" customFormat="true" ht="13.5" hidden="false" customHeight="false" outlineLevel="0" collapsed="false">
      <c r="A4879" s="262"/>
      <c r="B4879" s="332"/>
      <c r="C4879" s="342"/>
      <c r="D4879" s="342"/>
      <c r="E4879" s="262"/>
      <c r="F4879" s="262"/>
      <c r="G4879" s="262"/>
      <c r="H4879" s="262"/>
      <c r="I4879" s="354"/>
      <c r="J4879" s="354"/>
      <c r="K4879" s="355"/>
      <c r="L4879" s="330"/>
      <c r="M4879" s="262"/>
      <c r="N4879" s="262"/>
      <c r="O4879" s="262"/>
      <c r="P4879" s="262"/>
      <c r="Q4879" s="262"/>
      <c r="R4879" s="331"/>
    </row>
    <row r="4880" s="1" customFormat="true" ht="13.5" hidden="false" customHeight="false" outlineLevel="0" collapsed="false">
      <c r="A4880" s="322"/>
      <c r="B4880" s="323" t="s">
        <v>3227</v>
      </c>
      <c r="C4880" s="324" t="s">
        <v>3228</v>
      </c>
      <c r="D4880" s="325" t="n">
        <v>42812</v>
      </c>
      <c r="E4880" s="322"/>
      <c r="F4880" s="322" t="s">
        <v>5032</v>
      </c>
      <c r="G4880" s="324"/>
      <c r="H4880" s="326" t="n">
        <v>0</v>
      </c>
      <c r="I4880" s="327" t="s">
        <v>358</v>
      </c>
      <c r="J4880" s="328" t="n">
        <v>65</v>
      </c>
      <c r="K4880" s="329" t="n">
        <v>59</v>
      </c>
      <c r="L4880" s="330"/>
      <c r="M4880" s="262"/>
      <c r="N4880" s="262"/>
      <c r="O4880" s="262"/>
      <c r="P4880" s="262"/>
      <c r="Q4880" s="262"/>
      <c r="R4880" s="331"/>
    </row>
    <row r="4881" s="1" customFormat="true" ht="12.75" hidden="false" customHeight="false" outlineLevel="0" collapsed="false">
      <c r="A4881" s="262" t="n">
        <v>3</v>
      </c>
      <c r="B4881" s="332" t="s">
        <v>5033</v>
      </c>
      <c r="C4881" s="332" t="s">
        <v>5034</v>
      </c>
      <c r="D4881" s="332" t="s">
        <v>5035</v>
      </c>
      <c r="E4881" s="262"/>
      <c r="F4881" s="331"/>
      <c r="G4881" s="333" t="n">
        <v>775</v>
      </c>
      <c r="H4881" s="333" t="n">
        <f aca="false">A4881*G4881*(1-H4880/100)</f>
        <v>2325</v>
      </c>
      <c r="I4881" s="334" t="n">
        <v>595.8225</v>
      </c>
      <c r="J4881" s="334" t="n">
        <f aca="false">(A4881*I4881)/J4880*K4880</f>
        <v>1622.4705</v>
      </c>
      <c r="K4881" s="335" t="n">
        <f aca="false">H4881-J4881</f>
        <v>702.5295</v>
      </c>
      <c r="L4881" s="330"/>
      <c r="M4881" s="262"/>
      <c r="N4881" s="262" t="n">
        <v>595.8225</v>
      </c>
      <c r="O4881" s="262" t="n">
        <v>6.79</v>
      </c>
      <c r="P4881" s="262" t="n">
        <v>893.7338</v>
      </c>
      <c r="Q4881" s="262" t="n">
        <v>774.5693</v>
      </c>
      <c r="R4881" s="331" t="n">
        <f aca="false">A4881*F4881</f>
        <v>0</v>
      </c>
    </row>
    <row r="4882" s="1" customFormat="true" ht="12.75" hidden="false" customHeight="false" outlineLevel="0" collapsed="false">
      <c r="A4882" s="262" t="n">
        <v>24</v>
      </c>
      <c r="B4882" s="332" t="s">
        <v>1561</v>
      </c>
      <c r="C4882" s="332" t="s">
        <v>1562</v>
      </c>
      <c r="D4882" s="332" t="s">
        <v>1563</v>
      </c>
      <c r="E4882" s="262"/>
      <c r="F4882" s="331" t="n">
        <v>1.26</v>
      </c>
      <c r="G4882" s="333" t="n">
        <v>171</v>
      </c>
      <c r="H4882" s="333" t="n">
        <f aca="false">A4882*G4882*(1-H4880/100)</f>
        <v>4104</v>
      </c>
      <c r="I4882" s="334" t="n">
        <v>126.36</v>
      </c>
      <c r="J4882" s="334" t="n">
        <f aca="false">(A4882*I4882)/J4880*K4880</f>
        <v>2752.704</v>
      </c>
      <c r="K4882" s="335" t="n">
        <f aca="false">H4882-J4882</f>
        <v>1351.296</v>
      </c>
      <c r="L4882" s="330"/>
      <c r="M4882" s="262"/>
      <c r="N4882" s="262" t="n">
        <v>126.36</v>
      </c>
      <c r="O4882" s="262" t="n">
        <v>1.44</v>
      </c>
      <c r="P4882" s="262" t="n">
        <v>300</v>
      </c>
      <c r="Q4882" s="262" t="n">
        <v>171</v>
      </c>
      <c r="R4882" s="331" t="n">
        <f aca="false">A4882*F4882</f>
        <v>30.24</v>
      </c>
    </row>
    <row r="4883" s="1" customFormat="true" ht="12.75" hidden="false" customHeight="false" outlineLevel="0" collapsed="false">
      <c r="A4883" s="262" t="n">
        <v>2</v>
      </c>
      <c r="B4883" s="332" t="s">
        <v>5036</v>
      </c>
      <c r="C4883" s="332" t="s">
        <v>1565</v>
      </c>
      <c r="D4883" s="332" t="s">
        <v>5037</v>
      </c>
      <c r="E4883" s="262"/>
      <c r="F4883" s="331" t="n">
        <v>1.5</v>
      </c>
      <c r="G4883" s="333" t="n">
        <v>1066</v>
      </c>
      <c r="H4883" s="333" t="n">
        <f aca="false">A4883*G4883*(1-H4880/100)</f>
        <v>2132</v>
      </c>
      <c r="I4883" s="334" t="n">
        <v>789.75</v>
      </c>
      <c r="J4883" s="334" t="n">
        <f aca="false">(A4883*I4883)/J4880*K4880</f>
        <v>1433.7</v>
      </c>
      <c r="K4883" s="335" t="n">
        <f aca="false">H4883-J4883</f>
        <v>698.3</v>
      </c>
      <c r="L4883" s="330"/>
      <c r="M4883" s="262"/>
      <c r="N4883" s="262" t="n">
        <v>789.75</v>
      </c>
      <c r="O4883" s="262" t="n">
        <v>9</v>
      </c>
      <c r="P4883" s="262" t="n">
        <v>1400</v>
      </c>
      <c r="Q4883" s="262" t="n">
        <v>1066</v>
      </c>
      <c r="R4883" s="331" t="n">
        <f aca="false">A4883*F4883</f>
        <v>3</v>
      </c>
    </row>
    <row r="4884" s="1" customFormat="true" ht="12.75" hidden="false" customHeight="false" outlineLevel="0" collapsed="false">
      <c r="A4884" s="262" t="n">
        <v>12</v>
      </c>
      <c r="B4884" s="332" t="s">
        <v>5038</v>
      </c>
      <c r="C4884" s="272" t="s">
        <v>5039</v>
      </c>
      <c r="D4884" s="332"/>
      <c r="E4884" s="262"/>
      <c r="F4884" s="331"/>
      <c r="G4884" s="333"/>
      <c r="H4884" s="333"/>
      <c r="I4884" s="334"/>
      <c r="J4884" s="334"/>
      <c r="K4884" s="335"/>
      <c r="L4884" s="330"/>
      <c r="M4884" s="262"/>
      <c r="N4884" s="262"/>
      <c r="O4884" s="262"/>
      <c r="P4884" s="262"/>
      <c r="Q4884" s="262"/>
      <c r="R4884" s="331"/>
    </row>
    <row r="4885" s="1" customFormat="true" ht="12.75" hidden="false" customHeight="false" outlineLevel="0" collapsed="false">
      <c r="A4885" s="262" t="n">
        <v>10</v>
      </c>
      <c r="B4885" s="332" t="s">
        <v>5040</v>
      </c>
      <c r="C4885" s="272" t="s">
        <v>5039</v>
      </c>
      <c r="D4885" s="332"/>
      <c r="E4885" s="262"/>
      <c r="F4885" s="331"/>
      <c r="G4885" s="333"/>
      <c r="H4885" s="333"/>
      <c r="I4885" s="334"/>
      <c r="J4885" s="334"/>
      <c r="K4885" s="335"/>
      <c r="L4885" s="330"/>
      <c r="M4885" s="262"/>
      <c r="N4885" s="262"/>
      <c r="O4885" s="262"/>
      <c r="P4885" s="262"/>
      <c r="Q4885" s="262"/>
      <c r="R4885" s="331"/>
    </row>
    <row r="4886" s="1" customFormat="true" ht="12.75" hidden="false" customHeight="false" outlineLevel="0" collapsed="false">
      <c r="A4886" s="262" t="n">
        <v>10</v>
      </c>
      <c r="B4886" s="332" t="s">
        <v>5041</v>
      </c>
      <c r="C4886" s="272" t="s">
        <v>5039</v>
      </c>
      <c r="D4886" s="332"/>
      <c r="E4886" s="262"/>
      <c r="F4886" s="331"/>
      <c r="G4886" s="333"/>
      <c r="H4886" s="333"/>
      <c r="I4886" s="334"/>
      <c r="J4886" s="334"/>
      <c r="K4886" s="335"/>
      <c r="L4886" s="330"/>
      <c r="M4886" s="262"/>
      <c r="N4886" s="262"/>
      <c r="O4886" s="262"/>
      <c r="P4886" s="262"/>
      <c r="Q4886" s="262"/>
      <c r="R4886" s="331"/>
    </row>
    <row r="4887" s="1" customFormat="true" ht="12.75" hidden="false" customHeight="false" outlineLevel="0" collapsed="false">
      <c r="A4887" s="262" t="n">
        <v>12</v>
      </c>
      <c r="B4887" s="332" t="s">
        <v>3923</v>
      </c>
      <c r="C4887" s="272" t="s">
        <v>5039</v>
      </c>
      <c r="D4887" s="332"/>
      <c r="E4887" s="262"/>
      <c r="F4887" s="331"/>
      <c r="G4887" s="333"/>
      <c r="H4887" s="333"/>
      <c r="I4887" s="334"/>
      <c r="J4887" s="334"/>
      <c r="K4887" s="335"/>
      <c r="L4887" s="330"/>
      <c r="M4887" s="262"/>
      <c r="N4887" s="262"/>
      <c r="O4887" s="262"/>
      <c r="P4887" s="262"/>
      <c r="Q4887" s="262"/>
      <c r="R4887" s="331"/>
    </row>
    <row r="4888" s="1" customFormat="true" ht="12.75" hidden="false" customHeight="false" outlineLevel="0" collapsed="false">
      <c r="A4888" s="262" t="n">
        <v>6</v>
      </c>
      <c r="B4888" s="332" t="s">
        <v>5042</v>
      </c>
      <c r="C4888" s="272" t="s">
        <v>5039</v>
      </c>
      <c r="D4888" s="332"/>
      <c r="E4888" s="262"/>
      <c r="F4888" s="331"/>
      <c r="G4888" s="333"/>
      <c r="H4888" s="333"/>
      <c r="I4888" s="334"/>
      <c r="J4888" s="334"/>
      <c r="K4888" s="335"/>
      <c r="L4888" s="330"/>
      <c r="M4888" s="262"/>
      <c r="N4888" s="262"/>
      <c r="O4888" s="262"/>
      <c r="P4888" s="262"/>
      <c r="Q4888" s="262"/>
      <c r="R4888" s="331"/>
    </row>
    <row r="4889" s="1" customFormat="true" ht="12.75" hidden="false" customHeight="false" outlineLevel="0" collapsed="false">
      <c r="A4889" s="262" t="n">
        <v>2</v>
      </c>
      <c r="B4889" s="332" t="s">
        <v>5043</v>
      </c>
      <c r="C4889" s="272" t="s">
        <v>5039</v>
      </c>
      <c r="D4889" s="332"/>
      <c r="E4889" s="262"/>
      <c r="F4889" s="331"/>
      <c r="G4889" s="333"/>
      <c r="H4889" s="333"/>
      <c r="I4889" s="334"/>
      <c r="J4889" s="334"/>
      <c r="K4889" s="335"/>
      <c r="L4889" s="330"/>
      <c r="M4889" s="262"/>
      <c r="N4889" s="262"/>
      <c r="O4889" s="262"/>
      <c r="P4889" s="262"/>
      <c r="Q4889" s="262"/>
      <c r="R4889" s="331"/>
    </row>
    <row r="4890" s="1" customFormat="true" ht="12.75" hidden="false" customHeight="false" outlineLevel="0" collapsed="false">
      <c r="A4890" s="262" t="n">
        <v>20</v>
      </c>
      <c r="B4890" s="332" t="s">
        <v>4056</v>
      </c>
      <c r="C4890" s="272" t="s">
        <v>5039</v>
      </c>
      <c r="D4890" s="332"/>
      <c r="E4890" s="262"/>
      <c r="F4890" s="331"/>
      <c r="G4890" s="333"/>
      <c r="H4890" s="333"/>
      <c r="I4890" s="334"/>
      <c r="J4890" s="334"/>
      <c r="K4890" s="335"/>
      <c r="L4890" s="330"/>
      <c r="M4890" s="262"/>
      <c r="N4890" s="262"/>
      <c r="O4890" s="262"/>
      <c r="P4890" s="262"/>
      <c r="Q4890" s="262"/>
      <c r="R4890" s="331"/>
    </row>
    <row r="4891" s="1" customFormat="true" ht="12.75" hidden="false" customHeight="false" outlineLevel="0" collapsed="false">
      <c r="A4891" s="262" t="n">
        <v>10</v>
      </c>
      <c r="B4891" s="332" t="s">
        <v>5044</v>
      </c>
      <c r="C4891" s="272" t="s">
        <v>5039</v>
      </c>
      <c r="D4891" s="332"/>
      <c r="E4891" s="262"/>
      <c r="F4891" s="331"/>
      <c r="G4891" s="333"/>
      <c r="H4891" s="333"/>
      <c r="I4891" s="334"/>
      <c r="J4891" s="334"/>
      <c r="K4891" s="335"/>
      <c r="L4891" s="330"/>
      <c r="M4891" s="262"/>
      <c r="N4891" s="262"/>
      <c r="O4891" s="262"/>
      <c r="P4891" s="262"/>
      <c r="Q4891" s="262"/>
      <c r="R4891" s="331"/>
    </row>
    <row r="4892" s="1" customFormat="true" ht="12.75" hidden="false" customHeight="false" outlineLevel="0" collapsed="false">
      <c r="A4892" s="336" t="n">
        <f aca="false">SUM(A4881:A4883)</f>
        <v>29</v>
      </c>
      <c r="B4892" s="336" t="s">
        <v>377</v>
      </c>
      <c r="C4892" s="336"/>
      <c r="D4892" s="336"/>
      <c r="E4892" s="336"/>
      <c r="F4892" s="337" t="n">
        <f aca="false">R4892</f>
        <v>33.24</v>
      </c>
      <c r="G4892" s="338"/>
      <c r="H4892" s="339" t="n">
        <f aca="false">SUM(H4881:H4883)</f>
        <v>8561</v>
      </c>
      <c r="I4892" s="340"/>
      <c r="J4892" s="341" t="n">
        <f aca="false">SUM(J4881:J4883)</f>
        <v>5808.8745</v>
      </c>
      <c r="K4892" s="335" t="n">
        <f aca="false">SUM(K4881:K4883)</f>
        <v>2752.1255</v>
      </c>
      <c r="L4892" s="330"/>
      <c r="M4892" s="262"/>
      <c r="N4892" s="262"/>
      <c r="O4892" s="262"/>
      <c r="P4892" s="262"/>
      <c r="Q4892" s="262"/>
      <c r="R4892" s="331" t="n">
        <f aca="false">SUM(R4881:R4883)</f>
        <v>33.24</v>
      </c>
    </row>
    <row r="4893" s="1" customFormat="true" ht="12.75" hidden="false" customHeight="false" outlineLevel="0" collapsed="false">
      <c r="A4893" s="262"/>
      <c r="B4893" s="272" t="s">
        <v>914</v>
      </c>
      <c r="C4893" s="342"/>
      <c r="D4893" s="342"/>
      <c r="E4893" s="262"/>
      <c r="F4893" s="262"/>
      <c r="G4893" s="333"/>
      <c r="H4893" s="343" t="n">
        <v>0</v>
      </c>
      <c r="I4893" s="344" t="n">
        <f aca="false">K4894/J4894</f>
        <v>0.4737794731148</v>
      </c>
      <c r="J4893" s="345"/>
      <c r="K4893" s="335"/>
      <c r="L4893" s="330"/>
      <c r="M4893" s="262"/>
      <c r="N4893" s="262"/>
      <c r="O4893" s="262"/>
      <c r="P4893" s="262"/>
      <c r="Q4893" s="262"/>
      <c r="R4893" s="331"/>
    </row>
    <row r="4894" s="1" customFormat="true" ht="13.5" hidden="false" customHeight="false" outlineLevel="0" collapsed="false">
      <c r="A4894" s="346"/>
      <c r="B4894" s="346" t="s">
        <v>915</v>
      </c>
      <c r="C4894" s="346"/>
      <c r="D4894" s="346"/>
      <c r="E4894" s="346"/>
      <c r="F4894" s="347"/>
      <c r="G4894" s="348"/>
      <c r="H4894" s="349" t="n">
        <f aca="false">SUM(H4892:H4893)</f>
        <v>8561</v>
      </c>
      <c r="I4894" s="350" t="n">
        <f aca="false">K4894/H4894</f>
        <v>0.321472433126971</v>
      </c>
      <c r="J4894" s="351" t="n">
        <f aca="false">SUM(J4892:J4893)</f>
        <v>5808.8745</v>
      </c>
      <c r="K4894" s="352" t="n">
        <f aca="false">H4894-J4894</f>
        <v>2752.1255</v>
      </c>
      <c r="L4894" s="330"/>
      <c r="M4894" s="262"/>
      <c r="N4894" s="262"/>
      <c r="O4894" s="262"/>
      <c r="P4894" s="262"/>
      <c r="Q4894" s="262"/>
      <c r="R4894" s="331"/>
    </row>
    <row r="4895" s="1" customFormat="true" ht="13.5" hidden="false" customHeight="false" outlineLevel="0" collapsed="false">
      <c r="A4895" s="262"/>
      <c r="B4895" s="332"/>
      <c r="C4895" s="342"/>
      <c r="D4895" s="342"/>
      <c r="E4895" s="262"/>
      <c r="F4895" s="262"/>
      <c r="G4895" s="262"/>
      <c r="H4895" s="262"/>
      <c r="I4895" s="354"/>
      <c r="J4895" s="354"/>
      <c r="K4895" s="355"/>
      <c r="L4895" s="330"/>
      <c r="M4895" s="262"/>
      <c r="N4895" s="262"/>
      <c r="O4895" s="262"/>
      <c r="P4895" s="262"/>
      <c r="Q4895" s="262"/>
      <c r="R4895" s="331"/>
    </row>
    <row r="4896" s="1" customFormat="true" ht="13.5" hidden="false" customHeight="false" outlineLevel="0" collapsed="false">
      <c r="A4896" s="322"/>
      <c r="B4896" s="323" t="s">
        <v>5045</v>
      </c>
      <c r="C4896" s="324" t="s">
        <v>2027</v>
      </c>
      <c r="D4896" s="325" t="n">
        <v>42812</v>
      </c>
      <c r="E4896" s="322"/>
      <c r="F4896" s="322" t="s">
        <v>5032</v>
      </c>
      <c r="G4896" s="324"/>
      <c r="H4896" s="326" t="n">
        <v>0</v>
      </c>
      <c r="I4896" s="327" t="s">
        <v>358</v>
      </c>
      <c r="J4896" s="328" t="n">
        <v>65</v>
      </c>
      <c r="K4896" s="329" t="n">
        <v>59</v>
      </c>
      <c r="L4896" s="330"/>
      <c r="M4896" s="262"/>
      <c r="N4896" s="262"/>
      <c r="O4896" s="262"/>
      <c r="P4896" s="262"/>
      <c r="Q4896" s="262"/>
      <c r="R4896" s="331"/>
    </row>
    <row r="4897" s="1" customFormat="true" ht="12.75" hidden="false" customHeight="false" outlineLevel="0" collapsed="false">
      <c r="A4897" s="262" t="n">
        <v>10</v>
      </c>
      <c r="B4897" s="332" t="s">
        <v>4858</v>
      </c>
      <c r="C4897" s="332" t="s">
        <v>3417</v>
      </c>
      <c r="D4897" s="332" t="s">
        <v>4859</v>
      </c>
      <c r="E4897" s="262"/>
      <c r="F4897" s="331"/>
      <c r="G4897" s="333" t="n">
        <v>950</v>
      </c>
      <c r="H4897" s="333" t="n">
        <f aca="false">A4897*G4897*(1-H4896/100)</f>
        <v>9500</v>
      </c>
      <c r="I4897" s="334" t="n">
        <v>564.2</v>
      </c>
      <c r="J4897" s="334" t="n">
        <f aca="false">(A4897*I4897)/J4896*K4896</f>
        <v>5121.2</v>
      </c>
      <c r="K4897" s="335" t="n">
        <f aca="false">H4897-J4897</f>
        <v>4378.8</v>
      </c>
      <c r="L4897" s="330"/>
      <c r="M4897" s="262"/>
      <c r="N4897" s="262" t="n">
        <v>564.2</v>
      </c>
      <c r="O4897" s="262" t="n">
        <v>6.2</v>
      </c>
      <c r="P4897" s="262" t="n">
        <v>650</v>
      </c>
      <c r="Q4897" s="262" t="n">
        <v>761.67</v>
      </c>
      <c r="R4897" s="331" t="n">
        <f aca="false">A4897*F4897</f>
        <v>0</v>
      </c>
    </row>
    <row r="4898" s="1" customFormat="true" ht="12.75" hidden="false" customHeight="false" outlineLevel="0" collapsed="false">
      <c r="A4898" s="336" t="n">
        <f aca="false">SUM(A4897:A4897)</f>
        <v>10</v>
      </c>
      <c r="B4898" s="336" t="s">
        <v>377</v>
      </c>
      <c r="C4898" s="336"/>
      <c r="D4898" s="336"/>
      <c r="E4898" s="336"/>
      <c r="F4898" s="337" t="n">
        <f aca="false">R4898</f>
        <v>0</v>
      </c>
      <c r="G4898" s="338"/>
      <c r="H4898" s="339" t="n">
        <f aca="false">SUM(H4897:H4897)</f>
        <v>9500</v>
      </c>
      <c r="I4898" s="340"/>
      <c r="J4898" s="341" t="n">
        <f aca="false">SUM(J4897:J4897)</f>
        <v>5121.2</v>
      </c>
      <c r="K4898" s="335" t="n">
        <f aca="false">SUM(K4897:K4897)</f>
        <v>4378.8</v>
      </c>
      <c r="L4898" s="330"/>
      <c r="M4898" s="262"/>
      <c r="N4898" s="262"/>
      <c r="O4898" s="262"/>
      <c r="P4898" s="262"/>
      <c r="Q4898" s="262"/>
      <c r="R4898" s="331" t="n">
        <f aca="false">SUM(R4897:R4897)</f>
        <v>0</v>
      </c>
    </row>
    <row r="4899" s="1" customFormat="true" ht="12.75" hidden="false" customHeight="false" outlineLevel="0" collapsed="false">
      <c r="A4899" s="262"/>
      <c r="B4899" s="272" t="s">
        <v>914</v>
      </c>
      <c r="C4899" s="342"/>
      <c r="D4899" s="342"/>
      <c r="E4899" s="262"/>
      <c r="F4899" s="262"/>
      <c r="G4899" s="333"/>
      <c r="H4899" s="343" t="n">
        <v>0</v>
      </c>
      <c r="I4899" s="344" t="n">
        <f aca="false">K4900/J4900</f>
        <v>0.855033976411779</v>
      </c>
      <c r="J4899" s="345"/>
      <c r="K4899" s="335"/>
      <c r="L4899" s="330"/>
      <c r="M4899" s="262"/>
      <c r="N4899" s="262"/>
      <c r="O4899" s="262"/>
      <c r="P4899" s="262"/>
      <c r="Q4899" s="262"/>
      <c r="R4899" s="331"/>
    </row>
    <row r="4900" s="1" customFormat="true" ht="13.5" hidden="false" customHeight="false" outlineLevel="0" collapsed="false">
      <c r="A4900" s="346"/>
      <c r="B4900" s="346" t="s">
        <v>915</v>
      </c>
      <c r="C4900" s="346"/>
      <c r="D4900" s="346"/>
      <c r="E4900" s="346"/>
      <c r="F4900" s="347"/>
      <c r="G4900" s="348"/>
      <c r="H4900" s="349" t="n">
        <f aca="false">SUM(H4898:H4899)</f>
        <v>9500</v>
      </c>
      <c r="I4900" s="350" t="n">
        <f aca="false">K4900/H4900</f>
        <v>0.460926315789474</v>
      </c>
      <c r="J4900" s="351" t="n">
        <f aca="false">SUM(J4898:J4899)</f>
        <v>5121.2</v>
      </c>
      <c r="K4900" s="352" t="n">
        <f aca="false">H4900-J4900</f>
        <v>4378.8</v>
      </c>
      <c r="L4900" s="330"/>
      <c r="M4900" s="262"/>
      <c r="N4900" s="262"/>
      <c r="O4900" s="262"/>
      <c r="P4900" s="262"/>
      <c r="Q4900" s="262"/>
      <c r="R4900" s="331"/>
    </row>
    <row r="4901" s="1" customFormat="true" ht="13.5" hidden="false" customHeight="false" outlineLevel="0" collapsed="false">
      <c r="A4901" s="262"/>
      <c r="B4901" s="332"/>
      <c r="C4901" s="342"/>
      <c r="D4901" s="342"/>
      <c r="E4901" s="262"/>
      <c r="F4901" s="262"/>
      <c r="G4901" s="262"/>
      <c r="H4901" s="262"/>
      <c r="I4901" s="354"/>
      <c r="J4901" s="354"/>
      <c r="K4901" s="355"/>
      <c r="L4901" s="330"/>
      <c r="M4901" s="262"/>
      <c r="N4901" s="262"/>
      <c r="O4901" s="262"/>
      <c r="P4901" s="262"/>
      <c r="Q4901" s="262"/>
      <c r="R4901" s="331"/>
    </row>
    <row r="4902" s="1" customFormat="true" ht="13.5" hidden="false" customHeight="false" outlineLevel="0" collapsed="false">
      <c r="A4902" s="322"/>
      <c r="B4902" s="323" t="s">
        <v>4132</v>
      </c>
      <c r="C4902" s="324" t="s">
        <v>5046</v>
      </c>
      <c r="D4902" s="325" t="n">
        <v>42812</v>
      </c>
      <c r="E4902" s="322"/>
      <c r="F4902" s="322" t="s">
        <v>5032</v>
      </c>
      <c r="G4902" s="324"/>
      <c r="H4902" s="326" t="n">
        <v>0</v>
      </c>
      <c r="I4902" s="327" t="s">
        <v>358</v>
      </c>
      <c r="J4902" s="328" t="n">
        <v>65</v>
      </c>
      <c r="K4902" s="329" t="n">
        <v>59</v>
      </c>
      <c r="L4902" s="330"/>
      <c r="M4902" s="262"/>
      <c r="N4902" s="262"/>
      <c r="O4902" s="262"/>
      <c r="P4902" s="262"/>
      <c r="Q4902" s="262"/>
      <c r="R4902" s="331"/>
    </row>
    <row r="4903" s="1" customFormat="true" ht="12.75" hidden="false" customHeight="false" outlineLevel="0" collapsed="false">
      <c r="A4903" s="262" t="n">
        <v>30</v>
      </c>
      <c r="B4903" s="332" t="s">
        <v>5047</v>
      </c>
      <c r="C4903" s="332" t="s">
        <v>2066</v>
      </c>
      <c r="D4903" s="332" t="s">
        <v>5048</v>
      </c>
      <c r="E4903" s="262"/>
      <c r="F4903" s="331" t="n">
        <v>0.06</v>
      </c>
      <c r="G4903" s="333" t="n">
        <v>932</v>
      </c>
      <c r="H4903" s="333" t="n">
        <f aca="false">A4903*G4903*(1-H4902/100)</f>
        <v>27960</v>
      </c>
      <c r="I4903" s="334" t="n">
        <v>861.055</v>
      </c>
      <c r="J4903" s="334" t="n">
        <f aca="false">(A4903*I4903)/J4902*K4902</f>
        <v>23447.19</v>
      </c>
      <c r="K4903" s="335" t="n">
        <f aca="false">H4903-J4903</f>
        <v>4512.81</v>
      </c>
      <c r="L4903" s="330"/>
      <c r="M4903" s="262"/>
      <c r="N4903" s="262" t="n">
        <v>861.055</v>
      </c>
      <c r="O4903" s="262" t="n">
        <v>10.19</v>
      </c>
      <c r="P4903" s="262" t="n">
        <v>1291.5825</v>
      </c>
      <c r="Q4903" s="262" t="n">
        <v>1119.3715</v>
      </c>
      <c r="R4903" s="331" t="n">
        <f aca="false">A4903*F4903</f>
        <v>1.8</v>
      </c>
    </row>
    <row r="4904" s="1" customFormat="true" ht="12.75" hidden="false" customHeight="false" outlineLevel="0" collapsed="false">
      <c r="A4904" s="262" t="n">
        <v>17</v>
      </c>
      <c r="B4904" s="332" t="s">
        <v>2065</v>
      </c>
      <c r="C4904" s="332" t="s">
        <v>2066</v>
      </c>
      <c r="D4904" s="332" t="s">
        <v>2067</v>
      </c>
      <c r="E4904" s="262"/>
      <c r="F4904" s="331" t="n">
        <v>0.08</v>
      </c>
      <c r="G4904" s="333" t="n">
        <v>428</v>
      </c>
      <c r="H4904" s="333" t="n">
        <f aca="false">A4904*G4904*(1-H4902/100)</f>
        <v>7276</v>
      </c>
      <c r="I4904" s="334" t="n">
        <v>373.815</v>
      </c>
      <c r="J4904" s="334" t="n">
        <f aca="false">(A4904*I4904)/J4902*K4902</f>
        <v>5768.253</v>
      </c>
      <c r="K4904" s="335" t="n">
        <f aca="false">H4904-J4904</f>
        <v>1507.747</v>
      </c>
      <c r="L4904" s="330"/>
      <c r="M4904" s="262"/>
      <c r="N4904" s="262" t="n">
        <v>373.815</v>
      </c>
      <c r="O4904" s="262" t="n">
        <v>4.26</v>
      </c>
      <c r="P4904" s="262" t="n">
        <v>560.7225</v>
      </c>
      <c r="Q4904" s="262" t="n">
        <v>504.6503</v>
      </c>
      <c r="R4904" s="331" t="n">
        <f aca="false">A4904*F4904</f>
        <v>1.36</v>
      </c>
    </row>
    <row r="4905" s="1" customFormat="true" ht="12.75" hidden="false" customHeight="false" outlineLevel="0" collapsed="false">
      <c r="A4905" s="336" t="n">
        <f aca="false">SUM(A4903:A4904)</f>
        <v>47</v>
      </c>
      <c r="B4905" s="336" t="s">
        <v>377</v>
      </c>
      <c r="C4905" s="336"/>
      <c r="D4905" s="336"/>
      <c r="E4905" s="336"/>
      <c r="F4905" s="337" t="n">
        <f aca="false">R4905</f>
        <v>3.16</v>
      </c>
      <c r="G4905" s="338"/>
      <c r="H4905" s="339" t="n">
        <f aca="false">SUM(H4903:H4904)</f>
        <v>35236</v>
      </c>
      <c r="I4905" s="340"/>
      <c r="J4905" s="341" t="n">
        <f aca="false">SUM(J4903:J4904)</f>
        <v>29215.443</v>
      </c>
      <c r="K4905" s="335" t="n">
        <f aca="false">SUM(K4903:K4904)</f>
        <v>6020.557</v>
      </c>
      <c r="L4905" s="330"/>
      <c r="M4905" s="262"/>
      <c r="N4905" s="262"/>
      <c r="O4905" s="262"/>
      <c r="P4905" s="262"/>
      <c r="Q4905" s="262"/>
      <c r="R4905" s="331" t="n">
        <f aca="false">SUM(R4903:R4904)</f>
        <v>3.16</v>
      </c>
    </row>
    <row r="4906" s="1" customFormat="true" ht="12.75" hidden="false" customHeight="false" outlineLevel="0" collapsed="false">
      <c r="A4906" s="262"/>
      <c r="B4906" s="272" t="s">
        <v>914</v>
      </c>
      <c r="C4906" s="380" t="s">
        <v>5049</v>
      </c>
      <c r="D4906" s="342"/>
      <c r="E4906" s="262"/>
      <c r="F4906" s="262"/>
      <c r="G4906" s="333"/>
      <c r="H4906" s="343" t="n">
        <v>0</v>
      </c>
      <c r="I4906" s="344" t="n">
        <f aca="false">K4907/J4907</f>
        <v>0.20607447232616</v>
      </c>
      <c r="J4906" s="345"/>
      <c r="K4906" s="335"/>
      <c r="L4906" s="330"/>
      <c r="M4906" s="262"/>
      <c r="N4906" s="262"/>
      <c r="O4906" s="262"/>
      <c r="P4906" s="262"/>
      <c r="Q4906" s="262"/>
      <c r="R4906" s="331"/>
    </row>
    <row r="4907" s="1" customFormat="true" ht="13.5" hidden="false" customHeight="false" outlineLevel="0" collapsed="false">
      <c r="A4907" s="346"/>
      <c r="B4907" s="346" t="s">
        <v>915</v>
      </c>
      <c r="C4907" s="346"/>
      <c r="D4907" s="346"/>
      <c r="E4907" s="346"/>
      <c r="F4907" s="347"/>
      <c r="G4907" s="348"/>
      <c r="H4907" s="349" t="n">
        <f aca="false">SUM(H4905:H4906)</f>
        <v>35236</v>
      </c>
      <c r="I4907" s="350" t="n">
        <f aca="false">K4907/H4907</f>
        <v>0.170863804064025</v>
      </c>
      <c r="J4907" s="351" t="n">
        <f aca="false">SUM(J4905:J4906)</f>
        <v>29215.443</v>
      </c>
      <c r="K4907" s="352" t="n">
        <f aca="false">H4907-J4907</f>
        <v>6020.557</v>
      </c>
      <c r="L4907" s="330"/>
      <c r="M4907" s="262"/>
      <c r="N4907" s="262"/>
      <c r="O4907" s="262"/>
      <c r="P4907" s="262"/>
      <c r="Q4907" s="262"/>
      <c r="R4907" s="331"/>
    </row>
    <row r="4908" s="1" customFormat="true" ht="13.5" hidden="false" customHeight="false" outlineLevel="0" collapsed="false">
      <c r="A4908" s="262"/>
      <c r="B4908" s="302"/>
      <c r="C4908" s="36"/>
      <c r="D4908" s="342"/>
      <c r="E4908" s="262"/>
      <c r="F4908" s="262"/>
      <c r="G4908" s="262"/>
      <c r="H4908" s="262"/>
      <c r="I4908" s="354"/>
      <c r="J4908" s="354"/>
      <c r="K4908" s="355"/>
      <c r="L4908" s="330"/>
      <c r="M4908" s="262"/>
      <c r="N4908" s="262"/>
      <c r="O4908" s="262"/>
      <c r="P4908" s="262"/>
      <c r="Q4908" s="262"/>
      <c r="R4908" s="331"/>
    </row>
    <row r="4909" s="1" customFormat="true" ht="13.5" hidden="false" customHeight="false" outlineLevel="0" collapsed="false">
      <c r="A4909" s="322"/>
      <c r="B4909" s="323" t="s">
        <v>4241</v>
      </c>
      <c r="C4909" s="324" t="s">
        <v>2490</v>
      </c>
      <c r="D4909" s="325" t="n">
        <v>42812</v>
      </c>
      <c r="E4909" s="322"/>
      <c r="F4909" s="322" t="s">
        <v>5032</v>
      </c>
      <c r="G4909" s="324"/>
      <c r="H4909" s="326" t="n">
        <v>0</v>
      </c>
      <c r="I4909" s="327" t="s">
        <v>358</v>
      </c>
      <c r="J4909" s="328" t="n">
        <v>65</v>
      </c>
      <c r="K4909" s="329" t="n">
        <v>59</v>
      </c>
      <c r="L4909" s="330"/>
      <c r="M4909" s="262"/>
      <c r="N4909" s="262"/>
      <c r="O4909" s="262"/>
      <c r="P4909" s="262"/>
      <c r="Q4909" s="262"/>
      <c r="R4909" s="331"/>
    </row>
    <row r="4910" s="1" customFormat="true" ht="12.75" hidden="false" customHeight="false" outlineLevel="0" collapsed="false">
      <c r="A4910" s="262" t="n">
        <v>42</v>
      </c>
      <c r="B4910" s="332" t="s">
        <v>1268</v>
      </c>
      <c r="C4910" s="332" t="s">
        <v>1269</v>
      </c>
      <c r="D4910" s="332" t="s">
        <v>1643</v>
      </c>
      <c r="E4910" s="262"/>
      <c r="F4910" s="331" t="n">
        <v>0.3</v>
      </c>
      <c r="G4910" s="333" t="n">
        <v>90</v>
      </c>
      <c r="H4910" s="333" t="n">
        <f aca="false">A4910*G4910*(1-H4909/100)</f>
        <v>3780</v>
      </c>
      <c r="I4910" s="334" t="n">
        <v>66.69</v>
      </c>
      <c r="J4910" s="334" t="n">
        <f aca="false">(A4910*I4910)/J4909*K4909</f>
        <v>2542.428</v>
      </c>
      <c r="K4910" s="335" t="n">
        <f aca="false">H4910-J4910</f>
        <v>1237.572</v>
      </c>
      <c r="L4910" s="330"/>
      <c r="M4910" s="262"/>
      <c r="N4910" s="262" t="n">
        <v>66.69</v>
      </c>
      <c r="O4910" s="262" t="n">
        <v>0.76</v>
      </c>
      <c r="P4910" s="262" t="n">
        <v>133.38</v>
      </c>
      <c r="Q4910" s="262" t="n">
        <v>90.0315</v>
      </c>
      <c r="R4910" s="331" t="n">
        <f aca="false">A4910*F4910</f>
        <v>12.6</v>
      </c>
    </row>
    <row r="4911" s="1" customFormat="true" ht="12.75" hidden="false" customHeight="false" outlineLevel="0" collapsed="false">
      <c r="A4911" s="262" t="n">
        <v>150</v>
      </c>
      <c r="B4911" s="332" t="s">
        <v>3047</v>
      </c>
      <c r="C4911" s="332" t="s">
        <v>3048</v>
      </c>
      <c r="D4911" s="332" t="s">
        <v>3049</v>
      </c>
      <c r="E4911" s="262"/>
      <c r="F4911" s="331" t="n">
        <v>0.4</v>
      </c>
      <c r="G4911" s="333" t="n">
        <v>108</v>
      </c>
      <c r="H4911" s="333" t="n">
        <f aca="false">A4911*G4911*(1-H4909/100)</f>
        <v>16200</v>
      </c>
      <c r="I4911" s="334" t="n">
        <v>82.81</v>
      </c>
      <c r="J4911" s="334" t="n">
        <f aca="false">(A4911*I4911)/J4909*K4909</f>
        <v>11274.9</v>
      </c>
      <c r="K4911" s="335" t="n">
        <f aca="false">H4911-J4911</f>
        <v>4925.1</v>
      </c>
      <c r="L4911" s="330"/>
      <c r="M4911" s="262"/>
      <c r="N4911" s="262" t="n">
        <v>82.81</v>
      </c>
      <c r="O4911" s="262" t="n">
        <v>0.91</v>
      </c>
      <c r="P4911" s="262" t="n">
        <v>125</v>
      </c>
      <c r="Q4911" s="262" t="n">
        <v>107.653</v>
      </c>
      <c r="R4911" s="331" t="n">
        <f aca="false">A4911*F4911</f>
        <v>60</v>
      </c>
    </row>
    <row r="4912" s="1" customFormat="true" ht="12.75" hidden="false" customHeight="false" outlineLevel="0" collapsed="false">
      <c r="A4912" s="262" t="n">
        <v>200</v>
      </c>
      <c r="B4912" s="332" t="s">
        <v>3050</v>
      </c>
      <c r="C4912" s="332" t="s">
        <v>3051</v>
      </c>
      <c r="D4912" s="332" t="s">
        <v>3052</v>
      </c>
      <c r="E4912" s="262"/>
      <c r="F4912" s="331" t="n">
        <v>0.125</v>
      </c>
      <c r="G4912" s="333" t="n">
        <v>40</v>
      </c>
      <c r="H4912" s="333" t="n">
        <f aca="false">A4912*G4912*(1-H4909/100)</f>
        <v>8000</v>
      </c>
      <c r="I4912" s="334" t="n">
        <v>30.94</v>
      </c>
      <c r="J4912" s="334" t="n">
        <f aca="false">(A4912*I4912)/J4909*K4909</f>
        <v>5616.8</v>
      </c>
      <c r="K4912" s="335" t="n">
        <f aca="false">H4912-J4912</f>
        <v>2383.2</v>
      </c>
      <c r="L4912" s="330"/>
      <c r="M4912" s="262"/>
      <c r="N4912" s="262" t="n">
        <v>30.94</v>
      </c>
      <c r="O4912" s="262" t="n">
        <v>0.34</v>
      </c>
      <c r="P4912" s="262" t="n">
        <v>45</v>
      </c>
      <c r="Q4912" s="262" t="n">
        <v>40.222</v>
      </c>
      <c r="R4912" s="331" t="n">
        <f aca="false">A4912*F4912</f>
        <v>25</v>
      </c>
    </row>
    <row r="4913" s="1" customFormat="true" ht="12.75" hidden="false" customHeight="false" outlineLevel="0" collapsed="false">
      <c r="A4913" s="262" t="n">
        <v>20</v>
      </c>
      <c r="B4913" s="332" t="s">
        <v>5050</v>
      </c>
      <c r="C4913" s="332" t="s">
        <v>5051</v>
      </c>
      <c r="D4913" s="332" t="s">
        <v>5052</v>
      </c>
      <c r="E4913" s="262"/>
      <c r="F4913" s="331"/>
      <c r="G4913" s="333" t="n">
        <v>20</v>
      </c>
      <c r="H4913" s="333" t="n">
        <f aca="false">A4913*G4913*(1-H4909/100)</f>
        <v>400</v>
      </c>
      <c r="I4913" s="334" t="n">
        <v>21.06</v>
      </c>
      <c r="J4913" s="334" t="n">
        <f aca="false">(A4913*I4913)/J4909*K4909</f>
        <v>382.32</v>
      </c>
      <c r="K4913" s="335" t="n">
        <f aca="false">H4913-J4913</f>
        <v>17.68</v>
      </c>
      <c r="L4913" s="330"/>
      <c r="M4913" s="262"/>
      <c r="N4913" s="262" t="n">
        <v>21.06</v>
      </c>
      <c r="O4913" s="262" t="n">
        <v>0.24</v>
      </c>
      <c r="P4913" s="262" t="n">
        <v>20</v>
      </c>
      <c r="Q4913" s="262" t="n">
        <v>20</v>
      </c>
      <c r="R4913" s="331" t="n">
        <f aca="false">A4913*F4913</f>
        <v>0</v>
      </c>
    </row>
    <row r="4914" s="1" customFormat="true" ht="12.75" hidden="false" customHeight="false" outlineLevel="0" collapsed="false">
      <c r="A4914" s="262" t="n">
        <v>4</v>
      </c>
      <c r="B4914" s="332" t="s">
        <v>5053</v>
      </c>
      <c r="C4914" s="272" t="s">
        <v>5054</v>
      </c>
      <c r="D4914" s="332"/>
      <c r="E4914" s="262"/>
      <c r="F4914" s="331" t="n">
        <v>24</v>
      </c>
      <c r="G4914" s="333"/>
      <c r="H4914" s="333"/>
      <c r="I4914" s="334"/>
      <c r="J4914" s="334"/>
      <c r="K4914" s="335"/>
      <c r="L4914" s="330"/>
      <c r="M4914" s="262"/>
      <c r="N4914" s="262"/>
      <c r="O4914" s="262"/>
      <c r="P4914" s="262"/>
      <c r="Q4914" s="262"/>
      <c r="R4914" s="331" t="n">
        <f aca="false">A4914*F4914</f>
        <v>96</v>
      </c>
    </row>
    <row r="4915" s="1" customFormat="true" ht="12.75" hidden="false" customHeight="false" outlineLevel="0" collapsed="false">
      <c r="A4915" s="262" t="n">
        <v>8</v>
      </c>
      <c r="B4915" s="332" t="s">
        <v>5055</v>
      </c>
      <c r="C4915" s="332" t="s">
        <v>3066</v>
      </c>
      <c r="D4915" s="332" t="s">
        <v>3067</v>
      </c>
      <c r="E4915" s="262"/>
      <c r="F4915" s="331"/>
      <c r="G4915" s="333" t="n">
        <v>820</v>
      </c>
      <c r="H4915" s="333" t="n">
        <f aca="false">A4915*G4915*(1-H4909/100)</f>
        <v>6560</v>
      </c>
      <c r="I4915" s="334" t="n">
        <v>745.875</v>
      </c>
      <c r="J4915" s="334" t="n">
        <f aca="false">(A4915*I4915)/J4909*K4909</f>
        <v>5416.2</v>
      </c>
      <c r="K4915" s="335" t="n">
        <f aca="false">H4915-J4915</f>
        <v>1143.8</v>
      </c>
      <c r="L4915" s="330"/>
      <c r="M4915" s="262"/>
      <c r="N4915" s="262" t="n">
        <v>745.875</v>
      </c>
      <c r="O4915" s="262" t="n">
        <v>8.5</v>
      </c>
      <c r="P4915" s="262" t="n">
        <v>1492</v>
      </c>
      <c r="Q4915" s="262" t="n">
        <v>820</v>
      </c>
      <c r="R4915" s="331" t="n">
        <f aca="false">A4915*F4915</f>
        <v>0</v>
      </c>
    </row>
    <row r="4916" s="1" customFormat="true" ht="12.75" hidden="false" customHeight="false" outlineLevel="0" collapsed="false">
      <c r="A4916" s="336" t="n">
        <f aca="false">SUM(A4910:A4915)</f>
        <v>424</v>
      </c>
      <c r="B4916" s="336" t="s">
        <v>377</v>
      </c>
      <c r="C4916" s="336"/>
      <c r="D4916" s="336"/>
      <c r="E4916" s="336"/>
      <c r="F4916" s="337" t="n">
        <f aca="false">R4916</f>
        <v>193.6</v>
      </c>
      <c r="G4916" s="338"/>
      <c r="H4916" s="339" t="n">
        <f aca="false">SUM(H4910:H4915)</f>
        <v>34940</v>
      </c>
      <c r="I4916" s="340"/>
      <c r="J4916" s="341" t="n">
        <f aca="false">SUM(J4910:J4915)</f>
        <v>25232.648</v>
      </c>
      <c r="K4916" s="335" t="n">
        <f aca="false">SUM(K4910:K4915)</f>
        <v>9707.352</v>
      </c>
      <c r="L4916" s="330"/>
      <c r="M4916" s="262"/>
      <c r="N4916" s="262"/>
      <c r="O4916" s="262"/>
      <c r="P4916" s="262"/>
      <c r="Q4916" s="262"/>
      <c r="R4916" s="331" t="n">
        <f aca="false">SUM(R4910:R4915)</f>
        <v>193.6</v>
      </c>
    </row>
    <row r="4917" s="1" customFormat="true" ht="12.75" hidden="false" customHeight="false" outlineLevel="0" collapsed="false">
      <c r="A4917" s="262"/>
      <c r="B4917" s="272" t="s">
        <v>914</v>
      </c>
      <c r="C4917" s="342"/>
      <c r="D4917" s="342"/>
      <c r="E4917" s="262"/>
      <c r="F4917" s="262"/>
      <c r="G4917" s="333"/>
      <c r="H4917" s="343" t="n">
        <v>0</v>
      </c>
      <c r="I4917" s="344" t="n">
        <f aca="false">K4918/J4918</f>
        <v>0.384713962640782</v>
      </c>
      <c r="J4917" s="345"/>
      <c r="K4917" s="335"/>
      <c r="L4917" s="330"/>
      <c r="M4917" s="262"/>
      <c r="N4917" s="262"/>
      <c r="O4917" s="262"/>
      <c r="P4917" s="262"/>
      <c r="Q4917" s="262"/>
      <c r="R4917" s="331"/>
    </row>
    <row r="4918" s="1" customFormat="true" ht="13.5" hidden="false" customHeight="false" outlineLevel="0" collapsed="false">
      <c r="A4918" s="346"/>
      <c r="B4918" s="346" t="s">
        <v>915</v>
      </c>
      <c r="C4918" s="346"/>
      <c r="D4918" s="346"/>
      <c r="E4918" s="346"/>
      <c r="F4918" s="347"/>
      <c r="G4918" s="348"/>
      <c r="H4918" s="349" t="n">
        <f aca="false">SUM(H4916:H4917)</f>
        <v>34940</v>
      </c>
      <c r="I4918" s="350" t="n">
        <f aca="false">K4918/H4918</f>
        <v>0.277829192902118</v>
      </c>
      <c r="J4918" s="351" t="n">
        <f aca="false">SUM(J4916:J4917)</f>
        <v>25232.648</v>
      </c>
      <c r="K4918" s="352" t="n">
        <f aca="false">H4918-J4918</f>
        <v>9707.352</v>
      </c>
      <c r="L4918" s="330"/>
      <c r="M4918" s="262"/>
      <c r="N4918" s="262"/>
      <c r="O4918" s="262"/>
      <c r="P4918" s="262"/>
      <c r="Q4918" s="262"/>
      <c r="R4918" s="331"/>
    </row>
    <row r="4919" s="1" customFormat="true" ht="13.5" hidden="false" customHeight="false" outlineLevel="0" collapsed="false">
      <c r="A4919" s="262"/>
      <c r="B4919" s="272"/>
      <c r="C4919" s="380"/>
      <c r="D4919" s="342"/>
      <c r="E4919" s="262"/>
      <c r="F4919" s="262"/>
      <c r="G4919" s="262"/>
      <c r="H4919" s="262"/>
      <c r="I4919" s="354"/>
      <c r="J4919" s="354"/>
      <c r="K4919" s="355"/>
      <c r="L4919" s="330"/>
      <c r="M4919" s="262"/>
      <c r="N4919" s="262"/>
      <c r="O4919" s="262"/>
      <c r="P4919" s="262"/>
      <c r="Q4919" s="262"/>
      <c r="R4919" s="331"/>
    </row>
    <row r="4920" s="1" customFormat="true" ht="13.5" hidden="false" customHeight="false" outlineLevel="0" collapsed="false">
      <c r="A4920" s="322"/>
      <c r="B4920" s="323" t="s">
        <v>1529</v>
      </c>
      <c r="C4920" s="324" t="s">
        <v>5056</v>
      </c>
      <c r="D4920" s="325" t="n">
        <v>42812</v>
      </c>
      <c r="E4920" s="322"/>
      <c r="F4920" s="322" t="s">
        <v>5057</v>
      </c>
      <c r="G4920" s="324"/>
      <c r="H4920" s="326" t="n">
        <v>0</v>
      </c>
      <c r="I4920" s="327" t="s">
        <v>358</v>
      </c>
      <c r="J4920" s="328" t="n">
        <v>65</v>
      </c>
      <c r="K4920" s="329" t="n">
        <v>59</v>
      </c>
      <c r="L4920" s="330"/>
      <c r="M4920" s="262"/>
      <c r="N4920" s="262"/>
      <c r="O4920" s="262"/>
      <c r="P4920" s="262"/>
      <c r="Q4920" s="262"/>
      <c r="R4920" s="331"/>
    </row>
    <row r="4921" s="1" customFormat="true" ht="12.75" hidden="false" customHeight="false" outlineLevel="0" collapsed="false">
      <c r="A4921" s="262" t="n">
        <v>2</v>
      </c>
      <c r="B4921" s="332" t="s">
        <v>5058</v>
      </c>
      <c r="C4921" s="332" t="s">
        <v>5059</v>
      </c>
      <c r="D4921" s="272" t="s">
        <v>5060</v>
      </c>
      <c r="E4921" s="262"/>
      <c r="F4921" s="331" t="n">
        <v>2.9</v>
      </c>
      <c r="G4921" s="333" t="n">
        <v>4306</v>
      </c>
      <c r="H4921" s="333" t="n">
        <f aca="false">A4921*G4921*(1-H4920/100)</f>
        <v>8612</v>
      </c>
      <c r="I4921" s="334" t="n">
        <v>3189.7125</v>
      </c>
      <c r="J4921" s="334" t="n">
        <f aca="false">(A4921*I4921)/J4920*K4920</f>
        <v>5790.555</v>
      </c>
      <c r="K4921" s="335" t="n">
        <f aca="false">H4921-J4921</f>
        <v>2821.445</v>
      </c>
      <c r="L4921" s="330"/>
      <c r="M4921" s="262"/>
      <c r="N4921" s="262" t="n">
        <v>3189.7125</v>
      </c>
      <c r="O4921" s="262" t="n">
        <v>36.35</v>
      </c>
      <c r="P4921" s="262" t="n">
        <v>4780</v>
      </c>
      <c r="Q4921" s="262" t="n">
        <v>4306.1119</v>
      </c>
      <c r="R4921" s="331" t="n">
        <f aca="false">A4921*F4921</f>
        <v>5.8</v>
      </c>
    </row>
    <row r="4922" s="1" customFormat="true" ht="12.75" hidden="false" customHeight="false" outlineLevel="0" collapsed="false">
      <c r="A4922" s="262" t="n">
        <v>6</v>
      </c>
      <c r="B4922" s="332" t="s">
        <v>5061</v>
      </c>
      <c r="C4922" s="332" t="s">
        <v>5059</v>
      </c>
      <c r="D4922" s="272" t="s">
        <v>5062</v>
      </c>
      <c r="E4922" s="262"/>
      <c r="F4922" s="331" t="n">
        <v>1.71</v>
      </c>
      <c r="G4922" s="333"/>
      <c r="H4922" s="333"/>
      <c r="I4922" s="334"/>
      <c r="J4922" s="334"/>
      <c r="K4922" s="335"/>
      <c r="L4922" s="330"/>
      <c r="M4922" s="262"/>
      <c r="N4922" s="262"/>
      <c r="O4922" s="262"/>
      <c r="P4922" s="262"/>
      <c r="Q4922" s="262"/>
      <c r="R4922" s="331" t="n">
        <f aca="false">A4922*F4922</f>
        <v>10.26</v>
      </c>
    </row>
    <row r="4923" s="1" customFormat="true" ht="12.75" hidden="false" customHeight="false" outlineLevel="0" collapsed="false">
      <c r="A4923" s="262" t="n">
        <v>12</v>
      </c>
      <c r="B4923" s="332" t="s">
        <v>5063</v>
      </c>
      <c r="C4923" s="332" t="s">
        <v>5059</v>
      </c>
      <c r="D4923" s="272" t="s">
        <v>5062</v>
      </c>
      <c r="E4923" s="262"/>
      <c r="F4923" s="331" t="n">
        <v>2.28</v>
      </c>
      <c r="G4923" s="333"/>
      <c r="H4923" s="333"/>
      <c r="I4923" s="334"/>
      <c r="J4923" s="334"/>
      <c r="K4923" s="335"/>
      <c r="L4923" s="330"/>
      <c r="M4923" s="262"/>
      <c r="N4923" s="262"/>
      <c r="O4923" s="262"/>
      <c r="P4923" s="262"/>
      <c r="Q4923" s="262"/>
      <c r="R4923" s="331" t="n">
        <f aca="false">A4923*F4923</f>
        <v>27.36</v>
      </c>
    </row>
    <row r="4924" s="1" customFormat="true" ht="12.75" hidden="false" customHeight="false" outlineLevel="0" collapsed="false">
      <c r="A4924" s="262" t="n">
        <v>10</v>
      </c>
      <c r="B4924" s="332" t="s">
        <v>5064</v>
      </c>
      <c r="C4924" s="332" t="s">
        <v>5065</v>
      </c>
      <c r="D4924" s="272" t="s">
        <v>5066</v>
      </c>
      <c r="E4924" s="262"/>
      <c r="F4924" s="331" t="n">
        <v>4.9</v>
      </c>
      <c r="G4924" s="333"/>
      <c r="H4924" s="333"/>
      <c r="I4924" s="334"/>
      <c r="J4924" s="334"/>
      <c r="K4924" s="335"/>
      <c r="L4924" s="330"/>
      <c r="M4924" s="262"/>
      <c r="N4924" s="262"/>
      <c r="O4924" s="262"/>
      <c r="P4924" s="262"/>
      <c r="Q4924" s="262"/>
      <c r="R4924" s="331" t="n">
        <f aca="false">A4924*F4924</f>
        <v>49</v>
      </c>
    </row>
    <row r="4925" s="1" customFormat="true" ht="12.75" hidden="false" customHeight="false" outlineLevel="0" collapsed="false">
      <c r="A4925" s="262" t="n">
        <v>2</v>
      </c>
      <c r="B4925" s="332" t="s">
        <v>5067</v>
      </c>
      <c r="C4925" s="332" t="s">
        <v>5065</v>
      </c>
      <c r="D4925" s="272" t="s">
        <v>5066</v>
      </c>
      <c r="E4925" s="262"/>
      <c r="F4925" s="331" t="n">
        <v>4.37</v>
      </c>
      <c r="G4925" s="333"/>
      <c r="H4925" s="333"/>
      <c r="I4925" s="334"/>
      <c r="J4925" s="334"/>
      <c r="K4925" s="335"/>
      <c r="L4925" s="330"/>
      <c r="M4925" s="262"/>
      <c r="N4925" s="262"/>
      <c r="O4925" s="262"/>
      <c r="P4925" s="262"/>
      <c r="Q4925" s="262"/>
      <c r="R4925" s="331" t="n">
        <f aca="false">A4925*F4925</f>
        <v>8.74</v>
      </c>
    </row>
    <row r="4926" s="1" customFormat="true" ht="12.75" hidden="false" customHeight="false" outlineLevel="0" collapsed="false">
      <c r="A4926" s="262" t="n">
        <v>2</v>
      </c>
      <c r="B4926" s="332" t="s">
        <v>5068</v>
      </c>
      <c r="C4926" s="332" t="s">
        <v>5065</v>
      </c>
      <c r="D4926" s="272" t="s">
        <v>5066</v>
      </c>
      <c r="E4926" s="262"/>
      <c r="F4926" s="331" t="n">
        <v>3.5</v>
      </c>
      <c r="G4926" s="333"/>
      <c r="H4926" s="333"/>
      <c r="I4926" s="334"/>
      <c r="J4926" s="334"/>
      <c r="K4926" s="335"/>
      <c r="L4926" s="330"/>
      <c r="M4926" s="262"/>
      <c r="N4926" s="262"/>
      <c r="O4926" s="262"/>
      <c r="P4926" s="262"/>
      <c r="Q4926" s="262"/>
      <c r="R4926" s="331" t="n">
        <f aca="false">A4926*F4926</f>
        <v>7</v>
      </c>
    </row>
    <row r="4927" s="1" customFormat="true" ht="12.75" hidden="false" customHeight="false" outlineLevel="0" collapsed="false">
      <c r="A4927" s="262" t="n">
        <v>2</v>
      </c>
      <c r="B4927" s="332" t="s">
        <v>5069</v>
      </c>
      <c r="C4927" s="332" t="s">
        <v>5070</v>
      </c>
      <c r="D4927" s="272" t="s">
        <v>5060</v>
      </c>
      <c r="E4927" s="262"/>
      <c r="F4927" s="331" t="n">
        <v>0.06</v>
      </c>
      <c r="G4927" s="333"/>
      <c r="H4927" s="333"/>
      <c r="I4927" s="334"/>
      <c r="J4927" s="334"/>
      <c r="K4927" s="335"/>
      <c r="L4927" s="330"/>
      <c r="M4927" s="262"/>
      <c r="N4927" s="262"/>
      <c r="O4927" s="262"/>
      <c r="P4927" s="262"/>
      <c r="Q4927" s="262"/>
      <c r="R4927" s="331" t="n">
        <f aca="false">A4927*F4927</f>
        <v>0.12</v>
      </c>
    </row>
    <row r="4928" s="1" customFormat="true" ht="12.75" hidden="false" customHeight="false" outlineLevel="0" collapsed="false">
      <c r="A4928" s="262"/>
      <c r="B4928" s="272" t="s">
        <v>2471</v>
      </c>
      <c r="C4928" s="332"/>
      <c r="D4928" s="332"/>
      <c r="E4928" s="262"/>
      <c r="F4928" s="331"/>
      <c r="G4928" s="333"/>
      <c r="H4928" s="333"/>
      <c r="I4928" s="334"/>
      <c r="J4928" s="334"/>
      <c r="K4928" s="335"/>
      <c r="L4928" s="330"/>
      <c r="M4928" s="262"/>
      <c r="N4928" s="262"/>
      <c r="O4928" s="262"/>
      <c r="P4928" s="262"/>
      <c r="Q4928" s="262"/>
      <c r="R4928" s="331" t="n">
        <f aca="false">A4928*F4928</f>
        <v>0</v>
      </c>
    </row>
    <row r="4929" s="1" customFormat="true" ht="12.75" hidden="false" customHeight="false" outlineLevel="0" collapsed="false">
      <c r="A4929" s="262" t="n">
        <v>4</v>
      </c>
      <c r="B4929" s="332" t="s">
        <v>3482</v>
      </c>
      <c r="C4929" s="332" t="s">
        <v>3483</v>
      </c>
      <c r="D4929" s="353"/>
      <c r="E4929" s="262"/>
      <c r="F4929" s="331" t="n">
        <v>0.3</v>
      </c>
      <c r="G4929" s="333" t="n">
        <v>1087</v>
      </c>
      <c r="H4929" s="333" t="n">
        <f aca="false">A4929*G4929*(1-H4920/100)</f>
        <v>4348</v>
      </c>
      <c r="I4929" s="334"/>
      <c r="J4929" s="334" t="n">
        <f aca="false">(A4929*I4929)/J4920*K4920</f>
        <v>0</v>
      </c>
      <c r="K4929" s="335" t="n">
        <f aca="false">H4929-J4929</f>
        <v>4348</v>
      </c>
      <c r="L4929" s="330"/>
      <c r="M4929" s="262"/>
      <c r="N4929" s="262"/>
      <c r="O4929" s="262"/>
      <c r="P4929" s="262" t="n">
        <v>1200</v>
      </c>
      <c r="Q4929" s="262" t="n">
        <v>1087</v>
      </c>
      <c r="R4929" s="331" t="n">
        <f aca="false">A4929*F4929</f>
        <v>1.2</v>
      </c>
    </row>
    <row r="4930" s="1" customFormat="true" ht="12.75" hidden="false" customHeight="false" outlineLevel="0" collapsed="false">
      <c r="A4930" s="336" t="n">
        <f aca="false">SUM(A4921:A4929)</f>
        <v>40</v>
      </c>
      <c r="B4930" s="336" t="s">
        <v>377</v>
      </c>
      <c r="C4930" s="336"/>
      <c r="D4930" s="336"/>
      <c r="E4930" s="336"/>
      <c r="F4930" s="337" t="n">
        <f aca="false">R4930</f>
        <v>109.48</v>
      </c>
      <c r="G4930" s="338"/>
      <c r="H4930" s="339" t="n">
        <f aca="false">SUM(H4921:H4929)</f>
        <v>12960</v>
      </c>
      <c r="I4930" s="340"/>
      <c r="J4930" s="341" t="n">
        <f aca="false">SUM(J4921:J4929)</f>
        <v>5790.555</v>
      </c>
      <c r="K4930" s="335" t="n">
        <f aca="false">SUM(K4921:K4929)</f>
        <v>7169.445</v>
      </c>
      <c r="L4930" s="330"/>
      <c r="M4930" s="262"/>
      <c r="N4930" s="262"/>
      <c r="O4930" s="262"/>
      <c r="P4930" s="262"/>
      <c r="Q4930" s="262"/>
      <c r="R4930" s="331" t="n">
        <f aca="false">SUM(R4921:R4929)</f>
        <v>109.48</v>
      </c>
    </row>
    <row r="4931" s="1" customFormat="true" ht="12.75" hidden="false" customHeight="false" outlineLevel="0" collapsed="false">
      <c r="A4931" s="262"/>
      <c r="B4931" s="272" t="s">
        <v>914</v>
      </c>
      <c r="C4931" s="380" t="s">
        <v>5071</v>
      </c>
      <c r="D4931" s="342"/>
      <c r="E4931" s="262"/>
      <c r="F4931" s="262"/>
      <c r="G4931" s="333"/>
      <c r="H4931" s="343" t="n">
        <v>0</v>
      </c>
      <c r="I4931" s="344" t="n">
        <f aca="false">K4932/J4932</f>
        <v>1.23812743338074</v>
      </c>
      <c r="J4931" s="345"/>
      <c r="K4931" s="335"/>
      <c r="L4931" s="330"/>
      <c r="M4931" s="262"/>
      <c r="N4931" s="262"/>
      <c r="O4931" s="262"/>
      <c r="P4931" s="262"/>
      <c r="Q4931" s="262"/>
      <c r="R4931" s="331"/>
    </row>
    <row r="4932" s="1" customFormat="true" ht="13.5" hidden="false" customHeight="false" outlineLevel="0" collapsed="false">
      <c r="A4932" s="346"/>
      <c r="B4932" s="346" t="s">
        <v>915</v>
      </c>
      <c r="C4932" s="346"/>
      <c r="D4932" s="346"/>
      <c r="E4932" s="346"/>
      <c r="F4932" s="347"/>
      <c r="G4932" s="348"/>
      <c r="H4932" s="349" t="n">
        <f aca="false">SUM(H4930:H4931)</f>
        <v>12960</v>
      </c>
      <c r="I4932" s="350" t="n">
        <f aca="false">K4932/H4932</f>
        <v>0.553197916666667</v>
      </c>
      <c r="J4932" s="351" t="n">
        <f aca="false">SUM(J4930:J4931)</f>
        <v>5790.555</v>
      </c>
      <c r="K4932" s="352" t="n">
        <f aca="false">H4932-J4932</f>
        <v>7169.445</v>
      </c>
      <c r="L4932" s="330"/>
      <c r="M4932" s="262"/>
      <c r="N4932" s="262"/>
      <c r="O4932" s="262"/>
      <c r="P4932" s="262"/>
      <c r="Q4932" s="262"/>
      <c r="R4932" s="331"/>
    </row>
    <row r="4933" s="1" customFormat="true" ht="13.5" hidden="false" customHeight="false" outlineLevel="0" collapsed="false">
      <c r="A4933" s="262"/>
      <c r="B4933" s="332"/>
      <c r="C4933" s="342"/>
      <c r="D4933" s="342"/>
      <c r="E4933" s="262"/>
      <c r="F4933" s="262"/>
      <c r="G4933" s="262"/>
      <c r="H4933" s="262"/>
      <c r="I4933" s="354"/>
      <c r="J4933" s="354"/>
      <c r="K4933" s="355"/>
      <c r="L4933" s="330"/>
      <c r="M4933" s="262"/>
      <c r="N4933" s="262"/>
      <c r="O4933" s="262"/>
      <c r="P4933" s="262"/>
      <c r="Q4933" s="262"/>
      <c r="R4933" s="331"/>
    </row>
    <row r="4934" s="1" customFormat="true" ht="13.5" hidden="false" customHeight="false" outlineLevel="0" collapsed="false">
      <c r="A4934" s="322"/>
      <c r="B4934" s="323" t="s">
        <v>2311</v>
      </c>
      <c r="C4934" s="324"/>
      <c r="D4934" s="325" t="n">
        <v>42814</v>
      </c>
      <c r="E4934" s="322"/>
      <c r="F4934" s="322" t="s">
        <v>5072</v>
      </c>
      <c r="G4934" s="324"/>
      <c r="H4934" s="326" t="n">
        <v>0</v>
      </c>
      <c r="I4934" s="327" t="s">
        <v>358</v>
      </c>
      <c r="J4934" s="328" t="n">
        <v>65</v>
      </c>
      <c r="K4934" s="329" t="n">
        <v>59</v>
      </c>
      <c r="L4934" s="330"/>
      <c r="M4934" s="262"/>
      <c r="N4934" s="262"/>
      <c r="O4934" s="262"/>
      <c r="P4934" s="262"/>
      <c r="Q4934" s="262"/>
      <c r="R4934" s="331"/>
    </row>
    <row r="4935" s="1" customFormat="true" ht="12.75" hidden="false" customHeight="false" outlineLevel="0" collapsed="false">
      <c r="A4935" s="262" t="n">
        <v>3</v>
      </c>
      <c r="B4935" s="332" t="s">
        <v>2313</v>
      </c>
      <c r="C4935" s="332" t="s">
        <v>1550</v>
      </c>
      <c r="D4935" s="332" t="s">
        <v>2314</v>
      </c>
      <c r="E4935" s="262"/>
      <c r="F4935" s="331" t="n">
        <v>0.27</v>
      </c>
      <c r="G4935" s="333" t="n">
        <v>428</v>
      </c>
      <c r="H4935" s="333" t="n">
        <f aca="false">A4935*G4935*(1-H4934/100)</f>
        <v>1284</v>
      </c>
      <c r="I4935" s="334" t="n">
        <v>316.875</v>
      </c>
      <c r="J4935" s="334" t="n">
        <f aca="false">(A4935*I4935)/J4934*K4934</f>
        <v>862.875</v>
      </c>
      <c r="K4935" s="335" t="n">
        <f aca="false">H4935-J4935</f>
        <v>421.125</v>
      </c>
      <c r="L4935" s="330"/>
      <c r="M4935" s="262"/>
      <c r="N4935" s="262" t="n">
        <v>316.875</v>
      </c>
      <c r="O4935" s="262" t="n">
        <v>3.25</v>
      </c>
      <c r="P4935" s="262" t="n">
        <v>510</v>
      </c>
      <c r="Q4935" s="262" t="n">
        <v>427.7812</v>
      </c>
      <c r="R4935" s="331" t="n">
        <f aca="false">A4935*F4935</f>
        <v>0.81</v>
      </c>
    </row>
    <row r="4936" s="1" customFormat="true" ht="12.75" hidden="false" customHeight="false" outlineLevel="0" collapsed="false">
      <c r="A4936" s="262" t="n">
        <v>3</v>
      </c>
      <c r="B4936" s="332" t="s">
        <v>2318</v>
      </c>
      <c r="C4936" s="332" t="s">
        <v>1550</v>
      </c>
      <c r="D4936" s="332" t="s">
        <v>2319</v>
      </c>
      <c r="E4936" s="262"/>
      <c r="F4936" s="331" t="n">
        <v>0.41</v>
      </c>
      <c r="G4936" s="333" t="n">
        <v>558</v>
      </c>
      <c r="H4936" s="333" t="n">
        <f aca="false">A4936*G4936*(1-H4934/100)</f>
        <v>1674</v>
      </c>
      <c r="I4936" s="334" t="n">
        <v>389.61</v>
      </c>
      <c r="J4936" s="334" t="n">
        <f aca="false">(A4936*I4936)/J4934*K4934</f>
        <v>1060.938</v>
      </c>
      <c r="K4936" s="335" t="n">
        <f aca="false">H4936-J4936</f>
        <v>613.062</v>
      </c>
      <c r="L4936" s="330"/>
      <c r="M4936" s="262"/>
      <c r="N4936" s="262" t="n">
        <v>389.61</v>
      </c>
      <c r="O4936" s="262" t="n">
        <v>4.44</v>
      </c>
      <c r="P4936" s="262" t="n">
        <v>620</v>
      </c>
      <c r="Q4936" s="262" t="n">
        <v>525.9735</v>
      </c>
      <c r="R4936" s="331" t="n">
        <f aca="false">A4936*F4936</f>
        <v>1.23</v>
      </c>
    </row>
    <row r="4937" s="1" customFormat="true" ht="12.75" hidden="false" customHeight="false" outlineLevel="0" collapsed="false">
      <c r="A4937" s="262" t="n">
        <v>2</v>
      </c>
      <c r="B4937" s="332" t="s">
        <v>4263</v>
      </c>
      <c r="C4937" s="332" t="s">
        <v>1550</v>
      </c>
      <c r="D4937" s="332" t="s">
        <v>4264</v>
      </c>
      <c r="E4937" s="262"/>
      <c r="F4937" s="331" t="n">
        <v>0.51</v>
      </c>
      <c r="G4937" s="333" t="n">
        <v>650</v>
      </c>
      <c r="H4937" s="333" t="n">
        <f aca="false">A4937*G4937*(1-H4934/100)</f>
        <v>1300</v>
      </c>
      <c r="I4937" s="334" t="n">
        <v>440.505</v>
      </c>
      <c r="J4937" s="334" t="n">
        <f aca="false">(A4937*I4937)/J4934*K4934</f>
        <v>799.686</v>
      </c>
      <c r="K4937" s="335" t="n">
        <f aca="false">H4937-J4937</f>
        <v>500.314</v>
      </c>
      <c r="L4937" s="330"/>
      <c r="M4937" s="262"/>
      <c r="N4937" s="262" t="n">
        <v>440.505</v>
      </c>
      <c r="O4937" s="262" t="n">
        <v>5.02</v>
      </c>
      <c r="P4937" s="262" t="n">
        <v>700</v>
      </c>
      <c r="Q4937" s="262" t="n">
        <v>594.6818</v>
      </c>
      <c r="R4937" s="331" t="n">
        <f aca="false">A4937*F4937</f>
        <v>1.02</v>
      </c>
    </row>
    <row r="4938" s="1" customFormat="true" ht="12.75" hidden="false" customHeight="false" outlineLevel="0" collapsed="false">
      <c r="A4938" s="262" t="n">
        <v>2</v>
      </c>
      <c r="B4938" s="332" t="s">
        <v>2810</v>
      </c>
      <c r="C4938" s="332" t="s">
        <v>1550</v>
      </c>
      <c r="D4938" s="332" t="s">
        <v>2811</v>
      </c>
      <c r="E4938" s="262"/>
      <c r="F4938" s="331" t="n">
        <v>0.48</v>
      </c>
      <c r="G4938" s="333" t="n">
        <v>649</v>
      </c>
      <c r="H4938" s="333" t="n">
        <f aca="false">A4938*G4938*(1-H4934/100)</f>
        <v>1298</v>
      </c>
      <c r="I4938" s="334" t="n">
        <v>452.79</v>
      </c>
      <c r="J4938" s="334" t="n">
        <f aca="false">(A4938*I4938)/J4934*K4934</f>
        <v>821.988</v>
      </c>
      <c r="K4938" s="335" t="n">
        <f aca="false">H4938-J4938</f>
        <v>476.012</v>
      </c>
      <c r="L4938" s="330"/>
      <c r="M4938" s="262"/>
      <c r="N4938" s="262" t="n">
        <v>452.79</v>
      </c>
      <c r="O4938" s="262" t="n">
        <v>5.16</v>
      </c>
      <c r="P4938" s="262" t="n">
        <v>720</v>
      </c>
      <c r="Q4938" s="262" t="n">
        <v>611.2665</v>
      </c>
      <c r="R4938" s="331" t="n">
        <f aca="false">A4938*F4938</f>
        <v>0.96</v>
      </c>
    </row>
    <row r="4939" s="1" customFormat="true" ht="12.75" hidden="false" customHeight="false" outlineLevel="0" collapsed="false">
      <c r="A4939" s="262" t="n">
        <v>2</v>
      </c>
      <c r="B4939" s="332" t="s">
        <v>5073</v>
      </c>
      <c r="C4939" s="332" t="s">
        <v>5074</v>
      </c>
      <c r="D4939" s="332" t="s">
        <v>5075</v>
      </c>
      <c r="E4939" s="262"/>
      <c r="F4939" s="331" t="n">
        <v>1.4</v>
      </c>
      <c r="G4939" s="333" t="n">
        <v>1383</v>
      </c>
      <c r="H4939" s="333" t="n">
        <f aca="false">A4939*G4939*(1-H4934/100)</f>
        <v>2766</v>
      </c>
      <c r="I4939" s="334" t="n">
        <v>965.25</v>
      </c>
      <c r="J4939" s="334" t="n">
        <f aca="false">(A4939*I4939)/J4934*K4934</f>
        <v>1752.3</v>
      </c>
      <c r="K4939" s="335" t="n">
        <f aca="false">H4939-J4939</f>
        <v>1013.7</v>
      </c>
      <c r="L4939" s="330"/>
      <c r="M4939" s="262"/>
      <c r="N4939" s="262" t="n">
        <v>965.25</v>
      </c>
      <c r="O4939" s="262" t="n">
        <v>11</v>
      </c>
      <c r="P4939" s="262" t="n">
        <v>1450</v>
      </c>
      <c r="Q4939" s="262" t="n">
        <v>1351.35</v>
      </c>
      <c r="R4939" s="331" t="n">
        <f aca="false">A4939*F4939</f>
        <v>2.8</v>
      </c>
    </row>
    <row r="4940" s="1" customFormat="true" ht="12.75" hidden="false" customHeight="false" outlineLevel="0" collapsed="false">
      <c r="A4940" s="262" t="n">
        <v>1</v>
      </c>
      <c r="B4940" s="332" t="s">
        <v>5076</v>
      </c>
      <c r="C4940" s="332" t="s">
        <v>1550</v>
      </c>
      <c r="D4940" s="332" t="s">
        <v>5077</v>
      </c>
      <c r="E4940" s="262"/>
      <c r="F4940" s="331" t="n">
        <v>2.07</v>
      </c>
      <c r="G4940" s="333" t="n">
        <v>1460</v>
      </c>
      <c r="H4940" s="333" t="n">
        <f aca="false">A4940*G4940*(1-H4934/100)</f>
        <v>1460</v>
      </c>
      <c r="I4940" s="334" t="n">
        <v>1054.95</v>
      </c>
      <c r="J4940" s="334" t="n">
        <f aca="false">(A4940*I4940)/J4934*K4934</f>
        <v>957.57</v>
      </c>
      <c r="K4940" s="335" t="n">
        <f aca="false">H4940-J4940</f>
        <v>502.43</v>
      </c>
      <c r="L4940" s="330"/>
      <c r="M4940" s="262"/>
      <c r="N4940" s="262" t="n">
        <v>1054.95</v>
      </c>
      <c r="O4940" s="262" t="n">
        <v>10.82</v>
      </c>
      <c r="P4940" s="262" t="n">
        <v>1580</v>
      </c>
      <c r="Q4940" s="262" t="n">
        <v>1424.1825</v>
      </c>
      <c r="R4940" s="331" t="n">
        <f aca="false">A4940*F4940</f>
        <v>2.07</v>
      </c>
    </row>
    <row r="4941" s="1" customFormat="true" ht="12.75" hidden="false" customHeight="false" outlineLevel="0" collapsed="false">
      <c r="A4941" s="262" t="n">
        <v>1</v>
      </c>
      <c r="B4941" s="332" t="s">
        <v>1728</v>
      </c>
      <c r="C4941" s="332" t="s">
        <v>1550</v>
      </c>
      <c r="D4941" s="332" t="s">
        <v>1729</v>
      </c>
      <c r="E4941" s="262"/>
      <c r="F4941" s="331" t="n">
        <v>2.19</v>
      </c>
      <c r="G4941" s="333" t="n">
        <v>1710</v>
      </c>
      <c r="H4941" s="333" t="n">
        <f aca="false">A4941*G4941*(1-H4934/100)</f>
        <v>1710</v>
      </c>
      <c r="I4941" s="334" t="n">
        <v>1190.475</v>
      </c>
      <c r="J4941" s="334" t="n">
        <f aca="false">(A4941*I4941)/J4934*K4934</f>
        <v>1080.585</v>
      </c>
      <c r="K4941" s="335" t="n">
        <f aca="false">H4941-J4941</f>
        <v>629.415</v>
      </c>
      <c r="L4941" s="330"/>
      <c r="M4941" s="262"/>
      <c r="N4941" s="262" t="n">
        <v>1190.475</v>
      </c>
      <c r="O4941" s="262" t="n">
        <v>12.21</v>
      </c>
      <c r="P4941" s="262" t="n">
        <v>1790</v>
      </c>
      <c r="Q4941" s="262" t="n">
        <v>1607.1413</v>
      </c>
      <c r="R4941" s="331" t="n">
        <f aca="false">A4941*F4941</f>
        <v>2.19</v>
      </c>
    </row>
    <row r="4942" s="1" customFormat="true" ht="12.75" hidden="false" customHeight="false" outlineLevel="0" collapsed="false">
      <c r="A4942" s="262" t="n">
        <v>2</v>
      </c>
      <c r="B4942" s="332" t="s">
        <v>4582</v>
      </c>
      <c r="C4942" s="332" t="s">
        <v>1550</v>
      </c>
      <c r="D4942" s="332" t="s">
        <v>3256</v>
      </c>
      <c r="E4942" s="262"/>
      <c r="F4942" s="331" t="n">
        <v>2.58</v>
      </c>
      <c r="G4942" s="333" t="n">
        <v>1853</v>
      </c>
      <c r="H4942" s="333" t="n">
        <f aca="false">A4942*G4942*(1-H4934/100)</f>
        <v>3706</v>
      </c>
      <c r="I4942" s="334" t="n">
        <v>1341.6</v>
      </c>
      <c r="J4942" s="334" t="n">
        <f aca="false">(A4942*I4942)/J4934*K4934</f>
        <v>2435.52</v>
      </c>
      <c r="K4942" s="335" t="n">
        <f aca="false">H4942-J4942</f>
        <v>1270.48</v>
      </c>
      <c r="L4942" s="330"/>
      <c r="M4942" s="262"/>
      <c r="N4942" s="262" t="n">
        <v>1341.6</v>
      </c>
      <c r="O4942" s="262" t="n">
        <v>13.76</v>
      </c>
      <c r="P4942" s="262" t="n">
        <v>2010</v>
      </c>
      <c r="Q4942" s="262" t="n">
        <v>1945.32</v>
      </c>
      <c r="R4942" s="331" t="n">
        <f aca="false">A4942*F4942</f>
        <v>5.16</v>
      </c>
    </row>
    <row r="4943" s="1" customFormat="true" ht="12.75" hidden="false" customHeight="false" outlineLevel="0" collapsed="false">
      <c r="A4943" s="262" t="n">
        <v>10</v>
      </c>
      <c r="B4943" s="332" t="s">
        <v>4649</v>
      </c>
      <c r="C4943" s="332" t="s">
        <v>1550</v>
      </c>
      <c r="D4943" s="332" t="s">
        <v>4650</v>
      </c>
      <c r="E4943" s="262"/>
      <c r="F4943" s="331" t="n">
        <v>2.98</v>
      </c>
      <c r="G4943" s="333" t="n">
        <v>2985</v>
      </c>
      <c r="H4943" s="333" t="n">
        <f aca="false">A4943*G4943*(1-H4934/100)</f>
        <v>29850</v>
      </c>
      <c r="I4943" s="334" t="n">
        <v>2155.725</v>
      </c>
      <c r="J4943" s="334" t="n">
        <f aca="false">(A4943*I4943)/J4934*K4934</f>
        <v>19567.35</v>
      </c>
      <c r="K4943" s="335" t="n">
        <f aca="false">H4943-J4943</f>
        <v>10282.65</v>
      </c>
      <c r="L4943" s="330"/>
      <c r="M4943" s="262"/>
      <c r="N4943" s="262" t="n">
        <v>2155.725</v>
      </c>
      <c r="O4943" s="262" t="n">
        <v>22.11</v>
      </c>
      <c r="P4943" s="262" t="n">
        <v>3230</v>
      </c>
      <c r="Q4943" s="262" t="n">
        <v>2910.2288</v>
      </c>
      <c r="R4943" s="331" t="n">
        <f aca="false">A4943*F4943</f>
        <v>29.8</v>
      </c>
    </row>
    <row r="4944" s="1" customFormat="true" ht="12.75" hidden="false" customHeight="false" outlineLevel="0" collapsed="false">
      <c r="A4944" s="262" t="n">
        <v>6</v>
      </c>
      <c r="B4944" s="332" t="s">
        <v>2329</v>
      </c>
      <c r="C4944" s="332" t="s">
        <v>1907</v>
      </c>
      <c r="D4944" s="332" t="s">
        <v>2330</v>
      </c>
      <c r="E4944" s="262"/>
      <c r="F4944" s="331" t="n">
        <v>0.04</v>
      </c>
      <c r="G4944" s="333" t="n">
        <v>161</v>
      </c>
      <c r="H4944" s="333" t="n">
        <f aca="false">A4944*G4944*(1-H4934/100)</f>
        <v>966</v>
      </c>
      <c r="I4944" s="334" t="n">
        <v>116.7075</v>
      </c>
      <c r="J4944" s="334" t="n">
        <f aca="false">(A4944*I4944)/J4934*K4934</f>
        <v>635.607</v>
      </c>
      <c r="K4944" s="335" t="n">
        <f aca="false">H4944-J4944</f>
        <v>330.393</v>
      </c>
      <c r="L4944" s="330"/>
      <c r="M4944" s="262"/>
      <c r="N4944" s="262" t="n">
        <v>116.7075</v>
      </c>
      <c r="O4944" s="262" t="n">
        <v>1.33</v>
      </c>
      <c r="P4944" s="262" t="n">
        <v>180</v>
      </c>
      <c r="Q4944" s="262" t="n">
        <v>157.5551</v>
      </c>
      <c r="R4944" s="331" t="n">
        <f aca="false">A4944*F4944</f>
        <v>0.24</v>
      </c>
    </row>
    <row r="4945" s="1" customFormat="true" ht="12.75" hidden="false" customHeight="false" outlineLevel="0" collapsed="false">
      <c r="A4945" s="262" t="n">
        <v>12</v>
      </c>
      <c r="B4945" s="332" t="s">
        <v>5078</v>
      </c>
      <c r="C4945" s="332" t="s">
        <v>1907</v>
      </c>
      <c r="D4945" s="332" t="s">
        <v>5079</v>
      </c>
      <c r="E4945" s="262"/>
      <c r="F4945" s="331" t="n">
        <v>0.05</v>
      </c>
      <c r="G4945" s="333" t="n">
        <v>175</v>
      </c>
      <c r="H4945" s="333" t="n">
        <f aca="false">A4945*G4945*(1-H4934/100)</f>
        <v>2100</v>
      </c>
      <c r="I4945" s="334" t="n">
        <v>131.625</v>
      </c>
      <c r="J4945" s="334" t="n">
        <f aca="false">(A4945*I4945)/J4934*K4934</f>
        <v>1433.7</v>
      </c>
      <c r="K4945" s="335" t="n">
        <f aca="false">H4945-J4945</f>
        <v>666.3</v>
      </c>
      <c r="L4945" s="330"/>
      <c r="M4945" s="262"/>
      <c r="N4945" s="262" t="n">
        <v>131.625</v>
      </c>
      <c r="O4945" s="262" t="n">
        <v>1.5</v>
      </c>
      <c r="P4945" s="262" t="n">
        <v>200</v>
      </c>
      <c r="Q4945" s="262" t="n">
        <v>171.1125</v>
      </c>
      <c r="R4945" s="331" t="n">
        <f aca="false">A4945*F4945</f>
        <v>0.6</v>
      </c>
    </row>
    <row r="4946" s="1" customFormat="true" ht="12.75" hidden="false" customHeight="false" outlineLevel="0" collapsed="false">
      <c r="A4946" s="262" t="n">
        <v>18</v>
      </c>
      <c r="B4946" s="332" t="s">
        <v>3056</v>
      </c>
      <c r="C4946" s="332" t="s">
        <v>1907</v>
      </c>
      <c r="D4946" s="332" t="s">
        <v>3057</v>
      </c>
      <c r="E4946" s="262"/>
      <c r="F4946" s="331" t="n">
        <v>0.1</v>
      </c>
      <c r="G4946" s="333" t="n">
        <v>221</v>
      </c>
      <c r="H4946" s="333" t="n">
        <f aca="false">A4946*G4946*(1-H4934/100)</f>
        <v>3978</v>
      </c>
      <c r="I4946" s="334" t="n">
        <v>159.705</v>
      </c>
      <c r="J4946" s="334" t="n">
        <f aca="false">(A4946*I4946)/J4934*K4934</f>
        <v>2609.334</v>
      </c>
      <c r="K4946" s="335" t="n">
        <f aca="false">H4946-J4946</f>
        <v>1368.666</v>
      </c>
      <c r="L4946" s="330"/>
      <c r="M4946" s="262"/>
      <c r="N4946" s="262" t="n">
        <v>159.705</v>
      </c>
      <c r="O4946" s="262" t="n">
        <v>1.82</v>
      </c>
      <c r="P4946" s="262" t="n">
        <v>240</v>
      </c>
      <c r="Q4946" s="262" t="n">
        <v>215.6018</v>
      </c>
      <c r="R4946" s="331" t="n">
        <f aca="false">A4946*F4946</f>
        <v>1.8</v>
      </c>
    </row>
    <row r="4947" s="1" customFormat="true" ht="12.75" hidden="false" customHeight="false" outlineLevel="0" collapsed="false">
      <c r="A4947" s="336" t="n">
        <f aca="false">SUM(A4935:A4946)</f>
        <v>62</v>
      </c>
      <c r="B4947" s="336" t="s">
        <v>377</v>
      </c>
      <c r="C4947" s="336"/>
      <c r="D4947" s="336"/>
      <c r="E4947" s="336"/>
      <c r="F4947" s="337" t="n">
        <f aca="false">R4947</f>
        <v>48.68</v>
      </c>
      <c r="G4947" s="338"/>
      <c r="H4947" s="339" t="n">
        <f aca="false">SUM(H4935:H4946)</f>
        <v>52092</v>
      </c>
      <c r="I4947" s="340"/>
      <c r="J4947" s="341" t="n">
        <f aca="false">SUM(J4935:J4946)</f>
        <v>34017.453</v>
      </c>
      <c r="K4947" s="335" t="n">
        <f aca="false">SUM(K4935:K4946)</f>
        <v>18074.547</v>
      </c>
      <c r="L4947" s="330"/>
      <c r="M4947" s="262"/>
      <c r="N4947" s="262"/>
      <c r="O4947" s="262"/>
      <c r="P4947" s="262"/>
      <c r="Q4947" s="262"/>
      <c r="R4947" s="331" t="n">
        <f aca="false">SUM(R4935:R4946)</f>
        <v>48.68</v>
      </c>
    </row>
    <row r="4948" s="1" customFormat="true" ht="12.75" hidden="false" customHeight="false" outlineLevel="0" collapsed="false">
      <c r="A4948" s="262"/>
      <c r="B4948" s="272" t="s">
        <v>914</v>
      </c>
      <c r="C4948" s="342"/>
      <c r="D4948" s="342"/>
      <c r="E4948" s="262"/>
      <c r="F4948" s="262"/>
      <c r="G4948" s="333"/>
      <c r="H4948" s="343" t="n">
        <v>0</v>
      </c>
      <c r="I4948" s="344" t="n">
        <f aca="false">K4949/J4949</f>
        <v>0.531331578528234</v>
      </c>
      <c r="J4948" s="345"/>
      <c r="K4948" s="335"/>
      <c r="L4948" s="330"/>
      <c r="M4948" s="262"/>
      <c r="N4948" s="262"/>
      <c r="O4948" s="262"/>
      <c r="P4948" s="262"/>
      <c r="Q4948" s="262"/>
      <c r="R4948" s="331"/>
    </row>
    <row r="4949" s="1" customFormat="true" ht="13.5" hidden="false" customHeight="false" outlineLevel="0" collapsed="false">
      <c r="A4949" s="346"/>
      <c r="B4949" s="346" t="s">
        <v>915</v>
      </c>
      <c r="C4949" s="346"/>
      <c r="D4949" s="346"/>
      <c r="E4949" s="346"/>
      <c r="F4949" s="347"/>
      <c r="G4949" s="348"/>
      <c r="H4949" s="349" t="n">
        <f aca="false">SUM(H4947:H4948)</f>
        <v>52092</v>
      </c>
      <c r="I4949" s="350" t="n">
        <f aca="false">K4949/H4949</f>
        <v>0.346973565998618</v>
      </c>
      <c r="J4949" s="351" t="n">
        <f aca="false">SUM(J4947:J4948)</f>
        <v>34017.453</v>
      </c>
      <c r="K4949" s="352" t="n">
        <f aca="false">H4949-J4949</f>
        <v>18074.547</v>
      </c>
      <c r="L4949" s="330"/>
      <c r="M4949" s="262"/>
      <c r="N4949" s="262"/>
      <c r="O4949" s="262"/>
      <c r="P4949" s="262"/>
      <c r="Q4949" s="262"/>
      <c r="R4949" s="331"/>
    </row>
    <row r="4950" s="1" customFormat="true" ht="13.5" hidden="false" customHeight="false" outlineLevel="0" collapsed="false">
      <c r="A4950" s="262"/>
      <c r="B4950" s="332"/>
      <c r="C4950" s="342"/>
      <c r="D4950" s="342"/>
      <c r="E4950" s="262"/>
      <c r="F4950" s="262"/>
      <c r="G4950" s="262"/>
      <c r="H4950" s="262"/>
      <c r="I4950" s="354"/>
      <c r="J4950" s="354"/>
      <c r="K4950" s="355"/>
      <c r="L4950" s="330"/>
      <c r="M4950" s="262"/>
      <c r="N4950" s="262"/>
      <c r="O4950" s="262"/>
      <c r="P4950" s="262"/>
      <c r="Q4950" s="262"/>
      <c r="R4950" s="331"/>
    </row>
    <row r="4951" s="1" customFormat="true" ht="13.5" hidden="false" customHeight="false" outlineLevel="0" collapsed="false">
      <c r="A4951" s="322"/>
      <c r="B4951" s="323" t="s">
        <v>5080</v>
      </c>
      <c r="C4951" s="324"/>
      <c r="D4951" s="325" t="n">
        <v>42814</v>
      </c>
      <c r="E4951" s="322"/>
      <c r="F4951" s="322" t="s">
        <v>5072</v>
      </c>
      <c r="G4951" s="324"/>
      <c r="H4951" s="326" t="n">
        <v>5</v>
      </c>
      <c r="I4951" s="327" t="s">
        <v>358</v>
      </c>
      <c r="J4951" s="328" t="n">
        <v>65</v>
      </c>
      <c r="K4951" s="329" t="n">
        <v>59</v>
      </c>
      <c r="L4951" s="330"/>
      <c r="M4951" s="262"/>
      <c r="N4951" s="262"/>
      <c r="O4951" s="262"/>
      <c r="P4951" s="262"/>
      <c r="Q4951" s="262"/>
      <c r="R4951" s="331"/>
    </row>
    <row r="4952" s="1" customFormat="true" ht="12.75" hidden="false" customHeight="false" outlineLevel="0" collapsed="false">
      <c r="A4952" s="262" t="n">
        <v>15</v>
      </c>
      <c r="B4952" s="332" t="s">
        <v>5081</v>
      </c>
      <c r="C4952" s="332" t="s">
        <v>5082</v>
      </c>
      <c r="D4952" s="332" t="s">
        <v>5083</v>
      </c>
      <c r="E4952" s="262"/>
      <c r="F4952" s="331" t="n">
        <v>0.03</v>
      </c>
      <c r="G4952" s="333" t="n">
        <v>635</v>
      </c>
      <c r="H4952" s="333" t="n">
        <f aca="false">A4952*G4952*(1-H4951/100)</f>
        <v>9048.75</v>
      </c>
      <c r="I4952" s="334" t="n">
        <v>470.34</v>
      </c>
      <c r="J4952" s="334" t="n">
        <f aca="false">(A4952*I4952)/J4951*K4951</f>
        <v>6403.86</v>
      </c>
      <c r="K4952" s="335" t="n">
        <f aca="false">H4952-J4952</f>
        <v>2644.89</v>
      </c>
      <c r="L4952" s="330"/>
      <c r="M4952" s="262"/>
      <c r="N4952" s="262" t="n">
        <v>470.34</v>
      </c>
      <c r="O4952" s="262" t="n">
        <v>5.36</v>
      </c>
      <c r="P4952" s="262" t="n">
        <v>705.51</v>
      </c>
      <c r="Q4952" s="262" t="n">
        <v>634.959</v>
      </c>
      <c r="R4952" s="331" t="n">
        <f aca="false">A4952*F4952</f>
        <v>0.45</v>
      </c>
    </row>
    <row r="4953" s="1" customFormat="true" ht="12.75" hidden="false" customHeight="false" outlineLevel="0" collapsed="false">
      <c r="A4953" s="262" t="n">
        <v>14</v>
      </c>
      <c r="B4953" s="332" t="s">
        <v>2152</v>
      </c>
      <c r="C4953" s="332" t="s">
        <v>2153</v>
      </c>
      <c r="D4953" s="332" t="s">
        <v>2154</v>
      </c>
      <c r="E4953" s="262"/>
      <c r="F4953" s="331" t="n">
        <v>0.03</v>
      </c>
      <c r="G4953" s="333" t="n">
        <v>668</v>
      </c>
      <c r="H4953" s="333" t="n">
        <f aca="false">A4953*G4953*(1-H4951/100)</f>
        <v>8884.4</v>
      </c>
      <c r="I4953" s="334" t="n">
        <v>494.91</v>
      </c>
      <c r="J4953" s="334" t="n">
        <f aca="false">(A4953*I4953)/J4951*K4951</f>
        <v>6289.164</v>
      </c>
      <c r="K4953" s="335" t="n">
        <f aca="false">H4953-J4953</f>
        <v>2595.236</v>
      </c>
      <c r="L4953" s="330"/>
      <c r="M4953" s="262"/>
      <c r="N4953" s="262" t="n">
        <v>494.91</v>
      </c>
      <c r="O4953" s="262" t="n">
        <v>5.64</v>
      </c>
      <c r="P4953" s="262" t="n">
        <v>742.365</v>
      </c>
      <c r="Q4953" s="262" t="n">
        <v>668.1285</v>
      </c>
      <c r="R4953" s="331" t="n">
        <f aca="false">A4953*F4953</f>
        <v>0.42</v>
      </c>
    </row>
    <row r="4954" s="1" customFormat="true" ht="12.75" hidden="false" customHeight="false" outlineLevel="0" collapsed="false">
      <c r="A4954" s="262" t="n">
        <v>15</v>
      </c>
      <c r="B4954" s="332" t="s">
        <v>2155</v>
      </c>
      <c r="C4954" s="332" t="s">
        <v>2156</v>
      </c>
      <c r="D4954" s="332" t="s">
        <v>2157</v>
      </c>
      <c r="E4954" s="262"/>
      <c r="F4954" s="331" t="n">
        <v>0.01</v>
      </c>
      <c r="G4954" s="333" t="n">
        <v>612</v>
      </c>
      <c r="H4954" s="333" t="n">
        <f aca="false">A4954*G4954*(1-H4951/100)</f>
        <v>8721</v>
      </c>
      <c r="I4954" s="334" t="n">
        <v>453.6675</v>
      </c>
      <c r="J4954" s="334" t="n">
        <f aca="false">(A4954*I4954)/J4951*K4951</f>
        <v>6176.8575</v>
      </c>
      <c r="K4954" s="335" t="n">
        <f aca="false">H4954-J4954</f>
        <v>2544.1425</v>
      </c>
      <c r="L4954" s="330"/>
      <c r="M4954" s="262"/>
      <c r="N4954" s="262" t="n">
        <v>453.6675</v>
      </c>
      <c r="O4954" s="262" t="n">
        <v>5.17</v>
      </c>
      <c r="P4954" s="262" t="n">
        <v>680.5013</v>
      </c>
      <c r="Q4954" s="262" t="n">
        <v>612.4511</v>
      </c>
      <c r="R4954" s="331" t="n">
        <f aca="false">A4954*F4954</f>
        <v>0.15</v>
      </c>
    </row>
    <row r="4955" s="1" customFormat="true" ht="12.75" hidden="false" customHeight="false" outlineLevel="0" collapsed="false">
      <c r="A4955" s="262" t="n">
        <v>13</v>
      </c>
      <c r="B4955" s="332" t="s">
        <v>2158</v>
      </c>
      <c r="C4955" s="332" t="s">
        <v>2156</v>
      </c>
      <c r="D4955" s="332" t="s">
        <v>2159</v>
      </c>
      <c r="E4955" s="262"/>
      <c r="F4955" s="331"/>
      <c r="G4955" s="333" t="n">
        <v>346</v>
      </c>
      <c r="H4955" s="333" t="n">
        <f aca="false">A4955*G4955*(1-H4951/100)</f>
        <v>4273.1</v>
      </c>
      <c r="I4955" s="334" t="n">
        <v>256.62</v>
      </c>
      <c r="J4955" s="334" t="n">
        <f aca="false">(A4955*I4955)/J4951*K4951</f>
        <v>3028.116</v>
      </c>
      <c r="K4955" s="335" t="n">
        <f aca="false">H4955-J4955</f>
        <v>1244.984</v>
      </c>
      <c r="L4955" s="330"/>
      <c r="M4955" s="262"/>
      <c r="N4955" s="262" t="n">
        <v>256.62</v>
      </c>
      <c r="O4955" s="262" t="n">
        <v>2.82</v>
      </c>
      <c r="P4955" s="262" t="n">
        <v>384.93</v>
      </c>
      <c r="Q4955" s="262" t="n">
        <v>346.437</v>
      </c>
      <c r="R4955" s="331" t="n">
        <f aca="false">A4955*F4955</f>
        <v>0</v>
      </c>
    </row>
    <row r="4956" s="1" customFormat="true" ht="12.75" hidden="false" customHeight="false" outlineLevel="0" collapsed="false">
      <c r="A4956" s="336" t="n">
        <f aca="false">SUM(A4952:A4955)</f>
        <v>57</v>
      </c>
      <c r="B4956" s="336" t="s">
        <v>377</v>
      </c>
      <c r="C4956" s="336"/>
      <c r="D4956" s="336"/>
      <c r="E4956" s="336"/>
      <c r="F4956" s="337" t="n">
        <f aca="false">R4956</f>
        <v>1.02</v>
      </c>
      <c r="G4956" s="338"/>
      <c r="H4956" s="339" t="n">
        <f aca="false">SUM(H4952:H4955)</f>
        <v>30927.25</v>
      </c>
      <c r="I4956" s="340"/>
      <c r="J4956" s="341" t="n">
        <f aca="false">SUM(J4952:J4955)</f>
        <v>21897.9975</v>
      </c>
      <c r="K4956" s="335" t="n">
        <f aca="false">SUM(K4952:K4955)</f>
        <v>9029.2525</v>
      </c>
      <c r="L4956" s="330"/>
      <c r="M4956" s="262"/>
      <c r="N4956" s="262"/>
      <c r="O4956" s="262"/>
      <c r="P4956" s="262"/>
      <c r="Q4956" s="262"/>
      <c r="R4956" s="331" t="n">
        <f aca="false">SUM(R4952:R4955)</f>
        <v>1.02</v>
      </c>
    </row>
    <row r="4957" s="1" customFormat="true" ht="12.75" hidden="false" customHeight="false" outlineLevel="0" collapsed="false">
      <c r="A4957" s="262"/>
      <c r="B4957" s="272" t="s">
        <v>914</v>
      </c>
      <c r="C4957" s="342"/>
      <c r="D4957" s="342"/>
      <c r="E4957" s="262"/>
      <c r="F4957" s="262"/>
      <c r="G4957" s="333"/>
      <c r="H4957" s="343" t="n">
        <v>0</v>
      </c>
      <c r="I4957" s="344" t="n">
        <f aca="false">K4958/J4958</f>
        <v>0.412332337694348</v>
      </c>
      <c r="J4957" s="345"/>
      <c r="K4957" s="335"/>
      <c r="L4957" s="330"/>
      <c r="M4957" s="262"/>
      <c r="N4957" s="262"/>
      <c r="O4957" s="262"/>
      <c r="P4957" s="262"/>
      <c r="Q4957" s="262"/>
      <c r="R4957" s="331"/>
    </row>
    <row r="4958" s="1" customFormat="true" ht="13.5" hidden="false" customHeight="false" outlineLevel="0" collapsed="false">
      <c r="A4958" s="346"/>
      <c r="B4958" s="346" t="s">
        <v>915</v>
      </c>
      <c r="C4958" s="346"/>
      <c r="D4958" s="346"/>
      <c r="E4958" s="346"/>
      <c r="F4958" s="347"/>
      <c r="G4958" s="348"/>
      <c r="H4958" s="349" t="n">
        <f aca="false">SUM(H4956:H4957)</f>
        <v>30927.25</v>
      </c>
      <c r="I4958" s="350" t="n">
        <f aca="false">K4958/H4958</f>
        <v>0.291951353579772</v>
      </c>
      <c r="J4958" s="351" t="n">
        <f aca="false">SUM(J4956:J4957)</f>
        <v>21897.9975</v>
      </c>
      <c r="K4958" s="352" t="n">
        <f aca="false">H4958-J4958</f>
        <v>9029.2525</v>
      </c>
      <c r="L4958" s="330"/>
      <c r="M4958" s="262"/>
      <c r="N4958" s="262"/>
      <c r="O4958" s="262"/>
      <c r="P4958" s="262"/>
      <c r="Q4958" s="262"/>
      <c r="R4958" s="331"/>
    </row>
    <row r="4959" s="1" customFormat="true" ht="13.5" hidden="false" customHeight="false" outlineLevel="0" collapsed="false">
      <c r="A4959" s="262"/>
      <c r="B4959" s="332"/>
      <c r="C4959" s="342"/>
      <c r="D4959" s="342"/>
      <c r="E4959" s="262"/>
      <c r="F4959" s="262"/>
      <c r="G4959" s="262"/>
      <c r="H4959" s="262"/>
      <c r="I4959" s="354"/>
      <c r="J4959" s="354"/>
      <c r="K4959" s="355"/>
      <c r="L4959" s="330"/>
      <c r="M4959" s="262"/>
      <c r="N4959" s="262"/>
      <c r="O4959" s="262"/>
      <c r="P4959" s="262"/>
      <c r="Q4959" s="262"/>
      <c r="R4959" s="331"/>
    </row>
    <row r="4960" s="1" customFormat="true" ht="13.5" hidden="false" customHeight="false" outlineLevel="0" collapsed="false">
      <c r="A4960" s="322"/>
      <c r="B4960" s="323" t="s">
        <v>1851</v>
      </c>
      <c r="C4960" s="324" t="s">
        <v>1852</v>
      </c>
      <c r="D4960" s="325" t="n">
        <v>42814</v>
      </c>
      <c r="E4960" s="322"/>
      <c r="F4960" s="322" t="s">
        <v>5084</v>
      </c>
      <c r="G4960" s="324"/>
      <c r="H4960" s="326" t="n">
        <v>0</v>
      </c>
      <c r="I4960" s="327" t="s">
        <v>358</v>
      </c>
      <c r="J4960" s="328" t="n">
        <v>65</v>
      </c>
      <c r="K4960" s="329" t="n">
        <v>59</v>
      </c>
      <c r="L4960" s="330"/>
      <c r="M4960" s="262"/>
      <c r="N4960" s="262"/>
      <c r="O4960" s="262"/>
      <c r="P4960" s="262"/>
      <c r="Q4960" s="262"/>
      <c r="R4960" s="331"/>
    </row>
    <row r="4961" s="1" customFormat="true" ht="12.75" hidden="false" customHeight="false" outlineLevel="0" collapsed="false">
      <c r="A4961" s="20"/>
      <c r="B4961" s="302" t="s">
        <v>5085</v>
      </c>
      <c r="C4961" s="36"/>
      <c r="D4961" s="303"/>
      <c r="E4961" s="20"/>
      <c r="F4961" s="20"/>
      <c r="G4961" s="36"/>
      <c r="H4961" s="20"/>
      <c r="I4961" s="412"/>
      <c r="J4961" s="413"/>
      <c r="K4961" s="414"/>
      <c r="L4961" s="330"/>
      <c r="M4961" s="262"/>
      <c r="N4961" s="262"/>
      <c r="O4961" s="262"/>
      <c r="P4961" s="262"/>
      <c r="Q4961" s="262"/>
      <c r="R4961" s="331"/>
    </row>
    <row r="4962" s="1" customFormat="true" ht="12.75" hidden="false" customHeight="false" outlineLevel="0" collapsed="false">
      <c r="A4962" s="262" t="n">
        <v>4</v>
      </c>
      <c r="B4962" s="332" t="s">
        <v>5086</v>
      </c>
      <c r="C4962" s="332"/>
      <c r="D4962" s="332" t="s">
        <v>5087</v>
      </c>
      <c r="E4962" s="262"/>
      <c r="F4962" s="331" t="n">
        <v>4.14</v>
      </c>
      <c r="G4962" s="333" t="n">
        <v>4628</v>
      </c>
      <c r="H4962" s="333" t="n">
        <f aca="false">A4962*G4962*(1-H4960/100)</f>
        <v>18512</v>
      </c>
      <c r="I4962" s="334" t="n">
        <v>2827.5</v>
      </c>
      <c r="J4962" s="334" t="n">
        <f aca="false">(A4962*I4962)/J4960*K4960</f>
        <v>10266</v>
      </c>
      <c r="K4962" s="335" t="n">
        <f aca="false">H4962-J4962</f>
        <v>8246</v>
      </c>
      <c r="L4962" s="330"/>
      <c r="M4962" s="262"/>
      <c r="N4962" s="262" t="n">
        <v>2827.5</v>
      </c>
      <c r="O4962" s="262" t="n">
        <v>29</v>
      </c>
      <c r="P4962" s="262" t="n">
        <v>7500</v>
      </c>
      <c r="Q4962" s="262" t="n">
        <v>4524</v>
      </c>
      <c r="R4962" s="331" t="n">
        <f aca="false">A4962*F4962</f>
        <v>16.56</v>
      </c>
    </row>
    <row r="4963" s="1" customFormat="true" ht="12.75" hidden="false" customHeight="false" outlineLevel="0" collapsed="false">
      <c r="A4963" s="262"/>
      <c r="B4963" s="272" t="s">
        <v>1365</v>
      </c>
      <c r="C4963" s="332"/>
      <c r="D4963" s="332"/>
      <c r="E4963" s="262"/>
      <c r="F4963" s="331"/>
      <c r="G4963" s="333"/>
      <c r="H4963" s="333"/>
      <c r="I4963" s="334"/>
      <c r="J4963" s="334"/>
      <c r="K4963" s="335"/>
      <c r="L4963" s="330"/>
      <c r="M4963" s="262"/>
      <c r="N4963" s="262"/>
      <c r="O4963" s="262"/>
      <c r="P4963" s="262"/>
      <c r="Q4963" s="262"/>
      <c r="R4963" s="331"/>
    </row>
    <row r="4964" s="1" customFormat="true" ht="12.75" hidden="false" customHeight="false" outlineLevel="0" collapsed="false">
      <c r="A4964" s="262" t="n">
        <v>2</v>
      </c>
      <c r="B4964" s="332" t="s">
        <v>1933</v>
      </c>
      <c r="C4964" s="332" t="s">
        <v>1931</v>
      </c>
      <c r="D4964" s="332" t="s">
        <v>1934</v>
      </c>
      <c r="E4964" s="262"/>
      <c r="F4964" s="331" t="n">
        <v>0.07</v>
      </c>
      <c r="G4964" s="333" t="n">
        <v>106</v>
      </c>
      <c r="H4964" s="333" t="n">
        <f aca="false">A4964*G4964*(1-H4960/100)</f>
        <v>212</v>
      </c>
      <c r="I4964" s="334" t="n">
        <v>75.465</v>
      </c>
      <c r="J4964" s="334" t="n">
        <f aca="false">(A4964*I4964)/J4960*K4960</f>
        <v>136.998</v>
      </c>
      <c r="K4964" s="335" t="n">
        <f aca="false">H4964-J4964</f>
        <v>75.002</v>
      </c>
      <c r="L4964" s="330"/>
      <c r="M4964" s="262"/>
      <c r="N4964" s="262" t="n">
        <v>75.465</v>
      </c>
      <c r="O4964" s="262" t="n">
        <v>0.86</v>
      </c>
      <c r="P4964" s="262" t="n">
        <v>120</v>
      </c>
      <c r="Q4964" s="262" t="n">
        <v>105.651</v>
      </c>
      <c r="R4964" s="331" t="n">
        <f aca="false">A4964*F4964</f>
        <v>0.14</v>
      </c>
    </row>
    <row r="4965" s="1" customFormat="true" ht="12.75" hidden="false" customHeight="false" outlineLevel="0" collapsed="false">
      <c r="A4965" s="262" t="n">
        <v>14</v>
      </c>
      <c r="B4965" s="332" t="s">
        <v>2686</v>
      </c>
      <c r="C4965" s="332" t="s">
        <v>1931</v>
      </c>
      <c r="D4965" s="332" t="s">
        <v>2687</v>
      </c>
      <c r="E4965" s="262"/>
      <c r="F4965" s="331" t="n">
        <v>0.16</v>
      </c>
      <c r="G4965" s="333" t="n">
        <v>111</v>
      </c>
      <c r="H4965" s="333" t="n">
        <f aca="false">A4965*G4965*(1-H4960/100)</f>
        <v>1554</v>
      </c>
      <c r="I4965" s="334" t="n">
        <v>78.975</v>
      </c>
      <c r="J4965" s="334" t="n">
        <f aca="false">(A4965*I4965)/J4960*K4960</f>
        <v>1003.59</v>
      </c>
      <c r="K4965" s="335" t="n">
        <f aca="false">H4965-J4965</f>
        <v>550.41</v>
      </c>
      <c r="L4965" s="330"/>
      <c r="M4965" s="262"/>
      <c r="N4965" s="262" t="n">
        <v>78.975</v>
      </c>
      <c r="O4965" s="262" t="n">
        <v>0.9</v>
      </c>
      <c r="P4965" s="262" t="n">
        <v>130</v>
      </c>
      <c r="Q4965" s="262" t="n">
        <v>110.565</v>
      </c>
      <c r="R4965" s="331" t="n">
        <f aca="false">A4965*F4965</f>
        <v>2.24</v>
      </c>
    </row>
    <row r="4966" s="1" customFormat="true" ht="12.75" hidden="false" customHeight="false" outlineLevel="0" collapsed="false">
      <c r="A4966" s="262" t="n">
        <v>2</v>
      </c>
      <c r="B4966" s="332" t="s">
        <v>2198</v>
      </c>
      <c r="C4966" s="332" t="s">
        <v>5088</v>
      </c>
      <c r="D4966" s="332"/>
      <c r="E4966" s="262"/>
      <c r="F4966" s="331" t="n">
        <v>1</v>
      </c>
      <c r="G4966" s="333" t="n">
        <v>1007</v>
      </c>
      <c r="H4966" s="333" t="n">
        <v>2014</v>
      </c>
      <c r="I4966" s="334"/>
      <c r="J4966" s="334"/>
      <c r="K4966" s="335"/>
      <c r="L4966" s="330"/>
      <c r="M4966" s="262"/>
      <c r="N4966" s="262"/>
      <c r="O4966" s="262"/>
      <c r="P4966" s="262"/>
      <c r="Q4966" s="262"/>
      <c r="R4966" s="331" t="n">
        <v>1</v>
      </c>
    </row>
    <row r="4967" s="1" customFormat="true" ht="12.75" hidden="false" customHeight="false" outlineLevel="0" collapsed="false">
      <c r="A4967" s="262" t="n">
        <v>12</v>
      </c>
      <c r="B4967" s="332" t="s">
        <v>1942</v>
      </c>
      <c r="C4967" s="332" t="s">
        <v>1907</v>
      </c>
      <c r="D4967" s="332" t="s">
        <v>1943</v>
      </c>
      <c r="E4967" s="262"/>
      <c r="F4967" s="331" t="n">
        <v>0.05</v>
      </c>
      <c r="G4967" s="333" t="n">
        <v>130</v>
      </c>
      <c r="H4967" s="333" t="n">
        <f aca="false">A4967*G4967*(1-H4960/100)</f>
        <v>1560</v>
      </c>
      <c r="I4967" s="334" t="n">
        <v>103.545</v>
      </c>
      <c r="J4967" s="334" t="n">
        <f aca="false">(A4967*I4967)/J4960*K4960</f>
        <v>1127.844</v>
      </c>
      <c r="K4967" s="335" t="n">
        <f aca="false">H4967-J4967</f>
        <v>432.156</v>
      </c>
      <c r="L4967" s="330"/>
      <c r="M4967" s="262"/>
      <c r="N4967" s="262" t="n">
        <v>103.545</v>
      </c>
      <c r="O4967" s="262" t="n">
        <v>1.18</v>
      </c>
      <c r="P4967" s="262" t="n">
        <v>160</v>
      </c>
      <c r="Q4967" s="262" t="n">
        <v>139.7858</v>
      </c>
      <c r="R4967" s="331" t="n">
        <f aca="false">A4967*F4967</f>
        <v>0.6</v>
      </c>
    </row>
    <row r="4968" s="1" customFormat="true" ht="12.75" hidden="false" customHeight="false" outlineLevel="0" collapsed="false">
      <c r="A4968" s="336" t="n">
        <f aca="false">SUM(A4962:A4967)</f>
        <v>34</v>
      </c>
      <c r="B4968" s="336" t="s">
        <v>377</v>
      </c>
      <c r="C4968" s="336"/>
      <c r="D4968" s="336"/>
      <c r="E4968" s="336"/>
      <c r="F4968" s="337" t="n">
        <f aca="false">R4968</f>
        <v>20.54</v>
      </c>
      <c r="G4968" s="338"/>
      <c r="H4968" s="339" t="n">
        <f aca="false">SUM(H4962:H4967)</f>
        <v>23852</v>
      </c>
      <c r="I4968" s="340"/>
      <c r="J4968" s="341" t="n">
        <f aca="false">SUM(J4962:J4967)</f>
        <v>12534.432</v>
      </c>
      <c r="K4968" s="335" t="n">
        <f aca="false">SUM(K4962:K4967)</f>
        <v>9303.568</v>
      </c>
      <c r="L4968" s="330"/>
      <c r="M4968" s="262"/>
      <c r="N4968" s="262"/>
      <c r="O4968" s="262"/>
      <c r="P4968" s="262"/>
      <c r="Q4968" s="262"/>
      <c r="R4968" s="331" t="n">
        <f aca="false">SUM(R4962:R4967)</f>
        <v>20.54</v>
      </c>
    </row>
    <row r="4969" s="1" customFormat="true" ht="12.75" hidden="false" customHeight="false" outlineLevel="0" collapsed="false">
      <c r="A4969" s="262"/>
      <c r="B4969" s="272" t="s">
        <v>914</v>
      </c>
      <c r="C4969" s="342"/>
      <c r="D4969" s="342"/>
      <c r="E4969" s="262"/>
      <c r="F4969" s="262"/>
      <c r="G4969" s="333"/>
      <c r="H4969" s="343" t="n">
        <v>0</v>
      </c>
      <c r="I4969" s="344" t="n">
        <f aca="false">K4970/J4970</f>
        <v>0.902918297374783</v>
      </c>
      <c r="J4969" s="345"/>
      <c r="K4969" s="335"/>
      <c r="L4969" s="330"/>
      <c r="M4969" s="262"/>
      <c r="N4969" s="262"/>
      <c r="O4969" s="262"/>
      <c r="P4969" s="262"/>
      <c r="Q4969" s="262"/>
      <c r="R4969" s="331"/>
    </row>
    <row r="4970" s="1" customFormat="true" ht="13.5" hidden="false" customHeight="false" outlineLevel="0" collapsed="false">
      <c r="A4970" s="346"/>
      <c r="B4970" s="346" t="s">
        <v>915</v>
      </c>
      <c r="C4970" s="346"/>
      <c r="D4970" s="346"/>
      <c r="E4970" s="346"/>
      <c r="F4970" s="347"/>
      <c r="G4970" s="348"/>
      <c r="H4970" s="349" t="n">
        <f aca="false">SUM(H4968:H4969)</f>
        <v>23852</v>
      </c>
      <c r="I4970" s="350" t="n">
        <f aca="false">K4970/H4970</f>
        <v>0.474491363407681</v>
      </c>
      <c r="J4970" s="351" t="n">
        <f aca="false">SUM(J4968:J4969)</f>
        <v>12534.432</v>
      </c>
      <c r="K4970" s="352" t="n">
        <f aca="false">H4970-J4970</f>
        <v>11317.568</v>
      </c>
      <c r="L4970" s="330"/>
      <c r="M4970" s="262"/>
      <c r="N4970" s="262"/>
      <c r="O4970" s="262"/>
      <c r="P4970" s="262"/>
      <c r="Q4970" s="262"/>
      <c r="R4970" s="331"/>
    </row>
    <row r="4971" s="1" customFormat="true" ht="13.5" hidden="false" customHeight="false" outlineLevel="0" collapsed="false">
      <c r="A4971" s="262"/>
      <c r="B4971" s="332"/>
      <c r="C4971" s="342"/>
      <c r="D4971" s="342"/>
      <c r="E4971" s="262"/>
      <c r="F4971" s="262"/>
      <c r="G4971" s="262"/>
      <c r="H4971" s="262"/>
      <c r="I4971" s="354"/>
      <c r="J4971" s="354"/>
      <c r="K4971" s="355"/>
      <c r="L4971" s="330"/>
      <c r="M4971" s="262"/>
      <c r="N4971" s="262"/>
      <c r="O4971" s="262"/>
      <c r="P4971" s="262"/>
      <c r="Q4971" s="262"/>
      <c r="R4971" s="331"/>
    </row>
    <row r="4972" s="1" customFormat="true" ht="13.5" hidden="false" customHeight="false" outlineLevel="0" collapsed="false">
      <c r="A4972" s="322"/>
      <c r="B4972" s="323" t="s">
        <v>5089</v>
      </c>
      <c r="C4972" s="324" t="s">
        <v>2355</v>
      </c>
      <c r="D4972" s="325" t="n">
        <v>42814</v>
      </c>
      <c r="E4972" s="322"/>
      <c r="F4972" s="322" t="s">
        <v>5090</v>
      </c>
      <c r="G4972" s="324"/>
      <c r="H4972" s="326" t="n">
        <v>0</v>
      </c>
      <c r="I4972" s="327" t="s">
        <v>358</v>
      </c>
      <c r="J4972" s="328" t="n">
        <v>65</v>
      </c>
      <c r="K4972" s="329" t="n">
        <v>59</v>
      </c>
      <c r="L4972" s="330"/>
      <c r="M4972" s="262"/>
      <c r="N4972" s="262"/>
      <c r="O4972" s="262"/>
      <c r="P4972" s="262"/>
      <c r="Q4972" s="262"/>
      <c r="R4972" s="331"/>
    </row>
    <row r="4973" s="1" customFormat="true" ht="12.75" hidden="false" customHeight="false" outlineLevel="0" collapsed="false">
      <c r="A4973" s="20"/>
      <c r="B4973" s="302" t="s">
        <v>5091</v>
      </c>
      <c r="C4973" s="36"/>
      <c r="D4973" s="303"/>
      <c r="E4973" s="20"/>
      <c r="F4973" s="20"/>
      <c r="G4973" s="36"/>
      <c r="H4973" s="20"/>
      <c r="I4973" s="412"/>
      <c r="J4973" s="413"/>
      <c r="K4973" s="414"/>
      <c r="L4973" s="330"/>
      <c r="M4973" s="262"/>
      <c r="N4973" s="262"/>
      <c r="O4973" s="262"/>
      <c r="P4973" s="262"/>
      <c r="Q4973" s="262"/>
      <c r="R4973" s="331"/>
    </row>
    <row r="4974" s="1" customFormat="true" ht="12.75" hidden="false" customHeight="false" outlineLevel="0" collapsed="false">
      <c r="A4974" s="262" t="n">
        <v>4</v>
      </c>
      <c r="B4974" s="332" t="s">
        <v>5092</v>
      </c>
      <c r="C4974" s="332" t="s">
        <v>2696</v>
      </c>
      <c r="D4974" s="332" t="s">
        <v>5093</v>
      </c>
      <c r="E4974" s="262"/>
      <c r="F4974" s="331" t="n">
        <v>2.24</v>
      </c>
      <c r="G4974" s="333" t="n">
        <v>3199</v>
      </c>
      <c r="H4974" s="333" t="n">
        <f aca="false">A4974*G4974*(1-H4972/100)</f>
        <v>12796</v>
      </c>
      <c r="I4974" s="334" t="n">
        <v>2460.51</v>
      </c>
      <c r="J4974" s="334" t="n">
        <f aca="false">(A4974*I4974)/J4972*K4972</f>
        <v>8933.544</v>
      </c>
      <c r="K4974" s="335" t="n">
        <f aca="false">H4974-J4974</f>
        <v>3862.456</v>
      </c>
      <c r="L4974" s="330"/>
      <c r="M4974" s="262"/>
      <c r="N4974" s="262" t="n">
        <v>2460.51</v>
      </c>
      <c r="O4974" s="262" t="n">
        <v>28.04</v>
      </c>
      <c r="P4974" s="262" t="n">
        <v>3690</v>
      </c>
      <c r="Q4974" s="262" t="n">
        <v>3198.663</v>
      </c>
      <c r="R4974" s="331" t="n">
        <f aca="false">A4974*F4974</f>
        <v>8.96</v>
      </c>
    </row>
    <row r="4975" s="1" customFormat="true" ht="12.75" hidden="false" customHeight="false" outlineLevel="0" collapsed="false">
      <c r="A4975" s="262"/>
      <c r="B4975" s="272" t="s">
        <v>5094</v>
      </c>
      <c r="C4975" s="332"/>
      <c r="D4975" s="332"/>
      <c r="E4975" s="262"/>
      <c r="F4975" s="331"/>
      <c r="G4975" s="333"/>
      <c r="H4975" s="333"/>
      <c r="I4975" s="334"/>
      <c r="J4975" s="334"/>
      <c r="K4975" s="335"/>
      <c r="L4975" s="330"/>
      <c r="M4975" s="262"/>
      <c r="N4975" s="262"/>
      <c r="O4975" s="262"/>
      <c r="P4975" s="262"/>
      <c r="Q4975" s="262"/>
      <c r="R4975" s="331"/>
    </row>
    <row r="4976" s="1" customFormat="true" ht="12.75" hidden="false" customHeight="false" outlineLevel="0" collapsed="false">
      <c r="A4976" s="262" t="n">
        <v>2</v>
      </c>
      <c r="B4976" s="332" t="s">
        <v>5095</v>
      </c>
      <c r="C4976" s="332" t="s">
        <v>4059</v>
      </c>
      <c r="D4976" s="272" t="s">
        <v>5096</v>
      </c>
      <c r="E4976" s="262"/>
      <c r="F4976" s="331"/>
      <c r="G4976" s="333"/>
      <c r="H4976" s="333"/>
      <c r="I4976" s="334"/>
      <c r="J4976" s="334"/>
      <c r="K4976" s="335"/>
      <c r="L4976" s="330"/>
      <c r="M4976" s="262"/>
      <c r="N4976" s="262"/>
      <c r="O4976" s="262"/>
      <c r="P4976" s="262"/>
      <c r="Q4976" s="262"/>
      <c r="R4976" s="331"/>
    </row>
    <row r="4977" s="1" customFormat="true" ht="12.75" hidden="false" customHeight="false" outlineLevel="0" collapsed="false">
      <c r="A4977" s="262" t="n">
        <v>2</v>
      </c>
      <c r="B4977" s="332" t="s">
        <v>5097</v>
      </c>
      <c r="C4977" s="332" t="s">
        <v>4059</v>
      </c>
      <c r="D4977" s="272" t="s">
        <v>5096</v>
      </c>
      <c r="E4977" s="262"/>
      <c r="F4977" s="331"/>
      <c r="G4977" s="333"/>
      <c r="H4977" s="333"/>
      <c r="I4977" s="334"/>
      <c r="J4977" s="334"/>
      <c r="K4977" s="335"/>
      <c r="L4977" s="330"/>
      <c r="M4977" s="262"/>
      <c r="N4977" s="262"/>
      <c r="O4977" s="262"/>
      <c r="P4977" s="262"/>
      <c r="Q4977" s="262"/>
      <c r="R4977" s="331"/>
    </row>
    <row r="4978" s="1" customFormat="true" ht="12.75" hidden="false" customHeight="false" outlineLevel="0" collapsed="false">
      <c r="A4978" s="262" t="n">
        <v>1</v>
      </c>
      <c r="B4978" s="332" t="s">
        <v>5098</v>
      </c>
      <c r="C4978" s="332" t="s">
        <v>5099</v>
      </c>
      <c r="D4978" s="272" t="s">
        <v>5096</v>
      </c>
      <c r="E4978" s="262"/>
      <c r="F4978" s="331"/>
      <c r="G4978" s="333"/>
      <c r="H4978" s="333"/>
      <c r="I4978" s="334"/>
      <c r="J4978" s="334"/>
      <c r="K4978" s="335"/>
      <c r="L4978" s="330"/>
      <c r="M4978" s="262"/>
      <c r="N4978" s="262"/>
      <c r="O4978" s="262"/>
      <c r="P4978" s="262"/>
      <c r="Q4978" s="262"/>
      <c r="R4978" s="331"/>
    </row>
    <row r="4979" s="1" customFormat="true" ht="12.75" hidden="false" customHeight="false" outlineLevel="0" collapsed="false">
      <c r="A4979" s="262" t="n">
        <v>2</v>
      </c>
      <c r="B4979" s="332" t="s">
        <v>5100</v>
      </c>
      <c r="C4979" s="332" t="s">
        <v>5099</v>
      </c>
      <c r="D4979" s="272" t="s">
        <v>5096</v>
      </c>
      <c r="E4979" s="262"/>
      <c r="F4979" s="331"/>
      <c r="G4979" s="333"/>
      <c r="H4979" s="333"/>
      <c r="I4979" s="334"/>
      <c r="J4979" s="334"/>
      <c r="K4979" s="335"/>
      <c r="L4979" s="330"/>
      <c r="M4979" s="262"/>
      <c r="N4979" s="262"/>
      <c r="O4979" s="262"/>
      <c r="P4979" s="262"/>
      <c r="Q4979" s="262"/>
      <c r="R4979" s="331"/>
    </row>
    <row r="4980" s="1" customFormat="true" ht="12.75" hidden="false" customHeight="false" outlineLevel="0" collapsed="false">
      <c r="A4980" s="262" t="n">
        <v>1</v>
      </c>
      <c r="B4980" s="332" t="s">
        <v>5101</v>
      </c>
      <c r="C4980" s="332" t="s">
        <v>4067</v>
      </c>
      <c r="D4980" s="272" t="s">
        <v>5094</v>
      </c>
      <c r="E4980" s="262"/>
      <c r="F4980" s="331"/>
      <c r="G4980" s="333"/>
      <c r="H4980" s="333"/>
      <c r="I4980" s="334"/>
      <c r="J4980" s="334"/>
      <c r="K4980" s="335"/>
      <c r="L4980" s="330"/>
      <c r="M4980" s="262"/>
      <c r="N4980" s="262"/>
      <c r="O4980" s="262"/>
      <c r="P4980" s="262"/>
      <c r="Q4980" s="262"/>
      <c r="R4980" s="331"/>
    </row>
    <row r="4981" s="1" customFormat="true" ht="12.75" hidden="false" customHeight="false" outlineLevel="0" collapsed="false">
      <c r="A4981" s="262" t="n">
        <v>1</v>
      </c>
      <c r="B4981" s="332" t="s">
        <v>5102</v>
      </c>
      <c r="C4981" s="332" t="s">
        <v>4067</v>
      </c>
      <c r="D4981" s="272" t="s">
        <v>5094</v>
      </c>
      <c r="E4981" s="262"/>
      <c r="F4981" s="331"/>
      <c r="G4981" s="333"/>
      <c r="H4981" s="333"/>
      <c r="I4981" s="334"/>
      <c r="J4981" s="334"/>
      <c r="K4981" s="335"/>
      <c r="L4981" s="330"/>
      <c r="M4981" s="262"/>
      <c r="N4981" s="262"/>
      <c r="O4981" s="262"/>
      <c r="P4981" s="262"/>
      <c r="Q4981" s="262"/>
      <c r="R4981" s="331"/>
    </row>
    <row r="4982" s="1" customFormat="true" ht="12.75" hidden="false" customHeight="false" outlineLevel="0" collapsed="false">
      <c r="A4982" s="262" t="n">
        <v>1</v>
      </c>
      <c r="B4982" s="332" t="s">
        <v>5103</v>
      </c>
      <c r="C4982" s="332" t="s">
        <v>5104</v>
      </c>
      <c r="D4982" s="272" t="s">
        <v>5094</v>
      </c>
      <c r="E4982" s="262"/>
      <c r="F4982" s="331"/>
      <c r="G4982" s="333"/>
      <c r="H4982" s="333"/>
      <c r="I4982" s="334"/>
      <c r="J4982" s="334"/>
      <c r="K4982" s="335"/>
      <c r="L4982" s="330"/>
      <c r="M4982" s="262"/>
      <c r="N4982" s="262"/>
      <c r="O4982" s="262"/>
      <c r="P4982" s="262"/>
      <c r="Q4982" s="262"/>
      <c r="R4982" s="331"/>
    </row>
    <row r="4983" s="1" customFormat="true" ht="12.75" hidden="false" customHeight="false" outlineLevel="0" collapsed="false">
      <c r="A4983" s="262" t="n">
        <v>2</v>
      </c>
      <c r="B4983" s="332" t="s">
        <v>5105</v>
      </c>
      <c r="C4983" s="332" t="s">
        <v>5106</v>
      </c>
      <c r="D4983" s="272" t="s">
        <v>5094</v>
      </c>
      <c r="E4983" s="262"/>
      <c r="F4983" s="331"/>
      <c r="G4983" s="333"/>
      <c r="H4983" s="333"/>
      <c r="I4983" s="334"/>
      <c r="J4983" s="334"/>
      <c r="K4983" s="335"/>
      <c r="L4983" s="330"/>
      <c r="M4983" s="262"/>
      <c r="N4983" s="262"/>
      <c r="O4983" s="262"/>
      <c r="P4983" s="262"/>
      <c r="Q4983" s="262"/>
      <c r="R4983" s="331"/>
    </row>
    <row r="4984" s="1" customFormat="true" ht="12.75" hidden="false" customHeight="false" outlineLevel="0" collapsed="false">
      <c r="A4984" s="262" t="n">
        <v>2</v>
      </c>
      <c r="B4984" s="332" t="s">
        <v>5107</v>
      </c>
      <c r="C4984" s="332" t="s">
        <v>5106</v>
      </c>
      <c r="D4984" s="272" t="s">
        <v>5094</v>
      </c>
      <c r="E4984" s="262"/>
      <c r="F4984" s="331"/>
      <c r="G4984" s="333"/>
      <c r="H4984" s="333"/>
      <c r="I4984" s="334"/>
      <c r="J4984" s="334"/>
      <c r="K4984" s="335"/>
      <c r="L4984" s="330"/>
      <c r="M4984" s="262"/>
      <c r="N4984" s="262"/>
      <c r="O4984" s="262"/>
      <c r="P4984" s="262"/>
      <c r="Q4984" s="262"/>
      <c r="R4984" s="331"/>
    </row>
    <row r="4985" s="1" customFormat="true" ht="12.75" hidden="false" customHeight="false" outlineLevel="0" collapsed="false">
      <c r="A4985" s="262" t="n">
        <v>2</v>
      </c>
      <c r="B4985" s="332" t="s">
        <v>5108</v>
      </c>
      <c r="C4985" s="332" t="s">
        <v>5106</v>
      </c>
      <c r="D4985" s="272" t="s">
        <v>5094</v>
      </c>
      <c r="E4985" s="262"/>
      <c r="F4985" s="331"/>
      <c r="G4985" s="333"/>
      <c r="H4985" s="333"/>
      <c r="I4985" s="334"/>
      <c r="J4985" s="334"/>
      <c r="K4985" s="335"/>
      <c r="L4985" s="330"/>
      <c r="M4985" s="262"/>
      <c r="N4985" s="262"/>
      <c r="O4985" s="262"/>
      <c r="P4985" s="262"/>
      <c r="Q4985" s="262"/>
      <c r="R4985" s="331"/>
    </row>
    <row r="4986" s="1" customFormat="true" ht="12.75" hidden="false" customHeight="false" outlineLevel="0" collapsed="false">
      <c r="A4986" s="262"/>
      <c r="B4986" s="272" t="s">
        <v>1365</v>
      </c>
      <c r="C4986" s="332"/>
      <c r="D4986" s="332"/>
      <c r="E4986" s="262"/>
      <c r="F4986" s="331"/>
      <c r="G4986" s="333"/>
      <c r="H4986" s="333"/>
      <c r="I4986" s="334"/>
      <c r="J4986" s="334"/>
      <c r="K4986" s="335"/>
      <c r="L4986" s="330"/>
      <c r="M4986" s="262"/>
      <c r="N4986" s="262"/>
      <c r="O4986" s="262"/>
      <c r="P4986" s="262"/>
      <c r="Q4986" s="262"/>
      <c r="R4986" s="331"/>
    </row>
    <row r="4987" s="1" customFormat="true" ht="12.75" hidden="false" customHeight="false" outlineLevel="0" collapsed="false">
      <c r="A4987" s="262" t="n">
        <v>2</v>
      </c>
      <c r="B4987" s="332" t="s">
        <v>1770</v>
      </c>
      <c r="C4987" s="332" t="s">
        <v>1771</v>
      </c>
      <c r="D4987" s="332" t="s">
        <v>1772</v>
      </c>
      <c r="E4987" s="262"/>
      <c r="F4987" s="331" t="n">
        <v>0.08</v>
      </c>
      <c r="G4987" s="333" t="n">
        <v>190</v>
      </c>
      <c r="H4987" s="333" t="n">
        <f aca="false">A4987*G4987*(1-H4972/100)</f>
        <v>380</v>
      </c>
      <c r="I4987" s="334" t="n">
        <v>140.4</v>
      </c>
      <c r="J4987" s="334" t="n">
        <f aca="false">(A4987*I4987)/J4972*K4972</f>
        <v>254.88</v>
      </c>
      <c r="K4987" s="335" t="n">
        <f aca="false">H4987-J4987</f>
        <v>125.12</v>
      </c>
      <c r="L4987" s="330"/>
      <c r="M4987" s="262"/>
      <c r="N4987" s="262" t="n">
        <v>140.4</v>
      </c>
      <c r="O4987" s="262" t="n">
        <v>1.6</v>
      </c>
      <c r="P4987" s="262" t="n">
        <v>210</v>
      </c>
      <c r="Q4987" s="262" t="n">
        <v>189.54</v>
      </c>
      <c r="R4987" s="331" t="n">
        <f aca="false">A4987*F4987</f>
        <v>0.16</v>
      </c>
    </row>
    <row r="4988" s="1" customFormat="true" ht="12.75" hidden="false" customHeight="false" outlineLevel="0" collapsed="false">
      <c r="A4988" s="262" t="n">
        <v>2</v>
      </c>
      <c r="B4988" s="332" t="s">
        <v>5109</v>
      </c>
      <c r="C4988" s="332" t="s">
        <v>5110</v>
      </c>
      <c r="D4988" s="332" t="s">
        <v>5111</v>
      </c>
      <c r="E4988" s="262"/>
      <c r="F4988" s="331"/>
      <c r="G4988" s="333" t="n">
        <v>524</v>
      </c>
      <c r="H4988" s="333" t="n">
        <f aca="false">A4988*G4988*(1-H4972/100)</f>
        <v>1048</v>
      </c>
      <c r="I4988" s="334" t="n">
        <v>387.855</v>
      </c>
      <c r="J4988" s="334" t="n">
        <f aca="false">(A4988*I4988)/J4972*K4972</f>
        <v>704.106</v>
      </c>
      <c r="K4988" s="335" t="n">
        <f aca="false">H4988-J4988</f>
        <v>343.894</v>
      </c>
      <c r="L4988" s="330"/>
      <c r="M4988" s="262"/>
      <c r="N4988" s="262" t="n">
        <v>387.855</v>
      </c>
      <c r="O4988" s="262" t="n">
        <v>4.42</v>
      </c>
      <c r="P4988" s="262" t="n">
        <v>580</v>
      </c>
      <c r="Q4988" s="262" t="n">
        <v>523.6043</v>
      </c>
      <c r="R4988" s="331" t="n">
        <f aca="false">A4988*F4988</f>
        <v>0</v>
      </c>
    </row>
    <row r="4989" s="1" customFormat="true" ht="12.75" hidden="false" customHeight="false" outlineLevel="0" collapsed="false">
      <c r="A4989" s="262" t="n">
        <v>16</v>
      </c>
      <c r="B4989" s="332" t="s">
        <v>5112</v>
      </c>
      <c r="C4989" s="332" t="s">
        <v>5113</v>
      </c>
      <c r="D4989" s="332"/>
      <c r="E4989" s="262"/>
      <c r="F4989" s="331"/>
      <c r="G4989" s="333"/>
      <c r="H4989" s="333"/>
      <c r="I4989" s="334"/>
      <c r="J4989" s="334"/>
      <c r="K4989" s="335"/>
      <c r="L4989" s="330"/>
      <c r="M4989" s="262"/>
      <c r="N4989" s="262"/>
      <c r="O4989" s="262"/>
      <c r="P4989" s="262"/>
      <c r="Q4989" s="262"/>
      <c r="R4989" s="331"/>
    </row>
    <row r="4990" s="1" customFormat="true" ht="12.75" hidden="false" customHeight="false" outlineLevel="0" collapsed="false">
      <c r="A4990" s="262" t="n">
        <v>2</v>
      </c>
      <c r="B4990" s="332" t="s">
        <v>5114</v>
      </c>
      <c r="C4990" s="332" t="s">
        <v>5115</v>
      </c>
      <c r="D4990" s="332"/>
      <c r="E4990" s="262"/>
      <c r="F4990" s="331"/>
      <c r="G4990" s="333"/>
      <c r="H4990" s="333"/>
      <c r="I4990" s="334"/>
      <c r="J4990" s="334"/>
      <c r="K4990" s="335"/>
      <c r="L4990" s="330"/>
      <c r="M4990" s="262"/>
      <c r="N4990" s="262"/>
      <c r="O4990" s="262"/>
      <c r="P4990" s="262"/>
      <c r="Q4990" s="262"/>
      <c r="R4990" s="331"/>
    </row>
    <row r="4991" s="1" customFormat="true" ht="12.75" hidden="false" customHeight="false" outlineLevel="0" collapsed="false">
      <c r="A4991" s="262" t="n">
        <v>2</v>
      </c>
      <c r="B4991" s="332" t="s">
        <v>5116</v>
      </c>
      <c r="C4991" s="332" t="s">
        <v>5115</v>
      </c>
      <c r="D4991" s="332"/>
      <c r="E4991" s="262"/>
      <c r="F4991" s="331"/>
      <c r="G4991" s="333"/>
      <c r="H4991" s="333"/>
      <c r="I4991" s="334"/>
      <c r="J4991" s="334"/>
      <c r="K4991" s="335"/>
      <c r="L4991" s="330"/>
      <c r="M4991" s="262"/>
      <c r="N4991" s="262"/>
      <c r="O4991" s="262"/>
      <c r="P4991" s="262"/>
      <c r="Q4991" s="262"/>
      <c r="R4991" s="331"/>
    </row>
    <row r="4992" s="1" customFormat="true" ht="12.75" hidden="false" customHeight="false" outlineLevel="0" collapsed="false">
      <c r="A4992" s="262" t="n">
        <v>4</v>
      </c>
      <c r="B4992" s="332" t="s">
        <v>5117</v>
      </c>
      <c r="C4992" s="332" t="s">
        <v>5118</v>
      </c>
      <c r="D4992" s="332"/>
      <c r="E4992" s="262"/>
      <c r="F4992" s="331"/>
      <c r="G4992" s="333"/>
      <c r="H4992" s="333"/>
      <c r="I4992" s="334"/>
      <c r="J4992" s="334"/>
      <c r="K4992" s="335"/>
      <c r="L4992" s="330"/>
      <c r="M4992" s="262"/>
      <c r="N4992" s="262"/>
      <c r="O4992" s="262"/>
      <c r="P4992" s="262"/>
      <c r="Q4992" s="262"/>
      <c r="R4992" s="331"/>
    </row>
    <row r="4993" s="1" customFormat="true" ht="12.75" hidden="false" customHeight="false" outlineLevel="0" collapsed="false">
      <c r="A4993" s="262" t="n">
        <v>2</v>
      </c>
      <c r="B4993" s="332" t="s">
        <v>5119</v>
      </c>
      <c r="C4993" s="332" t="s">
        <v>5118</v>
      </c>
      <c r="D4993" s="332"/>
      <c r="E4993" s="262"/>
      <c r="F4993" s="331"/>
      <c r="G4993" s="333"/>
      <c r="H4993" s="333"/>
      <c r="I4993" s="334"/>
      <c r="J4993" s="334"/>
      <c r="K4993" s="335"/>
      <c r="L4993" s="330"/>
      <c r="M4993" s="262"/>
      <c r="N4993" s="262"/>
      <c r="O4993" s="262"/>
      <c r="P4993" s="262"/>
      <c r="Q4993" s="262"/>
      <c r="R4993" s="331"/>
    </row>
    <row r="4994" s="1" customFormat="true" ht="12.75" hidden="false" customHeight="false" outlineLevel="0" collapsed="false">
      <c r="A4994" s="262" t="n">
        <v>4</v>
      </c>
      <c r="B4994" s="332" t="s">
        <v>5120</v>
      </c>
      <c r="C4994" s="332" t="s">
        <v>5118</v>
      </c>
      <c r="D4994" s="332"/>
      <c r="E4994" s="262"/>
      <c r="F4994" s="331"/>
      <c r="G4994" s="333"/>
      <c r="H4994" s="333"/>
      <c r="I4994" s="334"/>
      <c r="J4994" s="334"/>
      <c r="K4994" s="335"/>
      <c r="L4994" s="330"/>
      <c r="M4994" s="262"/>
      <c r="N4994" s="262"/>
      <c r="O4994" s="262"/>
      <c r="P4994" s="262"/>
      <c r="Q4994" s="262"/>
      <c r="R4994" s="331"/>
    </row>
    <row r="4995" s="1" customFormat="true" ht="12.75" hidden="false" customHeight="false" outlineLevel="0" collapsed="false">
      <c r="A4995" s="262" t="n">
        <v>8</v>
      </c>
      <c r="B4995" s="332" t="s">
        <v>5121</v>
      </c>
      <c r="C4995" s="332" t="s">
        <v>5118</v>
      </c>
      <c r="D4995" s="332"/>
      <c r="E4995" s="262"/>
      <c r="F4995" s="331"/>
      <c r="G4995" s="333"/>
      <c r="H4995" s="333"/>
      <c r="I4995" s="334"/>
      <c r="J4995" s="334"/>
      <c r="K4995" s="335"/>
      <c r="L4995" s="330"/>
      <c r="M4995" s="262"/>
      <c r="N4995" s="262"/>
      <c r="O4995" s="262"/>
      <c r="P4995" s="262"/>
      <c r="Q4995" s="262"/>
      <c r="R4995" s="331"/>
    </row>
    <row r="4996" s="1" customFormat="true" ht="12.75" hidden="false" customHeight="false" outlineLevel="0" collapsed="false">
      <c r="A4996" s="336" t="n">
        <f aca="false">SUM(A4974:A4995)</f>
        <v>62</v>
      </c>
      <c r="B4996" s="336" t="s">
        <v>377</v>
      </c>
      <c r="C4996" s="336"/>
      <c r="D4996" s="336"/>
      <c r="E4996" s="336"/>
      <c r="F4996" s="337" t="n">
        <f aca="false">R4996</f>
        <v>9.12</v>
      </c>
      <c r="G4996" s="338"/>
      <c r="H4996" s="339" t="n">
        <f aca="false">SUM(H4974:H4988)</f>
        <v>14224</v>
      </c>
      <c r="I4996" s="340"/>
      <c r="J4996" s="341" t="n">
        <f aca="false">SUM(J4974:J4988)</f>
        <v>9892.53</v>
      </c>
      <c r="K4996" s="335" t="n">
        <f aca="false">SUM(K4974:K4988)</f>
        <v>4331.47</v>
      </c>
      <c r="L4996" s="330"/>
      <c r="M4996" s="262"/>
      <c r="N4996" s="262"/>
      <c r="O4996" s="262"/>
      <c r="P4996" s="262"/>
      <c r="Q4996" s="262"/>
      <c r="R4996" s="331" t="n">
        <f aca="false">SUM(R4974:R4988)</f>
        <v>9.12</v>
      </c>
    </row>
    <row r="4997" s="1" customFormat="true" ht="12.75" hidden="false" customHeight="false" outlineLevel="0" collapsed="false">
      <c r="A4997" s="262"/>
      <c r="B4997" s="272" t="s">
        <v>914</v>
      </c>
      <c r="C4997" s="342"/>
      <c r="D4997" s="342"/>
      <c r="E4997" s="262"/>
      <c r="F4997" s="262"/>
      <c r="G4997" s="333"/>
      <c r="H4997" s="343" t="n">
        <v>0</v>
      </c>
      <c r="I4997" s="344" t="n">
        <f aca="false">K4998/J4998</f>
        <v>0.437852601912756</v>
      </c>
      <c r="J4997" s="345"/>
      <c r="K4997" s="335"/>
      <c r="L4997" s="330"/>
      <c r="M4997" s="262"/>
      <c r="N4997" s="262"/>
      <c r="O4997" s="262"/>
      <c r="P4997" s="262"/>
      <c r="Q4997" s="262"/>
      <c r="R4997" s="331"/>
    </row>
    <row r="4998" s="1" customFormat="true" ht="13.5" hidden="false" customHeight="false" outlineLevel="0" collapsed="false">
      <c r="A4998" s="346"/>
      <c r="B4998" s="346" t="s">
        <v>915</v>
      </c>
      <c r="C4998" s="346"/>
      <c r="D4998" s="346"/>
      <c r="E4998" s="346"/>
      <c r="F4998" s="347"/>
      <c r="G4998" s="348"/>
      <c r="H4998" s="349" t="n">
        <f aca="false">SUM(H4996:H4997)</f>
        <v>14224</v>
      </c>
      <c r="I4998" s="350" t="n">
        <f aca="false">K4998/H4998</f>
        <v>0.304518419572553</v>
      </c>
      <c r="J4998" s="351" t="n">
        <f aca="false">SUM(J4996:J4997)</f>
        <v>9892.53</v>
      </c>
      <c r="K4998" s="352" t="n">
        <f aca="false">H4998-J4998</f>
        <v>4331.47</v>
      </c>
      <c r="L4998" s="330"/>
      <c r="M4998" s="262"/>
      <c r="N4998" s="262"/>
      <c r="O4998" s="262"/>
      <c r="P4998" s="262"/>
      <c r="Q4998" s="262"/>
      <c r="R4998" s="331"/>
    </row>
    <row r="4999" s="1" customFormat="true" ht="13.5" hidden="false" customHeight="false" outlineLevel="0" collapsed="false">
      <c r="A4999" s="262"/>
      <c r="B4999" s="302"/>
      <c r="C4999" s="36"/>
      <c r="D4999" s="342"/>
      <c r="E4999" s="262"/>
      <c r="F4999" s="262"/>
      <c r="G4999" s="262"/>
      <c r="H4999" s="262"/>
      <c r="I4999" s="354"/>
      <c r="J4999" s="354"/>
      <c r="K4999" s="355"/>
      <c r="L4999" s="330"/>
      <c r="M4999" s="262"/>
      <c r="N4999" s="262"/>
      <c r="O4999" s="262"/>
      <c r="P4999" s="262"/>
      <c r="Q4999" s="262"/>
      <c r="R4999" s="331"/>
    </row>
    <row r="5000" s="1" customFormat="true" ht="13.5" hidden="false" customHeight="false" outlineLevel="0" collapsed="false">
      <c r="A5000" s="322"/>
      <c r="B5000" s="323" t="s">
        <v>4757</v>
      </c>
      <c r="C5000" s="324" t="s">
        <v>4758</v>
      </c>
      <c r="D5000" s="325" t="n">
        <v>42814</v>
      </c>
      <c r="E5000" s="322"/>
      <c r="F5000" s="322" t="s">
        <v>5090</v>
      </c>
      <c r="G5000" s="324"/>
      <c r="H5000" s="326" t="n">
        <v>0</v>
      </c>
      <c r="I5000" s="327" t="s">
        <v>358</v>
      </c>
      <c r="J5000" s="328" t="n">
        <v>65</v>
      </c>
      <c r="K5000" s="329" t="n">
        <v>59</v>
      </c>
      <c r="L5000" s="330"/>
      <c r="M5000" s="262"/>
      <c r="N5000" s="262"/>
      <c r="O5000" s="262"/>
      <c r="P5000" s="262"/>
      <c r="Q5000" s="262"/>
      <c r="R5000" s="331"/>
    </row>
    <row r="5001" s="1" customFormat="true" ht="15" hidden="false" customHeight="false" outlineLevel="0" collapsed="false">
      <c r="A5001" s="262" t="n">
        <v>3</v>
      </c>
      <c r="B5001" s="367" t="s">
        <v>5122</v>
      </c>
      <c r="C5001" s="332" t="s">
        <v>3602</v>
      </c>
      <c r="D5001" s="332" t="s">
        <v>4761</v>
      </c>
      <c r="E5001" s="262"/>
      <c r="F5001" s="331" t="n">
        <v>45</v>
      </c>
      <c r="G5001" s="333" t="n">
        <v>5900</v>
      </c>
      <c r="H5001" s="333" t="n">
        <f aca="false">A5001*G5001*(1-H5000/100)</f>
        <v>17700</v>
      </c>
      <c r="I5001" s="334" t="n">
        <v>3685.5</v>
      </c>
      <c r="J5001" s="334" t="n">
        <f aca="false">(A5001*I5001)/J5000*K5000</f>
        <v>10035.9</v>
      </c>
      <c r="K5001" s="335" t="n">
        <f aca="false">H5001-J5001</f>
        <v>7664.1</v>
      </c>
      <c r="L5001" s="330"/>
      <c r="M5001" s="262"/>
      <c r="N5001" s="262" t="n">
        <v>3685.5</v>
      </c>
      <c r="O5001" s="262" t="n">
        <v>42</v>
      </c>
      <c r="P5001" s="262" t="n">
        <v>5528.25</v>
      </c>
      <c r="Q5001" s="262" t="n">
        <v>5900</v>
      </c>
      <c r="R5001" s="331" t="n">
        <f aca="false">A5001*F5001</f>
        <v>135</v>
      </c>
    </row>
    <row r="5002" s="1" customFormat="true" ht="12.75" hidden="false" customHeight="false" outlineLevel="0" collapsed="false">
      <c r="A5002" s="262"/>
      <c r="B5002" s="272" t="s">
        <v>5123</v>
      </c>
      <c r="C5002" s="332"/>
      <c r="D5002" s="332"/>
      <c r="E5002" s="262"/>
      <c r="F5002" s="331"/>
      <c r="G5002" s="333"/>
      <c r="H5002" s="333"/>
      <c r="I5002" s="334"/>
      <c r="J5002" s="334"/>
      <c r="K5002" s="335"/>
      <c r="L5002" s="330"/>
      <c r="M5002" s="262"/>
      <c r="N5002" s="262" t="n">
        <v>2460.51</v>
      </c>
      <c r="O5002" s="262" t="n">
        <v>28.04</v>
      </c>
      <c r="P5002" s="262" t="n">
        <v>3690</v>
      </c>
      <c r="Q5002" s="262" t="n">
        <v>3198.663</v>
      </c>
      <c r="R5002" s="331" t="n">
        <f aca="false">A5002*F5002</f>
        <v>0</v>
      </c>
    </row>
    <row r="5003" s="1" customFormat="true" ht="12.75" hidden="false" customHeight="false" outlineLevel="0" collapsed="false">
      <c r="A5003" s="336" t="n">
        <f aca="false">SUM(A5001:A5002)</f>
        <v>3</v>
      </c>
      <c r="B5003" s="336" t="s">
        <v>377</v>
      </c>
      <c r="C5003" s="336"/>
      <c r="D5003" s="336"/>
      <c r="E5003" s="336"/>
      <c r="F5003" s="337" t="n">
        <f aca="false">R5003</f>
        <v>135</v>
      </c>
      <c r="G5003" s="338"/>
      <c r="H5003" s="339" t="n">
        <f aca="false">SUM(H5001:H5002)</f>
        <v>17700</v>
      </c>
      <c r="I5003" s="340"/>
      <c r="J5003" s="341" t="n">
        <f aca="false">SUM(J5001:J5002)</f>
        <v>10035.9</v>
      </c>
      <c r="K5003" s="335" t="n">
        <f aca="false">SUM(K5001:K5002)</f>
        <v>7664.1</v>
      </c>
      <c r="L5003" s="330"/>
      <c r="M5003" s="262"/>
      <c r="N5003" s="262"/>
      <c r="O5003" s="262"/>
      <c r="P5003" s="262"/>
      <c r="Q5003" s="262"/>
      <c r="R5003" s="331" t="n">
        <f aca="false">SUM(R5001:R5002)</f>
        <v>135</v>
      </c>
    </row>
    <row r="5004" s="1" customFormat="true" ht="12.75" hidden="false" customHeight="false" outlineLevel="0" collapsed="false">
      <c r="A5004" s="262"/>
      <c r="B5004" s="272" t="s">
        <v>914</v>
      </c>
      <c r="C5004" s="342"/>
      <c r="D5004" s="342"/>
      <c r="E5004" s="262"/>
      <c r="F5004" s="262"/>
      <c r="G5004" s="333"/>
      <c r="H5004" s="343" t="n">
        <v>0</v>
      </c>
      <c r="I5004" s="344" t="n">
        <f aca="false">K5005/J5005</f>
        <v>0.763668430335097</v>
      </c>
      <c r="J5004" s="345"/>
      <c r="K5004" s="335"/>
      <c r="L5004" s="330"/>
      <c r="M5004" s="262"/>
      <c r="N5004" s="262"/>
      <c r="O5004" s="262"/>
      <c r="P5004" s="262"/>
      <c r="Q5004" s="262"/>
      <c r="R5004" s="331"/>
    </row>
    <row r="5005" s="1" customFormat="true" ht="13.5" hidden="false" customHeight="false" outlineLevel="0" collapsed="false">
      <c r="A5005" s="346"/>
      <c r="B5005" s="346" t="s">
        <v>915</v>
      </c>
      <c r="C5005" s="346"/>
      <c r="D5005" s="346"/>
      <c r="E5005" s="346"/>
      <c r="F5005" s="347"/>
      <c r="G5005" s="348"/>
      <c r="H5005" s="349" t="n">
        <f aca="false">SUM(H5003:H5004)</f>
        <v>17700</v>
      </c>
      <c r="I5005" s="350" t="n">
        <f aca="false">K5005/H5005</f>
        <v>0.433</v>
      </c>
      <c r="J5005" s="351" t="n">
        <f aca="false">SUM(J5003:J5004)</f>
        <v>10035.9</v>
      </c>
      <c r="K5005" s="352" t="n">
        <f aca="false">H5005-J5005</f>
        <v>7664.1</v>
      </c>
      <c r="L5005" s="330"/>
      <c r="M5005" s="262"/>
      <c r="N5005" s="262"/>
      <c r="O5005" s="262"/>
      <c r="P5005" s="262"/>
      <c r="Q5005" s="262"/>
      <c r="R5005" s="331"/>
    </row>
    <row r="5006" s="1" customFormat="true" ht="13.5" hidden="false" customHeight="false" outlineLevel="0" collapsed="false">
      <c r="A5006" s="262"/>
      <c r="B5006" s="332"/>
      <c r="C5006" s="342"/>
      <c r="D5006" s="342"/>
      <c r="E5006" s="262"/>
      <c r="F5006" s="262"/>
      <c r="G5006" s="262"/>
      <c r="H5006" s="262"/>
      <c r="I5006" s="354"/>
      <c r="J5006" s="354"/>
      <c r="K5006" s="355"/>
      <c r="L5006" s="330"/>
      <c r="M5006" s="262"/>
      <c r="N5006" s="262"/>
      <c r="O5006" s="262"/>
      <c r="P5006" s="262"/>
      <c r="Q5006" s="262"/>
      <c r="R5006" s="331"/>
    </row>
    <row r="5007" s="1" customFormat="true" ht="13.5" hidden="false" customHeight="false" outlineLevel="0" collapsed="false">
      <c r="A5007" s="322"/>
      <c r="B5007" s="323" t="s">
        <v>2515</v>
      </c>
      <c r="C5007" s="324" t="s">
        <v>2516</v>
      </c>
      <c r="D5007" s="325" t="n">
        <v>42814</v>
      </c>
      <c r="E5007" s="322"/>
      <c r="F5007" s="322" t="s">
        <v>5090</v>
      </c>
      <c r="G5007" s="324"/>
      <c r="H5007" s="326" t="n">
        <v>0</v>
      </c>
      <c r="I5007" s="327" t="s">
        <v>358</v>
      </c>
      <c r="J5007" s="328" t="n">
        <v>65</v>
      </c>
      <c r="K5007" s="329" t="n">
        <v>59</v>
      </c>
      <c r="L5007" s="330"/>
      <c r="M5007" s="262"/>
      <c r="N5007" s="262"/>
      <c r="O5007" s="262"/>
      <c r="P5007" s="262"/>
      <c r="Q5007" s="262"/>
      <c r="R5007" s="331"/>
    </row>
    <row r="5008" s="1" customFormat="true" ht="12.75" hidden="false" customHeight="false" outlineLevel="0" collapsed="false">
      <c r="A5008" s="262" t="n">
        <v>8</v>
      </c>
      <c r="B5008" s="332" t="s">
        <v>5124</v>
      </c>
      <c r="C5008" s="332" t="s">
        <v>5125</v>
      </c>
      <c r="D5008" s="332" t="s">
        <v>5126</v>
      </c>
      <c r="E5008" s="262"/>
      <c r="F5008" s="331" t="n">
        <v>6</v>
      </c>
      <c r="G5008" s="333" t="n">
        <v>4700</v>
      </c>
      <c r="H5008" s="333" t="n">
        <f aca="false">A5008*G5008*(1-H5007/100)</f>
        <v>37600</v>
      </c>
      <c r="I5008" s="334" t="n">
        <v>3071.25</v>
      </c>
      <c r="J5008" s="334" t="n">
        <f aca="false">(A5008*I5008)/J5007*K5007</f>
        <v>22302</v>
      </c>
      <c r="K5008" s="335" t="n">
        <f aca="false">H5008-J5008</f>
        <v>15298</v>
      </c>
      <c r="L5008" s="330"/>
      <c r="M5008" s="262"/>
      <c r="N5008" s="262" t="n">
        <v>3071.25</v>
      </c>
      <c r="O5008" s="262" t="n">
        <v>35</v>
      </c>
      <c r="P5008" s="262" t="n">
        <v>4700</v>
      </c>
      <c r="Q5008" s="262" t="n">
        <v>3992.625</v>
      </c>
      <c r="R5008" s="331" t="n">
        <f aca="false">A5008*F5008</f>
        <v>48</v>
      </c>
    </row>
    <row r="5009" s="1" customFormat="true" ht="12.75" hidden="false" customHeight="false" outlineLevel="0" collapsed="false">
      <c r="A5009" s="262"/>
      <c r="B5009" s="272" t="s">
        <v>5127</v>
      </c>
      <c r="C5009" s="332"/>
      <c r="D5009" s="332"/>
      <c r="E5009" s="262"/>
      <c r="F5009" s="331"/>
      <c r="G5009" s="333"/>
      <c r="H5009" s="333"/>
      <c r="I5009" s="334"/>
      <c r="J5009" s="334"/>
      <c r="K5009" s="335"/>
      <c r="L5009" s="330"/>
      <c r="M5009" s="262"/>
      <c r="N5009" s="262" t="n">
        <v>2460.51</v>
      </c>
      <c r="O5009" s="262" t="n">
        <v>28.04</v>
      </c>
      <c r="P5009" s="262" t="n">
        <v>3690</v>
      </c>
      <c r="Q5009" s="262" t="n">
        <v>3198.663</v>
      </c>
      <c r="R5009" s="331" t="n">
        <f aca="false">A5009*F5009</f>
        <v>0</v>
      </c>
    </row>
    <row r="5010" s="1" customFormat="true" ht="12.75" hidden="false" customHeight="false" outlineLevel="0" collapsed="false">
      <c r="A5010" s="336" t="n">
        <f aca="false">SUM(A5008:A5009)</f>
        <v>8</v>
      </c>
      <c r="B5010" s="336" t="s">
        <v>377</v>
      </c>
      <c r="C5010" s="336"/>
      <c r="D5010" s="336"/>
      <c r="E5010" s="336"/>
      <c r="F5010" s="337" t="n">
        <f aca="false">R5010</f>
        <v>48</v>
      </c>
      <c r="G5010" s="338"/>
      <c r="H5010" s="339" t="n">
        <f aca="false">SUM(H5008:H5009)</f>
        <v>37600</v>
      </c>
      <c r="I5010" s="340"/>
      <c r="J5010" s="341" t="n">
        <f aca="false">SUM(J5008:J5009)</f>
        <v>22302</v>
      </c>
      <c r="K5010" s="335" t="n">
        <f aca="false">SUM(K5008:K5009)</f>
        <v>15298</v>
      </c>
      <c r="L5010" s="330"/>
      <c r="M5010" s="262"/>
      <c r="N5010" s="262"/>
      <c r="O5010" s="262"/>
      <c r="P5010" s="262"/>
      <c r="Q5010" s="262"/>
      <c r="R5010" s="331" t="n">
        <f aca="false">SUM(R5008:R5009)</f>
        <v>48</v>
      </c>
    </row>
    <row r="5011" s="1" customFormat="true" ht="12.75" hidden="false" customHeight="false" outlineLevel="0" collapsed="false">
      <c r="A5011" s="262"/>
      <c r="B5011" s="272" t="s">
        <v>914</v>
      </c>
      <c r="C5011" s="342"/>
      <c r="D5011" s="342"/>
      <c r="E5011" s="262"/>
      <c r="F5011" s="262"/>
      <c r="G5011" s="333"/>
      <c r="H5011" s="343" t="n">
        <v>0</v>
      </c>
      <c r="I5011" s="344" t="n">
        <f aca="false">K5012/J5012</f>
        <v>0.685947448659313</v>
      </c>
      <c r="J5011" s="345"/>
      <c r="K5011" s="335"/>
      <c r="L5011" s="330"/>
      <c r="M5011" s="262"/>
      <c r="N5011" s="262"/>
      <c r="O5011" s="262"/>
      <c r="P5011" s="262"/>
      <c r="Q5011" s="262"/>
      <c r="R5011" s="331"/>
    </row>
    <row r="5012" s="1" customFormat="true" ht="13.5" hidden="false" customHeight="false" outlineLevel="0" collapsed="false">
      <c r="A5012" s="346"/>
      <c r="B5012" s="346" t="s">
        <v>915</v>
      </c>
      <c r="C5012" s="346"/>
      <c r="D5012" s="346"/>
      <c r="E5012" s="346"/>
      <c r="F5012" s="347"/>
      <c r="G5012" s="348"/>
      <c r="H5012" s="349" t="n">
        <f aca="false">SUM(H5010:H5011)</f>
        <v>37600</v>
      </c>
      <c r="I5012" s="350" t="n">
        <f aca="false">K5012/H5012</f>
        <v>0.40686170212766</v>
      </c>
      <c r="J5012" s="351" t="n">
        <f aca="false">SUM(J5010:J5011)</f>
        <v>22302</v>
      </c>
      <c r="K5012" s="352" t="n">
        <f aca="false">H5012-J5012</f>
        <v>15298</v>
      </c>
      <c r="L5012" s="330"/>
      <c r="M5012" s="262"/>
      <c r="N5012" s="262"/>
      <c r="O5012" s="262"/>
      <c r="P5012" s="262"/>
      <c r="Q5012" s="262"/>
      <c r="R5012" s="331"/>
    </row>
    <row r="5013" s="1" customFormat="true" ht="13.5" hidden="false" customHeight="false" outlineLevel="0" collapsed="false">
      <c r="A5013" s="262"/>
      <c r="B5013" s="332"/>
      <c r="C5013" s="342"/>
      <c r="D5013" s="342"/>
      <c r="E5013" s="262"/>
      <c r="F5013" s="262"/>
      <c r="G5013" s="262"/>
      <c r="H5013" s="262"/>
      <c r="I5013" s="354"/>
      <c r="J5013" s="354"/>
      <c r="K5013" s="355"/>
      <c r="L5013" s="330"/>
      <c r="M5013" s="262"/>
      <c r="N5013" s="262"/>
      <c r="O5013" s="262"/>
      <c r="P5013" s="262"/>
      <c r="Q5013" s="262"/>
      <c r="R5013" s="331"/>
    </row>
    <row r="5014" s="1" customFormat="true" ht="13.5" hidden="false" customHeight="false" outlineLevel="0" collapsed="false">
      <c r="A5014" s="322"/>
      <c r="B5014" s="323" t="s">
        <v>385</v>
      </c>
      <c r="C5014" s="324"/>
      <c r="D5014" s="325" t="n">
        <v>42814</v>
      </c>
      <c r="E5014" s="322"/>
      <c r="F5014" s="322" t="s">
        <v>5128</v>
      </c>
      <c r="G5014" s="324"/>
      <c r="H5014" s="326" t="n">
        <v>0</v>
      </c>
      <c r="I5014" s="327" t="s">
        <v>358</v>
      </c>
      <c r="J5014" s="328" t="n">
        <v>65</v>
      </c>
      <c r="K5014" s="329" t="n">
        <v>59</v>
      </c>
      <c r="L5014" s="330"/>
      <c r="M5014" s="262"/>
      <c r="N5014" s="262"/>
      <c r="O5014" s="262"/>
      <c r="P5014" s="262"/>
      <c r="Q5014" s="262"/>
      <c r="R5014" s="331"/>
    </row>
    <row r="5015" s="1" customFormat="true" ht="12.75" hidden="false" customHeight="false" outlineLevel="0" collapsed="false">
      <c r="A5015" s="262" t="n">
        <v>4</v>
      </c>
      <c r="B5015" s="332" t="s">
        <v>2794</v>
      </c>
      <c r="C5015" s="332" t="s">
        <v>2723</v>
      </c>
      <c r="D5015" s="332" t="s">
        <v>2724</v>
      </c>
      <c r="E5015" s="262"/>
      <c r="F5015" s="331" t="n">
        <v>2.2</v>
      </c>
      <c r="G5015" s="333" t="n">
        <v>520</v>
      </c>
      <c r="H5015" s="333" t="n">
        <f aca="false">A5015*G5015*(1-H5014/100)</f>
        <v>2080</v>
      </c>
      <c r="I5015" s="334" t="n">
        <v>245.7</v>
      </c>
      <c r="J5015" s="334" t="n">
        <f aca="false">(A5015*I5015)/J5014*K5014</f>
        <v>892.08</v>
      </c>
      <c r="K5015" s="335" t="n">
        <f aca="false">H5015-J5015</f>
        <v>1187.92</v>
      </c>
      <c r="L5015" s="330"/>
      <c r="M5015" s="262"/>
      <c r="N5015" s="262" t="n">
        <v>245.7</v>
      </c>
      <c r="O5015" s="262" t="n">
        <v>2.8</v>
      </c>
      <c r="P5015" s="262" t="n">
        <v>520</v>
      </c>
      <c r="Q5015" s="262" t="n">
        <v>331.695</v>
      </c>
      <c r="R5015" s="331" t="n">
        <f aca="false">A5015*F5015</f>
        <v>8.8</v>
      </c>
    </row>
    <row r="5016" s="1" customFormat="true" ht="12.75" hidden="false" customHeight="false" outlineLevel="0" collapsed="false">
      <c r="A5016" s="262" t="n">
        <v>4</v>
      </c>
      <c r="B5016" s="332" t="s">
        <v>774</v>
      </c>
      <c r="C5016" s="332" t="s">
        <v>775</v>
      </c>
      <c r="D5016" s="332" t="s">
        <v>1233</v>
      </c>
      <c r="E5016" s="262"/>
      <c r="F5016" s="331" t="n">
        <v>1.5</v>
      </c>
      <c r="G5016" s="333" t="n">
        <v>650</v>
      </c>
      <c r="H5016" s="333" t="n">
        <f aca="false">A5016*G5016*(1-H5014/100)</f>
        <v>2600</v>
      </c>
      <c r="I5016" s="334" t="n">
        <v>397.67</v>
      </c>
      <c r="J5016" s="334" t="n">
        <f aca="false">(A5016*I5016)/J5014*K5014</f>
        <v>1443.848</v>
      </c>
      <c r="K5016" s="335" t="n">
        <f aca="false">H5016-J5016</f>
        <v>1156.152</v>
      </c>
      <c r="L5016" s="330"/>
      <c r="M5016" s="262"/>
      <c r="N5016" s="262" t="n">
        <v>397.67</v>
      </c>
      <c r="O5016" s="262" t="n">
        <v>4.6</v>
      </c>
      <c r="P5016" s="262" t="n">
        <v>650</v>
      </c>
      <c r="Q5016" s="262" t="n">
        <v>556.738</v>
      </c>
      <c r="R5016" s="331" t="n">
        <f aca="false">A5016*F5016</f>
        <v>6</v>
      </c>
    </row>
    <row r="5017" s="1" customFormat="true" ht="12.75" hidden="false" customHeight="false" outlineLevel="0" collapsed="false">
      <c r="A5017" s="262" t="n">
        <v>4</v>
      </c>
      <c r="B5017" s="332" t="s">
        <v>821</v>
      </c>
      <c r="C5017" s="332" t="s">
        <v>819</v>
      </c>
      <c r="D5017" s="332" t="s">
        <v>1230</v>
      </c>
      <c r="E5017" s="262"/>
      <c r="F5017" s="331" t="n">
        <v>1.4</v>
      </c>
      <c r="G5017" s="333" t="n">
        <v>600</v>
      </c>
      <c r="H5017" s="333" t="n">
        <f aca="false">A5017*G5017*(1-H5014/100)</f>
        <v>2400</v>
      </c>
      <c r="I5017" s="334" t="n">
        <v>403.7215</v>
      </c>
      <c r="J5017" s="334" t="n">
        <f aca="false">(A5017*I5017)/J5014*K5014</f>
        <v>1465.8196</v>
      </c>
      <c r="K5017" s="335" t="n">
        <f aca="false">H5017-J5017</f>
        <v>934.1804</v>
      </c>
      <c r="L5017" s="330"/>
      <c r="M5017" s="262"/>
      <c r="N5017" s="262" t="n">
        <v>403.7215</v>
      </c>
      <c r="O5017" s="262" t="n">
        <v>4.67</v>
      </c>
      <c r="P5017" s="262" t="n">
        <v>600</v>
      </c>
      <c r="Q5017" s="262" t="n">
        <v>484.4658</v>
      </c>
      <c r="R5017" s="331" t="n">
        <f aca="false">A5017*F5017</f>
        <v>5.6</v>
      </c>
    </row>
    <row r="5018" s="1" customFormat="true" ht="12.75" hidden="false" customHeight="false" outlineLevel="0" collapsed="false">
      <c r="A5018" s="262" t="n">
        <v>2</v>
      </c>
      <c r="B5018" s="332" t="s">
        <v>1308</v>
      </c>
      <c r="C5018" s="332" t="s">
        <v>830</v>
      </c>
      <c r="D5018" s="332" t="s">
        <v>1339</v>
      </c>
      <c r="E5018" s="262"/>
      <c r="F5018" s="331" t="n">
        <v>2.2</v>
      </c>
      <c r="G5018" s="333" t="n">
        <v>435</v>
      </c>
      <c r="H5018" s="333" t="n">
        <f aca="false">A5018*G5018*(1-H5014/100)</f>
        <v>870</v>
      </c>
      <c r="I5018" s="334" t="n">
        <v>290.29</v>
      </c>
      <c r="J5018" s="334" t="n">
        <f aca="false">(A5018*I5018)/J5014*K5014</f>
        <v>526.988</v>
      </c>
      <c r="K5018" s="335" t="n">
        <f aca="false">H5018-J5018</f>
        <v>343.012</v>
      </c>
      <c r="L5018" s="330"/>
      <c r="M5018" s="262"/>
      <c r="N5018" s="262" t="n">
        <v>290.29</v>
      </c>
      <c r="O5018" s="262" t="n">
        <v>3.19</v>
      </c>
      <c r="P5018" s="262" t="n">
        <v>435.435</v>
      </c>
      <c r="Q5018" s="262" t="n">
        <v>435.435</v>
      </c>
      <c r="R5018" s="331" t="n">
        <f aca="false">A5018*F5018</f>
        <v>4.4</v>
      </c>
    </row>
    <row r="5019" s="1" customFormat="true" ht="12.75" hidden="false" customHeight="false" outlineLevel="0" collapsed="false">
      <c r="A5019" s="262" t="n">
        <v>4</v>
      </c>
      <c r="B5019" s="332" t="s">
        <v>1219</v>
      </c>
      <c r="C5019" s="332" t="s">
        <v>830</v>
      </c>
      <c r="D5019" s="332" t="s">
        <v>1347</v>
      </c>
      <c r="E5019" s="262"/>
      <c r="F5019" s="331" t="n">
        <v>2.5</v>
      </c>
      <c r="G5019" s="333" t="n">
        <v>573</v>
      </c>
      <c r="H5019" s="333" t="n">
        <f aca="false">A5019*G5019*(1-H5014/100)</f>
        <v>2292</v>
      </c>
      <c r="I5019" s="334" t="n">
        <v>318.5</v>
      </c>
      <c r="J5019" s="334" t="n">
        <f aca="false">(A5019*I5019)/J5014*K5014</f>
        <v>1156.4</v>
      </c>
      <c r="K5019" s="335" t="n">
        <f aca="false">H5019-J5019</f>
        <v>1135.6</v>
      </c>
      <c r="L5019" s="330"/>
      <c r="M5019" s="262"/>
      <c r="N5019" s="262" t="n">
        <v>318.5</v>
      </c>
      <c r="O5019" s="262" t="n">
        <v>3.5</v>
      </c>
      <c r="P5019" s="262" t="n">
        <v>573.3</v>
      </c>
      <c r="Q5019" s="262" t="n">
        <v>429.975</v>
      </c>
      <c r="R5019" s="331" t="n">
        <f aca="false">A5019*F5019</f>
        <v>10</v>
      </c>
    </row>
    <row r="5020" s="1" customFormat="true" ht="12.75" hidden="false" customHeight="false" outlineLevel="0" collapsed="false">
      <c r="A5020" s="262" t="n">
        <v>4</v>
      </c>
      <c r="B5020" s="332" t="s">
        <v>835</v>
      </c>
      <c r="C5020" s="332" t="s">
        <v>833</v>
      </c>
      <c r="D5020" s="332" t="s">
        <v>836</v>
      </c>
      <c r="E5020" s="262"/>
      <c r="F5020" s="331" t="n">
        <v>0.05</v>
      </c>
      <c r="G5020" s="333" t="n">
        <v>34</v>
      </c>
      <c r="H5020" s="333" t="n">
        <f aca="false">A5020*G5020*(1-H5014/100)</f>
        <v>136</v>
      </c>
      <c r="I5020" s="334" t="n">
        <v>22.75</v>
      </c>
      <c r="J5020" s="334" t="n">
        <f aca="false">(A5020*I5020)/J5014*K5014</f>
        <v>82.6</v>
      </c>
      <c r="K5020" s="335" t="n">
        <f aca="false">H5020-J5020</f>
        <v>53.4</v>
      </c>
      <c r="L5020" s="330"/>
      <c r="M5020" s="262"/>
      <c r="N5020" s="262" t="n">
        <v>22.75</v>
      </c>
      <c r="O5020" s="262" t="n">
        <v>0.25</v>
      </c>
      <c r="P5020" s="262" t="n">
        <v>34.125</v>
      </c>
      <c r="Q5020" s="262" t="n">
        <v>34.125</v>
      </c>
      <c r="R5020" s="331" t="n">
        <f aca="false">A5020*F5020</f>
        <v>0.2</v>
      </c>
    </row>
    <row r="5021" s="1" customFormat="true" ht="12.75" hidden="false" customHeight="false" outlineLevel="0" collapsed="false">
      <c r="A5021" s="262" t="n">
        <v>6</v>
      </c>
      <c r="B5021" s="332" t="s">
        <v>837</v>
      </c>
      <c r="C5021" s="332" t="s">
        <v>833</v>
      </c>
      <c r="D5021" s="332" t="s">
        <v>1304</v>
      </c>
      <c r="E5021" s="262"/>
      <c r="F5021" s="331" t="n">
        <v>0.09</v>
      </c>
      <c r="G5021" s="333" t="n">
        <v>52</v>
      </c>
      <c r="H5021" s="333" t="n">
        <f aca="false">A5021*G5021*(1-H5014/100)</f>
        <v>312</v>
      </c>
      <c r="I5021" s="334" t="n">
        <v>34.58</v>
      </c>
      <c r="J5021" s="334" t="n">
        <f aca="false">(A5021*I5021)/J5014*K5014</f>
        <v>188.328</v>
      </c>
      <c r="K5021" s="335" t="n">
        <f aca="false">H5021-J5021</f>
        <v>123.672</v>
      </c>
      <c r="L5021" s="330"/>
      <c r="M5021" s="262"/>
      <c r="N5021" s="262" t="n">
        <v>34.58</v>
      </c>
      <c r="O5021" s="262" t="n">
        <v>0.38</v>
      </c>
      <c r="P5021" s="262" t="n">
        <v>51.87</v>
      </c>
      <c r="Q5021" s="262" t="n">
        <v>51.87</v>
      </c>
      <c r="R5021" s="331" t="n">
        <f aca="false">A5021*F5021</f>
        <v>0.54</v>
      </c>
    </row>
    <row r="5022" s="1" customFormat="true" ht="12.75" hidden="false" customHeight="false" outlineLevel="0" collapsed="false">
      <c r="A5022" s="262" t="n">
        <v>4</v>
      </c>
      <c r="B5022" s="332" t="s">
        <v>843</v>
      </c>
      <c r="C5022" s="332" t="s">
        <v>842</v>
      </c>
      <c r="D5022" s="332" t="s">
        <v>836</v>
      </c>
      <c r="E5022" s="262"/>
      <c r="F5022" s="331" t="n">
        <v>0.03</v>
      </c>
      <c r="G5022" s="333" t="n">
        <v>30</v>
      </c>
      <c r="H5022" s="333" t="n">
        <f aca="false">A5022*G5022*(1-H5014/100)</f>
        <v>120</v>
      </c>
      <c r="I5022" s="334" t="n">
        <v>20.1825</v>
      </c>
      <c r="J5022" s="334" t="n">
        <f aca="false">(A5022*I5022)/J5014*K5014</f>
        <v>73.278</v>
      </c>
      <c r="K5022" s="335" t="n">
        <f aca="false">H5022-J5022</f>
        <v>46.722</v>
      </c>
      <c r="L5022" s="330"/>
      <c r="M5022" s="262"/>
      <c r="N5022" s="262" t="n">
        <v>20.1825</v>
      </c>
      <c r="O5022" s="262" t="n">
        <v>0.23</v>
      </c>
      <c r="P5022" s="262" t="n">
        <v>30.2738</v>
      </c>
      <c r="Q5022" s="262" t="n">
        <v>30.2738</v>
      </c>
      <c r="R5022" s="331" t="n">
        <f aca="false">A5022*F5022</f>
        <v>0.12</v>
      </c>
    </row>
    <row r="5023" s="1" customFormat="true" ht="12.75" hidden="false" customHeight="false" outlineLevel="0" collapsed="false">
      <c r="A5023" s="262" t="n">
        <v>6</v>
      </c>
      <c r="B5023" s="332" t="s">
        <v>844</v>
      </c>
      <c r="C5023" s="332" t="s">
        <v>842</v>
      </c>
      <c r="D5023" s="332" t="s">
        <v>1305</v>
      </c>
      <c r="E5023" s="262"/>
      <c r="F5023" s="331" t="n">
        <v>0.03</v>
      </c>
      <c r="G5023" s="333" t="n">
        <v>50</v>
      </c>
      <c r="H5023" s="333" t="n">
        <f aca="false">A5023*G5023*(1-H5014/100)</f>
        <v>300</v>
      </c>
      <c r="I5023" s="334" t="n">
        <v>22.75</v>
      </c>
      <c r="J5023" s="334" t="n">
        <f aca="false">(A5023*I5023)/J5014*K5014</f>
        <v>123.9</v>
      </c>
      <c r="K5023" s="335" t="n">
        <f aca="false">H5023-J5023</f>
        <v>176.1</v>
      </c>
      <c r="L5023" s="330"/>
      <c r="M5023" s="262"/>
      <c r="N5023" s="262" t="n">
        <v>22.75</v>
      </c>
      <c r="O5023" s="262" t="n">
        <v>0.25</v>
      </c>
      <c r="P5023" s="262" t="n">
        <v>50</v>
      </c>
      <c r="Q5023" s="262" t="n">
        <v>29.575</v>
      </c>
      <c r="R5023" s="331" t="n">
        <f aca="false">A5023*F5023</f>
        <v>0.18</v>
      </c>
    </row>
    <row r="5024" s="1" customFormat="true" ht="12.75" hidden="false" customHeight="false" outlineLevel="0" collapsed="false">
      <c r="A5024" s="262" t="n">
        <v>4</v>
      </c>
      <c r="B5024" s="332" t="s">
        <v>1148</v>
      </c>
      <c r="C5024" s="332" t="s">
        <v>1149</v>
      </c>
      <c r="D5024" s="332" t="s">
        <v>1150</v>
      </c>
      <c r="E5024" s="262"/>
      <c r="F5024" s="331" t="n">
        <v>7.3</v>
      </c>
      <c r="G5024" s="333" t="n">
        <v>1307</v>
      </c>
      <c r="H5024" s="333" t="n">
        <f aca="false">A5024*G5024*(1-H5014/100)</f>
        <v>5228</v>
      </c>
      <c r="I5024" s="334" t="n">
        <v>871.3575</v>
      </c>
      <c r="J5024" s="334" t="n">
        <f aca="false">(A5024*I5024)/J5014*K5014</f>
        <v>3163.698</v>
      </c>
      <c r="K5024" s="335" t="n">
        <f aca="false">H5024-J5024</f>
        <v>2064.302</v>
      </c>
      <c r="L5024" s="330"/>
      <c r="M5024" s="262"/>
      <c r="N5024" s="262" t="n">
        <v>871.3575</v>
      </c>
      <c r="O5024" s="262" t="n">
        <v>9.93</v>
      </c>
      <c r="P5024" s="262" t="n">
        <v>1307.0362</v>
      </c>
      <c r="Q5024" s="262" t="n">
        <v>1176.3326</v>
      </c>
      <c r="R5024" s="331" t="n">
        <f aca="false">A5024*F5024</f>
        <v>29.2</v>
      </c>
    </row>
    <row r="5025" s="1" customFormat="true" ht="12.75" hidden="false" customHeight="false" outlineLevel="0" collapsed="false">
      <c r="A5025" s="262" t="n">
        <v>4</v>
      </c>
      <c r="B5025" s="332" t="s">
        <v>1874</v>
      </c>
      <c r="C5025" s="332" t="s">
        <v>1875</v>
      </c>
      <c r="D5025" s="332" t="s">
        <v>1876</v>
      </c>
      <c r="E5025" s="262"/>
      <c r="F5025" s="331" t="n">
        <v>0.1</v>
      </c>
      <c r="G5025" s="333" t="n">
        <v>82</v>
      </c>
      <c r="H5025" s="333" t="n">
        <f aca="false">A5025*G5025*(1-H5014/100)</f>
        <v>328</v>
      </c>
      <c r="I5025" s="334" t="n">
        <v>45.5</v>
      </c>
      <c r="J5025" s="334" t="n">
        <f aca="false">(A5025*I5025)/J5014*K5014</f>
        <v>165.2</v>
      </c>
      <c r="K5025" s="335" t="n">
        <f aca="false">H5025-J5025</f>
        <v>162.8</v>
      </c>
      <c r="L5025" s="330"/>
      <c r="M5025" s="262"/>
      <c r="N5025" s="262" t="n">
        <v>45.5</v>
      </c>
      <c r="O5025" s="262" t="n">
        <v>0.5</v>
      </c>
      <c r="P5025" s="262" t="n">
        <v>81.9</v>
      </c>
      <c r="Q5025" s="262" t="n">
        <v>54.6</v>
      </c>
      <c r="R5025" s="331" t="n">
        <f aca="false">A5025*F5025</f>
        <v>0.4</v>
      </c>
    </row>
    <row r="5026" s="1" customFormat="true" ht="12.75" hidden="false" customHeight="false" outlineLevel="0" collapsed="false">
      <c r="A5026" s="262" t="n">
        <v>1</v>
      </c>
      <c r="B5026" s="332" t="s">
        <v>1420</v>
      </c>
      <c r="C5026" s="332" t="s">
        <v>5129</v>
      </c>
      <c r="D5026" s="332" t="s">
        <v>5130</v>
      </c>
      <c r="E5026" s="262"/>
      <c r="F5026" s="331" t="n">
        <v>2.1</v>
      </c>
      <c r="G5026" s="333" t="n">
        <v>685</v>
      </c>
      <c r="H5026" s="333" t="n">
        <f aca="false">A5026*G5026*(1-H5014/100)</f>
        <v>685</v>
      </c>
      <c r="I5026" s="334" t="n">
        <v>456.456</v>
      </c>
      <c r="J5026" s="334" t="n">
        <f aca="false">(A5026*I5026)/J5014*K5014</f>
        <v>414.3216</v>
      </c>
      <c r="K5026" s="335" t="n">
        <f aca="false">H5026-J5026</f>
        <v>270.6784</v>
      </c>
      <c r="L5026" s="330"/>
      <c r="M5026" s="262"/>
      <c r="N5026" s="262" t="n">
        <v>456.456</v>
      </c>
      <c r="O5026" s="262" t="n">
        <v>5.28</v>
      </c>
      <c r="P5026" s="262" t="n">
        <v>684.684</v>
      </c>
      <c r="Q5026" s="262" t="n">
        <v>593.3928</v>
      </c>
      <c r="R5026" s="331" t="n">
        <f aca="false">A5026*F5026</f>
        <v>2.1</v>
      </c>
    </row>
    <row r="5027" s="1" customFormat="true" ht="12.75" hidden="false" customHeight="false" outlineLevel="0" collapsed="false">
      <c r="A5027" s="262" t="n">
        <v>1</v>
      </c>
      <c r="B5027" s="332" t="s">
        <v>1423</v>
      </c>
      <c r="C5027" s="332" t="s">
        <v>5129</v>
      </c>
      <c r="D5027" s="332" t="s">
        <v>5131</v>
      </c>
      <c r="E5027" s="262"/>
      <c r="F5027" s="331" t="n">
        <v>2.1</v>
      </c>
      <c r="G5027" s="333" t="n">
        <v>685</v>
      </c>
      <c r="H5027" s="333" t="n">
        <f aca="false">A5027*G5027*(1-H5014/100)</f>
        <v>685</v>
      </c>
      <c r="I5027" s="334" t="n">
        <v>456.456</v>
      </c>
      <c r="J5027" s="334" t="n">
        <f aca="false">(A5027*I5027)/J5014*K5014</f>
        <v>414.3216</v>
      </c>
      <c r="K5027" s="335" t="n">
        <f aca="false">H5027-J5027</f>
        <v>270.6784</v>
      </c>
      <c r="L5027" s="330"/>
      <c r="M5027" s="262"/>
      <c r="N5027" s="262" t="n">
        <v>456.456</v>
      </c>
      <c r="O5027" s="262" t="n">
        <v>5.28</v>
      </c>
      <c r="P5027" s="262" t="n">
        <v>684.684</v>
      </c>
      <c r="Q5027" s="262" t="n">
        <v>593.3928</v>
      </c>
      <c r="R5027" s="331" t="n">
        <f aca="false">A5027*F5027</f>
        <v>2.1</v>
      </c>
    </row>
    <row r="5028" s="1" customFormat="true" ht="12.75" hidden="false" customHeight="false" outlineLevel="0" collapsed="false">
      <c r="A5028" s="262" t="n">
        <v>3</v>
      </c>
      <c r="B5028" s="332" t="s">
        <v>1311</v>
      </c>
      <c r="C5028" s="332" t="s">
        <v>1312</v>
      </c>
      <c r="D5028" s="332" t="s">
        <v>1159</v>
      </c>
      <c r="E5028" s="262"/>
      <c r="F5028" s="331" t="n">
        <v>0.25</v>
      </c>
      <c r="G5028" s="333" t="n">
        <v>0</v>
      </c>
      <c r="H5028" s="333" t="n">
        <f aca="false">A5028*G5028*(1-H5014/100)</f>
        <v>0</v>
      </c>
      <c r="I5028" s="334" t="n">
        <v>45.63</v>
      </c>
      <c r="J5028" s="334" t="n">
        <f aca="false">(A5028*I5028)/J5014*K5014</f>
        <v>124.254</v>
      </c>
      <c r="K5028" s="335" t="n">
        <f aca="false">H5028-J5028</f>
        <v>-124.254</v>
      </c>
      <c r="L5028" s="330"/>
      <c r="M5028" s="262"/>
      <c r="N5028" s="262" t="n">
        <v>45.63</v>
      </c>
      <c r="O5028" s="262" t="n">
        <v>0.52</v>
      </c>
      <c r="P5028" s="262"/>
      <c r="Q5028" s="262" t="n">
        <v>61.6005</v>
      </c>
      <c r="R5028" s="331" t="n">
        <f aca="false">A5028*F5028</f>
        <v>0.75</v>
      </c>
    </row>
    <row r="5029" s="1" customFormat="true" ht="12.75" hidden="false" customHeight="false" outlineLevel="0" collapsed="false">
      <c r="A5029" s="262" t="n">
        <v>4</v>
      </c>
      <c r="B5029" s="332" t="s">
        <v>1100</v>
      </c>
      <c r="C5029" s="332" t="s">
        <v>1296</v>
      </c>
      <c r="D5029" s="332" t="s">
        <v>1297</v>
      </c>
      <c r="E5029" s="262"/>
      <c r="F5029" s="331" t="n">
        <v>0.14</v>
      </c>
      <c r="G5029" s="333" t="n">
        <v>45</v>
      </c>
      <c r="H5029" s="333" t="n">
        <f aca="false">A5029*G5029*(1-H5014/100)</f>
        <v>180</v>
      </c>
      <c r="I5029" s="334" t="n">
        <v>21.6775</v>
      </c>
      <c r="J5029" s="334" t="n">
        <f aca="false">(A5029*I5029)/J5014*K5014</f>
        <v>78.706</v>
      </c>
      <c r="K5029" s="335" t="n">
        <f aca="false">H5029-J5029</f>
        <v>101.294</v>
      </c>
      <c r="L5029" s="330"/>
      <c r="M5029" s="262"/>
      <c r="N5029" s="262" t="n">
        <v>21.6775</v>
      </c>
      <c r="O5029" s="262" t="n">
        <v>0.23</v>
      </c>
      <c r="P5029" s="262" t="n">
        <v>45</v>
      </c>
      <c r="Q5029" s="262" t="n">
        <v>30.3485</v>
      </c>
      <c r="R5029" s="331" t="n">
        <f aca="false">A5029*F5029</f>
        <v>0.56</v>
      </c>
    </row>
    <row r="5030" s="1" customFormat="true" ht="12.75" hidden="false" customHeight="false" outlineLevel="0" collapsed="false">
      <c r="A5030" s="262" t="n">
        <v>4</v>
      </c>
      <c r="B5030" s="332" t="s">
        <v>1103</v>
      </c>
      <c r="C5030" s="332" t="s">
        <v>1298</v>
      </c>
      <c r="D5030" s="332" t="s">
        <v>1299</v>
      </c>
      <c r="E5030" s="262"/>
      <c r="F5030" s="331" t="n">
        <v>0.03</v>
      </c>
      <c r="G5030" s="333" t="n">
        <v>20</v>
      </c>
      <c r="H5030" s="333" t="n">
        <f aca="false">A5030*G5030*(1-H5014/100)</f>
        <v>80</v>
      </c>
      <c r="I5030" s="334" t="n">
        <v>9.425</v>
      </c>
      <c r="J5030" s="334" t="n">
        <f aca="false">(A5030*I5030)/J5014*K5014</f>
        <v>34.22</v>
      </c>
      <c r="K5030" s="335" t="n">
        <f aca="false">H5030-J5030</f>
        <v>45.78</v>
      </c>
      <c r="L5030" s="330"/>
      <c r="M5030" s="262"/>
      <c r="N5030" s="262" t="n">
        <v>9.425</v>
      </c>
      <c r="O5030" s="262" t="n">
        <v>0.1</v>
      </c>
      <c r="P5030" s="262" t="n">
        <v>20</v>
      </c>
      <c r="Q5030" s="262" t="n">
        <v>13.195</v>
      </c>
      <c r="R5030" s="331" t="n">
        <f aca="false">A5030*F5030</f>
        <v>0.12</v>
      </c>
    </row>
    <row r="5031" s="1" customFormat="true" ht="12.75" hidden="false" customHeight="false" outlineLevel="0" collapsed="false">
      <c r="A5031" s="262" t="n">
        <v>1</v>
      </c>
      <c r="B5031" s="332" t="s">
        <v>4108</v>
      </c>
      <c r="C5031" s="332" t="s">
        <v>1822</v>
      </c>
      <c r="D5031" s="332" t="s">
        <v>4109</v>
      </c>
      <c r="E5031" s="262"/>
      <c r="F5031" s="331" t="n">
        <v>0.4</v>
      </c>
      <c r="G5031" s="333" t="n">
        <v>237</v>
      </c>
      <c r="H5031" s="333" t="n">
        <f aca="false">A5031*G5031*(1-H5014/100)</f>
        <v>237</v>
      </c>
      <c r="I5031" s="334" t="n">
        <v>157.95</v>
      </c>
      <c r="J5031" s="334" t="n">
        <f aca="false">(A5031*I5031)/J5014*K5014</f>
        <v>143.37</v>
      </c>
      <c r="K5031" s="335" t="n">
        <f aca="false">H5031-J5031</f>
        <v>93.63</v>
      </c>
      <c r="L5031" s="330"/>
      <c r="M5031" s="262"/>
      <c r="N5031" s="262" t="n">
        <v>157.95</v>
      </c>
      <c r="O5031" s="262" t="n">
        <v>1.8</v>
      </c>
      <c r="P5031" s="262" t="n">
        <v>236.925</v>
      </c>
      <c r="Q5031" s="262" t="n">
        <v>213.2325</v>
      </c>
      <c r="R5031" s="331" t="n">
        <f aca="false">A5031*F5031</f>
        <v>0.4</v>
      </c>
    </row>
    <row r="5032" s="1" customFormat="true" ht="12.75" hidden="false" customHeight="false" outlineLevel="0" collapsed="false">
      <c r="A5032" s="262" t="n">
        <v>1</v>
      </c>
      <c r="B5032" s="332" t="s">
        <v>4504</v>
      </c>
      <c r="C5032" s="332" t="s">
        <v>2082</v>
      </c>
      <c r="D5032" s="332" t="s">
        <v>4505</v>
      </c>
      <c r="E5032" s="262"/>
      <c r="F5032" s="331" t="n">
        <v>227</v>
      </c>
      <c r="G5032" s="333" t="n">
        <v>33500</v>
      </c>
      <c r="H5032" s="333" t="n">
        <f aca="false">A5032*G5032*(1-H5014/100)</f>
        <v>33500</v>
      </c>
      <c r="I5032" s="334" t="n">
        <v>22514.7</v>
      </c>
      <c r="J5032" s="334" t="n">
        <f aca="false">(A5032*I5032)/J5014*K5014</f>
        <v>20436.42</v>
      </c>
      <c r="K5032" s="335" t="n">
        <f aca="false">H5032-J5032</f>
        <v>13063.58</v>
      </c>
      <c r="L5032" s="330"/>
      <c r="M5032" s="262"/>
      <c r="N5032" s="262" t="n">
        <v>22514.7</v>
      </c>
      <c r="O5032" s="262" t="n">
        <v>251</v>
      </c>
      <c r="P5032" s="262" t="n">
        <v>33772.05</v>
      </c>
      <c r="Q5032" s="262" t="n">
        <v>30394.845</v>
      </c>
      <c r="R5032" s="331" t="n">
        <f aca="false">A5032*F5032</f>
        <v>227</v>
      </c>
    </row>
    <row r="5033" s="1" customFormat="true" ht="12.75" hidden="false" customHeight="false" outlineLevel="0" collapsed="false">
      <c r="A5033" s="262" t="n">
        <v>7</v>
      </c>
      <c r="B5033" s="332" t="s">
        <v>4514</v>
      </c>
      <c r="C5033" s="332" t="s">
        <v>1108</v>
      </c>
      <c r="D5033" s="332" t="s">
        <v>4515</v>
      </c>
      <c r="E5033" s="262"/>
      <c r="F5033" s="331" t="n">
        <v>36</v>
      </c>
      <c r="G5033" s="333" t="n">
        <v>6500</v>
      </c>
      <c r="H5033" s="333" t="n">
        <f aca="false">A5033*G5033*(1-H5014/100)</f>
        <v>45500</v>
      </c>
      <c r="I5033" s="334" t="n">
        <v>4036.5</v>
      </c>
      <c r="J5033" s="334" t="n">
        <f aca="false">(A5033*I5033)/J5014*K5014</f>
        <v>25647.3</v>
      </c>
      <c r="K5033" s="335" t="n">
        <f aca="false">H5033-J5033</f>
        <v>19852.7</v>
      </c>
      <c r="L5033" s="330"/>
      <c r="M5033" s="262"/>
      <c r="N5033" s="262" t="n">
        <v>4036.5</v>
      </c>
      <c r="O5033" s="262" t="n">
        <v>45</v>
      </c>
      <c r="P5033" s="262" t="n">
        <v>6500</v>
      </c>
      <c r="Q5033" s="262" t="n">
        <v>5449.275</v>
      </c>
      <c r="R5033" s="331" t="n">
        <f aca="false">A5033*F5033</f>
        <v>252</v>
      </c>
    </row>
    <row r="5034" s="1" customFormat="true" ht="12.75" hidden="false" customHeight="false" outlineLevel="0" collapsed="false">
      <c r="A5034" s="262" t="n">
        <v>1</v>
      </c>
      <c r="B5034" s="332" t="s">
        <v>1316</v>
      </c>
      <c r="C5034" s="332" t="s">
        <v>4459</v>
      </c>
      <c r="D5034" s="332" t="s">
        <v>1283</v>
      </c>
      <c r="E5034" s="262"/>
      <c r="F5034" s="331" t="n">
        <v>5.1</v>
      </c>
      <c r="G5034" s="333" t="n">
        <v>2400</v>
      </c>
      <c r="H5034" s="333" t="n">
        <f aca="false">A5034*G5034*(1-H5014/100)</f>
        <v>2400</v>
      </c>
      <c r="I5034" s="334" t="n">
        <v>1602.25</v>
      </c>
      <c r="J5034" s="334" t="n">
        <f aca="false">(A5034*I5034)/J5014*K5014</f>
        <v>1454.35</v>
      </c>
      <c r="K5034" s="335" t="n">
        <f aca="false">H5034-J5034</f>
        <v>945.65</v>
      </c>
      <c r="L5034" s="330"/>
      <c r="M5034" s="262"/>
      <c r="N5034" s="262" t="n">
        <v>1602.25</v>
      </c>
      <c r="O5034" s="262" t="n">
        <v>17</v>
      </c>
      <c r="P5034" s="262" t="n">
        <v>2400</v>
      </c>
      <c r="Q5034" s="262" t="n">
        <v>2163.0375</v>
      </c>
      <c r="R5034" s="331" t="n">
        <f aca="false">A5034*F5034</f>
        <v>5.1</v>
      </c>
    </row>
    <row r="5035" s="1" customFormat="true" ht="12.75" hidden="false" customHeight="false" outlineLevel="0" collapsed="false">
      <c r="A5035" s="262" t="n">
        <v>2</v>
      </c>
      <c r="B5035" s="332" t="s">
        <v>3191</v>
      </c>
      <c r="C5035" s="332" t="s">
        <v>3192</v>
      </c>
      <c r="D5035" s="332" t="s">
        <v>3193</v>
      </c>
      <c r="E5035" s="262"/>
      <c r="F5035" s="331"/>
      <c r="G5035" s="333" t="n">
        <v>3100</v>
      </c>
      <c r="H5035" s="333" t="n">
        <f aca="false">A5035*G5035*(1-H5014/100)</f>
        <v>6200</v>
      </c>
      <c r="I5035" s="334" t="n">
        <v>1838.2</v>
      </c>
      <c r="J5035" s="334" t="n">
        <f aca="false">(A5035*I5035)/J5014*K5014</f>
        <v>3337.04</v>
      </c>
      <c r="K5035" s="335" t="n">
        <f aca="false">H5035-J5035</f>
        <v>2862.96</v>
      </c>
      <c r="L5035" s="330"/>
      <c r="M5035" s="262"/>
      <c r="N5035" s="262" t="n">
        <v>1838.2</v>
      </c>
      <c r="O5035" s="262" t="n">
        <v>20.2</v>
      </c>
      <c r="P5035" s="262" t="n">
        <v>3100</v>
      </c>
      <c r="Q5035" s="262" t="n">
        <v>2481.57</v>
      </c>
      <c r="R5035" s="331" t="n">
        <f aca="false">A5035*F5035</f>
        <v>0</v>
      </c>
    </row>
    <row r="5036" s="1" customFormat="true" ht="12.75" hidden="false" customHeight="false" outlineLevel="0" collapsed="false">
      <c r="A5036" s="262" t="n">
        <v>3</v>
      </c>
      <c r="B5036" s="332" t="s">
        <v>3936</v>
      </c>
      <c r="C5036" s="332" t="s">
        <v>1636</v>
      </c>
      <c r="D5036" s="332" t="s">
        <v>3937</v>
      </c>
      <c r="E5036" s="262"/>
      <c r="F5036" s="331" t="n">
        <v>4.08</v>
      </c>
      <c r="G5036" s="333" t="n">
        <v>3500</v>
      </c>
      <c r="H5036" s="333" t="n">
        <f aca="false">A5036*G5036*(1-H5014/100)</f>
        <v>10500</v>
      </c>
      <c r="I5036" s="334" t="n">
        <v>2120.3</v>
      </c>
      <c r="J5036" s="334" t="n">
        <f aca="false">(A5036*I5036)/J5014*K5014</f>
        <v>5773.74</v>
      </c>
      <c r="K5036" s="335" t="n">
        <f aca="false">H5036-J5036</f>
        <v>4726.26</v>
      </c>
      <c r="L5036" s="330"/>
      <c r="M5036" s="262"/>
      <c r="N5036" s="262" t="n">
        <v>2120.3</v>
      </c>
      <c r="O5036" s="262" t="n">
        <v>23.3</v>
      </c>
      <c r="P5036" s="262" t="n">
        <v>3500</v>
      </c>
      <c r="Q5036" s="262" t="n">
        <v>2862.405</v>
      </c>
      <c r="R5036" s="331" t="n">
        <f aca="false">A5036*F5036</f>
        <v>12.24</v>
      </c>
    </row>
    <row r="5037" s="1" customFormat="true" ht="12.75" hidden="false" customHeight="false" outlineLevel="0" collapsed="false">
      <c r="A5037" s="262" t="n">
        <v>1</v>
      </c>
      <c r="B5037" s="332" t="s">
        <v>3723</v>
      </c>
      <c r="C5037" s="332" t="s">
        <v>2955</v>
      </c>
      <c r="D5037" s="332" t="s">
        <v>3724</v>
      </c>
      <c r="E5037" s="262"/>
      <c r="F5037" s="331" t="n">
        <v>2.5</v>
      </c>
      <c r="G5037" s="333" t="n">
        <v>2912</v>
      </c>
      <c r="H5037" s="333" t="n">
        <f aca="false">A5037*G5037*(1-H5014/100)</f>
        <v>2912</v>
      </c>
      <c r="I5037" s="334" t="n">
        <v>1456</v>
      </c>
      <c r="J5037" s="334" t="n">
        <f aca="false">(A5037*I5037)/J5014*K5014</f>
        <v>1321.6</v>
      </c>
      <c r="K5037" s="335" t="n">
        <f aca="false">H5037-J5037</f>
        <v>1590.4</v>
      </c>
      <c r="L5037" s="330"/>
      <c r="M5037" s="262"/>
      <c r="N5037" s="262" t="n">
        <v>1456</v>
      </c>
      <c r="O5037" s="262" t="n">
        <v>16</v>
      </c>
      <c r="P5037" s="262" t="n">
        <v>2912</v>
      </c>
      <c r="Q5037" s="262" t="n">
        <v>2475.2</v>
      </c>
      <c r="R5037" s="331" t="n">
        <f aca="false">A5037*F5037</f>
        <v>2.5</v>
      </c>
    </row>
    <row r="5038" s="1" customFormat="true" ht="12.75" hidden="false" customHeight="false" outlineLevel="0" collapsed="false">
      <c r="A5038" s="262" t="n">
        <v>2</v>
      </c>
      <c r="B5038" s="332" t="s">
        <v>3649</v>
      </c>
      <c r="C5038" s="332" t="s">
        <v>1550</v>
      </c>
      <c r="D5038" s="332" t="s">
        <v>3650</v>
      </c>
      <c r="E5038" s="262"/>
      <c r="F5038" s="331" t="n">
        <v>0.53</v>
      </c>
      <c r="G5038" s="333" t="n">
        <v>660</v>
      </c>
      <c r="H5038" s="333" t="n">
        <f aca="false">A5038*G5038*(1-H5014/100)</f>
        <v>1320</v>
      </c>
      <c r="I5038" s="334" t="n">
        <v>410.67</v>
      </c>
      <c r="J5038" s="334" t="n">
        <f aca="false">(A5038*I5038)/J5014*K5014</f>
        <v>745.524</v>
      </c>
      <c r="K5038" s="335" t="n">
        <f aca="false">H5038-J5038</f>
        <v>574.476</v>
      </c>
      <c r="L5038" s="330"/>
      <c r="M5038" s="262"/>
      <c r="N5038" s="262" t="n">
        <v>410.67</v>
      </c>
      <c r="O5038" s="262" t="n">
        <v>4.68</v>
      </c>
      <c r="P5038" s="262" t="n">
        <v>660</v>
      </c>
      <c r="Q5038" s="262" t="n">
        <v>554.4045</v>
      </c>
      <c r="R5038" s="331" t="n">
        <f aca="false">A5038*F5038</f>
        <v>1.06</v>
      </c>
    </row>
    <row r="5039" s="1" customFormat="true" ht="12.75" hidden="false" customHeight="false" outlineLevel="0" collapsed="false">
      <c r="A5039" s="262" t="n">
        <v>2</v>
      </c>
      <c r="B5039" s="332" t="s">
        <v>2240</v>
      </c>
      <c r="C5039" s="332" t="s">
        <v>2241</v>
      </c>
      <c r="D5039" s="332" t="s">
        <v>2242</v>
      </c>
      <c r="E5039" s="262"/>
      <c r="F5039" s="331" t="n">
        <v>2.52</v>
      </c>
      <c r="G5039" s="333" t="n">
        <v>2710</v>
      </c>
      <c r="H5039" s="333" t="n">
        <f aca="false">A5039*G5039*(1-H5014/100)</f>
        <v>5420</v>
      </c>
      <c r="I5039" s="334" t="n">
        <v>1808.625</v>
      </c>
      <c r="J5039" s="334" t="n">
        <f aca="false">(A5039*I5039)/J5014*K5014</f>
        <v>3283.35</v>
      </c>
      <c r="K5039" s="335" t="n">
        <f aca="false">H5039-J5039</f>
        <v>2136.65</v>
      </c>
      <c r="L5039" s="330"/>
      <c r="M5039" s="262"/>
      <c r="N5039" s="262" t="n">
        <v>1808.625</v>
      </c>
      <c r="O5039" s="262" t="n">
        <v>18.55</v>
      </c>
      <c r="P5039" s="262" t="n">
        <v>2710</v>
      </c>
      <c r="Q5039" s="262" t="n">
        <v>2441.6438</v>
      </c>
      <c r="R5039" s="331" t="n">
        <f aca="false">A5039*F5039</f>
        <v>5.04</v>
      </c>
    </row>
    <row r="5040" s="1" customFormat="true" ht="12.75" hidden="false" customHeight="false" outlineLevel="0" collapsed="false">
      <c r="A5040" s="262" t="n">
        <v>1</v>
      </c>
      <c r="B5040" s="332" t="s">
        <v>5132</v>
      </c>
      <c r="C5040" s="332" t="s">
        <v>5133</v>
      </c>
      <c r="D5040" s="332" t="s">
        <v>5134</v>
      </c>
      <c r="E5040" s="262"/>
      <c r="F5040" s="331" t="n">
        <v>3.6</v>
      </c>
      <c r="G5040" s="333" t="n">
        <v>3330</v>
      </c>
      <c r="H5040" s="333" t="n">
        <f aca="false">A5040*G5040*(1-H5014/100)</f>
        <v>3330</v>
      </c>
      <c r="I5040" s="334" t="n">
        <v>2220.075</v>
      </c>
      <c r="J5040" s="334" t="n">
        <f aca="false">(A5040*I5040)/J5014*K5014</f>
        <v>2015.145</v>
      </c>
      <c r="K5040" s="335" t="n">
        <f aca="false">H5040-J5040</f>
        <v>1314.855</v>
      </c>
      <c r="L5040" s="330"/>
      <c r="M5040" s="262"/>
      <c r="N5040" s="262" t="n">
        <v>2220.075</v>
      </c>
      <c r="O5040" s="262" t="n">
        <v>25.3</v>
      </c>
      <c r="P5040" s="262" t="n">
        <v>3330</v>
      </c>
      <c r="Q5040" s="262" t="n">
        <v>3108.105</v>
      </c>
      <c r="R5040" s="331" t="n">
        <f aca="false">A5040*F5040</f>
        <v>3.6</v>
      </c>
    </row>
    <row r="5041" s="1" customFormat="true" ht="12.75" hidden="false" customHeight="false" outlineLevel="0" collapsed="false">
      <c r="A5041" s="262" t="n">
        <v>2</v>
      </c>
      <c r="B5041" s="332" t="s">
        <v>5135</v>
      </c>
      <c r="C5041" s="332" t="s">
        <v>5136</v>
      </c>
      <c r="D5041" s="332" t="s">
        <v>5137</v>
      </c>
      <c r="E5041" s="262"/>
      <c r="F5041" s="331" t="n">
        <v>2.7</v>
      </c>
      <c r="G5041" s="333" t="n">
        <v>2040</v>
      </c>
      <c r="H5041" s="333" t="n">
        <f aca="false">A5041*G5041*(1-H5014/100)</f>
        <v>4080</v>
      </c>
      <c r="I5041" s="334" t="n">
        <v>1360.125</v>
      </c>
      <c r="J5041" s="334" t="n">
        <f aca="false">(A5041*I5041)/J5014*K5014</f>
        <v>2469.15</v>
      </c>
      <c r="K5041" s="335" t="n">
        <f aca="false">H5041-J5041</f>
        <v>1610.85</v>
      </c>
      <c r="L5041" s="330"/>
      <c r="M5041" s="262"/>
      <c r="N5041" s="262" t="n">
        <v>1360.125</v>
      </c>
      <c r="O5041" s="262" t="n">
        <v>13.95</v>
      </c>
      <c r="P5041" s="262" t="n">
        <v>2040</v>
      </c>
      <c r="Q5041" s="262" t="n">
        <v>1836.1687</v>
      </c>
      <c r="R5041" s="331" t="n">
        <f aca="false">A5041*F5041</f>
        <v>5.4</v>
      </c>
    </row>
    <row r="5042" s="1" customFormat="true" ht="12.75" hidden="false" customHeight="false" outlineLevel="0" collapsed="false">
      <c r="A5042" s="262" t="n">
        <v>2</v>
      </c>
      <c r="B5042" s="332" t="s">
        <v>1660</v>
      </c>
      <c r="C5042" s="332" t="s">
        <v>1661</v>
      </c>
      <c r="D5042" s="332" t="s">
        <v>1662</v>
      </c>
      <c r="E5042" s="262"/>
      <c r="F5042" s="331" t="n">
        <v>3.69</v>
      </c>
      <c r="G5042" s="333" t="n">
        <v>3050</v>
      </c>
      <c r="H5042" s="333" t="n">
        <f aca="false">A5042*G5042*(1-H5014/100)</f>
        <v>6100</v>
      </c>
      <c r="I5042" s="334" t="n">
        <v>2032.875</v>
      </c>
      <c r="J5042" s="334" t="n">
        <f aca="false">(A5042*I5042)/J5014*K5014</f>
        <v>3690.45</v>
      </c>
      <c r="K5042" s="335" t="n">
        <f aca="false">H5042-J5042</f>
        <v>2409.55</v>
      </c>
      <c r="L5042" s="330"/>
      <c r="M5042" s="262"/>
      <c r="N5042" s="262" t="n">
        <v>2032.875</v>
      </c>
      <c r="O5042" s="262" t="n">
        <v>20.85</v>
      </c>
      <c r="P5042" s="262" t="n">
        <v>3050</v>
      </c>
      <c r="Q5042" s="262" t="n">
        <v>2744.3813</v>
      </c>
      <c r="R5042" s="331" t="n">
        <f aca="false">A5042*F5042</f>
        <v>7.38</v>
      </c>
    </row>
    <row r="5043" s="1" customFormat="true" ht="12.75" hidden="false" customHeight="false" outlineLevel="0" collapsed="false">
      <c r="A5043" s="262" t="n">
        <v>1</v>
      </c>
      <c r="B5043" s="332" t="s">
        <v>2814</v>
      </c>
      <c r="C5043" s="332" t="s">
        <v>1794</v>
      </c>
      <c r="D5043" s="332" t="s">
        <v>2815</v>
      </c>
      <c r="E5043" s="262"/>
      <c r="F5043" s="331" t="n">
        <v>3.8</v>
      </c>
      <c r="G5043" s="333" t="n">
        <v>2060</v>
      </c>
      <c r="H5043" s="333" t="n">
        <f aca="false">A5043*G5043*(1-H5014/100)</f>
        <v>2060</v>
      </c>
      <c r="I5043" s="334" t="n">
        <v>1371.5325</v>
      </c>
      <c r="J5043" s="334" t="n">
        <f aca="false">(A5043*I5043)/J5014*K5014</f>
        <v>1244.9295</v>
      </c>
      <c r="K5043" s="335" t="n">
        <f aca="false">H5043-J5043</f>
        <v>815.0705</v>
      </c>
      <c r="L5043" s="330"/>
      <c r="M5043" s="262"/>
      <c r="N5043" s="262" t="n">
        <v>1371.5325</v>
      </c>
      <c r="O5043" s="262" t="n">
        <v>15.63</v>
      </c>
      <c r="P5043" s="262" t="n">
        <v>2060</v>
      </c>
      <c r="Q5043" s="262" t="n">
        <v>1920.1455</v>
      </c>
      <c r="R5043" s="331" t="n">
        <f aca="false">A5043*F5043</f>
        <v>3.8</v>
      </c>
    </row>
    <row r="5044" s="1" customFormat="true" ht="12.75" hidden="false" customHeight="false" outlineLevel="0" collapsed="false">
      <c r="A5044" s="262" t="n">
        <v>3</v>
      </c>
      <c r="B5044" s="332" t="s">
        <v>2399</v>
      </c>
      <c r="C5044" s="332" t="s">
        <v>1664</v>
      </c>
      <c r="D5044" s="332" t="s">
        <v>2400</v>
      </c>
      <c r="E5044" s="262"/>
      <c r="F5044" s="331" t="n">
        <v>0.06</v>
      </c>
      <c r="G5044" s="333" t="n">
        <v>70</v>
      </c>
      <c r="H5044" s="333" t="n">
        <f aca="false">A5044*G5044*(1-H5014/100)</f>
        <v>210</v>
      </c>
      <c r="I5044" s="334" t="n">
        <v>41.2425</v>
      </c>
      <c r="J5044" s="334" t="n">
        <f aca="false">(A5044*I5044)/J5014*K5014</f>
        <v>112.3065</v>
      </c>
      <c r="K5044" s="335" t="n">
        <f aca="false">H5044-J5044</f>
        <v>97.6935</v>
      </c>
      <c r="L5044" s="330"/>
      <c r="M5044" s="262"/>
      <c r="N5044" s="262" t="n">
        <v>41.2425</v>
      </c>
      <c r="O5044" s="262" t="n">
        <v>0.47</v>
      </c>
      <c r="P5044" s="262" t="n">
        <v>70</v>
      </c>
      <c r="Q5044" s="262" t="n">
        <v>57.7395</v>
      </c>
      <c r="R5044" s="331" t="n">
        <f aca="false">A5044*F5044</f>
        <v>0.18</v>
      </c>
    </row>
    <row r="5045" s="1" customFormat="true" ht="12.75" hidden="false" customHeight="false" outlineLevel="0" collapsed="false">
      <c r="A5045" s="262" t="n">
        <v>3</v>
      </c>
      <c r="B5045" s="332" t="s">
        <v>1898</v>
      </c>
      <c r="C5045" s="332" t="s">
        <v>1664</v>
      </c>
      <c r="D5045" s="332" t="s">
        <v>1899</v>
      </c>
      <c r="E5045" s="262"/>
      <c r="F5045" s="331" t="n">
        <v>0.04</v>
      </c>
      <c r="G5045" s="333" t="n">
        <v>80</v>
      </c>
      <c r="H5045" s="333" t="n">
        <f aca="false">A5045*G5045*(1-H5014/100)</f>
        <v>240</v>
      </c>
      <c r="I5045" s="334" t="n">
        <v>45.63</v>
      </c>
      <c r="J5045" s="334" t="n">
        <f aca="false">(A5045*I5045)/J5014*K5014</f>
        <v>124.254</v>
      </c>
      <c r="K5045" s="335" t="n">
        <f aca="false">H5045-J5045</f>
        <v>115.746</v>
      </c>
      <c r="L5045" s="330"/>
      <c r="M5045" s="262"/>
      <c r="N5045" s="262" t="n">
        <v>45.63</v>
      </c>
      <c r="O5045" s="262" t="n">
        <v>0.52</v>
      </c>
      <c r="P5045" s="262" t="n">
        <v>80</v>
      </c>
      <c r="Q5045" s="262" t="n">
        <v>63.882</v>
      </c>
      <c r="R5045" s="331" t="n">
        <f aca="false">A5045*F5045</f>
        <v>0.12</v>
      </c>
    </row>
    <row r="5046" s="1" customFormat="true" ht="12.75" hidden="false" customHeight="false" outlineLevel="0" collapsed="false">
      <c r="A5046" s="262" t="n">
        <v>3</v>
      </c>
      <c r="B5046" s="332" t="s">
        <v>1900</v>
      </c>
      <c r="C5046" s="332" t="s">
        <v>1664</v>
      </c>
      <c r="D5046" s="332" t="s">
        <v>1901</v>
      </c>
      <c r="E5046" s="262"/>
      <c r="F5046" s="331" t="n">
        <v>0.07</v>
      </c>
      <c r="G5046" s="333" t="n">
        <v>80</v>
      </c>
      <c r="H5046" s="333" t="n">
        <f aca="false">A5046*G5046*(1-H5014/100)</f>
        <v>240</v>
      </c>
      <c r="I5046" s="334" t="n">
        <v>46.5075</v>
      </c>
      <c r="J5046" s="334" t="n">
        <f aca="false">(A5046*I5046)/J5014*K5014</f>
        <v>126.6435</v>
      </c>
      <c r="K5046" s="335" t="n">
        <f aca="false">H5046-J5046</f>
        <v>113.3565</v>
      </c>
      <c r="L5046" s="330"/>
      <c r="M5046" s="262"/>
      <c r="N5046" s="262" t="n">
        <v>46.5075</v>
      </c>
      <c r="O5046" s="262" t="n">
        <v>0.53</v>
      </c>
      <c r="P5046" s="262" t="n">
        <v>80</v>
      </c>
      <c r="Q5046" s="262" t="n">
        <v>65.1105</v>
      </c>
      <c r="R5046" s="331" t="n">
        <f aca="false">A5046*F5046</f>
        <v>0.21</v>
      </c>
    </row>
    <row r="5047" s="1" customFormat="true" ht="12.75" hidden="false" customHeight="false" outlineLevel="0" collapsed="false">
      <c r="A5047" s="262" t="n">
        <v>6</v>
      </c>
      <c r="B5047" s="332" t="s">
        <v>4528</v>
      </c>
      <c r="C5047" s="332" t="s">
        <v>1931</v>
      </c>
      <c r="D5047" s="332" t="s">
        <v>4529</v>
      </c>
      <c r="E5047" s="262"/>
      <c r="F5047" s="331" t="n">
        <v>0.11</v>
      </c>
      <c r="G5047" s="333" t="n">
        <v>110</v>
      </c>
      <c r="H5047" s="333" t="n">
        <f aca="false">A5047*G5047*(1-H5014/100)</f>
        <v>660</v>
      </c>
      <c r="I5047" s="334" t="n">
        <v>68.445</v>
      </c>
      <c r="J5047" s="334" t="n">
        <f aca="false">(A5047*I5047)/J5014*K5014</f>
        <v>372.762</v>
      </c>
      <c r="K5047" s="335" t="n">
        <f aca="false">H5047-J5047</f>
        <v>287.238</v>
      </c>
      <c r="L5047" s="330"/>
      <c r="M5047" s="262"/>
      <c r="N5047" s="262" t="n">
        <v>68.445</v>
      </c>
      <c r="O5047" s="262" t="n">
        <v>0.78</v>
      </c>
      <c r="P5047" s="262" t="n">
        <v>110</v>
      </c>
      <c r="Q5047" s="262" t="n">
        <v>95.823</v>
      </c>
      <c r="R5047" s="331" t="n">
        <f aca="false">A5047*F5047</f>
        <v>0.66</v>
      </c>
    </row>
    <row r="5048" s="1" customFormat="true" ht="12.75" hidden="false" customHeight="false" outlineLevel="0" collapsed="false">
      <c r="A5048" s="262" t="n">
        <v>6</v>
      </c>
      <c r="B5048" s="332" t="s">
        <v>2686</v>
      </c>
      <c r="C5048" s="332" t="s">
        <v>1931</v>
      </c>
      <c r="D5048" s="332" t="s">
        <v>2687</v>
      </c>
      <c r="E5048" s="262"/>
      <c r="F5048" s="331" t="n">
        <v>0.16</v>
      </c>
      <c r="G5048" s="333" t="n">
        <v>130</v>
      </c>
      <c r="H5048" s="333" t="n">
        <f aca="false">A5048*G5048*(1-H5014/100)</f>
        <v>780</v>
      </c>
      <c r="I5048" s="334" t="n">
        <v>78.975</v>
      </c>
      <c r="J5048" s="334" t="n">
        <f aca="false">(A5048*I5048)/J5014*K5014</f>
        <v>430.11</v>
      </c>
      <c r="K5048" s="335" t="n">
        <f aca="false">H5048-J5048</f>
        <v>349.89</v>
      </c>
      <c r="L5048" s="330"/>
      <c r="M5048" s="262"/>
      <c r="N5048" s="262" t="n">
        <v>78.975</v>
      </c>
      <c r="O5048" s="262" t="n">
        <v>0.9</v>
      </c>
      <c r="P5048" s="262" t="n">
        <v>130</v>
      </c>
      <c r="Q5048" s="262" t="n">
        <v>110.565</v>
      </c>
      <c r="R5048" s="331" t="n">
        <f aca="false">A5048*F5048</f>
        <v>0.96</v>
      </c>
    </row>
    <row r="5049" s="1" customFormat="true" ht="12.75" hidden="false" customHeight="false" outlineLevel="0" collapsed="false">
      <c r="A5049" s="262" t="n">
        <v>4</v>
      </c>
      <c r="B5049" s="332" t="s">
        <v>1801</v>
      </c>
      <c r="C5049" s="332" t="s">
        <v>1802</v>
      </c>
      <c r="D5049" s="332" t="s">
        <v>1803</v>
      </c>
      <c r="E5049" s="262"/>
      <c r="F5049" s="331" t="n">
        <v>0.01</v>
      </c>
      <c r="G5049" s="333" t="n">
        <v>30</v>
      </c>
      <c r="H5049" s="333" t="n">
        <f aca="false">A5049*G5049*(1-H5014/100)</f>
        <v>120</v>
      </c>
      <c r="I5049" s="334" t="n">
        <v>15.795</v>
      </c>
      <c r="J5049" s="334" t="n">
        <f aca="false">(A5049*I5049)/J5014*K5014</f>
        <v>57.348</v>
      </c>
      <c r="K5049" s="335" t="n">
        <f aca="false">H5049-J5049</f>
        <v>62.652</v>
      </c>
      <c r="L5049" s="330"/>
      <c r="M5049" s="262"/>
      <c r="N5049" s="262" t="n">
        <v>15.795</v>
      </c>
      <c r="O5049" s="262" t="n">
        <v>0.18</v>
      </c>
      <c r="P5049" s="262" t="n">
        <v>30</v>
      </c>
      <c r="Q5049" s="262" t="n">
        <v>21.3233</v>
      </c>
      <c r="R5049" s="331" t="n">
        <f aca="false">A5049*F5049</f>
        <v>0.04</v>
      </c>
    </row>
    <row r="5050" s="1" customFormat="true" ht="12.75" hidden="false" customHeight="false" outlineLevel="0" collapsed="false">
      <c r="A5050" s="262" t="n">
        <v>1</v>
      </c>
      <c r="B5050" s="332" t="n">
        <v>3026075</v>
      </c>
      <c r="C5050" s="332" t="s">
        <v>5138</v>
      </c>
      <c r="D5050" s="332" t="s">
        <v>5139</v>
      </c>
      <c r="E5050" s="262"/>
      <c r="F5050" s="331"/>
      <c r="G5050" s="333" t="n">
        <v>2330</v>
      </c>
      <c r="H5050" s="333" t="n">
        <f aca="false">A5050*G5050*(1-H5014/100)</f>
        <v>2330</v>
      </c>
      <c r="I5050" s="334" t="n">
        <v>1547</v>
      </c>
      <c r="J5050" s="334" t="n">
        <f aca="false">(A5050*I5050)/J5014*K5014</f>
        <v>1404.2</v>
      </c>
      <c r="K5050" s="335" t="n">
        <f aca="false">H5050-J5050</f>
        <v>925.8</v>
      </c>
      <c r="L5050" s="330"/>
      <c r="M5050" s="262"/>
      <c r="N5050" s="262" t="n">
        <v>1547</v>
      </c>
      <c r="O5050" s="262" t="n">
        <v>17</v>
      </c>
      <c r="P5050" s="262" t="n">
        <v>2330</v>
      </c>
      <c r="Q5050" s="262" t="n">
        <v>2088.45</v>
      </c>
      <c r="R5050" s="331" t="n">
        <f aca="false">A5050*F5050</f>
        <v>0</v>
      </c>
    </row>
    <row r="5051" s="1" customFormat="true" ht="12.75" hidden="false" customHeight="false" outlineLevel="0" collapsed="false">
      <c r="A5051" s="262" t="n">
        <v>1</v>
      </c>
      <c r="B5051" s="332" t="n">
        <v>3055205</v>
      </c>
      <c r="C5051" s="332" t="s">
        <v>5140</v>
      </c>
      <c r="D5051" s="332" t="s">
        <v>5141</v>
      </c>
      <c r="E5051" s="262"/>
      <c r="F5051" s="331"/>
      <c r="G5051" s="333" t="n">
        <v>7110</v>
      </c>
      <c r="H5051" s="333" t="n">
        <f aca="false">A5051*G5051*(1-H5014/100)</f>
        <v>7110</v>
      </c>
      <c r="I5051" s="334" t="n">
        <v>4732</v>
      </c>
      <c r="J5051" s="334" t="n">
        <f aca="false">(A5051*I5051)/J5014*K5014</f>
        <v>4295.2</v>
      </c>
      <c r="K5051" s="335" t="n">
        <f aca="false">H5051-J5051</f>
        <v>2814.8</v>
      </c>
      <c r="L5051" s="330"/>
      <c r="M5051" s="262"/>
      <c r="N5051" s="262" t="n">
        <v>4732</v>
      </c>
      <c r="O5051" s="262" t="n">
        <v>52</v>
      </c>
      <c r="P5051" s="262" t="n">
        <v>7110</v>
      </c>
      <c r="Q5051" s="262" t="n">
        <v>4732</v>
      </c>
      <c r="R5051" s="331" t="n">
        <f aca="false">A5051*F5051</f>
        <v>0</v>
      </c>
    </row>
    <row r="5052" s="1" customFormat="true" ht="12.75" hidden="false" customHeight="false" outlineLevel="0" collapsed="false">
      <c r="A5052" s="262" t="n">
        <v>3</v>
      </c>
      <c r="B5052" s="332" t="s">
        <v>5142</v>
      </c>
      <c r="C5052" s="332" t="s">
        <v>2148</v>
      </c>
      <c r="D5052" s="332" t="s">
        <v>5143</v>
      </c>
      <c r="E5052" s="262"/>
      <c r="F5052" s="331" t="n">
        <v>0.08</v>
      </c>
      <c r="G5052" s="333" t="n">
        <v>0</v>
      </c>
      <c r="H5052" s="333" t="n">
        <f aca="false">A5052*G5052*(1-H5014/100)</f>
        <v>0</v>
      </c>
      <c r="I5052" s="334"/>
      <c r="J5052" s="334" t="n">
        <f aca="false">(A5052*I5052)/J5014*K5014</f>
        <v>0</v>
      </c>
      <c r="K5052" s="335" t="n">
        <f aca="false">H5052-J5052</f>
        <v>0</v>
      </c>
      <c r="L5052" s="330"/>
      <c r="M5052" s="262"/>
      <c r="N5052" s="262"/>
      <c r="O5052" s="262"/>
      <c r="P5052" s="262"/>
      <c r="Q5052" s="262" t="n">
        <v>101</v>
      </c>
      <c r="R5052" s="331" t="n">
        <f aca="false">A5052*F5052</f>
        <v>0.24</v>
      </c>
    </row>
    <row r="5053" s="1" customFormat="true" ht="12.75" hidden="false" customHeight="false" outlineLevel="0" collapsed="false">
      <c r="A5053" s="262" t="n">
        <v>1</v>
      </c>
      <c r="B5053" s="332" t="s">
        <v>5144</v>
      </c>
      <c r="C5053" s="332" t="s">
        <v>5145</v>
      </c>
      <c r="D5053" s="332" t="s">
        <v>5146</v>
      </c>
      <c r="E5053" s="262"/>
      <c r="F5053" s="331"/>
      <c r="G5053" s="333" t="n">
        <v>320</v>
      </c>
      <c r="H5053" s="333" t="n">
        <f aca="false">A5053*G5053*(1-H5014/100)</f>
        <v>320</v>
      </c>
      <c r="I5053" s="334" t="n">
        <v>209.3</v>
      </c>
      <c r="J5053" s="334" t="n">
        <f aca="false">(A5053*I5053)/J5014*K5014</f>
        <v>189.98</v>
      </c>
      <c r="K5053" s="335" t="n">
        <f aca="false">H5053-J5053</f>
        <v>130.02</v>
      </c>
      <c r="L5053" s="330"/>
      <c r="M5053" s="262"/>
      <c r="N5053" s="262" t="n">
        <v>209.3</v>
      </c>
      <c r="O5053" s="262" t="n">
        <v>2.3</v>
      </c>
      <c r="P5053" s="262" t="n">
        <v>320</v>
      </c>
      <c r="Q5053" s="262" t="n">
        <v>282.555</v>
      </c>
      <c r="R5053" s="331" t="n">
        <f aca="false">A5053*F5053</f>
        <v>0</v>
      </c>
    </row>
    <row r="5054" s="1" customFormat="true" ht="12.75" hidden="false" customHeight="false" outlineLevel="0" collapsed="false">
      <c r="A5054" s="262" t="n">
        <v>2</v>
      </c>
      <c r="B5054" s="332" t="s">
        <v>2563</v>
      </c>
      <c r="C5054" s="332" t="s">
        <v>1907</v>
      </c>
      <c r="D5054" s="332" t="s">
        <v>2564</v>
      </c>
      <c r="E5054" s="262"/>
      <c r="F5054" s="331"/>
      <c r="G5054" s="333" t="n">
        <v>350</v>
      </c>
      <c r="H5054" s="333" t="n">
        <f aca="false">A5054*G5054*(1-H5014/100)</f>
        <v>700</v>
      </c>
      <c r="I5054" s="334" t="n">
        <v>232.5375</v>
      </c>
      <c r="J5054" s="334" t="n">
        <f aca="false">(A5054*I5054)/J5014*K5014</f>
        <v>422.145</v>
      </c>
      <c r="K5054" s="335" t="n">
        <f aca="false">H5054-J5054</f>
        <v>277.855</v>
      </c>
      <c r="L5054" s="330"/>
      <c r="M5054" s="262"/>
      <c r="N5054" s="262" t="n">
        <v>232.5375</v>
      </c>
      <c r="O5054" s="262" t="n">
        <v>2.65</v>
      </c>
      <c r="P5054" s="262" t="n">
        <v>350</v>
      </c>
      <c r="Q5054" s="262" t="n">
        <v>313.9256</v>
      </c>
      <c r="R5054" s="331" t="n">
        <f aca="false">A5054*F5054</f>
        <v>0</v>
      </c>
    </row>
    <row r="5055" s="1" customFormat="true" ht="12.75" hidden="false" customHeight="false" outlineLevel="0" collapsed="false">
      <c r="A5055" s="262" t="n">
        <v>2</v>
      </c>
      <c r="B5055" s="332" t="s">
        <v>5147</v>
      </c>
      <c r="C5055" s="332" t="s">
        <v>1680</v>
      </c>
      <c r="D5055" s="332" t="s">
        <v>5148</v>
      </c>
      <c r="E5055" s="262"/>
      <c r="F5055" s="331"/>
      <c r="G5055" s="333" t="n">
        <v>460</v>
      </c>
      <c r="H5055" s="333" t="n">
        <f aca="false">A5055*G5055*(1-H5014/100)</f>
        <v>920</v>
      </c>
      <c r="I5055" s="334" t="n">
        <v>307.125</v>
      </c>
      <c r="J5055" s="334" t="n">
        <f aca="false">(A5055*I5055)/J5014*K5014</f>
        <v>557.55</v>
      </c>
      <c r="K5055" s="335" t="n">
        <f aca="false">H5055-J5055</f>
        <v>362.45</v>
      </c>
      <c r="L5055" s="330"/>
      <c r="M5055" s="262"/>
      <c r="N5055" s="262" t="n">
        <v>307.125</v>
      </c>
      <c r="O5055" s="262" t="n">
        <v>3.5</v>
      </c>
      <c r="P5055" s="262" t="n">
        <v>460</v>
      </c>
      <c r="Q5055" s="262" t="n">
        <v>414.6188</v>
      </c>
      <c r="R5055" s="331" t="n">
        <f aca="false">A5055*F5055</f>
        <v>0</v>
      </c>
    </row>
    <row r="5056" s="1" customFormat="true" ht="12.75" hidden="false" customHeight="false" outlineLevel="0" collapsed="false">
      <c r="A5056" s="262" t="n">
        <v>1</v>
      </c>
      <c r="B5056" s="332" t="s">
        <v>5149</v>
      </c>
      <c r="C5056" s="332" t="s">
        <v>5150</v>
      </c>
      <c r="D5056" s="332" t="s">
        <v>5151</v>
      </c>
      <c r="E5056" s="262"/>
      <c r="F5056" s="331"/>
      <c r="G5056" s="333" t="n">
        <v>1380</v>
      </c>
      <c r="H5056" s="333" t="n">
        <f aca="false">A5056*G5056*(1-H5014/100)</f>
        <v>1380</v>
      </c>
      <c r="I5056" s="334" t="n">
        <v>959.4</v>
      </c>
      <c r="J5056" s="334" t="n">
        <f aca="false">(A5056*I5056)/J5014*K5014</f>
        <v>870.84</v>
      </c>
      <c r="K5056" s="335" t="n">
        <f aca="false">H5056-J5056</f>
        <v>509.16</v>
      </c>
      <c r="L5056" s="330"/>
      <c r="M5056" s="262"/>
      <c r="N5056" s="262" t="n">
        <v>959.4</v>
      </c>
      <c r="O5056" s="262" t="n">
        <v>8.2</v>
      </c>
      <c r="P5056" s="262" t="n">
        <v>1380</v>
      </c>
      <c r="Q5056" s="262" t="n">
        <v>1247.22</v>
      </c>
      <c r="R5056" s="331" t="n">
        <f aca="false">A5056*F5056</f>
        <v>0</v>
      </c>
    </row>
    <row r="5057" s="1" customFormat="true" ht="12.75" hidden="false" customHeight="false" outlineLevel="0" collapsed="false">
      <c r="A5057" s="262" t="n">
        <v>4</v>
      </c>
      <c r="B5057" s="332" t="s">
        <v>5152</v>
      </c>
      <c r="C5057" s="332" t="s">
        <v>2295</v>
      </c>
      <c r="D5057" s="332" t="s">
        <v>5153</v>
      </c>
      <c r="E5057" s="262"/>
      <c r="F5057" s="331" t="n">
        <v>1.6006</v>
      </c>
      <c r="G5057" s="333" t="n">
        <v>820</v>
      </c>
      <c r="H5057" s="333" t="n">
        <f aca="false">A5057*G5057*(1-H5014/100)</f>
        <v>3280</v>
      </c>
      <c r="I5057" s="334" t="n">
        <v>456.3</v>
      </c>
      <c r="J5057" s="334" t="n">
        <f aca="false">(A5057*I5057)/J5014*K5014</f>
        <v>1656.72</v>
      </c>
      <c r="K5057" s="335" t="n">
        <f aca="false">H5057-J5057</f>
        <v>1623.28</v>
      </c>
      <c r="L5057" s="330"/>
      <c r="M5057" s="262"/>
      <c r="N5057" s="262" t="n">
        <v>456.3</v>
      </c>
      <c r="O5057" s="262" t="n">
        <v>5.2</v>
      </c>
      <c r="P5057" s="262" t="n">
        <v>820</v>
      </c>
      <c r="Q5057" s="262" t="n">
        <v>639</v>
      </c>
      <c r="R5057" s="331" t="n">
        <f aca="false">A5057*F5057</f>
        <v>6.4024</v>
      </c>
    </row>
    <row r="5058" s="1" customFormat="true" ht="12.75" hidden="false" customHeight="false" outlineLevel="0" collapsed="false">
      <c r="A5058" s="262" t="n">
        <v>12</v>
      </c>
      <c r="B5058" s="332" t="s">
        <v>4212</v>
      </c>
      <c r="C5058" s="332" t="s">
        <v>2520</v>
      </c>
      <c r="D5058" s="332" t="s">
        <v>4213</v>
      </c>
      <c r="E5058" s="262"/>
      <c r="F5058" s="331" t="n">
        <v>0.557</v>
      </c>
      <c r="G5058" s="333" t="n">
        <v>347</v>
      </c>
      <c r="H5058" s="333" t="n">
        <f aca="false">A5058*G5058*(1-H5014/100)</f>
        <v>4164</v>
      </c>
      <c r="I5058" s="334" t="n">
        <v>157.95</v>
      </c>
      <c r="J5058" s="334" t="n">
        <f aca="false">(A5058*I5058)/J5014*K5014</f>
        <v>1720.44</v>
      </c>
      <c r="K5058" s="335" t="n">
        <f aca="false">H5058-J5058</f>
        <v>2443.56</v>
      </c>
      <c r="L5058" s="330"/>
      <c r="M5058" s="262"/>
      <c r="N5058" s="262" t="n">
        <v>157.95</v>
      </c>
      <c r="O5058" s="262" t="n">
        <v>1.8</v>
      </c>
      <c r="P5058" s="262" t="n">
        <v>347.49</v>
      </c>
      <c r="Q5058" s="262" t="n">
        <v>213</v>
      </c>
      <c r="R5058" s="331" t="n">
        <f aca="false">A5058*F5058</f>
        <v>6.684</v>
      </c>
    </row>
    <row r="5059" s="1" customFormat="true" ht="12.75" hidden="false" customHeight="false" outlineLevel="0" collapsed="false">
      <c r="A5059" s="262" t="n">
        <v>12</v>
      </c>
      <c r="B5059" s="332" t="s">
        <v>5154</v>
      </c>
      <c r="C5059" s="332" t="s">
        <v>2060</v>
      </c>
      <c r="D5059" s="332" t="s">
        <v>5155</v>
      </c>
      <c r="E5059" s="262"/>
      <c r="F5059" s="331" t="n">
        <v>0.66</v>
      </c>
      <c r="G5059" s="333" t="n">
        <v>390</v>
      </c>
      <c r="H5059" s="333" t="n">
        <f aca="false">A5059*G5059*(1-H5014/100)</f>
        <v>4680</v>
      </c>
      <c r="I5059" s="334" t="n">
        <v>219.375</v>
      </c>
      <c r="J5059" s="334" t="n">
        <f aca="false">(A5059*I5059)/J5014*K5014</f>
        <v>2389.5</v>
      </c>
      <c r="K5059" s="335" t="n">
        <f aca="false">H5059-J5059</f>
        <v>2290.5</v>
      </c>
      <c r="L5059" s="330"/>
      <c r="M5059" s="262"/>
      <c r="N5059" s="262" t="n">
        <v>219.375</v>
      </c>
      <c r="O5059" s="262" t="n">
        <v>2.5</v>
      </c>
      <c r="P5059" s="262" t="n">
        <v>390</v>
      </c>
      <c r="Q5059" s="262" t="n">
        <v>296</v>
      </c>
      <c r="R5059" s="331" t="n">
        <f aca="false">A5059*F5059</f>
        <v>7.92</v>
      </c>
    </row>
    <row r="5060" s="1" customFormat="true" ht="12.75" hidden="false" customHeight="false" outlineLevel="0" collapsed="false">
      <c r="A5060" s="336" t="n">
        <f aca="false">SUM(A5015:A5059)</f>
        <v>149</v>
      </c>
      <c r="B5060" s="336" t="s">
        <v>377</v>
      </c>
      <c r="C5060" s="336"/>
      <c r="D5060" s="336"/>
      <c r="E5060" s="336"/>
      <c r="F5060" s="337" t="n">
        <f aca="false">R5060</f>
        <v>620.0064</v>
      </c>
      <c r="G5060" s="338"/>
      <c r="H5060" s="339" t="n">
        <f aca="false">SUM(H5015:H5059)</f>
        <v>168989</v>
      </c>
      <c r="I5060" s="340"/>
      <c r="J5060" s="341" t="n">
        <f aca="false">SUM(J5015:J5059)</f>
        <v>96640.3303</v>
      </c>
      <c r="K5060" s="335" t="n">
        <f aca="false">SUM(K5015:K5059)</f>
        <v>72348.6697</v>
      </c>
      <c r="L5060" s="330"/>
      <c r="M5060" s="262"/>
      <c r="N5060" s="262"/>
      <c r="O5060" s="262"/>
      <c r="P5060" s="262"/>
      <c r="Q5060" s="262"/>
      <c r="R5060" s="331" t="n">
        <f aca="false">SUM(R5015:R5059)</f>
        <v>620.0064</v>
      </c>
    </row>
    <row r="5061" s="1" customFormat="true" ht="12.75" hidden="false" customHeight="false" outlineLevel="0" collapsed="false">
      <c r="A5061" s="262"/>
      <c r="B5061" s="272" t="s">
        <v>914</v>
      </c>
      <c r="C5061" s="342"/>
      <c r="D5061" s="342"/>
      <c r="E5061" s="262"/>
      <c r="F5061" s="262"/>
      <c r="G5061" s="333"/>
      <c r="H5061" s="343" t="n">
        <v>0</v>
      </c>
      <c r="I5061" s="344" t="n">
        <f aca="false">K5062/J5062</f>
        <v>0.748638477076893</v>
      </c>
      <c r="J5061" s="345"/>
      <c r="K5061" s="335"/>
      <c r="L5061" s="330"/>
      <c r="M5061" s="262"/>
      <c r="N5061" s="262"/>
      <c r="O5061" s="262"/>
      <c r="P5061" s="262"/>
      <c r="Q5061" s="262"/>
      <c r="R5061" s="331"/>
    </row>
    <row r="5062" s="1" customFormat="true" ht="13.5" hidden="false" customHeight="false" outlineLevel="0" collapsed="false">
      <c r="A5062" s="346"/>
      <c r="B5062" s="346" t="s">
        <v>915</v>
      </c>
      <c r="C5062" s="346"/>
      <c r="D5062" s="346"/>
      <c r="E5062" s="346"/>
      <c r="F5062" s="347"/>
      <c r="G5062" s="348"/>
      <c r="H5062" s="349" t="n">
        <f aca="false">SUM(H5060:H5061)</f>
        <v>168989</v>
      </c>
      <c r="I5062" s="350" t="n">
        <f aca="false">K5062/H5062</f>
        <v>0.428126503500228</v>
      </c>
      <c r="J5062" s="351" t="n">
        <f aca="false">SUM(J5060:J5061)</f>
        <v>96640.3303</v>
      </c>
      <c r="K5062" s="352" t="n">
        <f aca="false">H5062-J5062</f>
        <v>72348.6697</v>
      </c>
      <c r="L5062" s="330"/>
      <c r="M5062" s="262"/>
      <c r="N5062" s="262"/>
      <c r="O5062" s="262"/>
      <c r="P5062" s="262"/>
      <c r="Q5062" s="262"/>
      <c r="R5062" s="331"/>
    </row>
    <row r="5063" s="1" customFormat="true" ht="13.5" hidden="false" customHeight="false" outlineLevel="0" collapsed="false">
      <c r="A5063" s="262"/>
      <c r="B5063" s="332"/>
      <c r="C5063" s="342"/>
      <c r="D5063" s="342"/>
      <c r="E5063" s="262"/>
      <c r="F5063" s="262"/>
      <c r="G5063" s="262"/>
      <c r="H5063" s="262"/>
      <c r="I5063" s="354"/>
      <c r="J5063" s="354"/>
      <c r="K5063" s="355"/>
      <c r="L5063" s="330"/>
      <c r="M5063" s="262"/>
      <c r="N5063" s="262"/>
      <c r="O5063" s="262"/>
      <c r="P5063" s="262"/>
      <c r="Q5063" s="262"/>
      <c r="R5063" s="331"/>
    </row>
    <row r="5064" s="1" customFormat="true" ht="13.5" hidden="false" customHeight="false" outlineLevel="0" collapsed="false">
      <c r="A5064" s="322"/>
      <c r="B5064" s="323" t="s">
        <v>3700</v>
      </c>
      <c r="C5064" s="324" t="s">
        <v>3701</v>
      </c>
      <c r="D5064" s="325" t="n">
        <v>42814</v>
      </c>
      <c r="E5064" s="322"/>
      <c r="F5064" s="322" t="s">
        <v>5156</v>
      </c>
      <c r="G5064" s="324"/>
      <c r="H5064" s="326" t="n">
        <v>0</v>
      </c>
      <c r="I5064" s="327" t="s">
        <v>358</v>
      </c>
      <c r="J5064" s="328" t="n">
        <v>65</v>
      </c>
      <c r="K5064" s="329" t="n">
        <v>59</v>
      </c>
      <c r="L5064" s="330"/>
      <c r="M5064" s="262"/>
      <c r="N5064" s="262"/>
      <c r="O5064" s="262"/>
      <c r="P5064" s="262"/>
      <c r="Q5064" s="262"/>
      <c r="R5064" s="331"/>
    </row>
    <row r="5065" s="1" customFormat="true" ht="12.75" hidden="false" customHeight="false" outlineLevel="0" collapsed="false">
      <c r="A5065" s="262" t="n">
        <v>20</v>
      </c>
      <c r="B5065" s="332" t="s">
        <v>1576</v>
      </c>
      <c r="C5065" s="332" t="s">
        <v>1577</v>
      </c>
      <c r="D5065" s="332" t="s">
        <v>5157</v>
      </c>
      <c r="E5065" s="262"/>
      <c r="F5065" s="331" t="n">
        <v>13.4</v>
      </c>
      <c r="G5065" s="333" t="n">
        <v>2305</v>
      </c>
      <c r="H5065" s="333" t="n">
        <f aca="false">A5065*G5065*(1-H5064/100)</f>
        <v>46100</v>
      </c>
      <c r="I5065" s="334" t="n">
        <v>1707.16</v>
      </c>
      <c r="J5065" s="334" t="n">
        <f aca="false">(A5065*I5065)/J5064*K5064</f>
        <v>30991.52</v>
      </c>
      <c r="K5065" s="335" t="n">
        <f aca="false">H5065-J5065</f>
        <v>15108.48</v>
      </c>
      <c r="L5065" s="330"/>
      <c r="M5065" s="262"/>
      <c r="N5065" s="262" t="n">
        <v>1707.16</v>
      </c>
      <c r="O5065" s="262" t="n">
        <v>18.76</v>
      </c>
      <c r="P5065" s="262" t="n">
        <v>2560</v>
      </c>
      <c r="Q5065" s="262" t="n">
        <v>2304.666</v>
      </c>
      <c r="R5065" s="331" t="n">
        <f aca="false">A5065*F5065</f>
        <v>268</v>
      </c>
    </row>
    <row r="5066" s="1" customFormat="true" ht="12.75" hidden="false" customHeight="false" outlineLevel="0" collapsed="false">
      <c r="A5066" s="336" t="n">
        <f aca="false">SUM(A5065:A5065)</f>
        <v>20</v>
      </c>
      <c r="B5066" s="336" t="s">
        <v>377</v>
      </c>
      <c r="C5066" s="336"/>
      <c r="D5066" s="336"/>
      <c r="E5066" s="336"/>
      <c r="F5066" s="337" t="n">
        <f aca="false">R5066</f>
        <v>268</v>
      </c>
      <c r="G5066" s="338"/>
      <c r="H5066" s="339" t="n">
        <f aca="false">SUM(H5065:H5065)</f>
        <v>46100</v>
      </c>
      <c r="I5066" s="340"/>
      <c r="J5066" s="341" t="n">
        <f aca="false">SUM(J5065:J5065)</f>
        <v>30991.52</v>
      </c>
      <c r="K5066" s="335" t="n">
        <f aca="false">SUM(K5065:K5065)</f>
        <v>15108.48</v>
      </c>
      <c r="L5066" s="330"/>
      <c r="M5066" s="262"/>
      <c r="N5066" s="262"/>
      <c r="O5066" s="262"/>
      <c r="P5066" s="262"/>
      <c r="Q5066" s="262"/>
      <c r="R5066" s="331" t="n">
        <f aca="false">SUM(R5065:R5065)</f>
        <v>268</v>
      </c>
    </row>
    <row r="5067" s="1" customFormat="true" ht="12.75" hidden="false" customHeight="false" outlineLevel="0" collapsed="false">
      <c r="A5067" s="262"/>
      <c r="B5067" s="272" t="s">
        <v>914</v>
      </c>
      <c r="C5067" s="342"/>
      <c r="D5067" s="342"/>
      <c r="E5067" s="262"/>
      <c r="F5067" s="262"/>
      <c r="G5067" s="333"/>
      <c r="H5067" s="343" t="n">
        <v>0</v>
      </c>
      <c r="I5067" s="344" t="n">
        <f aca="false">K5068/J5068</f>
        <v>0.487503678425582</v>
      </c>
      <c r="J5067" s="345"/>
      <c r="K5067" s="335"/>
      <c r="L5067" s="330"/>
      <c r="M5067" s="262"/>
      <c r="N5067" s="262"/>
      <c r="O5067" s="262"/>
      <c r="P5067" s="262"/>
      <c r="Q5067" s="262"/>
      <c r="R5067" s="331"/>
    </row>
    <row r="5068" s="1" customFormat="true" ht="13.5" hidden="false" customHeight="false" outlineLevel="0" collapsed="false">
      <c r="A5068" s="346"/>
      <c r="B5068" s="346" t="s">
        <v>915</v>
      </c>
      <c r="C5068" s="346"/>
      <c r="D5068" s="346"/>
      <c r="E5068" s="346"/>
      <c r="F5068" s="347"/>
      <c r="G5068" s="348"/>
      <c r="H5068" s="349" t="n">
        <f aca="false">SUM(H5066:H5067)</f>
        <v>46100</v>
      </c>
      <c r="I5068" s="350" t="n">
        <f aca="false">K5068/H5068</f>
        <v>0.327732754880694</v>
      </c>
      <c r="J5068" s="351" t="n">
        <f aca="false">SUM(J5066:J5067)</f>
        <v>30991.52</v>
      </c>
      <c r="K5068" s="352" t="n">
        <f aca="false">H5068-J5068</f>
        <v>15108.48</v>
      </c>
      <c r="L5068" s="330"/>
      <c r="M5068" s="262"/>
      <c r="N5068" s="262"/>
      <c r="O5068" s="262"/>
      <c r="P5068" s="262"/>
      <c r="Q5068" s="262"/>
      <c r="R5068" s="331"/>
    </row>
    <row r="5069" s="1" customFormat="true" ht="13.5" hidden="false" customHeight="false" outlineLevel="0" collapsed="false">
      <c r="A5069" s="262"/>
      <c r="B5069" s="332"/>
      <c r="C5069" s="342"/>
      <c r="D5069" s="342"/>
      <c r="E5069" s="262"/>
      <c r="F5069" s="262"/>
      <c r="G5069" s="262"/>
      <c r="H5069" s="262"/>
      <c r="I5069" s="354"/>
      <c r="J5069" s="354"/>
      <c r="K5069" s="355"/>
      <c r="L5069" s="330"/>
      <c r="M5069" s="262"/>
      <c r="N5069" s="262"/>
      <c r="O5069" s="262"/>
      <c r="P5069" s="262"/>
      <c r="Q5069" s="262"/>
      <c r="R5069" s="331"/>
    </row>
    <row r="5070" s="1" customFormat="true" ht="13.5" hidden="false" customHeight="false" outlineLevel="0" collapsed="false">
      <c r="A5070" s="322"/>
      <c r="B5070" s="323" t="s">
        <v>2189</v>
      </c>
      <c r="C5070" s="324"/>
      <c r="D5070" s="325" t="n">
        <v>42814</v>
      </c>
      <c r="E5070" s="322"/>
      <c r="F5070" s="322" t="s">
        <v>5156</v>
      </c>
      <c r="G5070" s="324"/>
      <c r="H5070" s="326" t="n">
        <v>5</v>
      </c>
      <c r="I5070" s="327" t="s">
        <v>358</v>
      </c>
      <c r="J5070" s="328" t="n">
        <v>65</v>
      </c>
      <c r="K5070" s="329" t="n">
        <v>59</v>
      </c>
      <c r="L5070" s="330"/>
      <c r="M5070" s="262"/>
      <c r="N5070" s="262"/>
      <c r="O5070" s="262"/>
      <c r="P5070" s="262"/>
      <c r="Q5070" s="262"/>
      <c r="R5070" s="331"/>
    </row>
    <row r="5071" s="1" customFormat="true" ht="12.75" hidden="false" customHeight="false" outlineLevel="0" collapsed="false">
      <c r="A5071" s="262" t="n">
        <v>1</v>
      </c>
      <c r="B5071" s="332" t="s">
        <v>5158</v>
      </c>
      <c r="C5071" s="332" t="s">
        <v>4636</v>
      </c>
      <c r="D5071" s="332" t="s">
        <v>5159</v>
      </c>
      <c r="E5071" s="262"/>
      <c r="F5071" s="331" t="n">
        <v>0.26</v>
      </c>
      <c r="G5071" s="333" t="n">
        <v>2369</v>
      </c>
      <c r="H5071" s="333" t="n">
        <f aca="false">A5071*G5071*(1-H5070/100)</f>
        <v>2250.55</v>
      </c>
      <c r="I5071" s="334" t="n">
        <v>1755</v>
      </c>
      <c r="J5071" s="334" t="n">
        <f aca="false">(A5071*I5071)/J5070*K5070</f>
        <v>1593</v>
      </c>
      <c r="K5071" s="335" t="n">
        <f aca="false">H5071-J5071</f>
        <v>657.55</v>
      </c>
      <c r="L5071" s="330"/>
      <c r="M5071" s="262"/>
      <c r="N5071" s="262" t="n">
        <v>1755</v>
      </c>
      <c r="O5071" s="262" t="n">
        <v>20</v>
      </c>
      <c r="P5071" s="262" t="n">
        <v>2632.5</v>
      </c>
      <c r="Q5071" s="262" t="n">
        <v>2369.25</v>
      </c>
      <c r="R5071" s="331" t="n">
        <f aca="false">A5071*F5071</f>
        <v>0.26</v>
      </c>
    </row>
    <row r="5072" s="1" customFormat="true" ht="12.75" hidden="false" customHeight="false" outlineLevel="0" collapsed="false">
      <c r="A5072" s="262" t="n">
        <v>1</v>
      </c>
      <c r="B5072" s="332" t="s">
        <v>5160</v>
      </c>
      <c r="C5072" s="332" t="s">
        <v>2233</v>
      </c>
      <c r="D5072" s="332" t="s">
        <v>856</v>
      </c>
      <c r="E5072" s="262"/>
      <c r="F5072" s="331" t="n">
        <v>15</v>
      </c>
      <c r="G5072" s="333" t="n">
        <v>11619</v>
      </c>
      <c r="H5072" s="333" t="n">
        <f aca="false">A5072*G5072*(1-H5070/100)</f>
        <v>11038.05</v>
      </c>
      <c r="I5072" s="334" t="n">
        <v>8937.3375</v>
      </c>
      <c r="J5072" s="334" t="n">
        <f aca="false">(A5072*I5072)/J5070*K5070</f>
        <v>8112.3525</v>
      </c>
      <c r="K5072" s="335" t="n">
        <f aca="false">H5072-J5072</f>
        <v>2925.6975</v>
      </c>
      <c r="L5072" s="330"/>
      <c r="M5072" s="262"/>
      <c r="N5072" s="262" t="n">
        <v>8937.3375</v>
      </c>
      <c r="O5072" s="262" t="n">
        <v>101.85</v>
      </c>
      <c r="P5072" s="262"/>
      <c r="Q5072" s="262" t="n">
        <v>11618.5387</v>
      </c>
      <c r="R5072" s="331" t="n">
        <f aca="false">A5072*F5072</f>
        <v>15</v>
      </c>
    </row>
    <row r="5073" s="1" customFormat="true" ht="12.75" hidden="false" customHeight="false" outlineLevel="0" collapsed="false">
      <c r="A5073" s="336" t="n">
        <f aca="false">SUM(A5071:A5072)</f>
        <v>2</v>
      </c>
      <c r="B5073" s="336" t="s">
        <v>377</v>
      </c>
      <c r="C5073" s="336"/>
      <c r="D5073" s="336"/>
      <c r="E5073" s="336"/>
      <c r="F5073" s="337" t="n">
        <f aca="false">R5073</f>
        <v>15.26</v>
      </c>
      <c r="G5073" s="338"/>
      <c r="H5073" s="339" t="n">
        <f aca="false">SUM(H5071:H5072)</f>
        <v>13288.6</v>
      </c>
      <c r="I5073" s="340"/>
      <c r="J5073" s="341" t="n">
        <f aca="false">SUM(J5071:J5072)</f>
        <v>9705.3525</v>
      </c>
      <c r="K5073" s="335" t="n">
        <f aca="false">SUM(K5071:K5072)</f>
        <v>3583.2475</v>
      </c>
      <c r="L5073" s="330"/>
      <c r="M5073" s="262"/>
      <c r="N5073" s="262"/>
      <c r="O5073" s="262"/>
      <c r="P5073" s="262"/>
      <c r="Q5073" s="262"/>
      <c r="R5073" s="331" t="n">
        <f aca="false">SUM(R5071:R5072)</f>
        <v>15.26</v>
      </c>
    </row>
    <row r="5074" s="1" customFormat="true" ht="12.75" hidden="false" customHeight="false" outlineLevel="0" collapsed="false">
      <c r="A5074" s="262"/>
      <c r="B5074" s="272" t="s">
        <v>914</v>
      </c>
      <c r="C5074" s="342"/>
      <c r="D5074" s="342"/>
      <c r="E5074" s="262"/>
      <c r="F5074" s="262"/>
      <c r="G5074" s="333"/>
      <c r="H5074" s="343" t="n">
        <v>0</v>
      </c>
      <c r="I5074" s="344" t="n">
        <f aca="false">K5075/J5075</f>
        <v>0.369203230897589</v>
      </c>
      <c r="J5074" s="345"/>
      <c r="K5074" s="335"/>
      <c r="L5074" s="330"/>
      <c r="M5074" s="262"/>
      <c r="N5074" s="262"/>
      <c r="O5074" s="262"/>
      <c r="P5074" s="262"/>
      <c r="Q5074" s="262"/>
      <c r="R5074" s="331"/>
    </row>
    <row r="5075" s="1" customFormat="true" ht="13.5" hidden="false" customHeight="false" outlineLevel="0" collapsed="false">
      <c r="A5075" s="346"/>
      <c r="B5075" s="346" t="s">
        <v>915</v>
      </c>
      <c r="C5075" s="346"/>
      <c r="D5075" s="346"/>
      <c r="E5075" s="346"/>
      <c r="F5075" s="347"/>
      <c r="G5075" s="348"/>
      <c r="H5075" s="349" t="n">
        <f aca="false">SUM(H5073:H5074)</f>
        <v>13288.6</v>
      </c>
      <c r="I5075" s="350" t="n">
        <f aca="false">K5075/H5075</f>
        <v>0.269648232319431</v>
      </c>
      <c r="J5075" s="351" t="n">
        <f aca="false">SUM(J5073:J5074)</f>
        <v>9705.3525</v>
      </c>
      <c r="K5075" s="352" t="n">
        <f aca="false">H5075-J5075</f>
        <v>3583.2475</v>
      </c>
      <c r="L5075" s="330"/>
      <c r="M5075" s="262"/>
      <c r="N5075" s="262"/>
      <c r="O5075" s="262"/>
      <c r="P5075" s="262"/>
      <c r="Q5075" s="262"/>
      <c r="R5075" s="331"/>
    </row>
    <row r="5076" s="1" customFormat="true" ht="13.5" hidden="false" customHeight="false" outlineLevel="0" collapsed="false">
      <c r="A5076" s="262"/>
      <c r="B5076" s="332"/>
      <c r="C5076" s="342"/>
      <c r="D5076" s="342"/>
      <c r="E5076" s="262"/>
      <c r="F5076" s="262"/>
      <c r="G5076" s="262"/>
      <c r="H5076" s="262"/>
      <c r="I5076" s="354"/>
      <c r="J5076" s="354"/>
      <c r="K5076" s="355"/>
      <c r="L5076" s="330"/>
      <c r="M5076" s="262"/>
      <c r="N5076" s="262"/>
      <c r="O5076" s="262"/>
      <c r="P5076" s="262"/>
      <c r="Q5076" s="262"/>
      <c r="R5076" s="331"/>
    </row>
    <row r="5077" s="1" customFormat="true" ht="13.5" hidden="false" customHeight="false" outlineLevel="0" collapsed="false">
      <c r="A5077" s="322"/>
      <c r="B5077" s="323" t="s">
        <v>5161</v>
      </c>
      <c r="C5077" s="324"/>
      <c r="D5077" s="325" t="n">
        <v>42814</v>
      </c>
      <c r="E5077" s="322"/>
      <c r="F5077" s="322" t="s">
        <v>5156</v>
      </c>
      <c r="G5077" s="324"/>
      <c r="H5077" s="326" t="n">
        <v>0</v>
      </c>
      <c r="I5077" s="327" t="s">
        <v>358</v>
      </c>
      <c r="J5077" s="328" t="n">
        <v>65</v>
      </c>
      <c r="K5077" s="329" t="n">
        <v>59</v>
      </c>
      <c r="L5077" s="330"/>
      <c r="M5077" s="262"/>
      <c r="N5077" s="262"/>
      <c r="O5077" s="262"/>
      <c r="P5077" s="262"/>
      <c r="Q5077" s="262"/>
      <c r="R5077" s="331"/>
    </row>
    <row r="5078" s="1" customFormat="true" ht="12.75" hidden="false" customHeight="false" outlineLevel="0" collapsed="false">
      <c r="A5078" s="262" t="n">
        <v>30</v>
      </c>
      <c r="B5078" s="332" t="s">
        <v>1801</v>
      </c>
      <c r="C5078" s="332" t="s">
        <v>1802</v>
      </c>
      <c r="D5078" s="332" t="s">
        <v>1803</v>
      </c>
      <c r="E5078" s="262"/>
      <c r="F5078" s="331" t="n">
        <v>0.01</v>
      </c>
      <c r="G5078" s="333" t="n">
        <v>21</v>
      </c>
      <c r="H5078" s="333" t="n">
        <f aca="false">A5078*G5078*(1-H5077/100)</f>
        <v>630</v>
      </c>
      <c r="I5078" s="334" t="n">
        <v>15.795</v>
      </c>
      <c r="J5078" s="334" t="n">
        <f aca="false">(A5078*I5078)/J5077*K5077</f>
        <v>430.11</v>
      </c>
      <c r="K5078" s="335" t="n">
        <f aca="false">H5078-J5078</f>
        <v>199.89</v>
      </c>
      <c r="L5078" s="330"/>
      <c r="M5078" s="262"/>
      <c r="N5078" s="262" t="n">
        <v>15.795</v>
      </c>
      <c r="O5078" s="262" t="n">
        <v>0.18</v>
      </c>
      <c r="P5078" s="262" t="n">
        <v>30</v>
      </c>
      <c r="Q5078" s="262" t="n">
        <v>21.3233</v>
      </c>
      <c r="R5078" s="331" t="n">
        <f aca="false">A5078*F5078</f>
        <v>0.3</v>
      </c>
    </row>
    <row r="5079" s="1" customFormat="true" ht="12.75" hidden="false" customHeight="false" outlineLevel="0" collapsed="false">
      <c r="A5079" s="262" t="n">
        <v>1</v>
      </c>
      <c r="B5079" s="332" t="s">
        <v>5162</v>
      </c>
      <c r="C5079" s="332" t="s">
        <v>3740</v>
      </c>
      <c r="D5079" s="332" t="s">
        <v>5163</v>
      </c>
      <c r="E5079" s="262"/>
      <c r="F5079" s="331"/>
      <c r="G5079" s="333" t="n">
        <v>2100</v>
      </c>
      <c r="H5079" s="333" t="n">
        <f aca="false">A5079*G5079*(1-H5077/100)</f>
        <v>2100</v>
      </c>
      <c r="I5079" s="334" t="n">
        <v>1930.5</v>
      </c>
      <c r="J5079" s="334" t="n">
        <f aca="false">(A5079*I5079)/J5077*K5077</f>
        <v>1752.3</v>
      </c>
      <c r="K5079" s="335" t="n">
        <f aca="false">H5079-J5079</f>
        <v>347.7</v>
      </c>
      <c r="L5079" s="330"/>
      <c r="M5079" s="262"/>
      <c r="N5079" s="262" t="n">
        <v>1930.5</v>
      </c>
      <c r="O5079" s="262" t="n">
        <v>16.5</v>
      </c>
      <c r="P5079" s="262" t="n">
        <v>3190</v>
      </c>
      <c r="Q5079" s="262" t="n">
        <v>2895.75</v>
      </c>
      <c r="R5079" s="331" t="n">
        <f aca="false">A5079*F5079</f>
        <v>0</v>
      </c>
    </row>
    <row r="5080" s="1" customFormat="true" ht="12.75" hidden="false" customHeight="false" outlineLevel="0" collapsed="false">
      <c r="A5080" s="262" t="n">
        <v>1</v>
      </c>
      <c r="B5080" s="332" t="s">
        <v>3739</v>
      </c>
      <c r="C5080" s="332" t="s">
        <v>3740</v>
      </c>
      <c r="D5080" s="332" t="s">
        <v>3741</v>
      </c>
      <c r="E5080" s="262"/>
      <c r="F5080" s="331"/>
      <c r="G5080" s="333" t="n">
        <v>2100</v>
      </c>
      <c r="H5080" s="333" t="n">
        <f aca="false">A5080*G5080*(1-H5077/100)</f>
        <v>2100</v>
      </c>
      <c r="I5080" s="334" t="n">
        <v>2047.5</v>
      </c>
      <c r="J5080" s="334" t="n">
        <f aca="false">(A5080*I5080)/J5077*K5077</f>
        <v>1858.5</v>
      </c>
      <c r="K5080" s="335" t="n">
        <f aca="false">H5080-J5080</f>
        <v>241.5</v>
      </c>
      <c r="L5080" s="330"/>
      <c r="M5080" s="262"/>
      <c r="N5080" s="262" t="n">
        <v>2047.5</v>
      </c>
      <c r="O5080" s="262" t="n">
        <v>17.5</v>
      </c>
      <c r="P5080" s="262" t="n">
        <v>2940</v>
      </c>
      <c r="Q5080" s="262" t="n">
        <v>2661.75</v>
      </c>
      <c r="R5080" s="331" t="n">
        <f aca="false">A5080*F5080</f>
        <v>0</v>
      </c>
    </row>
    <row r="5081" s="1" customFormat="true" ht="12.75" hidden="false" customHeight="false" outlineLevel="0" collapsed="false">
      <c r="A5081" s="262" t="n">
        <v>5</v>
      </c>
      <c r="B5081" s="332" t="s">
        <v>1016</v>
      </c>
      <c r="C5081" s="332" t="s">
        <v>1263</v>
      </c>
      <c r="D5081" s="332" t="s">
        <v>1018</v>
      </c>
      <c r="E5081" s="262"/>
      <c r="F5081" s="331" t="n">
        <v>0.71</v>
      </c>
      <c r="G5081" s="333" t="n">
        <v>650</v>
      </c>
      <c r="H5081" s="333" t="n">
        <f aca="false">A5081*G5081*(1-H5077/100)</f>
        <v>3250</v>
      </c>
      <c r="I5081" s="334" t="n">
        <v>403.65</v>
      </c>
      <c r="J5081" s="334" t="n">
        <f aca="false">(A5081*I5081)/J5077*K5077</f>
        <v>1831.95</v>
      </c>
      <c r="K5081" s="335" t="n">
        <f aca="false">H5081-J5081</f>
        <v>1418.05</v>
      </c>
      <c r="L5081" s="330"/>
      <c r="M5081" s="262"/>
      <c r="N5081" s="262" t="n">
        <v>403.65</v>
      </c>
      <c r="O5081" s="262" t="n">
        <v>4.6</v>
      </c>
      <c r="P5081" s="262" t="n">
        <v>1300</v>
      </c>
      <c r="Q5081" s="262" t="n">
        <v>930</v>
      </c>
      <c r="R5081" s="331" t="n">
        <f aca="false">A5081*F5081</f>
        <v>3.55</v>
      </c>
    </row>
    <row r="5082" s="1" customFormat="true" ht="12.75" hidden="false" customHeight="false" outlineLevel="0" collapsed="false">
      <c r="A5082" s="336" t="n">
        <f aca="false">SUM(A5078:A5081)</f>
        <v>37</v>
      </c>
      <c r="B5082" s="336" t="s">
        <v>377</v>
      </c>
      <c r="C5082" s="336"/>
      <c r="D5082" s="336"/>
      <c r="E5082" s="336"/>
      <c r="F5082" s="337" t="n">
        <f aca="false">R5082</f>
        <v>3.85</v>
      </c>
      <c r="G5082" s="338"/>
      <c r="H5082" s="339" t="n">
        <f aca="false">SUM(H5078:H5081)</f>
        <v>8080</v>
      </c>
      <c r="I5082" s="340"/>
      <c r="J5082" s="341" t="n">
        <f aca="false">SUM(J5078:J5081)</f>
        <v>5872.86</v>
      </c>
      <c r="K5082" s="335" t="n">
        <f aca="false">SUM(K5078:K5081)</f>
        <v>2207.14</v>
      </c>
      <c r="L5082" s="330"/>
      <c r="M5082" s="262"/>
      <c r="N5082" s="262"/>
      <c r="O5082" s="262"/>
      <c r="P5082" s="262"/>
      <c r="Q5082" s="262"/>
      <c r="R5082" s="331" t="n">
        <f aca="false">SUM(R5078:R5081)</f>
        <v>3.85</v>
      </c>
    </row>
    <row r="5083" s="1" customFormat="true" ht="12.75" hidden="false" customHeight="false" outlineLevel="0" collapsed="false">
      <c r="A5083" s="262"/>
      <c r="B5083" s="272" t="s">
        <v>914</v>
      </c>
      <c r="C5083" s="342"/>
      <c r="D5083" s="342"/>
      <c r="E5083" s="262"/>
      <c r="F5083" s="262"/>
      <c r="G5083" s="333"/>
      <c r="H5083" s="343" t="n">
        <v>0</v>
      </c>
      <c r="I5083" s="344" t="n">
        <f aca="false">K5084/J5084</f>
        <v>0.375820298798201</v>
      </c>
      <c r="J5083" s="345"/>
      <c r="K5083" s="335"/>
      <c r="L5083" s="330"/>
      <c r="M5083" s="262"/>
      <c r="N5083" s="262"/>
      <c r="O5083" s="262"/>
      <c r="P5083" s="262"/>
      <c r="Q5083" s="262"/>
      <c r="R5083" s="331"/>
    </row>
    <row r="5084" s="1" customFormat="true" ht="13.5" hidden="false" customHeight="false" outlineLevel="0" collapsed="false">
      <c r="A5084" s="346"/>
      <c r="B5084" s="346" t="s">
        <v>915</v>
      </c>
      <c r="C5084" s="346"/>
      <c r="D5084" s="346"/>
      <c r="E5084" s="346"/>
      <c r="F5084" s="347"/>
      <c r="G5084" s="348"/>
      <c r="H5084" s="349" t="n">
        <f aca="false">SUM(H5082:H5083)</f>
        <v>8080</v>
      </c>
      <c r="I5084" s="350" t="n">
        <f aca="false">K5084/H5084</f>
        <v>0.273160891089109</v>
      </c>
      <c r="J5084" s="351" t="n">
        <f aca="false">SUM(J5082:J5083)</f>
        <v>5872.86</v>
      </c>
      <c r="K5084" s="352" t="n">
        <f aca="false">H5084-J5084</f>
        <v>2207.14</v>
      </c>
      <c r="L5084" s="330"/>
      <c r="M5084" s="262"/>
      <c r="N5084" s="262"/>
      <c r="O5084" s="262"/>
      <c r="P5084" s="262"/>
      <c r="Q5084" s="262"/>
      <c r="R5084" s="331"/>
    </row>
    <row r="5085" s="1" customFormat="true" ht="13.5" hidden="false" customHeight="false" outlineLevel="0" collapsed="false">
      <c r="A5085" s="262"/>
      <c r="B5085" s="272"/>
      <c r="C5085" s="342"/>
      <c r="D5085" s="342"/>
      <c r="E5085" s="262"/>
      <c r="F5085" s="262"/>
      <c r="G5085" s="262"/>
      <c r="H5085" s="262"/>
      <c r="I5085" s="354"/>
      <c r="J5085" s="354"/>
      <c r="K5085" s="355"/>
      <c r="L5085" s="330"/>
      <c r="M5085" s="262"/>
      <c r="N5085" s="262"/>
      <c r="O5085" s="262"/>
      <c r="P5085" s="262"/>
      <c r="Q5085" s="262"/>
      <c r="R5085" s="331"/>
    </row>
    <row r="5086" s="1" customFormat="true" ht="13.5" hidden="false" customHeight="false" outlineLevel="0" collapsed="false">
      <c r="A5086" s="322"/>
      <c r="B5086" s="272" t="s">
        <v>3092</v>
      </c>
      <c r="C5086" s="324"/>
      <c r="D5086" s="325" t="n">
        <v>42814</v>
      </c>
      <c r="E5086" s="322"/>
      <c r="F5086" s="322" t="s">
        <v>5156</v>
      </c>
      <c r="G5086" s="324"/>
      <c r="H5086" s="326" t="n">
        <v>0</v>
      </c>
      <c r="I5086" s="327" t="s">
        <v>358</v>
      </c>
      <c r="J5086" s="328" t="n">
        <v>65</v>
      </c>
      <c r="K5086" s="329" t="n">
        <v>59</v>
      </c>
      <c r="L5086" s="330"/>
      <c r="M5086" s="262"/>
      <c r="N5086" s="262"/>
      <c r="O5086" s="262"/>
      <c r="P5086" s="262"/>
      <c r="Q5086" s="262"/>
      <c r="R5086" s="331"/>
    </row>
    <row r="5087" s="1" customFormat="true" ht="12.75" hidden="false" customHeight="false" outlineLevel="0" collapsed="false">
      <c r="A5087" s="262" t="n">
        <v>5</v>
      </c>
      <c r="B5087" s="332" t="s">
        <v>2290</v>
      </c>
      <c r="C5087" s="332" t="s">
        <v>1532</v>
      </c>
      <c r="D5087" s="332" t="s">
        <v>2291</v>
      </c>
      <c r="E5087" s="262"/>
      <c r="F5087" s="331" t="n">
        <v>1.5</v>
      </c>
      <c r="G5087" s="333" t="n">
        <v>639</v>
      </c>
      <c r="H5087" s="333" t="n">
        <f aca="false">A5087*G5087*(1-H5086/100)</f>
        <v>3195</v>
      </c>
      <c r="I5087" s="334" t="n">
        <v>442</v>
      </c>
      <c r="J5087" s="334" t="n">
        <f aca="false">(A5087*I5087)/J5086*K5086</f>
        <v>2006</v>
      </c>
      <c r="K5087" s="335" t="n">
        <f aca="false">H5087-J5087</f>
        <v>1189</v>
      </c>
      <c r="L5087" s="330"/>
      <c r="M5087" s="262"/>
      <c r="N5087" s="262" t="n">
        <v>442</v>
      </c>
      <c r="O5087" s="262" t="n">
        <v>4</v>
      </c>
      <c r="P5087" s="262" t="n">
        <v>900</v>
      </c>
      <c r="Q5087" s="262" t="n">
        <v>620</v>
      </c>
      <c r="R5087" s="331" t="n">
        <f aca="false">A5087*F5087</f>
        <v>7.5</v>
      </c>
    </row>
    <row r="5088" s="1" customFormat="true" ht="12.75" hidden="false" customHeight="false" outlineLevel="0" collapsed="false">
      <c r="A5088" s="262" t="n">
        <v>5</v>
      </c>
      <c r="B5088" s="332" t="s">
        <v>3259</v>
      </c>
      <c r="C5088" s="332" t="s">
        <v>3260</v>
      </c>
      <c r="D5088" s="332" t="s">
        <v>3261</v>
      </c>
      <c r="E5088" s="262"/>
      <c r="F5088" s="331" t="n">
        <v>0.56</v>
      </c>
      <c r="G5088" s="333" t="n">
        <v>220</v>
      </c>
      <c r="H5088" s="333" t="n">
        <f aca="false">A5088*G5088*(1-H5086/100)</f>
        <v>1100</v>
      </c>
      <c r="I5088" s="334" t="n">
        <v>157.95</v>
      </c>
      <c r="J5088" s="334" t="n">
        <f aca="false">(A5088*I5088)/J5086*K5086</f>
        <v>716.85</v>
      </c>
      <c r="K5088" s="335" t="n">
        <f aca="false">H5088-J5088</f>
        <v>383.15</v>
      </c>
      <c r="L5088" s="330"/>
      <c r="M5088" s="262"/>
      <c r="N5088" s="262" t="n">
        <v>157.95</v>
      </c>
      <c r="O5088" s="262" t="n">
        <v>1.8</v>
      </c>
      <c r="P5088" s="262" t="n">
        <v>350</v>
      </c>
      <c r="Q5088" s="262" t="n">
        <v>213</v>
      </c>
      <c r="R5088" s="331" t="n">
        <f aca="false">A5088*F5088</f>
        <v>2.8</v>
      </c>
    </row>
    <row r="5089" s="1" customFormat="true" ht="12.75" hidden="false" customHeight="false" outlineLevel="0" collapsed="false">
      <c r="A5089" s="336" t="n">
        <f aca="false">SUM(A5087:A5088)</f>
        <v>10</v>
      </c>
      <c r="B5089" s="336" t="s">
        <v>377</v>
      </c>
      <c r="C5089" s="336"/>
      <c r="D5089" s="336"/>
      <c r="E5089" s="336"/>
      <c r="F5089" s="337" t="n">
        <f aca="false">R5089</f>
        <v>10.3</v>
      </c>
      <c r="G5089" s="338"/>
      <c r="H5089" s="339" t="n">
        <f aca="false">SUM(H5087:H5088)</f>
        <v>4295</v>
      </c>
      <c r="I5089" s="340"/>
      <c r="J5089" s="341" t="n">
        <f aca="false">SUM(J5087:J5088)</f>
        <v>2722.85</v>
      </c>
      <c r="K5089" s="335" t="n">
        <f aca="false">SUM(K5087:K5088)</f>
        <v>1572.15</v>
      </c>
      <c r="L5089" s="330"/>
      <c r="M5089" s="262"/>
      <c r="N5089" s="262"/>
      <c r="O5089" s="262"/>
      <c r="P5089" s="262"/>
      <c r="Q5089" s="262"/>
      <c r="R5089" s="331" t="n">
        <f aca="false">SUM(R5087:R5088)</f>
        <v>10.3</v>
      </c>
    </row>
    <row r="5090" s="1" customFormat="true" ht="12.75" hidden="false" customHeight="false" outlineLevel="0" collapsed="false">
      <c r="A5090" s="262"/>
      <c r="B5090" s="272" t="s">
        <v>914</v>
      </c>
      <c r="C5090" s="342"/>
      <c r="D5090" s="342"/>
      <c r="E5090" s="262"/>
      <c r="F5090" s="262"/>
      <c r="G5090" s="333"/>
      <c r="H5090" s="343" t="n">
        <v>0</v>
      </c>
      <c r="I5090" s="344" t="n">
        <f aca="false">K5091/J5091</f>
        <v>0.577391336283673</v>
      </c>
      <c r="J5090" s="345"/>
      <c r="K5090" s="335"/>
      <c r="L5090" s="330"/>
      <c r="M5090" s="262"/>
      <c r="N5090" s="262"/>
      <c r="O5090" s="262"/>
      <c r="P5090" s="262"/>
      <c r="Q5090" s="262"/>
      <c r="R5090" s="331"/>
    </row>
    <row r="5091" s="1" customFormat="true" ht="13.5" hidden="false" customHeight="false" outlineLevel="0" collapsed="false">
      <c r="A5091" s="346"/>
      <c r="B5091" s="346" t="s">
        <v>915</v>
      </c>
      <c r="C5091" s="346"/>
      <c r="D5091" s="346"/>
      <c r="E5091" s="346"/>
      <c r="F5091" s="347"/>
      <c r="G5091" s="348"/>
      <c r="H5091" s="349" t="n">
        <f aca="false">SUM(H5089:H5090)</f>
        <v>4295</v>
      </c>
      <c r="I5091" s="350" t="n">
        <f aca="false">K5091/H5091</f>
        <v>0.36604190919674</v>
      </c>
      <c r="J5091" s="351" t="n">
        <f aca="false">SUM(J5089:J5090)</f>
        <v>2722.85</v>
      </c>
      <c r="K5091" s="352" t="n">
        <f aca="false">H5091-J5091</f>
        <v>1572.15</v>
      </c>
      <c r="L5091" s="330"/>
      <c r="M5091" s="262"/>
      <c r="N5091" s="262"/>
      <c r="O5091" s="262"/>
      <c r="P5091" s="262"/>
      <c r="Q5091" s="262"/>
      <c r="R5091" s="331"/>
    </row>
    <row r="5092" s="1" customFormat="true" ht="13.5" hidden="false" customHeight="false" outlineLevel="0" collapsed="false">
      <c r="A5092" s="262"/>
      <c r="B5092" s="272"/>
      <c r="C5092" s="342"/>
      <c r="D5092" s="342"/>
      <c r="E5092" s="262"/>
      <c r="F5092" s="262"/>
      <c r="G5092" s="262"/>
      <c r="H5092" s="262"/>
      <c r="I5092" s="354"/>
      <c r="J5092" s="354"/>
      <c r="K5092" s="355"/>
      <c r="L5092" s="330"/>
      <c r="M5092" s="262"/>
      <c r="N5092" s="262"/>
      <c r="O5092" s="262"/>
      <c r="P5092" s="262"/>
      <c r="Q5092" s="262"/>
      <c r="R5092" s="331"/>
    </row>
    <row r="5093" s="1" customFormat="true" ht="13.5" hidden="false" customHeight="false" outlineLevel="0" collapsed="false">
      <c r="A5093" s="322"/>
      <c r="B5093" s="272" t="s">
        <v>5164</v>
      </c>
      <c r="C5093" s="324"/>
      <c r="D5093" s="325" t="n">
        <v>42814</v>
      </c>
      <c r="E5093" s="322"/>
      <c r="F5093" s="322" t="s">
        <v>5165</v>
      </c>
      <c r="G5093" s="324"/>
      <c r="H5093" s="326" t="n">
        <v>0</v>
      </c>
      <c r="I5093" s="327" t="s">
        <v>358</v>
      </c>
      <c r="J5093" s="328" t="n">
        <v>65</v>
      </c>
      <c r="K5093" s="329" t="n">
        <v>59</v>
      </c>
      <c r="L5093" s="330"/>
      <c r="M5093" s="262"/>
      <c r="N5093" s="262"/>
      <c r="O5093" s="262"/>
      <c r="P5093" s="262"/>
      <c r="Q5093" s="262"/>
      <c r="R5093" s="331"/>
    </row>
    <row r="5094" s="1" customFormat="true" ht="12.75" hidden="false" customHeight="false" outlineLevel="0" collapsed="false">
      <c r="A5094" s="262" t="n">
        <v>5</v>
      </c>
      <c r="B5094" s="332" t="s">
        <v>812</v>
      </c>
      <c r="C5094" s="332" t="s">
        <v>813</v>
      </c>
      <c r="D5094" s="332" t="s">
        <v>1205</v>
      </c>
      <c r="E5094" s="262"/>
      <c r="F5094" s="331" t="n">
        <v>10</v>
      </c>
      <c r="G5094" s="333" t="n">
        <v>1637</v>
      </c>
      <c r="H5094" s="333" t="n">
        <f aca="false">A5094*G5094*(1-H5093/100)</f>
        <v>8185</v>
      </c>
      <c r="I5094" s="334" t="n">
        <v>1259.05</v>
      </c>
      <c r="J5094" s="334" t="n">
        <f aca="false">(A5094*I5094)/J5093*K5093</f>
        <v>5714.15</v>
      </c>
      <c r="K5094" s="335" t="n">
        <f aca="false">H5094-J5094</f>
        <v>2470.85</v>
      </c>
      <c r="L5094" s="330"/>
      <c r="M5094" s="262"/>
      <c r="N5094" s="262" t="n">
        <v>1259.05</v>
      </c>
      <c r="O5094" s="262" t="n">
        <v>14.9</v>
      </c>
      <c r="P5094" s="262" t="n">
        <v>1890</v>
      </c>
      <c r="Q5094" s="262" t="n">
        <v>1636.765</v>
      </c>
      <c r="R5094" s="331" t="n">
        <f aca="false">A5094*F5094</f>
        <v>50</v>
      </c>
    </row>
    <row r="5095" s="1" customFormat="true" ht="12.75" hidden="false" customHeight="false" outlineLevel="0" collapsed="false">
      <c r="A5095" s="262" t="n">
        <v>10</v>
      </c>
      <c r="B5095" s="332" t="s">
        <v>3207</v>
      </c>
      <c r="C5095" s="332" t="s">
        <v>3208</v>
      </c>
      <c r="D5095" s="332" t="s">
        <v>3209</v>
      </c>
      <c r="E5095" s="262"/>
      <c r="F5095" s="331" t="n">
        <v>17.3</v>
      </c>
      <c r="G5095" s="333" t="n">
        <v>2787</v>
      </c>
      <c r="H5095" s="333" t="n">
        <f aca="false">A5095*G5095*(1-H5093/100)</f>
        <v>27870</v>
      </c>
      <c r="I5095" s="334" t="n">
        <v>2064.7575</v>
      </c>
      <c r="J5095" s="334" t="n">
        <f aca="false">(A5095*I5095)/J5093*K5093</f>
        <v>18741.645</v>
      </c>
      <c r="K5095" s="335" t="n">
        <f aca="false">H5095-J5095</f>
        <v>9128.355</v>
      </c>
      <c r="L5095" s="330"/>
      <c r="M5095" s="262"/>
      <c r="N5095" s="262" t="n">
        <v>2064.7575</v>
      </c>
      <c r="O5095" s="262" t="n">
        <v>23.53</v>
      </c>
      <c r="P5095" s="262" t="n">
        <v>2790</v>
      </c>
      <c r="Q5095" s="262" t="n">
        <v>2787.4226</v>
      </c>
      <c r="R5095" s="331" t="n">
        <f aca="false">A5095*F5095</f>
        <v>173</v>
      </c>
    </row>
    <row r="5096" s="1" customFormat="true" ht="12.75" hidden="false" customHeight="false" outlineLevel="0" collapsed="false">
      <c r="A5096" s="262" t="n">
        <v>2</v>
      </c>
      <c r="B5096" s="332" t="s">
        <v>4676</v>
      </c>
      <c r="C5096" s="332" t="s">
        <v>1822</v>
      </c>
      <c r="D5096" s="332" t="s">
        <v>4677</v>
      </c>
      <c r="E5096" s="262"/>
      <c r="F5096" s="331" t="n">
        <v>4.25</v>
      </c>
      <c r="G5096" s="333" t="n">
        <v>819</v>
      </c>
      <c r="H5096" s="333" t="n">
        <f aca="false">A5096*G5096*(1-H5093/100)</f>
        <v>1638</v>
      </c>
      <c r="I5096" s="334" t="n">
        <v>606.97</v>
      </c>
      <c r="J5096" s="334" t="n">
        <f aca="false">(A5096*I5096)/J5093*K5093</f>
        <v>1101.884</v>
      </c>
      <c r="K5096" s="335" t="n">
        <f aca="false">H5096-J5096</f>
        <v>536.116</v>
      </c>
      <c r="L5096" s="330"/>
      <c r="M5096" s="262"/>
      <c r="N5096" s="262" t="n">
        <v>606.97</v>
      </c>
      <c r="O5096" s="262" t="n">
        <v>6.67</v>
      </c>
      <c r="P5096" s="262" t="n">
        <v>910.455</v>
      </c>
      <c r="Q5096" s="262" t="n">
        <v>819.4095</v>
      </c>
      <c r="R5096" s="331" t="n">
        <f aca="false">A5096*F5096</f>
        <v>8.5</v>
      </c>
    </row>
    <row r="5097" s="1" customFormat="true" ht="12.75" hidden="false" customHeight="false" outlineLevel="0" collapsed="false">
      <c r="A5097" s="262" t="n">
        <v>3</v>
      </c>
      <c r="B5097" s="332" t="s">
        <v>5166</v>
      </c>
      <c r="C5097" s="332" t="s">
        <v>5167</v>
      </c>
      <c r="D5097" s="332" t="s">
        <v>2423</v>
      </c>
      <c r="E5097" s="262"/>
      <c r="F5097" s="331"/>
      <c r="G5097" s="333" t="n">
        <v>283</v>
      </c>
      <c r="H5097" s="333" t="n">
        <f aca="false">A5097*G5097*(1-H5093/100)</f>
        <v>849</v>
      </c>
      <c r="I5097" s="334" t="n">
        <v>257.465</v>
      </c>
      <c r="J5097" s="334" t="n">
        <f aca="false">(A5097*I5097)/J5093*K5093</f>
        <v>701.097</v>
      </c>
      <c r="K5097" s="335" t="n">
        <f aca="false">H5097-J5097</f>
        <v>147.903</v>
      </c>
      <c r="L5097" s="330"/>
      <c r="M5097" s="262"/>
      <c r="N5097" s="262" t="n">
        <v>257.465</v>
      </c>
      <c r="O5097" s="262" t="n">
        <v>2.33</v>
      </c>
      <c r="P5097" s="262"/>
      <c r="Q5097" s="262" t="n">
        <v>283.2115</v>
      </c>
      <c r="R5097" s="331" t="n">
        <f aca="false">A5097*F5097</f>
        <v>0</v>
      </c>
    </row>
    <row r="5098" s="1" customFormat="true" ht="12.75" hidden="false" customHeight="false" outlineLevel="0" collapsed="false">
      <c r="A5098" s="262" t="n">
        <v>6</v>
      </c>
      <c r="B5098" s="332" t="s">
        <v>5168</v>
      </c>
      <c r="C5098" s="332" t="s">
        <v>5169</v>
      </c>
      <c r="D5098" s="332" t="s">
        <v>856</v>
      </c>
      <c r="E5098" s="262"/>
      <c r="F5098" s="331"/>
      <c r="G5098" s="333" t="n">
        <v>1268</v>
      </c>
      <c r="H5098" s="333" t="n">
        <f aca="false">A5098*G5098*(1-H5093/100)</f>
        <v>7608</v>
      </c>
      <c r="I5098" s="334" t="n">
        <v>1207.765</v>
      </c>
      <c r="J5098" s="334" t="n">
        <f aca="false">(A5098*I5098)/J5093*K5093</f>
        <v>6577.674</v>
      </c>
      <c r="K5098" s="335" t="n">
        <f aca="false">H5098-J5098</f>
        <v>1030.326</v>
      </c>
      <c r="L5098" s="330"/>
      <c r="M5098" s="262"/>
      <c r="N5098" s="262" t="n">
        <v>1207.765</v>
      </c>
      <c r="O5098" s="262" t="n">
        <v>10.93</v>
      </c>
      <c r="P5098" s="262" t="n">
        <v>1811.6475</v>
      </c>
      <c r="Q5098" s="262" t="n">
        <v>1268.1532</v>
      </c>
      <c r="R5098" s="331" t="n">
        <f aca="false">A5098*F5098</f>
        <v>0</v>
      </c>
    </row>
    <row r="5099" s="1" customFormat="true" ht="12.75" hidden="false" customHeight="false" outlineLevel="0" collapsed="false">
      <c r="A5099" s="262" t="n">
        <v>4</v>
      </c>
      <c r="B5099" s="332" t="s">
        <v>2383</v>
      </c>
      <c r="C5099" s="332" t="s">
        <v>1550</v>
      </c>
      <c r="D5099" s="332" t="s">
        <v>2384</v>
      </c>
      <c r="E5099" s="262"/>
      <c r="F5099" s="331" t="n">
        <v>0.78</v>
      </c>
      <c r="G5099" s="333" t="n">
        <v>753</v>
      </c>
      <c r="H5099" s="333" t="n">
        <f aca="false">A5099*G5099*(1-H5093/100)</f>
        <v>3012</v>
      </c>
      <c r="I5099" s="334" t="n">
        <v>537.9075</v>
      </c>
      <c r="J5099" s="334" t="n">
        <f aca="false">(A5099*I5099)/J5093*K5093</f>
        <v>1953.018</v>
      </c>
      <c r="K5099" s="335" t="n">
        <f aca="false">H5099-J5099</f>
        <v>1058.982</v>
      </c>
      <c r="L5099" s="330"/>
      <c r="M5099" s="262"/>
      <c r="N5099" s="262" t="n">
        <v>537.9075</v>
      </c>
      <c r="O5099" s="262" t="n">
        <v>6.13</v>
      </c>
      <c r="P5099" s="262" t="n">
        <v>910</v>
      </c>
      <c r="Q5099" s="262" t="n">
        <v>753.0705</v>
      </c>
      <c r="R5099" s="331" t="n">
        <f aca="false">A5099*F5099</f>
        <v>3.12</v>
      </c>
    </row>
    <row r="5100" s="1" customFormat="true" ht="12.75" hidden="false" customHeight="false" outlineLevel="0" collapsed="false">
      <c r="A5100" s="262" t="n">
        <v>1</v>
      </c>
      <c r="B5100" s="332" t="s">
        <v>2135</v>
      </c>
      <c r="C5100" s="332" t="s">
        <v>1550</v>
      </c>
      <c r="D5100" s="332" t="s">
        <v>2136</v>
      </c>
      <c r="E5100" s="262"/>
      <c r="F5100" s="331" t="n">
        <v>1.94</v>
      </c>
      <c r="G5100" s="333" t="n">
        <v>1330</v>
      </c>
      <c r="H5100" s="333" t="n">
        <f aca="false">A5100*G5100*(1-H5093/100)</f>
        <v>1330</v>
      </c>
      <c r="I5100" s="334" t="n">
        <v>949.65</v>
      </c>
      <c r="J5100" s="334" t="n">
        <f aca="false">(A5100*I5100)/J5093*K5093</f>
        <v>861.99</v>
      </c>
      <c r="K5100" s="335" t="n">
        <f aca="false">H5100-J5100</f>
        <v>468.01</v>
      </c>
      <c r="L5100" s="330"/>
      <c r="M5100" s="262"/>
      <c r="N5100" s="262" t="n">
        <v>949.65</v>
      </c>
      <c r="O5100" s="262" t="n">
        <v>9.74</v>
      </c>
      <c r="P5100" s="262" t="n">
        <v>1420</v>
      </c>
      <c r="Q5100" s="262" t="n">
        <v>1329.51</v>
      </c>
      <c r="R5100" s="331" t="n">
        <f aca="false">A5100*F5100</f>
        <v>1.94</v>
      </c>
    </row>
    <row r="5101" s="1" customFormat="true" ht="12.75" hidden="false" customHeight="false" outlineLevel="0" collapsed="false">
      <c r="A5101" s="262" t="n">
        <v>2</v>
      </c>
      <c r="B5101" s="332" t="s">
        <v>5170</v>
      </c>
      <c r="C5101" s="332" t="s">
        <v>3858</v>
      </c>
      <c r="D5101" s="332" t="s">
        <v>5171</v>
      </c>
      <c r="E5101" s="262"/>
      <c r="F5101" s="331" t="n">
        <v>15</v>
      </c>
      <c r="G5101" s="333" t="n">
        <v>4041</v>
      </c>
      <c r="H5101" s="333" t="n">
        <f aca="false">A5101*G5101*(1-H5093/100)</f>
        <v>8082</v>
      </c>
      <c r="I5101" s="334" t="n">
        <v>2993.1525</v>
      </c>
      <c r="J5101" s="334" t="n">
        <f aca="false">(A5101*I5101)/J5093*K5093</f>
        <v>5433.723</v>
      </c>
      <c r="K5101" s="335" t="n">
        <f aca="false">H5101-J5101</f>
        <v>2648.277</v>
      </c>
      <c r="L5101" s="330"/>
      <c r="M5101" s="262"/>
      <c r="N5101" s="262" t="n">
        <v>2993.1525</v>
      </c>
      <c r="O5101" s="262" t="n">
        <v>34.11</v>
      </c>
      <c r="P5101" s="262" t="n">
        <v>4490</v>
      </c>
      <c r="Q5101" s="262" t="n">
        <v>4040.7559</v>
      </c>
      <c r="R5101" s="331" t="n">
        <f aca="false">A5101*F5101</f>
        <v>30</v>
      </c>
    </row>
    <row r="5102" s="1" customFormat="true" ht="12.75" hidden="false" customHeight="false" outlineLevel="0" collapsed="false">
      <c r="A5102" s="262" t="n">
        <v>1</v>
      </c>
      <c r="B5102" s="332" t="n">
        <v>3084525</v>
      </c>
      <c r="C5102" s="332" t="s">
        <v>1789</v>
      </c>
      <c r="D5102" s="332" t="s">
        <v>2945</v>
      </c>
      <c r="E5102" s="262"/>
      <c r="F5102" s="331"/>
      <c r="G5102" s="333" t="n">
        <v>8128</v>
      </c>
      <c r="H5102" s="333" t="n">
        <f aca="false">A5102*G5102*(1-H5093/100)</f>
        <v>8128</v>
      </c>
      <c r="I5102" s="334" t="n">
        <v>6502.275</v>
      </c>
      <c r="J5102" s="334" t="n">
        <f aca="false">(A5102*I5102)/J5093*K5093</f>
        <v>5902.065</v>
      </c>
      <c r="K5102" s="335" t="n">
        <f aca="false">H5102-J5102</f>
        <v>2225.935</v>
      </c>
      <c r="L5102" s="330"/>
      <c r="M5102" s="262"/>
      <c r="N5102" s="262" t="n">
        <v>6502.275</v>
      </c>
      <c r="O5102" s="262" t="n">
        <v>74.1</v>
      </c>
      <c r="P5102" s="262"/>
      <c r="Q5102" s="262" t="n">
        <v>8127.8438</v>
      </c>
      <c r="R5102" s="331" t="n">
        <f aca="false">A5102*F5102</f>
        <v>0</v>
      </c>
    </row>
    <row r="5103" s="1" customFormat="true" ht="12.75" hidden="false" customHeight="false" outlineLevel="0" collapsed="false">
      <c r="A5103" s="262" t="n">
        <v>1</v>
      </c>
      <c r="B5103" s="332" t="s">
        <v>1021</v>
      </c>
      <c r="C5103" s="332" t="s">
        <v>1263</v>
      </c>
      <c r="D5103" s="332" t="s">
        <v>1022</v>
      </c>
      <c r="E5103" s="262"/>
      <c r="F5103" s="331" t="n">
        <v>0.71</v>
      </c>
      <c r="G5103" s="333" t="n">
        <v>930</v>
      </c>
      <c r="H5103" s="333" t="n">
        <f aca="false">A5103*G5103*(1-H5093/100)</f>
        <v>930</v>
      </c>
      <c r="I5103" s="334" t="n">
        <v>386.9775</v>
      </c>
      <c r="J5103" s="334" t="n">
        <f aca="false">(A5103*I5103)/J5093*K5093</f>
        <v>351.2565</v>
      </c>
      <c r="K5103" s="335" t="n">
        <f aca="false">H5103-J5103</f>
        <v>578.7435</v>
      </c>
      <c r="L5103" s="330"/>
      <c r="M5103" s="262"/>
      <c r="N5103" s="262" t="n">
        <v>386.9775</v>
      </c>
      <c r="O5103" s="262" t="n">
        <v>4.41</v>
      </c>
      <c r="P5103" s="262" t="n">
        <v>1300</v>
      </c>
      <c r="Q5103" s="262" t="n">
        <v>930</v>
      </c>
      <c r="R5103" s="331" t="n">
        <f aca="false">A5103*F5103</f>
        <v>0.71</v>
      </c>
    </row>
    <row r="5104" s="1" customFormat="true" ht="12.75" hidden="false" customHeight="false" outlineLevel="0" collapsed="false">
      <c r="A5104" s="262" t="n">
        <v>1</v>
      </c>
      <c r="B5104" s="332" t="s">
        <v>5172</v>
      </c>
      <c r="C5104" s="332" t="s">
        <v>5173</v>
      </c>
      <c r="D5104" s="332" t="s">
        <v>5174</v>
      </c>
      <c r="E5104" s="262"/>
      <c r="F5104" s="331"/>
      <c r="G5104" s="333" t="n">
        <v>630</v>
      </c>
      <c r="H5104" s="333" t="n">
        <f aca="false">A5104*G5104*(1-H5093/100)</f>
        <v>630</v>
      </c>
      <c r="I5104" s="334" t="n">
        <v>466.83</v>
      </c>
      <c r="J5104" s="334" t="n">
        <f aca="false">(A5104*I5104)/J5093*K5093</f>
        <v>423.738</v>
      </c>
      <c r="K5104" s="335" t="n">
        <f aca="false">H5104-J5104</f>
        <v>206.262</v>
      </c>
      <c r="L5104" s="330"/>
      <c r="M5104" s="262"/>
      <c r="N5104" s="262" t="n">
        <v>466.83</v>
      </c>
      <c r="O5104" s="262" t="n">
        <v>5.13</v>
      </c>
      <c r="P5104" s="262" t="n">
        <v>700</v>
      </c>
      <c r="Q5104" s="262" t="n">
        <v>630.2205</v>
      </c>
      <c r="R5104" s="331" t="n">
        <f aca="false">A5104*F5104</f>
        <v>0</v>
      </c>
    </row>
    <row r="5105" s="1" customFormat="true" ht="12.75" hidden="false" customHeight="false" outlineLevel="0" collapsed="false">
      <c r="A5105" s="262" t="n">
        <v>2</v>
      </c>
      <c r="B5105" s="332" t="s">
        <v>4783</v>
      </c>
      <c r="C5105" s="332" t="s">
        <v>4784</v>
      </c>
      <c r="D5105" s="332" t="s">
        <v>4785</v>
      </c>
      <c r="E5105" s="262"/>
      <c r="F5105" s="331" t="n">
        <v>0.001</v>
      </c>
      <c r="G5105" s="333" t="n">
        <v>25</v>
      </c>
      <c r="H5105" s="333" t="n">
        <f aca="false">A5105*G5105*(1-H5093/100)</f>
        <v>50</v>
      </c>
      <c r="I5105" s="334" t="n">
        <v>18.4275</v>
      </c>
      <c r="J5105" s="334" t="n">
        <f aca="false">(A5105*I5105)/J5093*K5093</f>
        <v>33.453</v>
      </c>
      <c r="K5105" s="335" t="n">
        <f aca="false">H5105-J5105</f>
        <v>16.547</v>
      </c>
      <c r="L5105" s="330"/>
      <c r="M5105" s="262"/>
      <c r="N5105" s="262" t="n">
        <v>18.4275</v>
      </c>
      <c r="O5105" s="262" t="n">
        <v>0.21</v>
      </c>
      <c r="P5105" s="262" t="n">
        <v>40</v>
      </c>
      <c r="Q5105" s="262" t="n">
        <v>24.8771</v>
      </c>
      <c r="R5105" s="331" t="n">
        <f aca="false">A5105*F5105</f>
        <v>0.002</v>
      </c>
    </row>
    <row r="5106" s="1" customFormat="true" ht="12.75" hidden="false" customHeight="false" outlineLevel="0" collapsed="false">
      <c r="A5106" s="262" t="n">
        <v>2</v>
      </c>
      <c r="B5106" s="332" t="s">
        <v>5175</v>
      </c>
      <c r="C5106" s="332" t="s">
        <v>4447</v>
      </c>
      <c r="D5106" s="332" t="s">
        <v>5176</v>
      </c>
      <c r="E5106" s="262"/>
      <c r="F5106" s="331" t="n">
        <v>2.4</v>
      </c>
      <c r="G5106" s="333" t="n">
        <v>1437</v>
      </c>
      <c r="H5106" s="333" t="n">
        <f aca="false">A5106*G5106*(1-H5093/100)</f>
        <v>2874</v>
      </c>
      <c r="I5106" s="334" t="n">
        <v>1064.1881</v>
      </c>
      <c r="J5106" s="334" t="n">
        <f aca="false">(A5106*I5106)/J5093*K5093</f>
        <v>1931.91070461539</v>
      </c>
      <c r="K5106" s="335" t="n">
        <f aca="false">H5106-J5106</f>
        <v>942.089295384615</v>
      </c>
      <c r="L5106" s="330"/>
      <c r="M5106" s="262"/>
      <c r="N5106" s="262" t="n">
        <v>1064.1881</v>
      </c>
      <c r="O5106" s="262" t="n">
        <v>12.1275</v>
      </c>
      <c r="P5106" s="262" t="n">
        <v>1920</v>
      </c>
      <c r="Q5106" s="262" t="n">
        <v>1437</v>
      </c>
      <c r="R5106" s="331" t="n">
        <f aca="false">A5106*F5106</f>
        <v>4.8</v>
      </c>
    </row>
    <row r="5107" s="1" customFormat="true" ht="12.75" hidden="false" customHeight="false" outlineLevel="0" collapsed="false">
      <c r="A5107" s="336" t="n">
        <f aca="false">SUM(A5094:A5106)</f>
        <v>40</v>
      </c>
      <c r="B5107" s="336" t="s">
        <v>377</v>
      </c>
      <c r="C5107" s="336"/>
      <c r="D5107" s="336"/>
      <c r="E5107" s="336"/>
      <c r="F5107" s="337" t="n">
        <f aca="false">R5107</f>
        <v>272.072</v>
      </c>
      <c r="G5107" s="338"/>
      <c r="H5107" s="339" t="n">
        <f aca="false">SUM(H5094:H5106)</f>
        <v>71186</v>
      </c>
      <c r="I5107" s="340"/>
      <c r="J5107" s="341" t="n">
        <f aca="false">SUM(J5094:J5106)</f>
        <v>49727.6042046154</v>
      </c>
      <c r="K5107" s="335" t="n">
        <f aca="false">SUM(K5094:K5106)</f>
        <v>21458.3957953846</v>
      </c>
      <c r="L5107" s="330"/>
      <c r="M5107" s="262"/>
      <c r="N5107" s="262"/>
      <c r="O5107" s="262"/>
      <c r="P5107" s="262"/>
      <c r="Q5107" s="262"/>
      <c r="R5107" s="331" t="n">
        <f aca="false">SUM(R5094:R5106)</f>
        <v>272.072</v>
      </c>
    </row>
    <row r="5108" s="1" customFormat="true" ht="12.75" hidden="false" customHeight="false" outlineLevel="0" collapsed="false">
      <c r="A5108" s="262"/>
      <c r="B5108" s="272" t="s">
        <v>914</v>
      </c>
      <c r="C5108" s="342"/>
      <c r="D5108" s="342"/>
      <c r="E5108" s="262"/>
      <c r="F5108" s="262"/>
      <c r="G5108" s="333"/>
      <c r="H5108" s="343" t="n">
        <v>0</v>
      </c>
      <c r="I5108" s="344" t="n">
        <f aca="false">K5109/J5109</f>
        <v>0.431518794010048</v>
      </c>
      <c r="J5108" s="345"/>
      <c r="K5108" s="335"/>
      <c r="L5108" s="330"/>
      <c r="M5108" s="262"/>
      <c r="N5108" s="262"/>
      <c r="O5108" s="262"/>
      <c r="P5108" s="262"/>
      <c r="Q5108" s="262"/>
      <c r="R5108" s="331"/>
    </row>
    <row r="5109" s="1" customFormat="true" ht="13.5" hidden="false" customHeight="false" outlineLevel="0" collapsed="false">
      <c r="A5109" s="346"/>
      <c r="B5109" s="346" t="s">
        <v>915</v>
      </c>
      <c r="C5109" s="346"/>
      <c r="D5109" s="346"/>
      <c r="E5109" s="346"/>
      <c r="F5109" s="347"/>
      <c r="G5109" s="348"/>
      <c r="H5109" s="349" t="n">
        <f aca="false">SUM(H5107:H5108)</f>
        <v>71186</v>
      </c>
      <c r="I5109" s="350" t="n">
        <f aca="false">K5109/H5109</f>
        <v>0.301441235571385</v>
      </c>
      <c r="J5109" s="351" t="n">
        <f aca="false">SUM(J5107:J5108)</f>
        <v>49727.6042046154</v>
      </c>
      <c r="K5109" s="352" t="n">
        <f aca="false">H5109-J5109</f>
        <v>21458.3957953846</v>
      </c>
      <c r="L5109" s="330"/>
      <c r="M5109" s="262"/>
      <c r="N5109" s="262"/>
      <c r="O5109" s="262"/>
      <c r="P5109" s="262"/>
      <c r="Q5109" s="262"/>
      <c r="R5109" s="331"/>
    </row>
    <row r="5110" s="1" customFormat="true" ht="13.5" hidden="false" customHeight="false" outlineLevel="0" collapsed="false">
      <c r="A5110" s="262"/>
      <c r="B5110" s="332"/>
      <c r="C5110" s="342"/>
      <c r="D5110" s="342"/>
      <c r="E5110" s="262"/>
      <c r="F5110" s="262"/>
      <c r="G5110" s="262"/>
      <c r="H5110" s="262"/>
      <c r="I5110" s="354"/>
      <c r="J5110" s="354"/>
      <c r="K5110" s="355"/>
      <c r="L5110" s="330"/>
      <c r="M5110" s="262"/>
      <c r="N5110" s="262"/>
      <c r="O5110" s="262"/>
      <c r="P5110" s="262"/>
      <c r="Q5110" s="262"/>
      <c r="R5110" s="331"/>
    </row>
    <row r="5111" s="1" customFormat="true" ht="13.5" hidden="false" customHeight="false" outlineLevel="0" collapsed="false">
      <c r="A5111" s="322"/>
      <c r="B5111" s="323" t="s">
        <v>5177</v>
      </c>
      <c r="C5111" s="324" t="s">
        <v>5178</v>
      </c>
      <c r="D5111" s="325" t="n">
        <v>42815</v>
      </c>
      <c r="E5111" s="322"/>
      <c r="F5111" s="322" t="s">
        <v>5179</v>
      </c>
      <c r="G5111" s="324"/>
      <c r="H5111" s="326" t="n">
        <v>0</v>
      </c>
      <c r="I5111" s="327" t="s">
        <v>358</v>
      </c>
      <c r="J5111" s="328" t="n">
        <v>65</v>
      </c>
      <c r="K5111" s="329" t="n">
        <v>59</v>
      </c>
      <c r="L5111" s="330"/>
      <c r="M5111" s="262"/>
      <c r="N5111" s="262"/>
      <c r="O5111" s="262"/>
      <c r="P5111" s="262"/>
      <c r="Q5111" s="262"/>
      <c r="R5111" s="331"/>
    </row>
    <row r="5112" s="1" customFormat="true" ht="12.75" hidden="false" customHeight="false" outlineLevel="0" collapsed="false">
      <c r="A5112" s="262" t="n">
        <v>8</v>
      </c>
      <c r="B5112" s="332" t="s">
        <v>1016</v>
      </c>
      <c r="C5112" s="332" t="s">
        <v>1263</v>
      </c>
      <c r="D5112" s="332" t="s">
        <v>1018</v>
      </c>
      <c r="E5112" s="262"/>
      <c r="F5112" s="331" t="n">
        <v>0.71</v>
      </c>
      <c r="G5112" s="333" t="n">
        <v>930</v>
      </c>
      <c r="H5112" s="333" t="n">
        <f aca="false">A5112*G5112*(1-H5111/100)</f>
        <v>7440</v>
      </c>
      <c r="I5112" s="334" t="n">
        <v>403.65</v>
      </c>
      <c r="J5112" s="334" t="n">
        <f aca="false">(A5112*I5112)/J5111*K5111</f>
        <v>2931.12</v>
      </c>
      <c r="K5112" s="335" t="n">
        <f aca="false">H5112-J5112</f>
        <v>4508.88</v>
      </c>
      <c r="L5112" s="330"/>
      <c r="M5112" s="262"/>
      <c r="N5112" s="262" t="n">
        <v>403.65</v>
      </c>
      <c r="O5112" s="262" t="n">
        <v>4.6</v>
      </c>
      <c r="P5112" s="262" t="n">
        <v>1300</v>
      </c>
      <c r="Q5112" s="262" t="n">
        <v>930</v>
      </c>
      <c r="R5112" s="331" t="n">
        <f aca="false">A5112*F5112</f>
        <v>5.68</v>
      </c>
    </row>
    <row r="5113" s="1" customFormat="true" ht="12.75" hidden="false" customHeight="false" outlineLevel="0" collapsed="false">
      <c r="A5113" s="262" t="n">
        <v>4</v>
      </c>
      <c r="B5113" s="332" t="s">
        <v>1019</v>
      </c>
      <c r="C5113" s="332" t="s">
        <v>1263</v>
      </c>
      <c r="D5113" s="332" t="s">
        <v>1020</v>
      </c>
      <c r="E5113" s="262"/>
      <c r="F5113" s="331" t="n">
        <v>0.71</v>
      </c>
      <c r="G5113" s="333" t="n">
        <v>930</v>
      </c>
      <c r="H5113" s="333" t="n">
        <f aca="false">A5113*G5113*(1-H5111/100)</f>
        <v>3720</v>
      </c>
      <c r="I5113" s="334" t="n">
        <v>386.9775</v>
      </c>
      <c r="J5113" s="334" t="n">
        <f aca="false">(A5113*I5113)/J5111*K5111</f>
        <v>1405.026</v>
      </c>
      <c r="K5113" s="335" t="n">
        <f aca="false">H5113-J5113</f>
        <v>2314.974</v>
      </c>
      <c r="L5113" s="330"/>
      <c r="M5113" s="262"/>
      <c r="N5113" s="262" t="n">
        <v>386.9775</v>
      </c>
      <c r="O5113" s="262" t="n">
        <v>4.41</v>
      </c>
      <c r="P5113" s="262" t="n">
        <v>1300</v>
      </c>
      <c r="Q5113" s="262" t="n">
        <v>930</v>
      </c>
      <c r="R5113" s="331" t="n">
        <f aca="false">A5113*F5113</f>
        <v>2.84</v>
      </c>
    </row>
    <row r="5114" s="1" customFormat="true" ht="12.75" hidden="false" customHeight="false" outlineLevel="0" collapsed="false">
      <c r="A5114" s="262" t="n">
        <v>2</v>
      </c>
      <c r="B5114" s="332" t="s">
        <v>1021</v>
      </c>
      <c r="C5114" s="332" t="s">
        <v>1263</v>
      </c>
      <c r="D5114" s="332" t="s">
        <v>1022</v>
      </c>
      <c r="E5114" s="262"/>
      <c r="F5114" s="331" t="n">
        <v>0.71</v>
      </c>
      <c r="G5114" s="333" t="n">
        <v>930</v>
      </c>
      <c r="H5114" s="333" t="n">
        <f aca="false">A5114*G5114*(1-H5111/100)</f>
        <v>1860</v>
      </c>
      <c r="I5114" s="334" t="n">
        <v>386.9775</v>
      </c>
      <c r="J5114" s="334" t="n">
        <f aca="false">(A5114*I5114)/J5111*K5111</f>
        <v>702.513</v>
      </c>
      <c r="K5114" s="335" t="n">
        <f aca="false">H5114-J5114</f>
        <v>1157.487</v>
      </c>
      <c r="L5114" s="330"/>
      <c r="M5114" s="262"/>
      <c r="N5114" s="262" t="n">
        <v>386.9775</v>
      </c>
      <c r="O5114" s="262" t="n">
        <v>4.41</v>
      </c>
      <c r="P5114" s="262" t="n">
        <v>1300</v>
      </c>
      <c r="Q5114" s="262" t="n">
        <v>930</v>
      </c>
      <c r="R5114" s="331" t="n">
        <f aca="false">A5114*F5114</f>
        <v>1.42</v>
      </c>
    </row>
    <row r="5115" s="1" customFormat="true" ht="12.75" hidden="false" customHeight="false" outlineLevel="0" collapsed="false">
      <c r="A5115" s="262" t="n">
        <v>6</v>
      </c>
      <c r="B5115" s="332" t="s">
        <v>1060</v>
      </c>
      <c r="C5115" s="332" t="s">
        <v>1263</v>
      </c>
      <c r="D5115" s="332" t="s">
        <v>1061</v>
      </c>
      <c r="E5115" s="262"/>
      <c r="F5115" s="331" t="n">
        <v>0.71</v>
      </c>
      <c r="G5115" s="333" t="n">
        <v>930</v>
      </c>
      <c r="H5115" s="333" t="n">
        <f aca="false">A5115*G5115*(1-H5111/100)</f>
        <v>5580</v>
      </c>
      <c r="I5115" s="334" t="n">
        <v>386.9775</v>
      </c>
      <c r="J5115" s="334" t="n">
        <f aca="false">(A5115*I5115)/J5111*K5111</f>
        <v>2107.539</v>
      </c>
      <c r="K5115" s="335" t="n">
        <f aca="false">H5115-J5115</f>
        <v>3472.461</v>
      </c>
      <c r="L5115" s="330"/>
      <c r="M5115" s="262"/>
      <c r="N5115" s="262" t="n">
        <v>386.9775</v>
      </c>
      <c r="O5115" s="262" t="n">
        <v>4.41</v>
      </c>
      <c r="P5115" s="262" t="n">
        <v>1300</v>
      </c>
      <c r="Q5115" s="262" t="n">
        <v>930</v>
      </c>
      <c r="R5115" s="331" t="n">
        <f aca="false">A5115*F5115</f>
        <v>4.26</v>
      </c>
    </row>
    <row r="5116" s="1" customFormat="true" ht="12.75" hidden="false" customHeight="false" outlineLevel="0" collapsed="false">
      <c r="A5116" s="336" t="n">
        <f aca="false">SUM(A5112:A5115)</f>
        <v>20</v>
      </c>
      <c r="B5116" s="336" t="s">
        <v>377</v>
      </c>
      <c r="C5116" s="336"/>
      <c r="D5116" s="336"/>
      <c r="E5116" s="336"/>
      <c r="F5116" s="337" t="n">
        <f aca="false">R5116</f>
        <v>14.2</v>
      </c>
      <c r="G5116" s="338"/>
      <c r="H5116" s="339" t="n">
        <f aca="false">SUM(H5112:H5115)</f>
        <v>18600</v>
      </c>
      <c r="I5116" s="340"/>
      <c r="J5116" s="341" t="n">
        <f aca="false">SUM(J5112:J5115)</f>
        <v>7146.198</v>
      </c>
      <c r="K5116" s="335" t="n">
        <f aca="false">SUM(K5112:K5115)</f>
        <v>11453.802</v>
      </c>
      <c r="L5116" s="330"/>
      <c r="M5116" s="262"/>
      <c r="N5116" s="262"/>
      <c r="O5116" s="262"/>
      <c r="P5116" s="262"/>
      <c r="Q5116" s="262"/>
      <c r="R5116" s="331" t="n">
        <f aca="false">SUM(R5112:R5115)</f>
        <v>14.2</v>
      </c>
    </row>
    <row r="5117" s="1" customFormat="true" ht="12.75" hidden="false" customHeight="false" outlineLevel="0" collapsed="false">
      <c r="A5117" s="262"/>
      <c r="B5117" s="272" t="s">
        <v>914</v>
      </c>
      <c r="C5117" s="342"/>
      <c r="D5117" s="342"/>
      <c r="E5117" s="262"/>
      <c r="F5117" s="262"/>
      <c r="G5117" s="333"/>
      <c r="H5117" s="343" t="n">
        <v>0</v>
      </c>
      <c r="I5117" s="344" t="n">
        <f aca="false">K5118/J5118</f>
        <v>1.60278262650993</v>
      </c>
      <c r="J5117" s="345"/>
      <c r="K5117" s="335"/>
      <c r="L5117" s="330"/>
      <c r="M5117" s="262"/>
      <c r="N5117" s="262"/>
      <c r="O5117" s="262"/>
      <c r="P5117" s="262"/>
      <c r="Q5117" s="262"/>
      <c r="R5117" s="331"/>
    </row>
    <row r="5118" s="1" customFormat="true" ht="13.5" hidden="false" customHeight="false" outlineLevel="0" collapsed="false">
      <c r="A5118" s="346"/>
      <c r="B5118" s="346" t="s">
        <v>915</v>
      </c>
      <c r="C5118" s="346"/>
      <c r="D5118" s="346"/>
      <c r="E5118" s="346"/>
      <c r="F5118" s="347"/>
      <c r="G5118" s="348"/>
      <c r="H5118" s="349" t="n">
        <f aca="false">SUM(H5116:H5117)</f>
        <v>18600</v>
      </c>
      <c r="I5118" s="350" t="n">
        <f aca="false">K5118/H5118</f>
        <v>0.615795806451613</v>
      </c>
      <c r="J5118" s="351" t="n">
        <f aca="false">SUM(J5116:J5117)</f>
        <v>7146.198</v>
      </c>
      <c r="K5118" s="352" t="n">
        <f aca="false">H5118-J5118</f>
        <v>11453.802</v>
      </c>
      <c r="L5118" s="330"/>
      <c r="M5118" s="262"/>
      <c r="N5118" s="262"/>
      <c r="O5118" s="262"/>
      <c r="P5118" s="262"/>
      <c r="Q5118" s="262"/>
      <c r="R5118" s="331"/>
    </row>
    <row r="5119" s="1" customFormat="true" ht="13.5" hidden="false" customHeight="false" outlineLevel="0" collapsed="false">
      <c r="A5119" s="262"/>
      <c r="B5119" s="332"/>
      <c r="C5119" s="342"/>
      <c r="D5119" s="342"/>
      <c r="E5119" s="262"/>
      <c r="F5119" s="262"/>
      <c r="G5119" s="262"/>
      <c r="H5119" s="262"/>
      <c r="I5119" s="354"/>
      <c r="J5119" s="354"/>
      <c r="K5119" s="355"/>
      <c r="L5119" s="330"/>
      <c r="M5119" s="262"/>
      <c r="N5119" s="262"/>
      <c r="O5119" s="262"/>
      <c r="P5119" s="262"/>
      <c r="Q5119" s="262"/>
      <c r="R5119" s="331"/>
    </row>
    <row r="5120" s="1" customFormat="true" ht="13.5" hidden="false" customHeight="false" outlineLevel="0" collapsed="false">
      <c r="A5120" s="322"/>
      <c r="B5120" s="323" t="s">
        <v>5180</v>
      </c>
      <c r="C5120" s="324"/>
      <c r="D5120" s="325" t="n">
        <v>42815</v>
      </c>
      <c r="E5120" s="322"/>
      <c r="F5120" s="322" t="s">
        <v>5179</v>
      </c>
      <c r="G5120" s="324"/>
      <c r="H5120" s="326" t="n">
        <v>0</v>
      </c>
      <c r="I5120" s="327" t="s">
        <v>358</v>
      </c>
      <c r="J5120" s="328" t="n">
        <v>65</v>
      </c>
      <c r="K5120" s="329" t="n">
        <v>59</v>
      </c>
      <c r="L5120" s="330"/>
      <c r="M5120" s="262"/>
      <c r="N5120" s="262"/>
      <c r="O5120" s="262"/>
      <c r="P5120" s="262"/>
      <c r="Q5120" s="262"/>
      <c r="R5120" s="331"/>
    </row>
    <row r="5121" s="1" customFormat="true" ht="12.75" hidden="false" customHeight="false" outlineLevel="0" collapsed="false">
      <c r="A5121" s="262" t="n">
        <v>2</v>
      </c>
      <c r="B5121" s="332" t="s">
        <v>5181</v>
      </c>
      <c r="C5121" s="332" t="s">
        <v>4237</v>
      </c>
      <c r="D5121" s="332" t="s">
        <v>5182</v>
      </c>
      <c r="E5121" s="262"/>
      <c r="F5121" s="331" t="n">
        <v>36.4</v>
      </c>
      <c r="G5121" s="333" t="n">
        <v>8800</v>
      </c>
      <c r="H5121" s="333" t="n">
        <f aca="false">A5121*G5121*(1-H5120/100)</f>
        <v>17600</v>
      </c>
      <c r="I5121" s="334" t="n">
        <v>5703.75</v>
      </c>
      <c r="J5121" s="334" t="n">
        <f aca="false">(A5121*I5121)/J5120*K5120</f>
        <v>10354.5</v>
      </c>
      <c r="K5121" s="335" t="n">
        <f aca="false">H5121-J5121</f>
        <v>7245.5</v>
      </c>
      <c r="L5121" s="330"/>
      <c r="M5121" s="262"/>
      <c r="N5121" s="262" t="n">
        <v>5703.75</v>
      </c>
      <c r="O5121" s="262" t="n">
        <v>65</v>
      </c>
      <c r="P5121" s="262" t="n">
        <v>8560</v>
      </c>
      <c r="Q5121" s="262" t="n">
        <v>7700.0625</v>
      </c>
      <c r="R5121" s="331" t="n">
        <f aca="false">A5121*F5121</f>
        <v>72.8</v>
      </c>
    </row>
    <row r="5122" s="1" customFormat="true" ht="12.75" hidden="false" customHeight="false" outlineLevel="0" collapsed="false">
      <c r="A5122" s="262" t="n">
        <v>10</v>
      </c>
      <c r="B5122" s="332" t="s">
        <v>2688</v>
      </c>
      <c r="C5122" s="332" t="s">
        <v>1931</v>
      </c>
      <c r="D5122" s="332" t="s">
        <v>2689</v>
      </c>
      <c r="E5122" s="262"/>
      <c r="F5122" s="331" t="n">
        <v>0.08</v>
      </c>
      <c r="G5122" s="333" t="n">
        <v>150</v>
      </c>
      <c r="H5122" s="333" t="n">
        <f aca="false">A5122*G5122*(1-H5120/100)</f>
        <v>1500</v>
      </c>
      <c r="I5122" s="334" t="n">
        <v>92.1375</v>
      </c>
      <c r="J5122" s="334" t="n">
        <f aca="false">(A5122*I5122)/J5120*K5120</f>
        <v>836.325</v>
      </c>
      <c r="K5122" s="335" t="n">
        <f aca="false">H5122-J5122</f>
        <v>663.675</v>
      </c>
      <c r="L5122" s="330"/>
      <c r="M5122" s="262"/>
      <c r="N5122" s="262" t="n">
        <v>92.1375</v>
      </c>
      <c r="O5122" s="262" t="n">
        <v>1.05</v>
      </c>
      <c r="P5122" s="262" t="n">
        <v>150</v>
      </c>
      <c r="Q5122" s="262" t="n">
        <v>124.3856</v>
      </c>
      <c r="R5122" s="331" t="n">
        <f aca="false">A5122*F5122</f>
        <v>0.8</v>
      </c>
    </row>
    <row r="5123" s="1" customFormat="true" ht="12.75" hidden="false" customHeight="false" outlineLevel="0" collapsed="false">
      <c r="A5123" s="262" t="n">
        <v>20</v>
      </c>
      <c r="B5123" s="332" t="s">
        <v>1801</v>
      </c>
      <c r="C5123" s="332" t="s">
        <v>1802</v>
      </c>
      <c r="D5123" s="332" t="s">
        <v>1803</v>
      </c>
      <c r="E5123" s="262"/>
      <c r="F5123" s="331" t="n">
        <v>0.01</v>
      </c>
      <c r="G5123" s="333" t="n">
        <v>30</v>
      </c>
      <c r="H5123" s="333" t="n">
        <f aca="false">A5123*G5123*(1-H5120/100)</f>
        <v>600</v>
      </c>
      <c r="I5123" s="334" t="n">
        <v>15.795</v>
      </c>
      <c r="J5123" s="334" t="n">
        <f aca="false">(A5123*I5123)/J5120*K5120</f>
        <v>286.74</v>
      </c>
      <c r="K5123" s="335" t="n">
        <f aca="false">H5123-J5123</f>
        <v>313.26</v>
      </c>
      <c r="L5123" s="330"/>
      <c r="M5123" s="262"/>
      <c r="N5123" s="262" t="n">
        <v>15.795</v>
      </c>
      <c r="O5123" s="262" t="n">
        <v>0.18</v>
      </c>
      <c r="P5123" s="262" t="n">
        <v>30</v>
      </c>
      <c r="Q5123" s="262" t="n">
        <v>21.3233</v>
      </c>
      <c r="R5123" s="331" t="n">
        <f aca="false">A5123*F5123</f>
        <v>0.2</v>
      </c>
    </row>
    <row r="5124" s="1" customFormat="true" ht="12.75" hidden="false" customHeight="false" outlineLevel="0" collapsed="false">
      <c r="A5124" s="336" t="n">
        <f aca="false">SUM(A5121:A5123)</f>
        <v>32</v>
      </c>
      <c r="B5124" s="336" t="s">
        <v>377</v>
      </c>
      <c r="C5124" s="336"/>
      <c r="D5124" s="336"/>
      <c r="E5124" s="336"/>
      <c r="F5124" s="337" t="n">
        <f aca="false">R5124</f>
        <v>73.8</v>
      </c>
      <c r="G5124" s="338"/>
      <c r="H5124" s="339" t="n">
        <f aca="false">SUM(H5121:H5123)</f>
        <v>19700</v>
      </c>
      <c r="I5124" s="340"/>
      <c r="J5124" s="341" t="n">
        <f aca="false">SUM(J5121:J5123)</f>
        <v>11477.565</v>
      </c>
      <c r="K5124" s="335" t="n">
        <f aca="false">SUM(K5121:K5123)</f>
        <v>8222.435</v>
      </c>
      <c r="L5124" s="330"/>
      <c r="M5124" s="262"/>
      <c r="N5124" s="262"/>
      <c r="O5124" s="262"/>
      <c r="P5124" s="262"/>
      <c r="Q5124" s="262"/>
      <c r="R5124" s="331" t="n">
        <f aca="false">SUM(R5121:R5123)</f>
        <v>73.8</v>
      </c>
    </row>
    <row r="5125" s="1" customFormat="true" ht="12.75" hidden="false" customHeight="false" outlineLevel="0" collapsed="false">
      <c r="A5125" s="262"/>
      <c r="B5125" s="272" t="s">
        <v>914</v>
      </c>
      <c r="C5125" s="342"/>
      <c r="D5125" s="342"/>
      <c r="E5125" s="262"/>
      <c r="F5125" s="262"/>
      <c r="G5125" s="333"/>
      <c r="H5125" s="343" t="n">
        <v>0</v>
      </c>
      <c r="I5125" s="344" t="n">
        <f aca="false">K5126/J5126</f>
        <v>0.716391935048941</v>
      </c>
      <c r="J5125" s="345"/>
      <c r="K5125" s="335"/>
      <c r="L5125" s="330"/>
      <c r="M5125" s="262"/>
      <c r="N5125" s="262"/>
      <c r="O5125" s="262"/>
      <c r="P5125" s="262"/>
      <c r="Q5125" s="262"/>
      <c r="R5125" s="331"/>
    </row>
    <row r="5126" s="1" customFormat="true" ht="13.5" hidden="false" customHeight="false" outlineLevel="0" collapsed="false">
      <c r="A5126" s="346"/>
      <c r="B5126" s="346" t="s">
        <v>915</v>
      </c>
      <c r="C5126" s="346"/>
      <c r="D5126" s="346"/>
      <c r="E5126" s="346"/>
      <c r="F5126" s="347"/>
      <c r="G5126" s="348"/>
      <c r="H5126" s="349" t="n">
        <f aca="false">SUM(H5124:H5125)</f>
        <v>19700</v>
      </c>
      <c r="I5126" s="350" t="n">
        <f aca="false">K5126/H5126</f>
        <v>0.417382487309645</v>
      </c>
      <c r="J5126" s="351" t="n">
        <f aca="false">SUM(J5124:J5125)</f>
        <v>11477.565</v>
      </c>
      <c r="K5126" s="352" t="n">
        <f aca="false">H5126-J5126</f>
        <v>8222.435</v>
      </c>
      <c r="L5126" s="330"/>
      <c r="M5126" s="262"/>
      <c r="N5126" s="262"/>
      <c r="O5126" s="262"/>
      <c r="P5126" s="262"/>
      <c r="Q5126" s="262"/>
      <c r="R5126" s="331"/>
    </row>
    <row r="5127" s="1" customFormat="true" ht="13.5" hidden="false" customHeight="false" outlineLevel="0" collapsed="false">
      <c r="A5127" s="262"/>
      <c r="B5127" s="332"/>
      <c r="C5127" s="342"/>
      <c r="D5127" s="342"/>
      <c r="E5127" s="262"/>
      <c r="F5127" s="262"/>
      <c r="G5127" s="262"/>
      <c r="H5127" s="262"/>
      <c r="I5127" s="354"/>
      <c r="J5127" s="354"/>
      <c r="K5127" s="355"/>
      <c r="L5127" s="330"/>
      <c r="M5127" s="262"/>
      <c r="N5127" s="262"/>
      <c r="O5127" s="262"/>
      <c r="P5127" s="262"/>
      <c r="Q5127" s="262"/>
      <c r="R5127" s="331"/>
    </row>
    <row r="5128" s="1" customFormat="true" ht="13.5" hidden="false" customHeight="false" outlineLevel="0" collapsed="false">
      <c r="A5128" s="322"/>
      <c r="B5128" s="323" t="s">
        <v>5183</v>
      </c>
      <c r="C5128" s="324" t="s">
        <v>5184</v>
      </c>
      <c r="D5128" s="325" t="n">
        <v>42815</v>
      </c>
      <c r="E5128" s="322"/>
      <c r="F5128" s="322" t="s">
        <v>5185</v>
      </c>
      <c r="G5128" s="324"/>
      <c r="H5128" s="326" t="n">
        <v>0</v>
      </c>
      <c r="I5128" s="327" t="s">
        <v>358</v>
      </c>
      <c r="J5128" s="328" t="n">
        <v>65</v>
      </c>
      <c r="K5128" s="329" t="n">
        <v>59</v>
      </c>
      <c r="L5128" s="330"/>
      <c r="M5128" s="262"/>
      <c r="N5128" s="262"/>
      <c r="O5128" s="262"/>
      <c r="P5128" s="262"/>
      <c r="Q5128" s="262"/>
      <c r="R5128" s="331"/>
    </row>
    <row r="5129" s="1" customFormat="true" ht="12.75" hidden="false" customHeight="false" outlineLevel="0" collapsed="false">
      <c r="A5129" s="262" t="n">
        <v>1</v>
      </c>
      <c r="B5129" s="332" t="s">
        <v>5186</v>
      </c>
      <c r="C5129" s="332" t="s">
        <v>1087</v>
      </c>
      <c r="D5129" s="332" t="s">
        <v>5187</v>
      </c>
      <c r="E5129" s="262"/>
      <c r="F5129" s="331" t="n">
        <v>0.031</v>
      </c>
      <c r="G5129" s="333" t="n">
        <v>557</v>
      </c>
      <c r="H5129" s="333" t="n">
        <f aca="false">A5129*G5129*(1-H5128/100)</f>
        <v>557</v>
      </c>
      <c r="I5129" s="334" t="n">
        <v>412.23</v>
      </c>
      <c r="J5129" s="334" t="n">
        <f aca="false">(A5129*I5129)/J5128*K5128</f>
        <v>374.178</v>
      </c>
      <c r="K5129" s="335" t="n">
        <f aca="false">H5129-J5129</f>
        <v>182.822</v>
      </c>
      <c r="L5129" s="330"/>
      <c r="M5129" s="262"/>
      <c r="N5129" s="262" t="n">
        <v>412.23</v>
      </c>
      <c r="O5129" s="262" t="n">
        <v>4.53</v>
      </c>
      <c r="P5129" s="262" t="n">
        <v>620</v>
      </c>
      <c r="Q5129" s="262" t="n">
        <v>556.5105</v>
      </c>
      <c r="R5129" s="331" t="n">
        <f aca="false">A5129*F5129</f>
        <v>0.031</v>
      </c>
    </row>
    <row r="5130" s="1" customFormat="true" ht="12.75" hidden="false" customHeight="false" outlineLevel="0" collapsed="false">
      <c r="A5130" s="262" t="n">
        <v>2</v>
      </c>
      <c r="B5130" s="332" t="s">
        <v>2990</v>
      </c>
      <c r="C5130" s="332" t="s">
        <v>2921</v>
      </c>
      <c r="D5130" s="332" t="s">
        <v>856</v>
      </c>
      <c r="E5130" s="262"/>
      <c r="F5130" s="331"/>
      <c r="G5130" s="333" t="n">
        <v>301</v>
      </c>
      <c r="H5130" s="333" t="n">
        <f aca="false">A5130*G5130*(1-H5128/100)</f>
        <v>602</v>
      </c>
      <c r="I5130" s="334" t="n">
        <v>231.725</v>
      </c>
      <c r="J5130" s="334" t="n">
        <f aca="false">(A5130*I5130)/J5128*K5128</f>
        <v>420.67</v>
      </c>
      <c r="K5130" s="335" t="n">
        <f aca="false">H5130-J5130</f>
        <v>181.33</v>
      </c>
      <c r="L5130" s="330"/>
      <c r="M5130" s="262"/>
      <c r="N5130" s="262" t="n">
        <v>231.725</v>
      </c>
      <c r="O5130" s="262" t="n">
        <v>2.3</v>
      </c>
      <c r="P5130" s="262" t="n">
        <v>340</v>
      </c>
      <c r="Q5130" s="262" t="n">
        <v>301.2425</v>
      </c>
      <c r="R5130" s="331" t="n">
        <f aca="false">A5130*F5130</f>
        <v>0</v>
      </c>
    </row>
    <row r="5131" s="1" customFormat="true" ht="12.75" hidden="false" customHeight="false" outlineLevel="0" collapsed="false">
      <c r="A5131" s="262" t="n">
        <v>2</v>
      </c>
      <c r="B5131" s="332" t="s">
        <v>5188</v>
      </c>
      <c r="C5131" s="332" t="s">
        <v>4344</v>
      </c>
      <c r="D5131" s="332" t="s">
        <v>856</v>
      </c>
      <c r="E5131" s="262"/>
      <c r="F5131" s="331"/>
      <c r="G5131" s="333" t="n">
        <v>75</v>
      </c>
      <c r="H5131" s="333" t="n">
        <f aca="false">A5131*G5131*(1-H5128/100)</f>
        <v>150</v>
      </c>
      <c r="I5131" s="334" t="n">
        <v>70.2</v>
      </c>
      <c r="J5131" s="334" t="n">
        <f aca="false">(A5131*I5131)/J5128*K5128</f>
        <v>127.44</v>
      </c>
      <c r="K5131" s="335" t="n">
        <f aca="false">H5131-J5131</f>
        <v>22.56</v>
      </c>
      <c r="L5131" s="330"/>
      <c r="M5131" s="262"/>
      <c r="N5131" s="262" t="n">
        <v>70.2</v>
      </c>
      <c r="O5131" s="262" t="n">
        <v>0.6</v>
      </c>
      <c r="P5131" s="262" t="n">
        <v>90</v>
      </c>
      <c r="Q5131" s="262" t="n">
        <v>75</v>
      </c>
      <c r="R5131" s="331" t="n">
        <f aca="false">A5131*F5131</f>
        <v>0</v>
      </c>
    </row>
    <row r="5132" s="1" customFormat="true" ht="12.75" hidden="false" customHeight="false" outlineLevel="0" collapsed="false">
      <c r="A5132" s="262" t="n">
        <v>1</v>
      </c>
      <c r="B5132" s="332" t="s">
        <v>2436</v>
      </c>
      <c r="C5132" s="332" t="s">
        <v>1688</v>
      </c>
      <c r="D5132" s="332" t="s">
        <v>2437</v>
      </c>
      <c r="E5132" s="262"/>
      <c r="F5132" s="331" t="n">
        <v>0.015</v>
      </c>
      <c r="G5132" s="333" t="n">
        <v>309</v>
      </c>
      <c r="H5132" s="333" t="n">
        <f aca="false">A5132*G5132*(1-H5128/100)</f>
        <v>309</v>
      </c>
      <c r="I5132" s="334" t="n">
        <v>229.0275</v>
      </c>
      <c r="J5132" s="334" t="n">
        <f aca="false">(A5132*I5132)/J5128*K5128</f>
        <v>207.8865</v>
      </c>
      <c r="K5132" s="335" t="n">
        <f aca="false">H5132-J5132</f>
        <v>101.1135</v>
      </c>
      <c r="L5132" s="330"/>
      <c r="M5132" s="262"/>
      <c r="N5132" s="262" t="n">
        <v>229.0275</v>
      </c>
      <c r="O5132" s="262" t="n">
        <v>2.61</v>
      </c>
      <c r="P5132" s="262" t="n">
        <v>350</v>
      </c>
      <c r="Q5132" s="262" t="n">
        <v>309.1871</v>
      </c>
      <c r="R5132" s="331" t="n">
        <f aca="false">A5132*F5132</f>
        <v>0.015</v>
      </c>
    </row>
    <row r="5133" s="1" customFormat="true" ht="12.75" hidden="false" customHeight="false" outlineLevel="0" collapsed="false">
      <c r="A5133" s="262" t="n">
        <v>2</v>
      </c>
      <c r="B5133" s="332" t="s">
        <v>3000</v>
      </c>
      <c r="C5133" s="332" t="s">
        <v>2098</v>
      </c>
      <c r="D5133" s="332" t="s">
        <v>856</v>
      </c>
      <c r="E5133" s="262"/>
      <c r="F5133" s="331"/>
      <c r="G5133" s="333" t="n">
        <v>200</v>
      </c>
      <c r="H5133" s="333" t="n">
        <f aca="false">A5133*G5133*(1-H5128/100)</f>
        <v>400</v>
      </c>
      <c r="I5133" s="334" t="n">
        <v>102.05</v>
      </c>
      <c r="J5133" s="334" t="n">
        <f aca="false">(A5133*I5133)/J5128*K5128</f>
        <v>185.26</v>
      </c>
      <c r="K5133" s="335" t="n">
        <f aca="false">H5133-J5133</f>
        <v>214.74</v>
      </c>
      <c r="L5133" s="330"/>
      <c r="M5133" s="262"/>
      <c r="N5133" s="262" t="n">
        <v>102.05</v>
      </c>
      <c r="O5133" s="262" t="n">
        <v>1</v>
      </c>
      <c r="P5133" s="262" t="n">
        <v>230</v>
      </c>
      <c r="Q5133" s="262" t="n">
        <v>200</v>
      </c>
      <c r="R5133" s="331" t="n">
        <f aca="false">A5133*F5133</f>
        <v>0</v>
      </c>
    </row>
    <row r="5134" s="1" customFormat="true" ht="12.75" hidden="false" customHeight="false" outlineLevel="0" collapsed="false">
      <c r="A5134" s="262" t="n">
        <v>1</v>
      </c>
      <c r="B5134" s="332" t="s">
        <v>5189</v>
      </c>
      <c r="C5134" s="332" t="s">
        <v>5190</v>
      </c>
      <c r="D5134" s="332" t="s">
        <v>856</v>
      </c>
      <c r="E5134" s="262"/>
      <c r="F5134" s="331" t="n">
        <v>0.02</v>
      </c>
      <c r="G5134" s="333" t="n">
        <v>83</v>
      </c>
      <c r="H5134" s="333" t="n">
        <f aca="false">A5134*G5134*(1-H5128/100)</f>
        <v>83</v>
      </c>
      <c r="I5134" s="334" t="n">
        <v>55.25</v>
      </c>
      <c r="J5134" s="334" t="n">
        <f aca="false">(A5134*I5134)/J5128*K5128</f>
        <v>50.15</v>
      </c>
      <c r="K5134" s="335" t="n">
        <f aca="false">H5134-J5134</f>
        <v>32.85</v>
      </c>
      <c r="L5134" s="330"/>
      <c r="M5134" s="262"/>
      <c r="N5134" s="262" t="n">
        <v>55.25</v>
      </c>
      <c r="O5134" s="262" t="n">
        <v>0.5</v>
      </c>
      <c r="P5134" s="262" t="n">
        <v>100</v>
      </c>
      <c r="Q5134" s="262" t="n">
        <v>82.875</v>
      </c>
      <c r="R5134" s="331" t="n">
        <f aca="false">A5134*F5134</f>
        <v>0.02</v>
      </c>
    </row>
    <row r="5135" s="1" customFormat="true" ht="12.75" hidden="false" customHeight="false" outlineLevel="0" collapsed="false">
      <c r="A5135" s="262" t="n">
        <v>1</v>
      </c>
      <c r="B5135" s="332" t="s">
        <v>5191</v>
      </c>
      <c r="C5135" s="332" t="s">
        <v>1696</v>
      </c>
      <c r="D5135" s="332" t="s">
        <v>5192</v>
      </c>
      <c r="E5135" s="262"/>
      <c r="F5135" s="331"/>
      <c r="G5135" s="333" t="n">
        <v>109</v>
      </c>
      <c r="H5135" s="333" t="n">
        <f aca="false">A5135*G5135*(1-H5128/100)</f>
        <v>109</v>
      </c>
      <c r="I5135" s="334" t="n">
        <v>67.2941</v>
      </c>
      <c r="J5135" s="334" t="n">
        <f aca="false">(A5135*I5135)/J5128*K5128</f>
        <v>61.0823369230769</v>
      </c>
      <c r="K5135" s="335" t="n">
        <f aca="false">H5135-J5135</f>
        <v>47.9176630769231</v>
      </c>
      <c r="L5135" s="330"/>
      <c r="M5135" s="262"/>
      <c r="N5135" s="262" t="n">
        <v>67.2941</v>
      </c>
      <c r="O5135" s="262" t="n">
        <v>0.647058823529412</v>
      </c>
      <c r="P5135" s="262" t="n">
        <v>130</v>
      </c>
      <c r="Q5135" s="262" t="n">
        <v>109.0165</v>
      </c>
      <c r="R5135" s="331" t="n">
        <f aca="false">A5135*F5135</f>
        <v>0</v>
      </c>
    </row>
    <row r="5136" s="1" customFormat="true" ht="12.75" hidden="false" customHeight="false" outlineLevel="0" collapsed="false">
      <c r="A5136" s="262" t="n">
        <v>1</v>
      </c>
      <c r="B5136" s="332" t="s">
        <v>3016</v>
      </c>
      <c r="C5136" s="332" t="s">
        <v>1701</v>
      </c>
      <c r="D5136" s="332" t="s">
        <v>3017</v>
      </c>
      <c r="E5136" s="262"/>
      <c r="F5136" s="331"/>
      <c r="G5136" s="333" t="n">
        <v>579</v>
      </c>
      <c r="H5136" s="333" t="n">
        <f aca="false">A5136*G5136*(1-H5128/100)</f>
        <v>579</v>
      </c>
      <c r="I5136" s="334" t="n">
        <v>429</v>
      </c>
      <c r="J5136" s="334" t="n">
        <f aca="false">(A5136*I5136)/J5128*K5128</f>
        <v>389.4</v>
      </c>
      <c r="K5136" s="335" t="n">
        <f aca="false">H5136-J5136</f>
        <v>189.6</v>
      </c>
      <c r="L5136" s="330"/>
      <c r="M5136" s="262"/>
      <c r="N5136" s="262" t="n">
        <v>429</v>
      </c>
      <c r="O5136" s="262" t="n">
        <v>4.88888888888889</v>
      </c>
      <c r="P5136" s="262" t="n">
        <v>650</v>
      </c>
      <c r="Q5136" s="262" t="n">
        <v>579.15</v>
      </c>
      <c r="R5136" s="331" t="n">
        <f aca="false">A5136*F5136</f>
        <v>0</v>
      </c>
    </row>
    <row r="5137" s="1" customFormat="true" ht="12.75" hidden="false" customHeight="false" outlineLevel="0" collapsed="false">
      <c r="A5137" s="262" t="n">
        <v>1</v>
      </c>
      <c r="B5137" s="332" t="s">
        <v>5193</v>
      </c>
      <c r="C5137" s="332" t="s">
        <v>1855</v>
      </c>
      <c r="D5137" s="332" t="s">
        <v>1856</v>
      </c>
      <c r="E5137" s="262"/>
      <c r="F5137" s="331"/>
      <c r="G5137" s="333" t="n">
        <v>43</v>
      </c>
      <c r="H5137" s="333" t="n">
        <f aca="false">A5137*G5137*(1-H5128/100)</f>
        <v>43</v>
      </c>
      <c r="I5137" s="334" t="n">
        <v>32.175</v>
      </c>
      <c r="J5137" s="334" t="n">
        <f aca="false">(A5137*I5137)/J5128*K5128</f>
        <v>29.205</v>
      </c>
      <c r="K5137" s="335" t="n">
        <f aca="false">H5137-J5137</f>
        <v>13.795</v>
      </c>
      <c r="L5137" s="330"/>
      <c r="M5137" s="262"/>
      <c r="N5137" s="262" t="n">
        <v>32.175</v>
      </c>
      <c r="O5137" s="262" t="n">
        <v>0.366666666666667</v>
      </c>
      <c r="P5137" s="262" t="n">
        <v>60</v>
      </c>
      <c r="Q5137" s="262" t="n">
        <v>43.4363</v>
      </c>
      <c r="R5137" s="331" t="n">
        <f aca="false">A5137*F5137</f>
        <v>0</v>
      </c>
    </row>
    <row r="5138" s="1" customFormat="true" ht="12.75" hidden="false" customHeight="false" outlineLevel="0" collapsed="false">
      <c r="A5138" s="336" t="n">
        <f aca="false">SUM(A5129:A5137)</f>
        <v>12</v>
      </c>
      <c r="B5138" s="336" t="s">
        <v>377</v>
      </c>
      <c r="C5138" s="336"/>
      <c r="D5138" s="336"/>
      <c r="E5138" s="336"/>
      <c r="F5138" s="337" t="n">
        <f aca="false">R5138</f>
        <v>0.066</v>
      </c>
      <c r="G5138" s="338"/>
      <c r="H5138" s="339" t="n">
        <f aca="false">SUM(H5129:H5137)</f>
        <v>2832</v>
      </c>
      <c r="I5138" s="340"/>
      <c r="J5138" s="341" t="n">
        <f aca="false">SUM(J5129:J5137)</f>
        <v>1845.27183692308</v>
      </c>
      <c r="K5138" s="335" t="n">
        <f aca="false">SUM(K5129:K5137)</f>
        <v>986.728163076923</v>
      </c>
      <c r="L5138" s="330"/>
      <c r="M5138" s="262"/>
      <c r="N5138" s="262"/>
      <c r="O5138" s="262"/>
      <c r="P5138" s="262"/>
      <c r="Q5138" s="262"/>
      <c r="R5138" s="331" t="n">
        <f aca="false">SUM(R5129:R5137)</f>
        <v>0.066</v>
      </c>
    </row>
    <row r="5139" s="1" customFormat="true" ht="12.75" hidden="false" customHeight="false" outlineLevel="0" collapsed="false">
      <c r="A5139" s="262"/>
      <c r="B5139" s="272" t="s">
        <v>914</v>
      </c>
      <c r="C5139" s="342"/>
      <c r="D5139" s="342"/>
      <c r="E5139" s="262"/>
      <c r="F5139" s="262"/>
      <c r="G5139" s="333"/>
      <c r="H5139" s="343" t="n">
        <v>0</v>
      </c>
      <c r="I5139" s="344" t="n">
        <f aca="false">K5140/J5140</f>
        <v>0.534733226472614</v>
      </c>
      <c r="J5139" s="345"/>
      <c r="K5139" s="335"/>
      <c r="L5139" s="330"/>
      <c r="M5139" s="262"/>
      <c r="N5139" s="262"/>
      <c r="O5139" s="262"/>
      <c r="P5139" s="262"/>
      <c r="Q5139" s="262"/>
      <c r="R5139" s="331"/>
    </row>
    <row r="5140" s="1" customFormat="true" ht="13.5" hidden="false" customHeight="false" outlineLevel="0" collapsed="false">
      <c r="A5140" s="346"/>
      <c r="B5140" s="346" t="s">
        <v>915</v>
      </c>
      <c r="C5140" s="346"/>
      <c r="D5140" s="346"/>
      <c r="E5140" s="346"/>
      <c r="F5140" s="347"/>
      <c r="G5140" s="348"/>
      <c r="H5140" s="349" t="n">
        <f aca="false">SUM(H5138:H5139)</f>
        <v>2832</v>
      </c>
      <c r="I5140" s="350" t="n">
        <f aca="false">K5140/H5140</f>
        <v>0.348420961538462</v>
      </c>
      <c r="J5140" s="351" t="n">
        <f aca="false">SUM(J5138:J5139)</f>
        <v>1845.27183692308</v>
      </c>
      <c r="K5140" s="352" t="n">
        <f aca="false">H5140-J5140</f>
        <v>986.728163076923</v>
      </c>
      <c r="L5140" s="330"/>
      <c r="M5140" s="262"/>
      <c r="N5140" s="262"/>
      <c r="O5140" s="262"/>
      <c r="P5140" s="262"/>
      <c r="Q5140" s="262"/>
      <c r="R5140" s="331"/>
    </row>
    <row r="5141" s="1" customFormat="true" ht="13.5" hidden="false" customHeight="false" outlineLevel="0" collapsed="false">
      <c r="A5141" s="262"/>
      <c r="B5141" s="332"/>
      <c r="C5141" s="342"/>
      <c r="D5141" s="342"/>
      <c r="E5141" s="262"/>
      <c r="F5141" s="262"/>
      <c r="G5141" s="262"/>
      <c r="H5141" s="262"/>
      <c r="I5141" s="354"/>
      <c r="J5141" s="354"/>
      <c r="K5141" s="355"/>
      <c r="L5141" s="330"/>
      <c r="M5141" s="262"/>
      <c r="N5141" s="262"/>
      <c r="O5141" s="262"/>
      <c r="P5141" s="262"/>
      <c r="Q5141" s="262"/>
      <c r="R5141" s="331"/>
    </row>
    <row r="5142" s="1" customFormat="true" ht="13.5" hidden="false" customHeight="false" outlineLevel="0" collapsed="false">
      <c r="A5142" s="322"/>
      <c r="B5142" s="323" t="s">
        <v>5194</v>
      </c>
      <c r="C5142" s="324" t="s">
        <v>5195</v>
      </c>
      <c r="D5142" s="325" t="n">
        <v>42815</v>
      </c>
      <c r="E5142" s="322"/>
      <c r="F5142" s="322" t="s">
        <v>5185</v>
      </c>
      <c r="G5142" s="324"/>
      <c r="H5142" s="326" t="n">
        <v>0</v>
      </c>
      <c r="I5142" s="327" t="s">
        <v>358</v>
      </c>
      <c r="J5142" s="328" t="n">
        <v>65</v>
      </c>
      <c r="K5142" s="329" t="n">
        <v>59</v>
      </c>
      <c r="L5142" s="330"/>
      <c r="M5142" s="262"/>
      <c r="N5142" s="262"/>
      <c r="O5142" s="262"/>
      <c r="P5142" s="262"/>
      <c r="Q5142" s="262"/>
      <c r="R5142" s="331"/>
    </row>
    <row r="5143" s="1" customFormat="true" ht="12.75" hidden="false" customHeight="false" outlineLevel="0" collapsed="false">
      <c r="A5143" s="262" t="n">
        <v>10</v>
      </c>
      <c r="B5143" s="332" t="s">
        <v>1302</v>
      </c>
      <c r="C5143" s="332" t="s">
        <v>830</v>
      </c>
      <c r="D5143" s="332" t="s">
        <v>1049</v>
      </c>
      <c r="E5143" s="262"/>
      <c r="F5143" s="331" t="n">
        <v>1.1</v>
      </c>
      <c r="G5143" s="333" t="n">
        <v>218</v>
      </c>
      <c r="H5143" s="333" t="n">
        <f aca="false">A5143*G5143*(1-H5142/100)</f>
        <v>2180</v>
      </c>
      <c r="I5143" s="334" t="n">
        <v>145.6</v>
      </c>
      <c r="J5143" s="334" t="n">
        <f aca="false">(A5143*I5143)/J5142*K5142</f>
        <v>1321.6</v>
      </c>
      <c r="K5143" s="335" t="n">
        <f aca="false">H5143-J5143</f>
        <v>858.4</v>
      </c>
      <c r="L5143" s="330"/>
      <c r="M5143" s="262"/>
      <c r="N5143" s="262" t="n">
        <v>145.6</v>
      </c>
      <c r="O5143" s="262" t="n">
        <v>1.6</v>
      </c>
      <c r="P5143" s="262" t="n">
        <v>550</v>
      </c>
      <c r="Q5143" s="262" t="n">
        <v>218.4</v>
      </c>
      <c r="R5143" s="331" t="n">
        <f aca="false">A5143*F5143</f>
        <v>11</v>
      </c>
    </row>
    <row r="5144" s="1" customFormat="true" ht="12.75" hidden="false" customHeight="false" outlineLevel="0" collapsed="false">
      <c r="A5144" s="262" t="n">
        <v>10</v>
      </c>
      <c r="B5144" s="332" t="s">
        <v>832</v>
      </c>
      <c r="C5144" s="332" t="s">
        <v>833</v>
      </c>
      <c r="D5144" s="332" t="s">
        <v>834</v>
      </c>
      <c r="E5144" s="262"/>
      <c r="F5144" s="331" t="n">
        <v>0.03</v>
      </c>
      <c r="G5144" s="333" t="n">
        <v>36</v>
      </c>
      <c r="H5144" s="333" t="n">
        <f aca="false">A5144*G5144*(1-H5142/100)</f>
        <v>360</v>
      </c>
      <c r="I5144" s="334" t="n">
        <v>22.75</v>
      </c>
      <c r="J5144" s="334" t="n">
        <f aca="false">(A5144*I5144)/J5142*K5142</f>
        <v>206.5</v>
      </c>
      <c r="K5144" s="335" t="n">
        <f aca="false">H5144-J5144</f>
        <v>153.5</v>
      </c>
      <c r="L5144" s="330"/>
      <c r="M5144" s="262"/>
      <c r="N5144" s="262" t="n">
        <v>22.75</v>
      </c>
      <c r="O5144" s="262" t="n">
        <v>0.25</v>
      </c>
      <c r="P5144" s="262" t="n">
        <v>34.125</v>
      </c>
      <c r="Q5144" s="262" t="n">
        <v>36.4</v>
      </c>
      <c r="R5144" s="331" t="n">
        <f aca="false">A5144*F5144</f>
        <v>0.3</v>
      </c>
    </row>
    <row r="5145" s="1" customFormat="true" ht="12.75" hidden="false" customHeight="false" outlineLevel="0" collapsed="false">
      <c r="A5145" s="262" t="n">
        <v>10</v>
      </c>
      <c r="B5145" s="332" t="s">
        <v>841</v>
      </c>
      <c r="C5145" s="332" t="s">
        <v>842</v>
      </c>
      <c r="D5145" s="332" t="s">
        <v>834</v>
      </c>
      <c r="E5145" s="262"/>
      <c r="F5145" s="331" t="n">
        <v>0.02</v>
      </c>
      <c r="G5145" s="333" t="n">
        <v>27</v>
      </c>
      <c r="H5145" s="333" t="n">
        <f aca="false">A5145*G5145*(1-H5142/100)</f>
        <v>270</v>
      </c>
      <c r="I5145" s="334" t="n">
        <v>20.93</v>
      </c>
      <c r="J5145" s="334" t="n">
        <f aca="false">(A5145*I5145)/J5142*K5142</f>
        <v>189.98</v>
      </c>
      <c r="K5145" s="335" t="n">
        <f aca="false">H5145-J5145</f>
        <v>80.02</v>
      </c>
      <c r="L5145" s="330"/>
      <c r="M5145" s="262"/>
      <c r="N5145" s="262" t="n">
        <v>20.93</v>
      </c>
      <c r="O5145" s="262" t="n">
        <v>0.23</v>
      </c>
      <c r="P5145" s="262" t="n">
        <v>31.395</v>
      </c>
      <c r="Q5145" s="262" t="n">
        <v>27.209</v>
      </c>
      <c r="R5145" s="331" t="n">
        <f aca="false">A5145*F5145</f>
        <v>0.2</v>
      </c>
    </row>
    <row r="5146" s="1" customFormat="true" ht="12.75" hidden="false" customHeight="false" outlineLevel="0" collapsed="false">
      <c r="A5146" s="262" t="n">
        <v>140</v>
      </c>
      <c r="B5146" s="332" t="s">
        <v>2002</v>
      </c>
      <c r="C5146" s="332" t="s">
        <v>2003</v>
      </c>
      <c r="D5146" s="332" t="s">
        <v>2004</v>
      </c>
      <c r="E5146" s="262"/>
      <c r="F5146" s="331" t="n">
        <v>0.1</v>
      </c>
      <c r="G5146" s="333" t="n">
        <v>24</v>
      </c>
      <c r="H5146" s="333" t="n">
        <f aca="false">A5146*G5146*(1-H5142/100)</f>
        <v>3360</v>
      </c>
      <c r="I5146" s="334" t="n">
        <v>17.55</v>
      </c>
      <c r="J5146" s="334" t="n">
        <f aca="false">(A5146*I5146)/J5142*K5142</f>
        <v>2230.2</v>
      </c>
      <c r="K5146" s="335" t="n">
        <f aca="false">H5146-J5146</f>
        <v>1129.8</v>
      </c>
      <c r="L5146" s="330"/>
      <c r="M5146" s="262"/>
      <c r="N5146" s="262" t="n">
        <v>17.55</v>
      </c>
      <c r="O5146" s="262" t="n">
        <v>0.2</v>
      </c>
      <c r="P5146" s="262"/>
      <c r="Q5146" s="262" t="n">
        <v>23.6925</v>
      </c>
      <c r="R5146" s="331" t="n">
        <f aca="false">A5146*F5146</f>
        <v>14</v>
      </c>
    </row>
    <row r="5147" s="1" customFormat="true" ht="12.75" hidden="false" customHeight="false" outlineLevel="0" collapsed="false">
      <c r="A5147" s="262" t="n">
        <v>10</v>
      </c>
      <c r="B5147" s="332" t="s">
        <v>5196</v>
      </c>
      <c r="C5147" s="332" t="s">
        <v>5197</v>
      </c>
      <c r="D5147" s="332" t="s">
        <v>5198</v>
      </c>
      <c r="E5147" s="262"/>
      <c r="F5147" s="331" t="n">
        <v>4.23</v>
      </c>
      <c r="G5147" s="333" t="n">
        <v>614</v>
      </c>
      <c r="H5147" s="333" t="n">
        <f aca="false">A5147*G5147*(1-H5142/100)</f>
        <v>6140</v>
      </c>
      <c r="I5147" s="334" t="n">
        <v>455</v>
      </c>
      <c r="J5147" s="334" t="n">
        <f aca="false">(A5147*I5147)/J5142*K5142</f>
        <v>4130</v>
      </c>
      <c r="K5147" s="335" t="n">
        <f aca="false">H5147-J5147</f>
        <v>2010</v>
      </c>
      <c r="L5147" s="330"/>
      <c r="M5147" s="262"/>
      <c r="N5147" s="262" t="n">
        <v>455</v>
      </c>
      <c r="O5147" s="262" t="n">
        <v>5</v>
      </c>
      <c r="P5147" s="262" t="n">
        <v>682.5</v>
      </c>
      <c r="Q5147" s="262" t="n">
        <v>614.25</v>
      </c>
      <c r="R5147" s="331" t="n">
        <f aca="false">A5147*F5147</f>
        <v>42.3</v>
      </c>
    </row>
    <row r="5148" s="1" customFormat="true" ht="12.75" hidden="false" customHeight="false" outlineLevel="0" collapsed="false">
      <c r="A5148" s="262" t="n">
        <v>2</v>
      </c>
      <c r="B5148" s="332" t="s">
        <v>3103</v>
      </c>
      <c r="C5148" s="332" t="s">
        <v>3104</v>
      </c>
      <c r="D5148" s="332" t="s">
        <v>3105</v>
      </c>
      <c r="E5148" s="262"/>
      <c r="F5148" s="331" t="n">
        <v>125</v>
      </c>
      <c r="G5148" s="333" t="n">
        <v>32222</v>
      </c>
      <c r="H5148" s="333" t="n">
        <f aca="false">A5148*G5148*(1-H5142/100)</f>
        <v>64444</v>
      </c>
      <c r="I5148" s="334" t="n">
        <v>23868</v>
      </c>
      <c r="J5148" s="334" t="n">
        <f aca="false">(A5148*I5148)/J5142*K5142</f>
        <v>43329.6</v>
      </c>
      <c r="K5148" s="335" t="n">
        <f aca="false">H5148-J5148</f>
        <v>21114.4</v>
      </c>
      <c r="L5148" s="330"/>
      <c r="M5148" s="262"/>
      <c r="N5148" s="262" t="n">
        <v>23868</v>
      </c>
      <c r="O5148" s="262" t="n">
        <v>272</v>
      </c>
      <c r="P5148" s="262"/>
      <c r="Q5148" s="262" t="n">
        <v>32221.8</v>
      </c>
      <c r="R5148" s="331" t="n">
        <f aca="false">A5148*F5148</f>
        <v>250</v>
      </c>
    </row>
    <row r="5149" s="1" customFormat="true" ht="12.75" hidden="false" customHeight="false" outlineLevel="0" collapsed="false">
      <c r="A5149" s="262" t="n">
        <v>5</v>
      </c>
      <c r="B5149" s="332" t="s">
        <v>5199</v>
      </c>
      <c r="C5149" s="332" t="s">
        <v>5200</v>
      </c>
      <c r="D5149" s="332" t="s">
        <v>856</v>
      </c>
      <c r="E5149" s="262"/>
      <c r="F5149" s="331"/>
      <c r="G5149" s="333" t="n">
        <v>0</v>
      </c>
      <c r="H5149" s="333" t="n">
        <f aca="false">A5149*G5149*(1-H5142/100)</f>
        <v>0</v>
      </c>
      <c r="I5149" s="334" t="n">
        <v>81.25</v>
      </c>
      <c r="J5149" s="334" t="n">
        <f aca="false">(A5149*I5149)/J5142*K5142</f>
        <v>368.75</v>
      </c>
      <c r="K5149" s="335" t="n">
        <f aca="false">H5149-J5149</f>
        <v>-368.75</v>
      </c>
      <c r="L5149" s="330"/>
      <c r="M5149" s="262"/>
      <c r="N5149" s="262" t="n">
        <v>81.25</v>
      </c>
      <c r="O5149" s="262" t="n">
        <v>1.25</v>
      </c>
      <c r="P5149" s="262" t="n">
        <v>90</v>
      </c>
      <c r="Q5149" s="262"/>
      <c r="R5149" s="331" t="n">
        <f aca="false">A5149*F5149</f>
        <v>0</v>
      </c>
    </row>
    <row r="5150" s="1" customFormat="true" ht="12.75" hidden="false" customHeight="false" outlineLevel="0" collapsed="false">
      <c r="A5150" s="262" t="n">
        <v>3</v>
      </c>
      <c r="B5150" s="332" t="s">
        <v>1805</v>
      </c>
      <c r="C5150" s="332" t="s">
        <v>1806</v>
      </c>
      <c r="D5150" s="332" t="s">
        <v>1807</v>
      </c>
      <c r="E5150" s="262"/>
      <c r="F5150" s="331" t="n">
        <v>1.1</v>
      </c>
      <c r="G5150" s="333" t="n">
        <v>474</v>
      </c>
      <c r="H5150" s="333" t="n">
        <f aca="false">A5150*G5150*(1-H5142/100)</f>
        <v>1422</v>
      </c>
      <c r="I5150" s="334" t="n">
        <v>351</v>
      </c>
      <c r="J5150" s="334" t="n">
        <f aca="false">(A5150*I5150)/J5142*K5142</f>
        <v>955.8</v>
      </c>
      <c r="K5150" s="335" t="n">
        <f aca="false">H5150-J5150</f>
        <v>466.2</v>
      </c>
      <c r="L5150" s="330"/>
      <c r="M5150" s="262"/>
      <c r="N5150" s="262" t="n">
        <v>351</v>
      </c>
      <c r="O5150" s="262" t="n">
        <v>4</v>
      </c>
      <c r="P5150" s="262" t="n">
        <v>630</v>
      </c>
      <c r="Q5150" s="262" t="n">
        <v>474</v>
      </c>
      <c r="R5150" s="331" t="n">
        <f aca="false">A5150*F5150</f>
        <v>3.3</v>
      </c>
    </row>
    <row r="5151" s="1" customFormat="true" ht="12.75" hidden="false" customHeight="false" outlineLevel="0" collapsed="false">
      <c r="A5151" s="262" t="n">
        <v>5</v>
      </c>
      <c r="B5151" s="332" t="s">
        <v>3680</v>
      </c>
      <c r="C5151" s="332" t="s">
        <v>2520</v>
      </c>
      <c r="D5151" s="332" t="s">
        <v>3681</v>
      </c>
      <c r="E5151" s="262"/>
      <c r="F5151" s="331" t="n">
        <v>0.45</v>
      </c>
      <c r="G5151" s="333" t="n">
        <v>195</v>
      </c>
      <c r="H5151" s="333" t="n">
        <f aca="false">A5151*G5151*(1-H5142/100)</f>
        <v>975</v>
      </c>
      <c r="I5151" s="334" t="n">
        <v>144.7875</v>
      </c>
      <c r="J5151" s="334" t="n">
        <f aca="false">(A5151*I5151)/J5142*K5142</f>
        <v>657.1125</v>
      </c>
      <c r="K5151" s="335" t="n">
        <f aca="false">H5151-J5151</f>
        <v>317.8875</v>
      </c>
      <c r="L5151" s="330"/>
      <c r="M5151" s="262"/>
      <c r="N5151" s="262" t="n">
        <v>144.7875</v>
      </c>
      <c r="O5151" s="262" t="n">
        <v>1.65</v>
      </c>
      <c r="P5151" s="262" t="n">
        <v>333.0112</v>
      </c>
      <c r="Q5151" s="262" t="n">
        <v>195</v>
      </c>
      <c r="R5151" s="331" t="n">
        <f aca="false">A5151*F5151</f>
        <v>2.25</v>
      </c>
    </row>
    <row r="5152" s="1" customFormat="true" ht="12.75" hidden="false" customHeight="false" outlineLevel="0" collapsed="false">
      <c r="A5152" s="262" t="n">
        <v>5</v>
      </c>
      <c r="B5152" s="332" t="s">
        <v>3352</v>
      </c>
      <c r="C5152" s="332" t="s">
        <v>1562</v>
      </c>
      <c r="D5152" s="332" t="s">
        <v>3353</v>
      </c>
      <c r="E5152" s="262"/>
      <c r="F5152" s="331" t="n">
        <v>0.41</v>
      </c>
      <c r="G5152" s="333" t="n">
        <v>162</v>
      </c>
      <c r="H5152" s="333" t="n">
        <f aca="false">A5152*G5152*(1-H5142/100)</f>
        <v>810</v>
      </c>
      <c r="I5152" s="334" t="n">
        <v>120.2175</v>
      </c>
      <c r="J5152" s="334" t="n">
        <f aca="false">(A5152*I5152)/J5142*K5142</f>
        <v>545.6025</v>
      </c>
      <c r="K5152" s="335" t="n">
        <f aca="false">H5152-J5152</f>
        <v>264.3975</v>
      </c>
      <c r="L5152" s="330"/>
      <c r="M5152" s="262"/>
      <c r="N5152" s="262" t="n">
        <v>120.2175</v>
      </c>
      <c r="O5152" s="262" t="n">
        <v>1.37</v>
      </c>
      <c r="P5152" s="262" t="n">
        <v>200</v>
      </c>
      <c r="Q5152" s="262" t="n">
        <v>162</v>
      </c>
      <c r="R5152" s="331" t="n">
        <f aca="false">A5152*F5152</f>
        <v>2.05</v>
      </c>
    </row>
    <row r="5153" s="1" customFormat="true" ht="12.75" hidden="false" customHeight="false" outlineLevel="0" collapsed="false">
      <c r="A5153" s="336" t="n">
        <f aca="false">SUM(A5143:A5152)</f>
        <v>200</v>
      </c>
      <c r="B5153" s="336" t="s">
        <v>377</v>
      </c>
      <c r="C5153" s="336"/>
      <c r="D5153" s="336"/>
      <c r="E5153" s="336"/>
      <c r="F5153" s="337" t="n">
        <f aca="false">R5153</f>
        <v>325.4</v>
      </c>
      <c r="G5153" s="338"/>
      <c r="H5153" s="339" t="n">
        <f aca="false">SUM(H5143:H5152)</f>
        <v>79961</v>
      </c>
      <c r="I5153" s="340"/>
      <c r="J5153" s="341" t="n">
        <f aca="false">SUM(J5143:J5152)</f>
        <v>53935.145</v>
      </c>
      <c r="K5153" s="335" t="n">
        <f aca="false">SUM(K5143:K5152)</f>
        <v>26025.855</v>
      </c>
      <c r="L5153" s="330"/>
      <c r="M5153" s="262"/>
      <c r="N5153" s="262"/>
      <c r="O5153" s="262"/>
      <c r="P5153" s="262"/>
      <c r="Q5153" s="262"/>
      <c r="R5153" s="331" t="n">
        <f aca="false">SUM(R5143:R5152)</f>
        <v>325.4</v>
      </c>
    </row>
    <row r="5154" s="1" customFormat="true" ht="12.75" hidden="false" customHeight="false" outlineLevel="0" collapsed="false">
      <c r="A5154" s="262"/>
      <c r="B5154" s="272" t="s">
        <v>914</v>
      </c>
      <c r="C5154" s="342"/>
      <c r="D5154" s="342"/>
      <c r="E5154" s="262"/>
      <c r="F5154" s="262"/>
      <c r="G5154" s="333"/>
      <c r="H5154" s="343" t="n">
        <v>0</v>
      </c>
      <c r="I5154" s="344" t="n">
        <f aca="false">K5155/J5155</f>
        <v>0.482539817033958</v>
      </c>
      <c r="J5154" s="345"/>
      <c r="K5154" s="335"/>
      <c r="L5154" s="330"/>
      <c r="M5154" s="262"/>
      <c r="N5154" s="262"/>
      <c r="O5154" s="262"/>
      <c r="P5154" s="262"/>
      <c r="Q5154" s="262"/>
      <c r="R5154" s="331"/>
    </row>
    <row r="5155" s="1" customFormat="true" ht="13.5" hidden="false" customHeight="false" outlineLevel="0" collapsed="false">
      <c r="A5155" s="346"/>
      <c r="B5155" s="346" t="s">
        <v>915</v>
      </c>
      <c r="C5155" s="346"/>
      <c r="D5155" s="346"/>
      <c r="E5155" s="346"/>
      <c r="F5155" s="347"/>
      <c r="G5155" s="348"/>
      <c r="H5155" s="349" t="n">
        <f aca="false">SUM(H5153:H5154)</f>
        <v>79961</v>
      </c>
      <c r="I5155" s="350" t="n">
        <f aca="false">K5155/H5155</f>
        <v>0.325481859906704</v>
      </c>
      <c r="J5155" s="351" t="n">
        <f aca="false">SUM(J5153:J5154)</f>
        <v>53935.145</v>
      </c>
      <c r="K5155" s="352" t="n">
        <f aca="false">H5155-J5155</f>
        <v>26025.855</v>
      </c>
      <c r="L5155" s="330"/>
      <c r="M5155" s="262"/>
      <c r="N5155" s="262"/>
      <c r="O5155" s="262"/>
      <c r="P5155" s="262"/>
      <c r="Q5155" s="262"/>
      <c r="R5155" s="331"/>
    </row>
    <row r="5156" s="1" customFormat="true" ht="13.5" hidden="false" customHeight="false" outlineLevel="0" collapsed="false">
      <c r="A5156" s="262"/>
      <c r="B5156" s="332"/>
      <c r="C5156" s="342"/>
      <c r="D5156" s="342"/>
      <c r="E5156" s="262"/>
      <c r="F5156" s="262"/>
      <c r="G5156" s="262"/>
      <c r="H5156" s="262"/>
      <c r="I5156" s="354"/>
      <c r="J5156" s="354"/>
      <c r="K5156" s="355"/>
      <c r="L5156" s="330"/>
      <c r="M5156" s="262"/>
      <c r="N5156" s="262"/>
      <c r="O5156" s="262"/>
      <c r="P5156" s="262"/>
      <c r="Q5156" s="262"/>
      <c r="R5156" s="331"/>
    </row>
    <row r="5157" s="1" customFormat="true" ht="13.5" hidden="false" customHeight="false" outlineLevel="0" collapsed="false">
      <c r="A5157" s="322"/>
      <c r="B5157" s="323" t="s">
        <v>5201</v>
      </c>
      <c r="C5157" s="324"/>
      <c r="D5157" s="325" t="n">
        <v>42815</v>
      </c>
      <c r="E5157" s="322"/>
      <c r="F5157" s="322" t="s">
        <v>5185</v>
      </c>
      <c r="G5157" s="324"/>
      <c r="H5157" s="326" t="n">
        <v>0</v>
      </c>
      <c r="I5157" s="327" t="s">
        <v>358</v>
      </c>
      <c r="J5157" s="328" t="n">
        <v>65</v>
      </c>
      <c r="K5157" s="329" t="n">
        <v>59</v>
      </c>
      <c r="L5157" s="330"/>
      <c r="M5157" s="262"/>
      <c r="N5157" s="262"/>
      <c r="O5157" s="262"/>
      <c r="P5157" s="262"/>
      <c r="Q5157" s="262"/>
      <c r="R5157" s="331"/>
    </row>
    <row r="5158" s="1" customFormat="true" ht="12.75" hidden="false" customHeight="false" outlineLevel="0" collapsed="false">
      <c r="A5158" s="262" t="n">
        <v>400</v>
      </c>
      <c r="B5158" s="332" t="s">
        <v>1207</v>
      </c>
      <c r="C5158" s="332" t="s">
        <v>1208</v>
      </c>
      <c r="D5158" s="332" t="s">
        <v>1326</v>
      </c>
      <c r="E5158" s="262"/>
      <c r="F5158" s="331" t="n">
        <v>0.3</v>
      </c>
      <c r="G5158" s="333" t="n">
        <v>47</v>
      </c>
      <c r="H5158" s="333" t="n">
        <f aca="false">A5158*G5158*(1-H5157/100)</f>
        <v>18800</v>
      </c>
      <c r="I5158" s="334" t="n">
        <v>34.2225</v>
      </c>
      <c r="J5158" s="334" t="n">
        <f aca="false">(A5158*I5158)/J5157*K5157</f>
        <v>12425.4</v>
      </c>
      <c r="K5158" s="335" t="n">
        <f aca="false">H5158-J5158</f>
        <v>6374.6</v>
      </c>
      <c r="L5158" s="330"/>
      <c r="M5158" s="262"/>
      <c r="N5158" s="262" t="n">
        <v>34.2225</v>
      </c>
      <c r="O5158" s="262" t="n">
        <v>0.39</v>
      </c>
      <c r="P5158" s="262"/>
      <c r="Q5158" s="262" t="n">
        <v>46.5426</v>
      </c>
      <c r="R5158" s="331" t="n">
        <f aca="false">A5158*F5158</f>
        <v>120</v>
      </c>
    </row>
    <row r="5159" s="1" customFormat="true" ht="12.75" hidden="false" customHeight="false" outlineLevel="0" collapsed="false">
      <c r="A5159" s="262" t="n">
        <v>52</v>
      </c>
      <c r="B5159" s="332" t="s">
        <v>2337</v>
      </c>
      <c r="C5159" s="332" t="s">
        <v>2173</v>
      </c>
      <c r="D5159" s="332" t="s">
        <v>2174</v>
      </c>
      <c r="E5159" s="262"/>
      <c r="F5159" s="331"/>
      <c r="G5159" s="333" t="n">
        <v>31</v>
      </c>
      <c r="H5159" s="333" t="n">
        <f aca="false">A5159*G5159*(1-H5157/100)</f>
        <v>1612</v>
      </c>
      <c r="I5159" s="334" t="n">
        <v>20.735</v>
      </c>
      <c r="J5159" s="334" t="n">
        <f aca="false">(A5159*I5159)/J5157*K5157</f>
        <v>978.692</v>
      </c>
      <c r="K5159" s="335" t="n">
        <f aca="false">H5159-J5159</f>
        <v>633.308</v>
      </c>
      <c r="L5159" s="330"/>
      <c r="M5159" s="262"/>
      <c r="N5159" s="262" t="n">
        <v>20.735</v>
      </c>
      <c r="O5159" s="262" t="n">
        <v>0.22</v>
      </c>
      <c r="P5159" s="262" t="n">
        <v>40</v>
      </c>
      <c r="Q5159" s="262" t="n">
        <v>31</v>
      </c>
      <c r="R5159" s="331" t="n">
        <f aca="false">A5159*F5159</f>
        <v>0</v>
      </c>
    </row>
    <row r="5160" s="1" customFormat="true" ht="12.75" hidden="false" customHeight="false" outlineLevel="0" collapsed="false">
      <c r="A5160" s="262" t="n">
        <v>6</v>
      </c>
      <c r="B5160" s="332" t="s">
        <v>5202</v>
      </c>
      <c r="C5160" s="332" t="s">
        <v>5203</v>
      </c>
      <c r="D5160" s="332" t="s">
        <v>5204</v>
      </c>
      <c r="E5160" s="262"/>
      <c r="F5160" s="331" t="n">
        <v>20</v>
      </c>
      <c r="G5160" s="333" t="n">
        <v>2167</v>
      </c>
      <c r="H5160" s="333" t="n">
        <f aca="false">A5160*G5160*(1-H5157/100)</f>
        <v>13002</v>
      </c>
      <c r="I5160" s="334" t="n">
        <v>1605.5</v>
      </c>
      <c r="J5160" s="334" t="n">
        <f aca="false">(A5160*I5160)/J5157*K5157</f>
        <v>8743.8</v>
      </c>
      <c r="K5160" s="335" t="n">
        <f aca="false">H5160-J5160</f>
        <v>4258.2</v>
      </c>
      <c r="L5160" s="330"/>
      <c r="M5160" s="262"/>
      <c r="N5160" s="262" t="n">
        <v>1605.5</v>
      </c>
      <c r="O5160" s="262" t="n">
        <v>19</v>
      </c>
      <c r="P5160" s="262" t="n">
        <v>2408.25</v>
      </c>
      <c r="Q5160" s="262" t="n">
        <v>2167.425</v>
      </c>
      <c r="R5160" s="331" t="n">
        <f aca="false">A5160*F5160</f>
        <v>120</v>
      </c>
    </row>
    <row r="5161" s="1" customFormat="true" ht="12.75" hidden="false" customHeight="false" outlineLevel="0" collapsed="false">
      <c r="A5161" s="262" t="n">
        <v>4</v>
      </c>
      <c r="B5161" s="332" t="s">
        <v>5205</v>
      </c>
      <c r="C5161" s="332" t="s">
        <v>1825</v>
      </c>
      <c r="D5161" s="332" t="s">
        <v>5206</v>
      </c>
      <c r="E5161" s="262"/>
      <c r="F5161" s="331" t="n">
        <v>11</v>
      </c>
      <c r="G5161" s="333" t="n">
        <v>1682</v>
      </c>
      <c r="H5161" s="333" t="n">
        <f aca="false">A5161*G5161*(1-H5157/100)</f>
        <v>6728</v>
      </c>
      <c r="I5161" s="334" t="n">
        <v>1246.05</v>
      </c>
      <c r="J5161" s="334" t="n">
        <f aca="false">(A5161*I5161)/J5157*K5157</f>
        <v>4524.12</v>
      </c>
      <c r="K5161" s="335" t="n">
        <f aca="false">H5161-J5161</f>
        <v>2203.88</v>
      </c>
      <c r="L5161" s="330"/>
      <c r="M5161" s="262"/>
      <c r="N5161" s="262" t="n">
        <v>1246.05</v>
      </c>
      <c r="O5161" s="262" t="n">
        <v>14.2</v>
      </c>
      <c r="P5161" s="262" t="n">
        <v>1869.075</v>
      </c>
      <c r="Q5161" s="262" t="n">
        <v>1682.1675</v>
      </c>
      <c r="R5161" s="331" t="n">
        <f aca="false">A5161*F5161</f>
        <v>44</v>
      </c>
    </row>
    <row r="5162" s="1" customFormat="true" ht="12.75" hidden="false" customHeight="false" outlineLevel="0" collapsed="false">
      <c r="A5162" s="262" t="n">
        <v>2</v>
      </c>
      <c r="B5162" s="332" t="s">
        <v>4760</v>
      </c>
      <c r="C5162" s="332" t="s">
        <v>3602</v>
      </c>
      <c r="D5162" s="332" t="s">
        <v>4761</v>
      </c>
      <c r="E5162" s="262"/>
      <c r="F5162" s="331" t="n">
        <v>45</v>
      </c>
      <c r="G5162" s="333" t="n">
        <v>5900</v>
      </c>
      <c r="H5162" s="333" t="n">
        <f aca="false">A5162*G5162*(1-H5157/100)</f>
        <v>11800</v>
      </c>
      <c r="I5162" s="334" t="n">
        <v>3685.5</v>
      </c>
      <c r="J5162" s="334" t="n">
        <f aca="false">(A5162*I5162)/J5157*K5157</f>
        <v>6690.6</v>
      </c>
      <c r="K5162" s="335" t="n">
        <f aca="false">H5162-J5162</f>
        <v>5109.4</v>
      </c>
      <c r="L5162" s="330"/>
      <c r="M5162" s="262"/>
      <c r="N5162" s="262" t="n">
        <v>3685.5</v>
      </c>
      <c r="O5162" s="262" t="n">
        <v>42</v>
      </c>
      <c r="P5162" s="262" t="n">
        <v>5528.25</v>
      </c>
      <c r="Q5162" s="262" t="n">
        <v>5900</v>
      </c>
      <c r="R5162" s="331" t="n">
        <f aca="false">A5162*F5162</f>
        <v>90</v>
      </c>
    </row>
    <row r="5163" s="1" customFormat="true" ht="12.75" hidden="false" customHeight="false" outlineLevel="0" collapsed="false">
      <c r="A5163" s="336" t="n">
        <f aca="false">SUM(A5158:A5162)</f>
        <v>464</v>
      </c>
      <c r="B5163" s="336" t="s">
        <v>377</v>
      </c>
      <c r="C5163" s="336"/>
      <c r="D5163" s="336"/>
      <c r="E5163" s="336"/>
      <c r="F5163" s="337" t="n">
        <f aca="false">R5163</f>
        <v>374</v>
      </c>
      <c r="G5163" s="338"/>
      <c r="H5163" s="339" t="n">
        <f aca="false">SUM(H5158:H5162)</f>
        <v>51942</v>
      </c>
      <c r="I5163" s="340"/>
      <c r="J5163" s="341" t="n">
        <f aca="false">SUM(J5158:J5162)</f>
        <v>33362.612</v>
      </c>
      <c r="K5163" s="335" t="n">
        <f aca="false">SUM(K5158:K5162)</f>
        <v>18579.388</v>
      </c>
      <c r="L5163" s="330"/>
      <c r="M5163" s="262"/>
      <c r="N5163" s="262"/>
      <c r="O5163" s="262"/>
      <c r="P5163" s="262"/>
      <c r="Q5163" s="262"/>
      <c r="R5163" s="331" t="n">
        <f aca="false">SUM(R5158:R5162)</f>
        <v>374</v>
      </c>
    </row>
    <row r="5164" s="1" customFormat="true" ht="12.75" hidden="false" customHeight="false" outlineLevel="0" collapsed="false">
      <c r="A5164" s="262"/>
      <c r="B5164" s="272" t="s">
        <v>914</v>
      </c>
      <c r="C5164" s="342"/>
      <c r="D5164" s="342"/>
      <c r="E5164" s="262"/>
      <c r="F5164" s="262"/>
      <c r="G5164" s="333"/>
      <c r="H5164" s="343" t="n">
        <v>0</v>
      </c>
      <c r="I5164" s="344" t="n">
        <f aca="false">K5165/J5165</f>
        <v>0.556892487914316</v>
      </c>
      <c r="J5164" s="345"/>
      <c r="K5164" s="335"/>
      <c r="L5164" s="330"/>
      <c r="M5164" s="262"/>
      <c r="N5164" s="262"/>
      <c r="O5164" s="262"/>
      <c r="P5164" s="262"/>
      <c r="Q5164" s="262"/>
      <c r="R5164" s="331"/>
    </row>
    <row r="5165" s="1" customFormat="true" ht="13.5" hidden="false" customHeight="false" outlineLevel="0" collapsed="false">
      <c r="A5165" s="346"/>
      <c r="B5165" s="346" t="s">
        <v>915</v>
      </c>
      <c r="C5165" s="346"/>
      <c r="D5165" s="346"/>
      <c r="E5165" s="346"/>
      <c r="F5165" s="347"/>
      <c r="G5165" s="348"/>
      <c r="H5165" s="349" t="n">
        <f aca="false">SUM(H5163:H5164)</f>
        <v>51942</v>
      </c>
      <c r="I5165" s="350" t="n">
        <f aca="false">K5165/H5165</f>
        <v>0.357694890454738</v>
      </c>
      <c r="J5165" s="351" t="n">
        <f aca="false">SUM(J5163:J5164)</f>
        <v>33362.612</v>
      </c>
      <c r="K5165" s="352" t="n">
        <f aca="false">H5165-J5165</f>
        <v>18579.388</v>
      </c>
      <c r="L5165" s="330"/>
      <c r="M5165" s="262"/>
      <c r="N5165" s="262"/>
      <c r="O5165" s="262"/>
      <c r="P5165" s="262"/>
      <c r="Q5165" s="262"/>
      <c r="R5165" s="331"/>
    </row>
    <row r="5166" s="1" customFormat="true" ht="13.5" hidden="false" customHeight="false" outlineLevel="0" collapsed="false">
      <c r="A5166" s="262"/>
      <c r="B5166" s="332"/>
      <c r="C5166" s="342"/>
      <c r="D5166" s="342"/>
      <c r="E5166" s="262"/>
      <c r="F5166" s="262"/>
      <c r="G5166" s="262"/>
      <c r="H5166" s="262"/>
      <c r="I5166" s="354"/>
      <c r="J5166" s="354"/>
      <c r="K5166" s="355"/>
      <c r="L5166" s="330"/>
      <c r="M5166" s="262"/>
      <c r="N5166" s="262"/>
      <c r="O5166" s="262"/>
      <c r="P5166" s="262"/>
      <c r="Q5166" s="262"/>
      <c r="R5166" s="331"/>
    </row>
    <row r="5167" s="1" customFormat="true" ht="13.5" hidden="false" customHeight="false" outlineLevel="0" collapsed="false">
      <c r="A5167" s="322"/>
      <c r="B5167" s="323" t="s">
        <v>389</v>
      </c>
      <c r="C5167" s="324"/>
      <c r="D5167" s="325" t="n">
        <v>42815</v>
      </c>
      <c r="E5167" s="322"/>
      <c r="F5167" s="322" t="s">
        <v>5185</v>
      </c>
      <c r="G5167" s="324"/>
      <c r="H5167" s="326" t="n">
        <v>0</v>
      </c>
      <c r="I5167" s="327" t="s">
        <v>358</v>
      </c>
      <c r="J5167" s="328" t="n">
        <v>65</v>
      </c>
      <c r="K5167" s="329" t="n">
        <v>59</v>
      </c>
      <c r="L5167" s="330"/>
      <c r="M5167" s="262"/>
      <c r="N5167" s="262"/>
      <c r="O5167" s="262"/>
      <c r="P5167" s="262"/>
      <c r="Q5167" s="262"/>
      <c r="R5167" s="331"/>
    </row>
    <row r="5168" s="1" customFormat="true" ht="12.75" hidden="false" customHeight="false" outlineLevel="0" collapsed="false">
      <c r="A5168" s="262" t="n">
        <v>9</v>
      </c>
      <c r="B5168" s="332" t="s">
        <v>5207</v>
      </c>
      <c r="C5168" s="332" t="s">
        <v>1768</v>
      </c>
      <c r="D5168" s="332" t="s">
        <v>856</v>
      </c>
      <c r="E5168" s="262"/>
      <c r="F5168" s="331"/>
      <c r="G5168" s="333" t="n">
        <v>507</v>
      </c>
      <c r="H5168" s="333" t="n">
        <f aca="false">A5168*G5168*(1-H5167/100)</f>
        <v>4563</v>
      </c>
      <c r="I5168" s="334" t="n">
        <v>390.26</v>
      </c>
      <c r="J5168" s="334" t="n">
        <f aca="false">(A5168*I5168)/J5167*K5167</f>
        <v>3188.124</v>
      </c>
      <c r="K5168" s="335" t="n">
        <f aca="false">H5168-J5168</f>
        <v>1374.876</v>
      </c>
      <c r="L5168" s="330"/>
      <c r="M5168" s="262"/>
      <c r="N5168" s="262" t="n">
        <v>390.26</v>
      </c>
      <c r="O5168" s="262" t="n">
        <v>3.8</v>
      </c>
      <c r="P5168" s="262" t="n">
        <v>570</v>
      </c>
      <c r="Q5168" s="262" t="n">
        <v>507.338</v>
      </c>
      <c r="R5168" s="331" t="n">
        <f aca="false">A5168*F5168</f>
        <v>0</v>
      </c>
    </row>
    <row r="5169" s="1" customFormat="true" ht="12.75" hidden="false" customHeight="false" outlineLevel="0" collapsed="false">
      <c r="A5169" s="262" t="n">
        <v>1</v>
      </c>
      <c r="B5169" s="332" t="s">
        <v>5208</v>
      </c>
      <c r="C5169" s="332" t="s">
        <v>1768</v>
      </c>
      <c r="D5169" s="332" t="s">
        <v>856</v>
      </c>
      <c r="E5169" s="262"/>
      <c r="F5169" s="331" t="n">
        <v>0.04</v>
      </c>
      <c r="G5169" s="333" t="n">
        <v>190</v>
      </c>
      <c r="H5169" s="333" t="n">
        <f aca="false">A5169*G5169*(1-H5167/100)</f>
        <v>190</v>
      </c>
      <c r="I5169" s="334" t="n">
        <v>146.25</v>
      </c>
      <c r="J5169" s="334" t="n">
        <f aca="false">(A5169*I5169)/J5167*K5167</f>
        <v>132.75</v>
      </c>
      <c r="K5169" s="335" t="n">
        <f aca="false">H5169-J5169</f>
        <v>57.25</v>
      </c>
      <c r="L5169" s="330"/>
      <c r="M5169" s="262"/>
      <c r="N5169" s="262" t="n">
        <v>146.25</v>
      </c>
      <c r="O5169" s="262" t="n">
        <v>1.5</v>
      </c>
      <c r="P5169" s="262" t="n">
        <v>220</v>
      </c>
      <c r="Q5169" s="262" t="n">
        <v>190.125</v>
      </c>
      <c r="R5169" s="331" t="n">
        <f aca="false">A5169*F5169</f>
        <v>0.04</v>
      </c>
    </row>
    <row r="5170" s="1" customFormat="true" ht="12.75" hidden="false" customHeight="false" outlineLevel="0" collapsed="false">
      <c r="A5170" s="262" t="n">
        <v>1</v>
      </c>
      <c r="B5170" s="332" t="s">
        <v>1709</v>
      </c>
      <c r="C5170" s="332" t="s">
        <v>1710</v>
      </c>
      <c r="D5170" s="332" t="s">
        <v>1711</v>
      </c>
      <c r="E5170" s="262"/>
      <c r="F5170" s="331"/>
      <c r="G5170" s="333" t="n">
        <v>60</v>
      </c>
      <c r="H5170" s="333" t="n">
        <f aca="false">A5170*G5170*(1-H5167/100)</f>
        <v>60</v>
      </c>
      <c r="I5170" s="334" t="n">
        <v>44.7525</v>
      </c>
      <c r="J5170" s="334" t="n">
        <f aca="false">(A5170*I5170)/J5167*K5167</f>
        <v>40.6215</v>
      </c>
      <c r="K5170" s="335" t="n">
        <f aca="false">H5170-J5170</f>
        <v>19.3785</v>
      </c>
      <c r="L5170" s="330"/>
      <c r="M5170" s="262"/>
      <c r="N5170" s="262" t="n">
        <v>44.7525</v>
      </c>
      <c r="O5170" s="262" t="n">
        <v>0.51</v>
      </c>
      <c r="P5170" s="262" t="n">
        <v>80</v>
      </c>
      <c r="Q5170" s="262" t="n">
        <v>60.4159</v>
      </c>
      <c r="R5170" s="331" t="n">
        <f aca="false">A5170*F5170</f>
        <v>0</v>
      </c>
    </row>
    <row r="5171" s="1" customFormat="true" ht="12.75" hidden="false" customHeight="false" outlineLevel="0" collapsed="false">
      <c r="A5171" s="262" t="n">
        <v>1</v>
      </c>
      <c r="B5171" s="332" t="s">
        <v>5209</v>
      </c>
      <c r="C5171" s="332" t="s">
        <v>5210</v>
      </c>
      <c r="D5171" s="332" t="s">
        <v>5211</v>
      </c>
      <c r="E5171" s="262"/>
      <c r="F5171" s="331"/>
      <c r="G5171" s="333" t="n">
        <v>40</v>
      </c>
      <c r="H5171" s="333" t="n">
        <f aca="false">A5171*G5171*(1-H5167/100)</f>
        <v>40</v>
      </c>
      <c r="I5171" s="334" t="n">
        <v>29.835</v>
      </c>
      <c r="J5171" s="334" t="n">
        <f aca="false">(A5171*I5171)/J5167*K5167</f>
        <v>27.081</v>
      </c>
      <c r="K5171" s="335" t="n">
        <f aca="false">H5171-J5171</f>
        <v>12.919</v>
      </c>
      <c r="L5171" s="330"/>
      <c r="M5171" s="262"/>
      <c r="N5171" s="262" t="n">
        <v>29.835</v>
      </c>
      <c r="O5171" s="262" t="n">
        <v>0.34</v>
      </c>
      <c r="P5171" s="262" t="n">
        <v>50</v>
      </c>
      <c r="Q5171" s="262" t="n">
        <v>40.2773</v>
      </c>
      <c r="R5171" s="331" t="n">
        <f aca="false">A5171*F5171</f>
        <v>0</v>
      </c>
    </row>
    <row r="5172" s="1" customFormat="true" ht="12.75" hidden="false" customHeight="false" outlineLevel="0" collapsed="false">
      <c r="A5172" s="262" t="n">
        <v>1</v>
      </c>
      <c r="B5172" s="332" t="s">
        <v>2440</v>
      </c>
      <c r="C5172" s="332" t="s">
        <v>2441</v>
      </c>
      <c r="D5172" s="332" t="s">
        <v>2442</v>
      </c>
      <c r="E5172" s="262"/>
      <c r="F5172" s="331"/>
      <c r="G5172" s="333" t="n">
        <v>95</v>
      </c>
      <c r="H5172" s="333" t="n">
        <f aca="false">A5172*G5172*(1-H5167/100)</f>
        <v>95</v>
      </c>
      <c r="I5172" s="334" t="n">
        <v>70.2</v>
      </c>
      <c r="J5172" s="334" t="n">
        <f aca="false">(A5172*I5172)/J5167*K5167</f>
        <v>63.72</v>
      </c>
      <c r="K5172" s="335" t="n">
        <f aca="false">H5172-J5172</f>
        <v>31.28</v>
      </c>
      <c r="L5172" s="330"/>
      <c r="M5172" s="262"/>
      <c r="N5172" s="262" t="n">
        <v>70.2</v>
      </c>
      <c r="O5172" s="262" t="n">
        <v>0.8</v>
      </c>
      <c r="P5172" s="262" t="n">
        <v>110</v>
      </c>
      <c r="Q5172" s="262" t="n">
        <v>94.77</v>
      </c>
      <c r="R5172" s="331" t="n">
        <f aca="false">A5172*F5172</f>
        <v>0</v>
      </c>
    </row>
    <row r="5173" s="1" customFormat="true" ht="12.75" hidden="false" customHeight="false" outlineLevel="0" collapsed="false">
      <c r="A5173" s="336" t="n">
        <f aca="false">SUM(A5168:A5172)</f>
        <v>13</v>
      </c>
      <c r="B5173" s="336" t="s">
        <v>377</v>
      </c>
      <c r="C5173" s="336"/>
      <c r="D5173" s="336"/>
      <c r="E5173" s="336"/>
      <c r="F5173" s="337" t="n">
        <f aca="false">R5173</f>
        <v>0.04</v>
      </c>
      <c r="G5173" s="338"/>
      <c r="H5173" s="339" t="n">
        <f aca="false">SUM(H5168:H5172)</f>
        <v>4948</v>
      </c>
      <c r="I5173" s="340"/>
      <c r="J5173" s="341" t="n">
        <f aca="false">SUM(J5168:J5172)</f>
        <v>3452.2965</v>
      </c>
      <c r="K5173" s="335" t="n">
        <f aca="false">SUM(K5168:K5172)</f>
        <v>1495.7035</v>
      </c>
      <c r="L5173" s="330"/>
      <c r="M5173" s="262"/>
      <c r="N5173" s="262"/>
      <c r="O5173" s="262"/>
      <c r="P5173" s="262"/>
      <c r="Q5173" s="262"/>
      <c r="R5173" s="331" t="n">
        <f aca="false">SUM(R5168:R5172)</f>
        <v>0.04</v>
      </c>
    </row>
    <row r="5174" s="1" customFormat="true" ht="12.75" hidden="false" customHeight="false" outlineLevel="0" collapsed="false">
      <c r="A5174" s="262"/>
      <c r="B5174" s="272" t="s">
        <v>914</v>
      </c>
      <c r="C5174" s="342"/>
      <c r="D5174" s="342"/>
      <c r="E5174" s="262"/>
      <c r="F5174" s="262"/>
      <c r="G5174" s="333"/>
      <c r="H5174" s="343" t="n">
        <v>0</v>
      </c>
      <c r="I5174" s="344" t="n">
        <f aca="false">K5175/J5175</f>
        <v>0.433248853335743</v>
      </c>
      <c r="J5174" s="345"/>
      <c r="K5174" s="335"/>
      <c r="L5174" s="330"/>
      <c r="M5174" s="262"/>
      <c r="N5174" s="262"/>
      <c r="O5174" s="262"/>
      <c r="P5174" s="262"/>
      <c r="Q5174" s="262"/>
      <c r="R5174" s="331"/>
    </row>
    <row r="5175" s="1" customFormat="true" ht="13.5" hidden="false" customHeight="false" outlineLevel="0" collapsed="false">
      <c r="A5175" s="346"/>
      <c r="B5175" s="346" t="s">
        <v>915</v>
      </c>
      <c r="C5175" s="346"/>
      <c r="D5175" s="346"/>
      <c r="E5175" s="346"/>
      <c r="F5175" s="347"/>
      <c r="G5175" s="348"/>
      <c r="H5175" s="349" t="n">
        <f aca="false">SUM(H5173:H5174)</f>
        <v>4948</v>
      </c>
      <c r="I5175" s="350" t="n">
        <f aca="false">K5175/H5175</f>
        <v>0.302284458367017</v>
      </c>
      <c r="J5175" s="351" t="n">
        <f aca="false">SUM(J5173:J5174)</f>
        <v>3452.2965</v>
      </c>
      <c r="K5175" s="352" t="n">
        <f aca="false">H5175-J5175</f>
        <v>1495.7035</v>
      </c>
      <c r="L5175" s="330"/>
      <c r="M5175" s="262"/>
      <c r="N5175" s="262"/>
      <c r="O5175" s="262"/>
      <c r="P5175" s="262"/>
      <c r="Q5175" s="262"/>
      <c r="R5175" s="331"/>
    </row>
    <row r="5176" s="1" customFormat="true" ht="13.5" hidden="false" customHeight="false" outlineLevel="0" collapsed="false">
      <c r="A5176" s="262"/>
      <c r="B5176" s="332"/>
      <c r="C5176" s="342"/>
      <c r="D5176" s="342"/>
      <c r="E5176" s="262"/>
      <c r="F5176" s="262"/>
      <c r="G5176" s="262"/>
      <c r="H5176" s="262"/>
      <c r="I5176" s="354"/>
      <c r="J5176" s="354"/>
      <c r="K5176" s="355"/>
      <c r="L5176" s="330"/>
      <c r="M5176" s="262"/>
      <c r="N5176" s="262"/>
      <c r="O5176" s="262"/>
      <c r="P5176" s="262"/>
      <c r="Q5176" s="262"/>
      <c r="R5176" s="331"/>
    </row>
    <row r="5177" s="1" customFormat="true" ht="13.5" hidden="false" customHeight="false" outlineLevel="0" collapsed="false">
      <c r="A5177" s="322"/>
      <c r="B5177" s="323" t="s">
        <v>5212</v>
      </c>
      <c r="C5177" s="324" t="s">
        <v>4992</v>
      </c>
      <c r="D5177" s="325" t="n">
        <v>42815</v>
      </c>
      <c r="E5177" s="322"/>
      <c r="F5177" s="322" t="s">
        <v>5213</v>
      </c>
      <c r="G5177" s="324"/>
      <c r="H5177" s="326" t="n">
        <v>0</v>
      </c>
      <c r="I5177" s="327" t="s">
        <v>358</v>
      </c>
      <c r="J5177" s="328" t="n">
        <v>65</v>
      </c>
      <c r="K5177" s="329" t="n">
        <v>59</v>
      </c>
      <c r="L5177" s="330"/>
      <c r="M5177" s="262"/>
      <c r="N5177" s="262"/>
      <c r="O5177" s="262"/>
      <c r="P5177" s="262"/>
      <c r="Q5177" s="262"/>
      <c r="R5177" s="331"/>
    </row>
    <row r="5178" s="1" customFormat="true" ht="12.75" hidden="false" customHeight="false" outlineLevel="0" collapsed="false">
      <c r="A5178" s="262" t="n">
        <v>1</v>
      </c>
      <c r="B5178" s="332" t="s">
        <v>2122</v>
      </c>
      <c r="C5178" s="332" t="s">
        <v>2123</v>
      </c>
      <c r="D5178" s="332" t="s">
        <v>2124</v>
      </c>
      <c r="E5178" s="262"/>
      <c r="F5178" s="331" t="n">
        <v>2.5</v>
      </c>
      <c r="G5178" s="333" t="n">
        <v>2300</v>
      </c>
      <c r="H5178" s="333" t="n">
        <f aca="false">A5178*G5178*(1-H5177/100)</f>
        <v>2300</v>
      </c>
      <c r="I5178" s="334" t="n">
        <v>1009.125</v>
      </c>
      <c r="J5178" s="334" t="n">
        <f aca="false">(A5178*I5178)/J5177*K5177</f>
        <v>915.975</v>
      </c>
      <c r="K5178" s="335" t="n">
        <f aca="false">H5178-J5178</f>
        <v>1384.025</v>
      </c>
      <c r="L5178" s="330"/>
      <c r="M5178" s="262"/>
      <c r="N5178" s="262" t="n">
        <v>1009.125</v>
      </c>
      <c r="O5178" s="262" t="n">
        <v>11.5</v>
      </c>
      <c r="P5178" s="262" t="n">
        <v>3000</v>
      </c>
      <c r="Q5178" s="262" t="n">
        <v>2300</v>
      </c>
      <c r="R5178" s="331" t="n">
        <f aca="false">A5178*F5178</f>
        <v>2.5</v>
      </c>
    </row>
    <row r="5179" s="1" customFormat="true" ht="12.75" hidden="false" customHeight="false" outlineLevel="0" collapsed="false">
      <c r="A5179" s="262" t="n">
        <v>1</v>
      </c>
      <c r="B5179" s="332" t="s">
        <v>3146</v>
      </c>
      <c r="C5179" s="332" t="s">
        <v>2898</v>
      </c>
      <c r="D5179" s="332" t="s">
        <v>3147</v>
      </c>
      <c r="E5179" s="262"/>
      <c r="F5179" s="331" t="n">
        <v>39</v>
      </c>
      <c r="G5179" s="333" t="n">
        <v>9042</v>
      </c>
      <c r="H5179" s="333" t="n">
        <f aca="false">A5179*G5179*(1-H5177/100)</f>
        <v>9042</v>
      </c>
      <c r="I5179" s="334" t="n">
        <v>6458.4</v>
      </c>
      <c r="J5179" s="334" t="n">
        <f aca="false">(A5179*I5179)/J5177*K5177</f>
        <v>5862.24</v>
      </c>
      <c r="K5179" s="335" t="n">
        <f aca="false">H5179-J5179</f>
        <v>3179.76</v>
      </c>
      <c r="L5179" s="330"/>
      <c r="M5179" s="262"/>
      <c r="N5179" s="262" t="n">
        <v>6458.4</v>
      </c>
      <c r="O5179" s="262" t="n">
        <v>73.6</v>
      </c>
      <c r="P5179" s="262" t="n">
        <v>9690</v>
      </c>
      <c r="Q5179" s="262" t="n">
        <v>9041.76</v>
      </c>
      <c r="R5179" s="331" t="n">
        <f aca="false">A5179*F5179</f>
        <v>39</v>
      </c>
    </row>
    <row r="5180" s="1" customFormat="true" ht="12.75" hidden="false" customHeight="false" outlineLevel="0" collapsed="false">
      <c r="A5180" s="262" t="n">
        <v>1</v>
      </c>
      <c r="B5180" s="332" t="s">
        <v>1016</v>
      </c>
      <c r="C5180" s="332" t="s">
        <v>1263</v>
      </c>
      <c r="D5180" s="332" t="s">
        <v>1018</v>
      </c>
      <c r="E5180" s="262"/>
      <c r="F5180" s="331" t="n">
        <v>0.71</v>
      </c>
      <c r="G5180" s="333" t="n">
        <v>930</v>
      </c>
      <c r="H5180" s="333" t="n">
        <f aca="false">A5180*G5180*(1-H5177/100)</f>
        <v>930</v>
      </c>
      <c r="I5180" s="334" t="n">
        <v>403.65</v>
      </c>
      <c r="J5180" s="334" t="n">
        <f aca="false">(A5180*I5180)/J5177*K5177</f>
        <v>366.39</v>
      </c>
      <c r="K5180" s="335" t="n">
        <f aca="false">H5180-J5180</f>
        <v>563.61</v>
      </c>
      <c r="L5180" s="330"/>
      <c r="M5180" s="262"/>
      <c r="N5180" s="262" t="n">
        <v>403.65</v>
      </c>
      <c r="O5180" s="262" t="n">
        <v>4.6</v>
      </c>
      <c r="P5180" s="262" t="n">
        <v>1300</v>
      </c>
      <c r="Q5180" s="262" t="n">
        <v>930</v>
      </c>
      <c r="R5180" s="331" t="n">
        <f aca="false">A5180*F5180</f>
        <v>0.71</v>
      </c>
    </row>
    <row r="5181" s="1" customFormat="true" ht="12.75" hidden="false" customHeight="false" outlineLevel="0" collapsed="false">
      <c r="A5181" s="262" t="n">
        <v>2</v>
      </c>
      <c r="B5181" s="332" t="s">
        <v>1019</v>
      </c>
      <c r="C5181" s="332" t="s">
        <v>1263</v>
      </c>
      <c r="D5181" s="332" t="s">
        <v>1020</v>
      </c>
      <c r="E5181" s="262"/>
      <c r="F5181" s="331" t="n">
        <v>0.71</v>
      </c>
      <c r="G5181" s="333" t="n">
        <v>930</v>
      </c>
      <c r="H5181" s="333" t="n">
        <f aca="false">A5181*G5181*(1-H5177/100)</f>
        <v>1860</v>
      </c>
      <c r="I5181" s="334" t="n">
        <v>386.9775</v>
      </c>
      <c r="J5181" s="334" t="n">
        <f aca="false">(A5181*I5181)/J5177*K5177</f>
        <v>702.513</v>
      </c>
      <c r="K5181" s="335" t="n">
        <f aca="false">H5181-J5181</f>
        <v>1157.487</v>
      </c>
      <c r="L5181" s="330"/>
      <c r="M5181" s="262"/>
      <c r="N5181" s="262" t="n">
        <v>386.9775</v>
      </c>
      <c r="O5181" s="262" t="n">
        <v>4.41</v>
      </c>
      <c r="P5181" s="262" t="n">
        <v>1300</v>
      </c>
      <c r="Q5181" s="262" t="n">
        <v>930</v>
      </c>
      <c r="R5181" s="331" t="n">
        <f aca="false">A5181*F5181</f>
        <v>1.42</v>
      </c>
    </row>
    <row r="5182" s="1" customFormat="true" ht="12.75" hidden="false" customHeight="false" outlineLevel="0" collapsed="false">
      <c r="A5182" s="262" t="n">
        <v>1</v>
      </c>
      <c r="B5182" s="332" t="s">
        <v>1056</v>
      </c>
      <c r="C5182" s="332" t="s">
        <v>1263</v>
      </c>
      <c r="D5182" s="332" t="s">
        <v>1057</v>
      </c>
      <c r="E5182" s="262"/>
      <c r="F5182" s="331" t="n">
        <v>0.71</v>
      </c>
      <c r="G5182" s="333" t="n">
        <v>930</v>
      </c>
      <c r="H5182" s="333" t="n">
        <f aca="false">A5182*G5182*(1-H5177/100)</f>
        <v>930</v>
      </c>
      <c r="I5182" s="334" t="n">
        <v>403.65</v>
      </c>
      <c r="J5182" s="334" t="n">
        <f aca="false">(A5182*I5182)/J5177*K5177</f>
        <v>366.39</v>
      </c>
      <c r="K5182" s="335" t="n">
        <f aca="false">H5182-J5182</f>
        <v>563.61</v>
      </c>
      <c r="L5182" s="330"/>
      <c r="M5182" s="262"/>
      <c r="N5182" s="262" t="n">
        <v>403.65</v>
      </c>
      <c r="O5182" s="262" t="n">
        <v>4.6</v>
      </c>
      <c r="P5182" s="262" t="n">
        <v>1300</v>
      </c>
      <c r="Q5182" s="262" t="n">
        <v>930</v>
      </c>
      <c r="R5182" s="331" t="n">
        <f aca="false">A5182*F5182</f>
        <v>0.71</v>
      </c>
    </row>
    <row r="5183" s="1" customFormat="true" ht="12.75" hidden="false" customHeight="false" outlineLevel="0" collapsed="false">
      <c r="A5183" s="262" t="n">
        <v>15</v>
      </c>
      <c r="B5183" s="332" t="s">
        <v>1738</v>
      </c>
      <c r="C5183" s="332" t="s">
        <v>1532</v>
      </c>
      <c r="D5183" s="332" t="s">
        <v>1739</v>
      </c>
      <c r="E5183" s="262"/>
      <c r="F5183" s="331" t="n">
        <v>0.7</v>
      </c>
      <c r="G5183" s="333" t="n">
        <v>250</v>
      </c>
      <c r="H5183" s="333" t="n">
        <f aca="false">A5183*G5183*(1-H5177/100)</f>
        <v>3750</v>
      </c>
      <c r="I5183" s="334" t="n">
        <v>121.9725</v>
      </c>
      <c r="J5183" s="334" t="n">
        <f aca="false">(A5183*I5183)/J5177*K5177</f>
        <v>1660.7025</v>
      </c>
      <c r="K5183" s="335" t="n">
        <f aca="false">H5183-J5183</f>
        <v>2089.2975</v>
      </c>
      <c r="L5183" s="330"/>
      <c r="M5183" s="262"/>
      <c r="N5183" s="262" t="n">
        <v>121.9725</v>
      </c>
      <c r="O5183" s="262" t="n">
        <v>1.39</v>
      </c>
      <c r="P5183" s="262" t="n">
        <v>500</v>
      </c>
      <c r="Q5183" s="262" t="n">
        <v>250</v>
      </c>
      <c r="R5183" s="331" t="n">
        <f aca="false">A5183*F5183</f>
        <v>10.5</v>
      </c>
    </row>
    <row r="5184" s="1" customFormat="true" ht="12.75" hidden="false" customHeight="false" outlineLevel="0" collapsed="false">
      <c r="A5184" s="262" t="n">
        <v>11</v>
      </c>
      <c r="B5184" s="332" t="s">
        <v>2052</v>
      </c>
      <c r="C5184" s="332" t="s">
        <v>1974</v>
      </c>
      <c r="D5184" s="332" t="s">
        <v>2053</v>
      </c>
      <c r="E5184" s="262"/>
      <c r="F5184" s="331" t="n">
        <v>1.84</v>
      </c>
      <c r="G5184" s="333" t="n">
        <v>685</v>
      </c>
      <c r="H5184" s="333" t="n">
        <f aca="false">A5184*G5184*(1-H5177/100)</f>
        <v>7535</v>
      </c>
      <c r="I5184" s="334" t="n">
        <v>475.15</v>
      </c>
      <c r="J5184" s="334" t="n">
        <f aca="false">(A5184*I5184)/J5177*K5177</f>
        <v>4744.19</v>
      </c>
      <c r="K5184" s="335" t="n">
        <f aca="false">H5184-J5184</f>
        <v>2790.81</v>
      </c>
      <c r="L5184" s="330"/>
      <c r="M5184" s="262"/>
      <c r="N5184" s="262" t="n">
        <v>475.15</v>
      </c>
      <c r="O5184" s="262" t="n">
        <v>4.3</v>
      </c>
      <c r="P5184" s="262" t="n">
        <v>1100</v>
      </c>
      <c r="Q5184" s="262" t="n">
        <v>685</v>
      </c>
      <c r="R5184" s="331" t="n">
        <f aca="false">A5184*F5184</f>
        <v>20.24</v>
      </c>
    </row>
    <row r="5185" s="1" customFormat="true" ht="12.75" hidden="false" customHeight="false" outlineLevel="0" collapsed="false">
      <c r="A5185" s="262" t="n">
        <v>15</v>
      </c>
      <c r="B5185" s="332" t="s">
        <v>3275</v>
      </c>
      <c r="C5185" s="332" t="s">
        <v>1562</v>
      </c>
      <c r="D5185" s="332" t="s">
        <v>3276</v>
      </c>
      <c r="E5185" s="262"/>
      <c r="F5185" s="331" t="n">
        <v>0.67</v>
      </c>
      <c r="G5185" s="333" t="n">
        <v>213</v>
      </c>
      <c r="H5185" s="333" t="n">
        <f aca="false">A5185*G5185*(1-H5177/100)</f>
        <v>3195</v>
      </c>
      <c r="I5185" s="334" t="n">
        <v>157.95</v>
      </c>
      <c r="J5185" s="334" t="n">
        <f aca="false">(A5185*I5185)/J5177*K5177</f>
        <v>2150.55</v>
      </c>
      <c r="K5185" s="335" t="n">
        <f aca="false">H5185-J5185</f>
        <v>1044.45</v>
      </c>
      <c r="L5185" s="330"/>
      <c r="M5185" s="262"/>
      <c r="N5185" s="262" t="n">
        <v>157.95</v>
      </c>
      <c r="O5185" s="262" t="n">
        <v>1.8</v>
      </c>
      <c r="P5185" s="262" t="n">
        <v>400</v>
      </c>
      <c r="Q5185" s="262" t="n">
        <v>213</v>
      </c>
      <c r="R5185" s="331" t="n">
        <f aca="false">A5185*F5185</f>
        <v>10.05</v>
      </c>
    </row>
    <row r="5186" s="1" customFormat="true" ht="12.75" hidden="false" customHeight="false" outlineLevel="0" collapsed="false">
      <c r="A5186" s="262" t="n">
        <v>1</v>
      </c>
      <c r="B5186" s="332" t="s">
        <v>4054</v>
      </c>
      <c r="C5186" s="332" t="s">
        <v>2628</v>
      </c>
      <c r="D5186" s="332" t="s">
        <v>4055</v>
      </c>
      <c r="E5186" s="262"/>
      <c r="F5186" s="331"/>
      <c r="G5186" s="333" t="n">
        <v>1422</v>
      </c>
      <c r="H5186" s="333" t="n">
        <f aca="false">A5186*G5186*(1-H5177/100)</f>
        <v>1422</v>
      </c>
      <c r="I5186" s="334" t="n">
        <v>1053</v>
      </c>
      <c r="J5186" s="334" t="n">
        <f aca="false">(A5186*I5186)/J5177*K5177</f>
        <v>955.8</v>
      </c>
      <c r="K5186" s="335" t="n">
        <f aca="false">H5186-J5186</f>
        <v>466.2</v>
      </c>
      <c r="L5186" s="330"/>
      <c r="M5186" s="262"/>
      <c r="N5186" s="262" t="n">
        <v>1053</v>
      </c>
      <c r="O5186" s="262" t="n">
        <v>12</v>
      </c>
      <c r="P5186" s="262" t="n">
        <v>1900</v>
      </c>
      <c r="Q5186" s="262" t="n">
        <v>1422</v>
      </c>
      <c r="R5186" s="331" t="n">
        <f aca="false">A5186*F5186</f>
        <v>0</v>
      </c>
    </row>
    <row r="5187" s="1" customFormat="true" ht="12.75" hidden="false" customHeight="false" outlineLevel="0" collapsed="false">
      <c r="A5187" s="262" t="n">
        <v>10</v>
      </c>
      <c r="B5187" s="332" t="s">
        <v>5214</v>
      </c>
      <c r="C5187" s="272" t="s">
        <v>1980</v>
      </c>
      <c r="D5187" s="332"/>
      <c r="E5187" s="262"/>
      <c r="F5187" s="331"/>
      <c r="G5187" s="333" t="n">
        <v>320</v>
      </c>
      <c r="H5187" s="333" t="n">
        <v>3200</v>
      </c>
      <c r="I5187" s="334"/>
      <c r="J5187" s="334"/>
      <c r="K5187" s="335"/>
      <c r="L5187" s="330"/>
      <c r="M5187" s="262"/>
      <c r="N5187" s="262"/>
      <c r="O5187" s="262"/>
      <c r="P5187" s="262"/>
      <c r="Q5187" s="262"/>
      <c r="R5187" s="331"/>
    </row>
    <row r="5188" s="1" customFormat="true" ht="12.75" hidden="false" customHeight="false" outlineLevel="0" collapsed="false">
      <c r="A5188" s="262"/>
      <c r="B5188" s="272" t="s">
        <v>2471</v>
      </c>
      <c r="C5188" s="272"/>
      <c r="D5188" s="332"/>
      <c r="E5188" s="262"/>
      <c r="F5188" s="331"/>
      <c r="G5188" s="333"/>
      <c r="H5188" s="333"/>
      <c r="I5188" s="334"/>
      <c r="J5188" s="334"/>
      <c r="K5188" s="335"/>
      <c r="L5188" s="330"/>
      <c r="M5188" s="262"/>
      <c r="N5188" s="262"/>
      <c r="O5188" s="262"/>
      <c r="P5188" s="262"/>
      <c r="Q5188" s="262"/>
      <c r="R5188" s="331"/>
    </row>
    <row r="5189" s="1" customFormat="true" ht="12.75" hidden="false" customHeight="false" outlineLevel="0" collapsed="false">
      <c r="A5189" s="262" t="n">
        <v>4</v>
      </c>
      <c r="B5189" s="332" t="s">
        <v>5215</v>
      </c>
      <c r="C5189" s="332" t="s">
        <v>5216</v>
      </c>
      <c r="D5189" s="332" t="s">
        <v>5217</v>
      </c>
      <c r="E5189" s="262"/>
      <c r="F5189" s="331" t="n">
        <v>1.09</v>
      </c>
      <c r="G5189" s="333" t="n">
        <v>1616</v>
      </c>
      <c r="H5189" s="333" t="n">
        <f aca="false">A5189*G5189*(1-H5177/100)</f>
        <v>6464</v>
      </c>
      <c r="I5189" s="334" t="n">
        <v>1196.91</v>
      </c>
      <c r="J5189" s="334" t="n">
        <f aca="false">(A5189*I5189)/J5177*K5177</f>
        <v>4345.704</v>
      </c>
      <c r="K5189" s="335" t="n">
        <f aca="false">H5189-J5189</f>
        <v>2118.296</v>
      </c>
      <c r="L5189" s="330"/>
      <c r="M5189" s="262"/>
      <c r="N5189" s="262" t="n">
        <v>1196.91</v>
      </c>
      <c r="O5189" s="262" t="n">
        <v>13.64</v>
      </c>
      <c r="P5189" s="262" t="n">
        <v>1795.365</v>
      </c>
      <c r="Q5189" s="262" t="n">
        <v>1615.8285</v>
      </c>
      <c r="R5189" s="331" t="n">
        <f aca="false">A5189*F5189</f>
        <v>4.36</v>
      </c>
    </row>
    <row r="5190" s="1" customFormat="true" ht="12.75" hidden="false" customHeight="false" outlineLevel="0" collapsed="false">
      <c r="A5190" s="262" t="n">
        <v>1</v>
      </c>
      <c r="B5190" s="332" t="s">
        <v>1649</v>
      </c>
      <c r="C5190" s="332" t="s">
        <v>1650</v>
      </c>
      <c r="D5190" s="332" t="s">
        <v>1651</v>
      </c>
      <c r="E5190" s="262"/>
      <c r="F5190" s="331"/>
      <c r="G5190" s="333" t="n">
        <v>592</v>
      </c>
      <c r="H5190" s="333" t="n">
        <f aca="false">A5190*G5190*(1-H5177/100)</f>
        <v>592</v>
      </c>
      <c r="I5190" s="334" t="n">
        <v>438.75</v>
      </c>
      <c r="J5190" s="334" t="n">
        <f aca="false">(A5190*I5190)/J5177*K5177</f>
        <v>398.25</v>
      </c>
      <c r="K5190" s="335" t="n">
        <f aca="false">H5190-J5190</f>
        <v>193.75</v>
      </c>
      <c r="L5190" s="330"/>
      <c r="M5190" s="262"/>
      <c r="N5190" s="262" t="n">
        <v>438.75</v>
      </c>
      <c r="O5190" s="262" t="n">
        <v>5</v>
      </c>
      <c r="P5190" s="262" t="n">
        <v>650</v>
      </c>
      <c r="Q5190" s="262" t="n">
        <v>592.3125</v>
      </c>
      <c r="R5190" s="331" t="n">
        <f aca="false">A5190*F5190</f>
        <v>0</v>
      </c>
    </row>
    <row r="5191" s="1" customFormat="true" ht="12.75" hidden="false" customHeight="false" outlineLevel="0" collapsed="false">
      <c r="A5191" s="262" t="n">
        <v>1</v>
      </c>
      <c r="B5191" s="332" t="s">
        <v>3871</v>
      </c>
      <c r="C5191" s="332" t="s">
        <v>3872</v>
      </c>
      <c r="D5191" s="332" t="s">
        <v>3873</v>
      </c>
      <c r="E5191" s="262"/>
      <c r="F5191" s="331"/>
      <c r="G5191" s="333" t="n">
        <v>474</v>
      </c>
      <c r="H5191" s="333" t="n">
        <f aca="false">A5191*G5191*(1-H5177/100)</f>
        <v>474</v>
      </c>
      <c r="I5191" s="334" t="n">
        <v>263.25</v>
      </c>
      <c r="J5191" s="334" t="n">
        <f aca="false">(A5191*I5191)/J5177*K5177</f>
        <v>238.95</v>
      </c>
      <c r="K5191" s="335" t="n">
        <f aca="false">H5191-J5191</f>
        <v>235.05</v>
      </c>
      <c r="L5191" s="330"/>
      <c r="M5191" s="262"/>
      <c r="N5191" s="262" t="n">
        <v>263.25</v>
      </c>
      <c r="O5191" s="262" t="n">
        <v>3</v>
      </c>
      <c r="P5191" s="262" t="n">
        <v>500</v>
      </c>
      <c r="Q5191" s="262" t="n">
        <v>473.85</v>
      </c>
      <c r="R5191" s="331" t="n">
        <f aca="false">A5191*F5191</f>
        <v>0</v>
      </c>
    </row>
    <row r="5192" s="1" customFormat="true" ht="12.75" hidden="false" customHeight="false" outlineLevel="0" collapsed="false">
      <c r="A5192" s="262" t="n">
        <v>1</v>
      </c>
      <c r="B5192" s="332" t="s">
        <v>5218</v>
      </c>
      <c r="C5192" s="332" t="s">
        <v>5219</v>
      </c>
      <c r="D5192" s="332" t="s">
        <v>5220</v>
      </c>
      <c r="E5192" s="262"/>
      <c r="F5192" s="331"/>
      <c r="G5192" s="333" t="n">
        <v>4240</v>
      </c>
      <c r="H5192" s="333" t="n">
        <f aca="false">A5192*G5192*(1-H5177/100)</f>
        <v>4240</v>
      </c>
      <c r="I5192" s="334" t="n">
        <v>3140.5725</v>
      </c>
      <c r="J5192" s="334" t="n">
        <f aca="false">(A5192*I5192)/J5177*K5177</f>
        <v>2850.6735</v>
      </c>
      <c r="K5192" s="335" t="n">
        <f aca="false">H5192-J5192</f>
        <v>1389.3265</v>
      </c>
      <c r="L5192" s="330"/>
      <c r="M5192" s="262"/>
      <c r="N5192" s="262" t="n">
        <v>3140.5725</v>
      </c>
      <c r="O5192" s="262" t="n">
        <v>35.79</v>
      </c>
      <c r="P5192" s="262" t="n">
        <v>4670</v>
      </c>
      <c r="Q5192" s="262" t="n">
        <v>4239.7729</v>
      </c>
      <c r="R5192" s="331" t="n">
        <f aca="false">A5192*F5192</f>
        <v>0</v>
      </c>
    </row>
    <row r="5193" s="1" customFormat="true" ht="12.75" hidden="false" customHeight="false" outlineLevel="0" collapsed="false">
      <c r="A5193" s="262" t="n">
        <v>1</v>
      </c>
      <c r="B5193" s="332" t="s">
        <v>5221</v>
      </c>
      <c r="C5193" s="332" t="s">
        <v>5222</v>
      </c>
      <c r="D5193" s="332" t="s">
        <v>5223</v>
      </c>
      <c r="E5193" s="262"/>
      <c r="F5193" s="331"/>
      <c r="G5193" s="333" t="n">
        <v>3198</v>
      </c>
      <c r="H5193" s="333" t="n">
        <f aca="false">A5193*G5193*(1-H5177/100)</f>
        <v>3198</v>
      </c>
      <c r="I5193" s="334" t="n">
        <v>2369.25</v>
      </c>
      <c r="J5193" s="334" t="n">
        <f aca="false">(A5193*I5193)/J5177*K5177</f>
        <v>2150.55</v>
      </c>
      <c r="K5193" s="335" t="n">
        <f aca="false">H5193-J5193</f>
        <v>1047.45</v>
      </c>
      <c r="L5193" s="330"/>
      <c r="M5193" s="262"/>
      <c r="N5193" s="262" t="n">
        <v>2369.25</v>
      </c>
      <c r="O5193" s="262" t="n">
        <v>27</v>
      </c>
      <c r="P5193" s="262" t="n">
        <v>3530</v>
      </c>
      <c r="Q5193" s="262" t="n">
        <v>3198.4875</v>
      </c>
      <c r="R5193" s="331" t="n">
        <f aca="false">A5193*F5193</f>
        <v>0</v>
      </c>
    </row>
    <row r="5194" s="1" customFormat="true" ht="12.75" hidden="false" customHeight="false" outlineLevel="0" collapsed="false">
      <c r="A5194" s="262" t="n">
        <v>2</v>
      </c>
      <c r="B5194" s="332" t="s">
        <v>5224</v>
      </c>
      <c r="C5194" s="332" t="s">
        <v>981</v>
      </c>
      <c r="D5194" s="332" t="s">
        <v>5225</v>
      </c>
      <c r="E5194" s="262"/>
      <c r="F5194" s="331" t="n">
        <v>0.09</v>
      </c>
      <c r="G5194" s="333" t="n">
        <v>1150</v>
      </c>
      <c r="H5194" s="333" t="n">
        <f aca="false">A5194*G5194*(1-H5177/100)</f>
        <v>2300</v>
      </c>
      <c r="I5194" s="334" t="n">
        <v>1977.95</v>
      </c>
      <c r="J5194" s="334" t="n">
        <f aca="false">(A5194*I5194)/J5177*K5177</f>
        <v>3590.74</v>
      </c>
      <c r="K5194" s="335" t="n">
        <f aca="false">H5194-J5194</f>
        <v>-1290.74</v>
      </c>
      <c r="L5194" s="330"/>
      <c r="M5194" s="262"/>
      <c r="N5194" s="262" t="n">
        <v>1977.95</v>
      </c>
      <c r="O5194" s="262" t="n">
        <v>17</v>
      </c>
      <c r="P5194" s="262" t="n">
        <v>2950</v>
      </c>
      <c r="Q5194" s="262" t="n">
        <v>2670.2325</v>
      </c>
      <c r="R5194" s="331" t="n">
        <f aca="false">A5194*F5194</f>
        <v>0.18</v>
      </c>
    </row>
    <row r="5195" s="1" customFormat="true" ht="12.75" hidden="false" customHeight="false" outlineLevel="0" collapsed="false">
      <c r="A5195" s="336" t="n">
        <f aca="false">SUM(A5178:A5194)</f>
        <v>68</v>
      </c>
      <c r="B5195" s="336" t="s">
        <v>377</v>
      </c>
      <c r="C5195" s="336"/>
      <c r="D5195" s="336"/>
      <c r="E5195" s="336"/>
      <c r="F5195" s="337" t="n">
        <f aca="false">R5195</f>
        <v>89.67</v>
      </c>
      <c r="G5195" s="338"/>
      <c r="H5195" s="339" t="n">
        <f aca="false">SUM(H5178:H5194)</f>
        <v>51432</v>
      </c>
      <c r="I5195" s="340"/>
      <c r="J5195" s="341" t="n">
        <f aca="false">SUM(J5178:J5194)</f>
        <v>31299.618</v>
      </c>
      <c r="K5195" s="335" t="n">
        <f aca="false">SUM(K5178:K5194)</f>
        <v>16932.382</v>
      </c>
      <c r="L5195" s="330"/>
      <c r="M5195" s="262"/>
      <c r="N5195" s="262"/>
      <c r="O5195" s="262"/>
      <c r="P5195" s="262"/>
      <c r="Q5195" s="262"/>
      <c r="R5195" s="331" t="n">
        <f aca="false">SUM(R5178:R5194)</f>
        <v>89.67</v>
      </c>
    </row>
    <row r="5196" s="1" customFormat="true" ht="12.75" hidden="false" customHeight="false" outlineLevel="0" collapsed="false">
      <c r="A5196" s="262"/>
      <c r="B5196" s="272" t="s">
        <v>914</v>
      </c>
      <c r="C5196" s="342"/>
      <c r="D5196" s="342"/>
      <c r="E5196" s="262"/>
      <c r="F5196" s="262"/>
      <c r="G5196" s="333"/>
      <c r="H5196" s="343" t="n">
        <v>0</v>
      </c>
      <c r="I5196" s="344" t="n">
        <f aca="false">K5197/J5197</f>
        <v>0.643214942751058</v>
      </c>
      <c r="J5196" s="345"/>
      <c r="K5196" s="335"/>
      <c r="L5196" s="330"/>
      <c r="M5196" s="262"/>
      <c r="N5196" s="262"/>
      <c r="O5196" s="262"/>
      <c r="P5196" s="262"/>
      <c r="Q5196" s="262"/>
      <c r="R5196" s="331"/>
    </row>
    <row r="5197" s="1" customFormat="true" ht="13.5" hidden="false" customHeight="false" outlineLevel="0" collapsed="false">
      <c r="A5197" s="346"/>
      <c r="B5197" s="346" t="s">
        <v>915</v>
      </c>
      <c r="C5197" s="346"/>
      <c r="D5197" s="346"/>
      <c r="E5197" s="346"/>
      <c r="F5197" s="347"/>
      <c r="G5197" s="348"/>
      <c r="H5197" s="349" t="n">
        <f aca="false">SUM(H5195:H5196)</f>
        <v>51432</v>
      </c>
      <c r="I5197" s="350" t="n">
        <f aca="false">K5197/H5197</f>
        <v>0.391436887540831</v>
      </c>
      <c r="J5197" s="351" t="n">
        <f aca="false">SUM(J5195:J5196)</f>
        <v>31299.618</v>
      </c>
      <c r="K5197" s="352" t="n">
        <f aca="false">H5197-J5197</f>
        <v>20132.382</v>
      </c>
      <c r="L5197" s="330"/>
      <c r="M5197" s="262"/>
      <c r="N5197" s="262"/>
      <c r="O5197" s="262"/>
      <c r="P5197" s="262"/>
      <c r="Q5197" s="262"/>
      <c r="R5197" s="331"/>
    </row>
    <row r="5198" s="1" customFormat="true" ht="13.5" hidden="false" customHeight="false" outlineLevel="0" collapsed="false">
      <c r="A5198" s="262"/>
      <c r="B5198" s="332"/>
      <c r="C5198" s="342"/>
      <c r="D5198" s="342"/>
      <c r="E5198" s="262"/>
      <c r="F5198" s="262"/>
      <c r="G5198" s="262"/>
      <c r="H5198" s="262"/>
      <c r="I5198" s="354"/>
      <c r="J5198" s="354"/>
      <c r="K5198" s="355"/>
      <c r="L5198" s="330"/>
      <c r="M5198" s="262"/>
      <c r="N5198" s="262"/>
      <c r="O5198" s="262"/>
      <c r="P5198" s="262"/>
      <c r="Q5198" s="262"/>
      <c r="R5198" s="331"/>
    </row>
    <row r="5199" s="1" customFormat="true" ht="13.5" hidden="false" customHeight="false" outlineLevel="0" collapsed="false">
      <c r="A5199" s="322"/>
      <c r="B5199" s="323" t="s">
        <v>5226</v>
      </c>
      <c r="C5199" s="324"/>
      <c r="D5199" s="325" t="n">
        <v>42815</v>
      </c>
      <c r="E5199" s="322"/>
      <c r="F5199" s="322" t="s">
        <v>5227</v>
      </c>
      <c r="G5199" s="324"/>
      <c r="H5199" s="326" t="n">
        <v>0</v>
      </c>
      <c r="I5199" s="327" t="s">
        <v>358</v>
      </c>
      <c r="J5199" s="328" t="n">
        <v>65</v>
      </c>
      <c r="K5199" s="329" t="n">
        <v>59</v>
      </c>
      <c r="L5199" s="330"/>
      <c r="M5199" s="262"/>
      <c r="N5199" s="262"/>
      <c r="O5199" s="262"/>
      <c r="P5199" s="262"/>
      <c r="Q5199" s="262"/>
      <c r="R5199" s="331"/>
    </row>
    <row r="5200" s="1" customFormat="true" ht="12.75" hidden="false" customHeight="false" outlineLevel="0" collapsed="false">
      <c r="A5200" s="262" t="n">
        <v>2</v>
      </c>
      <c r="B5200" s="332" t="s">
        <v>263</v>
      </c>
      <c r="C5200" s="332" t="s">
        <v>780</v>
      </c>
      <c r="D5200" s="332" t="s">
        <v>2368</v>
      </c>
      <c r="E5200" s="262"/>
      <c r="F5200" s="331" t="n">
        <v>17</v>
      </c>
      <c r="G5200" s="333" t="n">
        <v>2920</v>
      </c>
      <c r="H5200" s="333" t="n">
        <f aca="false">A5200*G5200*(1-H5199/100)</f>
        <v>5840</v>
      </c>
      <c r="I5200" s="334" t="n">
        <v>2088.45</v>
      </c>
      <c r="J5200" s="334" t="n">
        <f aca="false">(A5200*I5200)/J5199*K5199</f>
        <v>3791.34</v>
      </c>
      <c r="K5200" s="335" t="n">
        <f aca="false">H5200-J5200</f>
        <v>2048.66</v>
      </c>
      <c r="L5200" s="330"/>
      <c r="M5200" s="262"/>
      <c r="N5200" s="262" t="n">
        <v>2088.45</v>
      </c>
      <c r="O5200" s="262" t="n">
        <v>23.8</v>
      </c>
      <c r="P5200" s="262" t="n">
        <v>2920</v>
      </c>
      <c r="Q5200" s="262" t="n">
        <v>2714.985</v>
      </c>
      <c r="R5200" s="331" t="n">
        <f aca="false">A5200*F5200</f>
        <v>34</v>
      </c>
    </row>
    <row r="5201" s="1" customFormat="true" ht="12.75" hidden="false" customHeight="false" outlineLevel="0" collapsed="false">
      <c r="A5201" s="262" t="n">
        <v>5</v>
      </c>
      <c r="B5201" s="332" t="s">
        <v>1403</v>
      </c>
      <c r="C5201" s="332" t="s">
        <v>786</v>
      </c>
      <c r="D5201" s="332" t="s">
        <v>1593</v>
      </c>
      <c r="E5201" s="262"/>
      <c r="F5201" s="331" t="n">
        <v>8.8</v>
      </c>
      <c r="G5201" s="333" t="n">
        <v>1580</v>
      </c>
      <c r="H5201" s="333" t="n">
        <f aca="false">A5201*G5201*(1-H5199/100)</f>
        <v>7900</v>
      </c>
      <c r="I5201" s="334" t="n">
        <v>1050.3675</v>
      </c>
      <c r="J5201" s="334" t="n">
        <f aca="false">(A5201*I5201)/J5199*K5199</f>
        <v>4767.0525</v>
      </c>
      <c r="K5201" s="335" t="n">
        <f aca="false">H5201-J5201</f>
        <v>3132.9475</v>
      </c>
      <c r="L5201" s="330"/>
      <c r="M5201" s="262"/>
      <c r="N5201" s="262" t="n">
        <v>1050.3675</v>
      </c>
      <c r="O5201" s="262" t="n">
        <v>11.97</v>
      </c>
      <c r="P5201" s="262" t="n">
        <v>1580</v>
      </c>
      <c r="Q5201" s="262" t="n">
        <v>1417.9961</v>
      </c>
      <c r="R5201" s="331" t="n">
        <f aca="false">A5201*F5201</f>
        <v>44</v>
      </c>
    </row>
    <row r="5202" s="1" customFormat="true" ht="12.75" hidden="false" customHeight="false" outlineLevel="0" collapsed="false">
      <c r="A5202" s="262" t="n">
        <v>5</v>
      </c>
      <c r="B5202" s="332" t="s">
        <v>815</v>
      </c>
      <c r="C5202" s="332" t="s">
        <v>816</v>
      </c>
      <c r="D5202" s="332" t="s">
        <v>1307</v>
      </c>
      <c r="E5202" s="262"/>
      <c r="F5202" s="331" t="n">
        <v>13.5</v>
      </c>
      <c r="G5202" s="333" t="n">
        <v>2650</v>
      </c>
      <c r="H5202" s="333" t="n">
        <f aca="false">A5202*G5202*(1-H5199/100)</f>
        <v>13250</v>
      </c>
      <c r="I5202" s="334" t="n">
        <v>1765.53</v>
      </c>
      <c r="J5202" s="334" t="n">
        <f aca="false">(A5202*I5202)/J5199*K5199</f>
        <v>8012.79</v>
      </c>
      <c r="K5202" s="335" t="n">
        <f aca="false">H5202-J5202</f>
        <v>5237.21</v>
      </c>
      <c r="L5202" s="330"/>
      <c r="M5202" s="262"/>
      <c r="N5202" s="262" t="n">
        <v>1765.53</v>
      </c>
      <c r="O5202" s="262" t="n">
        <v>20.12</v>
      </c>
      <c r="P5202" s="262" t="n">
        <v>2650</v>
      </c>
      <c r="Q5202" s="262" t="n">
        <v>2295.189</v>
      </c>
      <c r="R5202" s="331" t="n">
        <f aca="false">A5202*F5202</f>
        <v>67.5</v>
      </c>
    </row>
    <row r="5203" s="1" customFormat="true" ht="12.75" hidden="false" customHeight="false" outlineLevel="0" collapsed="false">
      <c r="A5203" s="262" t="n">
        <v>8</v>
      </c>
      <c r="B5203" s="332" t="s">
        <v>1302</v>
      </c>
      <c r="C5203" s="332" t="s">
        <v>830</v>
      </c>
      <c r="D5203" s="332" t="s">
        <v>1049</v>
      </c>
      <c r="E5203" s="262"/>
      <c r="F5203" s="331" t="n">
        <v>1.1</v>
      </c>
      <c r="G5203" s="333" t="n">
        <v>550</v>
      </c>
      <c r="H5203" s="333" t="n">
        <f aca="false">A5203*G5203*(1-H5199/100)</f>
        <v>4400</v>
      </c>
      <c r="I5203" s="334" t="n">
        <v>145.6</v>
      </c>
      <c r="J5203" s="334" t="n">
        <f aca="false">(A5203*I5203)/J5199*K5199</f>
        <v>1057.28</v>
      </c>
      <c r="K5203" s="335" t="n">
        <f aca="false">H5203-J5203</f>
        <v>3342.72</v>
      </c>
      <c r="L5203" s="330"/>
      <c r="M5203" s="262"/>
      <c r="N5203" s="262" t="n">
        <v>145.6</v>
      </c>
      <c r="O5203" s="262" t="n">
        <v>1.6</v>
      </c>
      <c r="P5203" s="262" t="n">
        <v>550</v>
      </c>
      <c r="Q5203" s="262" t="n">
        <v>218.4</v>
      </c>
      <c r="R5203" s="331" t="n">
        <f aca="false">A5203*F5203</f>
        <v>8.8</v>
      </c>
    </row>
    <row r="5204" s="1" customFormat="true" ht="12.75" hidden="false" customHeight="false" outlineLevel="0" collapsed="false">
      <c r="A5204" s="262" t="n">
        <v>10</v>
      </c>
      <c r="B5204" s="332" t="s">
        <v>832</v>
      </c>
      <c r="C5204" s="332" t="s">
        <v>833</v>
      </c>
      <c r="D5204" s="332" t="s">
        <v>834</v>
      </c>
      <c r="E5204" s="262"/>
      <c r="F5204" s="331" t="n">
        <v>0.03</v>
      </c>
      <c r="G5204" s="333" t="n">
        <v>34</v>
      </c>
      <c r="H5204" s="333" t="n">
        <f aca="false">A5204*G5204*(1-H5199/100)</f>
        <v>340</v>
      </c>
      <c r="I5204" s="334" t="n">
        <v>22.75</v>
      </c>
      <c r="J5204" s="334" t="n">
        <f aca="false">(A5204*I5204)/J5199*K5199</f>
        <v>206.5</v>
      </c>
      <c r="K5204" s="335" t="n">
        <f aca="false">H5204-J5204</f>
        <v>133.5</v>
      </c>
      <c r="L5204" s="330"/>
      <c r="M5204" s="262"/>
      <c r="N5204" s="262" t="n">
        <v>22.75</v>
      </c>
      <c r="O5204" s="262" t="n">
        <v>0.25</v>
      </c>
      <c r="P5204" s="262" t="n">
        <v>34.125</v>
      </c>
      <c r="Q5204" s="262" t="n">
        <v>36.4</v>
      </c>
      <c r="R5204" s="331" t="n">
        <f aca="false">A5204*F5204</f>
        <v>0.3</v>
      </c>
    </row>
    <row r="5205" s="1" customFormat="true" ht="12.75" hidden="false" customHeight="false" outlineLevel="0" collapsed="false">
      <c r="A5205" s="262" t="n">
        <v>10</v>
      </c>
      <c r="B5205" s="332" t="s">
        <v>841</v>
      </c>
      <c r="C5205" s="332" t="s">
        <v>842</v>
      </c>
      <c r="D5205" s="332" t="s">
        <v>834</v>
      </c>
      <c r="E5205" s="262"/>
      <c r="F5205" s="331" t="n">
        <v>0.02</v>
      </c>
      <c r="G5205" s="333" t="n">
        <v>31</v>
      </c>
      <c r="H5205" s="333" t="n">
        <f aca="false">A5205*G5205*(1-H5199/100)</f>
        <v>310</v>
      </c>
      <c r="I5205" s="334" t="n">
        <v>20.93</v>
      </c>
      <c r="J5205" s="334" t="n">
        <f aca="false">(A5205*I5205)/J5199*K5199</f>
        <v>189.98</v>
      </c>
      <c r="K5205" s="335" t="n">
        <f aca="false">H5205-J5205</f>
        <v>120.02</v>
      </c>
      <c r="L5205" s="330"/>
      <c r="M5205" s="262"/>
      <c r="N5205" s="262" t="n">
        <v>20.93</v>
      </c>
      <c r="O5205" s="262" t="n">
        <v>0.23</v>
      </c>
      <c r="P5205" s="262" t="n">
        <v>31.395</v>
      </c>
      <c r="Q5205" s="262" t="n">
        <v>27.209</v>
      </c>
      <c r="R5205" s="331" t="n">
        <f aca="false">A5205*F5205</f>
        <v>0.2</v>
      </c>
    </row>
    <row r="5206" s="1" customFormat="true" ht="12.75" hidden="false" customHeight="false" outlineLevel="0" collapsed="false">
      <c r="A5206" s="262" t="n">
        <v>6</v>
      </c>
      <c r="B5206" s="332" t="s">
        <v>1309</v>
      </c>
      <c r="C5206" s="332" t="s">
        <v>877</v>
      </c>
      <c r="D5206" s="332" t="s">
        <v>1310</v>
      </c>
      <c r="E5206" s="262"/>
      <c r="F5206" s="331" t="n">
        <v>0.42</v>
      </c>
      <c r="G5206" s="333" t="n">
        <v>200</v>
      </c>
      <c r="H5206" s="333" t="n">
        <f aca="false">A5206*G5206*(1-H5199/100)</f>
        <v>1200</v>
      </c>
      <c r="I5206" s="334" t="n">
        <v>69.745</v>
      </c>
      <c r="J5206" s="334" t="n">
        <f aca="false">(A5206*I5206)/J5199*K5199</f>
        <v>379.842</v>
      </c>
      <c r="K5206" s="335" t="n">
        <f aca="false">H5206-J5206</f>
        <v>820.158</v>
      </c>
      <c r="L5206" s="330"/>
      <c r="M5206" s="262"/>
      <c r="N5206" s="262" t="n">
        <v>69.745</v>
      </c>
      <c r="O5206" s="262" t="n">
        <v>0.74</v>
      </c>
      <c r="P5206" s="262" t="n">
        <v>200</v>
      </c>
      <c r="Q5206" s="262" t="n">
        <v>108.1047</v>
      </c>
      <c r="R5206" s="331" t="n">
        <f aca="false">A5206*F5206</f>
        <v>2.52</v>
      </c>
    </row>
    <row r="5207" s="1" customFormat="true" ht="12.75" hidden="false" customHeight="false" outlineLevel="0" collapsed="false">
      <c r="A5207" s="262" t="n">
        <v>5</v>
      </c>
      <c r="B5207" s="332" t="s">
        <v>1582</v>
      </c>
      <c r="C5207" s="332" t="s">
        <v>1583</v>
      </c>
      <c r="D5207" s="332" t="s">
        <v>1584</v>
      </c>
      <c r="E5207" s="262"/>
      <c r="F5207" s="331" t="n">
        <v>0.35</v>
      </c>
      <c r="G5207" s="333" t="n">
        <v>147</v>
      </c>
      <c r="H5207" s="333" t="n">
        <f aca="false">A5207*G5207*(1-H5199/100)</f>
        <v>735</v>
      </c>
      <c r="I5207" s="334" t="n">
        <v>81.6075</v>
      </c>
      <c r="J5207" s="334" t="n">
        <f aca="false">(A5207*I5207)/J5199*K5199</f>
        <v>370.3725</v>
      </c>
      <c r="K5207" s="335" t="n">
        <f aca="false">H5207-J5207</f>
        <v>364.6275</v>
      </c>
      <c r="L5207" s="330"/>
      <c r="M5207" s="262"/>
      <c r="N5207" s="262" t="n">
        <v>81.6075</v>
      </c>
      <c r="O5207" s="262" t="n">
        <v>0.93</v>
      </c>
      <c r="P5207" s="262" t="n">
        <v>146.8935</v>
      </c>
      <c r="Q5207" s="262" t="n">
        <v>110.1701</v>
      </c>
      <c r="R5207" s="331" t="n">
        <f aca="false">A5207*F5207</f>
        <v>1.75</v>
      </c>
    </row>
    <row r="5208" s="1" customFormat="true" ht="12.75" hidden="false" customHeight="false" outlineLevel="0" collapsed="false">
      <c r="A5208" s="262" t="n">
        <v>296</v>
      </c>
      <c r="B5208" s="332" t="s">
        <v>2002</v>
      </c>
      <c r="C5208" s="332" t="s">
        <v>2003</v>
      </c>
      <c r="D5208" s="332" t="s">
        <v>2004</v>
      </c>
      <c r="E5208" s="262"/>
      <c r="F5208" s="331" t="n">
        <v>0.1</v>
      </c>
      <c r="G5208" s="333" t="n">
        <v>0</v>
      </c>
      <c r="H5208" s="333" t="n">
        <f aca="false">A5208*G5208*(1-H5199/100)</f>
        <v>0</v>
      </c>
      <c r="I5208" s="334" t="n">
        <v>17.55</v>
      </c>
      <c r="J5208" s="334" t="n">
        <f aca="false">(A5208*I5208)/J5199*K5199</f>
        <v>4715.28</v>
      </c>
      <c r="K5208" s="335" t="n">
        <f aca="false">H5208-J5208</f>
        <v>-4715.28</v>
      </c>
      <c r="L5208" s="330"/>
      <c r="M5208" s="262"/>
      <c r="N5208" s="262" t="n">
        <v>17.55</v>
      </c>
      <c r="O5208" s="262" t="n">
        <v>0.2</v>
      </c>
      <c r="P5208" s="262"/>
      <c r="Q5208" s="262" t="n">
        <v>23.6925</v>
      </c>
      <c r="R5208" s="331" t="n">
        <f aca="false">A5208*F5208</f>
        <v>29.6</v>
      </c>
    </row>
    <row r="5209" s="1" customFormat="true" ht="12.75" hidden="false" customHeight="false" outlineLevel="0" collapsed="false">
      <c r="A5209" s="262" t="n">
        <v>5</v>
      </c>
      <c r="B5209" s="332" t="s">
        <v>1354</v>
      </c>
      <c r="C5209" s="332" t="s">
        <v>1277</v>
      </c>
      <c r="D5209" s="332" t="s">
        <v>1153</v>
      </c>
      <c r="E5209" s="262"/>
      <c r="F5209" s="331" t="n">
        <v>0.13</v>
      </c>
      <c r="G5209" s="333" t="n">
        <v>0</v>
      </c>
      <c r="H5209" s="333" t="n">
        <f aca="false">A5209*G5209*(1-H5199/100)</f>
        <v>0</v>
      </c>
      <c r="I5209" s="334" t="n">
        <v>21.9375</v>
      </c>
      <c r="J5209" s="334" t="n">
        <f aca="false">(A5209*I5209)/J5199*K5199</f>
        <v>99.5625</v>
      </c>
      <c r="K5209" s="335" t="n">
        <f aca="false">H5209-J5209</f>
        <v>-99.5625</v>
      </c>
      <c r="L5209" s="330"/>
      <c r="M5209" s="262"/>
      <c r="N5209" s="262" t="n">
        <v>21.9375</v>
      </c>
      <c r="O5209" s="262" t="n">
        <v>0.25</v>
      </c>
      <c r="P5209" s="262"/>
      <c r="Q5209" s="262" t="n">
        <v>29.6156</v>
      </c>
      <c r="R5209" s="331" t="n">
        <f aca="false">A5209*F5209</f>
        <v>0.65</v>
      </c>
    </row>
    <row r="5210" s="1" customFormat="true" ht="12.75" hidden="false" customHeight="false" outlineLevel="0" collapsed="false">
      <c r="A5210" s="262" t="n">
        <v>25</v>
      </c>
      <c r="B5210" s="332" t="s">
        <v>1207</v>
      </c>
      <c r="C5210" s="332" t="s">
        <v>1208</v>
      </c>
      <c r="D5210" s="332" t="s">
        <v>1326</v>
      </c>
      <c r="E5210" s="262"/>
      <c r="F5210" s="331" t="n">
        <v>0.3</v>
      </c>
      <c r="G5210" s="333" t="n">
        <v>0</v>
      </c>
      <c r="H5210" s="333" t="n">
        <f aca="false">A5210*G5210*(1-H5199/100)</f>
        <v>0</v>
      </c>
      <c r="I5210" s="334" t="n">
        <v>34.2225</v>
      </c>
      <c r="J5210" s="334" t="n">
        <f aca="false">(A5210*I5210)/J5199*K5199</f>
        <v>776.5875</v>
      </c>
      <c r="K5210" s="335" t="n">
        <f aca="false">H5210-J5210</f>
        <v>-776.5875</v>
      </c>
      <c r="L5210" s="330"/>
      <c r="M5210" s="262"/>
      <c r="N5210" s="262" t="n">
        <v>34.2225</v>
      </c>
      <c r="O5210" s="262" t="n">
        <v>0.39</v>
      </c>
      <c r="P5210" s="262"/>
      <c r="Q5210" s="262" t="n">
        <v>46.5426</v>
      </c>
      <c r="R5210" s="331" t="n">
        <f aca="false">A5210*F5210</f>
        <v>7.5</v>
      </c>
    </row>
    <row r="5211" s="1" customFormat="true" ht="12.75" hidden="false" customHeight="false" outlineLevel="0" collapsed="false">
      <c r="A5211" s="262" t="n">
        <v>1</v>
      </c>
      <c r="B5211" s="332" t="s">
        <v>5228</v>
      </c>
      <c r="C5211" s="332" t="s">
        <v>1720</v>
      </c>
      <c r="D5211" s="332" t="s">
        <v>5229</v>
      </c>
      <c r="E5211" s="262"/>
      <c r="F5211" s="331"/>
      <c r="G5211" s="333" t="n">
        <v>751</v>
      </c>
      <c r="H5211" s="333" t="n">
        <f aca="false">A5211*G5211*(1-H5199/100)</f>
        <v>751</v>
      </c>
      <c r="I5211" s="334" t="n">
        <v>300.3</v>
      </c>
      <c r="J5211" s="334" t="n">
        <f aca="false">(A5211*I5211)/J5199*K5199</f>
        <v>272.58</v>
      </c>
      <c r="K5211" s="335" t="n">
        <f aca="false">H5211-J5211</f>
        <v>478.42</v>
      </c>
      <c r="L5211" s="330"/>
      <c r="M5211" s="262"/>
      <c r="N5211" s="262" t="n">
        <v>300.3</v>
      </c>
      <c r="O5211" s="262" t="n">
        <v>3.3</v>
      </c>
      <c r="P5211" s="262" t="n">
        <v>750.75</v>
      </c>
      <c r="Q5211" s="262" t="n">
        <v>660.66</v>
      </c>
      <c r="R5211" s="331" t="n">
        <f aca="false">A5211*F5211</f>
        <v>0</v>
      </c>
    </row>
    <row r="5212" s="1" customFormat="true" ht="12.75" hidden="false" customHeight="false" outlineLevel="0" collapsed="false">
      <c r="A5212" s="262" t="n">
        <v>1</v>
      </c>
      <c r="B5212" s="332" t="s">
        <v>1321</v>
      </c>
      <c r="C5212" s="332" t="s">
        <v>1247</v>
      </c>
      <c r="D5212" s="332" t="s">
        <v>1322</v>
      </c>
      <c r="E5212" s="262"/>
      <c r="F5212" s="331" t="n">
        <v>0.35</v>
      </c>
      <c r="G5212" s="333" t="n">
        <v>800</v>
      </c>
      <c r="H5212" s="333" t="n">
        <f aca="false">A5212*G5212*(1-H5199/100)</f>
        <v>800</v>
      </c>
      <c r="I5212" s="334" t="n">
        <v>301.6</v>
      </c>
      <c r="J5212" s="334" t="n">
        <f aca="false">(A5212*I5212)/J5199*K5199</f>
        <v>273.76</v>
      </c>
      <c r="K5212" s="335" t="n">
        <f aca="false">H5212-J5212</f>
        <v>526.24</v>
      </c>
      <c r="L5212" s="330"/>
      <c r="M5212" s="262"/>
      <c r="N5212" s="262" t="n">
        <v>301.6</v>
      </c>
      <c r="O5212" s="262" t="n">
        <v>3.2</v>
      </c>
      <c r="P5212" s="262" t="n">
        <v>800</v>
      </c>
      <c r="Q5212" s="262" t="n">
        <v>603.2</v>
      </c>
      <c r="R5212" s="331" t="n">
        <f aca="false">A5212*F5212</f>
        <v>0.35</v>
      </c>
    </row>
    <row r="5213" s="1" customFormat="true" ht="12.75" hidden="false" customHeight="false" outlineLevel="0" collapsed="false">
      <c r="A5213" s="262" t="n">
        <v>1</v>
      </c>
      <c r="B5213" s="332" t="s">
        <v>1259</v>
      </c>
      <c r="C5213" s="332" t="s">
        <v>1260</v>
      </c>
      <c r="D5213" s="332" t="s">
        <v>1261</v>
      </c>
      <c r="E5213" s="262"/>
      <c r="F5213" s="331" t="n">
        <v>0.35</v>
      </c>
      <c r="G5213" s="333" t="n">
        <v>800</v>
      </c>
      <c r="H5213" s="333" t="n">
        <f aca="false">A5213*G5213*(1-H5199/100)</f>
        <v>800</v>
      </c>
      <c r="I5213" s="334" t="n">
        <v>263.9</v>
      </c>
      <c r="J5213" s="334" t="n">
        <f aca="false">(A5213*I5213)/J5199*K5199</f>
        <v>239.54</v>
      </c>
      <c r="K5213" s="335" t="n">
        <f aca="false">H5213-J5213</f>
        <v>560.46</v>
      </c>
      <c r="L5213" s="330"/>
      <c r="M5213" s="262"/>
      <c r="N5213" s="262" t="n">
        <v>263.9</v>
      </c>
      <c r="O5213" s="262" t="n">
        <v>2.8</v>
      </c>
      <c r="P5213" s="262" t="n">
        <v>800</v>
      </c>
      <c r="Q5213" s="262" t="n">
        <v>527.8</v>
      </c>
      <c r="R5213" s="331" t="n">
        <f aca="false">A5213*F5213</f>
        <v>0.35</v>
      </c>
    </row>
    <row r="5214" s="1" customFormat="true" ht="12.75" hidden="false" customHeight="false" outlineLevel="0" collapsed="false">
      <c r="A5214" s="262" t="n">
        <v>6</v>
      </c>
      <c r="B5214" s="332" t="s">
        <v>1658</v>
      </c>
      <c r="C5214" s="332" t="s">
        <v>1550</v>
      </c>
      <c r="D5214" s="332" t="s">
        <v>1659</v>
      </c>
      <c r="E5214" s="262"/>
      <c r="F5214" s="331" t="n">
        <v>0.28</v>
      </c>
      <c r="G5214" s="333" t="n">
        <v>480</v>
      </c>
      <c r="H5214" s="333" t="n">
        <f aca="false">A5214*G5214*(1-H5199/100)</f>
        <v>2880</v>
      </c>
      <c r="I5214" s="334" t="n">
        <v>297.4725</v>
      </c>
      <c r="J5214" s="334" t="n">
        <f aca="false">(A5214*I5214)/J5199*K5199</f>
        <v>1620.081</v>
      </c>
      <c r="K5214" s="335" t="n">
        <f aca="false">H5214-J5214</f>
        <v>1259.919</v>
      </c>
      <c r="L5214" s="330"/>
      <c r="M5214" s="262"/>
      <c r="N5214" s="262" t="n">
        <v>297.4725</v>
      </c>
      <c r="O5214" s="262" t="n">
        <v>3.39</v>
      </c>
      <c r="P5214" s="262" t="n">
        <v>480</v>
      </c>
      <c r="Q5214" s="262" t="n">
        <v>416.4615</v>
      </c>
      <c r="R5214" s="331" t="n">
        <f aca="false">A5214*F5214</f>
        <v>1.68</v>
      </c>
    </row>
    <row r="5215" s="1" customFormat="true" ht="12.75" hidden="false" customHeight="false" outlineLevel="0" collapsed="false">
      <c r="A5215" s="262" t="n">
        <v>2</v>
      </c>
      <c r="B5215" s="332" t="s">
        <v>2313</v>
      </c>
      <c r="C5215" s="332" t="s">
        <v>1550</v>
      </c>
      <c r="D5215" s="332" t="s">
        <v>2314</v>
      </c>
      <c r="E5215" s="262"/>
      <c r="F5215" s="331" t="n">
        <v>0.27</v>
      </c>
      <c r="G5215" s="333" t="n">
        <v>510</v>
      </c>
      <c r="H5215" s="333" t="n">
        <f aca="false">A5215*G5215*(1-H5199/100)</f>
        <v>1020</v>
      </c>
      <c r="I5215" s="334" t="n">
        <v>316.875</v>
      </c>
      <c r="J5215" s="334" t="n">
        <f aca="false">(A5215*I5215)/J5199*K5199</f>
        <v>575.25</v>
      </c>
      <c r="K5215" s="335" t="n">
        <f aca="false">H5215-J5215</f>
        <v>444.75</v>
      </c>
      <c r="L5215" s="330"/>
      <c r="M5215" s="262"/>
      <c r="N5215" s="262" t="n">
        <v>316.875</v>
      </c>
      <c r="O5215" s="262" t="n">
        <v>3.25</v>
      </c>
      <c r="P5215" s="262" t="n">
        <v>510</v>
      </c>
      <c r="Q5215" s="262" t="n">
        <v>427.7812</v>
      </c>
      <c r="R5215" s="331" t="n">
        <f aca="false">A5215*F5215</f>
        <v>0.54</v>
      </c>
    </row>
    <row r="5216" s="1" customFormat="true" ht="12.75" hidden="false" customHeight="false" outlineLevel="0" collapsed="false">
      <c r="A5216" s="262" t="n">
        <v>1</v>
      </c>
      <c r="B5216" s="332" t="s">
        <v>4263</v>
      </c>
      <c r="C5216" s="332" t="s">
        <v>1550</v>
      </c>
      <c r="D5216" s="332" t="s">
        <v>4264</v>
      </c>
      <c r="E5216" s="262"/>
      <c r="F5216" s="331" t="n">
        <v>0.51</v>
      </c>
      <c r="G5216" s="333" t="n">
        <v>700</v>
      </c>
      <c r="H5216" s="333" t="n">
        <f aca="false">A5216*G5216*(1-H5199/100)</f>
        <v>700</v>
      </c>
      <c r="I5216" s="334" t="n">
        <v>440.505</v>
      </c>
      <c r="J5216" s="334" t="n">
        <f aca="false">(A5216*I5216)/J5199*K5199</f>
        <v>399.843</v>
      </c>
      <c r="K5216" s="335" t="n">
        <f aca="false">H5216-J5216</f>
        <v>300.157</v>
      </c>
      <c r="L5216" s="330"/>
      <c r="M5216" s="262"/>
      <c r="N5216" s="262" t="n">
        <v>440.505</v>
      </c>
      <c r="O5216" s="262" t="n">
        <v>5.02</v>
      </c>
      <c r="P5216" s="262" t="n">
        <v>700</v>
      </c>
      <c r="Q5216" s="262" t="n">
        <v>594.6818</v>
      </c>
      <c r="R5216" s="331" t="n">
        <f aca="false">A5216*F5216</f>
        <v>0.51</v>
      </c>
    </row>
    <row r="5217" s="1" customFormat="true" ht="12.75" hidden="false" customHeight="false" outlineLevel="0" collapsed="false">
      <c r="A5217" s="262" t="n">
        <v>4</v>
      </c>
      <c r="B5217" s="332" t="s">
        <v>2808</v>
      </c>
      <c r="C5217" s="332" t="s">
        <v>1550</v>
      </c>
      <c r="D5217" s="332" t="s">
        <v>2809</v>
      </c>
      <c r="E5217" s="262"/>
      <c r="F5217" s="331" t="n">
        <v>0.33</v>
      </c>
      <c r="G5217" s="333" t="n">
        <v>610</v>
      </c>
      <c r="H5217" s="333" t="n">
        <f aca="false">A5217*G5217*(1-H5199/100)</f>
        <v>2440</v>
      </c>
      <c r="I5217" s="334" t="n">
        <v>382.59</v>
      </c>
      <c r="J5217" s="334" t="n">
        <f aca="false">(A5217*I5217)/J5199*K5199</f>
        <v>1389.096</v>
      </c>
      <c r="K5217" s="335" t="n">
        <f aca="false">H5217-J5217</f>
        <v>1050.904</v>
      </c>
      <c r="L5217" s="330"/>
      <c r="M5217" s="262"/>
      <c r="N5217" s="262" t="n">
        <v>382.59</v>
      </c>
      <c r="O5217" s="262" t="n">
        <v>4.36</v>
      </c>
      <c r="P5217" s="262" t="n">
        <v>610</v>
      </c>
      <c r="Q5217" s="262" t="n">
        <v>516.4965</v>
      </c>
      <c r="R5217" s="331" t="n">
        <f aca="false">A5217*F5217</f>
        <v>1.32</v>
      </c>
    </row>
    <row r="5218" s="1" customFormat="true" ht="12.75" hidden="false" customHeight="false" outlineLevel="0" collapsed="false">
      <c r="A5218" s="262" t="n">
        <v>8</v>
      </c>
      <c r="B5218" s="332" t="s">
        <v>2981</v>
      </c>
      <c r="C5218" s="332" t="s">
        <v>1550</v>
      </c>
      <c r="D5218" s="332" t="s">
        <v>2982</v>
      </c>
      <c r="E5218" s="262"/>
      <c r="F5218" s="331" t="n">
        <v>0.87</v>
      </c>
      <c r="G5218" s="333" t="n">
        <v>840</v>
      </c>
      <c r="H5218" s="333" t="n">
        <f aca="false">A5218*G5218*(1-H5199/100)</f>
        <v>6720</v>
      </c>
      <c r="I5218" s="334" t="n">
        <v>527.475</v>
      </c>
      <c r="J5218" s="334" t="n">
        <f aca="false">(A5218*I5218)/J5199*K5199</f>
        <v>3830.28</v>
      </c>
      <c r="K5218" s="335" t="n">
        <f aca="false">H5218-J5218</f>
        <v>2889.72</v>
      </c>
      <c r="L5218" s="330"/>
      <c r="M5218" s="262"/>
      <c r="N5218" s="262" t="n">
        <v>527.475</v>
      </c>
      <c r="O5218" s="262" t="n">
        <v>5.41</v>
      </c>
      <c r="P5218" s="262" t="n">
        <v>840</v>
      </c>
      <c r="Q5218" s="262" t="n">
        <v>791.2125</v>
      </c>
      <c r="R5218" s="331" t="n">
        <f aca="false">A5218*F5218</f>
        <v>6.96</v>
      </c>
    </row>
    <row r="5219" s="1" customFormat="true" ht="12.75" hidden="false" customHeight="false" outlineLevel="0" collapsed="false">
      <c r="A5219" s="262" t="n">
        <v>2</v>
      </c>
      <c r="B5219" s="332" t="s">
        <v>4661</v>
      </c>
      <c r="C5219" s="332" t="s">
        <v>1550</v>
      </c>
      <c r="D5219" s="332" t="s">
        <v>2668</v>
      </c>
      <c r="E5219" s="262"/>
      <c r="F5219" s="331" t="n">
        <v>1</v>
      </c>
      <c r="G5219" s="333" t="n">
        <v>890</v>
      </c>
      <c r="H5219" s="333" t="n">
        <f aca="false">A5219*G5219*(1-H5199/100)</f>
        <v>1780</v>
      </c>
      <c r="I5219" s="334" t="n">
        <v>523.8675</v>
      </c>
      <c r="J5219" s="334" t="n">
        <f aca="false">(A5219*I5219)/J5199*K5199</f>
        <v>951.021</v>
      </c>
      <c r="K5219" s="335" t="n">
        <f aca="false">H5219-J5219</f>
        <v>828.979</v>
      </c>
      <c r="L5219" s="330"/>
      <c r="M5219" s="262"/>
      <c r="N5219" s="262" t="n">
        <v>523.8675</v>
      </c>
      <c r="O5219" s="262" t="n">
        <v>5.97</v>
      </c>
      <c r="P5219" s="262" t="n">
        <v>890</v>
      </c>
      <c r="Q5219" s="262" t="n">
        <v>707.2211</v>
      </c>
      <c r="R5219" s="331" t="n">
        <f aca="false">A5219*F5219</f>
        <v>2</v>
      </c>
    </row>
    <row r="5220" s="1" customFormat="true" ht="12.75" hidden="false" customHeight="false" outlineLevel="0" collapsed="false">
      <c r="A5220" s="262" t="n">
        <v>2</v>
      </c>
      <c r="B5220" s="332" t="s">
        <v>4885</v>
      </c>
      <c r="C5220" s="332" t="s">
        <v>1794</v>
      </c>
      <c r="D5220" s="332" t="s">
        <v>4886</v>
      </c>
      <c r="E5220" s="262"/>
      <c r="F5220" s="331" t="n">
        <v>2.97</v>
      </c>
      <c r="G5220" s="333" t="n">
        <v>1950</v>
      </c>
      <c r="H5220" s="333" t="n">
        <f aca="false">A5220*G5220*(1-H5199/100)</f>
        <v>3900</v>
      </c>
      <c r="I5220" s="334" t="n">
        <v>1297.8225</v>
      </c>
      <c r="J5220" s="334" t="n">
        <f aca="false">(A5220*I5220)/J5199*K5199</f>
        <v>2356.047</v>
      </c>
      <c r="K5220" s="335" t="n">
        <f aca="false">H5220-J5220</f>
        <v>1543.953</v>
      </c>
      <c r="L5220" s="330"/>
      <c r="M5220" s="262"/>
      <c r="N5220" s="262" t="n">
        <v>1297.8225</v>
      </c>
      <c r="O5220" s="262" t="n">
        <v>14.79</v>
      </c>
      <c r="P5220" s="262" t="n">
        <v>1950</v>
      </c>
      <c r="Q5220" s="262" t="n">
        <v>1816.9515</v>
      </c>
      <c r="R5220" s="331" t="n">
        <f aca="false">A5220*F5220</f>
        <v>5.94</v>
      </c>
    </row>
    <row r="5221" s="1" customFormat="true" ht="12.75" hidden="false" customHeight="false" outlineLevel="0" collapsed="false">
      <c r="A5221" s="262" t="n">
        <v>2</v>
      </c>
      <c r="B5221" s="332" t="s">
        <v>3508</v>
      </c>
      <c r="C5221" s="332" t="s">
        <v>1794</v>
      </c>
      <c r="D5221" s="332" t="s">
        <v>3509</v>
      </c>
      <c r="E5221" s="262"/>
      <c r="F5221" s="331" t="n">
        <v>3.5</v>
      </c>
      <c r="G5221" s="333" t="n">
        <v>2060</v>
      </c>
      <c r="H5221" s="333" t="n">
        <f aca="false">A5221*G5221*(1-H5199/100)</f>
        <v>4120</v>
      </c>
      <c r="I5221" s="334" t="n">
        <v>1374.165</v>
      </c>
      <c r="J5221" s="334" t="n">
        <f aca="false">(A5221*I5221)/J5199*K5199</f>
        <v>2494.638</v>
      </c>
      <c r="K5221" s="335" t="n">
        <f aca="false">H5221-J5221</f>
        <v>1625.362</v>
      </c>
      <c r="L5221" s="330"/>
      <c r="M5221" s="262"/>
      <c r="N5221" s="262" t="n">
        <v>1374.165</v>
      </c>
      <c r="O5221" s="262" t="n">
        <v>15.66</v>
      </c>
      <c r="P5221" s="262" t="n">
        <v>2060</v>
      </c>
      <c r="Q5221" s="262" t="n">
        <v>1855.1228</v>
      </c>
      <c r="R5221" s="331" t="n">
        <f aca="false">A5221*F5221</f>
        <v>7</v>
      </c>
    </row>
    <row r="5222" s="1" customFormat="true" ht="12.75" hidden="false" customHeight="false" outlineLevel="0" collapsed="false">
      <c r="A5222" s="262" t="n">
        <v>1</v>
      </c>
      <c r="B5222" s="332" t="s">
        <v>2015</v>
      </c>
      <c r="C5222" s="332" t="s">
        <v>2016</v>
      </c>
      <c r="D5222" s="332" t="s">
        <v>2017</v>
      </c>
      <c r="E5222" s="262"/>
      <c r="F5222" s="331" t="n">
        <v>4.3</v>
      </c>
      <c r="G5222" s="333" t="n">
        <v>2430</v>
      </c>
      <c r="H5222" s="333" t="n">
        <f aca="false">A5222*G5222*(1-H5199/100)</f>
        <v>2430</v>
      </c>
      <c r="I5222" s="334" t="n">
        <v>1618.11</v>
      </c>
      <c r="J5222" s="334" t="n">
        <f aca="false">(A5222*I5222)/J5199*K5199</f>
        <v>1468.746</v>
      </c>
      <c r="K5222" s="335" t="n">
        <f aca="false">H5222-J5222</f>
        <v>961.254</v>
      </c>
      <c r="L5222" s="330"/>
      <c r="M5222" s="262"/>
      <c r="N5222" s="262" t="n">
        <v>1618.11</v>
      </c>
      <c r="O5222" s="262" t="n">
        <v>18.44</v>
      </c>
      <c r="P5222" s="262" t="n">
        <v>2430</v>
      </c>
      <c r="Q5222" s="262" t="n">
        <v>2184.4485</v>
      </c>
      <c r="R5222" s="331" t="n">
        <f aca="false">A5222*F5222</f>
        <v>4.3</v>
      </c>
    </row>
    <row r="5223" s="1" customFormat="true" ht="12.75" hidden="false" customHeight="false" outlineLevel="0" collapsed="false">
      <c r="A5223" s="262" t="n">
        <v>1</v>
      </c>
      <c r="B5223" s="332" t="s">
        <v>3295</v>
      </c>
      <c r="C5223" s="332" t="s">
        <v>1894</v>
      </c>
      <c r="D5223" s="332" t="s">
        <v>3296</v>
      </c>
      <c r="E5223" s="262"/>
      <c r="F5223" s="331" t="n">
        <v>5.86</v>
      </c>
      <c r="G5223" s="333" t="n">
        <v>2470</v>
      </c>
      <c r="H5223" s="333" t="n">
        <f aca="false">A5223*G5223*(1-H5199/100)</f>
        <v>2470</v>
      </c>
      <c r="I5223" s="334" t="n">
        <v>989.625</v>
      </c>
      <c r="J5223" s="334" t="n">
        <f aca="false">(A5223*I5223)/J5199*K5199</f>
        <v>898.275</v>
      </c>
      <c r="K5223" s="335" t="n">
        <f aca="false">H5223-J5223</f>
        <v>1571.725</v>
      </c>
      <c r="L5223" s="330"/>
      <c r="M5223" s="262"/>
      <c r="N5223" s="262" t="n">
        <v>989.625</v>
      </c>
      <c r="O5223" s="262" t="n">
        <v>10.5</v>
      </c>
      <c r="P5223" s="262" t="n">
        <v>2470</v>
      </c>
      <c r="Q5223" s="262" t="n">
        <v>1979.25</v>
      </c>
      <c r="R5223" s="331" t="n">
        <f aca="false">A5223*F5223</f>
        <v>5.86</v>
      </c>
    </row>
    <row r="5224" s="1" customFormat="true" ht="12.75" hidden="false" customHeight="false" outlineLevel="0" collapsed="false">
      <c r="A5224" s="262" t="n">
        <v>2</v>
      </c>
      <c r="B5224" s="332" t="s">
        <v>3426</v>
      </c>
      <c r="C5224" s="332" t="s">
        <v>2395</v>
      </c>
      <c r="D5224" s="332" t="s">
        <v>3427</v>
      </c>
      <c r="E5224" s="262"/>
      <c r="F5224" s="331" t="n">
        <v>5.22</v>
      </c>
      <c r="G5224" s="333" t="n">
        <v>1810</v>
      </c>
      <c r="H5224" s="333" t="n">
        <f aca="false">A5224*G5224*(1-H5199/100)</f>
        <v>3620</v>
      </c>
      <c r="I5224" s="334" t="n">
        <v>1064.7</v>
      </c>
      <c r="J5224" s="334" t="n">
        <f aca="false">(A5224*I5224)/J5199*K5199</f>
        <v>1932.84</v>
      </c>
      <c r="K5224" s="335" t="n">
        <f aca="false">H5224-J5224</f>
        <v>1687.16</v>
      </c>
      <c r="L5224" s="330"/>
      <c r="M5224" s="262"/>
      <c r="N5224" s="262" t="n">
        <v>1064.7</v>
      </c>
      <c r="O5224" s="262" t="n">
        <v>11.7</v>
      </c>
      <c r="P5224" s="262" t="n">
        <v>1810</v>
      </c>
      <c r="Q5224" s="262" t="n">
        <v>1437.345</v>
      </c>
      <c r="R5224" s="331" t="n">
        <f aca="false">A5224*F5224</f>
        <v>10.44</v>
      </c>
    </row>
    <row r="5225" s="1" customFormat="true" ht="12.75" hidden="false" customHeight="false" outlineLevel="0" collapsed="false">
      <c r="A5225" s="262" t="n">
        <v>1</v>
      </c>
      <c r="B5225" s="332" t="s">
        <v>3299</v>
      </c>
      <c r="C5225" s="332" t="s">
        <v>1894</v>
      </c>
      <c r="D5225" s="332" t="s">
        <v>3300</v>
      </c>
      <c r="E5225" s="262"/>
      <c r="F5225" s="331" t="n">
        <v>8.4</v>
      </c>
      <c r="G5225" s="333" t="n">
        <v>2530</v>
      </c>
      <c r="H5225" s="333" t="n">
        <f aca="false">A5225*G5225*(1-H5199/100)</f>
        <v>2530</v>
      </c>
      <c r="I5225" s="334" t="n">
        <v>1262.95</v>
      </c>
      <c r="J5225" s="334" t="n">
        <f aca="false">(A5225*I5225)/J5199*K5199</f>
        <v>1146.37</v>
      </c>
      <c r="K5225" s="335" t="n">
        <f aca="false">H5225-J5225</f>
        <v>1383.63</v>
      </c>
      <c r="L5225" s="330"/>
      <c r="M5225" s="262"/>
      <c r="N5225" s="262" t="n">
        <v>1262.95</v>
      </c>
      <c r="O5225" s="262" t="n">
        <v>13.4</v>
      </c>
      <c r="P5225" s="262" t="n">
        <v>2530</v>
      </c>
      <c r="Q5225" s="262" t="n">
        <v>2020.72</v>
      </c>
      <c r="R5225" s="331" t="n">
        <f aca="false">A5225*F5225</f>
        <v>8.4</v>
      </c>
    </row>
    <row r="5226" s="1" customFormat="true" ht="12.75" hidden="false" customHeight="false" outlineLevel="0" collapsed="false">
      <c r="A5226" s="262" t="n">
        <v>6</v>
      </c>
      <c r="B5226" s="332" t="s">
        <v>1898</v>
      </c>
      <c r="C5226" s="332" t="s">
        <v>1664</v>
      </c>
      <c r="D5226" s="332" t="s">
        <v>1899</v>
      </c>
      <c r="E5226" s="262"/>
      <c r="F5226" s="331" t="n">
        <v>0.04</v>
      </c>
      <c r="G5226" s="333" t="n">
        <v>80</v>
      </c>
      <c r="H5226" s="333" t="n">
        <f aca="false">A5226*G5226*(1-H5199/100)</f>
        <v>480</v>
      </c>
      <c r="I5226" s="334" t="n">
        <v>45.63</v>
      </c>
      <c r="J5226" s="334" t="n">
        <f aca="false">(A5226*I5226)/J5199*K5199</f>
        <v>248.508</v>
      </c>
      <c r="K5226" s="335" t="n">
        <f aca="false">H5226-J5226</f>
        <v>231.492</v>
      </c>
      <c r="L5226" s="330"/>
      <c r="M5226" s="262"/>
      <c r="N5226" s="262" t="n">
        <v>45.63</v>
      </c>
      <c r="O5226" s="262" t="n">
        <v>0.52</v>
      </c>
      <c r="P5226" s="262" t="n">
        <v>80</v>
      </c>
      <c r="Q5226" s="262" t="n">
        <v>63.882</v>
      </c>
      <c r="R5226" s="331" t="n">
        <f aca="false">A5226*F5226</f>
        <v>0.24</v>
      </c>
    </row>
    <row r="5227" s="1" customFormat="true" ht="12.75" hidden="false" customHeight="false" outlineLevel="0" collapsed="false">
      <c r="A5227" s="262" t="n">
        <v>4</v>
      </c>
      <c r="B5227" s="332" t="s">
        <v>3428</v>
      </c>
      <c r="C5227" s="332" t="s">
        <v>1664</v>
      </c>
      <c r="D5227" s="332" t="s">
        <v>3429</v>
      </c>
      <c r="E5227" s="262"/>
      <c r="F5227" s="331" t="n">
        <v>0.04</v>
      </c>
      <c r="G5227" s="333" t="n">
        <v>80</v>
      </c>
      <c r="H5227" s="333" t="n">
        <f aca="false">A5227*G5227*(1-H5199/100)</f>
        <v>320</v>
      </c>
      <c r="I5227" s="334" t="n">
        <v>48.2625</v>
      </c>
      <c r="J5227" s="334" t="n">
        <f aca="false">(A5227*I5227)/J5199*K5199</f>
        <v>175.23</v>
      </c>
      <c r="K5227" s="335" t="n">
        <f aca="false">H5227-J5227</f>
        <v>144.77</v>
      </c>
      <c r="L5227" s="330"/>
      <c r="M5227" s="262"/>
      <c r="N5227" s="262" t="n">
        <v>48.2625</v>
      </c>
      <c r="O5227" s="262" t="n">
        <v>0.55</v>
      </c>
      <c r="P5227" s="262" t="n">
        <v>80</v>
      </c>
      <c r="Q5227" s="262" t="n">
        <v>67.5675</v>
      </c>
      <c r="R5227" s="331" t="n">
        <f aca="false">A5227*F5227</f>
        <v>0.16</v>
      </c>
    </row>
    <row r="5228" s="1" customFormat="true" ht="12.75" hidden="false" customHeight="false" outlineLevel="0" collapsed="false">
      <c r="A5228" s="262" t="n">
        <v>1</v>
      </c>
      <c r="B5228" s="332" t="s">
        <v>2820</v>
      </c>
      <c r="C5228" s="332" t="s">
        <v>1664</v>
      </c>
      <c r="D5228" s="332" t="s">
        <v>2821</v>
      </c>
      <c r="E5228" s="262"/>
      <c r="F5228" s="331" t="n">
        <v>0.05</v>
      </c>
      <c r="G5228" s="333" t="n">
        <v>80</v>
      </c>
      <c r="H5228" s="333" t="n">
        <f aca="false">A5228*G5228*(1-H5199/100)</f>
        <v>80</v>
      </c>
      <c r="I5228" s="334" t="n">
        <v>47.385</v>
      </c>
      <c r="J5228" s="334" t="n">
        <f aca="false">(A5228*I5228)/J5199*K5199</f>
        <v>43.011</v>
      </c>
      <c r="K5228" s="335" t="n">
        <f aca="false">H5228-J5228</f>
        <v>36.989</v>
      </c>
      <c r="L5228" s="330"/>
      <c r="M5228" s="262"/>
      <c r="N5228" s="262" t="n">
        <v>47.385</v>
      </c>
      <c r="O5228" s="262" t="n">
        <v>0.54</v>
      </c>
      <c r="P5228" s="262" t="n">
        <v>80</v>
      </c>
      <c r="Q5228" s="262" t="n">
        <v>66.339</v>
      </c>
      <c r="R5228" s="331" t="n">
        <f aca="false">A5228*F5228</f>
        <v>0.05</v>
      </c>
    </row>
    <row r="5229" s="1" customFormat="true" ht="12.75" hidden="false" customHeight="false" outlineLevel="0" collapsed="false">
      <c r="A5229" s="262" t="n">
        <v>6</v>
      </c>
      <c r="B5229" s="332" t="s">
        <v>1679</v>
      </c>
      <c r="C5229" s="332" t="s">
        <v>1680</v>
      </c>
      <c r="D5229" s="332" t="s">
        <v>1681</v>
      </c>
      <c r="E5229" s="262"/>
      <c r="F5229" s="331" t="n">
        <v>0.02</v>
      </c>
      <c r="G5229" s="333" t="n">
        <v>120</v>
      </c>
      <c r="H5229" s="333" t="n">
        <f aca="false">A5229*G5229*(1-H5199/100)</f>
        <v>720</v>
      </c>
      <c r="I5229" s="334" t="n">
        <v>78.975</v>
      </c>
      <c r="J5229" s="334" t="n">
        <f aca="false">(A5229*I5229)/J5199*K5199</f>
        <v>430.11</v>
      </c>
      <c r="K5229" s="335" t="n">
        <f aca="false">H5229-J5229</f>
        <v>289.89</v>
      </c>
      <c r="L5229" s="330"/>
      <c r="M5229" s="262"/>
      <c r="N5229" s="262" t="n">
        <v>78.975</v>
      </c>
      <c r="O5229" s="262" t="n">
        <v>0.9</v>
      </c>
      <c r="P5229" s="262" t="n">
        <v>120</v>
      </c>
      <c r="Q5229" s="262" t="n">
        <v>106.6163</v>
      </c>
      <c r="R5229" s="331" t="n">
        <f aca="false">A5229*F5229</f>
        <v>0.12</v>
      </c>
    </row>
    <row r="5230" s="1" customFormat="true" ht="12.75" hidden="false" customHeight="false" outlineLevel="0" collapsed="false">
      <c r="A5230" s="262" t="n">
        <v>5</v>
      </c>
      <c r="B5230" s="332" t="s">
        <v>1682</v>
      </c>
      <c r="C5230" s="332" t="s">
        <v>1680</v>
      </c>
      <c r="D5230" s="332" t="s">
        <v>1683</v>
      </c>
      <c r="E5230" s="262"/>
      <c r="F5230" s="331" t="n">
        <v>0.025</v>
      </c>
      <c r="G5230" s="333" t="n">
        <v>130</v>
      </c>
      <c r="H5230" s="333" t="n">
        <f aca="false">A5230*G5230*(1-H5199/100)</f>
        <v>650</v>
      </c>
      <c r="I5230" s="334" t="n">
        <v>86.8725</v>
      </c>
      <c r="J5230" s="334" t="n">
        <f aca="false">(A5230*I5230)/J5199*K5199</f>
        <v>394.2675</v>
      </c>
      <c r="K5230" s="335" t="n">
        <f aca="false">H5230-J5230</f>
        <v>255.7325</v>
      </c>
      <c r="L5230" s="330"/>
      <c r="M5230" s="262"/>
      <c r="N5230" s="262" t="n">
        <v>86.8725</v>
      </c>
      <c r="O5230" s="262" t="n">
        <v>0.99</v>
      </c>
      <c r="P5230" s="262" t="n">
        <v>130</v>
      </c>
      <c r="Q5230" s="262" t="n">
        <v>117.2779</v>
      </c>
      <c r="R5230" s="331" t="n">
        <f aca="false">A5230*F5230</f>
        <v>0.125</v>
      </c>
    </row>
    <row r="5231" s="1" customFormat="true" ht="12.75" hidden="false" customHeight="false" outlineLevel="0" collapsed="false">
      <c r="A5231" s="262" t="n">
        <v>4</v>
      </c>
      <c r="B5231" s="332" t="s">
        <v>2822</v>
      </c>
      <c r="C5231" s="332" t="s">
        <v>1907</v>
      </c>
      <c r="D5231" s="332" t="s">
        <v>856</v>
      </c>
      <c r="E5231" s="262"/>
      <c r="F5231" s="331" t="n">
        <v>0.03</v>
      </c>
      <c r="G5231" s="333" t="n">
        <v>170</v>
      </c>
      <c r="H5231" s="333" t="n">
        <f aca="false">A5231*G5231*(1-H5199/100)</f>
        <v>680</v>
      </c>
      <c r="I5231" s="334" t="n">
        <v>110.565</v>
      </c>
      <c r="J5231" s="334" t="n">
        <f aca="false">(A5231*I5231)/J5199*K5199</f>
        <v>401.436</v>
      </c>
      <c r="K5231" s="335" t="n">
        <f aca="false">H5231-J5231</f>
        <v>278.564</v>
      </c>
      <c r="L5231" s="330"/>
      <c r="M5231" s="262"/>
      <c r="N5231" s="262" t="n">
        <v>110.565</v>
      </c>
      <c r="O5231" s="262" t="n">
        <v>1.26</v>
      </c>
      <c r="P5231" s="262" t="n">
        <v>170</v>
      </c>
      <c r="Q5231" s="262" t="n">
        <v>135</v>
      </c>
      <c r="R5231" s="331" t="n">
        <f aca="false">A5231*F5231</f>
        <v>0.12</v>
      </c>
    </row>
    <row r="5232" s="1" customFormat="true" ht="12.75" hidden="false" customHeight="false" outlineLevel="0" collapsed="false">
      <c r="A5232" s="262" t="n">
        <v>2</v>
      </c>
      <c r="B5232" s="332" t="s">
        <v>5230</v>
      </c>
      <c r="C5232" s="332" t="s">
        <v>1701</v>
      </c>
      <c r="D5232" s="332" t="s">
        <v>856</v>
      </c>
      <c r="E5232" s="262"/>
      <c r="F5232" s="331"/>
      <c r="G5232" s="333" t="n">
        <v>310</v>
      </c>
      <c r="H5232" s="333" t="n">
        <f aca="false">A5232*G5232*(1-H5199/100)</f>
        <v>620</v>
      </c>
      <c r="I5232" s="334" t="n">
        <v>201.11</v>
      </c>
      <c r="J5232" s="334" t="n">
        <f aca="false">(A5232*I5232)/J5199*K5199</f>
        <v>365.092</v>
      </c>
      <c r="K5232" s="335" t="n">
        <f aca="false">H5232-J5232</f>
        <v>254.908</v>
      </c>
      <c r="L5232" s="330"/>
      <c r="M5232" s="262"/>
      <c r="N5232" s="262" t="n">
        <v>201.11</v>
      </c>
      <c r="O5232" s="262" t="n">
        <v>2.21</v>
      </c>
      <c r="P5232" s="262" t="n">
        <v>310</v>
      </c>
      <c r="Q5232" s="262" t="n">
        <v>271.4985</v>
      </c>
      <c r="R5232" s="331" t="n">
        <f aca="false">A5232*F5232</f>
        <v>0</v>
      </c>
    </row>
    <row r="5233" s="1" customFormat="true" ht="12.75" hidden="false" customHeight="false" outlineLevel="0" collapsed="false">
      <c r="A5233" s="262" t="n">
        <v>2</v>
      </c>
      <c r="B5233" s="332" t="s">
        <v>2497</v>
      </c>
      <c r="C5233" s="332" t="s">
        <v>2498</v>
      </c>
      <c r="D5233" s="332" t="s">
        <v>2499</v>
      </c>
      <c r="E5233" s="262"/>
      <c r="F5233" s="331" t="n">
        <v>4.17</v>
      </c>
      <c r="G5233" s="333" t="n">
        <v>1500</v>
      </c>
      <c r="H5233" s="333" t="n">
        <f aca="false">A5233*G5233*(1-H5199/100)</f>
        <v>3000</v>
      </c>
      <c r="I5233" s="334" t="n">
        <v>544.05</v>
      </c>
      <c r="J5233" s="334" t="n">
        <f aca="false">(A5233*I5233)/J5199*K5199</f>
        <v>987.66</v>
      </c>
      <c r="K5233" s="335" t="n">
        <f aca="false">H5233-J5233</f>
        <v>2012.34</v>
      </c>
      <c r="L5233" s="330"/>
      <c r="M5233" s="262"/>
      <c r="N5233" s="262" t="n">
        <v>544.05</v>
      </c>
      <c r="O5233" s="262" t="n">
        <v>6.2</v>
      </c>
      <c r="P5233" s="262" t="n">
        <v>1500</v>
      </c>
      <c r="Q5233" s="262" t="n">
        <v>950</v>
      </c>
      <c r="R5233" s="331" t="n">
        <f aca="false">A5233*F5233</f>
        <v>8.34</v>
      </c>
    </row>
    <row r="5234" s="1" customFormat="true" ht="12.75" hidden="false" customHeight="false" outlineLevel="0" collapsed="false">
      <c r="A5234" s="262" t="n">
        <v>6</v>
      </c>
      <c r="B5234" s="332" t="s">
        <v>1569</v>
      </c>
      <c r="C5234" s="332" t="s">
        <v>1570</v>
      </c>
      <c r="D5234" s="332" t="s">
        <v>1571</v>
      </c>
      <c r="E5234" s="262"/>
      <c r="F5234" s="331" t="n">
        <v>1.9</v>
      </c>
      <c r="G5234" s="333" t="n">
        <v>1030</v>
      </c>
      <c r="H5234" s="333" t="n">
        <f aca="false">A5234*G5234*(1-H5199/100)</f>
        <v>6180</v>
      </c>
      <c r="I5234" s="334" t="n">
        <v>570.375</v>
      </c>
      <c r="J5234" s="334" t="n">
        <f aca="false">(A5234*I5234)/J5199*K5199</f>
        <v>3106.35</v>
      </c>
      <c r="K5234" s="335" t="n">
        <f aca="false">H5234-J5234</f>
        <v>3073.65</v>
      </c>
      <c r="L5234" s="330"/>
      <c r="M5234" s="262"/>
      <c r="N5234" s="262" t="n">
        <v>570.375</v>
      </c>
      <c r="O5234" s="262" t="n">
        <v>6.5</v>
      </c>
      <c r="P5234" s="262" t="n">
        <v>1030</v>
      </c>
      <c r="Q5234" s="262" t="n">
        <v>770</v>
      </c>
      <c r="R5234" s="331" t="n">
        <f aca="false">A5234*F5234</f>
        <v>11.4</v>
      </c>
    </row>
    <row r="5235" s="1" customFormat="true" ht="12.75" hidden="false" customHeight="false" outlineLevel="0" collapsed="false">
      <c r="A5235" s="262" t="n">
        <v>6</v>
      </c>
      <c r="B5235" s="332" t="s">
        <v>2979</v>
      </c>
      <c r="C5235" s="332" t="s">
        <v>1570</v>
      </c>
      <c r="D5235" s="332" t="s">
        <v>2980</v>
      </c>
      <c r="E5235" s="262"/>
      <c r="F5235" s="331" t="n">
        <v>1.16</v>
      </c>
      <c r="G5235" s="333" t="n">
        <v>690</v>
      </c>
      <c r="H5235" s="333" t="n">
        <f aca="false">A5235*G5235*(1-H5199/100)</f>
        <v>4140</v>
      </c>
      <c r="I5235" s="334" t="n">
        <v>386.1</v>
      </c>
      <c r="J5235" s="334" t="n">
        <f aca="false">(A5235*I5235)/J5199*K5199</f>
        <v>2102.76</v>
      </c>
      <c r="K5235" s="335" t="n">
        <f aca="false">H5235-J5235</f>
        <v>2037.24</v>
      </c>
      <c r="L5235" s="330"/>
      <c r="M5235" s="262"/>
      <c r="N5235" s="262" t="n">
        <v>386.1</v>
      </c>
      <c r="O5235" s="262" t="n">
        <v>4.4</v>
      </c>
      <c r="P5235" s="262" t="n">
        <v>690</v>
      </c>
      <c r="Q5235" s="262" t="n">
        <v>521</v>
      </c>
      <c r="R5235" s="331" t="n">
        <f aca="false">A5235*F5235</f>
        <v>6.96</v>
      </c>
    </row>
    <row r="5236" s="1" customFormat="true" ht="12.75" hidden="false" customHeight="false" outlineLevel="0" collapsed="false">
      <c r="A5236" s="336" t="n">
        <f aca="false">SUM(A5200:A5235)</f>
        <v>454</v>
      </c>
      <c r="B5236" s="336" t="s">
        <v>377</v>
      </c>
      <c r="C5236" s="336"/>
      <c r="D5236" s="336"/>
      <c r="E5236" s="336"/>
      <c r="F5236" s="337" t="n">
        <f aca="false">R5236</f>
        <v>279.985</v>
      </c>
      <c r="G5236" s="338"/>
      <c r="H5236" s="339" t="n">
        <f aca="false">SUM(H5200:H5235)</f>
        <v>87806</v>
      </c>
      <c r="I5236" s="340"/>
      <c r="J5236" s="341" t="n">
        <f aca="false">SUM(J5200:J5235)</f>
        <v>52469.3785</v>
      </c>
      <c r="K5236" s="335" t="n">
        <f aca="false">SUM(K5200:K5235)</f>
        <v>35336.6215</v>
      </c>
      <c r="L5236" s="330"/>
      <c r="M5236" s="262"/>
      <c r="N5236" s="262"/>
      <c r="O5236" s="262"/>
      <c r="P5236" s="262"/>
      <c r="Q5236" s="262"/>
      <c r="R5236" s="331" t="n">
        <f aca="false">SUM(R5200:R5235)</f>
        <v>279.985</v>
      </c>
    </row>
    <row r="5237" s="1" customFormat="true" ht="12.75" hidden="false" customHeight="false" outlineLevel="0" collapsed="false">
      <c r="A5237" s="262"/>
      <c r="B5237" s="272" t="s">
        <v>914</v>
      </c>
      <c r="C5237" s="342"/>
      <c r="D5237" s="342"/>
      <c r="E5237" s="262"/>
      <c r="F5237" s="262"/>
      <c r="G5237" s="333"/>
      <c r="H5237" s="343" t="n">
        <v>0</v>
      </c>
      <c r="I5237" s="344" t="n">
        <f aca="false">K5238/J5238</f>
        <v>0.673471318132727</v>
      </c>
      <c r="J5237" s="345"/>
      <c r="K5237" s="335"/>
      <c r="L5237" s="330"/>
      <c r="M5237" s="262"/>
      <c r="N5237" s="262"/>
      <c r="O5237" s="262"/>
      <c r="P5237" s="262"/>
      <c r="Q5237" s="262"/>
      <c r="R5237" s="331"/>
    </row>
    <row r="5238" s="1" customFormat="true" ht="13.5" hidden="false" customHeight="false" outlineLevel="0" collapsed="false">
      <c r="A5238" s="346"/>
      <c r="B5238" s="346" t="s">
        <v>915</v>
      </c>
      <c r="C5238" s="346"/>
      <c r="D5238" s="346"/>
      <c r="E5238" s="346"/>
      <c r="F5238" s="347"/>
      <c r="G5238" s="348"/>
      <c r="H5238" s="349" t="n">
        <f aca="false">SUM(H5236:H5237)</f>
        <v>87806</v>
      </c>
      <c r="I5238" s="350" t="n">
        <f aca="false">K5238/H5238</f>
        <v>0.402439713686992</v>
      </c>
      <c r="J5238" s="351" t="n">
        <f aca="false">SUM(J5236:J5237)</f>
        <v>52469.3785</v>
      </c>
      <c r="K5238" s="352" t="n">
        <f aca="false">H5238-J5238</f>
        <v>35336.6215</v>
      </c>
      <c r="L5238" s="330"/>
      <c r="M5238" s="262"/>
      <c r="N5238" s="262"/>
      <c r="O5238" s="262"/>
      <c r="P5238" s="262"/>
      <c r="Q5238" s="262"/>
      <c r="R5238" s="331"/>
    </row>
    <row r="5239" s="1" customFormat="true" ht="13.5" hidden="false" customHeight="false" outlineLevel="0" collapsed="false">
      <c r="A5239" s="262"/>
      <c r="B5239" s="272" t="s">
        <v>5231</v>
      </c>
      <c r="C5239" s="342"/>
      <c r="D5239" s="342"/>
      <c r="E5239" s="262"/>
      <c r="F5239" s="262"/>
      <c r="G5239" s="262"/>
      <c r="H5239" s="262"/>
      <c r="I5239" s="354"/>
      <c r="J5239" s="354"/>
      <c r="K5239" s="355"/>
      <c r="L5239" s="330"/>
      <c r="M5239" s="262"/>
      <c r="N5239" s="262"/>
      <c r="O5239" s="262"/>
      <c r="P5239" s="262"/>
      <c r="Q5239" s="262"/>
      <c r="R5239" s="331"/>
    </row>
    <row r="5240" s="1" customFormat="true" ht="13.5" hidden="false" customHeight="false" outlineLevel="0" collapsed="false">
      <c r="A5240" s="322"/>
      <c r="B5240" s="272" t="s">
        <v>5231</v>
      </c>
      <c r="C5240" s="324"/>
      <c r="D5240" s="342"/>
      <c r="E5240" s="322"/>
      <c r="F5240" s="322" t="s">
        <v>5232</v>
      </c>
      <c r="G5240" s="325" t="n">
        <v>42815</v>
      </c>
      <c r="H5240" s="326" t="n">
        <v>0</v>
      </c>
      <c r="I5240" s="327" t="s">
        <v>358</v>
      </c>
      <c r="J5240" s="328" t="n">
        <v>65</v>
      </c>
      <c r="K5240" s="329" t="n">
        <v>59</v>
      </c>
      <c r="L5240" s="330"/>
      <c r="M5240" s="262"/>
      <c r="N5240" s="262"/>
      <c r="O5240" s="262"/>
      <c r="P5240" s="262"/>
      <c r="Q5240" s="262"/>
      <c r="R5240" s="331"/>
    </row>
    <row r="5241" s="1" customFormat="true" ht="12.75" hidden="false" customHeight="false" outlineLevel="0" collapsed="false">
      <c r="A5241" s="262" t="n">
        <v>80</v>
      </c>
      <c r="B5241" s="332" t="s">
        <v>5233</v>
      </c>
      <c r="C5241" s="332" t="s">
        <v>5234</v>
      </c>
      <c r="D5241" s="332" t="s">
        <v>5235</v>
      </c>
      <c r="E5241" s="262"/>
      <c r="F5241" s="331"/>
      <c r="G5241" s="333" t="n">
        <v>53</v>
      </c>
      <c r="H5241" s="333" t="n">
        <f aca="false">A5241*G5241*(1-H5240/100)</f>
        <v>4240</v>
      </c>
      <c r="I5241" s="334" t="n">
        <v>36.4</v>
      </c>
      <c r="J5241" s="334" t="n">
        <f aca="false">(A5241*I5241)/J5240*K5240</f>
        <v>2643.2</v>
      </c>
      <c r="K5241" s="335" t="n">
        <f aca="false">H5241-J5241</f>
        <v>1596.8</v>
      </c>
      <c r="L5241" s="330"/>
      <c r="M5241" s="262"/>
      <c r="N5241" s="262" t="n">
        <v>36.4</v>
      </c>
      <c r="O5241" s="262" t="n">
        <v>0.4</v>
      </c>
      <c r="P5241" s="262" t="n">
        <v>54.6</v>
      </c>
      <c r="Q5241" s="262" t="n">
        <v>52.78</v>
      </c>
      <c r="R5241" s="331" t="n">
        <f aca="false">A5241*F5241</f>
        <v>0</v>
      </c>
    </row>
    <row r="5242" s="1" customFormat="true" ht="12.75" hidden="false" customHeight="false" outlineLevel="0" collapsed="false">
      <c r="A5242" s="262" t="n">
        <v>1</v>
      </c>
      <c r="B5242" s="332" t="s">
        <v>5236</v>
      </c>
      <c r="C5242" s="332" t="s">
        <v>1755</v>
      </c>
      <c r="D5242" s="332" t="s">
        <v>5237</v>
      </c>
      <c r="E5242" s="262"/>
      <c r="F5242" s="331"/>
      <c r="G5242" s="333" t="n">
        <v>724</v>
      </c>
      <c r="H5242" s="333" t="n">
        <f aca="false">A5242*G5242*(1-H5240/100)</f>
        <v>724</v>
      </c>
      <c r="I5242" s="334" t="n">
        <v>362.18</v>
      </c>
      <c r="J5242" s="334" t="n">
        <f aca="false">(A5242*I5242)/J5240*K5240</f>
        <v>328.748</v>
      </c>
      <c r="K5242" s="335" t="n">
        <f aca="false">H5242-J5242</f>
        <v>395.252</v>
      </c>
      <c r="L5242" s="330"/>
      <c r="M5242" s="262"/>
      <c r="N5242" s="262" t="n">
        <v>362.18</v>
      </c>
      <c r="O5242" s="262" t="n">
        <v>3.98</v>
      </c>
      <c r="P5242" s="262" t="n">
        <v>905.45</v>
      </c>
      <c r="Q5242" s="262" t="n">
        <v>724.36</v>
      </c>
      <c r="R5242" s="331" t="n">
        <f aca="false">A5242*F5242</f>
        <v>0</v>
      </c>
    </row>
    <row r="5243" s="1" customFormat="true" ht="12.75" hidden="false" customHeight="false" outlineLevel="0" collapsed="false">
      <c r="A5243" s="262" t="n">
        <v>2</v>
      </c>
      <c r="B5243" s="332" t="s">
        <v>1757</v>
      </c>
      <c r="C5243" s="332" t="s">
        <v>1755</v>
      </c>
      <c r="D5243" s="332" t="s">
        <v>1758</v>
      </c>
      <c r="E5243" s="262"/>
      <c r="F5243" s="331"/>
      <c r="G5243" s="333" t="n">
        <v>1533</v>
      </c>
      <c r="H5243" s="333" t="n">
        <f aca="false">A5243*G5243*(1-H5240/100)</f>
        <v>3066</v>
      </c>
      <c r="I5243" s="334" t="n">
        <v>1179.36</v>
      </c>
      <c r="J5243" s="334" t="n">
        <f aca="false">(A5243*I5243)/J5240*K5240</f>
        <v>2140.992</v>
      </c>
      <c r="K5243" s="335" t="n">
        <f aca="false">H5243-J5243</f>
        <v>925.008</v>
      </c>
      <c r="L5243" s="330"/>
      <c r="M5243" s="262"/>
      <c r="N5243" s="262" t="n">
        <v>1179.36</v>
      </c>
      <c r="O5243" s="262" t="n">
        <v>12.96</v>
      </c>
      <c r="P5243" s="262" t="n">
        <v>2948.4</v>
      </c>
      <c r="Q5243" s="262" t="n">
        <v>1533.168</v>
      </c>
      <c r="R5243" s="331" t="n">
        <f aca="false">A5243*F5243</f>
        <v>0</v>
      </c>
    </row>
    <row r="5244" s="1" customFormat="true" ht="12.75" hidden="false" customHeight="false" outlineLevel="0" collapsed="false">
      <c r="A5244" s="262" t="n">
        <v>1</v>
      </c>
      <c r="B5244" s="332" t="s">
        <v>3181</v>
      </c>
      <c r="C5244" s="332" t="s">
        <v>3182</v>
      </c>
      <c r="D5244" s="332" t="s">
        <v>3183</v>
      </c>
      <c r="E5244" s="262"/>
      <c r="F5244" s="331" t="n">
        <v>0.22</v>
      </c>
      <c r="G5244" s="333" t="n">
        <v>1078</v>
      </c>
      <c r="H5244" s="333" t="n">
        <f aca="false">A5244*G5244*(1-H5240/100)</f>
        <v>1078</v>
      </c>
      <c r="I5244" s="334" t="n">
        <v>718.6725</v>
      </c>
      <c r="J5244" s="334" t="n">
        <f aca="false">(A5244*I5244)/J5240*K5240</f>
        <v>652.3335</v>
      </c>
      <c r="K5244" s="335" t="n">
        <f aca="false">H5244-J5244</f>
        <v>425.6665</v>
      </c>
      <c r="L5244" s="330"/>
      <c r="M5244" s="262"/>
      <c r="N5244" s="262" t="n">
        <v>718.6725</v>
      </c>
      <c r="O5244" s="262" t="n">
        <v>8.19</v>
      </c>
      <c r="P5244" s="262" t="n">
        <v>1078.0087</v>
      </c>
      <c r="Q5244" s="262" t="n">
        <v>1078.0087</v>
      </c>
      <c r="R5244" s="331" t="n">
        <f aca="false">A5244*F5244</f>
        <v>0.22</v>
      </c>
    </row>
    <row r="5245" s="1" customFormat="true" ht="12.75" hidden="false" customHeight="false" outlineLevel="0" collapsed="false">
      <c r="A5245" s="262" t="n">
        <v>2</v>
      </c>
      <c r="B5245" s="332" t="s">
        <v>3139</v>
      </c>
      <c r="C5245" s="332" t="s">
        <v>3140</v>
      </c>
      <c r="D5245" s="332" t="s">
        <v>5238</v>
      </c>
      <c r="E5245" s="262"/>
      <c r="F5245" s="331" t="n">
        <v>0.13</v>
      </c>
      <c r="G5245" s="333" t="n">
        <v>172</v>
      </c>
      <c r="H5245" s="333" t="n">
        <f aca="false">A5245*G5245*(1-H5240/100)</f>
        <v>344</v>
      </c>
      <c r="I5245" s="334" t="n">
        <v>127.2375</v>
      </c>
      <c r="J5245" s="334" t="n">
        <f aca="false">(A5245*I5245)/J5240*K5240</f>
        <v>230.985</v>
      </c>
      <c r="K5245" s="335" t="n">
        <f aca="false">H5245-J5245</f>
        <v>113.015</v>
      </c>
      <c r="L5245" s="330"/>
      <c r="M5245" s="262"/>
      <c r="N5245" s="262" t="n">
        <v>127.2375</v>
      </c>
      <c r="O5245" s="262" t="n">
        <v>1.45</v>
      </c>
      <c r="P5245" s="262" t="n">
        <v>200</v>
      </c>
      <c r="Q5245" s="262" t="n">
        <v>171.7706</v>
      </c>
      <c r="R5245" s="331" t="n">
        <f aca="false">A5245*F5245</f>
        <v>0.26</v>
      </c>
    </row>
    <row r="5246" s="1" customFormat="true" ht="12.75" hidden="false" customHeight="false" outlineLevel="0" collapsed="false">
      <c r="A5246" s="262" t="n">
        <v>4</v>
      </c>
      <c r="B5246" s="332" t="s">
        <v>3770</v>
      </c>
      <c r="C5246" s="332" t="s">
        <v>3140</v>
      </c>
      <c r="D5246" s="332" t="s">
        <v>3771</v>
      </c>
      <c r="E5246" s="262"/>
      <c r="F5246" s="331" t="n">
        <v>0.24</v>
      </c>
      <c r="G5246" s="333" t="n">
        <v>192</v>
      </c>
      <c r="H5246" s="333" t="n">
        <f aca="false">A5246*G5246*(1-H5240/100)</f>
        <v>768</v>
      </c>
      <c r="I5246" s="334" t="n">
        <v>142.155</v>
      </c>
      <c r="J5246" s="334" t="n">
        <f aca="false">(A5246*I5246)/J5240*K5240</f>
        <v>516.132</v>
      </c>
      <c r="K5246" s="335" t="n">
        <f aca="false">H5246-J5246</f>
        <v>251.868</v>
      </c>
      <c r="L5246" s="330"/>
      <c r="M5246" s="262"/>
      <c r="N5246" s="262" t="n">
        <v>142.155</v>
      </c>
      <c r="O5246" s="262" t="n">
        <v>1.62</v>
      </c>
      <c r="P5246" s="262" t="n">
        <v>220</v>
      </c>
      <c r="Q5246" s="262" t="n">
        <v>191.9093</v>
      </c>
      <c r="R5246" s="331" t="n">
        <f aca="false">A5246*F5246</f>
        <v>0.96</v>
      </c>
    </row>
    <row r="5247" s="1" customFormat="true" ht="12.75" hidden="false" customHeight="false" outlineLevel="0" collapsed="false">
      <c r="A5247" s="262" t="n">
        <v>4</v>
      </c>
      <c r="B5247" s="332" t="s">
        <v>2401</v>
      </c>
      <c r="C5247" s="332" t="s">
        <v>2402</v>
      </c>
      <c r="D5247" s="332" t="s">
        <v>2403</v>
      </c>
      <c r="E5247" s="262"/>
      <c r="F5247" s="331"/>
      <c r="G5247" s="333" t="n">
        <v>284</v>
      </c>
      <c r="H5247" s="333" t="n">
        <f aca="false">A5247*G5247*(1-H5240/100)</f>
        <v>1136</v>
      </c>
      <c r="I5247" s="334" t="n">
        <v>210.6</v>
      </c>
      <c r="J5247" s="334" t="n">
        <f aca="false">(A5247*I5247)/J5240*K5240</f>
        <v>764.64</v>
      </c>
      <c r="K5247" s="335" t="n">
        <f aca="false">H5247-J5247</f>
        <v>371.36</v>
      </c>
      <c r="L5247" s="330"/>
      <c r="M5247" s="262"/>
      <c r="N5247" s="262" t="n">
        <v>210.6</v>
      </c>
      <c r="O5247" s="262" t="n">
        <v>2.4</v>
      </c>
      <c r="P5247" s="262" t="n">
        <v>390</v>
      </c>
      <c r="Q5247" s="262" t="n">
        <v>284.31</v>
      </c>
      <c r="R5247" s="331" t="n">
        <f aca="false">A5247*F5247</f>
        <v>0</v>
      </c>
    </row>
    <row r="5248" s="1" customFormat="true" ht="12.75" hidden="false" customHeight="false" outlineLevel="0" collapsed="false">
      <c r="A5248" s="262" t="n">
        <v>1</v>
      </c>
      <c r="B5248" s="332" t="s">
        <v>2825</v>
      </c>
      <c r="C5248" s="332" t="s">
        <v>2826</v>
      </c>
      <c r="D5248" s="332" t="s">
        <v>2827</v>
      </c>
      <c r="E5248" s="262"/>
      <c r="F5248" s="331" t="n">
        <v>4.4</v>
      </c>
      <c r="G5248" s="333" t="n">
        <v>3640</v>
      </c>
      <c r="H5248" s="333" t="n">
        <f aca="false">A5248*G5248*(1-H5240/100)</f>
        <v>3640</v>
      </c>
      <c r="I5248" s="334" t="n">
        <v>2275</v>
      </c>
      <c r="J5248" s="334" t="n">
        <f aca="false">(A5248*I5248)/J5240*K5240</f>
        <v>2065</v>
      </c>
      <c r="K5248" s="335" t="n">
        <f aca="false">H5248-J5248</f>
        <v>1575</v>
      </c>
      <c r="L5248" s="330"/>
      <c r="M5248" s="262"/>
      <c r="N5248" s="262" t="n">
        <v>2275</v>
      </c>
      <c r="O5248" s="262" t="n">
        <v>25</v>
      </c>
      <c r="P5248" s="262" t="n">
        <v>6500</v>
      </c>
      <c r="Q5248" s="262" t="n">
        <v>3640</v>
      </c>
      <c r="R5248" s="331" t="n">
        <f aca="false">A5248*F5248</f>
        <v>4.4</v>
      </c>
    </row>
    <row r="5249" s="1" customFormat="true" ht="12.75" hidden="false" customHeight="false" outlineLevel="0" collapsed="false">
      <c r="A5249" s="262" t="n">
        <v>1</v>
      </c>
      <c r="B5249" s="332" t="n">
        <v>2254625</v>
      </c>
      <c r="C5249" s="332" t="s">
        <v>5239</v>
      </c>
      <c r="D5249" s="332" t="s">
        <v>5240</v>
      </c>
      <c r="E5249" s="262"/>
      <c r="F5249" s="331" t="n">
        <v>0.45</v>
      </c>
      <c r="G5249" s="333" t="n">
        <v>6293</v>
      </c>
      <c r="H5249" s="333" t="n">
        <f aca="false">A5249*G5249*(1-H5240/100)</f>
        <v>6293</v>
      </c>
      <c r="I5249" s="334" t="n">
        <v>6293.456</v>
      </c>
      <c r="J5249" s="334" t="n">
        <f aca="false">(A5249*I5249)/J5240*K5240</f>
        <v>5712.5216</v>
      </c>
      <c r="K5249" s="335" t="n">
        <f aca="false">H5249-J5249</f>
        <v>580.4784</v>
      </c>
      <c r="L5249" s="330"/>
      <c r="M5249" s="262"/>
      <c r="N5249" s="262" t="n">
        <v>6293.456</v>
      </c>
      <c r="O5249" s="262" t="n">
        <v>61.28</v>
      </c>
      <c r="P5249" s="262" t="n">
        <v>6930</v>
      </c>
      <c r="Q5249" s="262" t="n">
        <v>6293.456</v>
      </c>
      <c r="R5249" s="331" t="n">
        <f aca="false">A5249*F5249</f>
        <v>0.45</v>
      </c>
    </row>
    <row r="5250" s="1" customFormat="true" ht="12.75" hidden="false" customHeight="false" outlineLevel="0" collapsed="false">
      <c r="A5250" s="262" t="n">
        <v>2</v>
      </c>
      <c r="B5250" s="332" t="s">
        <v>962</v>
      </c>
      <c r="C5250" s="332" t="s">
        <v>963</v>
      </c>
      <c r="D5250" s="353"/>
      <c r="E5250" s="262"/>
      <c r="F5250" s="331"/>
      <c r="G5250" s="333" t="n">
        <v>2111</v>
      </c>
      <c r="H5250" s="333" t="n">
        <f aca="false">A5250*G5250*(1-H5240/100)</f>
        <v>4222</v>
      </c>
      <c r="I5250" s="334" t="n">
        <v>1563.705</v>
      </c>
      <c r="J5250" s="334" t="n">
        <f aca="false">(A5250*I5250)/J5240*K5240</f>
        <v>2838.726</v>
      </c>
      <c r="K5250" s="335" t="n">
        <f aca="false">H5250-J5250</f>
        <v>1383.274</v>
      </c>
      <c r="L5250" s="330"/>
      <c r="M5250" s="262"/>
      <c r="N5250" s="262" t="n">
        <v>1563.705</v>
      </c>
      <c r="O5250" s="262" t="n">
        <v>17.82</v>
      </c>
      <c r="P5250" s="262" t="n">
        <v>2330</v>
      </c>
      <c r="Q5250" s="262" t="n">
        <v>2111.0018</v>
      </c>
      <c r="R5250" s="331" t="n">
        <f aca="false">A5250*F5250</f>
        <v>0</v>
      </c>
    </row>
    <row r="5251" s="1" customFormat="true" ht="12.75" hidden="false" customHeight="false" outlineLevel="0" collapsed="false">
      <c r="A5251" s="262" t="n">
        <v>1</v>
      </c>
      <c r="B5251" s="332" t="s">
        <v>1613</v>
      </c>
      <c r="C5251" s="332" t="s">
        <v>1532</v>
      </c>
      <c r="D5251" s="332" t="s">
        <v>1614</v>
      </c>
      <c r="E5251" s="262"/>
      <c r="F5251" s="331" t="n">
        <v>0.38</v>
      </c>
      <c r="G5251" s="333" t="n">
        <v>131</v>
      </c>
      <c r="H5251" s="333" t="n">
        <f aca="false">A5251*G5251*(1-H5240/100)</f>
        <v>131</v>
      </c>
      <c r="I5251" s="334" t="n">
        <v>88.4</v>
      </c>
      <c r="J5251" s="334" t="n">
        <f aca="false">(A5251*I5251)/J5240*K5240</f>
        <v>80.24</v>
      </c>
      <c r="K5251" s="335" t="n">
        <f aca="false">H5251-J5251</f>
        <v>50.76</v>
      </c>
      <c r="L5251" s="330"/>
      <c r="M5251" s="262"/>
      <c r="N5251" s="262" t="n">
        <v>88.4</v>
      </c>
      <c r="O5251" s="262" t="n">
        <v>0.8</v>
      </c>
      <c r="P5251" s="262" t="n">
        <v>300</v>
      </c>
      <c r="Q5251" s="262" t="n">
        <v>131</v>
      </c>
      <c r="R5251" s="331" t="n">
        <f aca="false">A5251*F5251</f>
        <v>0.38</v>
      </c>
    </row>
    <row r="5252" s="1" customFormat="true" ht="12.75" hidden="false" customHeight="false" outlineLevel="0" collapsed="false">
      <c r="A5252" s="262" t="n">
        <v>1</v>
      </c>
      <c r="B5252" s="332" t="s">
        <v>1531</v>
      </c>
      <c r="C5252" s="332" t="s">
        <v>1532</v>
      </c>
      <c r="D5252" s="332" t="s">
        <v>1533</v>
      </c>
      <c r="E5252" s="262"/>
      <c r="F5252" s="331" t="n">
        <v>0.59</v>
      </c>
      <c r="G5252" s="333" t="n">
        <v>285</v>
      </c>
      <c r="H5252" s="333" t="n">
        <f aca="false">A5252*G5252*(1-H5240/100)</f>
        <v>285</v>
      </c>
      <c r="I5252" s="334" t="n">
        <v>201.825</v>
      </c>
      <c r="J5252" s="334" t="n">
        <f aca="false">(A5252*I5252)/J5240*K5240</f>
        <v>183.195</v>
      </c>
      <c r="K5252" s="335" t="n">
        <f aca="false">H5252-J5252</f>
        <v>101.805</v>
      </c>
      <c r="L5252" s="330"/>
      <c r="M5252" s="262"/>
      <c r="N5252" s="262" t="n">
        <v>201.825</v>
      </c>
      <c r="O5252" s="262" t="n">
        <v>2.3</v>
      </c>
      <c r="P5252" s="262" t="n">
        <v>400</v>
      </c>
      <c r="Q5252" s="262" t="n">
        <v>285</v>
      </c>
      <c r="R5252" s="331" t="n">
        <f aca="false">A5252*F5252</f>
        <v>0.59</v>
      </c>
    </row>
    <row r="5253" s="1" customFormat="true" ht="12.75" hidden="false" customHeight="false" outlineLevel="0" collapsed="false">
      <c r="A5253" s="262" t="n">
        <v>14</v>
      </c>
      <c r="B5253" s="332" t="s">
        <v>1738</v>
      </c>
      <c r="C5253" s="332" t="s">
        <v>1532</v>
      </c>
      <c r="D5253" s="332" t="s">
        <v>1739</v>
      </c>
      <c r="E5253" s="262"/>
      <c r="F5253" s="331" t="n">
        <v>0.7</v>
      </c>
      <c r="G5253" s="333" t="n">
        <v>250</v>
      </c>
      <c r="H5253" s="333" t="n">
        <f aca="false">A5253*G5253*(1-H5240/100)</f>
        <v>3500</v>
      </c>
      <c r="I5253" s="334" t="n">
        <v>121.9725</v>
      </c>
      <c r="J5253" s="334" t="n">
        <f aca="false">(A5253*I5253)/J5240*K5240</f>
        <v>1549.989</v>
      </c>
      <c r="K5253" s="335" t="n">
        <f aca="false">H5253-J5253</f>
        <v>1950.011</v>
      </c>
      <c r="L5253" s="330"/>
      <c r="M5253" s="262"/>
      <c r="N5253" s="262" t="n">
        <v>121.9725</v>
      </c>
      <c r="O5253" s="262" t="n">
        <v>1.39</v>
      </c>
      <c r="P5253" s="262" t="n">
        <v>500</v>
      </c>
      <c r="Q5253" s="262" t="n">
        <v>250</v>
      </c>
      <c r="R5253" s="331" t="n">
        <f aca="false">A5253*F5253</f>
        <v>9.8</v>
      </c>
    </row>
    <row r="5254" s="1" customFormat="true" ht="12.75" hidden="false" customHeight="false" outlineLevel="0" collapsed="false">
      <c r="A5254" s="262" t="n">
        <v>1</v>
      </c>
      <c r="B5254" s="332" t="s">
        <v>2052</v>
      </c>
      <c r="C5254" s="332" t="s">
        <v>1974</v>
      </c>
      <c r="D5254" s="332" t="s">
        <v>2053</v>
      </c>
      <c r="E5254" s="262"/>
      <c r="F5254" s="331" t="n">
        <v>1.84</v>
      </c>
      <c r="G5254" s="333" t="n">
        <v>685</v>
      </c>
      <c r="H5254" s="333" t="n">
        <f aca="false">A5254*G5254*(1-H5240/100)</f>
        <v>685</v>
      </c>
      <c r="I5254" s="334" t="n">
        <v>475.15</v>
      </c>
      <c r="J5254" s="334" t="n">
        <f aca="false">(A5254*I5254)/J5240*K5240</f>
        <v>431.29</v>
      </c>
      <c r="K5254" s="335" t="n">
        <f aca="false">H5254-J5254</f>
        <v>253.71</v>
      </c>
      <c r="L5254" s="330"/>
      <c r="M5254" s="262"/>
      <c r="N5254" s="262" t="n">
        <v>475.15</v>
      </c>
      <c r="O5254" s="262" t="n">
        <v>4.3</v>
      </c>
      <c r="P5254" s="262" t="n">
        <v>1100</v>
      </c>
      <c r="Q5254" s="262" t="n">
        <v>685</v>
      </c>
      <c r="R5254" s="331" t="n">
        <f aca="false">A5254*F5254</f>
        <v>1.84</v>
      </c>
    </row>
    <row r="5255" s="1" customFormat="true" ht="12.75" hidden="false" customHeight="false" outlineLevel="0" collapsed="false">
      <c r="A5255" s="262" t="n">
        <v>3</v>
      </c>
      <c r="B5255" s="332" t="s">
        <v>2294</v>
      </c>
      <c r="C5255" s="332" t="s">
        <v>2295</v>
      </c>
      <c r="D5255" s="332" t="s">
        <v>2296</v>
      </c>
      <c r="E5255" s="262"/>
      <c r="F5255" s="331" t="n">
        <v>5.6</v>
      </c>
      <c r="G5255" s="333" t="n">
        <v>1860</v>
      </c>
      <c r="H5255" s="333" t="n">
        <f aca="false">A5255*G5255*(1-H5240/100)</f>
        <v>5580</v>
      </c>
      <c r="I5255" s="334" t="n">
        <v>1377.675</v>
      </c>
      <c r="J5255" s="334" t="n">
        <f aca="false">(A5255*I5255)/J5240*K5240</f>
        <v>3751.515</v>
      </c>
      <c r="K5255" s="335" t="n">
        <f aca="false">H5255-J5255</f>
        <v>1828.485</v>
      </c>
      <c r="L5255" s="330"/>
      <c r="M5255" s="262"/>
      <c r="N5255" s="262" t="n">
        <v>1377.675</v>
      </c>
      <c r="O5255" s="262" t="n">
        <v>15.7</v>
      </c>
      <c r="P5255" s="262" t="n">
        <v>2480</v>
      </c>
      <c r="Q5255" s="262" t="n">
        <v>1860</v>
      </c>
      <c r="R5255" s="331" t="n">
        <f aca="false">A5255*F5255</f>
        <v>16.8</v>
      </c>
    </row>
    <row r="5256" s="1" customFormat="true" ht="12.75" hidden="false" customHeight="false" outlineLevel="0" collapsed="false">
      <c r="A5256" s="262" t="n">
        <v>2</v>
      </c>
      <c r="B5256" s="332" t="s">
        <v>2359</v>
      </c>
      <c r="C5256" s="332" t="s">
        <v>2360</v>
      </c>
      <c r="D5256" s="332" t="s">
        <v>2361</v>
      </c>
      <c r="E5256" s="262"/>
      <c r="F5256" s="331" t="n">
        <v>0.68</v>
      </c>
      <c r="G5256" s="333" t="n">
        <v>296</v>
      </c>
      <c r="H5256" s="333" t="n">
        <f aca="false">A5256*G5256*(1-H5240/100)</f>
        <v>592</v>
      </c>
      <c r="I5256" s="334" t="n">
        <v>219.375</v>
      </c>
      <c r="J5256" s="334" t="n">
        <f aca="false">(A5256*I5256)/J5240*K5240</f>
        <v>398.25</v>
      </c>
      <c r="K5256" s="335" t="n">
        <f aca="false">H5256-J5256</f>
        <v>193.75</v>
      </c>
      <c r="L5256" s="330"/>
      <c r="M5256" s="262"/>
      <c r="N5256" s="262" t="n">
        <v>219.375</v>
      </c>
      <c r="O5256" s="262" t="n">
        <v>2.5</v>
      </c>
      <c r="P5256" s="262" t="n">
        <v>438.75</v>
      </c>
      <c r="Q5256" s="262" t="n">
        <v>296</v>
      </c>
      <c r="R5256" s="331" t="n">
        <f aca="false">A5256*F5256</f>
        <v>1.36</v>
      </c>
    </row>
    <row r="5257" s="1" customFormat="true" ht="12.75" hidden="false" customHeight="false" outlineLevel="0" collapsed="false">
      <c r="A5257" s="262" t="n">
        <v>12</v>
      </c>
      <c r="B5257" s="332" t="s">
        <v>5241</v>
      </c>
      <c r="C5257" s="332" t="s">
        <v>1565</v>
      </c>
      <c r="D5257" s="332" t="s">
        <v>5242</v>
      </c>
      <c r="E5257" s="262"/>
      <c r="F5257" s="331" t="n">
        <v>0.71</v>
      </c>
      <c r="G5257" s="333" t="n">
        <v>297</v>
      </c>
      <c r="H5257" s="333" t="n">
        <f aca="false">A5257*G5257*(1-H5240/100)</f>
        <v>3564</v>
      </c>
      <c r="I5257" s="334" t="n">
        <v>228.15</v>
      </c>
      <c r="J5257" s="334" t="n">
        <f aca="false">(A5257*I5257)/J5240*K5240</f>
        <v>2485.08</v>
      </c>
      <c r="K5257" s="335" t="n">
        <f aca="false">H5257-J5257</f>
        <v>1078.92</v>
      </c>
      <c r="L5257" s="330"/>
      <c r="M5257" s="262"/>
      <c r="N5257" s="262" t="n">
        <v>228.15</v>
      </c>
      <c r="O5257" s="262" t="n">
        <v>2.6</v>
      </c>
      <c r="P5257" s="262" t="n">
        <v>400</v>
      </c>
      <c r="Q5257" s="262" t="n">
        <v>297</v>
      </c>
      <c r="R5257" s="331" t="n">
        <f aca="false">A5257*F5257</f>
        <v>8.52</v>
      </c>
    </row>
    <row r="5258" s="1" customFormat="true" ht="12.75" hidden="false" customHeight="false" outlineLevel="0" collapsed="false">
      <c r="A5258" s="262" t="n">
        <v>2</v>
      </c>
      <c r="B5258" s="332" t="s">
        <v>2605</v>
      </c>
      <c r="C5258" s="332" t="s">
        <v>1562</v>
      </c>
      <c r="D5258" s="332" t="s">
        <v>1917</v>
      </c>
      <c r="E5258" s="262"/>
      <c r="F5258" s="331" t="n">
        <v>0.78</v>
      </c>
      <c r="G5258" s="333" t="n">
        <v>308</v>
      </c>
      <c r="H5258" s="333" t="n">
        <f aca="false">A5258*G5258*(1-H5240/100)</f>
        <v>616</v>
      </c>
      <c r="I5258" s="334" t="n">
        <v>219.375</v>
      </c>
      <c r="J5258" s="334" t="n">
        <f aca="false">(A5258*I5258)/J5240*K5240</f>
        <v>398.25</v>
      </c>
      <c r="K5258" s="335" t="n">
        <f aca="false">H5258-J5258</f>
        <v>217.75</v>
      </c>
      <c r="L5258" s="330"/>
      <c r="M5258" s="262"/>
      <c r="N5258" s="262" t="n">
        <v>219.375</v>
      </c>
      <c r="O5258" s="262" t="n">
        <v>2.5</v>
      </c>
      <c r="P5258" s="262" t="n">
        <v>450</v>
      </c>
      <c r="Q5258" s="262" t="n">
        <v>308</v>
      </c>
      <c r="R5258" s="331" t="n">
        <f aca="false">A5258*F5258</f>
        <v>1.56</v>
      </c>
    </row>
    <row r="5259" s="1" customFormat="true" ht="12.75" hidden="false" customHeight="false" outlineLevel="0" collapsed="false">
      <c r="A5259" s="262" t="n">
        <v>1</v>
      </c>
      <c r="B5259" s="332" t="s">
        <v>3793</v>
      </c>
      <c r="C5259" s="332" t="s">
        <v>1747</v>
      </c>
      <c r="D5259" s="332" t="s">
        <v>1748</v>
      </c>
      <c r="E5259" s="262"/>
      <c r="F5259" s="331" t="n">
        <v>0.91</v>
      </c>
      <c r="G5259" s="333" t="n">
        <v>533</v>
      </c>
      <c r="H5259" s="333" t="n">
        <f aca="false">A5259*G5259*(1-H5240/100)</f>
        <v>533</v>
      </c>
      <c r="I5259" s="334" t="n">
        <v>394.875</v>
      </c>
      <c r="J5259" s="334" t="n">
        <f aca="false">(A5259*I5259)/J5240*K5240</f>
        <v>358.425</v>
      </c>
      <c r="K5259" s="335" t="n">
        <f aca="false">H5259-J5259</f>
        <v>174.575</v>
      </c>
      <c r="L5259" s="330"/>
      <c r="M5259" s="262"/>
      <c r="N5259" s="262" t="n">
        <v>394.875</v>
      </c>
      <c r="O5259" s="262" t="n">
        <v>4.5</v>
      </c>
      <c r="P5259" s="262" t="n">
        <v>800</v>
      </c>
      <c r="Q5259" s="262" t="n">
        <v>533</v>
      </c>
      <c r="R5259" s="331" t="n">
        <f aca="false">A5259*F5259</f>
        <v>0.91</v>
      </c>
    </row>
    <row r="5260" s="1" customFormat="true" ht="12.75" hidden="false" customHeight="false" outlineLevel="0" collapsed="false">
      <c r="A5260" s="262" t="n">
        <v>1</v>
      </c>
      <c r="B5260" s="332" t="s">
        <v>2472</v>
      </c>
      <c r="C5260" s="332" t="s">
        <v>4912</v>
      </c>
      <c r="D5260" s="332" t="s">
        <v>2474</v>
      </c>
      <c r="E5260" s="262"/>
      <c r="F5260" s="331" t="n">
        <v>0.03</v>
      </c>
      <c r="G5260" s="333" t="n">
        <v>154</v>
      </c>
      <c r="H5260" s="333" t="n">
        <f aca="false">A5260*G5260*(1-H5240/100)</f>
        <v>154</v>
      </c>
      <c r="I5260" s="334" t="n">
        <v>114.075</v>
      </c>
      <c r="J5260" s="334" t="n">
        <f aca="false">(A5260*I5260)/J5240*K5240</f>
        <v>103.545</v>
      </c>
      <c r="K5260" s="335" t="n">
        <f aca="false">H5260-J5260</f>
        <v>50.455</v>
      </c>
      <c r="L5260" s="330"/>
      <c r="M5260" s="262"/>
      <c r="N5260" s="262" t="n">
        <v>114.075</v>
      </c>
      <c r="O5260" s="262" t="n">
        <v>1.3</v>
      </c>
      <c r="P5260" s="262" t="n">
        <v>210</v>
      </c>
      <c r="Q5260" s="262" t="n">
        <v>154</v>
      </c>
      <c r="R5260" s="331" t="n">
        <f aca="false">A5260*F5260</f>
        <v>0.03</v>
      </c>
    </row>
    <row r="5261" s="1" customFormat="true" ht="12.75" hidden="false" customHeight="false" outlineLevel="0" collapsed="false">
      <c r="A5261" s="262" t="n">
        <v>1</v>
      </c>
      <c r="B5261" s="332" t="s">
        <v>1976</v>
      </c>
      <c r="C5261" s="332" t="s">
        <v>1977</v>
      </c>
      <c r="D5261" s="332" t="s">
        <v>3236</v>
      </c>
      <c r="E5261" s="262"/>
      <c r="F5261" s="331" t="n">
        <v>0.66</v>
      </c>
      <c r="G5261" s="333" t="n">
        <v>237</v>
      </c>
      <c r="H5261" s="333" t="n">
        <f aca="false">A5261*G5261*(1-H5240/100)</f>
        <v>237</v>
      </c>
      <c r="I5261" s="334" t="n">
        <v>175.5</v>
      </c>
      <c r="J5261" s="334" t="n">
        <f aca="false">(A5261*I5261)/J5240*K5240</f>
        <v>159.3</v>
      </c>
      <c r="K5261" s="335" t="n">
        <f aca="false">H5261-J5261</f>
        <v>77.7</v>
      </c>
      <c r="L5261" s="330"/>
      <c r="M5261" s="262"/>
      <c r="N5261" s="262" t="n">
        <v>175.5</v>
      </c>
      <c r="O5261" s="262" t="n">
        <v>2</v>
      </c>
      <c r="P5261" s="262" t="n">
        <v>320</v>
      </c>
      <c r="Q5261" s="262" t="n">
        <v>237</v>
      </c>
      <c r="R5261" s="331" t="n">
        <f aca="false">A5261*F5261</f>
        <v>0.66</v>
      </c>
    </row>
    <row r="5262" s="1" customFormat="true" ht="12.75" hidden="false" customHeight="false" outlineLevel="0" collapsed="false">
      <c r="A5262" s="262" t="n">
        <v>1</v>
      </c>
      <c r="B5262" s="332" t="s">
        <v>1865</v>
      </c>
      <c r="C5262" s="332" t="s">
        <v>1866</v>
      </c>
      <c r="D5262" s="332" t="s">
        <v>1867</v>
      </c>
      <c r="E5262" s="262"/>
      <c r="F5262" s="331" t="n">
        <v>0.63</v>
      </c>
      <c r="G5262" s="333" t="n">
        <v>308</v>
      </c>
      <c r="H5262" s="333" t="n">
        <f aca="false">A5262*G5262*(1-H5240/100)</f>
        <v>308</v>
      </c>
      <c r="I5262" s="334" t="n">
        <v>228.15</v>
      </c>
      <c r="J5262" s="334" t="n">
        <f aca="false">(A5262*I5262)/J5240*K5240</f>
        <v>207.09</v>
      </c>
      <c r="K5262" s="335" t="n">
        <f aca="false">H5262-J5262</f>
        <v>100.91</v>
      </c>
      <c r="L5262" s="330"/>
      <c r="M5262" s="262"/>
      <c r="N5262" s="262" t="n">
        <v>228.15</v>
      </c>
      <c r="O5262" s="262" t="n">
        <v>2.6</v>
      </c>
      <c r="P5262" s="262" t="n">
        <v>370</v>
      </c>
      <c r="Q5262" s="262" t="n">
        <v>308</v>
      </c>
      <c r="R5262" s="331" t="n">
        <f aca="false">A5262*F5262</f>
        <v>0.63</v>
      </c>
    </row>
    <row r="5263" s="1" customFormat="true" ht="12.75" hidden="false" customHeight="false" outlineLevel="0" collapsed="false">
      <c r="A5263" s="262" t="n">
        <v>10</v>
      </c>
      <c r="B5263" s="332" t="s">
        <v>1751</v>
      </c>
      <c r="C5263" s="332" t="s">
        <v>1752</v>
      </c>
      <c r="D5263" s="332" t="s">
        <v>1753</v>
      </c>
      <c r="E5263" s="262"/>
      <c r="F5263" s="331"/>
      <c r="G5263" s="333" t="n">
        <v>663</v>
      </c>
      <c r="H5263" s="333" t="n">
        <f aca="false">A5263*G5263*(1-H5240/100)</f>
        <v>6630</v>
      </c>
      <c r="I5263" s="334" t="n">
        <v>491.4</v>
      </c>
      <c r="J5263" s="334" t="n">
        <f aca="false">(A5263*I5263)/J5240*K5240</f>
        <v>4460.4</v>
      </c>
      <c r="K5263" s="335" t="n">
        <f aca="false">H5263-J5263</f>
        <v>2169.6</v>
      </c>
      <c r="L5263" s="330"/>
      <c r="M5263" s="262"/>
      <c r="N5263" s="262" t="n">
        <v>491.4</v>
      </c>
      <c r="O5263" s="262" t="n">
        <v>5.6</v>
      </c>
      <c r="P5263" s="262" t="n">
        <v>1100</v>
      </c>
      <c r="Q5263" s="262" t="n">
        <v>663</v>
      </c>
      <c r="R5263" s="331" t="n">
        <f aca="false">A5263*F5263</f>
        <v>0</v>
      </c>
    </row>
    <row r="5264" s="1" customFormat="true" ht="12.75" hidden="false" customHeight="false" outlineLevel="0" collapsed="false">
      <c r="A5264" s="262" t="n">
        <v>5</v>
      </c>
      <c r="B5264" s="332" t="s">
        <v>2065</v>
      </c>
      <c r="C5264" s="332" t="s">
        <v>2066</v>
      </c>
      <c r="D5264" s="332" t="s">
        <v>2067</v>
      </c>
      <c r="E5264" s="262"/>
      <c r="F5264" s="331" t="n">
        <v>0.08</v>
      </c>
      <c r="G5264" s="333" t="n">
        <v>505</v>
      </c>
      <c r="H5264" s="333" t="n">
        <f aca="false">A5264*G5264*(1-H5240/100)</f>
        <v>2525</v>
      </c>
      <c r="I5264" s="334" t="n">
        <v>373.815</v>
      </c>
      <c r="J5264" s="334" t="n">
        <f aca="false">(A5264*I5264)/J5240*K5240</f>
        <v>1696.545</v>
      </c>
      <c r="K5264" s="335" t="n">
        <f aca="false">H5264-J5264</f>
        <v>828.455</v>
      </c>
      <c r="L5264" s="330"/>
      <c r="M5264" s="262"/>
      <c r="N5264" s="262" t="n">
        <v>373.815</v>
      </c>
      <c r="O5264" s="262" t="n">
        <v>4.26</v>
      </c>
      <c r="P5264" s="262" t="n">
        <v>560.7225</v>
      </c>
      <c r="Q5264" s="262" t="n">
        <v>504.6503</v>
      </c>
      <c r="R5264" s="331" t="n">
        <f aca="false">A5264*F5264</f>
        <v>0.4</v>
      </c>
    </row>
    <row r="5265" s="1" customFormat="true" ht="12.75" hidden="false" customHeight="false" outlineLevel="0" collapsed="false">
      <c r="A5265" s="262" t="n">
        <v>10</v>
      </c>
      <c r="B5265" s="332" t="s">
        <v>2068</v>
      </c>
      <c r="C5265" s="332" t="s">
        <v>2069</v>
      </c>
      <c r="D5265" s="332" t="s">
        <v>2070</v>
      </c>
      <c r="E5265" s="262"/>
      <c r="F5265" s="331" t="n">
        <v>0.06</v>
      </c>
      <c r="G5265" s="333" t="n">
        <v>263</v>
      </c>
      <c r="H5265" s="333" t="n">
        <f aca="false">A5265*G5265*(1-H5240/100)</f>
        <v>2630</v>
      </c>
      <c r="I5265" s="334" t="n">
        <v>175.5</v>
      </c>
      <c r="J5265" s="334" t="n">
        <f aca="false">(A5265*I5265)/J5240*K5240</f>
        <v>1593</v>
      </c>
      <c r="K5265" s="335" t="n">
        <f aca="false">H5265-J5265</f>
        <v>1037</v>
      </c>
      <c r="L5265" s="330"/>
      <c r="M5265" s="262"/>
      <c r="N5265" s="262" t="n">
        <v>175.5</v>
      </c>
      <c r="O5265" s="262" t="n">
        <v>2</v>
      </c>
      <c r="P5265" s="262" t="n">
        <v>351</v>
      </c>
      <c r="Q5265" s="262" t="n">
        <v>263</v>
      </c>
      <c r="R5265" s="331" t="n">
        <f aca="false">A5265*F5265</f>
        <v>0.6</v>
      </c>
    </row>
    <row r="5266" s="1" customFormat="true" ht="12.75" hidden="false" customHeight="false" outlineLevel="0" collapsed="false">
      <c r="A5266" s="336" t="n">
        <f aca="false">SUM(A5241:A5265)</f>
        <v>163</v>
      </c>
      <c r="B5266" s="336" t="s">
        <v>377</v>
      </c>
      <c r="C5266" s="336"/>
      <c r="D5266" s="336"/>
      <c r="E5266" s="336"/>
      <c r="F5266" s="337" t="n">
        <f aca="false">R5266</f>
        <v>50.37</v>
      </c>
      <c r="G5266" s="338"/>
      <c r="H5266" s="339" t="n">
        <f aca="false">SUM(H5241:H5265)</f>
        <v>53481</v>
      </c>
      <c r="I5266" s="340"/>
      <c r="J5266" s="341" t="n">
        <f aca="false">SUM(J5241:J5265)</f>
        <v>35749.3921</v>
      </c>
      <c r="K5266" s="335" t="n">
        <f aca="false">SUM(K5241:K5265)</f>
        <v>17731.6079</v>
      </c>
      <c r="L5266" s="330"/>
      <c r="M5266" s="262"/>
      <c r="N5266" s="262"/>
      <c r="O5266" s="262"/>
      <c r="P5266" s="262"/>
      <c r="Q5266" s="262"/>
      <c r="R5266" s="331" t="n">
        <f aca="false">SUM(R5241:R5265)</f>
        <v>50.37</v>
      </c>
    </row>
    <row r="5267" s="1" customFormat="true" ht="12.75" hidden="false" customHeight="false" outlineLevel="0" collapsed="false">
      <c r="A5267" s="262"/>
      <c r="B5267" s="272" t="s">
        <v>914</v>
      </c>
      <c r="C5267" s="342"/>
      <c r="D5267" s="342"/>
      <c r="E5267" s="262"/>
      <c r="F5267" s="262"/>
      <c r="G5267" s="333"/>
      <c r="H5267" s="343" t="n">
        <v>0</v>
      </c>
      <c r="I5267" s="344" t="n">
        <f aca="false">K5268/J5268</f>
        <v>0.495997466205866</v>
      </c>
      <c r="J5267" s="345"/>
      <c r="K5267" s="335"/>
      <c r="L5267" s="330"/>
      <c r="M5267" s="262"/>
      <c r="N5267" s="262"/>
      <c r="O5267" s="262"/>
      <c r="P5267" s="262"/>
      <c r="Q5267" s="262"/>
      <c r="R5267" s="331"/>
    </row>
    <row r="5268" s="1" customFormat="true" ht="13.5" hidden="false" customHeight="false" outlineLevel="0" collapsed="false">
      <c r="A5268" s="346"/>
      <c r="B5268" s="346" t="s">
        <v>915</v>
      </c>
      <c r="C5268" s="346"/>
      <c r="D5268" s="346"/>
      <c r="E5268" s="346"/>
      <c r="F5268" s="347"/>
      <c r="G5268" s="348"/>
      <c r="H5268" s="349" t="n">
        <f aca="false">SUM(H5266:H5267)</f>
        <v>53481</v>
      </c>
      <c r="I5268" s="350" t="n">
        <f aca="false">K5268/H5268</f>
        <v>0.331549669976253</v>
      </c>
      <c r="J5268" s="351" t="n">
        <f aca="false">SUM(J5266:J5267)</f>
        <v>35749.3921</v>
      </c>
      <c r="K5268" s="352" t="n">
        <f aca="false">H5268-J5268</f>
        <v>17731.6079</v>
      </c>
      <c r="L5268" s="330"/>
      <c r="M5268" s="262"/>
      <c r="N5268" s="262"/>
      <c r="O5268" s="262"/>
      <c r="P5268" s="262"/>
      <c r="Q5268" s="262"/>
      <c r="R5268" s="331"/>
    </row>
    <row r="5269" s="1" customFormat="true" ht="13.5" hidden="false" customHeight="false" outlineLevel="0" collapsed="false">
      <c r="A5269" s="262"/>
      <c r="B5269" s="332"/>
      <c r="C5269" s="342"/>
      <c r="D5269" s="342"/>
      <c r="E5269" s="262"/>
      <c r="F5269" s="262"/>
      <c r="G5269" s="262"/>
      <c r="H5269" s="262"/>
      <c r="I5269" s="354"/>
      <c r="J5269" s="354"/>
      <c r="K5269" s="355"/>
      <c r="L5269" s="330"/>
      <c r="M5269" s="262"/>
      <c r="N5269" s="262"/>
      <c r="O5269" s="262"/>
      <c r="P5269" s="262"/>
      <c r="Q5269" s="262"/>
      <c r="R5269" s="331"/>
    </row>
    <row r="5270" s="1" customFormat="true" ht="13.5" hidden="false" customHeight="false" outlineLevel="0" collapsed="false">
      <c r="A5270" s="322"/>
      <c r="B5270" s="323" t="s">
        <v>2243</v>
      </c>
      <c r="C5270" s="324" t="s">
        <v>3142</v>
      </c>
      <c r="D5270" s="325" t="n">
        <v>42816</v>
      </c>
      <c r="E5270" s="322"/>
      <c r="F5270" s="322" t="s">
        <v>5243</v>
      </c>
      <c r="G5270" s="324"/>
      <c r="H5270" s="326" t="n">
        <v>0</v>
      </c>
      <c r="I5270" s="327" t="s">
        <v>358</v>
      </c>
      <c r="J5270" s="328" t="n">
        <v>65</v>
      </c>
      <c r="K5270" s="329" t="n">
        <v>59</v>
      </c>
      <c r="L5270" s="330"/>
      <c r="M5270" s="262"/>
      <c r="N5270" s="262"/>
      <c r="O5270" s="262"/>
      <c r="P5270" s="262"/>
      <c r="Q5270" s="262"/>
      <c r="R5270" s="331"/>
    </row>
    <row r="5271" s="1" customFormat="true" ht="12.75" hidden="false" customHeight="false" outlineLevel="0" collapsed="false">
      <c r="A5271" s="262" t="n">
        <v>10</v>
      </c>
      <c r="B5271" s="332" t="s">
        <v>3708</v>
      </c>
      <c r="C5271" s="332" t="s">
        <v>1577</v>
      </c>
      <c r="D5271" s="332" t="s">
        <v>3709</v>
      </c>
      <c r="E5271" s="262"/>
      <c r="F5271" s="331" t="n">
        <v>15</v>
      </c>
      <c r="G5271" s="333" t="n">
        <v>2488</v>
      </c>
      <c r="H5271" s="333" t="n">
        <f aca="false">A5271*G5271*(1-H5270/100)</f>
        <v>24880</v>
      </c>
      <c r="I5271" s="334" t="n">
        <v>1842.75</v>
      </c>
      <c r="J5271" s="334" t="n">
        <f aca="false">(A5271*I5271)/J5270*K5270</f>
        <v>16726.5</v>
      </c>
      <c r="K5271" s="335" t="n">
        <f aca="false">H5271-J5271</f>
        <v>8153.5</v>
      </c>
      <c r="L5271" s="330"/>
      <c r="M5271" s="262"/>
      <c r="N5271" s="262" t="n">
        <v>1842.75</v>
      </c>
      <c r="O5271" s="262" t="n">
        <v>21</v>
      </c>
      <c r="P5271" s="262" t="n">
        <v>2760</v>
      </c>
      <c r="Q5271" s="262" t="n">
        <v>2487.7125</v>
      </c>
      <c r="R5271" s="331" t="n">
        <f aca="false">A5271*F5271</f>
        <v>150</v>
      </c>
    </row>
    <row r="5272" s="1" customFormat="true" ht="12.75" hidden="false" customHeight="false" outlineLevel="0" collapsed="false">
      <c r="A5272" s="262" t="n">
        <v>30</v>
      </c>
      <c r="B5272" s="332" t="s">
        <v>815</v>
      </c>
      <c r="C5272" s="332" t="s">
        <v>816</v>
      </c>
      <c r="D5272" s="332" t="s">
        <v>1307</v>
      </c>
      <c r="E5272" s="262"/>
      <c r="F5272" s="331" t="n">
        <v>13.5</v>
      </c>
      <c r="G5272" s="333" t="n">
        <v>2295</v>
      </c>
      <c r="H5272" s="333" t="n">
        <f aca="false">A5272*G5272*(1-H5270/100)</f>
        <v>68850</v>
      </c>
      <c r="I5272" s="334" t="n">
        <v>1765.53</v>
      </c>
      <c r="J5272" s="334" t="n">
        <f aca="false">(A5272*I5272)/J5270*K5270</f>
        <v>48076.74</v>
      </c>
      <c r="K5272" s="335" t="n">
        <f aca="false">H5272-J5272</f>
        <v>20773.26</v>
      </c>
      <c r="L5272" s="330"/>
      <c r="M5272" s="262"/>
      <c r="N5272" s="262" t="n">
        <v>1765.53</v>
      </c>
      <c r="O5272" s="262" t="n">
        <v>20.12</v>
      </c>
      <c r="P5272" s="262" t="n">
        <v>2650</v>
      </c>
      <c r="Q5272" s="262" t="n">
        <v>2295.189</v>
      </c>
      <c r="R5272" s="331" t="n">
        <f aca="false">A5272*F5272</f>
        <v>405</v>
      </c>
    </row>
    <row r="5273" s="1" customFormat="true" ht="12.75" hidden="false" customHeight="false" outlineLevel="0" collapsed="false">
      <c r="A5273" s="262" t="n">
        <v>1</v>
      </c>
      <c r="B5273" s="332" t="s">
        <v>2464</v>
      </c>
      <c r="C5273" s="332" t="s">
        <v>1734</v>
      </c>
      <c r="D5273" s="332" t="s">
        <v>2465</v>
      </c>
      <c r="E5273" s="262"/>
      <c r="F5273" s="331" t="n">
        <v>15</v>
      </c>
      <c r="G5273" s="333" t="n">
        <v>5272</v>
      </c>
      <c r="H5273" s="333" t="n">
        <f aca="false">A5273*G5273*(1-H5270/100)</f>
        <v>5272</v>
      </c>
      <c r="I5273" s="334" t="n">
        <v>3904.875</v>
      </c>
      <c r="J5273" s="334" t="n">
        <f aca="false">(A5273*I5273)/J5270*K5270</f>
        <v>3544.425</v>
      </c>
      <c r="K5273" s="335" t="n">
        <f aca="false">H5273-J5273</f>
        <v>1727.575</v>
      </c>
      <c r="L5273" s="330"/>
      <c r="M5273" s="262"/>
      <c r="N5273" s="262" t="n">
        <v>3904.875</v>
      </c>
      <c r="O5273" s="262" t="n">
        <v>44.5</v>
      </c>
      <c r="P5273" s="262" t="n">
        <v>5860</v>
      </c>
      <c r="Q5273" s="262" t="n">
        <v>5271.5813</v>
      </c>
      <c r="R5273" s="331" t="n">
        <f aca="false">A5273*F5273</f>
        <v>15</v>
      </c>
    </row>
    <row r="5274" s="1" customFormat="true" ht="12.75" hidden="false" customHeight="false" outlineLevel="0" collapsed="false">
      <c r="A5274" s="336" t="n">
        <f aca="false">SUM(A5271:A5273)</f>
        <v>41</v>
      </c>
      <c r="B5274" s="336" t="s">
        <v>377</v>
      </c>
      <c r="C5274" s="336"/>
      <c r="D5274" s="336"/>
      <c r="E5274" s="336"/>
      <c r="F5274" s="337" t="n">
        <f aca="false">R5274</f>
        <v>570</v>
      </c>
      <c r="G5274" s="338"/>
      <c r="H5274" s="339" t="n">
        <f aca="false">SUM(H5271:H5273)</f>
        <v>99002</v>
      </c>
      <c r="I5274" s="340"/>
      <c r="J5274" s="341" t="n">
        <f aca="false">SUM(J5271:J5273)</f>
        <v>68347.665</v>
      </c>
      <c r="K5274" s="335" t="n">
        <f aca="false">SUM(K5271:K5273)</f>
        <v>30654.335</v>
      </c>
      <c r="L5274" s="330"/>
      <c r="M5274" s="262"/>
      <c r="N5274" s="262"/>
      <c r="O5274" s="262"/>
      <c r="P5274" s="262"/>
      <c r="Q5274" s="262"/>
      <c r="R5274" s="331" t="n">
        <f aca="false">SUM(R5271:R5273)</f>
        <v>570</v>
      </c>
    </row>
    <row r="5275" s="1" customFormat="true" ht="12.75" hidden="false" customHeight="false" outlineLevel="0" collapsed="false">
      <c r="A5275" s="262"/>
      <c r="B5275" s="272" t="s">
        <v>914</v>
      </c>
      <c r="C5275" s="342"/>
      <c r="D5275" s="342"/>
      <c r="E5275" s="262"/>
      <c r="F5275" s="262"/>
      <c r="G5275" s="333"/>
      <c r="H5275" s="343" t="n">
        <v>0</v>
      </c>
      <c r="I5275" s="344" t="n">
        <f aca="false">K5276/J5276</f>
        <v>0.448505958469832</v>
      </c>
      <c r="J5275" s="345"/>
      <c r="K5275" s="335"/>
      <c r="L5275" s="330"/>
      <c r="M5275" s="262"/>
      <c r="N5275" s="262"/>
      <c r="O5275" s="262"/>
      <c r="P5275" s="262"/>
      <c r="Q5275" s="262"/>
      <c r="R5275" s="331"/>
    </row>
    <row r="5276" s="1" customFormat="true" ht="13.5" hidden="false" customHeight="false" outlineLevel="0" collapsed="false">
      <c r="A5276" s="346"/>
      <c r="B5276" s="346" t="s">
        <v>915</v>
      </c>
      <c r="C5276" s="346"/>
      <c r="D5276" s="346"/>
      <c r="E5276" s="346"/>
      <c r="F5276" s="347"/>
      <c r="G5276" s="348"/>
      <c r="H5276" s="349" t="n">
        <f aca="false">SUM(H5274:H5275)</f>
        <v>99002</v>
      </c>
      <c r="I5276" s="350" t="n">
        <f aca="false">K5276/H5276</f>
        <v>0.309633492252682</v>
      </c>
      <c r="J5276" s="351" t="n">
        <f aca="false">SUM(J5274:J5275)</f>
        <v>68347.665</v>
      </c>
      <c r="K5276" s="352" t="n">
        <f aca="false">H5276-J5276</f>
        <v>30654.335</v>
      </c>
      <c r="L5276" s="330"/>
      <c r="M5276" s="262"/>
      <c r="N5276" s="262"/>
      <c r="O5276" s="262"/>
      <c r="P5276" s="262"/>
      <c r="Q5276" s="262"/>
      <c r="R5276" s="331"/>
    </row>
    <row r="5277" s="1" customFormat="true" ht="13.5" hidden="false" customHeight="false" outlineLevel="0" collapsed="false">
      <c r="A5277" s="262"/>
      <c r="B5277" s="332"/>
      <c r="C5277" s="342"/>
      <c r="D5277" s="342"/>
      <c r="E5277" s="262"/>
      <c r="F5277" s="262"/>
      <c r="G5277" s="262"/>
      <c r="H5277" s="262"/>
      <c r="I5277" s="354"/>
      <c r="J5277" s="354"/>
      <c r="K5277" s="355"/>
      <c r="L5277" s="330"/>
      <c r="M5277" s="262"/>
      <c r="N5277" s="262"/>
      <c r="O5277" s="262"/>
      <c r="P5277" s="262"/>
      <c r="Q5277" s="262"/>
      <c r="R5277" s="331"/>
    </row>
    <row r="5278" s="1" customFormat="true" ht="13.5" hidden="false" customHeight="false" outlineLevel="0" collapsed="false">
      <c r="A5278" s="322"/>
      <c r="B5278" s="323" t="s">
        <v>5244</v>
      </c>
      <c r="C5278" s="324"/>
      <c r="D5278" s="325" t="n">
        <v>42816</v>
      </c>
      <c r="E5278" s="322"/>
      <c r="F5278" s="322" t="s">
        <v>5245</v>
      </c>
      <c r="G5278" s="324"/>
      <c r="H5278" s="326" t="n">
        <v>0</v>
      </c>
      <c r="I5278" s="327" t="s">
        <v>358</v>
      </c>
      <c r="J5278" s="328" t="n">
        <v>65</v>
      </c>
      <c r="K5278" s="329" t="n">
        <v>59</v>
      </c>
      <c r="L5278" s="330"/>
      <c r="M5278" s="262"/>
      <c r="N5278" s="262"/>
      <c r="O5278" s="262"/>
      <c r="P5278" s="262"/>
      <c r="Q5278" s="262"/>
      <c r="R5278" s="331"/>
    </row>
    <row r="5279" s="1" customFormat="true" ht="12.75" hidden="false" customHeight="false" outlineLevel="0" collapsed="false">
      <c r="A5279" s="262" t="n">
        <v>5</v>
      </c>
      <c r="B5279" s="332" t="s">
        <v>1815</v>
      </c>
      <c r="C5279" s="332" t="s">
        <v>1816</v>
      </c>
      <c r="D5279" s="332" t="s">
        <v>1817</v>
      </c>
      <c r="E5279" s="262"/>
      <c r="F5279" s="331" t="n">
        <v>5.4</v>
      </c>
      <c r="G5279" s="333" t="n">
        <v>1100</v>
      </c>
      <c r="H5279" s="333" t="n">
        <f aca="false">A5279*G5279*(1-H5278/100)</f>
        <v>5500</v>
      </c>
      <c r="I5279" s="334" t="n">
        <v>712.53</v>
      </c>
      <c r="J5279" s="334" t="n">
        <f aca="false">(A5279*I5279)/J5278*K5278</f>
        <v>3233.79</v>
      </c>
      <c r="K5279" s="335" t="n">
        <f aca="false">H5279-J5279</f>
        <v>2266.21</v>
      </c>
      <c r="L5279" s="330"/>
      <c r="M5279" s="262"/>
      <c r="N5279" s="262" t="n">
        <v>712.53</v>
      </c>
      <c r="O5279" s="262" t="n">
        <v>7.83</v>
      </c>
      <c r="P5279" s="262" t="n">
        <v>1070</v>
      </c>
      <c r="Q5279" s="262" t="n">
        <v>961.9155</v>
      </c>
      <c r="R5279" s="331" t="n">
        <f aca="false">A5279*F5279</f>
        <v>27</v>
      </c>
    </row>
    <row r="5280" s="1" customFormat="true" ht="12.75" hidden="false" customHeight="false" outlineLevel="0" collapsed="false">
      <c r="A5280" s="262" t="n">
        <v>5</v>
      </c>
      <c r="B5280" s="332" t="s">
        <v>4565</v>
      </c>
      <c r="C5280" s="332" t="s">
        <v>4566</v>
      </c>
      <c r="D5280" s="332" t="s">
        <v>4567</v>
      </c>
      <c r="E5280" s="262"/>
      <c r="F5280" s="331" t="n">
        <v>10.3</v>
      </c>
      <c r="G5280" s="333" t="n">
        <v>1900</v>
      </c>
      <c r="H5280" s="333" t="n">
        <f aca="false">A5280*G5280*(1-H5278/100)</f>
        <v>9500</v>
      </c>
      <c r="I5280" s="334" t="n">
        <v>1229.3775</v>
      </c>
      <c r="J5280" s="334" t="n">
        <f aca="false">(A5280*I5280)/J5278*K5278</f>
        <v>5579.4825</v>
      </c>
      <c r="K5280" s="335" t="n">
        <f aca="false">H5280-J5280</f>
        <v>3920.5175</v>
      </c>
      <c r="L5280" s="330"/>
      <c r="M5280" s="262"/>
      <c r="N5280" s="262" t="n">
        <v>1229.3775</v>
      </c>
      <c r="O5280" s="262" t="n">
        <v>14.01</v>
      </c>
      <c r="P5280" s="262" t="n">
        <v>1840</v>
      </c>
      <c r="Q5280" s="262" t="n">
        <v>1659.6596</v>
      </c>
      <c r="R5280" s="331" t="n">
        <f aca="false">A5280*F5280</f>
        <v>51.5</v>
      </c>
    </row>
    <row r="5281" s="1" customFormat="true" ht="12.75" hidden="false" customHeight="false" outlineLevel="0" collapsed="false">
      <c r="A5281" s="262" t="n">
        <v>5</v>
      </c>
      <c r="B5281" s="332" t="s">
        <v>1330</v>
      </c>
      <c r="C5281" s="332" t="s">
        <v>1331</v>
      </c>
      <c r="D5281" s="332" t="s">
        <v>1332</v>
      </c>
      <c r="E5281" s="262"/>
      <c r="F5281" s="331" t="n">
        <v>0.15</v>
      </c>
      <c r="G5281" s="333" t="n">
        <v>60</v>
      </c>
      <c r="H5281" s="333" t="n">
        <f aca="false">A5281*G5281*(1-H5278/100)</f>
        <v>300</v>
      </c>
      <c r="I5281" s="334" t="n">
        <v>34.8725</v>
      </c>
      <c r="J5281" s="334" t="n">
        <f aca="false">(A5281*I5281)/J5278*K5278</f>
        <v>158.2675</v>
      </c>
      <c r="K5281" s="335" t="n">
        <f aca="false">H5281-J5281</f>
        <v>141.7325</v>
      </c>
      <c r="L5281" s="330"/>
      <c r="M5281" s="262"/>
      <c r="N5281" s="262" t="n">
        <v>34.8725</v>
      </c>
      <c r="O5281" s="262" t="n">
        <v>0.37</v>
      </c>
      <c r="P5281" s="262" t="n">
        <v>62.7705</v>
      </c>
      <c r="Q5281" s="262" t="n">
        <v>48.8215</v>
      </c>
      <c r="R5281" s="331" t="n">
        <f aca="false">A5281*F5281</f>
        <v>0.75</v>
      </c>
    </row>
    <row r="5282" s="1" customFormat="true" ht="12.75" hidden="false" customHeight="false" outlineLevel="0" collapsed="false">
      <c r="A5282" s="262" t="n">
        <v>5</v>
      </c>
      <c r="B5282" s="332" t="s">
        <v>2345</v>
      </c>
      <c r="C5282" s="332" t="s">
        <v>2346</v>
      </c>
      <c r="D5282" s="332" t="s">
        <v>2347</v>
      </c>
      <c r="E5282" s="262"/>
      <c r="F5282" s="331" t="n">
        <v>0.05</v>
      </c>
      <c r="G5282" s="333" t="n">
        <v>40</v>
      </c>
      <c r="H5282" s="333" t="n">
        <f aca="false">A5282*G5282*(1-H5278/100)</f>
        <v>200</v>
      </c>
      <c r="I5282" s="334" t="n">
        <v>21.06</v>
      </c>
      <c r="J5282" s="334" t="n">
        <f aca="false">(A5282*I5282)/J5278*K5278</f>
        <v>95.58</v>
      </c>
      <c r="K5282" s="335" t="n">
        <f aca="false">H5282-J5282</f>
        <v>104.42</v>
      </c>
      <c r="L5282" s="330"/>
      <c r="M5282" s="262"/>
      <c r="N5282" s="262" t="n">
        <v>21.06</v>
      </c>
      <c r="O5282" s="262" t="n">
        <v>0.24</v>
      </c>
      <c r="P5282" s="262" t="n">
        <v>37.908</v>
      </c>
      <c r="Q5282" s="262" t="n">
        <v>28.431</v>
      </c>
      <c r="R5282" s="331" t="n">
        <f aca="false">A5282*F5282</f>
        <v>0.25</v>
      </c>
    </row>
    <row r="5283" s="1" customFormat="true" ht="12.75" hidden="false" customHeight="false" outlineLevel="0" collapsed="false">
      <c r="A5283" s="262" t="n">
        <v>5</v>
      </c>
      <c r="B5283" s="332" t="s">
        <v>4568</v>
      </c>
      <c r="C5283" s="332" t="s">
        <v>4569</v>
      </c>
      <c r="D5283" s="332" t="s">
        <v>4570</v>
      </c>
      <c r="E5283" s="262"/>
      <c r="F5283" s="331" t="n">
        <v>0.35</v>
      </c>
      <c r="G5283" s="333" t="n">
        <v>150</v>
      </c>
      <c r="H5283" s="333" t="n">
        <f aca="false">A5283*G5283*(1-H5278/100)</f>
        <v>750</v>
      </c>
      <c r="I5283" s="334" t="n">
        <v>87.6525</v>
      </c>
      <c r="J5283" s="334" t="n">
        <f aca="false">(A5283*I5283)/J5278*K5278</f>
        <v>397.8075</v>
      </c>
      <c r="K5283" s="335" t="n">
        <f aca="false">H5283-J5283</f>
        <v>352.1925</v>
      </c>
      <c r="L5283" s="330"/>
      <c r="M5283" s="262"/>
      <c r="N5283" s="262" t="n">
        <v>87.6525</v>
      </c>
      <c r="O5283" s="262" t="n">
        <v>0.93</v>
      </c>
      <c r="P5283" s="262" t="n">
        <v>157.7745</v>
      </c>
      <c r="Q5283" s="262" t="n">
        <v>118.3309</v>
      </c>
      <c r="R5283" s="331" t="n">
        <f aca="false">A5283*F5283</f>
        <v>1.75</v>
      </c>
    </row>
    <row r="5284" s="1" customFormat="true" ht="12.75" hidden="false" customHeight="false" outlineLevel="0" collapsed="false">
      <c r="A5284" s="336" t="n">
        <f aca="false">SUM(A5279:A5283)</f>
        <v>25</v>
      </c>
      <c r="B5284" s="336" t="s">
        <v>377</v>
      </c>
      <c r="C5284" s="336"/>
      <c r="D5284" s="336"/>
      <c r="E5284" s="336"/>
      <c r="F5284" s="337" t="n">
        <f aca="false">R5284</f>
        <v>81.25</v>
      </c>
      <c r="G5284" s="338"/>
      <c r="H5284" s="339" t="n">
        <f aca="false">SUM(H5279:H5283)</f>
        <v>16250</v>
      </c>
      <c r="I5284" s="340"/>
      <c r="J5284" s="341" t="n">
        <f aca="false">SUM(J5279:J5283)</f>
        <v>9464.9275</v>
      </c>
      <c r="K5284" s="335" t="n">
        <f aca="false">SUM(K5279:K5283)</f>
        <v>6785.0725</v>
      </c>
      <c r="L5284" s="330"/>
      <c r="M5284" s="262"/>
      <c r="N5284" s="262"/>
      <c r="O5284" s="262"/>
      <c r="P5284" s="262"/>
      <c r="Q5284" s="262"/>
      <c r="R5284" s="331" t="n">
        <f aca="false">SUM(R5279:R5283)</f>
        <v>81.25</v>
      </c>
    </row>
    <row r="5285" s="1" customFormat="true" ht="12.75" hidden="false" customHeight="false" outlineLevel="0" collapsed="false">
      <c r="A5285" s="262"/>
      <c r="B5285" s="272" t="s">
        <v>914</v>
      </c>
      <c r="C5285" s="342"/>
      <c r="D5285" s="342"/>
      <c r="E5285" s="262"/>
      <c r="F5285" s="262"/>
      <c r="G5285" s="333"/>
      <c r="H5285" s="343" t="n">
        <v>0</v>
      </c>
      <c r="I5285" s="344" t="n">
        <f aca="false">K5286/J5286</f>
        <v>0.716864709211983</v>
      </c>
      <c r="J5285" s="345"/>
      <c r="K5285" s="335"/>
      <c r="L5285" s="330"/>
      <c r="M5285" s="262"/>
      <c r="N5285" s="262"/>
      <c r="O5285" s="262"/>
      <c r="P5285" s="262"/>
      <c r="Q5285" s="262"/>
      <c r="R5285" s="331"/>
    </row>
    <row r="5286" s="1" customFormat="true" ht="13.5" hidden="false" customHeight="false" outlineLevel="0" collapsed="false">
      <c r="A5286" s="346"/>
      <c r="B5286" s="346" t="s">
        <v>915</v>
      </c>
      <c r="C5286" s="346"/>
      <c r="D5286" s="346"/>
      <c r="E5286" s="346"/>
      <c r="F5286" s="347"/>
      <c r="G5286" s="348"/>
      <c r="H5286" s="349" t="n">
        <f aca="false">SUM(H5284:H5285)</f>
        <v>16250</v>
      </c>
      <c r="I5286" s="350" t="n">
        <f aca="false">K5286/H5286</f>
        <v>0.417542923076923</v>
      </c>
      <c r="J5286" s="351" t="n">
        <f aca="false">SUM(J5284:J5285)</f>
        <v>9464.9275</v>
      </c>
      <c r="K5286" s="352" t="n">
        <f aca="false">H5286-J5286</f>
        <v>6785.0725</v>
      </c>
      <c r="L5286" s="330"/>
      <c r="M5286" s="262"/>
      <c r="N5286" s="262"/>
      <c r="O5286" s="262"/>
      <c r="P5286" s="262"/>
      <c r="Q5286" s="262"/>
      <c r="R5286" s="331"/>
    </row>
    <row r="5287" s="1" customFormat="true" ht="13.5" hidden="false" customHeight="false" outlineLevel="0" collapsed="false">
      <c r="A5287" s="262"/>
      <c r="B5287" s="332"/>
      <c r="C5287" s="342"/>
      <c r="D5287" s="342"/>
      <c r="E5287" s="262"/>
      <c r="F5287" s="262"/>
      <c r="G5287" s="262"/>
      <c r="H5287" s="262"/>
      <c r="I5287" s="354"/>
      <c r="J5287" s="354"/>
      <c r="K5287" s="355"/>
      <c r="L5287" s="330"/>
      <c r="M5287" s="262"/>
      <c r="N5287" s="262"/>
      <c r="O5287" s="262"/>
      <c r="P5287" s="262"/>
      <c r="Q5287" s="262"/>
      <c r="R5287" s="331"/>
    </row>
    <row r="5288" s="1" customFormat="true" ht="13.5" hidden="false" customHeight="false" outlineLevel="0" collapsed="false">
      <c r="A5288" s="322"/>
      <c r="B5288" s="323" t="s">
        <v>5246</v>
      </c>
      <c r="C5288" s="324" t="s">
        <v>2027</v>
      </c>
      <c r="D5288" s="325" t="n">
        <v>42816</v>
      </c>
      <c r="E5288" s="322"/>
      <c r="F5288" s="322" t="s">
        <v>5245</v>
      </c>
      <c r="G5288" s="324"/>
      <c r="H5288" s="326" t="n">
        <v>0</v>
      </c>
      <c r="I5288" s="327" t="s">
        <v>358</v>
      </c>
      <c r="J5288" s="328" t="n">
        <v>65</v>
      </c>
      <c r="K5288" s="329" t="n">
        <v>59</v>
      </c>
      <c r="L5288" s="330"/>
      <c r="M5288" s="262"/>
      <c r="N5288" s="262"/>
      <c r="O5288" s="262"/>
      <c r="P5288" s="262"/>
      <c r="Q5288" s="262"/>
      <c r="R5288" s="331"/>
    </row>
    <row r="5289" s="1" customFormat="true" ht="12.75" hidden="false" customHeight="false" outlineLevel="0" collapsed="false">
      <c r="A5289" s="262" t="n">
        <v>5</v>
      </c>
      <c r="B5289" s="332" t="s">
        <v>799</v>
      </c>
      <c r="C5289" s="332" t="s">
        <v>800</v>
      </c>
      <c r="D5289" s="332" t="s">
        <v>801</v>
      </c>
      <c r="E5289" s="262"/>
      <c r="F5289" s="331" t="n">
        <v>5.8</v>
      </c>
      <c r="G5289" s="333" t="n">
        <v>1100</v>
      </c>
      <c r="H5289" s="333" t="n">
        <f aca="false">A5289*G5289*(1-H5288/100)</f>
        <v>5500</v>
      </c>
      <c r="I5289" s="334" t="n">
        <v>693.225</v>
      </c>
      <c r="J5289" s="334" t="n">
        <f aca="false">(A5289*I5289)/J5288*K5288</f>
        <v>3146.175</v>
      </c>
      <c r="K5289" s="335" t="n">
        <f aca="false">H5289-J5289</f>
        <v>2353.825</v>
      </c>
      <c r="L5289" s="330"/>
      <c r="M5289" s="262"/>
      <c r="N5289" s="262" t="n">
        <v>693.225</v>
      </c>
      <c r="O5289" s="262" t="n">
        <v>7.9</v>
      </c>
      <c r="P5289" s="262" t="n">
        <v>1040</v>
      </c>
      <c r="Q5289" s="262" t="n">
        <v>935.8538</v>
      </c>
      <c r="R5289" s="331" t="n">
        <f aca="false">A5289*F5289</f>
        <v>29</v>
      </c>
    </row>
    <row r="5290" s="1" customFormat="true" ht="12.75" hidden="false" customHeight="false" outlineLevel="0" collapsed="false">
      <c r="A5290" s="262" t="n">
        <v>5</v>
      </c>
      <c r="B5290" s="332" t="s">
        <v>5247</v>
      </c>
      <c r="C5290" s="332" t="s">
        <v>5248</v>
      </c>
      <c r="D5290" s="332" t="s">
        <v>5249</v>
      </c>
      <c r="E5290" s="262"/>
      <c r="F5290" s="331" t="n">
        <v>8.9</v>
      </c>
      <c r="G5290" s="333" t="n">
        <v>1700</v>
      </c>
      <c r="H5290" s="333" t="n">
        <f aca="false">A5290*G5290*(1-H5288/100)</f>
        <v>8500</v>
      </c>
      <c r="I5290" s="334" t="n">
        <v>1093.365</v>
      </c>
      <c r="J5290" s="334" t="n">
        <f aca="false">(A5290*I5290)/J5288*K5288</f>
        <v>4962.195</v>
      </c>
      <c r="K5290" s="335" t="n">
        <f aca="false">H5290-J5290</f>
        <v>3537.805</v>
      </c>
      <c r="L5290" s="330"/>
      <c r="M5290" s="262"/>
      <c r="N5290" s="262" t="n">
        <v>1093.365</v>
      </c>
      <c r="O5290" s="262" t="n">
        <v>12.46</v>
      </c>
      <c r="P5290" s="262" t="n">
        <v>1640.0475</v>
      </c>
      <c r="Q5290" s="262" t="n">
        <v>1476.0428</v>
      </c>
      <c r="R5290" s="331" t="n">
        <f aca="false">A5290*F5290</f>
        <v>44.5</v>
      </c>
    </row>
    <row r="5291" s="1" customFormat="true" ht="12.75" hidden="false" customHeight="false" outlineLevel="0" collapsed="false">
      <c r="A5291" s="262" t="n">
        <v>5</v>
      </c>
      <c r="B5291" s="332" t="s">
        <v>1330</v>
      </c>
      <c r="C5291" s="332" t="s">
        <v>1331</v>
      </c>
      <c r="D5291" s="332" t="s">
        <v>1332</v>
      </c>
      <c r="E5291" s="262"/>
      <c r="F5291" s="331" t="n">
        <v>0.15</v>
      </c>
      <c r="G5291" s="333" t="n">
        <v>100</v>
      </c>
      <c r="H5291" s="333" t="n">
        <f aca="false">A5291*G5291*(1-H5288/100)</f>
        <v>500</v>
      </c>
      <c r="I5291" s="334" t="n">
        <v>34.8725</v>
      </c>
      <c r="J5291" s="334" t="n">
        <f aca="false">(A5291*I5291)/J5288*K5288</f>
        <v>158.2675</v>
      </c>
      <c r="K5291" s="335" t="n">
        <f aca="false">H5291-J5291</f>
        <v>341.7325</v>
      </c>
      <c r="L5291" s="330"/>
      <c r="M5291" s="262"/>
      <c r="N5291" s="262" t="n">
        <v>34.8725</v>
      </c>
      <c r="O5291" s="262" t="n">
        <v>0.37</v>
      </c>
      <c r="P5291" s="262" t="n">
        <v>62.7705</v>
      </c>
      <c r="Q5291" s="262" t="n">
        <v>48.8215</v>
      </c>
      <c r="R5291" s="331" t="n">
        <f aca="false">A5291*F5291</f>
        <v>0.75</v>
      </c>
    </row>
    <row r="5292" s="1" customFormat="true" ht="12.75" hidden="false" customHeight="false" outlineLevel="0" collapsed="false">
      <c r="A5292" s="262" t="n">
        <v>5</v>
      </c>
      <c r="B5292" s="332" t="s">
        <v>1333</v>
      </c>
      <c r="C5292" s="332" t="s">
        <v>1334</v>
      </c>
      <c r="D5292" s="332" t="s">
        <v>1335</v>
      </c>
      <c r="E5292" s="262"/>
      <c r="F5292" s="331" t="n">
        <v>0.08</v>
      </c>
      <c r="G5292" s="333" t="n">
        <v>50</v>
      </c>
      <c r="H5292" s="333" t="n">
        <f aca="false">A5292*G5292*(1-H5288/100)</f>
        <v>250</v>
      </c>
      <c r="I5292" s="334" t="n">
        <v>17.55</v>
      </c>
      <c r="J5292" s="334" t="n">
        <f aca="false">(A5292*I5292)/J5288*K5288</f>
        <v>79.65</v>
      </c>
      <c r="K5292" s="335" t="n">
        <f aca="false">H5292-J5292</f>
        <v>170.35</v>
      </c>
      <c r="L5292" s="330"/>
      <c r="M5292" s="262"/>
      <c r="N5292" s="262" t="n">
        <v>17.55</v>
      </c>
      <c r="O5292" s="262" t="n">
        <v>0.2</v>
      </c>
      <c r="P5292" s="262" t="n">
        <v>31.59</v>
      </c>
      <c r="Q5292" s="262" t="n">
        <v>23.6925</v>
      </c>
      <c r="R5292" s="331" t="n">
        <f aca="false">A5292*F5292</f>
        <v>0.4</v>
      </c>
    </row>
    <row r="5293" s="1" customFormat="true" ht="12.75" hidden="false" customHeight="false" outlineLevel="0" collapsed="false">
      <c r="A5293" s="336" t="n">
        <f aca="false">SUM(A5289:A5292)</f>
        <v>20</v>
      </c>
      <c r="B5293" s="336" t="s">
        <v>377</v>
      </c>
      <c r="C5293" s="336"/>
      <c r="D5293" s="336"/>
      <c r="E5293" s="336"/>
      <c r="F5293" s="337" t="n">
        <f aca="false">R5293</f>
        <v>74.65</v>
      </c>
      <c r="G5293" s="338"/>
      <c r="H5293" s="339" t="n">
        <f aca="false">SUM(H5289:H5292)</f>
        <v>14750</v>
      </c>
      <c r="I5293" s="340"/>
      <c r="J5293" s="341" t="n">
        <f aca="false">SUM(J5289:J5292)</f>
        <v>8346.2875</v>
      </c>
      <c r="K5293" s="335" t="n">
        <f aca="false">SUM(K5289:K5292)</f>
        <v>6403.7125</v>
      </c>
      <c r="L5293" s="330"/>
      <c r="M5293" s="262"/>
      <c r="N5293" s="262"/>
      <c r="O5293" s="262"/>
      <c r="P5293" s="262"/>
      <c r="Q5293" s="262"/>
      <c r="R5293" s="331" t="n">
        <f aca="false">SUM(R5289:R5292)</f>
        <v>74.65</v>
      </c>
    </row>
    <row r="5294" s="1" customFormat="true" ht="12.75" hidden="false" customHeight="false" outlineLevel="0" collapsed="false">
      <c r="A5294" s="262"/>
      <c r="B5294" s="272" t="s">
        <v>914</v>
      </c>
      <c r="C5294" s="342"/>
      <c r="D5294" s="342"/>
      <c r="E5294" s="262"/>
      <c r="F5294" s="262"/>
      <c r="G5294" s="333"/>
      <c r="H5294" s="343" t="n">
        <v>0</v>
      </c>
      <c r="I5294" s="344" t="n">
        <f aca="false">K5295/J5295</f>
        <v>0.767252805513829</v>
      </c>
      <c r="J5294" s="345"/>
      <c r="K5294" s="335"/>
      <c r="L5294" s="330"/>
      <c r="M5294" s="262"/>
      <c r="N5294" s="262"/>
      <c r="O5294" s="262"/>
      <c r="P5294" s="262"/>
      <c r="Q5294" s="262"/>
      <c r="R5294" s="331"/>
    </row>
    <row r="5295" s="1" customFormat="true" ht="13.5" hidden="false" customHeight="false" outlineLevel="0" collapsed="false">
      <c r="A5295" s="346"/>
      <c r="B5295" s="346" t="s">
        <v>915</v>
      </c>
      <c r="C5295" s="346"/>
      <c r="D5295" s="346"/>
      <c r="E5295" s="346"/>
      <c r="F5295" s="347"/>
      <c r="G5295" s="348"/>
      <c r="H5295" s="349" t="n">
        <f aca="false">SUM(H5293:H5294)</f>
        <v>14750</v>
      </c>
      <c r="I5295" s="350" t="n">
        <f aca="false">K5295/H5295</f>
        <v>0.43415</v>
      </c>
      <c r="J5295" s="351" t="n">
        <f aca="false">SUM(J5293:J5294)</f>
        <v>8346.2875</v>
      </c>
      <c r="K5295" s="352" t="n">
        <f aca="false">H5295-J5295</f>
        <v>6403.7125</v>
      </c>
      <c r="L5295" s="330"/>
      <c r="M5295" s="262"/>
      <c r="N5295" s="262"/>
      <c r="O5295" s="262"/>
      <c r="P5295" s="262"/>
      <c r="Q5295" s="262"/>
      <c r="R5295" s="331"/>
    </row>
    <row r="5296" s="1" customFormat="true" ht="13.5" hidden="false" customHeight="false" outlineLevel="0" collapsed="false">
      <c r="A5296" s="262"/>
      <c r="B5296" s="332"/>
      <c r="C5296" s="342"/>
      <c r="D5296" s="342"/>
      <c r="E5296" s="262"/>
      <c r="F5296" s="262"/>
      <c r="G5296" s="262"/>
      <c r="H5296" s="262"/>
      <c r="I5296" s="354"/>
      <c r="J5296" s="354"/>
      <c r="K5296" s="355"/>
      <c r="L5296" s="330"/>
      <c r="M5296" s="262"/>
      <c r="N5296" s="262"/>
      <c r="O5296" s="262"/>
      <c r="P5296" s="262"/>
      <c r="Q5296" s="262"/>
      <c r="R5296" s="331"/>
    </row>
    <row r="5297" s="1" customFormat="true" ht="13.5" hidden="false" customHeight="false" outlineLevel="0" collapsed="false">
      <c r="A5297" s="322"/>
      <c r="B5297" s="323" t="s">
        <v>3599</v>
      </c>
      <c r="C5297" s="324" t="s">
        <v>5250</v>
      </c>
      <c r="D5297" s="325" t="n">
        <v>42816</v>
      </c>
      <c r="E5297" s="322"/>
      <c r="F5297" s="322" t="s">
        <v>5251</v>
      </c>
      <c r="G5297" s="324"/>
      <c r="H5297" s="326" t="n">
        <v>0</v>
      </c>
      <c r="I5297" s="327" t="s">
        <v>358</v>
      </c>
      <c r="J5297" s="328" t="n">
        <v>65</v>
      </c>
      <c r="K5297" s="329" t="n">
        <v>59</v>
      </c>
      <c r="L5297" s="330"/>
      <c r="M5297" s="262"/>
      <c r="N5297" s="262"/>
      <c r="O5297" s="262"/>
      <c r="P5297" s="262"/>
      <c r="Q5297" s="262"/>
      <c r="R5297" s="331"/>
    </row>
    <row r="5298" s="1" customFormat="true" ht="12.75" hidden="false" customHeight="false" outlineLevel="0" collapsed="false">
      <c r="A5298" s="262" t="n">
        <v>1</v>
      </c>
      <c r="B5298" s="332" t="s">
        <v>2122</v>
      </c>
      <c r="C5298" s="332" t="s">
        <v>2123</v>
      </c>
      <c r="D5298" s="332" t="s">
        <v>2124</v>
      </c>
      <c r="E5298" s="262"/>
      <c r="F5298" s="331" t="n">
        <v>2.5</v>
      </c>
      <c r="G5298" s="333" t="n">
        <v>2300</v>
      </c>
      <c r="H5298" s="333" t="n">
        <f aca="false">A5298*G5298*(1-H5297/100)</f>
        <v>2300</v>
      </c>
      <c r="I5298" s="334" t="n">
        <v>1009.125</v>
      </c>
      <c r="J5298" s="334" t="n">
        <f aca="false">(A5298*I5298)/J5297*K5297</f>
        <v>915.975</v>
      </c>
      <c r="K5298" s="335" t="n">
        <f aca="false">H5298-J5298</f>
        <v>1384.025</v>
      </c>
      <c r="L5298" s="330"/>
      <c r="M5298" s="262"/>
      <c r="N5298" s="262" t="n">
        <v>1009.125</v>
      </c>
      <c r="O5298" s="262" t="n">
        <v>11.5</v>
      </c>
      <c r="P5298" s="262" t="n">
        <v>3000</v>
      </c>
      <c r="Q5298" s="262" t="n">
        <v>2300</v>
      </c>
      <c r="R5298" s="331" t="n">
        <f aca="false">A5298*F5298</f>
        <v>2.5</v>
      </c>
    </row>
    <row r="5299" s="1" customFormat="true" ht="12.75" hidden="false" customHeight="false" outlineLevel="0" collapsed="false">
      <c r="A5299" s="262" t="n">
        <v>1</v>
      </c>
      <c r="B5299" s="332" t="s">
        <v>5252</v>
      </c>
      <c r="C5299" s="332" t="s">
        <v>3460</v>
      </c>
      <c r="D5299" s="332" t="s">
        <v>3463</v>
      </c>
      <c r="E5299" s="262"/>
      <c r="F5299" s="331" t="n">
        <v>8</v>
      </c>
      <c r="G5299" s="333" t="n">
        <v>4833</v>
      </c>
      <c r="H5299" s="333" t="n">
        <f aca="false">A5299*G5299*(1-H5297/100)</f>
        <v>4833</v>
      </c>
      <c r="I5299" s="334" t="n">
        <v>3580.2</v>
      </c>
      <c r="J5299" s="334" t="n">
        <f aca="false">(A5299*I5299)/J5297*K5297</f>
        <v>3249.72</v>
      </c>
      <c r="K5299" s="335" t="n">
        <f aca="false">H5299-J5299</f>
        <v>1583.28</v>
      </c>
      <c r="L5299" s="330"/>
      <c r="M5299" s="262"/>
      <c r="N5299" s="262" t="n">
        <v>3580.2</v>
      </c>
      <c r="O5299" s="262" t="n">
        <v>40.8</v>
      </c>
      <c r="P5299" s="262" t="n">
        <v>5400</v>
      </c>
      <c r="Q5299" s="262" t="n">
        <v>4833.27</v>
      </c>
      <c r="R5299" s="331" t="n">
        <f aca="false">A5299*F5299</f>
        <v>8</v>
      </c>
    </row>
    <row r="5300" s="1" customFormat="true" ht="12.75" hidden="false" customHeight="false" outlineLevel="0" collapsed="false">
      <c r="A5300" s="262" t="n">
        <v>1</v>
      </c>
      <c r="B5300" s="332" t="s">
        <v>5253</v>
      </c>
      <c r="C5300" s="332" t="s">
        <v>3465</v>
      </c>
      <c r="D5300" s="332" t="s">
        <v>5254</v>
      </c>
      <c r="E5300" s="262"/>
      <c r="F5300" s="331" t="n">
        <v>3.5</v>
      </c>
      <c r="G5300" s="333" t="n">
        <v>2501</v>
      </c>
      <c r="H5300" s="333" t="n">
        <f aca="false">A5300*G5300*(1-H5297/100)</f>
        <v>2501</v>
      </c>
      <c r="I5300" s="334" t="n">
        <v>1667.25</v>
      </c>
      <c r="J5300" s="334" t="n">
        <f aca="false">(A5300*I5300)/J5297*K5297</f>
        <v>1513.35</v>
      </c>
      <c r="K5300" s="335" t="n">
        <f aca="false">H5300-J5300</f>
        <v>987.65</v>
      </c>
      <c r="L5300" s="330"/>
      <c r="M5300" s="262"/>
      <c r="N5300" s="262" t="n">
        <v>1667.25</v>
      </c>
      <c r="O5300" s="262" t="n">
        <v>19</v>
      </c>
      <c r="P5300" s="262" t="n">
        <v>3300</v>
      </c>
      <c r="Q5300" s="262" t="n">
        <v>2500.875</v>
      </c>
      <c r="R5300" s="331" t="n">
        <f aca="false">A5300*F5300</f>
        <v>3.5</v>
      </c>
    </row>
    <row r="5301" s="1" customFormat="true" ht="12.75" hidden="false" customHeight="false" outlineLevel="0" collapsed="false">
      <c r="A5301" s="262" t="n">
        <v>2</v>
      </c>
      <c r="B5301" s="332" t="s">
        <v>3311</v>
      </c>
      <c r="C5301" s="332" t="s">
        <v>3312</v>
      </c>
      <c r="D5301" s="332" t="s">
        <v>2716</v>
      </c>
      <c r="E5301" s="262"/>
      <c r="F5301" s="331" t="n">
        <v>4</v>
      </c>
      <c r="G5301" s="333" t="n">
        <v>1566</v>
      </c>
      <c r="H5301" s="333" t="n">
        <f aca="false">A5301*G5301*(1-H5297/100)</f>
        <v>3132</v>
      </c>
      <c r="I5301" s="334" t="n">
        <v>1080</v>
      </c>
      <c r="J5301" s="334" t="n">
        <f aca="false">(A5301*I5301)/J5297*K5297</f>
        <v>1960.61538461538</v>
      </c>
      <c r="K5301" s="335" t="n">
        <f aca="false">H5301-J5301</f>
        <v>1171.38461538462</v>
      </c>
      <c r="L5301" s="330"/>
      <c r="M5301" s="262"/>
      <c r="N5301" s="262" t="n">
        <v>1080</v>
      </c>
      <c r="O5301" s="262" t="n">
        <v>11.0769230769231</v>
      </c>
      <c r="P5301" s="262" t="n">
        <v>2800</v>
      </c>
      <c r="Q5301" s="262" t="n">
        <v>1566</v>
      </c>
      <c r="R5301" s="331" t="n">
        <f aca="false">A5301*F5301</f>
        <v>8</v>
      </c>
    </row>
    <row r="5302" s="1" customFormat="true" ht="12.75" hidden="false" customHeight="false" outlineLevel="0" collapsed="false">
      <c r="A5302" s="262" t="n">
        <v>1</v>
      </c>
      <c r="B5302" s="332" t="s">
        <v>2593</v>
      </c>
      <c r="C5302" s="332" t="s">
        <v>1553</v>
      </c>
      <c r="D5302" s="332" t="s">
        <v>2594</v>
      </c>
      <c r="E5302" s="262"/>
      <c r="F5302" s="331" t="n">
        <v>2</v>
      </c>
      <c r="G5302" s="333" t="n">
        <v>1448</v>
      </c>
      <c r="H5302" s="333" t="n">
        <f aca="false">A5302*G5302*(1-H5297/100)</f>
        <v>1448</v>
      </c>
      <c r="I5302" s="334" t="n">
        <v>965.25</v>
      </c>
      <c r="J5302" s="334" t="n">
        <f aca="false">(A5302*I5302)/J5297*K5297</f>
        <v>876.15</v>
      </c>
      <c r="K5302" s="335" t="n">
        <f aca="false">H5302-J5302</f>
        <v>571.85</v>
      </c>
      <c r="L5302" s="330"/>
      <c r="M5302" s="262"/>
      <c r="N5302" s="262" t="n">
        <v>965.25</v>
      </c>
      <c r="O5302" s="262" t="n">
        <v>11</v>
      </c>
      <c r="P5302" s="262" t="n">
        <v>1740</v>
      </c>
      <c r="Q5302" s="262" t="n">
        <v>1448</v>
      </c>
      <c r="R5302" s="331" t="n">
        <f aca="false">A5302*F5302</f>
        <v>2</v>
      </c>
    </row>
    <row r="5303" s="1" customFormat="true" ht="12.75" hidden="false" customHeight="false" outlineLevel="0" collapsed="false">
      <c r="A5303" s="262" t="n">
        <v>3</v>
      </c>
      <c r="B5303" s="332" t="s">
        <v>1569</v>
      </c>
      <c r="C5303" s="332" t="s">
        <v>1570</v>
      </c>
      <c r="D5303" s="332" t="s">
        <v>1571</v>
      </c>
      <c r="E5303" s="262"/>
      <c r="F5303" s="331" t="n">
        <v>1.9</v>
      </c>
      <c r="G5303" s="333" t="n">
        <v>770</v>
      </c>
      <c r="H5303" s="333" t="n">
        <f aca="false">A5303*G5303*(1-H5297/100)</f>
        <v>2310</v>
      </c>
      <c r="I5303" s="334" t="n">
        <v>570.375</v>
      </c>
      <c r="J5303" s="334" t="n">
        <f aca="false">(A5303*I5303)/J5297*K5297</f>
        <v>1553.175</v>
      </c>
      <c r="K5303" s="335" t="n">
        <f aca="false">H5303-J5303</f>
        <v>756.825</v>
      </c>
      <c r="L5303" s="330"/>
      <c r="M5303" s="262"/>
      <c r="N5303" s="262" t="n">
        <v>570.375</v>
      </c>
      <c r="O5303" s="262" t="n">
        <v>6.5</v>
      </c>
      <c r="P5303" s="262" t="n">
        <v>1030</v>
      </c>
      <c r="Q5303" s="262" t="n">
        <v>770</v>
      </c>
      <c r="R5303" s="331" t="n">
        <f aca="false">A5303*F5303</f>
        <v>5.7</v>
      </c>
    </row>
    <row r="5304" s="1" customFormat="true" ht="12.75" hidden="false" customHeight="false" outlineLevel="0" collapsed="false">
      <c r="A5304" s="262"/>
      <c r="B5304" s="272" t="s">
        <v>1365</v>
      </c>
      <c r="C5304" s="332"/>
      <c r="D5304" s="332"/>
      <c r="E5304" s="262"/>
      <c r="F5304" s="331"/>
      <c r="G5304" s="333"/>
      <c r="H5304" s="333"/>
      <c r="I5304" s="334"/>
      <c r="J5304" s="334"/>
      <c r="K5304" s="335"/>
      <c r="L5304" s="330"/>
      <c r="M5304" s="262"/>
      <c r="N5304" s="262"/>
      <c r="O5304" s="262"/>
      <c r="P5304" s="262"/>
      <c r="Q5304" s="262"/>
      <c r="R5304" s="331"/>
    </row>
    <row r="5305" s="1" customFormat="true" ht="12.75" hidden="false" customHeight="false" outlineLevel="0" collapsed="false">
      <c r="A5305" s="262" t="n">
        <v>3</v>
      </c>
      <c r="B5305" s="426" t="s">
        <v>2472</v>
      </c>
      <c r="C5305" s="332" t="s">
        <v>4912</v>
      </c>
      <c r="D5305" s="332" t="s">
        <v>2474</v>
      </c>
      <c r="E5305" s="262"/>
      <c r="F5305" s="331" t="n">
        <v>0.03</v>
      </c>
      <c r="G5305" s="333" t="n">
        <v>154</v>
      </c>
      <c r="H5305" s="333" t="n">
        <f aca="false">A5305*G5305*(1-H5297/100)</f>
        <v>462</v>
      </c>
      <c r="I5305" s="334" t="n">
        <v>114.075</v>
      </c>
      <c r="J5305" s="334" t="n">
        <f aca="false">(A5305*I5305)/J5297*K5297</f>
        <v>310.635</v>
      </c>
      <c r="K5305" s="335" t="n">
        <f aca="false">H5305-J5305</f>
        <v>151.365</v>
      </c>
      <c r="L5305" s="330"/>
      <c r="M5305" s="262"/>
      <c r="N5305" s="262" t="n">
        <v>114.075</v>
      </c>
      <c r="O5305" s="262" t="n">
        <v>1.3</v>
      </c>
      <c r="P5305" s="262" t="n">
        <v>210</v>
      </c>
      <c r="Q5305" s="262" t="n">
        <v>154</v>
      </c>
      <c r="R5305" s="331" t="n">
        <f aca="false">A5305*F5305</f>
        <v>0.09</v>
      </c>
    </row>
    <row r="5306" s="1" customFormat="true" ht="12.75" hidden="false" customHeight="false" outlineLevel="0" collapsed="false">
      <c r="A5306" s="262" t="n">
        <v>2</v>
      </c>
      <c r="B5306" s="332" t="s">
        <v>2303</v>
      </c>
      <c r="C5306" s="332" t="s">
        <v>1562</v>
      </c>
      <c r="D5306" s="332" t="s">
        <v>2304</v>
      </c>
      <c r="E5306" s="262"/>
      <c r="F5306" s="331" t="n">
        <v>0.35</v>
      </c>
      <c r="G5306" s="333" t="n">
        <v>296</v>
      </c>
      <c r="H5306" s="333" t="n">
        <f aca="false">A5306*G5306*(1-H5297/100)</f>
        <v>592</v>
      </c>
      <c r="I5306" s="334" t="n">
        <v>219.375</v>
      </c>
      <c r="J5306" s="334" t="n">
        <f aca="false">(A5306*I5306)/J5297*K5297</f>
        <v>398.25</v>
      </c>
      <c r="K5306" s="335" t="n">
        <f aca="false">H5306-J5306</f>
        <v>193.75</v>
      </c>
      <c r="L5306" s="330"/>
      <c r="M5306" s="262"/>
      <c r="N5306" s="262" t="n">
        <v>219.375</v>
      </c>
      <c r="O5306" s="262" t="n">
        <v>2.5</v>
      </c>
      <c r="P5306" s="262" t="n">
        <v>500</v>
      </c>
      <c r="Q5306" s="262" t="n">
        <v>296</v>
      </c>
      <c r="R5306" s="331" t="n">
        <f aca="false">A5306*F5306</f>
        <v>0.7</v>
      </c>
    </row>
    <row r="5307" s="1" customFormat="true" ht="12.75" hidden="false" customHeight="false" outlineLevel="0" collapsed="false">
      <c r="A5307" s="262" t="n">
        <v>2</v>
      </c>
      <c r="B5307" s="332" t="s">
        <v>2832</v>
      </c>
      <c r="C5307" s="332" t="s">
        <v>1562</v>
      </c>
      <c r="D5307" s="332" t="s">
        <v>2833</v>
      </c>
      <c r="E5307" s="262"/>
      <c r="F5307" s="331" t="n">
        <v>0.33</v>
      </c>
      <c r="G5307" s="333" t="n">
        <v>284</v>
      </c>
      <c r="H5307" s="333" t="n">
        <f aca="false">A5307*G5307*(1-H5297/100)</f>
        <v>568</v>
      </c>
      <c r="I5307" s="334" t="n">
        <v>210.6</v>
      </c>
      <c r="J5307" s="334" t="n">
        <f aca="false">(A5307*I5307)/J5297*K5297</f>
        <v>382.32</v>
      </c>
      <c r="K5307" s="335" t="n">
        <f aca="false">H5307-J5307</f>
        <v>185.68</v>
      </c>
      <c r="L5307" s="330"/>
      <c r="M5307" s="262"/>
      <c r="N5307" s="262" t="n">
        <v>210.6</v>
      </c>
      <c r="O5307" s="262" t="n">
        <v>2.4</v>
      </c>
      <c r="P5307" s="262" t="n">
        <v>400</v>
      </c>
      <c r="Q5307" s="262" t="n">
        <v>284</v>
      </c>
      <c r="R5307" s="331" t="n">
        <f aca="false">A5307*F5307</f>
        <v>0.66</v>
      </c>
    </row>
    <row r="5308" s="1" customFormat="true" ht="12.75" hidden="false" customHeight="false" outlineLevel="0" collapsed="false">
      <c r="A5308" s="262" t="n">
        <v>1</v>
      </c>
      <c r="B5308" s="332" t="s">
        <v>1292</v>
      </c>
      <c r="C5308" s="332" t="s">
        <v>1293</v>
      </c>
      <c r="D5308" s="332" t="s">
        <v>856</v>
      </c>
      <c r="E5308" s="262"/>
      <c r="F5308" s="331" t="n">
        <v>0.35</v>
      </c>
      <c r="G5308" s="333" t="n">
        <v>919</v>
      </c>
      <c r="H5308" s="333" t="n">
        <f aca="false">A5308*G5308*(1-H5297/100)</f>
        <v>919</v>
      </c>
      <c r="I5308" s="334" t="n">
        <v>706.875</v>
      </c>
      <c r="J5308" s="334" t="n">
        <f aca="false">(A5308*I5308)/J5297*K5297</f>
        <v>641.625</v>
      </c>
      <c r="K5308" s="335" t="n">
        <f aca="false">H5308-J5308</f>
        <v>277.375</v>
      </c>
      <c r="L5308" s="330"/>
      <c r="M5308" s="262"/>
      <c r="N5308" s="262" t="n">
        <v>706.875</v>
      </c>
      <c r="O5308" s="262" t="n">
        <v>7.5</v>
      </c>
      <c r="P5308" s="262" t="n">
        <v>1100</v>
      </c>
      <c r="Q5308" s="262" t="n">
        <v>918.9375</v>
      </c>
      <c r="R5308" s="331" t="n">
        <f aca="false">A5308*F5308</f>
        <v>0.35</v>
      </c>
    </row>
    <row r="5309" s="1" customFormat="true" ht="12.75" hidden="false" customHeight="false" outlineLevel="0" collapsed="false">
      <c r="A5309" s="262" t="n">
        <v>1</v>
      </c>
      <c r="B5309" s="332" t="s">
        <v>5255</v>
      </c>
      <c r="C5309" s="332" t="s">
        <v>5256</v>
      </c>
      <c r="D5309" s="332" t="s">
        <v>856</v>
      </c>
      <c r="E5309" s="262"/>
      <c r="F5309" s="331"/>
      <c r="G5309" s="333" t="n">
        <v>3376</v>
      </c>
      <c r="H5309" s="333" t="n">
        <f aca="false">A5309*G5309*(1-H5297/100)</f>
        <v>3376</v>
      </c>
      <c r="I5309" s="334" t="n">
        <v>2500.875</v>
      </c>
      <c r="J5309" s="334" t="n">
        <f aca="false">(A5309*I5309)/J5297*K5297</f>
        <v>2270.025</v>
      </c>
      <c r="K5309" s="335" t="n">
        <f aca="false">H5309-J5309</f>
        <v>1105.975</v>
      </c>
      <c r="L5309" s="330"/>
      <c r="M5309" s="262"/>
      <c r="N5309" s="262" t="n">
        <v>2500.875</v>
      </c>
      <c r="O5309" s="262" t="n">
        <v>28.5</v>
      </c>
      <c r="P5309" s="262" t="n">
        <v>4001.4</v>
      </c>
      <c r="Q5309" s="262" t="n">
        <v>3376.1813</v>
      </c>
      <c r="R5309" s="331" t="n">
        <f aca="false">A5309*F5309</f>
        <v>0</v>
      </c>
    </row>
    <row r="5310" s="1" customFormat="true" ht="12.75" hidden="false" customHeight="false" outlineLevel="0" collapsed="false">
      <c r="A5310" s="262" t="n">
        <v>1</v>
      </c>
      <c r="B5310" s="332" t="s">
        <v>1649</v>
      </c>
      <c r="C5310" s="332" t="s">
        <v>1650</v>
      </c>
      <c r="D5310" s="332" t="s">
        <v>1651</v>
      </c>
      <c r="E5310" s="262"/>
      <c r="F5310" s="331"/>
      <c r="G5310" s="333" t="n">
        <v>570</v>
      </c>
      <c r="H5310" s="333" t="n">
        <f aca="false">A5310*G5310*(1-H5297/100)</f>
        <v>570</v>
      </c>
      <c r="I5310" s="334" t="n">
        <v>438.75</v>
      </c>
      <c r="J5310" s="334" t="n">
        <f aca="false">(A5310*I5310)/J5297*K5297</f>
        <v>398.25</v>
      </c>
      <c r="K5310" s="335" t="n">
        <f aca="false">H5310-J5310</f>
        <v>171.75</v>
      </c>
      <c r="L5310" s="330"/>
      <c r="M5310" s="262"/>
      <c r="N5310" s="262" t="n">
        <v>438.75</v>
      </c>
      <c r="O5310" s="262" t="n">
        <v>5</v>
      </c>
      <c r="P5310" s="262" t="n">
        <v>650</v>
      </c>
      <c r="Q5310" s="262" t="n">
        <v>592.3125</v>
      </c>
      <c r="R5310" s="331" t="n">
        <f aca="false">A5310*F5310</f>
        <v>0</v>
      </c>
    </row>
    <row r="5311" s="1" customFormat="true" ht="12.75" hidden="false" customHeight="false" outlineLevel="0" collapsed="false">
      <c r="A5311" s="262" t="n">
        <v>10</v>
      </c>
      <c r="B5311" s="332" t="s">
        <v>2180</v>
      </c>
      <c r="C5311" s="332" t="s">
        <v>2181</v>
      </c>
      <c r="D5311" s="332" t="s">
        <v>2182</v>
      </c>
      <c r="E5311" s="262"/>
      <c r="F5311" s="331" t="n">
        <v>0.025</v>
      </c>
      <c r="G5311" s="333" t="n">
        <v>81</v>
      </c>
      <c r="H5311" s="333" t="n">
        <f aca="false">A5311*G5311*(1-H5297/100)</f>
        <v>810</v>
      </c>
      <c r="I5311" s="334" t="n">
        <v>25.3659</v>
      </c>
      <c r="J5311" s="334" t="n">
        <f aca="false">(A5311*I5311)/J5297*K5297</f>
        <v>230.244323076923</v>
      </c>
      <c r="K5311" s="335" t="n">
        <f aca="false">H5311-J5311</f>
        <v>579.755676923077</v>
      </c>
      <c r="L5311" s="330"/>
      <c r="M5311" s="262"/>
      <c r="N5311" s="262" t="n">
        <v>25.3659</v>
      </c>
      <c r="O5311" s="262" t="n">
        <v>0.260162601626016</v>
      </c>
      <c r="P5311" s="262" t="n">
        <v>100</v>
      </c>
      <c r="Q5311" s="262" t="n">
        <v>81</v>
      </c>
      <c r="R5311" s="331" t="n">
        <f aca="false">A5311*F5311</f>
        <v>0.25</v>
      </c>
    </row>
    <row r="5312" s="1" customFormat="true" ht="12.75" hidden="false" customHeight="false" outlineLevel="0" collapsed="false">
      <c r="A5312" s="262" t="n">
        <v>8</v>
      </c>
      <c r="B5312" s="332" t="s">
        <v>5257</v>
      </c>
      <c r="C5312" s="332" t="s">
        <v>2181</v>
      </c>
      <c r="D5312" s="332" t="s">
        <v>5258</v>
      </c>
      <c r="E5312" s="262"/>
      <c r="F5312" s="331" t="n">
        <v>0.05</v>
      </c>
      <c r="G5312" s="333" t="n">
        <v>81</v>
      </c>
      <c r="H5312" s="333" t="n">
        <f aca="false">A5312*G5312*(1-H5297/100)</f>
        <v>648</v>
      </c>
      <c r="I5312" s="334" t="n">
        <v>25.3659</v>
      </c>
      <c r="J5312" s="334" t="n">
        <f aca="false">(A5312*I5312)/J5297*K5297</f>
        <v>184.195458461538</v>
      </c>
      <c r="K5312" s="335" t="n">
        <f aca="false">H5312-J5312</f>
        <v>463.804541538462</v>
      </c>
      <c r="L5312" s="330"/>
      <c r="M5312" s="262"/>
      <c r="N5312" s="262" t="n">
        <v>25.3659</v>
      </c>
      <c r="O5312" s="262" t="n">
        <v>0.260162601626016</v>
      </c>
      <c r="P5312" s="262" t="n">
        <v>100</v>
      </c>
      <c r="Q5312" s="262" t="n">
        <v>81</v>
      </c>
      <c r="R5312" s="331" t="n">
        <f aca="false">A5312*F5312</f>
        <v>0.4</v>
      </c>
    </row>
    <row r="5313" s="1" customFormat="true" ht="12.75" hidden="false" customHeight="false" outlineLevel="0" collapsed="false">
      <c r="A5313" s="262" t="n">
        <v>1</v>
      </c>
      <c r="B5313" s="332" t="s">
        <v>5259</v>
      </c>
      <c r="C5313" s="332" t="s">
        <v>5260</v>
      </c>
      <c r="D5313" s="332" t="s">
        <v>5261</v>
      </c>
      <c r="E5313" s="262"/>
      <c r="F5313" s="331"/>
      <c r="G5313" s="333" t="n">
        <v>2704</v>
      </c>
      <c r="H5313" s="333" t="n">
        <f aca="false">A5313*G5313*(1-H5297/100)</f>
        <v>2704</v>
      </c>
      <c r="I5313" s="334" t="n">
        <v>2080</v>
      </c>
      <c r="J5313" s="334" t="n">
        <f aca="false">(A5313*I5313)/J5297*K5297</f>
        <v>1888</v>
      </c>
      <c r="K5313" s="335" t="n">
        <f aca="false">H5313-J5313</f>
        <v>816</v>
      </c>
      <c r="L5313" s="330"/>
      <c r="M5313" s="262"/>
      <c r="N5313" s="262" t="n">
        <v>2080</v>
      </c>
      <c r="O5313" s="262" t="n">
        <v>20</v>
      </c>
      <c r="P5313" s="262"/>
      <c r="Q5313" s="262" t="n">
        <v>3120</v>
      </c>
      <c r="R5313" s="331" t="n">
        <f aca="false">A5313*F5313</f>
        <v>0</v>
      </c>
    </row>
    <row r="5314" s="1" customFormat="true" ht="12.75" hidden="false" customHeight="false" outlineLevel="0" collapsed="false">
      <c r="A5314" s="262" t="n">
        <v>1</v>
      </c>
      <c r="B5314" s="332" t="s">
        <v>5262</v>
      </c>
      <c r="C5314" s="332" t="s">
        <v>5263</v>
      </c>
      <c r="D5314" s="332" t="s">
        <v>5264</v>
      </c>
      <c r="E5314" s="262"/>
      <c r="F5314" s="331"/>
      <c r="G5314" s="333" t="n">
        <v>2774</v>
      </c>
      <c r="H5314" s="333" t="n">
        <f aca="false">A5314*G5314*(1-H5297/100)</f>
        <v>2774</v>
      </c>
      <c r="I5314" s="334" t="n">
        <v>1733.55</v>
      </c>
      <c r="J5314" s="334" t="n">
        <f aca="false">(A5314*I5314)/J5297*K5297</f>
        <v>1573.53</v>
      </c>
      <c r="K5314" s="335" t="n">
        <f aca="false">H5314-J5314</f>
        <v>1200.47</v>
      </c>
      <c r="L5314" s="330"/>
      <c r="M5314" s="262"/>
      <c r="N5314" s="262" t="n">
        <v>1733.55</v>
      </c>
      <c r="O5314" s="262" t="n">
        <v>19.05</v>
      </c>
      <c r="P5314" s="262" t="n">
        <v>3500</v>
      </c>
      <c r="Q5314" s="262" t="n">
        <v>2773.68</v>
      </c>
      <c r="R5314" s="331" t="n">
        <f aca="false">A5314*F5314</f>
        <v>0</v>
      </c>
    </row>
    <row r="5315" s="1" customFormat="true" ht="12.75" hidden="false" customHeight="false" outlineLevel="0" collapsed="false">
      <c r="A5315" s="262" t="n">
        <v>10</v>
      </c>
      <c r="B5315" s="332" t="s">
        <v>3910</v>
      </c>
      <c r="C5315" s="332" t="s">
        <v>1680</v>
      </c>
      <c r="D5315" s="332" t="s">
        <v>3911</v>
      </c>
      <c r="E5315" s="262"/>
      <c r="F5315" s="331"/>
      <c r="G5315" s="333" t="n">
        <v>237</v>
      </c>
      <c r="H5315" s="333" t="n">
        <f aca="false">A5315*G5315*(1-H5297/100)</f>
        <v>2370</v>
      </c>
      <c r="I5315" s="334" t="n">
        <v>175.5</v>
      </c>
      <c r="J5315" s="334" t="n">
        <f aca="false">(A5315*I5315)/J5297*K5297</f>
        <v>1593</v>
      </c>
      <c r="K5315" s="335" t="n">
        <f aca="false">H5315-J5315</f>
        <v>777</v>
      </c>
      <c r="L5315" s="330"/>
      <c r="M5315" s="262"/>
      <c r="N5315" s="262" t="n">
        <v>175.5</v>
      </c>
      <c r="O5315" s="262" t="n">
        <v>2</v>
      </c>
      <c r="P5315" s="262" t="n">
        <v>260</v>
      </c>
      <c r="Q5315" s="262" t="n">
        <v>236.925</v>
      </c>
      <c r="R5315" s="331" t="n">
        <f aca="false">A5315*F5315</f>
        <v>0</v>
      </c>
    </row>
    <row r="5316" s="1" customFormat="true" ht="12.75" hidden="false" customHeight="false" outlineLevel="0" collapsed="false">
      <c r="A5316" s="262" t="n">
        <v>10</v>
      </c>
      <c r="B5316" s="332" t="s">
        <v>5265</v>
      </c>
      <c r="C5316" s="332" t="s">
        <v>1771</v>
      </c>
      <c r="D5316" s="332" t="s">
        <v>1772</v>
      </c>
      <c r="E5316" s="262"/>
      <c r="F5316" s="331" t="n">
        <v>0.08</v>
      </c>
      <c r="G5316" s="333" t="n">
        <v>190</v>
      </c>
      <c r="H5316" s="333" t="n">
        <f aca="false">A5316*G5316*(1-H5297/100)</f>
        <v>1900</v>
      </c>
      <c r="I5316" s="334" t="n">
        <v>140.4</v>
      </c>
      <c r="J5316" s="334" t="n">
        <f aca="false">(A5316*I5316)/J5297*K5297</f>
        <v>1274.4</v>
      </c>
      <c r="K5316" s="335" t="n">
        <f aca="false">H5316-J5316</f>
        <v>625.6</v>
      </c>
      <c r="L5316" s="330"/>
      <c r="M5316" s="262"/>
      <c r="N5316" s="262" t="n">
        <v>140.4</v>
      </c>
      <c r="O5316" s="262" t="n">
        <v>1.6</v>
      </c>
      <c r="P5316" s="262" t="n">
        <v>210</v>
      </c>
      <c r="Q5316" s="262" t="n">
        <v>189.54</v>
      </c>
      <c r="R5316" s="331" t="n">
        <f aca="false">A5316*F5316</f>
        <v>0.8</v>
      </c>
    </row>
    <row r="5317" s="1" customFormat="true" ht="12.75" hidden="false" customHeight="false" outlineLevel="0" collapsed="false">
      <c r="A5317" s="336" t="n">
        <f aca="false">SUM(A5298:A5316)</f>
        <v>59</v>
      </c>
      <c r="B5317" s="336" t="s">
        <v>377</v>
      </c>
      <c r="C5317" s="336"/>
      <c r="D5317" s="336"/>
      <c r="E5317" s="336"/>
      <c r="F5317" s="337" t="n">
        <f aca="false">R5317</f>
        <v>32.95</v>
      </c>
      <c r="G5317" s="338"/>
      <c r="H5317" s="339" t="n">
        <f aca="false">SUM(H5298:H5316)</f>
        <v>34217</v>
      </c>
      <c r="I5317" s="340"/>
      <c r="J5317" s="341" t="n">
        <f aca="false">SUM(J5298:J5316)</f>
        <v>21213.4601661538</v>
      </c>
      <c r="K5317" s="335" t="n">
        <f aca="false">SUM(K5298:K5316)</f>
        <v>13003.5398338462</v>
      </c>
      <c r="L5317" s="330"/>
      <c r="M5317" s="262"/>
      <c r="N5317" s="262"/>
      <c r="O5317" s="262"/>
      <c r="P5317" s="262"/>
      <c r="Q5317" s="262"/>
      <c r="R5317" s="331" t="n">
        <f aca="false">SUM(R5298:R5316)</f>
        <v>32.95</v>
      </c>
    </row>
    <row r="5318" s="1" customFormat="true" ht="12.75" hidden="false" customHeight="false" outlineLevel="0" collapsed="false">
      <c r="A5318" s="262"/>
      <c r="B5318" s="272" t="s">
        <v>914</v>
      </c>
      <c r="C5318" s="342"/>
      <c r="D5318" s="342"/>
      <c r="E5318" s="262"/>
      <c r="F5318" s="262"/>
      <c r="G5318" s="333"/>
      <c r="H5318" s="343" t="n">
        <v>0</v>
      </c>
      <c r="I5318" s="344" t="n">
        <f aca="false">K5319/J5319</f>
        <v>0.61298532780585</v>
      </c>
      <c r="J5318" s="345"/>
      <c r="K5318" s="335"/>
      <c r="L5318" s="330"/>
      <c r="M5318" s="262"/>
      <c r="N5318" s="262"/>
      <c r="O5318" s="262"/>
      <c r="P5318" s="262"/>
      <c r="Q5318" s="262"/>
      <c r="R5318" s="331"/>
    </row>
    <row r="5319" s="1" customFormat="true" ht="13.5" hidden="false" customHeight="false" outlineLevel="0" collapsed="false">
      <c r="A5319" s="346"/>
      <c r="B5319" s="346" t="s">
        <v>915</v>
      </c>
      <c r="C5319" s="346"/>
      <c r="D5319" s="346"/>
      <c r="E5319" s="346"/>
      <c r="F5319" s="347"/>
      <c r="G5319" s="348"/>
      <c r="H5319" s="349" t="n">
        <f aca="false">SUM(H5317:H5318)</f>
        <v>34217</v>
      </c>
      <c r="I5319" s="350" t="n">
        <f aca="false">K5319/H5319</f>
        <v>0.380031558402144</v>
      </c>
      <c r="J5319" s="351" t="n">
        <f aca="false">SUM(J5317:J5318)</f>
        <v>21213.4601661538</v>
      </c>
      <c r="K5319" s="352" t="n">
        <f aca="false">H5319-J5319</f>
        <v>13003.5398338462</v>
      </c>
      <c r="L5319" s="330"/>
      <c r="M5319" s="262"/>
      <c r="N5319" s="262"/>
      <c r="O5319" s="262"/>
      <c r="P5319" s="262"/>
      <c r="Q5319" s="262"/>
      <c r="R5319" s="331"/>
    </row>
    <row r="5320" s="1" customFormat="true" ht="13.5" hidden="false" customHeight="false" outlineLevel="0" collapsed="false">
      <c r="A5320" s="262"/>
      <c r="B5320" s="332"/>
      <c r="C5320" s="342"/>
      <c r="D5320" s="342"/>
      <c r="E5320" s="262"/>
      <c r="F5320" s="262"/>
      <c r="G5320" s="262"/>
      <c r="H5320" s="262"/>
      <c r="I5320" s="354"/>
      <c r="J5320" s="354"/>
      <c r="K5320" s="355"/>
      <c r="L5320" s="330"/>
      <c r="M5320" s="262"/>
      <c r="N5320" s="262"/>
      <c r="O5320" s="262"/>
      <c r="P5320" s="262"/>
      <c r="Q5320" s="262"/>
      <c r="R5320" s="331"/>
    </row>
    <row r="5321" s="1" customFormat="true" ht="13.5" hidden="false" customHeight="false" outlineLevel="0" collapsed="false">
      <c r="A5321" s="322"/>
      <c r="B5321" s="323" t="s">
        <v>5266</v>
      </c>
      <c r="C5321" s="324" t="s">
        <v>2849</v>
      </c>
      <c r="D5321" s="325" t="n">
        <v>42816</v>
      </c>
      <c r="E5321" s="322"/>
      <c r="F5321" s="322" t="s">
        <v>5267</v>
      </c>
      <c r="G5321" s="324"/>
      <c r="H5321" s="326" t="n">
        <v>0</v>
      </c>
      <c r="I5321" s="327" t="s">
        <v>358</v>
      </c>
      <c r="J5321" s="328" t="n">
        <v>65</v>
      </c>
      <c r="K5321" s="329" t="n">
        <v>59</v>
      </c>
      <c r="L5321" s="330"/>
      <c r="M5321" s="262"/>
      <c r="N5321" s="262"/>
      <c r="O5321" s="262"/>
      <c r="P5321" s="262"/>
      <c r="Q5321" s="262"/>
      <c r="R5321" s="331"/>
    </row>
    <row r="5322" s="1" customFormat="true" ht="12.75" hidden="false" customHeight="false" outlineLevel="0" collapsed="false">
      <c r="A5322" s="262" t="n">
        <v>5</v>
      </c>
      <c r="B5322" s="332" t="s">
        <v>3839</v>
      </c>
      <c r="C5322" s="332" t="s">
        <v>1550</v>
      </c>
      <c r="D5322" s="332" t="s">
        <v>3840</v>
      </c>
      <c r="E5322" s="262"/>
      <c r="F5322" s="331" t="n">
        <v>2.39</v>
      </c>
      <c r="G5322" s="333" t="n">
        <v>1892</v>
      </c>
      <c r="H5322" s="333" t="n">
        <f aca="false">A5322*G5322*(1-H5321/100)</f>
        <v>9460</v>
      </c>
      <c r="I5322" s="334" t="n">
        <v>1236.3</v>
      </c>
      <c r="J5322" s="334" t="n">
        <f aca="false">(A5322*I5322)/J5321*K5321</f>
        <v>5610.9</v>
      </c>
      <c r="K5322" s="335" t="n">
        <f aca="false">H5322-J5322</f>
        <v>3849.1</v>
      </c>
      <c r="L5322" s="330"/>
      <c r="M5322" s="262"/>
      <c r="N5322" s="262" t="n">
        <v>1236.3</v>
      </c>
      <c r="O5322" s="262" t="n">
        <v>12.68</v>
      </c>
      <c r="P5322" s="262" t="n">
        <v>1850</v>
      </c>
      <c r="Q5322" s="262" t="n">
        <v>1891.539</v>
      </c>
      <c r="R5322" s="331" t="n">
        <f aca="false">A5322*F5322</f>
        <v>11.95</v>
      </c>
    </row>
    <row r="5323" s="1" customFormat="true" ht="12.75" hidden="false" customHeight="false" outlineLevel="0" collapsed="false">
      <c r="A5323" s="262" t="n">
        <v>2</v>
      </c>
      <c r="B5323" s="332" t="s">
        <v>4582</v>
      </c>
      <c r="C5323" s="332" t="s">
        <v>1550</v>
      </c>
      <c r="D5323" s="332" t="s">
        <v>3256</v>
      </c>
      <c r="E5323" s="262"/>
      <c r="F5323" s="331" t="n">
        <v>2.58</v>
      </c>
      <c r="G5323" s="333" t="n">
        <v>1945</v>
      </c>
      <c r="H5323" s="333" t="n">
        <f aca="false">A5323*G5323*(1-H5321/100)</f>
        <v>3890</v>
      </c>
      <c r="I5323" s="334" t="n">
        <v>1341.6</v>
      </c>
      <c r="J5323" s="334" t="n">
        <f aca="false">(A5323*I5323)/J5321*K5321</f>
        <v>2435.52</v>
      </c>
      <c r="K5323" s="335" t="n">
        <f aca="false">H5323-J5323</f>
        <v>1454.48</v>
      </c>
      <c r="L5323" s="330"/>
      <c r="M5323" s="262"/>
      <c r="N5323" s="262" t="n">
        <v>1341.6</v>
      </c>
      <c r="O5323" s="262" t="n">
        <v>13.76</v>
      </c>
      <c r="P5323" s="262" t="n">
        <v>2010</v>
      </c>
      <c r="Q5323" s="262" t="n">
        <v>1945.32</v>
      </c>
      <c r="R5323" s="331" t="n">
        <f aca="false">A5323*F5323</f>
        <v>5.16</v>
      </c>
    </row>
    <row r="5324" s="1" customFormat="true" ht="12.75" hidden="false" customHeight="false" outlineLevel="0" collapsed="false">
      <c r="A5324" s="336" t="n">
        <f aca="false">SUM(A5322:A5323)</f>
        <v>7</v>
      </c>
      <c r="B5324" s="336" t="s">
        <v>377</v>
      </c>
      <c r="C5324" s="336"/>
      <c r="D5324" s="336"/>
      <c r="E5324" s="336"/>
      <c r="F5324" s="337" t="n">
        <f aca="false">R5324</f>
        <v>17.11</v>
      </c>
      <c r="G5324" s="338"/>
      <c r="H5324" s="339" t="n">
        <f aca="false">SUM(H5322:H5323)</f>
        <v>13350</v>
      </c>
      <c r="I5324" s="340"/>
      <c r="J5324" s="341" t="n">
        <f aca="false">SUM(J5322:J5323)</f>
        <v>8046.42</v>
      </c>
      <c r="K5324" s="335" t="n">
        <f aca="false">SUM(K5322:K5323)</f>
        <v>5303.58</v>
      </c>
      <c r="L5324" s="330"/>
      <c r="M5324" s="262"/>
      <c r="N5324" s="262"/>
      <c r="O5324" s="262"/>
      <c r="P5324" s="262"/>
      <c r="Q5324" s="262"/>
      <c r="R5324" s="331" t="n">
        <f aca="false">SUM(R5322:R5323)</f>
        <v>17.11</v>
      </c>
    </row>
    <row r="5325" s="1" customFormat="true" ht="12.75" hidden="false" customHeight="false" outlineLevel="0" collapsed="false">
      <c r="A5325" s="262"/>
      <c r="B5325" s="272" t="s">
        <v>914</v>
      </c>
      <c r="C5325" s="342"/>
      <c r="D5325" s="342"/>
      <c r="E5325" s="262"/>
      <c r="F5325" s="262"/>
      <c r="G5325" s="333"/>
      <c r="H5325" s="343" t="n">
        <v>0</v>
      </c>
      <c r="I5325" s="344" t="n">
        <f aca="false">K5326/J5326</f>
        <v>0.659122939145608</v>
      </c>
      <c r="J5325" s="345"/>
      <c r="K5325" s="335"/>
      <c r="L5325" s="330"/>
      <c r="M5325" s="262"/>
      <c r="N5325" s="262"/>
      <c r="O5325" s="262"/>
      <c r="P5325" s="262"/>
      <c r="Q5325" s="262"/>
      <c r="R5325" s="331"/>
    </row>
    <row r="5326" s="1" customFormat="true" ht="13.5" hidden="false" customHeight="false" outlineLevel="0" collapsed="false">
      <c r="A5326" s="346"/>
      <c r="B5326" s="346" t="s">
        <v>915</v>
      </c>
      <c r="C5326" s="346"/>
      <c r="D5326" s="346"/>
      <c r="E5326" s="346"/>
      <c r="F5326" s="347"/>
      <c r="G5326" s="348"/>
      <c r="H5326" s="349" t="n">
        <f aca="false">SUM(H5324:H5325)</f>
        <v>13350</v>
      </c>
      <c r="I5326" s="350" t="n">
        <f aca="false">K5326/H5326</f>
        <v>0.39727191011236</v>
      </c>
      <c r="J5326" s="351" t="n">
        <f aca="false">SUM(J5324:J5325)</f>
        <v>8046.42</v>
      </c>
      <c r="K5326" s="352" t="n">
        <f aca="false">H5326-J5326</f>
        <v>5303.58</v>
      </c>
      <c r="L5326" s="330"/>
      <c r="M5326" s="262"/>
      <c r="N5326" s="262"/>
      <c r="O5326" s="262"/>
      <c r="P5326" s="262"/>
      <c r="Q5326" s="262"/>
      <c r="R5326" s="331"/>
    </row>
    <row r="5327" s="1" customFormat="true" ht="13.5" hidden="false" customHeight="false" outlineLevel="0" collapsed="false">
      <c r="A5327" s="262"/>
      <c r="B5327" s="302"/>
      <c r="C5327" s="36"/>
      <c r="D5327" s="342"/>
      <c r="E5327" s="262"/>
      <c r="F5327" s="262"/>
      <c r="G5327" s="262"/>
      <c r="H5327" s="262"/>
      <c r="I5327" s="354"/>
      <c r="J5327" s="354"/>
      <c r="K5327" s="355"/>
      <c r="L5327" s="330"/>
      <c r="M5327" s="262"/>
      <c r="N5327" s="262"/>
      <c r="O5327" s="262"/>
      <c r="P5327" s="262"/>
      <c r="Q5327" s="262"/>
      <c r="R5327" s="331"/>
    </row>
    <row r="5328" s="1" customFormat="true" ht="13.5" hidden="false" customHeight="false" outlineLevel="0" collapsed="false">
      <c r="A5328" s="322"/>
      <c r="B5328" s="302" t="s">
        <v>5268</v>
      </c>
      <c r="C5328" s="36" t="s">
        <v>5269</v>
      </c>
      <c r="D5328" s="325" t="n">
        <v>42816</v>
      </c>
      <c r="E5328" s="322"/>
      <c r="F5328" s="322" t="s">
        <v>5267</v>
      </c>
      <c r="G5328" s="324"/>
      <c r="H5328" s="326" t="n">
        <v>0</v>
      </c>
      <c r="I5328" s="327" t="s">
        <v>358</v>
      </c>
      <c r="J5328" s="328" t="n">
        <v>65</v>
      </c>
      <c r="K5328" s="329" t="n">
        <v>59</v>
      </c>
      <c r="L5328" s="330"/>
      <c r="M5328" s="262"/>
      <c r="N5328" s="262"/>
      <c r="O5328" s="262"/>
      <c r="P5328" s="262"/>
      <c r="Q5328" s="262"/>
      <c r="R5328" s="331"/>
    </row>
    <row r="5329" s="1" customFormat="true" ht="12.75" hidden="false" customHeight="false" outlineLevel="0" collapsed="false">
      <c r="A5329" s="262" t="n">
        <v>2</v>
      </c>
      <c r="B5329" s="332" t="s">
        <v>5270</v>
      </c>
      <c r="C5329" s="332" t="s">
        <v>5271</v>
      </c>
      <c r="D5329" s="332" t="s">
        <v>856</v>
      </c>
      <c r="E5329" s="262"/>
      <c r="F5329" s="331"/>
      <c r="G5329" s="333" t="n">
        <v>950</v>
      </c>
      <c r="H5329" s="333" t="n">
        <f aca="false">A5329*G5329*(1-H5328/100)</f>
        <v>1900</v>
      </c>
      <c r="I5329" s="334" t="n">
        <v>789.75</v>
      </c>
      <c r="J5329" s="334" t="n">
        <f aca="false">(A5329*I5329)/J5328*K5328</f>
        <v>1433.7</v>
      </c>
      <c r="K5329" s="335" t="n">
        <f aca="false">H5329-J5329</f>
        <v>466.3</v>
      </c>
      <c r="L5329" s="330"/>
      <c r="M5329" s="262"/>
      <c r="N5329" s="262" t="n">
        <v>789.75</v>
      </c>
      <c r="O5329" s="262" t="n">
        <v>9</v>
      </c>
      <c r="P5329" s="262" t="n">
        <v>950</v>
      </c>
      <c r="Q5329" s="262" t="n">
        <v>947.7</v>
      </c>
      <c r="R5329" s="331" t="n">
        <f aca="false">A5329*F5329</f>
        <v>0</v>
      </c>
    </row>
    <row r="5330" s="1" customFormat="true" ht="12.75" hidden="false" customHeight="false" outlineLevel="0" collapsed="false">
      <c r="A5330" s="336" t="n">
        <f aca="false">SUM(A5329:A5329)</f>
        <v>2</v>
      </c>
      <c r="B5330" s="336" t="s">
        <v>377</v>
      </c>
      <c r="C5330" s="336"/>
      <c r="D5330" s="336"/>
      <c r="E5330" s="336"/>
      <c r="F5330" s="337" t="n">
        <f aca="false">R5330</f>
        <v>0</v>
      </c>
      <c r="G5330" s="338"/>
      <c r="H5330" s="339" t="n">
        <f aca="false">SUM(H5329:H5329)</f>
        <v>1900</v>
      </c>
      <c r="I5330" s="340"/>
      <c r="J5330" s="341" t="n">
        <f aca="false">SUM(J5329:J5329)</f>
        <v>1433.7</v>
      </c>
      <c r="K5330" s="335" t="n">
        <f aca="false">SUM(K5329:K5329)</f>
        <v>466.3</v>
      </c>
      <c r="L5330" s="330"/>
      <c r="M5330" s="262"/>
      <c r="N5330" s="262"/>
      <c r="O5330" s="262"/>
      <c r="P5330" s="262"/>
      <c r="Q5330" s="262"/>
      <c r="R5330" s="331" t="n">
        <f aca="false">SUM(R5329:R5329)</f>
        <v>0</v>
      </c>
    </row>
    <row r="5331" s="1" customFormat="true" ht="12.75" hidden="false" customHeight="false" outlineLevel="0" collapsed="false">
      <c r="A5331" s="262"/>
      <c r="B5331" s="272" t="s">
        <v>914</v>
      </c>
      <c r="C5331" s="342"/>
      <c r="D5331" s="342"/>
      <c r="E5331" s="262"/>
      <c r="F5331" s="262"/>
      <c r="G5331" s="333"/>
      <c r="H5331" s="343" t="n">
        <v>0</v>
      </c>
      <c r="I5331" s="344" t="n">
        <f aca="false">K5332/J5332</f>
        <v>0.325242379856316</v>
      </c>
      <c r="J5331" s="345"/>
      <c r="K5331" s="335"/>
      <c r="L5331" s="330"/>
      <c r="M5331" s="262"/>
      <c r="N5331" s="262"/>
      <c r="O5331" s="262"/>
      <c r="P5331" s="262"/>
      <c r="Q5331" s="262"/>
      <c r="R5331" s="331"/>
    </row>
    <row r="5332" s="1" customFormat="true" ht="13.5" hidden="false" customHeight="false" outlineLevel="0" collapsed="false">
      <c r="A5332" s="346"/>
      <c r="B5332" s="346" t="s">
        <v>915</v>
      </c>
      <c r="C5332" s="346"/>
      <c r="D5332" s="346"/>
      <c r="E5332" s="346"/>
      <c r="F5332" s="347"/>
      <c r="G5332" s="348"/>
      <c r="H5332" s="349" t="n">
        <f aca="false">SUM(H5330:H5331)</f>
        <v>1900</v>
      </c>
      <c r="I5332" s="350" t="n">
        <f aca="false">K5332/H5332</f>
        <v>0.245421052631579</v>
      </c>
      <c r="J5332" s="351" t="n">
        <f aca="false">SUM(J5330:J5331)</f>
        <v>1433.7</v>
      </c>
      <c r="K5332" s="352" t="n">
        <f aca="false">H5332-J5332</f>
        <v>466.3</v>
      </c>
      <c r="L5332" s="330"/>
      <c r="M5332" s="262"/>
      <c r="N5332" s="262"/>
      <c r="O5332" s="262"/>
      <c r="P5332" s="262"/>
      <c r="Q5332" s="262"/>
      <c r="R5332" s="331"/>
    </row>
    <row r="5333" s="1" customFormat="true" ht="13.5" hidden="false" customHeight="false" outlineLevel="0" collapsed="false">
      <c r="A5333" s="262"/>
      <c r="B5333" s="332"/>
      <c r="C5333" s="342"/>
      <c r="D5333" s="342"/>
      <c r="E5333" s="262"/>
      <c r="F5333" s="262"/>
      <c r="G5333" s="262"/>
      <c r="H5333" s="262"/>
      <c r="I5333" s="354"/>
      <c r="J5333" s="354"/>
      <c r="K5333" s="355"/>
      <c r="L5333" s="330"/>
      <c r="M5333" s="262"/>
      <c r="N5333" s="262"/>
      <c r="O5333" s="262"/>
      <c r="P5333" s="262"/>
      <c r="Q5333" s="262"/>
      <c r="R5333" s="331"/>
    </row>
    <row r="5334" s="1" customFormat="true" ht="13.5" hidden="false" customHeight="false" outlineLevel="0" collapsed="false">
      <c r="A5334" s="322"/>
      <c r="B5334" s="323" t="s">
        <v>2734</v>
      </c>
      <c r="C5334" s="324" t="s">
        <v>2120</v>
      </c>
      <c r="D5334" s="325" t="n">
        <v>42816</v>
      </c>
      <c r="E5334" s="322"/>
      <c r="F5334" s="322" t="s">
        <v>5267</v>
      </c>
      <c r="G5334" s="324"/>
      <c r="H5334" s="326" t="n">
        <v>0</v>
      </c>
      <c r="I5334" s="327" t="s">
        <v>358</v>
      </c>
      <c r="J5334" s="328" t="n">
        <v>65</v>
      </c>
      <c r="K5334" s="329" t="n">
        <v>59</v>
      </c>
      <c r="L5334" s="330"/>
      <c r="M5334" s="262"/>
      <c r="N5334" s="262"/>
      <c r="O5334" s="262"/>
      <c r="P5334" s="262"/>
      <c r="Q5334" s="262"/>
      <c r="R5334" s="331"/>
    </row>
    <row r="5335" s="1" customFormat="true" ht="12.75" hidden="false" customHeight="false" outlineLevel="0" collapsed="false">
      <c r="A5335" s="262" t="n">
        <v>1</v>
      </c>
      <c r="B5335" s="332" t="s">
        <v>5272</v>
      </c>
      <c r="C5335" s="332" t="s">
        <v>5273</v>
      </c>
      <c r="D5335" s="332" t="s">
        <v>856</v>
      </c>
      <c r="E5335" s="262"/>
      <c r="F5335" s="331"/>
      <c r="G5335" s="333" t="n">
        <v>8500</v>
      </c>
      <c r="H5335" s="333" t="n">
        <f aca="false">A5335*G5335*(1-H5334/100)</f>
        <v>8500</v>
      </c>
      <c r="I5335" s="334" t="n">
        <v>6296.0625</v>
      </c>
      <c r="J5335" s="334" t="n">
        <f aca="false">(A5335*I5335)/J5334*K5334</f>
        <v>5714.8875</v>
      </c>
      <c r="K5335" s="335" t="n">
        <f aca="false">H5335-J5335</f>
        <v>2785.1125</v>
      </c>
      <c r="L5335" s="330"/>
      <c r="M5335" s="262"/>
      <c r="N5335" s="262" t="n">
        <v>6296.0625</v>
      </c>
      <c r="O5335" s="262" t="n">
        <v>71.75</v>
      </c>
      <c r="P5335" s="262" t="n">
        <v>10073.7</v>
      </c>
      <c r="Q5335" s="262" t="n">
        <v>8499.6844</v>
      </c>
      <c r="R5335" s="331" t="n">
        <f aca="false">A5335*F5335</f>
        <v>0</v>
      </c>
    </row>
    <row r="5336" s="1" customFormat="true" ht="12.75" hidden="false" customHeight="false" outlineLevel="0" collapsed="false">
      <c r="A5336" s="262" t="n">
        <v>1</v>
      </c>
      <c r="B5336" s="332" t="s">
        <v>5274</v>
      </c>
      <c r="C5336" s="332" t="s">
        <v>5275</v>
      </c>
      <c r="D5336" s="332" t="s">
        <v>856</v>
      </c>
      <c r="E5336" s="262"/>
      <c r="F5336" s="331" t="n">
        <v>0.5</v>
      </c>
      <c r="G5336" s="333" t="n">
        <v>1593</v>
      </c>
      <c r="H5336" s="333" t="n">
        <f aca="false">A5336*G5336*(1-H5334/100)</f>
        <v>1593</v>
      </c>
      <c r="I5336" s="334" t="n">
        <v>1180.2375</v>
      </c>
      <c r="J5336" s="334" t="n">
        <f aca="false">(A5336*I5336)/J5334*K5334</f>
        <v>1071.2925</v>
      </c>
      <c r="K5336" s="335" t="n">
        <f aca="false">H5336-J5336</f>
        <v>521.7075</v>
      </c>
      <c r="L5336" s="330"/>
      <c r="M5336" s="262"/>
      <c r="N5336" s="262" t="n">
        <v>1180.2375</v>
      </c>
      <c r="O5336" s="262" t="n">
        <v>13.45</v>
      </c>
      <c r="P5336" s="262" t="n">
        <v>1888.38</v>
      </c>
      <c r="Q5336" s="262" t="n">
        <v>1593.3206</v>
      </c>
      <c r="R5336" s="331" t="n">
        <f aca="false">A5336*F5336</f>
        <v>0.5</v>
      </c>
    </row>
    <row r="5337" s="1" customFormat="true" ht="12.75" hidden="false" customHeight="false" outlineLevel="0" collapsed="false">
      <c r="A5337" s="262" t="n">
        <v>1</v>
      </c>
      <c r="B5337" s="332" t="s">
        <v>5276</v>
      </c>
      <c r="C5337" s="332" t="s">
        <v>5277</v>
      </c>
      <c r="D5337" s="332" t="s">
        <v>5278</v>
      </c>
      <c r="E5337" s="262"/>
      <c r="F5337" s="331"/>
      <c r="G5337" s="333" t="n">
        <v>2311</v>
      </c>
      <c r="H5337" s="333" t="n">
        <f aca="false">A5337*G5337*(1-H5334/100)</f>
        <v>2311</v>
      </c>
      <c r="I5337" s="334" t="n">
        <v>1712.0025</v>
      </c>
      <c r="J5337" s="334" t="n">
        <f aca="false">(A5337*I5337)/J5334*K5334</f>
        <v>1553.9715</v>
      </c>
      <c r="K5337" s="335" t="n">
        <f aca="false">H5337-J5337</f>
        <v>757.0285</v>
      </c>
      <c r="L5337" s="330"/>
      <c r="M5337" s="262"/>
      <c r="N5337" s="262" t="n">
        <v>1712.0025</v>
      </c>
      <c r="O5337" s="262" t="n">
        <v>19.51</v>
      </c>
      <c r="P5337" s="262" t="n">
        <v>2739.204</v>
      </c>
      <c r="Q5337" s="262" t="n">
        <v>2311.2034</v>
      </c>
      <c r="R5337" s="331" t="n">
        <f aca="false">A5337*F5337</f>
        <v>0</v>
      </c>
    </row>
    <row r="5338" s="1" customFormat="true" ht="12.75" hidden="false" customHeight="false" outlineLevel="0" collapsed="false">
      <c r="A5338" s="262" t="n">
        <v>1</v>
      </c>
      <c r="B5338" s="332" t="s">
        <v>5279</v>
      </c>
      <c r="C5338" s="332" t="s">
        <v>5280</v>
      </c>
      <c r="D5338" s="332" t="s">
        <v>5281</v>
      </c>
      <c r="E5338" s="262"/>
      <c r="F5338" s="331" t="n">
        <v>0.5</v>
      </c>
      <c r="G5338" s="333" t="n">
        <v>1647</v>
      </c>
      <c r="H5338" s="333" t="n">
        <f aca="false">A5338*G5338*(1-H5334/100)</f>
        <v>1647</v>
      </c>
      <c r="I5338" s="334" t="n">
        <v>1219.725</v>
      </c>
      <c r="J5338" s="334" t="n">
        <f aca="false">(A5338*I5338)/J5334*K5334</f>
        <v>1107.135</v>
      </c>
      <c r="K5338" s="335" t="n">
        <f aca="false">H5338-J5338</f>
        <v>539.865</v>
      </c>
      <c r="L5338" s="330"/>
      <c r="M5338" s="262"/>
      <c r="N5338" s="262" t="n">
        <v>1219.725</v>
      </c>
      <c r="O5338" s="262" t="n">
        <v>13.9</v>
      </c>
      <c r="P5338" s="262" t="n">
        <v>1951.56</v>
      </c>
      <c r="Q5338" s="262" t="n">
        <v>1646.6288</v>
      </c>
      <c r="R5338" s="331" t="n">
        <f aca="false">A5338*F5338</f>
        <v>0.5</v>
      </c>
    </row>
    <row r="5339" s="1" customFormat="true" ht="12.75" hidden="false" customHeight="false" outlineLevel="0" collapsed="false">
      <c r="A5339" s="262" t="n">
        <v>1</v>
      </c>
      <c r="B5339" s="332" t="s">
        <v>5282</v>
      </c>
      <c r="C5339" s="332" t="s">
        <v>5283</v>
      </c>
      <c r="D5339" s="332" t="s">
        <v>856</v>
      </c>
      <c r="E5339" s="262"/>
      <c r="F5339" s="331"/>
      <c r="G5339" s="333" t="n">
        <v>603</v>
      </c>
      <c r="H5339" s="333" t="n">
        <f aca="false">A5339*G5339*(1-H5334/100)</f>
        <v>603</v>
      </c>
      <c r="I5339" s="334" t="n">
        <v>446.6475</v>
      </c>
      <c r="J5339" s="334" t="n">
        <f aca="false">(A5339*I5339)/J5334*K5334</f>
        <v>405.4185</v>
      </c>
      <c r="K5339" s="335" t="n">
        <f aca="false">H5339-J5339</f>
        <v>197.5815</v>
      </c>
      <c r="L5339" s="330"/>
      <c r="M5339" s="262"/>
      <c r="N5339" s="262" t="n">
        <v>446.6475</v>
      </c>
      <c r="O5339" s="262" t="n">
        <v>5.09</v>
      </c>
      <c r="P5339" s="262" t="n">
        <v>714.636</v>
      </c>
      <c r="Q5339" s="262" t="n">
        <v>602.9741</v>
      </c>
      <c r="R5339" s="331" t="n">
        <f aca="false">A5339*F5339</f>
        <v>0</v>
      </c>
    </row>
    <row r="5340" s="1" customFormat="true" ht="12.75" hidden="false" customHeight="false" outlineLevel="0" collapsed="false">
      <c r="A5340" s="262" t="n">
        <v>2</v>
      </c>
      <c r="B5340" s="332" t="s">
        <v>1675</v>
      </c>
      <c r="C5340" s="332" t="s">
        <v>1676</v>
      </c>
      <c r="D5340" s="332" t="s">
        <v>1677</v>
      </c>
      <c r="E5340" s="262"/>
      <c r="F5340" s="331"/>
      <c r="G5340" s="333" t="n">
        <v>218</v>
      </c>
      <c r="H5340" s="333" t="n">
        <f aca="false">A5340*G5340*(1-H5334/100)</f>
        <v>436</v>
      </c>
      <c r="I5340" s="334" t="n">
        <v>167.44</v>
      </c>
      <c r="J5340" s="334" t="n">
        <f aca="false">(A5340*I5340)/J5334*K5334</f>
        <v>303.968</v>
      </c>
      <c r="K5340" s="335" t="n">
        <f aca="false">H5340-J5340</f>
        <v>132.032</v>
      </c>
      <c r="L5340" s="330"/>
      <c r="M5340" s="262"/>
      <c r="N5340" s="262" t="n">
        <v>167.44</v>
      </c>
      <c r="O5340" s="262" t="n">
        <v>1.84</v>
      </c>
      <c r="P5340" s="262" t="n">
        <v>250</v>
      </c>
      <c r="Q5340" s="262" t="n">
        <v>217.672</v>
      </c>
      <c r="R5340" s="331" t="n">
        <f aca="false">A5340*F5340</f>
        <v>0</v>
      </c>
    </row>
    <row r="5341" s="1" customFormat="true" ht="12.75" hidden="false" customHeight="false" outlineLevel="0" collapsed="false">
      <c r="A5341" s="262" t="n">
        <v>2</v>
      </c>
      <c r="B5341" s="332" t="s">
        <v>4815</v>
      </c>
      <c r="C5341" s="332" t="s">
        <v>2434</v>
      </c>
      <c r="D5341" s="332" t="s">
        <v>4816</v>
      </c>
      <c r="E5341" s="262"/>
      <c r="F5341" s="331"/>
      <c r="G5341" s="333" t="n">
        <v>263</v>
      </c>
      <c r="H5341" s="333" t="n">
        <f aca="false">A5341*G5341*(1-H5334/100)</f>
        <v>526</v>
      </c>
      <c r="I5341" s="334" t="n">
        <v>195</v>
      </c>
      <c r="J5341" s="334" t="n">
        <f aca="false">(A5341*I5341)/J5334*K5334</f>
        <v>354</v>
      </c>
      <c r="K5341" s="335" t="n">
        <f aca="false">H5341-J5341</f>
        <v>172</v>
      </c>
      <c r="L5341" s="330"/>
      <c r="M5341" s="262"/>
      <c r="N5341" s="262" t="n">
        <v>195</v>
      </c>
      <c r="O5341" s="262" t="n">
        <v>2</v>
      </c>
      <c r="P5341" s="262" t="n">
        <v>300</v>
      </c>
      <c r="Q5341" s="262" t="n">
        <v>263.25</v>
      </c>
      <c r="R5341" s="331" t="n">
        <f aca="false">A5341*F5341</f>
        <v>0</v>
      </c>
    </row>
    <row r="5342" s="1" customFormat="true" ht="12.75" hidden="false" customHeight="false" outlineLevel="0" collapsed="false">
      <c r="A5342" s="262" t="n">
        <v>6</v>
      </c>
      <c r="B5342" s="332" t="s">
        <v>4817</v>
      </c>
      <c r="C5342" s="332" t="s">
        <v>1947</v>
      </c>
      <c r="D5342" s="332" t="s">
        <v>4818</v>
      </c>
      <c r="E5342" s="262"/>
      <c r="F5342" s="331"/>
      <c r="G5342" s="333" t="n">
        <v>321</v>
      </c>
      <c r="H5342" s="333" t="n">
        <f aca="false">A5342*G5342*(1-H5334/100)</f>
        <v>1926</v>
      </c>
      <c r="I5342" s="334" t="n">
        <v>237.51</v>
      </c>
      <c r="J5342" s="334" t="n">
        <f aca="false">(A5342*I5342)/J5334*K5334</f>
        <v>1293.516</v>
      </c>
      <c r="K5342" s="335" t="n">
        <f aca="false">H5342-J5342</f>
        <v>632.484</v>
      </c>
      <c r="L5342" s="330"/>
      <c r="M5342" s="262"/>
      <c r="N5342" s="262" t="n">
        <v>237.51</v>
      </c>
      <c r="O5342" s="262" t="n">
        <v>2.61</v>
      </c>
      <c r="P5342" s="262" t="n">
        <v>360</v>
      </c>
      <c r="Q5342" s="262" t="n">
        <v>320.6385</v>
      </c>
      <c r="R5342" s="331" t="n">
        <f aca="false">A5342*F5342</f>
        <v>0</v>
      </c>
    </row>
    <row r="5343" s="1" customFormat="true" ht="12.75" hidden="false" customHeight="false" outlineLevel="0" collapsed="false">
      <c r="A5343" s="336" t="n">
        <f aca="false">SUM(A5335:A5342)</f>
        <v>15</v>
      </c>
      <c r="B5343" s="336" t="s">
        <v>377</v>
      </c>
      <c r="C5343" s="336"/>
      <c r="D5343" s="336"/>
      <c r="E5343" s="336"/>
      <c r="F5343" s="337" t="n">
        <f aca="false">R5343</f>
        <v>1</v>
      </c>
      <c r="G5343" s="338"/>
      <c r="H5343" s="339" t="n">
        <f aca="false">SUM(H5335:H5342)</f>
        <v>17542</v>
      </c>
      <c r="I5343" s="340"/>
      <c r="J5343" s="341" t="n">
        <f aca="false">SUM(J5335:J5342)</f>
        <v>11804.189</v>
      </c>
      <c r="K5343" s="335" t="n">
        <f aca="false">SUM(K5335:K5342)</f>
        <v>5737.811</v>
      </c>
      <c r="L5343" s="330"/>
      <c r="M5343" s="262"/>
      <c r="N5343" s="262"/>
      <c r="O5343" s="262"/>
      <c r="P5343" s="262"/>
      <c r="Q5343" s="262"/>
      <c r="R5343" s="331" t="n">
        <f aca="false">SUM(R5335:R5342)</f>
        <v>1</v>
      </c>
    </row>
    <row r="5344" s="1" customFormat="true" ht="12.75" hidden="false" customHeight="false" outlineLevel="0" collapsed="false">
      <c r="A5344" s="262"/>
      <c r="B5344" s="272" t="s">
        <v>914</v>
      </c>
      <c r="C5344" s="342" t="s">
        <v>5284</v>
      </c>
      <c r="D5344" s="342"/>
      <c r="E5344" s="262"/>
      <c r="F5344" s="262"/>
      <c r="G5344" s="333"/>
      <c r="H5344" s="343" t="n">
        <v>0</v>
      </c>
      <c r="I5344" s="344" t="n">
        <f aca="false">K5345/J5345</f>
        <v>0.486082610164917</v>
      </c>
      <c r="J5344" s="345"/>
      <c r="K5344" s="335"/>
      <c r="L5344" s="330"/>
      <c r="M5344" s="262"/>
      <c r="N5344" s="262"/>
      <c r="O5344" s="262"/>
      <c r="P5344" s="262"/>
      <c r="Q5344" s="262"/>
      <c r="R5344" s="331"/>
    </row>
    <row r="5345" s="1" customFormat="true" ht="13.5" hidden="false" customHeight="false" outlineLevel="0" collapsed="false">
      <c r="A5345" s="346"/>
      <c r="B5345" s="346" t="s">
        <v>915</v>
      </c>
      <c r="C5345" s="346"/>
      <c r="D5345" s="346"/>
      <c r="E5345" s="346"/>
      <c r="F5345" s="347"/>
      <c r="G5345" s="348"/>
      <c r="H5345" s="349" t="n">
        <f aca="false">SUM(H5343:H5344)</f>
        <v>17542</v>
      </c>
      <c r="I5345" s="350" t="n">
        <f aca="false">K5345/H5345</f>
        <v>0.327089898529244</v>
      </c>
      <c r="J5345" s="351" t="n">
        <f aca="false">SUM(J5343:J5344)</f>
        <v>11804.189</v>
      </c>
      <c r="K5345" s="352" t="n">
        <f aca="false">H5345-J5345</f>
        <v>5737.811</v>
      </c>
      <c r="L5345" s="330"/>
      <c r="M5345" s="262"/>
      <c r="N5345" s="262"/>
      <c r="O5345" s="262"/>
      <c r="P5345" s="262"/>
      <c r="Q5345" s="262"/>
      <c r="R5345" s="331"/>
    </row>
    <row r="5346" s="1" customFormat="true" ht="13.5" hidden="false" customHeight="false" outlineLevel="0" collapsed="false">
      <c r="A5346" s="262"/>
      <c r="B5346" s="332"/>
      <c r="C5346" s="342"/>
      <c r="D5346" s="342"/>
      <c r="E5346" s="262"/>
      <c r="F5346" s="262"/>
      <c r="G5346" s="262"/>
      <c r="H5346" s="262"/>
      <c r="I5346" s="354"/>
      <c r="J5346" s="354"/>
      <c r="K5346" s="355"/>
      <c r="L5346" s="330"/>
      <c r="M5346" s="262"/>
      <c r="N5346" s="262"/>
      <c r="O5346" s="262"/>
      <c r="P5346" s="262"/>
      <c r="Q5346" s="262"/>
      <c r="R5346" s="331"/>
    </row>
    <row r="5347" s="1" customFormat="true" ht="13.5" hidden="false" customHeight="false" outlineLevel="0" collapsed="false">
      <c r="A5347" s="322"/>
      <c r="B5347" s="323" t="s">
        <v>5285</v>
      </c>
      <c r="C5347" s="324" t="s">
        <v>5286</v>
      </c>
      <c r="D5347" s="325" t="n">
        <v>42816</v>
      </c>
      <c r="E5347" s="322"/>
      <c r="F5347" s="322" t="s">
        <v>5267</v>
      </c>
      <c r="G5347" s="324"/>
      <c r="H5347" s="326" t="n">
        <v>0</v>
      </c>
      <c r="I5347" s="327" t="s">
        <v>358</v>
      </c>
      <c r="J5347" s="328" t="n">
        <v>65</v>
      </c>
      <c r="K5347" s="329" t="n">
        <v>59</v>
      </c>
      <c r="L5347" s="330"/>
      <c r="M5347" s="262"/>
      <c r="N5347" s="262"/>
      <c r="O5347" s="262"/>
      <c r="P5347" s="262"/>
      <c r="Q5347" s="262"/>
      <c r="R5347" s="331"/>
    </row>
    <row r="5348" s="1" customFormat="true" ht="12.75" hidden="false" customHeight="false" outlineLevel="0" collapsed="false">
      <c r="A5348" s="262" t="n">
        <v>2</v>
      </c>
      <c r="B5348" s="332" t="s">
        <v>3076</v>
      </c>
      <c r="C5348" s="332" t="s">
        <v>3077</v>
      </c>
      <c r="D5348" s="332" t="s">
        <v>3078</v>
      </c>
      <c r="E5348" s="262"/>
      <c r="F5348" s="331" t="n">
        <v>19</v>
      </c>
      <c r="G5348" s="333" t="n">
        <v>3672</v>
      </c>
      <c r="H5348" s="333" t="n">
        <f aca="false">A5348*G5348*(1-H5347/100)</f>
        <v>7344</v>
      </c>
      <c r="I5348" s="334" t="n">
        <v>2720.25</v>
      </c>
      <c r="J5348" s="334" t="n">
        <f aca="false">(A5348*I5348)/J5347*K5347</f>
        <v>4938.3</v>
      </c>
      <c r="K5348" s="335" t="n">
        <f aca="false">H5348-J5348</f>
        <v>2405.7</v>
      </c>
      <c r="L5348" s="330"/>
      <c r="M5348" s="262"/>
      <c r="N5348" s="262" t="n">
        <v>2720.25</v>
      </c>
      <c r="O5348" s="262" t="n">
        <v>31</v>
      </c>
      <c r="P5348" s="262" t="n">
        <v>4100</v>
      </c>
      <c r="Q5348" s="262" t="n">
        <v>3672.3375</v>
      </c>
      <c r="R5348" s="331" t="n">
        <f aca="false">A5348*F5348</f>
        <v>38</v>
      </c>
    </row>
    <row r="5349" s="1" customFormat="true" ht="12.75" hidden="false" customHeight="false" outlineLevel="0" collapsed="false">
      <c r="A5349" s="336" t="n">
        <f aca="false">SUM(A5348:A5348)</f>
        <v>2</v>
      </c>
      <c r="B5349" s="336" t="s">
        <v>377</v>
      </c>
      <c r="C5349" s="336"/>
      <c r="D5349" s="336"/>
      <c r="E5349" s="336"/>
      <c r="F5349" s="337" t="n">
        <f aca="false">R5349</f>
        <v>38</v>
      </c>
      <c r="G5349" s="338"/>
      <c r="H5349" s="339" t="n">
        <f aca="false">SUM(H5348:H5348)</f>
        <v>7344</v>
      </c>
      <c r="I5349" s="340"/>
      <c r="J5349" s="341" t="n">
        <f aca="false">SUM(J5348:J5348)</f>
        <v>4938.3</v>
      </c>
      <c r="K5349" s="335" t="n">
        <f aca="false">SUM(K5348:K5348)</f>
        <v>2405.7</v>
      </c>
      <c r="L5349" s="330"/>
      <c r="M5349" s="262"/>
      <c r="N5349" s="262"/>
      <c r="O5349" s="262"/>
      <c r="P5349" s="262"/>
      <c r="Q5349" s="262"/>
      <c r="R5349" s="331" t="n">
        <f aca="false">SUM(R5348:R5348)</f>
        <v>38</v>
      </c>
    </row>
    <row r="5350" s="1" customFormat="true" ht="12.75" hidden="false" customHeight="false" outlineLevel="0" collapsed="false">
      <c r="A5350" s="262"/>
      <c r="B5350" s="272" t="s">
        <v>914</v>
      </c>
      <c r="C5350" s="342"/>
      <c r="D5350" s="342"/>
      <c r="E5350" s="262"/>
      <c r="F5350" s="262"/>
      <c r="G5350" s="333"/>
      <c r="H5350" s="343" t="n">
        <v>0</v>
      </c>
      <c r="I5350" s="344" t="n">
        <f aca="false">K5351/J5351</f>
        <v>0.487151448879169</v>
      </c>
      <c r="J5350" s="345"/>
      <c r="K5350" s="335"/>
      <c r="L5350" s="330"/>
      <c r="M5350" s="262"/>
      <c r="N5350" s="262"/>
      <c r="O5350" s="262"/>
      <c r="P5350" s="262"/>
      <c r="Q5350" s="262"/>
      <c r="R5350" s="331"/>
    </row>
    <row r="5351" s="1" customFormat="true" ht="13.5" hidden="false" customHeight="false" outlineLevel="0" collapsed="false">
      <c r="A5351" s="346"/>
      <c r="B5351" s="346" t="s">
        <v>915</v>
      </c>
      <c r="C5351" s="346"/>
      <c r="D5351" s="346"/>
      <c r="E5351" s="346"/>
      <c r="F5351" s="347"/>
      <c r="G5351" s="348"/>
      <c r="H5351" s="349" t="n">
        <f aca="false">SUM(H5349:H5350)</f>
        <v>7344</v>
      </c>
      <c r="I5351" s="350" t="n">
        <f aca="false">K5351/H5351</f>
        <v>0.327573529411765</v>
      </c>
      <c r="J5351" s="351" t="n">
        <f aca="false">SUM(J5349:J5350)</f>
        <v>4938.3</v>
      </c>
      <c r="K5351" s="352" t="n">
        <f aca="false">H5351-J5351</f>
        <v>2405.7</v>
      </c>
      <c r="L5351" s="330"/>
      <c r="M5351" s="262"/>
      <c r="N5351" s="262"/>
      <c r="O5351" s="262"/>
      <c r="P5351" s="262"/>
      <c r="Q5351" s="262"/>
      <c r="R5351" s="331"/>
    </row>
    <row r="5352" s="1" customFormat="true" ht="13.5" hidden="false" customHeight="false" outlineLevel="0" collapsed="false">
      <c r="A5352" s="262"/>
      <c r="B5352" s="332"/>
      <c r="C5352" s="342"/>
      <c r="D5352" s="342"/>
      <c r="E5352" s="262"/>
      <c r="F5352" s="262"/>
      <c r="G5352" s="262"/>
      <c r="H5352" s="262"/>
      <c r="I5352" s="354"/>
      <c r="J5352" s="354"/>
      <c r="K5352" s="355"/>
      <c r="L5352" s="330"/>
      <c r="M5352" s="262"/>
      <c r="N5352" s="262"/>
      <c r="O5352" s="262"/>
      <c r="P5352" s="262"/>
      <c r="Q5352" s="262"/>
      <c r="R5352" s="331"/>
    </row>
    <row r="5353" s="1" customFormat="true" ht="13.5" hidden="false" customHeight="false" outlineLevel="0" collapsed="false">
      <c r="A5353" s="322"/>
      <c r="B5353" s="323" t="s">
        <v>2170</v>
      </c>
      <c r="C5353" s="324"/>
      <c r="D5353" s="325" t="n">
        <v>42816</v>
      </c>
      <c r="E5353" s="322"/>
      <c r="F5353" s="322" t="s">
        <v>5267</v>
      </c>
      <c r="G5353" s="324"/>
      <c r="H5353" s="326" t="n">
        <v>0</v>
      </c>
      <c r="I5353" s="327" t="s">
        <v>358</v>
      </c>
      <c r="J5353" s="328" t="n">
        <v>65</v>
      </c>
      <c r="K5353" s="329" t="n">
        <v>59</v>
      </c>
      <c r="L5353" s="330"/>
      <c r="M5353" s="262"/>
      <c r="N5353" s="262"/>
      <c r="O5353" s="262"/>
      <c r="P5353" s="262"/>
      <c r="Q5353" s="262"/>
      <c r="R5353" s="331"/>
    </row>
    <row r="5354" s="1" customFormat="true" ht="12.75" hidden="false" customHeight="false" outlineLevel="0" collapsed="false">
      <c r="A5354" s="262" t="n">
        <v>2</v>
      </c>
      <c r="B5354" s="332" t="s">
        <v>5287</v>
      </c>
      <c r="C5354" s="332" t="s">
        <v>2663</v>
      </c>
      <c r="D5354" s="332" t="s">
        <v>5288</v>
      </c>
      <c r="E5354" s="262"/>
      <c r="F5354" s="331" t="n">
        <v>45</v>
      </c>
      <c r="G5354" s="333" t="n">
        <v>7300</v>
      </c>
      <c r="H5354" s="333" t="n">
        <f aca="false">A5354*G5354*(1-H5353/100)</f>
        <v>14600</v>
      </c>
      <c r="I5354" s="334" t="n">
        <v>6072.3</v>
      </c>
      <c r="J5354" s="334" t="n">
        <f aca="false">(A5354*I5354)/J5353*K5353</f>
        <v>11023.56</v>
      </c>
      <c r="K5354" s="335" t="n">
        <f aca="false">H5354-J5354</f>
        <v>3576.44</v>
      </c>
      <c r="L5354" s="330"/>
      <c r="M5354" s="262"/>
      <c r="N5354" s="262" t="n">
        <v>6072.3</v>
      </c>
      <c r="O5354" s="262" t="n">
        <v>69.2</v>
      </c>
      <c r="P5354" s="262" t="n">
        <v>9100</v>
      </c>
      <c r="Q5354" s="262" t="n">
        <v>7893.99</v>
      </c>
      <c r="R5354" s="331" t="n">
        <f aca="false">A5354*F5354</f>
        <v>90</v>
      </c>
    </row>
    <row r="5355" s="1" customFormat="true" ht="12.75" hidden="false" customHeight="false" outlineLevel="0" collapsed="false">
      <c r="A5355" s="336" t="n">
        <f aca="false">SUM(A5354:A5354)</f>
        <v>2</v>
      </c>
      <c r="B5355" s="336" t="s">
        <v>377</v>
      </c>
      <c r="C5355" s="336"/>
      <c r="D5355" s="336"/>
      <c r="E5355" s="336"/>
      <c r="F5355" s="337" t="n">
        <f aca="false">R5355</f>
        <v>90</v>
      </c>
      <c r="G5355" s="338"/>
      <c r="H5355" s="339" t="n">
        <f aca="false">SUM(H5354:H5354)</f>
        <v>14600</v>
      </c>
      <c r="I5355" s="340"/>
      <c r="J5355" s="341" t="n">
        <f aca="false">SUM(J5354:J5354)</f>
        <v>11023.56</v>
      </c>
      <c r="K5355" s="335" t="n">
        <f aca="false">SUM(K5354:K5354)</f>
        <v>3576.44</v>
      </c>
      <c r="L5355" s="330"/>
      <c r="M5355" s="262"/>
      <c r="N5355" s="262"/>
      <c r="O5355" s="262"/>
      <c r="P5355" s="262"/>
      <c r="Q5355" s="262"/>
      <c r="R5355" s="331" t="n">
        <f aca="false">SUM(R5354:R5354)</f>
        <v>90</v>
      </c>
    </row>
    <row r="5356" s="1" customFormat="true" ht="12.75" hidden="false" customHeight="false" outlineLevel="0" collapsed="false">
      <c r="A5356" s="262"/>
      <c r="B5356" s="272" t="s">
        <v>914</v>
      </c>
      <c r="C5356" s="342"/>
      <c r="D5356" s="342"/>
      <c r="E5356" s="262"/>
      <c r="F5356" s="262"/>
      <c r="G5356" s="333"/>
      <c r="H5356" s="343" t="n">
        <v>0</v>
      </c>
      <c r="I5356" s="344" t="n">
        <f aca="false">K5357/J5357</f>
        <v>0.324436026111347</v>
      </c>
      <c r="J5356" s="345"/>
      <c r="K5356" s="335"/>
      <c r="L5356" s="330"/>
      <c r="M5356" s="262"/>
      <c r="N5356" s="262"/>
      <c r="O5356" s="262"/>
      <c r="P5356" s="262"/>
      <c r="Q5356" s="262"/>
      <c r="R5356" s="331"/>
    </row>
    <row r="5357" s="1" customFormat="true" ht="13.5" hidden="false" customHeight="false" outlineLevel="0" collapsed="false">
      <c r="A5357" s="346"/>
      <c r="B5357" s="346" t="s">
        <v>915</v>
      </c>
      <c r="C5357" s="346"/>
      <c r="D5357" s="346"/>
      <c r="E5357" s="346"/>
      <c r="F5357" s="347"/>
      <c r="G5357" s="348"/>
      <c r="H5357" s="349" t="n">
        <f aca="false">SUM(H5355:H5356)</f>
        <v>14600</v>
      </c>
      <c r="I5357" s="350" t="n">
        <f aca="false">K5357/H5357</f>
        <v>0.244961643835616</v>
      </c>
      <c r="J5357" s="351" t="n">
        <f aca="false">SUM(J5355:J5356)</f>
        <v>11023.56</v>
      </c>
      <c r="K5357" s="352" t="n">
        <f aca="false">H5357-J5357</f>
        <v>3576.44</v>
      </c>
      <c r="L5357" s="330"/>
      <c r="M5357" s="262"/>
      <c r="N5357" s="262"/>
      <c r="O5357" s="262"/>
      <c r="P5357" s="262"/>
      <c r="Q5357" s="262"/>
      <c r="R5357" s="331"/>
    </row>
    <row r="5358" s="1" customFormat="true" ht="13.5" hidden="false" customHeight="false" outlineLevel="0" collapsed="false">
      <c r="A5358" s="262"/>
      <c r="B5358" s="332"/>
      <c r="C5358" s="342"/>
      <c r="D5358" s="342"/>
      <c r="E5358" s="262"/>
      <c r="F5358" s="262"/>
      <c r="G5358" s="262"/>
      <c r="H5358" s="262"/>
      <c r="I5358" s="354"/>
      <c r="J5358" s="354"/>
      <c r="K5358" s="355"/>
      <c r="L5358" s="330"/>
      <c r="M5358" s="262"/>
      <c r="N5358" s="262"/>
      <c r="O5358" s="262"/>
      <c r="P5358" s="262"/>
      <c r="Q5358" s="262"/>
      <c r="R5358" s="331"/>
    </row>
    <row r="5359" s="1" customFormat="true" ht="13.5" hidden="false" customHeight="false" outlineLevel="0" collapsed="false">
      <c r="A5359" s="322"/>
      <c r="B5359" s="323" t="s">
        <v>5289</v>
      </c>
      <c r="C5359" s="324"/>
      <c r="D5359" s="325" t="n">
        <v>42816</v>
      </c>
      <c r="E5359" s="322"/>
      <c r="F5359" s="322" t="s">
        <v>5290</v>
      </c>
      <c r="G5359" s="324"/>
      <c r="H5359" s="326" t="n">
        <v>0</v>
      </c>
      <c r="I5359" s="327" t="s">
        <v>358</v>
      </c>
      <c r="J5359" s="328" t="n">
        <v>65</v>
      </c>
      <c r="K5359" s="329" t="n">
        <v>59</v>
      </c>
      <c r="L5359" s="330"/>
      <c r="M5359" s="262"/>
      <c r="N5359" s="262"/>
      <c r="O5359" s="262"/>
      <c r="P5359" s="262"/>
      <c r="Q5359" s="262"/>
      <c r="R5359" s="331"/>
    </row>
    <row r="5360" s="1" customFormat="true" ht="12.75" hidden="false" customHeight="false" outlineLevel="0" collapsed="false">
      <c r="A5360" s="262" t="n">
        <v>1</v>
      </c>
      <c r="B5360" s="332" t="s">
        <v>2488</v>
      </c>
      <c r="C5360" s="332" t="s">
        <v>1861</v>
      </c>
      <c r="D5360" s="332" t="s">
        <v>4985</v>
      </c>
      <c r="E5360" s="262"/>
      <c r="F5360" s="331" t="n">
        <v>6.79</v>
      </c>
      <c r="G5360" s="333" t="n">
        <v>2488</v>
      </c>
      <c r="H5360" s="333" t="n">
        <f aca="false">A5360*G5360*(1-H5359/100)</f>
        <v>2488</v>
      </c>
      <c r="I5360" s="334" t="n">
        <v>1842.75</v>
      </c>
      <c r="J5360" s="334" t="n">
        <f aca="false">(A5360*I5360)/J5359*K5359</f>
        <v>1672.65</v>
      </c>
      <c r="K5360" s="335" t="n">
        <f aca="false">H5360-J5360</f>
        <v>815.35</v>
      </c>
      <c r="L5360" s="330"/>
      <c r="M5360" s="262"/>
      <c r="N5360" s="262" t="n">
        <v>1842.75</v>
      </c>
      <c r="O5360" s="262" t="n">
        <v>21</v>
      </c>
      <c r="P5360" s="262" t="n">
        <v>3320</v>
      </c>
      <c r="Q5360" s="262" t="n">
        <v>2488</v>
      </c>
      <c r="R5360" s="331" t="n">
        <f aca="false">A5360*F5360</f>
        <v>6.79</v>
      </c>
    </row>
    <row r="5361" s="1" customFormat="true" ht="12.75" hidden="false" customHeight="false" outlineLevel="0" collapsed="false">
      <c r="A5361" s="262" t="n">
        <v>6</v>
      </c>
      <c r="B5361" s="332" t="s">
        <v>1863</v>
      </c>
      <c r="C5361" s="332" t="s">
        <v>1843</v>
      </c>
      <c r="D5361" s="332" t="s">
        <v>1864</v>
      </c>
      <c r="E5361" s="262"/>
      <c r="F5361" s="331" t="n">
        <v>1.3</v>
      </c>
      <c r="G5361" s="333" t="n">
        <v>474</v>
      </c>
      <c r="H5361" s="333" t="n">
        <f aca="false">A5361*G5361*(1-H5359/100)</f>
        <v>2844</v>
      </c>
      <c r="I5361" s="334" t="n">
        <v>351</v>
      </c>
      <c r="J5361" s="334" t="n">
        <f aca="false">(A5361*I5361)/J5359*K5359</f>
        <v>1911.6</v>
      </c>
      <c r="K5361" s="335" t="n">
        <f aca="false">H5361-J5361</f>
        <v>932.4</v>
      </c>
      <c r="L5361" s="330"/>
      <c r="M5361" s="262"/>
      <c r="N5361" s="262" t="n">
        <v>351</v>
      </c>
      <c r="O5361" s="262" t="n">
        <v>4</v>
      </c>
      <c r="P5361" s="262" t="n">
        <v>702</v>
      </c>
      <c r="Q5361" s="262" t="n">
        <v>474</v>
      </c>
      <c r="R5361" s="331" t="n">
        <f aca="false">A5361*F5361</f>
        <v>7.8</v>
      </c>
    </row>
    <row r="5362" s="1" customFormat="true" ht="12.75" hidden="false" customHeight="false" outlineLevel="0" collapsed="false">
      <c r="A5362" s="262" t="n">
        <v>6</v>
      </c>
      <c r="B5362" s="332" t="s">
        <v>4040</v>
      </c>
      <c r="C5362" s="332" t="s">
        <v>1565</v>
      </c>
      <c r="D5362" s="332" t="s">
        <v>4041</v>
      </c>
      <c r="E5362" s="262"/>
      <c r="F5362" s="331"/>
      <c r="G5362" s="333" t="n">
        <v>829</v>
      </c>
      <c r="H5362" s="333" t="n">
        <f aca="false">A5362*G5362*(1-H5359/100)</f>
        <v>4974</v>
      </c>
      <c r="I5362" s="334" t="n">
        <v>614.25</v>
      </c>
      <c r="J5362" s="334" t="n">
        <f aca="false">(A5362*I5362)/J5359*K5359</f>
        <v>3345.3</v>
      </c>
      <c r="K5362" s="335" t="n">
        <f aca="false">H5362-J5362</f>
        <v>1628.7</v>
      </c>
      <c r="L5362" s="330"/>
      <c r="M5362" s="262"/>
      <c r="N5362" s="262" t="n">
        <v>614.25</v>
      </c>
      <c r="O5362" s="262" t="n">
        <v>7</v>
      </c>
      <c r="P5362" s="262" t="n">
        <v>1700</v>
      </c>
      <c r="Q5362" s="262" t="n">
        <v>829</v>
      </c>
      <c r="R5362" s="331" t="n">
        <f aca="false">A5362*F5362</f>
        <v>0</v>
      </c>
    </row>
    <row r="5363" s="1" customFormat="true" ht="12.75" hidden="false" customHeight="false" outlineLevel="0" collapsed="false">
      <c r="A5363" s="262" t="n">
        <v>2</v>
      </c>
      <c r="B5363" s="332" t="s">
        <v>2977</v>
      </c>
      <c r="C5363" s="332" t="s">
        <v>1570</v>
      </c>
      <c r="D5363" s="332" t="s">
        <v>2978</v>
      </c>
      <c r="E5363" s="262"/>
      <c r="F5363" s="331" t="n">
        <v>0.6</v>
      </c>
      <c r="G5363" s="333" t="n">
        <v>391</v>
      </c>
      <c r="H5363" s="333" t="n">
        <f aca="false">A5363*G5363*(1-H5359/100)</f>
        <v>782</v>
      </c>
      <c r="I5363" s="334" t="n">
        <v>289.575</v>
      </c>
      <c r="J5363" s="334" t="n">
        <f aca="false">(A5363*I5363)/J5359*K5359</f>
        <v>525.69</v>
      </c>
      <c r="K5363" s="335" t="n">
        <f aca="false">H5363-J5363</f>
        <v>256.31</v>
      </c>
      <c r="L5363" s="330"/>
      <c r="M5363" s="262"/>
      <c r="N5363" s="262" t="n">
        <v>289.575</v>
      </c>
      <c r="O5363" s="262" t="n">
        <v>3.3</v>
      </c>
      <c r="P5363" s="262" t="n">
        <v>520</v>
      </c>
      <c r="Q5363" s="262" t="n">
        <v>391</v>
      </c>
      <c r="R5363" s="331" t="n">
        <f aca="false">A5363*F5363</f>
        <v>1.2</v>
      </c>
    </row>
    <row r="5364" s="1" customFormat="true" ht="12.75" hidden="false" customHeight="false" outlineLevel="0" collapsed="false">
      <c r="A5364" s="262" t="n">
        <v>6</v>
      </c>
      <c r="B5364" s="332" t="s">
        <v>2979</v>
      </c>
      <c r="C5364" s="332" t="s">
        <v>1570</v>
      </c>
      <c r="D5364" s="332" t="s">
        <v>2980</v>
      </c>
      <c r="E5364" s="262"/>
      <c r="F5364" s="331" t="n">
        <v>1.16</v>
      </c>
      <c r="G5364" s="333" t="n">
        <v>521</v>
      </c>
      <c r="H5364" s="333" t="n">
        <f aca="false">A5364*G5364*(1-H5359/100)</f>
        <v>3126</v>
      </c>
      <c r="I5364" s="334" t="n">
        <v>386.1</v>
      </c>
      <c r="J5364" s="334" t="n">
        <f aca="false">(A5364*I5364)/J5359*K5359</f>
        <v>2102.76</v>
      </c>
      <c r="K5364" s="335" t="n">
        <f aca="false">H5364-J5364</f>
        <v>1023.24</v>
      </c>
      <c r="L5364" s="330"/>
      <c r="M5364" s="262"/>
      <c r="N5364" s="262" t="n">
        <v>386.1</v>
      </c>
      <c r="O5364" s="262" t="n">
        <v>4.4</v>
      </c>
      <c r="P5364" s="262" t="n">
        <v>690</v>
      </c>
      <c r="Q5364" s="262" t="n">
        <v>521</v>
      </c>
      <c r="R5364" s="331" t="n">
        <f aca="false">A5364*F5364</f>
        <v>6.96</v>
      </c>
    </row>
    <row r="5365" s="1" customFormat="true" ht="12.75" hidden="false" customHeight="false" outlineLevel="0" collapsed="false">
      <c r="A5365" s="262" t="n">
        <v>2</v>
      </c>
      <c r="B5365" s="332" t="s">
        <v>2305</v>
      </c>
      <c r="C5365" s="332" t="s">
        <v>1866</v>
      </c>
      <c r="D5365" s="332" t="s">
        <v>2306</v>
      </c>
      <c r="E5365" s="262"/>
      <c r="F5365" s="331" t="n">
        <v>0.8</v>
      </c>
      <c r="G5365" s="333" t="n">
        <v>379</v>
      </c>
      <c r="H5365" s="333" t="n">
        <f aca="false">A5365*G5365*(1-H5359/100)</f>
        <v>758</v>
      </c>
      <c r="I5365" s="334" t="n">
        <v>280.8</v>
      </c>
      <c r="J5365" s="334" t="n">
        <f aca="false">(A5365*I5365)/J5359*K5359</f>
        <v>509.76</v>
      </c>
      <c r="K5365" s="335" t="n">
        <f aca="false">H5365-J5365</f>
        <v>248.24</v>
      </c>
      <c r="L5365" s="330"/>
      <c r="M5365" s="262"/>
      <c r="N5365" s="262" t="n">
        <v>280.8</v>
      </c>
      <c r="O5365" s="262" t="n">
        <v>3.2</v>
      </c>
      <c r="P5365" s="262" t="n">
        <v>450</v>
      </c>
      <c r="Q5365" s="262" t="n">
        <v>379</v>
      </c>
      <c r="R5365" s="331" t="n">
        <f aca="false">A5365*F5365</f>
        <v>1.6</v>
      </c>
    </row>
    <row r="5366" s="1" customFormat="true" ht="12.75" hidden="false" customHeight="false" outlineLevel="0" collapsed="false">
      <c r="A5366" s="336" t="n">
        <f aca="false">SUM(A5360:A5365)</f>
        <v>23</v>
      </c>
      <c r="B5366" s="336" t="s">
        <v>377</v>
      </c>
      <c r="C5366" s="336"/>
      <c r="D5366" s="336"/>
      <c r="E5366" s="336"/>
      <c r="F5366" s="337" t="n">
        <f aca="false">R5366</f>
        <v>24.35</v>
      </c>
      <c r="G5366" s="338"/>
      <c r="H5366" s="339" t="n">
        <f aca="false">SUM(H5360:H5365)</f>
        <v>14972</v>
      </c>
      <c r="I5366" s="340"/>
      <c r="J5366" s="341" t="n">
        <f aca="false">SUM(J5360:J5365)</f>
        <v>10067.76</v>
      </c>
      <c r="K5366" s="335" t="n">
        <f aca="false">SUM(K5360:K5365)</f>
        <v>4904.24</v>
      </c>
      <c r="L5366" s="330"/>
      <c r="M5366" s="262"/>
      <c r="N5366" s="262"/>
      <c r="O5366" s="262"/>
      <c r="P5366" s="262"/>
      <c r="Q5366" s="262"/>
      <c r="R5366" s="331" t="n">
        <f aca="false">SUM(R5360:R5365)</f>
        <v>24.35</v>
      </c>
    </row>
    <row r="5367" s="1" customFormat="true" ht="12.75" hidden="false" customHeight="false" outlineLevel="0" collapsed="false">
      <c r="A5367" s="262"/>
      <c r="B5367" s="272" t="s">
        <v>914</v>
      </c>
      <c r="C5367" s="342"/>
      <c r="D5367" s="342"/>
      <c r="E5367" s="262"/>
      <c r="F5367" s="262"/>
      <c r="G5367" s="333"/>
      <c r="H5367" s="343" t="n">
        <v>0</v>
      </c>
      <c r="I5367" s="344" t="n">
        <f aca="false">K5368/J5368</f>
        <v>0.487123252838765</v>
      </c>
      <c r="J5367" s="345"/>
      <c r="K5367" s="335"/>
      <c r="L5367" s="330"/>
      <c r="M5367" s="262"/>
      <c r="N5367" s="262"/>
      <c r="O5367" s="262"/>
      <c r="P5367" s="262"/>
      <c r="Q5367" s="262"/>
      <c r="R5367" s="331"/>
    </row>
    <row r="5368" s="1" customFormat="true" ht="13.5" hidden="false" customHeight="false" outlineLevel="0" collapsed="false">
      <c r="A5368" s="346"/>
      <c r="B5368" s="346" t="s">
        <v>915</v>
      </c>
      <c r="C5368" s="346"/>
      <c r="D5368" s="346"/>
      <c r="E5368" s="346"/>
      <c r="F5368" s="347"/>
      <c r="G5368" s="348"/>
      <c r="H5368" s="349" t="n">
        <f aca="false">SUM(H5366:H5367)</f>
        <v>14972</v>
      </c>
      <c r="I5368" s="350" t="n">
        <f aca="false">K5368/H5368</f>
        <v>0.327560780122896</v>
      </c>
      <c r="J5368" s="351" t="n">
        <f aca="false">SUM(J5366:J5367)</f>
        <v>10067.76</v>
      </c>
      <c r="K5368" s="352" t="n">
        <f aca="false">H5368-J5368</f>
        <v>4904.24</v>
      </c>
      <c r="L5368" s="330"/>
      <c r="M5368" s="262"/>
      <c r="N5368" s="262"/>
      <c r="O5368" s="262"/>
      <c r="P5368" s="262"/>
      <c r="Q5368" s="262"/>
      <c r="R5368" s="331"/>
    </row>
    <row r="5369" s="1" customFormat="true" ht="13.5" hidden="false" customHeight="false" outlineLevel="0" collapsed="false">
      <c r="A5369" s="262"/>
      <c r="B5369" s="332"/>
      <c r="C5369" s="342"/>
      <c r="D5369" s="342"/>
      <c r="E5369" s="262"/>
      <c r="F5369" s="262"/>
      <c r="G5369" s="262"/>
      <c r="H5369" s="262"/>
      <c r="I5369" s="354"/>
      <c r="J5369" s="354"/>
      <c r="K5369" s="355"/>
      <c r="L5369" s="330"/>
      <c r="M5369" s="262"/>
      <c r="N5369" s="262"/>
      <c r="O5369" s="262"/>
      <c r="P5369" s="262"/>
      <c r="Q5369" s="262"/>
      <c r="R5369" s="331"/>
    </row>
    <row r="5370" s="1" customFormat="true" ht="13.5" hidden="false" customHeight="false" outlineLevel="0" collapsed="false">
      <c r="A5370" s="322"/>
      <c r="B5370" s="323" t="s">
        <v>383</v>
      </c>
      <c r="C5370" s="324"/>
      <c r="D5370" s="325" t="n">
        <v>42816</v>
      </c>
      <c r="E5370" s="322"/>
      <c r="F5370" s="322" t="s">
        <v>5291</v>
      </c>
      <c r="G5370" s="324"/>
      <c r="H5370" s="326" t="n">
        <v>0</v>
      </c>
      <c r="I5370" s="327" t="s">
        <v>358</v>
      </c>
      <c r="J5370" s="328" t="n">
        <v>65</v>
      </c>
      <c r="K5370" s="329" t="n">
        <v>59</v>
      </c>
      <c r="L5370" s="330"/>
      <c r="M5370" s="262"/>
      <c r="N5370" s="262"/>
      <c r="O5370" s="262"/>
      <c r="P5370" s="262"/>
      <c r="Q5370" s="262"/>
      <c r="R5370" s="331"/>
    </row>
    <row r="5371" s="1" customFormat="true" ht="12.75" hidden="false" customHeight="false" outlineLevel="0" collapsed="false">
      <c r="A5371" s="262" t="n">
        <v>336</v>
      </c>
      <c r="B5371" s="332" t="s">
        <v>1818</v>
      </c>
      <c r="C5371" s="332" t="s">
        <v>1819</v>
      </c>
      <c r="D5371" s="332" t="s">
        <v>1820</v>
      </c>
      <c r="E5371" s="262"/>
      <c r="F5371" s="331" t="n">
        <v>0.18</v>
      </c>
      <c r="G5371" s="333" t="n">
        <v>50</v>
      </c>
      <c r="H5371" s="333" t="n">
        <f aca="false">A5371*G5371*(1-H5370/100)</f>
        <v>16800</v>
      </c>
      <c r="I5371" s="334" t="n">
        <v>26.39</v>
      </c>
      <c r="J5371" s="334" t="n">
        <f aca="false">(A5371*I5371)/J5370*K5370</f>
        <v>8048.544</v>
      </c>
      <c r="K5371" s="335" t="n">
        <f aca="false">H5371-J5371</f>
        <v>8751.456</v>
      </c>
      <c r="L5371" s="330"/>
      <c r="M5371" s="262"/>
      <c r="N5371" s="262" t="n">
        <v>26.39</v>
      </c>
      <c r="O5371" s="262" t="n">
        <v>0.29</v>
      </c>
      <c r="P5371" s="262"/>
      <c r="Q5371" s="262" t="n">
        <v>36</v>
      </c>
      <c r="R5371" s="331" t="n">
        <f aca="false">A5371*F5371</f>
        <v>60.48</v>
      </c>
    </row>
    <row r="5372" s="1" customFormat="true" ht="12.75" hidden="false" customHeight="false" outlineLevel="0" collapsed="false">
      <c r="A5372" s="262" t="n">
        <v>2</v>
      </c>
      <c r="B5372" s="332" t="s">
        <v>5292</v>
      </c>
      <c r="C5372" s="332" t="s">
        <v>5293</v>
      </c>
      <c r="D5372" s="332" t="s">
        <v>5294</v>
      </c>
      <c r="E5372" s="262"/>
      <c r="F5372" s="331" t="n">
        <v>295</v>
      </c>
      <c r="G5372" s="333" t="n">
        <v>49500</v>
      </c>
      <c r="H5372" s="333" t="n">
        <f aca="false">A5372*G5372*(1-H5370/100)</f>
        <v>99000</v>
      </c>
      <c r="I5372" s="334" t="n">
        <v>35100</v>
      </c>
      <c r="J5372" s="334" t="n">
        <f aca="false">(A5372*I5372)/J5370*K5370</f>
        <v>63720</v>
      </c>
      <c r="K5372" s="335" t="n">
        <f aca="false">H5372-J5372</f>
        <v>35280</v>
      </c>
      <c r="L5372" s="330"/>
      <c r="M5372" s="262"/>
      <c r="N5372" s="262" t="n">
        <v>35100</v>
      </c>
      <c r="O5372" s="262" t="n">
        <v>400</v>
      </c>
      <c r="P5372" s="262" t="n">
        <v>49140</v>
      </c>
      <c r="Q5372" s="262" t="n">
        <v>47385</v>
      </c>
      <c r="R5372" s="331" t="n">
        <f aca="false">A5372*F5372</f>
        <v>590</v>
      </c>
    </row>
    <row r="5373" s="1" customFormat="true" ht="12.75" hidden="false" customHeight="false" outlineLevel="0" collapsed="false">
      <c r="A5373" s="336" t="n">
        <f aca="false">SUM(A5371:A5372)</f>
        <v>338</v>
      </c>
      <c r="B5373" s="336" t="s">
        <v>377</v>
      </c>
      <c r="C5373" s="336"/>
      <c r="D5373" s="336"/>
      <c r="E5373" s="336"/>
      <c r="F5373" s="337" t="n">
        <f aca="false">R5373</f>
        <v>650.48</v>
      </c>
      <c r="G5373" s="338"/>
      <c r="H5373" s="339" t="n">
        <f aca="false">SUM(H5371:H5372)</f>
        <v>115800</v>
      </c>
      <c r="I5373" s="340"/>
      <c r="J5373" s="341" t="n">
        <f aca="false">SUM(J5371:J5372)</f>
        <v>71768.544</v>
      </c>
      <c r="K5373" s="335" t="n">
        <f aca="false">SUM(K5371:K5372)</f>
        <v>44031.456</v>
      </c>
      <c r="L5373" s="330"/>
      <c r="M5373" s="262"/>
      <c r="N5373" s="262"/>
      <c r="O5373" s="262"/>
      <c r="P5373" s="262"/>
      <c r="Q5373" s="262"/>
      <c r="R5373" s="331" t="n">
        <f aca="false">SUM(R5371:R5372)</f>
        <v>650.48</v>
      </c>
    </row>
    <row r="5374" s="1" customFormat="true" ht="12.75" hidden="false" customHeight="false" outlineLevel="0" collapsed="false">
      <c r="A5374" s="262"/>
      <c r="B5374" s="272" t="s">
        <v>914</v>
      </c>
      <c r="C5374" s="342"/>
      <c r="D5374" s="342"/>
      <c r="E5374" s="262"/>
      <c r="F5374" s="262"/>
      <c r="G5374" s="333"/>
      <c r="H5374" s="343" t="n">
        <v>0</v>
      </c>
      <c r="I5374" s="344" t="n">
        <f aca="false">K5375/J5375</f>
        <v>0.613520263139238</v>
      </c>
      <c r="J5374" s="345"/>
      <c r="K5374" s="335"/>
      <c r="L5374" s="330"/>
      <c r="M5374" s="262"/>
      <c r="N5374" s="262"/>
      <c r="O5374" s="262"/>
      <c r="P5374" s="262"/>
      <c r="Q5374" s="262"/>
      <c r="R5374" s="331"/>
    </row>
    <row r="5375" s="1" customFormat="true" ht="13.5" hidden="false" customHeight="false" outlineLevel="0" collapsed="false">
      <c r="A5375" s="346"/>
      <c r="B5375" s="346" t="s">
        <v>915</v>
      </c>
      <c r="C5375" s="346"/>
      <c r="D5375" s="346"/>
      <c r="E5375" s="346"/>
      <c r="F5375" s="347"/>
      <c r="G5375" s="348"/>
      <c r="H5375" s="349" t="n">
        <f aca="false">SUM(H5373:H5374)</f>
        <v>115800</v>
      </c>
      <c r="I5375" s="350" t="n">
        <f aca="false">K5375/H5375</f>
        <v>0.380237098445596</v>
      </c>
      <c r="J5375" s="351" t="n">
        <f aca="false">SUM(J5373:J5374)</f>
        <v>71768.544</v>
      </c>
      <c r="K5375" s="352" t="n">
        <f aca="false">H5375-J5375</f>
        <v>44031.456</v>
      </c>
      <c r="L5375" s="330"/>
      <c r="M5375" s="262"/>
      <c r="N5375" s="262"/>
      <c r="O5375" s="262"/>
      <c r="P5375" s="262"/>
      <c r="Q5375" s="262"/>
      <c r="R5375" s="331"/>
    </row>
    <row r="5376" s="1" customFormat="true" ht="13.5" hidden="false" customHeight="false" outlineLevel="0" collapsed="false">
      <c r="A5376" s="262"/>
      <c r="B5376" s="323"/>
      <c r="C5376" s="342"/>
      <c r="D5376" s="342"/>
      <c r="E5376" s="262"/>
      <c r="F5376" s="262"/>
      <c r="G5376" s="262"/>
      <c r="H5376" s="262"/>
      <c r="I5376" s="354"/>
      <c r="J5376" s="354"/>
      <c r="K5376" s="355"/>
      <c r="L5376" s="330"/>
      <c r="M5376" s="262"/>
      <c r="N5376" s="262"/>
      <c r="O5376" s="262"/>
      <c r="P5376" s="262"/>
      <c r="Q5376" s="262"/>
      <c r="R5376" s="331"/>
    </row>
    <row r="5377" s="1" customFormat="true" ht="13.5" hidden="false" customHeight="false" outlineLevel="0" collapsed="false">
      <c r="A5377" s="322"/>
      <c r="B5377" s="323" t="s">
        <v>383</v>
      </c>
      <c r="C5377" s="324"/>
      <c r="D5377" s="325" t="n">
        <v>42816</v>
      </c>
      <c r="E5377" s="322"/>
      <c r="F5377" s="322" t="s">
        <v>5291</v>
      </c>
      <c r="G5377" s="324"/>
      <c r="H5377" s="326" t="n">
        <v>0</v>
      </c>
      <c r="I5377" s="327" t="s">
        <v>358</v>
      </c>
      <c r="J5377" s="328" t="n">
        <v>65</v>
      </c>
      <c r="K5377" s="329" t="n">
        <v>59</v>
      </c>
      <c r="L5377" s="330"/>
      <c r="M5377" s="262"/>
      <c r="N5377" s="262"/>
      <c r="O5377" s="262"/>
      <c r="P5377" s="262"/>
      <c r="Q5377" s="262"/>
      <c r="R5377" s="331"/>
    </row>
    <row r="5378" s="1" customFormat="true" ht="12.75" hidden="false" customHeight="false" outlineLevel="0" collapsed="false">
      <c r="A5378" s="262" t="n">
        <v>2</v>
      </c>
      <c r="B5378" s="332" t="s">
        <v>1656</v>
      </c>
      <c r="C5378" s="332" t="s">
        <v>1550</v>
      </c>
      <c r="D5378" s="332" t="s">
        <v>1657</v>
      </c>
      <c r="E5378" s="262"/>
      <c r="F5378" s="331" t="n">
        <v>0.25</v>
      </c>
      <c r="G5378" s="333" t="n">
        <v>500</v>
      </c>
      <c r="H5378" s="333" t="n">
        <f aca="false">A5378*G5378*(1-H5377/100)</f>
        <v>1000</v>
      </c>
      <c r="I5378" s="334" t="n">
        <v>284.83</v>
      </c>
      <c r="J5378" s="334" t="n">
        <f aca="false">(A5378*I5378)/J5377*K5377</f>
        <v>517.076</v>
      </c>
      <c r="K5378" s="335" t="n">
        <f aca="false">H5378-J5378</f>
        <v>482.924</v>
      </c>
      <c r="L5378" s="330"/>
      <c r="M5378" s="262"/>
      <c r="N5378" s="262" t="n">
        <v>284.83</v>
      </c>
      <c r="O5378" s="262" t="n">
        <v>3.13</v>
      </c>
      <c r="P5378" s="262" t="n">
        <v>460</v>
      </c>
      <c r="Q5378" s="262" t="n">
        <v>384.5205</v>
      </c>
      <c r="R5378" s="331" t="n">
        <f aca="false">A5378*F5378</f>
        <v>0.5</v>
      </c>
    </row>
    <row r="5379" s="1" customFormat="true" ht="12.75" hidden="false" customHeight="false" outlineLevel="0" collapsed="false">
      <c r="A5379" s="262" t="n">
        <v>8</v>
      </c>
      <c r="B5379" s="332" t="s">
        <v>1658</v>
      </c>
      <c r="C5379" s="332" t="s">
        <v>1550</v>
      </c>
      <c r="D5379" s="332" t="s">
        <v>1659</v>
      </c>
      <c r="E5379" s="262"/>
      <c r="F5379" s="331" t="n">
        <v>0.28</v>
      </c>
      <c r="G5379" s="333" t="n">
        <v>500</v>
      </c>
      <c r="H5379" s="333" t="n">
        <f aca="false">A5379*G5379*(1-H5377/100)</f>
        <v>4000</v>
      </c>
      <c r="I5379" s="334" t="n">
        <v>297.4725</v>
      </c>
      <c r="J5379" s="334" t="n">
        <f aca="false">(A5379*I5379)/J5377*K5377</f>
        <v>2160.108</v>
      </c>
      <c r="K5379" s="335" t="n">
        <f aca="false">H5379-J5379</f>
        <v>1839.892</v>
      </c>
      <c r="L5379" s="330"/>
      <c r="M5379" s="262"/>
      <c r="N5379" s="262" t="n">
        <v>297.4725</v>
      </c>
      <c r="O5379" s="262" t="n">
        <v>3.39</v>
      </c>
      <c r="P5379" s="262" t="n">
        <v>480</v>
      </c>
      <c r="Q5379" s="262" t="n">
        <v>416.4615</v>
      </c>
      <c r="R5379" s="331" t="n">
        <f aca="false">A5379*F5379</f>
        <v>2.24</v>
      </c>
    </row>
    <row r="5380" s="1" customFormat="true" ht="12.75" hidden="false" customHeight="false" outlineLevel="0" collapsed="false">
      <c r="A5380" s="262" t="n">
        <v>2</v>
      </c>
      <c r="B5380" s="332" t="s">
        <v>2313</v>
      </c>
      <c r="C5380" s="332" t="s">
        <v>1550</v>
      </c>
      <c r="D5380" s="332" t="s">
        <v>2314</v>
      </c>
      <c r="E5380" s="262"/>
      <c r="F5380" s="331" t="n">
        <v>0.27</v>
      </c>
      <c r="G5380" s="333" t="n">
        <v>500</v>
      </c>
      <c r="H5380" s="333" t="n">
        <f aca="false">A5380*G5380*(1-H5377/100)</f>
        <v>1000</v>
      </c>
      <c r="I5380" s="334" t="n">
        <v>316.875</v>
      </c>
      <c r="J5380" s="334" t="n">
        <f aca="false">(A5380*I5380)/J5377*K5377</f>
        <v>575.25</v>
      </c>
      <c r="K5380" s="335" t="n">
        <f aca="false">H5380-J5380</f>
        <v>424.75</v>
      </c>
      <c r="L5380" s="330"/>
      <c r="M5380" s="262"/>
      <c r="N5380" s="262" t="n">
        <v>316.875</v>
      </c>
      <c r="O5380" s="262" t="n">
        <v>3.25</v>
      </c>
      <c r="P5380" s="262" t="n">
        <v>510</v>
      </c>
      <c r="Q5380" s="262" t="n">
        <v>427.7812</v>
      </c>
      <c r="R5380" s="331" t="n">
        <f aca="false">A5380*F5380</f>
        <v>0.54</v>
      </c>
    </row>
    <row r="5381" s="1" customFormat="true" ht="12.75" hidden="false" customHeight="false" outlineLevel="0" collapsed="false">
      <c r="A5381" s="262" t="n">
        <v>5</v>
      </c>
      <c r="B5381" s="332" t="s">
        <v>2315</v>
      </c>
      <c r="C5381" s="332" t="s">
        <v>2316</v>
      </c>
      <c r="D5381" s="332" t="s">
        <v>2317</v>
      </c>
      <c r="E5381" s="262"/>
      <c r="F5381" s="331" t="n">
        <v>0.34</v>
      </c>
      <c r="G5381" s="333" t="n">
        <v>500</v>
      </c>
      <c r="H5381" s="333" t="n">
        <f aca="false">A5381*G5381*(1-H5377/100)</f>
        <v>2500</v>
      </c>
      <c r="I5381" s="334" t="n">
        <v>361.725</v>
      </c>
      <c r="J5381" s="334" t="n">
        <f aca="false">(A5381*I5381)/J5377*K5377</f>
        <v>1641.675</v>
      </c>
      <c r="K5381" s="335" t="n">
        <f aca="false">H5381-J5381</f>
        <v>858.325</v>
      </c>
      <c r="L5381" s="330"/>
      <c r="M5381" s="262"/>
      <c r="N5381" s="262" t="n">
        <v>361.725</v>
      </c>
      <c r="O5381" s="262" t="n">
        <v>3.71</v>
      </c>
      <c r="P5381" s="262" t="n">
        <v>540</v>
      </c>
      <c r="Q5381" s="262" t="n">
        <v>488.3288</v>
      </c>
      <c r="R5381" s="331" t="n">
        <f aca="false">A5381*F5381</f>
        <v>1.7</v>
      </c>
    </row>
    <row r="5382" s="1" customFormat="true" ht="12.75" hidden="false" customHeight="false" outlineLevel="0" collapsed="false">
      <c r="A5382" s="262" t="n">
        <v>4</v>
      </c>
      <c r="B5382" s="332" t="s">
        <v>5295</v>
      </c>
      <c r="C5382" s="332" t="s">
        <v>1550</v>
      </c>
      <c r="D5382" s="332" t="s">
        <v>5296</v>
      </c>
      <c r="E5382" s="262"/>
      <c r="F5382" s="331" t="n">
        <v>0.44</v>
      </c>
      <c r="G5382" s="333" t="n">
        <v>700</v>
      </c>
      <c r="H5382" s="333" t="n">
        <f aca="false">A5382*G5382*(1-H5377/100)</f>
        <v>2800</v>
      </c>
      <c r="I5382" s="334" t="n">
        <v>429.975</v>
      </c>
      <c r="J5382" s="334" t="n">
        <f aca="false">(A5382*I5382)/J5377*K5377</f>
        <v>1561.14</v>
      </c>
      <c r="K5382" s="335" t="n">
        <f aca="false">H5382-J5382</f>
        <v>1238.86</v>
      </c>
      <c r="L5382" s="330"/>
      <c r="M5382" s="262"/>
      <c r="N5382" s="262" t="n">
        <v>429.975</v>
      </c>
      <c r="O5382" s="262" t="n">
        <v>4.41</v>
      </c>
      <c r="P5382" s="262" t="n">
        <v>690</v>
      </c>
      <c r="Q5382" s="262" t="n">
        <v>580.4663</v>
      </c>
      <c r="R5382" s="331" t="n">
        <f aca="false">A5382*F5382</f>
        <v>1.76</v>
      </c>
    </row>
    <row r="5383" s="1" customFormat="true" ht="12.75" hidden="false" customHeight="false" outlineLevel="0" collapsed="false">
      <c r="A5383" s="262" t="n">
        <v>2</v>
      </c>
      <c r="B5383" s="332" t="s">
        <v>5297</v>
      </c>
      <c r="C5383" s="332" t="s">
        <v>2696</v>
      </c>
      <c r="D5383" s="332" t="s">
        <v>5298</v>
      </c>
      <c r="E5383" s="262"/>
      <c r="F5383" s="331" t="n">
        <v>0.38</v>
      </c>
      <c r="G5383" s="333" t="n">
        <v>700</v>
      </c>
      <c r="H5383" s="333" t="n">
        <f aca="false">A5383*G5383*(1-H5377/100)</f>
        <v>1400</v>
      </c>
      <c r="I5383" s="334" t="n">
        <v>641.927</v>
      </c>
      <c r="J5383" s="334" t="n">
        <f aca="false">(A5383*I5383)/J5377*K5377</f>
        <v>1165.3444</v>
      </c>
      <c r="K5383" s="335" t="n">
        <f aca="false">H5383-J5383</f>
        <v>234.6556</v>
      </c>
      <c r="L5383" s="330"/>
      <c r="M5383" s="262"/>
      <c r="N5383" s="262" t="n">
        <v>641.927</v>
      </c>
      <c r="O5383" s="262" t="n">
        <v>7.37</v>
      </c>
      <c r="P5383" s="262" t="n">
        <v>1030</v>
      </c>
      <c r="Q5383" s="262" t="n">
        <v>866.6015</v>
      </c>
      <c r="R5383" s="331" t="n">
        <f aca="false">A5383*F5383</f>
        <v>0.76</v>
      </c>
    </row>
    <row r="5384" s="1" customFormat="true" ht="12.75" hidden="false" customHeight="false" outlineLevel="0" collapsed="false">
      <c r="A5384" s="262" t="n">
        <v>2</v>
      </c>
      <c r="B5384" s="332" t="s">
        <v>2981</v>
      </c>
      <c r="C5384" s="332" t="s">
        <v>1550</v>
      </c>
      <c r="D5384" s="332" t="s">
        <v>2982</v>
      </c>
      <c r="E5384" s="262"/>
      <c r="F5384" s="331" t="n">
        <v>0.87</v>
      </c>
      <c r="G5384" s="333" t="n">
        <v>800</v>
      </c>
      <c r="H5384" s="333" t="n">
        <f aca="false">A5384*G5384*(1-H5377/100)</f>
        <v>1600</v>
      </c>
      <c r="I5384" s="334" t="n">
        <v>527.475</v>
      </c>
      <c r="J5384" s="334" t="n">
        <f aca="false">(A5384*I5384)/J5377*K5377</f>
        <v>957.57</v>
      </c>
      <c r="K5384" s="335" t="n">
        <f aca="false">H5384-J5384</f>
        <v>642.43</v>
      </c>
      <c r="L5384" s="330"/>
      <c r="M5384" s="262"/>
      <c r="N5384" s="262" t="n">
        <v>527.475</v>
      </c>
      <c r="O5384" s="262" t="n">
        <v>5.41</v>
      </c>
      <c r="P5384" s="262" t="n">
        <v>840</v>
      </c>
      <c r="Q5384" s="262" t="n">
        <v>791.2125</v>
      </c>
      <c r="R5384" s="331" t="n">
        <f aca="false">A5384*F5384</f>
        <v>1.74</v>
      </c>
    </row>
    <row r="5385" s="1" customFormat="true" ht="12.75" hidden="false" customHeight="false" outlineLevel="0" collapsed="false">
      <c r="A5385" s="262" t="n">
        <v>2</v>
      </c>
      <c r="B5385" s="332" t="s">
        <v>5299</v>
      </c>
      <c r="C5385" s="332" t="s">
        <v>5300</v>
      </c>
      <c r="D5385" s="332" t="s">
        <v>5301</v>
      </c>
      <c r="E5385" s="262"/>
      <c r="F5385" s="331" t="n">
        <v>0.82</v>
      </c>
      <c r="G5385" s="333" t="n">
        <v>800</v>
      </c>
      <c r="H5385" s="333" t="n">
        <f aca="false">A5385*G5385*(1-H5377/100)</f>
        <v>1600</v>
      </c>
      <c r="I5385" s="334" t="n">
        <v>526.5</v>
      </c>
      <c r="J5385" s="334" t="n">
        <f aca="false">(A5385*I5385)/J5377*K5377</f>
        <v>955.8</v>
      </c>
      <c r="K5385" s="335" t="n">
        <f aca="false">H5385-J5385</f>
        <v>644.2</v>
      </c>
      <c r="L5385" s="330"/>
      <c r="M5385" s="262"/>
      <c r="N5385" s="262" t="n">
        <v>526.5</v>
      </c>
      <c r="O5385" s="262" t="n">
        <v>6</v>
      </c>
      <c r="P5385" s="262" t="n">
        <v>790</v>
      </c>
      <c r="Q5385" s="262" t="n">
        <v>710.775</v>
      </c>
      <c r="R5385" s="331" t="n">
        <f aca="false">A5385*F5385</f>
        <v>1.64</v>
      </c>
    </row>
    <row r="5386" s="1" customFormat="true" ht="12.75" hidden="false" customHeight="false" outlineLevel="0" collapsed="false">
      <c r="A5386" s="262" t="n">
        <v>4</v>
      </c>
      <c r="B5386" s="332" t="s">
        <v>3387</v>
      </c>
      <c r="C5386" s="332" t="s">
        <v>2386</v>
      </c>
      <c r="D5386" s="332" t="s">
        <v>3388</v>
      </c>
      <c r="E5386" s="262"/>
      <c r="F5386" s="331" t="n">
        <v>0.96</v>
      </c>
      <c r="G5386" s="333" t="n">
        <v>900</v>
      </c>
      <c r="H5386" s="333" t="n">
        <f aca="false">A5386*G5386*(1-H5377/100)</f>
        <v>3600</v>
      </c>
      <c r="I5386" s="334" t="n">
        <v>511.5825</v>
      </c>
      <c r="J5386" s="334" t="n">
        <f aca="false">(A5386*I5386)/J5377*K5377</f>
        <v>1857.438</v>
      </c>
      <c r="K5386" s="335" t="n">
        <f aca="false">H5386-J5386</f>
        <v>1742.562</v>
      </c>
      <c r="L5386" s="330"/>
      <c r="M5386" s="262"/>
      <c r="N5386" s="262" t="n">
        <v>511.5825</v>
      </c>
      <c r="O5386" s="262" t="n">
        <v>5.83</v>
      </c>
      <c r="P5386" s="262" t="n">
        <v>870</v>
      </c>
      <c r="Q5386" s="262" t="n">
        <v>716.2155</v>
      </c>
      <c r="R5386" s="331" t="n">
        <f aca="false">A5386*F5386</f>
        <v>3.84</v>
      </c>
    </row>
    <row r="5387" s="1" customFormat="true" ht="12.75" hidden="false" customHeight="false" outlineLevel="0" collapsed="false">
      <c r="A5387" s="262" t="n">
        <v>14</v>
      </c>
      <c r="B5387" s="332" t="s">
        <v>1679</v>
      </c>
      <c r="C5387" s="332" t="s">
        <v>1680</v>
      </c>
      <c r="D5387" s="332" t="s">
        <v>1681</v>
      </c>
      <c r="E5387" s="262"/>
      <c r="F5387" s="331" t="n">
        <v>0.02</v>
      </c>
      <c r="G5387" s="333" t="n">
        <v>150</v>
      </c>
      <c r="H5387" s="333" t="n">
        <f aca="false">A5387*G5387*(1-H5377/100)</f>
        <v>2100</v>
      </c>
      <c r="I5387" s="334" t="n">
        <v>78.975</v>
      </c>
      <c r="J5387" s="334" t="n">
        <f aca="false">(A5387*I5387)/J5377*K5377</f>
        <v>1003.59</v>
      </c>
      <c r="K5387" s="335" t="n">
        <f aca="false">H5387-J5387</f>
        <v>1096.41</v>
      </c>
      <c r="L5387" s="330"/>
      <c r="M5387" s="262"/>
      <c r="N5387" s="262" t="n">
        <v>78.975</v>
      </c>
      <c r="O5387" s="262" t="n">
        <v>0.9</v>
      </c>
      <c r="P5387" s="262" t="n">
        <v>120</v>
      </c>
      <c r="Q5387" s="262" t="n">
        <v>106.6163</v>
      </c>
      <c r="R5387" s="331" t="n">
        <f aca="false">A5387*F5387</f>
        <v>0.28</v>
      </c>
    </row>
    <row r="5388" s="1" customFormat="true" ht="12.75" hidden="false" customHeight="false" outlineLevel="0" collapsed="false">
      <c r="A5388" s="262" t="n">
        <v>18</v>
      </c>
      <c r="B5388" s="332" t="s">
        <v>1682</v>
      </c>
      <c r="C5388" s="332" t="s">
        <v>1680</v>
      </c>
      <c r="D5388" s="332" t="s">
        <v>1683</v>
      </c>
      <c r="E5388" s="262"/>
      <c r="F5388" s="331" t="n">
        <v>0.025</v>
      </c>
      <c r="G5388" s="333" t="n">
        <v>150</v>
      </c>
      <c r="H5388" s="333" t="n">
        <f aca="false">A5388*G5388*(1-H5377/100)</f>
        <v>2700</v>
      </c>
      <c r="I5388" s="334" t="n">
        <v>86.8725</v>
      </c>
      <c r="J5388" s="334" t="n">
        <f aca="false">(A5388*I5388)/J5377*K5377</f>
        <v>1419.363</v>
      </c>
      <c r="K5388" s="335" t="n">
        <f aca="false">H5388-J5388</f>
        <v>1280.637</v>
      </c>
      <c r="L5388" s="330"/>
      <c r="M5388" s="262"/>
      <c r="N5388" s="262" t="n">
        <v>86.8725</v>
      </c>
      <c r="O5388" s="262" t="n">
        <v>0.99</v>
      </c>
      <c r="P5388" s="262" t="n">
        <v>130</v>
      </c>
      <c r="Q5388" s="262" t="n">
        <v>117.2779</v>
      </c>
      <c r="R5388" s="331" t="n">
        <f aca="false">A5388*F5388</f>
        <v>0.45</v>
      </c>
    </row>
    <row r="5389" s="1" customFormat="true" ht="12.75" hidden="false" customHeight="false" outlineLevel="0" collapsed="false">
      <c r="A5389" s="262" t="n">
        <v>2</v>
      </c>
      <c r="B5389" s="332" t="s">
        <v>5302</v>
      </c>
      <c r="C5389" s="332" t="s">
        <v>1907</v>
      </c>
      <c r="D5389" s="332" t="s">
        <v>5303</v>
      </c>
      <c r="E5389" s="262"/>
      <c r="F5389" s="331"/>
      <c r="G5389" s="333" t="n">
        <v>150</v>
      </c>
      <c r="H5389" s="333" t="n">
        <f aca="false">A5389*G5389*(1-H5377/100)</f>
        <v>300</v>
      </c>
      <c r="I5389" s="334" t="n">
        <v>114.075</v>
      </c>
      <c r="J5389" s="334" t="n">
        <f aca="false">(A5389*I5389)/J5377*K5377</f>
        <v>207.09</v>
      </c>
      <c r="K5389" s="335" t="n">
        <f aca="false">H5389-J5389</f>
        <v>92.91</v>
      </c>
      <c r="L5389" s="330"/>
      <c r="M5389" s="262"/>
      <c r="N5389" s="262" t="n">
        <v>114.075</v>
      </c>
      <c r="O5389" s="262" t="n">
        <v>1.3</v>
      </c>
      <c r="P5389" s="262" t="n">
        <v>170</v>
      </c>
      <c r="Q5389" s="262" t="n">
        <v>135</v>
      </c>
      <c r="R5389" s="331" t="n">
        <f aca="false">A5389*F5389</f>
        <v>0</v>
      </c>
    </row>
    <row r="5390" s="1" customFormat="true" ht="12.75" hidden="false" customHeight="false" outlineLevel="0" collapsed="false">
      <c r="A5390" s="262" t="n">
        <v>2</v>
      </c>
      <c r="B5390" s="332" t="s">
        <v>3553</v>
      </c>
      <c r="C5390" s="332" t="s">
        <v>1907</v>
      </c>
      <c r="D5390" s="332" t="s">
        <v>3554</v>
      </c>
      <c r="E5390" s="262"/>
      <c r="F5390" s="331" t="n">
        <v>0.02</v>
      </c>
      <c r="G5390" s="333" t="n">
        <v>150</v>
      </c>
      <c r="H5390" s="333" t="n">
        <f aca="false">A5390*G5390*(1-H5377/100)</f>
        <v>300</v>
      </c>
      <c r="I5390" s="334" t="n">
        <v>110.565</v>
      </c>
      <c r="J5390" s="334" t="n">
        <f aca="false">(A5390*I5390)/J5377*K5377</f>
        <v>200.718</v>
      </c>
      <c r="K5390" s="335" t="n">
        <f aca="false">H5390-J5390</f>
        <v>99.282</v>
      </c>
      <c r="L5390" s="330"/>
      <c r="M5390" s="262"/>
      <c r="N5390" s="262" t="n">
        <v>110.565</v>
      </c>
      <c r="O5390" s="262" t="n">
        <v>1.26</v>
      </c>
      <c r="P5390" s="262" t="n">
        <v>170</v>
      </c>
      <c r="Q5390" s="262" t="n">
        <v>149.2628</v>
      </c>
      <c r="R5390" s="331" t="n">
        <f aca="false">A5390*F5390</f>
        <v>0.04</v>
      </c>
    </row>
    <row r="5391" s="1" customFormat="true" ht="12.75" hidden="false" customHeight="false" outlineLevel="0" collapsed="false">
      <c r="A5391" s="262" t="n">
        <v>4</v>
      </c>
      <c r="B5391" s="332" t="s">
        <v>5304</v>
      </c>
      <c r="C5391" s="332" t="s">
        <v>1907</v>
      </c>
      <c r="D5391" s="332" t="s">
        <v>5305</v>
      </c>
      <c r="E5391" s="262"/>
      <c r="F5391" s="331" t="n">
        <v>0.05</v>
      </c>
      <c r="G5391" s="333" t="n">
        <v>200</v>
      </c>
      <c r="H5391" s="333" t="n">
        <f aca="false">A5391*G5391*(1-H5377/100)</f>
        <v>800</v>
      </c>
      <c r="I5391" s="334" t="n">
        <v>105.3</v>
      </c>
      <c r="J5391" s="334" t="n">
        <f aca="false">(A5391*I5391)/J5377*K5377</f>
        <v>382.32</v>
      </c>
      <c r="K5391" s="335" t="n">
        <f aca="false">H5391-J5391</f>
        <v>417.68</v>
      </c>
      <c r="L5391" s="330"/>
      <c r="M5391" s="262"/>
      <c r="N5391" s="262" t="n">
        <v>105.3</v>
      </c>
      <c r="O5391" s="262" t="n">
        <v>1.2</v>
      </c>
      <c r="P5391" s="262" t="n">
        <v>160</v>
      </c>
      <c r="Q5391" s="262" t="n">
        <v>142.155</v>
      </c>
      <c r="R5391" s="331" t="n">
        <f aca="false">A5391*F5391</f>
        <v>0.2</v>
      </c>
    </row>
    <row r="5392" s="1" customFormat="true" ht="12.75" hidden="false" customHeight="false" outlineLevel="0" collapsed="false">
      <c r="A5392" s="262" t="n">
        <v>8</v>
      </c>
      <c r="B5392" s="332" t="s">
        <v>3592</v>
      </c>
      <c r="C5392" s="332" t="s">
        <v>1680</v>
      </c>
      <c r="D5392" s="332" t="s">
        <v>3593</v>
      </c>
      <c r="E5392" s="262"/>
      <c r="F5392" s="331" t="n">
        <v>0.04</v>
      </c>
      <c r="G5392" s="333" t="n">
        <v>200</v>
      </c>
      <c r="H5392" s="333" t="n">
        <f aca="false">A5392*G5392*(1-H5377/100)</f>
        <v>1600</v>
      </c>
      <c r="I5392" s="334" t="n">
        <v>136.0125</v>
      </c>
      <c r="J5392" s="334" t="n">
        <f aca="false">(A5392*I5392)/J5377*K5377</f>
        <v>987.66</v>
      </c>
      <c r="K5392" s="335" t="n">
        <f aca="false">H5392-J5392</f>
        <v>612.34</v>
      </c>
      <c r="L5392" s="330"/>
      <c r="M5392" s="262"/>
      <c r="N5392" s="262" t="n">
        <v>136.0125</v>
      </c>
      <c r="O5392" s="262" t="n">
        <v>1.55</v>
      </c>
      <c r="P5392" s="262" t="n">
        <v>200</v>
      </c>
      <c r="Q5392" s="262" t="n">
        <v>140</v>
      </c>
      <c r="R5392" s="331" t="n">
        <f aca="false">A5392*F5392</f>
        <v>0.32</v>
      </c>
    </row>
    <row r="5393" s="1" customFormat="true" ht="12.75" hidden="false" customHeight="false" outlineLevel="0" collapsed="false">
      <c r="A5393" s="336" t="n">
        <f aca="false">SUM(A5378:A5392)</f>
        <v>79</v>
      </c>
      <c r="B5393" s="336" t="s">
        <v>377</v>
      </c>
      <c r="C5393" s="336"/>
      <c r="D5393" s="336"/>
      <c r="E5393" s="336"/>
      <c r="F5393" s="337" t="n">
        <f aca="false">R5393</f>
        <v>16.01</v>
      </c>
      <c r="G5393" s="338"/>
      <c r="H5393" s="339" t="n">
        <f aca="false">SUM(H5378:H5392)</f>
        <v>27300</v>
      </c>
      <c r="I5393" s="340"/>
      <c r="J5393" s="341" t="n">
        <f aca="false">SUM(J5378:J5392)</f>
        <v>15592.1424</v>
      </c>
      <c r="K5393" s="335" t="n">
        <f aca="false">SUM(K5378:K5392)</f>
        <v>11707.8576</v>
      </c>
      <c r="L5393" s="330"/>
      <c r="M5393" s="262"/>
      <c r="N5393" s="262"/>
      <c r="O5393" s="262"/>
      <c r="P5393" s="262"/>
      <c r="Q5393" s="262"/>
      <c r="R5393" s="331" t="n">
        <f aca="false">SUM(R5378:R5392)</f>
        <v>16.01</v>
      </c>
    </row>
    <row r="5394" s="1" customFormat="true" ht="12.75" hidden="false" customHeight="false" outlineLevel="0" collapsed="false">
      <c r="A5394" s="262"/>
      <c r="B5394" s="272" t="s">
        <v>914</v>
      </c>
      <c r="C5394" s="342"/>
      <c r="D5394" s="342"/>
      <c r="E5394" s="262"/>
      <c r="F5394" s="262"/>
      <c r="G5394" s="333"/>
      <c r="H5394" s="343" t="n">
        <v>0</v>
      </c>
      <c r="I5394" s="344" t="n">
        <f aca="false">K5395/J5395</f>
        <v>0.750881905747603</v>
      </c>
      <c r="J5394" s="345"/>
      <c r="K5394" s="335"/>
      <c r="L5394" s="330"/>
      <c r="M5394" s="262"/>
      <c r="N5394" s="262"/>
      <c r="O5394" s="262"/>
      <c r="P5394" s="262"/>
      <c r="Q5394" s="262"/>
      <c r="R5394" s="331"/>
    </row>
    <row r="5395" s="1" customFormat="true" ht="13.5" hidden="false" customHeight="false" outlineLevel="0" collapsed="false">
      <c r="A5395" s="346"/>
      <c r="B5395" s="346" t="s">
        <v>915</v>
      </c>
      <c r="C5395" s="346"/>
      <c r="D5395" s="346"/>
      <c r="E5395" s="346"/>
      <c r="F5395" s="347"/>
      <c r="G5395" s="348"/>
      <c r="H5395" s="349" t="n">
        <f aca="false">SUM(H5393:H5394)</f>
        <v>27300</v>
      </c>
      <c r="I5395" s="350" t="n">
        <f aca="false">K5395/H5395</f>
        <v>0.428859252747253</v>
      </c>
      <c r="J5395" s="351" t="n">
        <f aca="false">SUM(J5393:J5394)</f>
        <v>15592.1424</v>
      </c>
      <c r="K5395" s="352" t="n">
        <f aca="false">H5395-J5395</f>
        <v>11707.8576</v>
      </c>
      <c r="L5395" s="330"/>
      <c r="M5395" s="262"/>
      <c r="N5395" s="262"/>
      <c r="O5395" s="262"/>
      <c r="P5395" s="262"/>
      <c r="Q5395" s="262"/>
      <c r="R5395" s="331"/>
    </row>
    <row r="5396" s="1" customFormat="true" ht="13.5" hidden="false" customHeight="false" outlineLevel="0" collapsed="false">
      <c r="A5396" s="262"/>
      <c r="B5396" s="332"/>
      <c r="C5396" s="342"/>
      <c r="D5396" s="342"/>
      <c r="E5396" s="262"/>
      <c r="F5396" s="262"/>
      <c r="G5396" s="262"/>
      <c r="H5396" s="262"/>
      <c r="I5396" s="354"/>
      <c r="J5396" s="354"/>
      <c r="K5396" s="355"/>
      <c r="L5396" s="330"/>
      <c r="M5396" s="262"/>
      <c r="N5396" s="262"/>
      <c r="O5396" s="262"/>
      <c r="P5396" s="262"/>
      <c r="Q5396" s="262"/>
      <c r="R5396" s="331"/>
    </row>
    <row r="5397" s="1" customFormat="true" ht="13.5" hidden="false" customHeight="false" outlineLevel="0" collapsed="false">
      <c r="A5397" s="322"/>
      <c r="B5397" s="323" t="s">
        <v>4647</v>
      </c>
      <c r="C5397" s="324"/>
      <c r="D5397" s="325" t="n">
        <v>42816</v>
      </c>
      <c r="E5397" s="322"/>
      <c r="F5397" s="322" t="s">
        <v>5306</v>
      </c>
      <c r="G5397" s="324"/>
      <c r="H5397" s="326" t="n">
        <v>0</v>
      </c>
      <c r="I5397" s="327" t="s">
        <v>358</v>
      </c>
      <c r="J5397" s="328" t="n">
        <v>65</v>
      </c>
      <c r="K5397" s="329" t="n">
        <v>59</v>
      </c>
      <c r="L5397" s="330"/>
      <c r="M5397" s="262"/>
      <c r="N5397" s="262"/>
      <c r="O5397" s="262"/>
      <c r="P5397" s="262"/>
      <c r="Q5397" s="262"/>
      <c r="R5397" s="331"/>
    </row>
    <row r="5398" s="1" customFormat="true" ht="12.75" hidden="false" customHeight="false" outlineLevel="0" collapsed="false">
      <c r="A5398" s="262" t="n">
        <v>-3</v>
      </c>
      <c r="B5398" s="332" t="s">
        <v>5307</v>
      </c>
      <c r="C5398" s="332" t="s">
        <v>5308</v>
      </c>
      <c r="D5398" s="332" t="s">
        <v>5309</v>
      </c>
      <c r="E5398" s="262"/>
      <c r="F5398" s="331" t="n">
        <v>3.95</v>
      </c>
      <c r="G5398" s="333" t="n">
        <v>3406</v>
      </c>
      <c r="H5398" s="333" t="n">
        <f aca="false">A5398*G5398*(1-H5397/100)</f>
        <v>-10218</v>
      </c>
      <c r="I5398" s="334" t="n">
        <v>2522.8125</v>
      </c>
      <c r="J5398" s="334" t="n">
        <f aca="false">(A5398*I5398)/J5397*K5397</f>
        <v>-6869.8125</v>
      </c>
      <c r="K5398" s="335" t="n">
        <f aca="false">H5398-J5398</f>
        <v>-3348.1875</v>
      </c>
      <c r="L5398" s="330"/>
      <c r="M5398" s="262"/>
      <c r="N5398" s="262" t="n">
        <v>2522.8125</v>
      </c>
      <c r="O5398" s="262" t="n">
        <v>28.75</v>
      </c>
      <c r="P5398" s="262" t="n">
        <v>3780</v>
      </c>
      <c r="Q5398" s="262" t="n">
        <v>3405.7969</v>
      </c>
      <c r="R5398" s="331" t="n">
        <f aca="false">A5398*F5398</f>
        <v>-11.85</v>
      </c>
    </row>
    <row r="5399" s="1" customFormat="true" ht="12.75" hidden="false" customHeight="false" outlineLevel="0" collapsed="false">
      <c r="A5399" s="262" t="n">
        <v>-1</v>
      </c>
      <c r="B5399" s="332" t="s">
        <v>4649</v>
      </c>
      <c r="C5399" s="332" t="s">
        <v>1550</v>
      </c>
      <c r="D5399" s="332" t="s">
        <v>4650</v>
      </c>
      <c r="E5399" s="262"/>
      <c r="F5399" s="331" t="n">
        <v>2.98</v>
      </c>
      <c r="G5399" s="333" t="n">
        <v>2910</v>
      </c>
      <c r="H5399" s="333" t="n">
        <f aca="false">A5399*G5399*(1-H5397/100)</f>
        <v>-2910</v>
      </c>
      <c r="I5399" s="334" t="n">
        <v>2155.725</v>
      </c>
      <c r="J5399" s="334" t="n">
        <f aca="false">(A5399*I5399)/J5397*K5397</f>
        <v>-1956.735</v>
      </c>
      <c r="K5399" s="335" t="n">
        <f aca="false">H5399-J5399</f>
        <v>-953.265</v>
      </c>
      <c r="L5399" s="330"/>
      <c r="M5399" s="262"/>
      <c r="N5399" s="262" t="n">
        <v>2155.725</v>
      </c>
      <c r="O5399" s="262" t="n">
        <v>22.11</v>
      </c>
      <c r="P5399" s="262" t="n">
        <v>3230</v>
      </c>
      <c r="Q5399" s="262" t="n">
        <v>2910.2288</v>
      </c>
      <c r="R5399" s="331" t="n">
        <f aca="false">A5399*F5399</f>
        <v>-2.98</v>
      </c>
    </row>
    <row r="5400" s="1" customFormat="true" ht="12.75" hidden="false" customHeight="false" outlineLevel="0" collapsed="false">
      <c r="A5400" s="262" t="n">
        <v>2</v>
      </c>
      <c r="B5400" s="332" t="s">
        <v>5310</v>
      </c>
      <c r="C5400" s="332" t="s">
        <v>5133</v>
      </c>
      <c r="D5400" s="332" t="s">
        <v>5311</v>
      </c>
      <c r="E5400" s="262"/>
      <c r="F5400" s="331" t="n">
        <v>4.2</v>
      </c>
      <c r="G5400" s="333" t="n">
        <v>4250</v>
      </c>
      <c r="H5400" s="333" t="n">
        <f aca="false">A5400*G5400*(1-H5397/100)</f>
        <v>8500</v>
      </c>
      <c r="I5400" s="334" t="n">
        <v>3148.47</v>
      </c>
      <c r="J5400" s="334" t="n">
        <f aca="false">(A5400*I5400)/J5397*K5397</f>
        <v>5715.684</v>
      </c>
      <c r="K5400" s="335" t="n">
        <f aca="false">H5400-J5400</f>
        <v>2784.316</v>
      </c>
      <c r="L5400" s="330"/>
      <c r="M5400" s="262"/>
      <c r="N5400" s="262" t="n">
        <v>3148.47</v>
      </c>
      <c r="O5400" s="262" t="n">
        <v>35.88</v>
      </c>
      <c r="P5400" s="262" t="n">
        <v>4720</v>
      </c>
      <c r="Q5400" s="262" t="n">
        <v>4250.4345</v>
      </c>
      <c r="R5400" s="331" t="n">
        <f aca="false">A5400*F5400</f>
        <v>8.4</v>
      </c>
    </row>
    <row r="5401" s="1" customFormat="true" ht="12.75" hidden="false" customHeight="false" outlineLevel="0" collapsed="false">
      <c r="A5401" s="262" t="n">
        <v>2</v>
      </c>
      <c r="B5401" s="332" t="s">
        <v>5312</v>
      </c>
      <c r="C5401" s="332" t="s">
        <v>5133</v>
      </c>
      <c r="D5401" s="332" t="s">
        <v>5313</v>
      </c>
      <c r="E5401" s="262"/>
      <c r="F5401" s="331" t="n">
        <v>4.9</v>
      </c>
      <c r="G5401" s="333" t="n">
        <v>4359</v>
      </c>
      <c r="H5401" s="333" t="n">
        <f aca="false">A5401*G5401*(1-H5397/100)</f>
        <v>8718</v>
      </c>
      <c r="I5401" s="334" t="n">
        <v>3229.2</v>
      </c>
      <c r="J5401" s="334" t="n">
        <f aca="false">(A5401*I5401)/J5397*K5397</f>
        <v>5862.24</v>
      </c>
      <c r="K5401" s="335" t="n">
        <f aca="false">H5401-J5401</f>
        <v>2855.76</v>
      </c>
      <c r="L5401" s="330"/>
      <c r="M5401" s="262"/>
      <c r="N5401" s="262" t="n">
        <v>3229.2</v>
      </c>
      <c r="O5401" s="262" t="n">
        <v>36.8</v>
      </c>
      <c r="P5401" s="262" t="n">
        <v>4840</v>
      </c>
      <c r="Q5401" s="262" t="n">
        <v>4359.42</v>
      </c>
      <c r="R5401" s="331" t="n">
        <f aca="false">A5401*F5401</f>
        <v>9.8</v>
      </c>
    </row>
    <row r="5402" s="1" customFormat="true" ht="12.75" hidden="false" customHeight="false" outlineLevel="0" collapsed="false">
      <c r="A5402" s="262" t="n">
        <v>5</v>
      </c>
      <c r="B5402" s="332" t="s">
        <v>3608</v>
      </c>
      <c r="C5402" s="332" t="s">
        <v>2949</v>
      </c>
      <c r="D5402" s="332" t="s">
        <v>3609</v>
      </c>
      <c r="E5402" s="262"/>
      <c r="F5402" s="331" t="n">
        <v>14</v>
      </c>
      <c r="G5402" s="333" t="n">
        <v>5041</v>
      </c>
      <c r="H5402" s="333" t="n">
        <f aca="false">A5402*G5402*(1-H5397/100)</f>
        <v>25205</v>
      </c>
      <c r="I5402" s="334" t="n">
        <v>3733.7625</v>
      </c>
      <c r="J5402" s="334" t="n">
        <f aca="false">(A5402*I5402)/J5397*K5397</f>
        <v>16945.5375</v>
      </c>
      <c r="K5402" s="335" t="n">
        <f aca="false">H5402-J5402</f>
        <v>8259.4625</v>
      </c>
      <c r="L5402" s="330"/>
      <c r="M5402" s="262"/>
      <c r="N5402" s="262" t="n">
        <v>3733.7625</v>
      </c>
      <c r="O5402" s="262" t="n">
        <v>42.55</v>
      </c>
      <c r="P5402" s="262" t="n">
        <v>5600</v>
      </c>
      <c r="Q5402" s="262" t="n">
        <v>5040.5794</v>
      </c>
      <c r="R5402" s="331" t="n">
        <f aca="false">A5402*F5402</f>
        <v>70</v>
      </c>
    </row>
    <row r="5403" s="1" customFormat="true" ht="12.75" hidden="false" customHeight="false" outlineLevel="0" collapsed="false">
      <c r="A5403" s="262" t="n">
        <v>1</v>
      </c>
      <c r="B5403" s="332" t="s">
        <v>5314</v>
      </c>
      <c r="C5403" s="332" t="s">
        <v>5315</v>
      </c>
      <c r="D5403" s="332" t="s">
        <v>5316</v>
      </c>
      <c r="E5403" s="262"/>
      <c r="F5403" s="331" t="n">
        <v>12</v>
      </c>
      <c r="G5403" s="333" t="n">
        <v>5160</v>
      </c>
      <c r="H5403" s="333" t="n">
        <f aca="false">A5403*G5403*(1-H5397/100)</f>
        <v>5160</v>
      </c>
      <c r="I5403" s="334" t="n">
        <v>4299.75</v>
      </c>
      <c r="J5403" s="334" t="n">
        <f aca="false">(A5403*I5403)/J5397*K5397</f>
        <v>3902.85</v>
      </c>
      <c r="K5403" s="335" t="n">
        <f aca="false">H5403-J5403</f>
        <v>1257.15</v>
      </c>
      <c r="L5403" s="330"/>
      <c r="M5403" s="262"/>
      <c r="N5403" s="262" t="n">
        <v>4299.75</v>
      </c>
      <c r="O5403" s="262" t="n">
        <v>49</v>
      </c>
      <c r="P5403" s="262" t="n">
        <v>6450</v>
      </c>
      <c r="Q5403" s="262" t="n">
        <v>5159.7</v>
      </c>
      <c r="R5403" s="331" t="n">
        <f aca="false">A5403*F5403</f>
        <v>12</v>
      </c>
    </row>
    <row r="5404" s="1" customFormat="true" ht="12.75" hidden="false" customHeight="false" outlineLevel="0" collapsed="false">
      <c r="A5404" s="336" t="n">
        <f aca="false">SUM(A5398:A5403)</f>
        <v>6</v>
      </c>
      <c r="B5404" s="336" t="s">
        <v>377</v>
      </c>
      <c r="C5404" s="336"/>
      <c r="D5404" s="336"/>
      <c r="E5404" s="336"/>
      <c r="F5404" s="337" t="n">
        <f aca="false">R5404</f>
        <v>85.37</v>
      </c>
      <c r="G5404" s="338"/>
      <c r="H5404" s="339" t="n">
        <f aca="false">SUM(H5398:H5403)</f>
        <v>34455</v>
      </c>
      <c r="I5404" s="340"/>
      <c r="J5404" s="341" t="n">
        <f aca="false">SUM(J5398:J5403)</f>
        <v>23599.764</v>
      </c>
      <c r="K5404" s="335" t="n">
        <f aca="false">SUM(K5398:K5403)</f>
        <v>10855.236</v>
      </c>
      <c r="L5404" s="330"/>
      <c r="M5404" s="262"/>
      <c r="N5404" s="262"/>
      <c r="O5404" s="262"/>
      <c r="P5404" s="262"/>
      <c r="Q5404" s="262"/>
      <c r="R5404" s="331" t="n">
        <f aca="false">SUM(R5398:R5403)</f>
        <v>85.37</v>
      </c>
    </row>
    <row r="5405" s="1" customFormat="true" ht="12.75" hidden="false" customHeight="false" outlineLevel="0" collapsed="false">
      <c r="A5405" s="262"/>
      <c r="B5405" s="272" t="s">
        <v>914</v>
      </c>
      <c r="C5405" s="342"/>
      <c r="D5405" s="342"/>
      <c r="E5405" s="262"/>
      <c r="F5405" s="262"/>
      <c r="G5405" s="333"/>
      <c r="H5405" s="343" t="n">
        <v>0</v>
      </c>
      <c r="I5405" s="344" t="n">
        <f aca="false">K5406/J5406</f>
        <v>0.459972226840913</v>
      </c>
      <c r="J5405" s="345"/>
      <c r="K5405" s="335"/>
      <c r="L5405" s="330"/>
      <c r="M5405" s="262"/>
      <c r="N5405" s="262"/>
      <c r="O5405" s="262"/>
      <c r="P5405" s="262"/>
      <c r="Q5405" s="262"/>
      <c r="R5405" s="331"/>
    </row>
    <row r="5406" s="1" customFormat="true" ht="13.5" hidden="false" customHeight="false" outlineLevel="0" collapsed="false">
      <c r="A5406" s="346"/>
      <c r="B5406" s="346" t="s">
        <v>915</v>
      </c>
      <c r="C5406" s="346"/>
      <c r="D5406" s="346"/>
      <c r="E5406" s="346"/>
      <c r="F5406" s="347"/>
      <c r="G5406" s="348"/>
      <c r="H5406" s="349" t="n">
        <f aca="false">SUM(H5404:H5405)</f>
        <v>34455</v>
      </c>
      <c r="I5406" s="350" t="n">
        <f aca="false">K5406/H5406</f>
        <v>0.315055463648237</v>
      </c>
      <c r="J5406" s="351" t="n">
        <f aca="false">SUM(J5404:J5405)</f>
        <v>23599.764</v>
      </c>
      <c r="K5406" s="352" t="n">
        <f aca="false">H5406-J5406</f>
        <v>10855.236</v>
      </c>
      <c r="L5406" s="330"/>
      <c r="M5406" s="262"/>
      <c r="N5406" s="262"/>
      <c r="O5406" s="262"/>
      <c r="P5406" s="262"/>
      <c r="Q5406" s="262"/>
      <c r="R5406" s="331"/>
    </row>
    <row r="5407" s="1" customFormat="true" ht="13.5" hidden="false" customHeight="false" outlineLevel="0" collapsed="false">
      <c r="A5407" s="262"/>
      <c r="B5407" s="332"/>
      <c r="C5407" s="342"/>
      <c r="D5407" s="342"/>
      <c r="E5407" s="262"/>
      <c r="F5407" s="262"/>
      <c r="G5407" s="262"/>
      <c r="H5407" s="262"/>
      <c r="I5407" s="354"/>
      <c r="J5407" s="354"/>
      <c r="K5407" s="355"/>
      <c r="L5407" s="330"/>
      <c r="M5407" s="262"/>
      <c r="N5407" s="262"/>
      <c r="O5407" s="262"/>
      <c r="P5407" s="262"/>
      <c r="Q5407" s="262"/>
      <c r="R5407" s="331"/>
    </row>
    <row r="5408" s="1" customFormat="true" ht="13.5" hidden="false" customHeight="false" outlineLevel="0" collapsed="false">
      <c r="A5408" s="322"/>
      <c r="B5408" s="323" t="s">
        <v>5317</v>
      </c>
      <c r="C5408" s="324"/>
      <c r="D5408" s="325" t="n">
        <v>42816</v>
      </c>
      <c r="E5408" s="322"/>
      <c r="F5408" s="322" t="s">
        <v>5306</v>
      </c>
      <c r="G5408" s="324"/>
      <c r="H5408" s="326" t="n">
        <v>0</v>
      </c>
      <c r="I5408" s="327" t="s">
        <v>358</v>
      </c>
      <c r="J5408" s="328" t="n">
        <v>65</v>
      </c>
      <c r="K5408" s="329" t="n">
        <v>59</v>
      </c>
      <c r="L5408" s="330"/>
      <c r="M5408" s="262"/>
      <c r="N5408" s="262"/>
      <c r="O5408" s="262"/>
      <c r="P5408" s="262"/>
      <c r="Q5408" s="262"/>
      <c r="R5408" s="331"/>
    </row>
    <row r="5409" s="1" customFormat="true" ht="12.75" hidden="false" customHeight="false" outlineLevel="0" collapsed="false">
      <c r="A5409" s="262" t="n">
        <v>202</v>
      </c>
      <c r="B5409" s="332" t="s">
        <v>1818</v>
      </c>
      <c r="C5409" s="332" t="s">
        <v>1819</v>
      </c>
      <c r="D5409" s="332" t="s">
        <v>1820</v>
      </c>
      <c r="E5409" s="262"/>
      <c r="F5409" s="331" t="n">
        <v>0.18</v>
      </c>
      <c r="G5409" s="333" t="n">
        <v>36</v>
      </c>
      <c r="H5409" s="333" t="n">
        <f aca="false">A5409*G5409*(1-H5408/100)</f>
        <v>7272</v>
      </c>
      <c r="I5409" s="334" t="n">
        <v>26.39</v>
      </c>
      <c r="J5409" s="334" t="n">
        <f aca="false">(A5409*I5409)/J5408*K5408</f>
        <v>4838.708</v>
      </c>
      <c r="K5409" s="335" t="n">
        <f aca="false">H5409-J5409</f>
        <v>2433.292</v>
      </c>
      <c r="L5409" s="330"/>
      <c r="M5409" s="262"/>
      <c r="N5409" s="262" t="n">
        <v>26.39</v>
      </c>
      <c r="O5409" s="262" t="n">
        <v>0.29</v>
      </c>
      <c r="P5409" s="262"/>
      <c r="Q5409" s="262" t="n">
        <v>36</v>
      </c>
      <c r="R5409" s="331" t="n">
        <f aca="false">A5409*F5409</f>
        <v>36.36</v>
      </c>
    </row>
    <row r="5410" s="1" customFormat="true" ht="12.75" hidden="false" customHeight="false" outlineLevel="0" collapsed="false">
      <c r="A5410" s="262" t="n">
        <v>2</v>
      </c>
      <c r="B5410" s="332" t="s">
        <v>5318</v>
      </c>
      <c r="C5410" s="332" t="s">
        <v>5319</v>
      </c>
      <c r="D5410" s="332" t="s">
        <v>5320</v>
      </c>
      <c r="E5410" s="262"/>
      <c r="F5410" s="331" t="n">
        <v>370</v>
      </c>
      <c r="G5410" s="333" t="n">
        <v>51000</v>
      </c>
      <c r="H5410" s="333" t="n">
        <f aca="false">A5410*G5410*(1-H5408/100)</f>
        <v>102000</v>
      </c>
      <c r="I5410" s="334" t="n">
        <v>40014</v>
      </c>
      <c r="J5410" s="334" t="n">
        <f aca="false">(A5410*I5410)/J5408*K5408</f>
        <v>72640.8</v>
      </c>
      <c r="K5410" s="335" t="n">
        <f aca="false">H5410-J5410</f>
        <v>29359.2</v>
      </c>
      <c r="L5410" s="330"/>
      <c r="M5410" s="262"/>
      <c r="N5410" s="262" t="n">
        <v>40014</v>
      </c>
      <c r="O5410" s="262" t="n">
        <v>456</v>
      </c>
      <c r="P5410" s="262" t="n">
        <v>56019.6</v>
      </c>
      <c r="Q5410" s="262" t="n">
        <v>52018.2</v>
      </c>
      <c r="R5410" s="331" t="n">
        <f aca="false">A5410*F5410</f>
        <v>740</v>
      </c>
    </row>
    <row r="5411" s="1" customFormat="true" ht="12.75" hidden="false" customHeight="false" outlineLevel="0" collapsed="false">
      <c r="A5411" s="336" t="n">
        <f aca="false">SUM(A5409:A5410)</f>
        <v>204</v>
      </c>
      <c r="B5411" s="336" t="s">
        <v>377</v>
      </c>
      <c r="C5411" s="336"/>
      <c r="D5411" s="336"/>
      <c r="E5411" s="336"/>
      <c r="F5411" s="337" t="n">
        <f aca="false">R5411</f>
        <v>776.36</v>
      </c>
      <c r="G5411" s="338"/>
      <c r="H5411" s="339" t="n">
        <f aca="false">SUM(H5409:H5410)</f>
        <v>109272</v>
      </c>
      <c r="I5411" s="340"/>
      <c r="J5411" s="341" t="n">
        <f aca="false">SUM(J5409:J5410)</f>
        <v>77479.508</v>
      </c>
      <c r="K5411" s="335" t="n">
        <f aca="false">SUM(K5409:K5410)</f>
        <v>31792.492</v>
      </c>
      <c r="L5411" s="330"/>
      <c r="M5411" s="262"/>
      <c r="N5411" s="262"/>
      <c r="O5411" s="262"/>
      <c r="P5411" s="262"/>
      <c r="Q5411" s="262"/>
      <c r="R5411" s="331" t="n">
        <f aca="false">SUM(R5409:R5410)</f>
        <v>776.36</v>
      </c>
    </row>
    <row r="5412" s="1" customFormat="true" ht="12.75" hidden="false" customHeight="false" outlineLevel="0" collapsed="false">
      <c r="A5412" s="262"/>
      <c r="B5412" s="272" t="s">
        <v>914</v>
      </c>
      <c r="C5412" s="342"/>
      <c r="D5412" s="342"/>
      <c r="E5412" s="262"/>
      <c r="F5412" s="262"/>
      <c r="G5412" s="333"/>
      <c r="H5412" s="343" t="n">
        <v>0</v>
      </c>
      <c r="I5412" s="344" t="n">
        <f aca="false">K5413/J5413</f>
        <v>0.410334200883155</v>
      </c>
      <c r="J5412" s="345"/>
      <c r="K5412" s="335"/>
      <c r="L5412" s="330"/>
      <c r="M5412" s="262"/>
      <c r="N5412" s="262"/>
      <c r="O5412" s="262"/>
      <c r="P5412" s="262"/>
      <c r="Q5412" s="262"/>
      <c r="R5412" s="331"/>
    </row>
    <row r="5413" s="1" customFormat="true" ht="13.5" hidden="false" customHeight="false" outlineLevel="0" collapsed="false">
      <c r="A5413" s="346"/>
      <c r="B5413" s="346" t="s">
        <v>915</v>
      </c>
      <c r="C5413" s="346"/>
      <c r="D5413" s="346"/>
      <c r="E5413" s="346"/>
      <c r="F5413" s="347"/>
      <c r="G5413" s="348"/>
      <c r="H5413" s="349" t="n">
        <f aca="false">SUM(H5411:H5412)</f>
        <v>109272</v>
      </c>
      <c r="I5413" s="350" t="n">
        <f aca="false">K5413/H5413</f>
        <v>0.290948202650267</v>
      </c>
      <c r="J5413" s="351" t="n">
        <f aca="false">SUM(J5411:J5412)</f>
        <v>77479.508</v>
      </c>
      <c r="K5413" s="352" t="n">
        <f aca="false">H5413-J5413</f>
        <v>31792.492</v>
      </c>
      <c r="L5413" s="330"/>
      <c r="M5413" s="262"/>
      <c r="N5413" s="262"/>
      <c r="O5413" s="262"/>
      <c r="P5413" s="262"/>
      <c r="Q5413" s="262"/>
      <c r="R5413" s="331"/>
    </row>
    <row r="5414" s="1" customFormat="true" ht="13.5" hidden="false" customHeight="false" outlineLevel="0" collapsed="false">
      <c r="A5414" s="262"/>
      <c r="B5414" s="332"/>
      <c r="C5414" s="342"/>
      <c r="D5414" s="342"/>
      <c r="E5414" s="262"/>
      <c r="F5414" s="262"/>
      <c r="G5414" s="262"/>
      <c r="H5414" s="262"/>
      <c r="I5414" s="354"/>
      <c r="J5414" s="354"/>
      <c r="K5414" s="355"/>
      <c r="L5414" s="330"/>
      <c r="M5414" s="262"/>
      <c r="N5414" s="262"/>
      <c r="O5414" s="262"/>
      <c r="P5414" s="262"/>
      <c r="Q5414" s="262"/>
      <c r="R5414" s="331"/>
    </row>
    <row r="5415" s="1" customFormat="true" ht="13.5" hidden="false" customHeight="false" outlineLevel="0" collapsed="false">
      <c r="A5415" s="322"/>
      <c r="B5415" s="323" t="s">
        <v>2170</v>
      </c>
      <c r="C5415" s="324" t="s">
        <v>2120</v>
      </c>
      <c r="D5415" s="325" t="n">
        <v>42816</v>
      </c>
      <c r="E5415" s="322"/>
      <c r="F5415" s="322" t="s">
        <v>5306</v>
      </c>
      <c r="G5415" s="324"/>
      <c r="H5415" s="326" t="n">
        <v>0</v>
      </c>
      <c r="I5415" s="327" t="s">
        <v>358</v>
      </c>
      <c r="J5415" s="328" t="n">
        <v>65</v>
      </c>
      <c r="K5415" s="329" t="n">
        <v>59</v>
      </c>
      <c r="L5415" s="330"/>
      <c r="M5415" s="262"/>
      <c r="N5415" s="262"/>
      <c r="O5415" s="262"/>
      <c r="P5415" s="262"/>
      <c r="Q5415" s="262"/>
      <c r="R5415" s="331"/>
    </row>
    <row r="5416" s="1" customFormat="true" ht="12.75" hidden="false" customHeight="false" outlineLevel="0" collapsed="false">
      <c r="A5416" s="262" t="n">
        <v>4</v>
      </c>
      <c r="B5416" s="332" t="s">
        <v>5321</v>
      </c>
      <c r="C5416" s="332" t="s">
        <v>2628</v>
      </c>
      <c r="D5416" s="332" t="s">
        <v>4028</v>
      </c>
      <c r="E5416" s="262"/>
      <c r="F5416" s="331" t="n">
        <v>1.58</v>
      </c>
      <c r="G5416" s="333" t="n">
        <v>1269</v>
      </c>
      <c r="H5416" s="333" t="n">
        <f aca="false">A5416*G5416*(1-H5415/100)</f>
        <v>5076</v>
      </c>
      <c r="I5416" s="334" t="n">
        <v>975.78</v>
      </c>
      <c r="J5416" s="334" t="n">
        <f aca="false">(A5416*I5416)/J5415*K5415</f>
        <v>3542.832</v>
      </c>
      <c r="K5416" s="335" t="n">
        <f aca="false">H5416-J5416</f>
        <v>1533.168</v>
      </c>
      <c r="L5416" s="330"/>
      <c r="M5416" s="262"/>
      <c r="N5416" s="262" t="n">
        <v>975.78</v>
      </c>
      <c r="O5416" s="262" t="n">
        <v>11.12</v>
      </c>
      <c r="P5416" s="262" t="n">
        <v>1760</v>
      </c>
      <c r="Q5416" s="262" t="n">
        <v>1269</v>
      </c>
      <c r="R5416" s="331" t="n">
        <f aca="false">A5416*F5416</f>
        <v>6.32</v>
      </c>
    </row>
    <row r="5417" s="1" customFormat="true" ht="12.75" hidden="false" customHeight="false" outlineLevel="0" collapsed="false">
      <c r="A5417" s="336" t="n">
        <f aca="false">SUM(A5416:A5416)</f>
        <v>4</v>
      </c>
      <c r="B5417" s="336" t="s">
        <v>377</v>
      </c>
      <c r="C5417" s="336"/>
      <c r="D5417" s="336"/>
      <c r="E5417" s="336"/>
      <c r="F5417" s="337" t="n">
        <f aca="false">R5417</f>
        <v>6.32</v>
      </c>
      <c r="G5417" s="338"/>
      <c r="H5417" s="339" t="n">
        <f aca="false">SUM(H5416:H5416)</f>
        <v>5076</v>
      </c>
      <c r="I5417" s="340"/>
      <c r="J5417" s="341" t="n">
        <f aca="false">SUM(J5416:J5416)</f>
        <v>3542.832</v>
      </c>
      <c r="K5417" s="335" t="n">
        <f aca="false">SUM(K5416:K5416)</f>
        <v>1533.168</v>
      </c>
      <c r="L5417" s="330"/>
      <c r="M5417" s="262"/>
      <c r="N5417" s="262"/>
      <c r="O5417" s="262"/>
      <c r="P5417" s="262"/>
      <c r="Q5417" s="262"/>
      <c r="R5417" s="331" t="n">
        <f aca="false">SUM(R5416:R5416)</f>
        <v>6.32</v>
      </c>
    </row>
    <row r="5418" s="1" customFormat="true" ht="12.75" hidden="false" customHeight="false" outlineLevel="0" collapsed="false">
      <c r="A5418" s="262"/>
      <c r="B5418" s="272" t="s">
        <v>914</v>
      </c>
      <c r="C5418" s="342"/>
      <c r="D5418" s="342"/>
      <c r="E5418" s="262"/>
      <c r="F5418" s="262"/>
      <c r="G5418" s="333"/>
      <c r="H5418" s="343" t="n">
        <v>0</v>
      </c>
      <c r="I5418" s="344" t="n">
        <f aca="false">K5419/J5419</f>
        <v>0.432752103402024</v>
      </c>
      <c r="J5418" s="345"/>
      <c r="K5418" s="335"/>
      <c r="L5418" s="330"/>
      <c r="M5418" s="262"/>
      <c r="N5418" s="262"/>
      <c r="O5418" s="262"/>
      <c r="P5418" s="262"/>
      <c r="Q5418" s="262"/>
      <c r="R5418" s="331"/>
    </row>
    <row r="5419" s="1" customFormat="true" ht="13.5" hidden="false" customHeight="false" outlineLevel="0" collapsed="false">
      <c r="A5419" s="346"/>
      <c r="B5419" s="346" t="s">
        <v>915</v>
      </c>
      <c r="C5419" s="346"/>
      <c r="D5419" s="346"/>
      <c r="E5419" s="346"/>
      <c r="F5419" s="347"/>
      <c r="G5419" s="348"/>
      <c r="H5419" s="349" t="n">
        <f aca="false">SUM(H5417:H5418)</f>
        <v>5076</v>
      </c>
      <c r="I5419" s="350" t="n">
        <f aca="false">K5419/H5419</f>
        <v>0.302042553191489</v>
      </c>
      <c r="J5419" s="351" t="n">
        <f aca="false">SUM(J5417:J5418)</f>
        <v>3542.832</v>
      </c>
      <c r="K5419" s="352" t="n">
        <f aca="false">H5419-J5419</f>
        <v>1533.168</v>
      </c>
      <c r="L5419" s="330"/>
      <c r="M5419" s="262"/>
      <c r="N5419" s="262"/>
      <c r="O5419" s="262"/>
      <c r="P5419" s="262"/>
      <c r="Q5419" s="262"/>
      <c r="R5419" s="331"/>
    </row>
    <row r="5420" s="1" customFormat="true" ht="13.5" hidden="false" customHeight="false" outlineLevel="0" collapsed="false">
      <c r="A5420" s="262"/>
      <c r="B5420" s="332"/>
      <c r="C5420" s="342"/>
      <c r="D5420" s="342"/>
      <c r="E5420" s="262"/>
      <c r="F5420" s="262"/>
      <c r="G5420" s="262"/>
      <c r="H5420" s="262"/>
      <c r="I5420" s="354"/>
      <c r="J5420" s="354"/>
      <c r="K5420" s="355"/>
      <c r="L5420" s="330"/>
      <c r="M5420" s="262"/>
      <c r="N5420" s="262"/>
      <c r="O5420" s="262"/>
      <c r="P5420" s="262"/>
      <c r="Q5420" s="262"/>
      <c r="R5420" s="331"/>
    </row>
    <row r="5421" s="1" customFormat="true" ht="13.5" hidden="false" customHeight="false" outlineLevel="0" collapsed="false">
      <c r="A5421" s="322"/>
      <c r="B5421" s="323" t="s">
        <v>385</v>
      </c>
      <c r="C5421" s="324"/>
      <c r="D5421" s="325" t="n">
        <v>42816</v>
      </c>
      <c r="E5421" s="322"/>
      <c r="F5421" s="322" t="s">
        <v>5322</v>
      </c>
      <c r="G5421" s="324"/>
      <c r="H5421" s="326" t="n">
        <v>0</v>
      </c>
      <c r="I5421" s="327" t="s">
        <v>358</v>
      </c>
      <c r="J5421" s="328" t="n">
        <v>65</v>
      </c>
      <c r="K5421" s="329" t="n">
        <v>59</v>
      </c>
      <c r="L5421" s="330"/>
      <c r="M5421" s="262"/>
      <c r="N5421" s="262"/>
      <c r="O5421" s="262"/>
      <c r="P5421" s="262"/>
      <c r="Q5421" s="262"/>
      <c r="R5421" s="331"/>
    </row>
    <row r="5422" s="1" customFormat="true" ht="12.75" hidden="false" customHeight="false" outlineLevel="0" collapsed="false">
      <c r="A5422" s="262" t="n">
        <v>3</v>
      </c>
      <c r="B5422" s="332" t="s">
        <v>777</v>
      </c>
      <c r="C5422" s="332" t="s">
        <v>775</v>
      </c>
      <c r="D5422" s="332" t="s">
        <v>1046</v>
      </c>
      <c r="E5422" s="262"/>
      <c r="F5422" s="331" t="n">
        <v>2.5</v>
      </c>
      <c r="G5422" s="333" t="n">
        <v>750</v>
      </c>
      <c r="H5422" s="333" t="n">
        <f aca="false">A5422*G5422*(1-H5421/100)</f>
        <v>2250</v>
      </c>
      <c r="I5422" s="334" t="n">
        <v>624.455</v>
      </c>
      <c r="J5422" s="334" t="n">
        <f aca="false">(A5422*I5422)/J5421*K5421</f>
        <v>1700.439</v>
      </c>
      <c r="K5422" s="335" t="n">
        <f aca="false">H5422-J5422</f>
        <v>549.561</v>
      </c>
      <c r="L5422" s="330"/>
      <c r="M5422" s="262"/>
      <c r="N5422" s="262" t="n">
        <v>624.455</v>
      </c>
      <c r="O5422" s="262" t="n">
        <v>7.39</v>
      </c>
      <c r="P5422" s="262" t="n">
        <v>750</v>
      </c>
      <c r="Q5422" s="262" t="n">
        <v>780.5687</v>
      </c>
      <c r="R5422" s="331" t="n">
        <f aca="false">A5422*F5422</f>
        <v>7.5</v>
      </c>
    </row>
    <row r="5423" s="1" customFormat="true" ht="12.75" hidden="false" customHeight="false" outlineLevel="0" collapsed="false">
      <c r="A5423" s="262" t="n">
        <v>3</v>
      </c>
      <c r="B5423" s="332" t="s">
        <v>1302</v>
      </c>
      <c r="C5423" s="332" t="s">
        <v>830</v>
      </c>
      <c r="D5423" s="332" t="s">
        <v>1049</v>
      </c>
      <c r="E5423" s="262"/>
      <c r="F5423" s="331" t="n">
        <v>1.1</v>
      </c>
      <c r="G5423" s="333" t="n">
        <v>550</v>
      </c>
      <c r="H5423" s="333" t="n">
        <f aca="false">A5423*G5423*(1-H5421/100)</f>
        <v>1650</v>
      </c>
      <c r="I5423" s="334" t="n">
        <v>145.6</v>
      </c>
      <c r="J5423" s="334" t="n">
        <f aca="false">(A5423*I5423)/J5421*K5421</f>
        <v>396.48</v>
      </c>
      <c r="K5423" s="335" t="n">
        <f aca="false">H5423-J5423</f>
        <v>1253.52</v>
      </c>
      <c r="L5423" s="330"/>
      <c r="M5423" s="262"/>
      <c r="N5423" s="262" t="n">
        <v>145.6</v>
      </c>
      <c r="O5423" s="262" t="n">
        <v>1.6</v>
      </c>
      <c r="P5423" s="262" t="n">
        <v>550</v>
      </c>
      <c r="Q5423" s="262" t="n">
        <v>218.4</v>
      </c>
      <c r="R5423" s="331" t="n">
        <f aca="false">A5423*F5423</f>
        <v>3.3</v>
      </c>
    </row>
    <row r="5424" s="1" customFormat="true" ht="12.75" hidden="false" customHeight="false" outlineLevel="0" collapsed="false">
      <c r="A5424" s="262" t="n">
        <v>4</v>
      </c>
      <c r="B5424" s="332" t="s">
        <v>1308</v>
      </c>
      <c r="C5424" s="332" t="s">
        <v>830</v>
      </c>
      <c r="D5424" s="332" t="s">
        <v>1339</v>
      </c>
      <c r="E5424" s="262"/>
      <c r="F5424" s="331" t="n">
        <v>2.2</v>
      </c>
      <c r="G5424" s="333" t="n">
        <v>435</v>
      </c>
      <c r="H5424" s="333" t="n">
        <f aca="false">A5424*G5424*(1-H5421/100)</f>
        <v>1740</v>
      </c>
      <c r="I5424" s="334" t="n">
        <v>290.29</v>
      </c>
      <c r="J5424" s="334" t="n">
        <f aca="false">(A5424*I5424)/J5421*K5421</f>
        <v>1053.976</v>
      </c>
      <c r="K5424" s="335" t="n">
        <f aca="false">H5424-J5424</f>
        <v>686.024</v>
      </c>
      <c r="L5424" s="330"/>
      <c r="M5424" s="262"/>
      <c r="N5424" s="262" t="n">
        <v>290.29</v>
      </c>
      <c r="O5424" s="262" t="n">
        <v>3.19</v>
      </c>
      <c r="P5424" s="262" t="n">
        <v>435.435</v>
      </c>
      <c r="Q5424" s="262" t="n">
        <v>435.435</v>
      </c>
      <c r="R5424" s="331" t="n">
        <f aca="false">A5424*F5424</f>
        <v>8.8</v>
      </c>
    </row>
    <row r="5425" s="1" customFormat="true" ht="12.75" hidden="false" customHeight="false" outlineLevel="0" collapsed="false">
      <c r="A5425" s="262" t="n">
        <v>2</v>
      </c>
      <c r="B5425" s="332" t="s">
        <v>5323</v>
      </c>
      <c r="C5425" s="332" t="s">
        <v>1048</v>
      </c>
      <c r="D5425" s="332" t="s">
        <v>5324</v>
      </c>
      <c r="E5425" s="262"/>
      <c r="F5425" s="331" t="n">
        <v>2.5</v>
      </c>
      <c r="G5425" s="333" t="n">
        <v>682</v>
      </c>
      <c r="H5425" s="333" t="n">
        <f aca="false">A5425*G5425*(1-H5421/100)</f>
        <v>1364</v>
      </c>
      <c r="I5425" s="334" t="n">
        <v>455</v>
      </c>
      <c r="J5425" s="334" t="n">
        <f aca="false">(A5425*I5425)/J5421*K5421</f>
        <v>826</v>
      </c>
      <c r="K5425" s="335" t="n">
        <f aca="false">H5425-J5425</f>
        <v>538</v>
      </c>
      <c r="L5425" s="330"/>
      <c r="M5425" s="262"/>
      <c r="N5425" s="262" t="n">
        <v>455</v>
      </c>
      <c r="O5425" s="262" t="n">
        <v>5</v>
      </c>
      <c r="P5425" s="262" t="n">
        <v>682.5</v>
      </c>
      <c r="Q5425" s="262" t="n">
        <v>546</v>
      </c>
      <c r="R5425" s="331" t="n">
        <f aca="false">A5425*F5425</f>
        <v>5</v>
      </c>
    </row>
    <row r="5426" s="1" customFormat="true" ht="12.75" hidden="false" customHeight="false" outlineLevel="0" collapsed="false">
      <c r="A5426" s="262" t="n">
        <v>5</v>
      </c>
      <c r="B5426" s="332" t="s">
        <v>832</v>
      </c>
      <c r="C5426" s="332" t="s">
        <v>833</v>
      </c>
      <c r="D5426" s="332" t="s">
        <v>834</v>
      </c>
      <c r="E5426" s="262"/>
      <c r="F5426" s="331" t="n">
        <v>0.03</v>
      </c>
      <c r="G5426" s="333" t="n">
        <v>34</v>
      </c>
      <c r="H5426" s="333" t="n">
        <f aca="false">A5426*G5426*(1-H5421/100)</f>
        <v>170</v>
      </c>
      <c r="I5426" s="334" t="n">
        <v>22.75</v>
      </c>
      <c r="J5426" s="334" t="n">
        <f aca="false">(A5426*I5426)/J5421*K5421</f>
        <v>103.25</v>
      </c>
      <c r="K5426" s="335" t="n">
        <f aca="false">H5426-J5426</f>
        <v>66.75</v>
      </c>
      <c r="L5426" s="330"/>
      <c r="M5426" s="262"/>
      <c r="N5426" s="262" t="n">
        <v>22.75</v>
      </c>
      <c r="O5426" s="262" t="n">
        <v>0.25</v>
      </c>
      <c r="P5426" s="262" t="n">
        <v>34.125</v>
      </c>
      <c r="Q5426" s="262" t="n">
        <v>36.4</v>
      </c>
      <c r="R5426" s="331" t="n">
        <f aca="false">A5426*F5426</f>
        <v>0.15</v>
      </c>
    </row>
    <row r="5427" s="1" customFormat="true" ht="12.75" hidden="false" customHeight="false" outlineLevel="0" collapsed="false">
      <c r="A5427" s="262" t="n">
        <v>14</v>
      </c>
      <c r="B5427" s="332" t="s">
        <v>837</v>
      </c>
      <c r="C5427" s="332" t="s">
        <v>833</v>
      </c>
      <c r="D5427" s="332" t="s">
        <v>1304</v>
      </c>
      <c r="E5427" s="262"/>
      <c r="F5427" s="331" t="n">
        <v>0.09</v>
      </c>
      <c r="G5427" s="333" t="n">
        <v>52</v>
      </c>
      <c r="H5427" s="333" t="n">
        <f aca="false">A5427*G5427*(1-H5421/100)</f>
        <v>728</v>
      </c>
      <c r="I5427" s="334" t="n">
        <v>34.58</v>
      </c>
      <c r="J5427" s="334" t="n">
        <f aca="false">(A5427*I5427)/J5421*K5421</f>
        <v>439.432</v>
      </c>
      <c r="K5427" s="335" t="n">
        <f aca="false">H5427-J5427</f>
        <v>288.568</v>
      </c>
      <c r="L5427" s="330"/>
      <c r="M5427" s="262"/>
      <c r="N5427" s="262" t="n">
        <v>34.58</v>
      </c>
      <c r="O5427" s="262" t="n">
        <v>0.38</v>
      </c>
      <c r="P5427" s="262" t="n">
        <v>51.87</v>
      </c>
      <c r="Q5427" s="262" t="n">
        <v>51.87</v>
      </c>
      <c r="R5427" s="331" t="n">
        <f aca="false">A5427*F5427</f>
        <v>1.26</v>
      </c>
    </row>
    <row r="5428" s="1" customFormat="true" ht="12.75" hidden="false" customHeight="false" outlineLevel="0" collapsed="false">
      <c r="A5428" s="262" t="n">
        <v>5</v>
      </c>
      <c r="B5428" s="332" t="s">
        <v>841</v>
      </c>
      <c r="C5428" s="332" t="s">
        <v>842</v>
      </c>
      <c r="D5428" s="332" t="s">
        <v>834</v>
      </c>
      <c r="E5428" s="262"/>
      <c r="F5428" s="331" t="n">
        <v>0.02</v>
      </c>
      <c r="G5428" s="333" t="n">
        <v>31</v>
      </c>
      <c r="H5428" s="333" t="n">
        <f aca="false">A5428*G5428*(1-H5421/100)</f>
        <v>155</v>
      </c>
      <c r="I5428" s="334" t="n">
        <v>20.93</v>
      </c>
      <c r="J5428" s="334" t="n">
        <f aca="false">(A5428*I5428)/J5421*K5421</f>
        <v>94.99</v>
      </c>
      <c r="K5428" s="335" t="n">
        <f aca="false">H5428-J5428</f>
        <v>60.01</v>
      </c>
      <c r="L5428" s="330"/>
      <c r="M5428" s="262"/>
      <c r="N5428" s="262" t="n">
        <v>20.93</v>
      </c>
      <c r="O5428" s="262" t="n">
        <v>0.23</v>
      </c>
      <c r="P5428" s="262" t="n">
        <v>31.395</v>
      </c>
      <c r="Q5428" s="262" t="n">
        <v>27.209</v>
      </c>
      <c r="R5428" s="331" t="n">
        <f aca="false">A5428*F5428</f>
        <v>0.1</v>
      </c>
    </row>
    <row r="5429" s="1" customFormat="true" ht="12.75" hidden="false" customHeight="false" outlineLevel="0" collapsed="false">
      <c r="A5429" s="262" t="n">
        <v>18</v>
      </c>
      <c r="B5429" s="332" t="s">
        <v>844</v>
      </c>
      <c r="C5429" s="332" t="s">
        <v>842</v>
      </c>
      <c r="D5429" s="332" t="s">
        <v>1305</v>
      </c>
      <c r="E5429" s="262"/>
      <c r="F5429" s="331" t="n">
        <v>0.03</v>
      </c>
      <c r="G5429" s="333" t="n">
        <v>50</v>
      </c>
      <c r="H5429" s="333" t="n">
        <f aca="false">A5429*G5429*(1-H5421/100)</f>
        <v>900</v>
      </c>
      <c r="I5429" s="334" t="n">
        <v>22.75</v>
      </c>
      <c r="J5429" s="334" t="n">
        <f aca="false">(A5429*I5429)/J5421*K5421</f>
        <v>371.7</v>
      </c>
      <c r="K5429" s="335" t="n">
        <f aca="false">H5429-J5429</f>
        <v>528.3</v>
      </c>
      <c r="L5429" s="330"/>
      <c r="M5429" s="262"/>
      <c r="N5429" s="262" t="n">
        <v>22.75</v>
      </c>
      <c r="O5429" s="262" t="n">
        <v>0.25</v>
      </c>
      <c r="P5429" s="262" t="n">
        <v>50</v>
      </c>
      <c r="Q5429" s="262" t="n">
        <v>29.575</v>
      </c>
      <c r="R5429" s="331" t="n">
        <f aca="false">A5429*F5429</f>
        <v>0.54</v>
      </c>
    </row>
    <row r="5430" s="1" customFormat="true" ht="12.75" hidden="false" customHeight="false" outlineLevel="0" collapsed="false">
      <c r="A5430" s="262" t="n">
        <v>8</v>
      </c>
      <c r="B5430" s="332" t="s">
        <v>1207</v>
      </c>
      <c r="C5430" s="332" t="s">
        <v>1208</v>
      </c>
      <c r="D5430" s="332" t="s">
        <v>1326</v>
      </c>
      <c r="E5430" s="262"/>
      <c r="F5430" s="331" t="n">
        <v>0.3</v>
      </c>
      <c r="G5430" s="333" t="n">
        <v>0</v>
      </c>
      <c r="H5430" s="333" t="n">
        <f aca="false">A5430*G5430*(1-H5421/100)</f>
        <v>0</v>
      </c>
      <c r="I5430" s="334" t="n">
        <v>34.2225</v>
      </c>
      <c r="J5430" s="334" t="n">
        <f aca="false">(A5430*I5430)/J5421*K5421</f>
        <v>248.508</v>
      </c>
      <c r="K5430" s="335" t="n">
        <f aca="false">H5430-J5430</f>
        <v>-248.508</v>
      </c>
      <c r="L5430" s="330"/>
      <c r="M5430" s="262"/>
      <c r="N5430" s="262" t="n">
        <v>34.2225</v>
      </c>
      <c r="O5430" s="262" t="n">
        <v>0.39</v>
      </c>
      <c r="P5430" s="262"/>
      <c r="Q5430" s="262" t="n">
        <v>46.5426</v>
      </c>
      <c r="R5430" s="331" t="n">
        <f aca="false">A5430*F5430</f>
        <v>2.4</v>
      </c>
    </row>
    <row r="5431" s="1" customFormat="true" ht="12.75" hidden="false" customHeight="false" outlineLevel="0" collapsed="false">
      <c r="A5431" s="262" t="n">
        <v>24</v>
      </c>
      <c r="B5431" s="332" t="s">
        <v>1925</v>
      </c>
      <c r="C5431" s="332" t="s">
        <v>1926</v>
      </c>
      <c r="D5431" s="332" t="s">
        <v>1927</v>
      </c>
      <c r="E5431" s="262"/>
      <c r="F5431" s="331" t="n">
        <v>0.33</v>
      </c>
      <c r="G5431" s="333" t="n">
        <v>0</v>
      </c>
      <c r="H5431" s="333" t="n">
        <f aca="false">A5431*G5431*(1-H5421/100)</f>
        <v>0</v>
      </c>
      <c r="I5431" s="334" t="n">
        <v>40.365</v>
      </c>
      <c r="J5431" s="334" t="n">
        <f aca="false">(A5431*I5431)/J5421*K5421</f>
        <v>879.336</v>
      </c>
      <c r="K5431" s="335" t="n">
        <f aca="false">H5431-J5431</f>
        <v>-879.336</v>
      </c>
      <c r="L5431" s="330"/>
      <c r="M5431" s="262"/>
      <c r="N5431" s="262" t="n">
        <v>40.365</v>
      </c>
      <c r="O5431" s="262" t="n">
        <v>0.46</v>
      </c>
      <c r="P5431" s="262"/>
      <c r="Q5431" s="262" t="n">
        <v>54.4928</v>
      </c>
      <c r="R5431" s="331" t="n">
        <f aca="false">A5431*F5431</f>
        <v>7.92</v>
      </c>
    </row>
    <row r="5432" s="1" customFormat="true" ht="12.75" hidden="false" customHeight="false" outlineLevel="0" collapsed="false">
      <c r="A5432" s="262" t="n">
        <v>8</v>
      </c>
      <c r="B5432" s="332" t="s">
        <v>1165</v>
      </c>
      <c r="C5432" s="332" t="s">
        <v>1278</v>
      </c>
      <c r="D5432" s="332" t="s">
        <v>1351</v>
      </c>
      <c r="E5432" s="262"/>
      <c r="F5432" s="331" t="n">
        <v>0.4</v>
      </c>
      <c r="G5432" s="333" t="n">
        <v>0</v>
      </c>
      <c r="H5432" s="333" t="n">
        <f aca="false">A5432*G5432*(1-H5421/100)</f>
        <v>0</v>
      </c>
      <c r="I5432" s="334" t="n">
        <v>87.75</v>
      </c>
      <c r="J5432" s="334" t="n">
        <f aca="false">(A5432*I5432)/J5421*K5421</f>
        <v>637.2</v>
      </c>
      <c r="K5432" s="335" t="n">
        <f aca="false">H5432-J5432</f>
        <v>-637.2</v>
      </c>
      <c r="L5432" s="330"/>
      <c r="M5432" s="262"/>
      <c r="N5432" s="262" t="n">
        <v>87.75</v>
      </c>
      <c r="O5432" s="262" t="n">
        <v>1</v>
      </c>
      <c r="P5432" s="262"/>
      <c r="Q5432" s="262" t="n">
        <v>92.1375</v>
      </c>
      <c r="R5432" s="331" t="n">
        <f aca="false">A5432*F5432</f>
        <v>3.2</v>
      </c>
    </row>
    <row r="5433" s="1" customFormat="true" ht="12.75" hidden="false" customHeight="false" outlineLevel="0" collapsed="false">
      <c r="A5433" s="262" t="n">
        <v>2</v>
      </c>
      <c r="B5433" s="332" t="s">
        <v>5325</v>
      </c>
      <c r="C5433" s="332" t="s">
        <v>5326</v>
      </c>
      <c r="D5433" s="332" t="s">
        <v>5327</v>
      </c>
      <c r="E5433" s="262"/>
      <c r="F5433" s="331" t="n">
        <v>2.2</v>
      </c>
      <c r="G5433" s="333" t="n">
        <v>329</v>
      </c>
      <c r="H5433" s="333" t="n">
        <f aca="false">A5433*G5433*(1-H5421/100)</f>
        <v>658</v>
      </c>
      <c r="I5433" s="334" t="n">
        <v>219.375</v>
      </c>
      <c r="J5433" s="334" t="n">
        <f aca="false">(A5433*I5433)/J5421*K5421</f>
        <v>398.25</v>
      </c>
      <c r="K5433" s="335" t="n">
        <f aca="false">H5433-J5433</f>
        <v>259.75</v>
      </c>
      <c r="L5433" s="330"/>
      <c r="M5433" s="262"/>
      <c r="N5433" s="262" t="n">
        <v>219.375</v>
      </c>
      <c r="O5433" s="262" t="n">
        <v>2.5</v>
      </c>
      <c r="P5433" s="262" t="n">
        <v>329.0625</v>
      </c>
      <c r="Q5433" s="262" t="n">
        <v>296.1562</v>
      </c>
      <c r="R5433" s="331" t="n">
        <f aca="false">A5433*F5433</f>
        <v>4.4</v>
      </c>
    </row>
    <row r="5434" s="1" customFormat="true" ht="12.75" hidden="false" customHeight="false" outlineLevel="0" collapsed="false">
      <c r="A5434" s="262" t="n">
        <v>1</v>
      </c>
      <c r="B5434" s="332" t="s">
        <v>1321</v>
      </c>
      <c r="C5434" s="332" t="s">
        <v>1247</v>
      </c>
      <c r="D5434" s="332" t="s">
        <v>1322</v>
      </c>
      <c r="E5434" s="262"/>
      <c r="F5434" s="331" t="n">
        <v>0.35</v>
      </c>
      <c r="G5434" s="333" t="n">
        <v>800</v>
      </c>
      <c r="H5434" s="333" t="n">
        <f aca="false">A5434*G5434*(1-H5421/100)</f>
        <v>800</v>
      </c>
      <c r="I5434" s="334" t="n">
        <v>301.6</v>
      </c>
      <c r="J5434" s="334" t="n">
        <f aca="false">(A5434*I5434)/J5421*K5421</f>
        <v>273.76</v>
      </c>
      <c r="K5434" s="335" t="n">
        <f aca="false">H5434-J5434</f>
        <v>526.24</v>
      </c>
      <c r="L5434" s="330"/>
      <c r="M5434" s="262"/>
      <c r="N5434" s="262" t="n">
        <v>301.6</v>
      </c>
      <c r="O5434" s="262" t="n">
        <v>3.2</v>
      </c>
      <c r="P5434" s="262" t="n">
        <v>800</v>
      </c>
      <c r="Q5434" s="262" t="n">
        <v>603.2</v>
      </c>
      <c r="R5434" s="331" t="n">
        <f aca="false">A5434*F5434</f>
        <v>0.35</v>
      </c>
    </row>
    <row r="5435" s="1" customFormat="true" ht="12.75" hidden="false" customHeight="false" outlineLevel="0" collapsed="false">
      <c r="A5435" s="262" t="n">
        <v>2</v>
      </c>
      <c r="B5435" s="332" t="s">
        <v>3647</v>
      </c>
      <c r="C5435" s="332" t="s">
        <v>1550</v>
      </c>
      <c r="D5435" s="332" t="s">
        <v>3648</v>
      </c>
      <c r="E5435" s="262"/>
      <c r="F5435" s="331"/>
      <c r="G5435" s="333" t="n">
        <v>240</v>
      </c>
      <c r="H5435" s="333" t="n">
        <f aca="false">A5435*G5435*(1-H5421/100)</f>
        <v>480</v>
      </c>
      <c r="I5435" s="334" t="n">
        <v>151.125</v>
      </c>
      <c r="J5435" s="334" t="n">
        <f aca="false">(A5435*I5435)/J5421*K5421</f>
        <v>274.35</v>
      </c>
      <c r="K5435" s="335" t="n">
        <f aca="false">H5435-J5435</f>
        <v>205.65</v>
      </c>
      <c r="L5435" s="330"/>
      <c r="M5435" s="262"/>
      <c r="N5435" s="262" t="n">
        <v>151.125</v>
      </c>
      <c r="O5435" s="262" t="n">
        <v>1.5</v>
      </c>
      <c r="P5435" s="262" t="n">
        <v>240</v>
      </c>
      <c r="Q5435" s="262" t="n">
        <v>302.25</v>
      </c>
      <c r="R5435" s="331" t="n">
        <f aca="false">A5435*F5435</f>
        <v>0</v>
      </c>
    </row>
    <row r="5436" s="1" customFormat="true" ht="12.75" hidden="false" customHeight="false" outlineLevel="0" collapsed="false">
      <c r="A5436" s="262" t="n">
        <v>2</v>
      </c>
      <c r="B5436" s="332" t="s">
        <v>3951</v>
      </c>
      <c r="C5436" s="332" t="s">
        <v>1550</v>
      </c>
      <c r="D5436" s="332" t="s">
        <v>3952</v>
      </c>
      <c r="E5436" s="262"/>
      <c r="F5436" s="331"/>
      <c r="G5436" s="333" t="n">
        <v>260</v>
      </c>
      <c r="H5436" s="333" t="n">
        <f aca="false">A5436*G5436*(1-H5421/100)</f>
        <v>520</v>
      </c>
      <c r="I5436" s="334" t="n">
        <v>161.2</v>
      </c>
      <c r="J5436" s="334" t="n">
        <f aca="false">(A5436*I5436)/J5421*K5421</f>
        <v>292.64</v>
      </c>
      <c r="K5436" s="335" t="n">
        <f aca="false">H5436-J5436</f>
        <v>227.36</v>
      </c>
      <c r="L5436" s="330"/>
      <c r="M5436" s="262"/>
      <c r="N5436" s="262" t="n">
        <v>161.2</v>
      </c>
      <c r="O5436" s="262" t="n">
        <v>1.6</v>
      </c>
      <c r="P5436" s="262" t="n">
        <v>260</v>
      </c>
      <c r="Q5436" s="262" t="n">
        <v>322.4</v>
      </c>
      <c r="R5436" s="331" t="n">
        <f aca="false">A5436*F5436</f>
        <v>0</v>
      </c>
    </row>
    <row r="5437" s="1" customFormat="true" ht="12.75" hidden="false" customHeight="false" outlineLevel="0" collapsed="false">
      <c r="A5437" s="262" t="n">
        <v>2</v>
      </c>
      <c r="B5437" s="332" t="s">
        <v>5328</v>
      </c>
      <c r="C5437" s="332" t="s">
        <v>1550</v>
      </c>
      <c r="D5437" s="332" t="s">
        <v>5329</v>
      </c>
      <c r="E5437" s="262"/>
      <c r="F5437" s="331" t="n">
        <v>0.69</v>
      </c>
      <c r="G5437" s="333" t="n">
        <v>730</v>
      </c>
      <c r="H5437" s="333" t="n">
        <f aca="false">A5437*G5437*(1-H5421/100)</f>
        <v>1460</v>
      </c>
      <c r="I5437" s="334" t="n">
        <v>456.3</v>
      </c>
      <c r="J5437" s="334" t="n">
        <f aca="false">(A5437*I5437)/J5421*K5421</f>
        <v>828.36</v>
      </c>
      <c r="K5437" s="335" t="n">
        <f aca="false">H5437-J5437</f>
        <v>631.64</v>
      </c>
      <c r="L5437" s="330"/>
      <c r="M5437" s="262"/>
      <c r="N5437" s="262" t="n">
        <v>456.3</v>
      </c>
      <c r="O5437" s="262" t="n">
        <v>5.2</v>
      </c>
      <c r="P5437" s="262" t="n">
        <v>730</v>
      </c>
      <c r="Q5437" s="262" t="n">
        <v>616.005</v>
      </c>
      <c r="R5437" s="331" t="n">
        <f aca="false">A5437*F5437</f>
        <v>1.38</v>
      </c>
    </row>
    <row r="5438" s="1" customFormat="true" ht="12.75" hidden="false" customHeight="false" outlineLevel="0" collapsed="false">
      <c r="A5438" s="262" t="n">
        <v>2</v>
      </c>
      <c r="B5438" s="332" t="s">
        <v>5330</v>
      </c>
      <c r="C5438" s="332" t="s">
        <v>2696</v>
      </c>
      <c r="D5438" s="332" t="s">
        <v>5331</v>
      </c>
      <c r="E5438" s="262"/>
      <c r="F5438" s="331" t="n">
        <v>0.7</v>
      </c>
      <c r="G5438" s="333" t="n">
        <v>1340</v>
      </c>
      <c r="H5438" s="333" t="n">
        <f aca="false">A5438*G5438*(1-H5421/100)</f>
        <v>2680</v>
      </c>
      <c r="I5438" s="334" t="n">
        <v>895.05</v>
      </c>
      <c r="J5438" s="334" t="n">
        <f aca="false">(A5438*I5438)/J5421*K5421</f>
        <v>1624.86</v>
      </c>
      <c r="K5438" s="335" t="n">
        <f aca="false">H5438-J5438</f>
        <v>1055.14</v>
      </c>
      <c r="L5438" s="330"/>
      <c r="M5438" s="262"/>
      <c r="N5438" s="262" t="n">
        <v>895.05</v>
      </c>
      <c r="O5438" s="262" t="n">
        <v>10.2</v>
      </c>
      <c r="P5438" s="262" t="n">
        <v>1340</v>
      </c>
      <c r="Q5438" s="262" t="n">
        <v>1208.3175</v>
      </c>
      <c r="R5438" s="331" t="n">
        <f aca="false">A5438*F5438</f>
        <v>1.4</v>
      </c>
    </row>
    <row r="5439" s="1" customFormat="true" ht="12.75" hidden="false" customHeight="false" outlineLevel="0" collapsed="false">
      <c r="A5439" s="262" t="n">
        <v>2</v>
      </c>
      <c r="B5439" s="332" t="s">
        <v>5332</v>
      </c>
      <c r="C5439" s="332" t="s">
        <v>1550</v>
      </c>
      <c r="D5439" s="332" t="s">
        <v>5333</v>
      </c>
      <c r="E5439" s="262"/>
      <c r="F5439" s="331" t="n">
        <v>0.65</v>
      </c>
      <c r="G5439" s="333" t="n">
        <v>840</v>
      </c>
      <c r="H5439" s="333" t="n">
        <f aca="false">A5439*G5439*(1-H5421/100)</f>
        <v>1680</v>
      </c>
      <c r="I5439" s="334" t="n">
        <v>495.7875</v>
      </c>
      <c r="J5439" s="334" t="n">
        <f aca="false">(A5439*I5439)/J5421*K5421</f>
        <v>900.045</v>
      </c>
      <c r="K5439" s="335" t="n">
        <f aca="false">H5439-J5439</f>
        <v>779.955</v>
      </c>
      <c r="L5439" s="330"/>
      <c r="M5439" s="262"/>
      <c r="N5439" s="262" t="n">
        <v>495.7875</v>
      </c>
      <c r="O5439" s="262" t="n">
        <v>5.65</v>
      </c>
      <c r="P5439" s="262" t="n">
        <v>840</v>
      </c>
      <c r="Q5439" s="262" t="n">
        <v>694.1025</v>
      </c>
      <c r="R5439" s="331" t="n">
        <f aca="false">A5439*F5439</f>
        <v>1.3</v>
      </c>
    </row>
    <row r="5440" s="1" customFormat="true" ht="12.75" hidden="false" customHeight="false" outlineLevel="0" collapsed="false">
      <c r="A5440" s="262" t="n">
        <v>2</v>
      </c>
      <c r="B5440" s="332" t="s">
        <v>2385</v>
      </c>
      <c r="C5440" s="332" t="s">
        <v>2386</v>
      </c>
      <c r="D5440" s="332" t="s">
        <v>2387</v>
      </c>
      <c r="E5440" s="262"/>
      <c r="F5440" s="331" t="n">
        <v>1.08</v>
      </c>
      <c r="G5440" s="333" t="n">
        <v>1000</v>
      </c>
      <c r="H5440" s="333" t="n">
        <f aca="false">A5440*G5440*(1-H5421/100)</f>
        <v>2000</v>
      </c>
      <c r="I5440" s="334" t="n">
        <v>590.5575</v>
      </c>
      <c r="J5440" s="334" t="n">
        <f aca="false">(A5440*I5440)/J5421*K5421</f>
        <v>1072.089</v>
      </c>
      <c r="K5440" s="335" t="n">
        <f aca="false">H5440-J5440</f>
        <v>927.911</v>
      </c>
      <c r="L5440" s="330"/>
      <c r="M5440" s="262"/>
      <c r="N5440" s="262" t="n">
        <v>590.5575</v>
      </c>
      <c r="O5440" s="262" t="n">
        <v>6.73</v>
      </c>
      <c r="P5440" s="262" t="n">
        <v>1000</v>
      </c>
      <c r="Q5440" s="262" t="n">
        <v>826.7805</v>
      </c>
      <c r="R5440" s="331" t="n">
        <f aca="false">A5440*F5440</f>
        <v>2.16</v>
      </c>
    </row>
    <row r="5441" s="1" customFormat="true" ht="12.75" hidden="false" customHeight="false" outlineLevel="0" collapsed="false">
      <c r="A5441" s="262" t="n">
        <v>2</v>
      </c>
      <c r="B5441" s="332" t="s">
        <v>3264</v>
      </c>
      <c r="C5441" s="332" t="s">
        <v>2386</v>
      </c>
      <c r="D5441" s="332" t="s">
        <v>3265</v>
      </c>
      <c r="E5441" s="262"/>
      <c r="F5441" s="331" t="n">
        <v>1.23</v>
      </c>
      <c r="G5441" s="333" t="n">
        <v>1120</v>
      </c>
      <c r="H5441" s="333" t="n">
        <f aca="false">A5441*G5441*(1-H5421/100)</f>
        <v>2240</v>
      </c>
      <c r="I5441" s="334" t="n">
        <v>659.88</v>
      </c>
      <c r="J5441" s="334" t="n">
        <f aca="false">(A5441*I5441)/J5421*K5421</f>
        <v>1197.936</v>
      </c>
      <c r="K5441" s="335" t="n">
        <f aca="false">H5441-J5441</f>
        <v>1042.064</v>
      </c>
      <c r="L5441" s="330"/>
      <c r="M5441" s="262"/>
      <c r="N5441" s="262" t="n">
        <v>659.88</v>
      </c>
      <c r="O5441" s="262" t="n">
        <v>7.52</v>
      </c>
      <c r="P5441" s="262" t="n">
        <v>1120</v>
      </c>
      <c r="Q5441" s="262" t="n">
        <v>923.832</v>
      </c>
      <c r="R5441" s="331" t="n">
        <f aca="false">A5441*F5441</f>
        <v>2.46</v>
      </c>
    </row>
    <row r="5442" s="1" customFormat="true" ht="12.75" hidden="false" customHeight="false" outlineLevel="0" collapsed="false">
      <c r="A5442" s="262" t="n">
        <v>2</v>
      </c>
      <c r="B5442" s="332" t="s">
        <v>4834</v>
      </c>
      <c r="C5442" s="332" t="s">
        <v>1550</v>
      </c>
      <c r="D5442" s="332" t="s">
        <v>4835</v>
      </c>
      <c r="E5442" s="262"/>
      <c r="F5442" s="331" t="n">
        <v>1.46</v>
      </c>
      <c r="G5442" s="333" t="n">
        <v>1130</v>
      </c>
      <c r="H5442" s="333" t="n">
        <f aca="false">A5442*G5442*(1-H5421/100)</f>
        <v>2260</v>
      </c>
      <c r="I5442" s="334" t="n">
        <v>753.675</v>
      </c>
      <c r="J5442" s="334" t="n">
        <f aca="false">(A5442*I5442)/J5421*K5421</f>
        <v>1368.21</v>
      </c>
      <c r="K5442" s="335" t="n">
        <f aca="false">H5442-J5442</f>
        <v>891.79</v>
      </c>
      <c r="L5442" s="330"/>
      <c r="M5442" s="262"/>
      <c r="N5442" s="262" t="n">
        <v>753.675</v>
      </c>
      <c r="O5442" s="262" t="n">
        <v>7.73</v>
      </c>
      <c r="P5442" s="262" t="n">
        <v>1130</v>
      </c>
      <c r="Q5442" s="262" t="n">
        <v>1055.145</v>
      </c>
      <c r="R5442" s="331" t="n">
        <f aca="false">A5442*F5442</f>
        <v>2.92</v>
      </c>
    </row>
    <row r="5443" s="1" customFormat="true" ht="12.75" hidden="false" customHeight="false" outlineLevel="0" collapsed="false">
      <c r="A5443" s="262" t="n">
        <v>6</v>
      </c>
      <c r="B5443" s="332" t="s">
        <v>1898</v>
      </c>
      <c r="C5443" s="332" t="s">
        <v>1664</v>
      </c>
      <c r="D5443" s="332" t="s">
        <v>1899</v>
      </c>
      <c r="E5443" s="262"/>
      <c r="F5443" s="331" t="n">
        <v>0.04</v>
      </c>
      <c r="G5443" s="333" t="n">
        <v>80</v>
      </c>
      <c r="H5443" s="333" t="n">
        <f aca="false">A5443*G5443*(1-H5421/100)</f>
        <v>480</v>
      </c>
      <c r="I5443" s="334" t="n">
        <v>45.63</v>
      </c>
      <c r="J5443" s="334" t="n">
        <f aca="false">(A5443*I5443)/J5421*K5421</f>
        <v>248.508</v>
      </c>
      <c r="K5443" s="335" t="n">
        <f aca="false">H5443-J5443</f>
        <v>231.492</v>
      </c>
      <c r="L5443" s="330"/>
      <c r="M5443" s="262"/>
      <c r="N5443" s="262" t="n">
        <v>45.63</v>
      </c>
      <c r="O5443" s="262" t="n">
        <v>0.52</v>
      </c>
      <c r="P5443" s="262" t="n">
        <v>80</v>
      </c>
      <c r="Q5443" s="262" t="n">
        <v>63.882</v>
      </c>
      <c r="R5443" s="331" t="n">
        <f aca="false">A5443*F5443</f>
        <v>0.24</v>
      </c>
    </row>
    <row r="5444" s="1" customFormat="true" ht="12.75" hidden="false" customHeight="false" outlineLevel="0" collapsed="false">
      <c r="A5444" s="262" t="n">
        <v>3</v>
      </c>
      <c r="B5444" s="332" t="s">
        <v>3428</v>
      </c>
      <c r="C5444" s="332" t="s">
        <v>1664</v>
      </c>
      <c r="D5444" s="332" t="s">
        <v>3429</v>
      </c>
      <c r="E5444" s="262"/>
      <c r="F5444" s="331" t="n">
        <v>0.04</v>
      </c>
      <c r="G5444" s="333" t="n">
        <v>80</v>
      </c>
      <c r="H5444" s="333" t="n">
        <f aca="false">A5444*G5444*(1-H5421/100)</f>
        <v>240</v>
      </c>
      <c r="I5444" s="334" t="n">
        <v>48.2625</v>
      </c>
      <c r="J5444" s="334" t="n">
        <f aca="false">(A5444*I5444)/J5421*K5421</f>
        <v>131.4225</v>
      </c>
      <c r="K5444" s="335" t="n">
        <f aca="false">H5444-J5444</f>
        <v>108.5775</v>
      </c>
      <c r="L5444" s="330"/>
      <c r="M5444" s="262"/>
      <c r="N5444" s="262" t="n">
        <v>48.2625</v>
      </c>
      <c r="O5444" s="262" t="n">
        <v>0.55</v>
      </c>
      <c r="P5444" s="262" t="n">
        <v>80</v>
      </c>
      <c r="Q5444" s="262" t="n">
        <v>67.5675</v>
      </c>
      <c r="R5444" s="331" t="n">
        <f aca="false">A5444*F5444</f>
        <v>0.12</v>
      </c>
    </row>
    <row r="5445" s="1" customFormat="true" ht="12.75" hidden="false" customHeight="false" outlineLevel="0" collapsed="false">
      <c r="A5445" s="262" t="n">
        <v>1</v>
      </c>
      <c r="B5445" s="332" t="s">
        <v>5334</v>
      </c>
      <c r="C5445" s="332" t="s">
        <v>5335</v>
      </c>
      <c r="D5445" s="332" t="s">
        <v>1668</v>
      </c>
      <c r="E5445" s="262"/>
      <c r="F5445" s="331" t="n">
        <v>1</v>
      </c>
      <c r="G5445" s="333" t="n">
        <v>0</v>
      </c>
      <c r="H5445" s="333" t="n">
        <f aca="false">A5445*G5445*(1-H5421/100)</f>
        <v>0</v>
      </c>
      <c r="I5445" s="334" t="n">
        <v>728</v>
      </c>
      <c r="J5445" s="334" t="n">
        <f aca="false">(A5445*I5445)/J5421*K5421</f>
        <v>660.8</v>
      </c>
      <c r="K5445" s="335" t="n">
        <f aca="false">H5445-J5445</f>
        <v>-660.8</v>
      </c>
      <c r="L5445" s="330"/>
      <c r="M5445" s="262"/>
      <c r="N5445" s="262" t="n">
        <v>728</v>
      </c>
      <c r="O5445" s="262" t="n">
        <v>7</v>
      </c>
      <c r="P5445" s="262"/>
      <c r="Q5445" s="262" t="n">
        <v>1092</v>
      </c>
      <c r="R5445" s="331" t="n">
        <f aca="false">A5445*F5445</f>
        <v>1</v>
      </c>
    </row>
    <row r="5446" s="1" customFormat="true" ht="12.75" hidden="false" customHeight="false" outlineLevel="0" collapsed="false">
      <c r="A5446" s="336" t="n">
        <f aca="false">SUM(A5422:A5445)</f>
        <v>123</v>
      </c>
      <c r="B5446" s="336" t="s">
        <v>377</v>
      </c>
      <c r="C5446" s="336"/>
      <c r="D5446" s="336"/>
      <c r="E5446" s="336"/>
      <c r="F5446" s="337" t="n">
        <f aca="false">R5446</f>
        <v>57.9</v>
      </c>
      <c r="G5446" s="338"/>
      <c r="H5446" s="339" t="n">
        <f aca="false">SUM(H5422:H5445)</f>
        <v>24455</v>
      </c>
      <c r="I5446" s="340"/>
      <c r="J5446" s="341" t="n">
        <f aca="false">SUM(J5422:J5445)</f>
        <v>16022.5415</v>
      </c>
      <c r="K5446" s="335" t="n">
        <f aca="false">SUM(K5422:K5445)</f>
        <v>8432.4585</v>
      </c>
      <c r="L5446" s="330"/>
      <c r="M5446" s="262"/>
      <c r="N5446" s="262"/>
      <c r="O5446" s="262"/>
      <c r="P5446" s="262"/>
      <c r="Q5446" s="262"/>
      <c r="R5446" s="331" t="n">
        <f aca="false">SUM(R5422:R5445)</f>
        <v>57.9</v>
      </c>
    </row>
    <row r="5447" s="1" customFormat="true" ht="12.75" hidden="false" customHeight="false" outlineLevel="0" collapsed="false">
      <c r="A5447" s="262"/>
      <c r="B5447" s="272" t="s">
        <v>914</v>
      </c>
      <c r="C5447" s="342"/>
      <c r="D5447" s="342"/>
      <c r="E5447" s="262"/>
      <c r="F5447" s="262"/>
      <c r="G5447" s="333"/>
      <c r="H5447" s="343" t="n">
        <v>0</v>
      </c>
      <c r="I5447" s="344" t="n">
        <f aca="false">K5448/J5448</f>
        <v>0.526287199817832</v>
      </c>
      <c r="J5447" s="345"/>
      <c r="K5447" s="335"/>
      <c r="L5447" s="330"/>
      <c r="M5447" s="262"/>
      <c r="N5447" s="262"/>
      <c r="O5447" s="262"/>
      <c r="P5447" s="262"/>
      <c r="Q5447" s="262"/>
      <c r="R5447" s="331"/>
    </row>
    <row r="5448" s="1" customFormat="true" ht="13.5" hidden="false" customHeight="false" outlineLevel="0" collapsed="false">
      <c r="A5448" s="346"/>
      <c r="B5448" s="346" t="s">
        <v>915</v>
      </c>
      <c r="C5448" s="346"/>
      <c r="D5448" s="346"/>
      <c r="E5448" s="346"/>
      <c r="F5448" s="347"/>
      <c r="G5448" s="348"/>
      <c r="H5448" s="349" t="n">
        <f aca="false">SUM(H5446:H5447)</f>
        <v>24455</v>
      </c>
      <c r="I5448" s="350" t="n">
        <f aca="false">K5448/H5448</f>
        <v>0.34481531384175</v>
      </c>
      <c r="J5448" s="351" t="n">
        <f aca="false">SUM(J5446:J5447)</f>
        <v>16022.5415</v>
      </c>
      <c r="K5448" s="352" t="n">
        <f aca="false">H5448-J5448</f>
        <v>8432.4585</v>
      </c>
      <c r="L5448" s="330"/>
      <c r="M5448" s="262"/>
      <c r="N5448" s="262"/>
      <c r="O5448" s="262"/>
      <c r="P5448" s="262"/>
      <c r="Q5448" s="262"/>
      <c r="R5448" s="331"/>
    </row>
    <row r="5449" s="1" customFormat="true" ht="13.5" hidden="false" customHeight="false" outlineLevel="0" collapsed="false">
      <c r="A5449" s="262"/>
      <c r="B5449" s="332"/>
      <c r="C5449" s="342"/>
      <c r="D5449" s="342"/>
      <c r="E5449" s="262"/>
      <c r="F5449" s="262"/>
      <c r="G5449" s="262"/>
      <c r="H5449" s="262"/>
      <c r="I5449" s="354"/>
      <c r="J5449" s="354"/>
      <c r="K5449" s="355"/>
      <c r="L5449" s="330"/>
      <c r="M5449" s="262"/>
      <c r="N5449" s="262"/>
      <c r="O5449" s="262"/>
      <c r="P5449" s="262"/>
      <c r="Q5449" s="262"/>
      <c r="R5449" s="331"/>
    </row>
    <row r="5450" s="1" customFormat="true" ht="13.5" hidden="false" customHeight="false" outlineLevel="0" collapsed="false">
      <c r="A5450" s="322"/>
      <c r="B5450" s="323" t="s">
        <v>395</v>
      </c>
      <c r="C5450" s="324"/>
      <c r="D5450" s="325" t="n">
        <v>42816</v>
      </c>
      <c r="E5450" s="322"/>
      <c r="F5450" s="322" t="s">
        <v>5336</v>
      </c>
      <c r="G5450" s="324"/>
      <c r="H5450" s="326" t="n">
        <v>0</v>
      </c>
      <c r="I5450" s="327" t="s">
        <v>358</v>
      </c>
      <c r="J5450" s="328" t="n">
        <v>65</v>
      </c>
      <c r="K5450" s="329" t="n">
        <v>59</v>
      </c>
      <c r="L5450" s="330"/>
      <c r="M5450" s="262"/>
      <c r="N5450" s="262"/>
      <c r="O5450" s="262"/>
      <c r="P5450" s="262"/>
      <c r="Q5450" s="262"/>
      <c r="R5450" s="331"/>
    </row>
    <row r="5451" s="1" customFormat="true" ht="12.75" hidden="false" customHeight="false" outlineLevel="0" collapsed="false">
      <c r="A5451" s="262" t="n">
        <v>3</v>
      </c>
      <c r="B5451" s="332" t="s">
        <v>263</v>
      </c>
      <c r="C5451" s="332" t="s">
        <v>780</v>
      </c>
      <c r="D5451" s="332" t="s">
        <v>2368</v>
      </c>
      <c r="E5451" s="262"/>
      <c r="F5451" s="331" t="n">
        <v>17</v>
      </c>
      <c r="G5451" s="333" t="n">
        <v>2715</v>
      </c>
      <c r="H5451" s="333" t="n">
        <f aca="false">A5451*G5451*(1-H5450/100)</f>
        <v>8145</v>
      </c>
      <c r="I5451" s="334" t="n">
        <v>2088.45</v>
      </c>
      <c r="J5451" s="334" t="n">
        <f aca="false">(A5451*I5451)/J5450*K5450</f>
        <v>5687.01</v>
      </c>
      <c r="K5451" s="335" t="n">
        <f aca="false">H5451-J5451</f>
        <v>2457.99</v>
      </c>
      <c r="L5451" s="330"/>
      <c r="M5451" s="262"/>
      <c r="N5451" s="262" t="n">
        <v>2088.45</v>
      </c>
      <c r="O5451" s="262" t="n">
        <v>23.8</v>
      </c>
      <c r="P5451" s="262" t="n">
        <v>2920</v>
      </c>
      <c r="Q5451" s="262" t="n">
        <v>2714.985</v>
      </c>
      <c r="R5451" s="331" t="n">
        <f aca="false">A5451*F5451</f>
        <v>51</v>
      </c>
    </row>
    <row r="5452" s="1" customFormat="true" ht="12.75" hidden="false" customHeight="false" outlineLevel="0" collapsed="false">
      <c r="A5452" s="262" t="n">
        <v>20</v>
      </c>
      <c r="B5452" s="332" t="s">
        <v>1302</v>
      </c>
      <c r="C5452" s="332" t="s">
        <v>830</v>
      </c>
      <c r="D5452" s="332" t="s">
        <v>1049</v>
      </c>
      <c r="E5452" s="262"/>
      <c r="F5452" s="331" t="n">
        <v>1.1</v>
      </c>
      <c r="G5452" s="333" t="n">
        <v>218</v>
      </c>
      <c r="H5452" s="333" t="n">
        <f aca="false">A5452*G5452*(1-H5450/100)</f>
        <v>4360</v>
      </c>
      <c r="I5452" s="334" t="n">
        <v>145.6</v>
      </c>
      <c r="J5452" s="334" t="n">
        <f aca="false">(A5452*I5452)/J5450*K5450</f>
        <v>2643.2</v>
      </c>
      <c r="K5452" s="335" t="n">
        <f aca="false">H5452-J5452</f>
        <v>1716.8</v>
      </c>
      <c r="L5452" s="330"/>
      <c r="M5452" s="262"/>
      <c r="N5452" s="262" t="n">
        <v>145.6</v>
      </c>
      <c r="O5452" s="262" t="n">
        <v>1.6</v>
      </c>
      <c r="P5452" s="262" t="n">
        <v>550</v>
      </c>
      <c r="Q5452" s="262" t="n">
        <v>218.4</v>
      </c>
      <c r="R5452" s="331" t="n">
        <f aca="false">A5452*F5452</f>
        <v>22</v>
      </c>
    </row>
    <row r="5453" s="1" customFormat="true" ht="12.75" hidden="false" customHeight="false" outlineLevel="0" collapsed="false">
      <c r="A5453" s="262" t="n">
        <v>20</v>
      </c>
      <c r="B5453" s="332" t="s">
        <v>2965</v>
      </c>
      <c r="C5453" s="332" t="s">
        <v>830</v>
      </c>
      <c r="D5453" s="332" t="s">
        <v>2966</v>
      </c>
      <c r="E5453" s="262"/>
      <c r="F5453" s="331" t="n">
        <v>1.3</v>
      </c>
      <c r="G5453" s="333" t="n">
        <v>238</v>
      </c>
      <c r="H5453" s="333" t="n">
        <f aca="false">A5453*G5453*(1-H5450/100)</f>
        <v>4760</v>
      </c>
      <c r="I5453" s="334" t="n">
        <v>163.8</v>
      </c>
      <c r="J5453" s="334" t="n">
        <f aca="false">(A5453*I5453)/J5450*K5450</f>
        <v>2973.6</v>
      </c>
      <c r="K5453" s="335" t="n">
        <f aca="false">H5453-J5453</f>
        <v>1786.4</v>
      </c>
      <c r="L5453" s="330"/>
      <c r="M5453" s="262"/>
      <c r="N5453" s="262" t="n">
        <v>163.8</v>
      </c>
      <c r="O5453" s="262" t="n">
        <v>1.8</v>
      </c>
      <c r="P5453" s="262" t="n">
        <v>550</v>
      </c>
      <c r="Q5453" s="262" t="n">
        <v>237.51</v>
      </c>
      <c r="R5453" s="331" t="n">
        <f aca="false">A5453*F5453</f>
        <v>26</v>
      </c>
    </row>
    <row r="5454" s="1" customFormat="true" ht="12.75" hidden="false" customHeight="false" outlineLevel="0" collapsed="false">
      <c r="A5454" s="262" t="n">
        <v>40</v>
      </c>
      <c r="B5454" s="332" t="s">
        <v>832</v>
      </c>
      <c r="C5454" s="332" t="s">
        <v>833</v>
      </c>
      <c r="D5454" s="332" t="s">
        <v>834</v>
      </c>
      <c r="E5454" s="262"/>
      <c r="F5454" s="331" t="n">
        <v>0.03</v>
      </c>
      <c r="G5454" s="333" t="n">
        <v>36</v>
      </c>
      <c r="H5454" s="333" t="n">
        <f aca="false">A5454*G5454*(1-H5450/100)</f>
        <v>1440</v>
      </c>
      <c r="I5454" s="334" t="n">
        <v>22.75</v>
      </c>
      <c r="J5454" s="334" t="n">
        <f aca="false">(A5454*I5454)/J5450*K5450</f>
        <v>826</v>
      </c>
      <c r="K5454" s="335" t="n">
        <f aca="false">H5454-J5454</f>
        <v>614</v>
      </c>
      <c r="L5454" s="330"/>
      <c r="M5454" s="262"/>
      <c r="N5454" s="262" t="n">
        <v>22.75</v>
      </c>
      <c r="O5454" s="262" t="n">
        <v>0.25</v>
      </c>
      <c r="P5454" s="262" t="n">
        <v>34.125</v>
      </c>
      <c r="Q5454" s="262" t="n">
        <v>36.4</v>
      </c>
      <c r="R5454" s="331" t="n">
        <f aca="false">A5454*F5454</f>
        <v>1.2</v>
      </c>
    </row>
    <row r="5455" s="1" customFormat="true" ht="12.75" hidden="false" customHeight="false" outlineLevel="0" collapsed="false">
      <c r="A5455" s="262" t="n">
        <v>40</v>
      </c>
      <c r="B5455" s="332" t="s">
        <v>841</v>
      </c>
      <c r="C5455" s="332" t="s">
        <v>842</v>
      </c>
      <c r="D5455" s="332" t="s">
        <v>834</v>
      </c>
      <c r="E5455" s="262"/>
      <c r="F5455" s="331" t="n">
        <v>0.02</v>
      </c>
      <c r="G5455" s="333" t="n">
        <v>27</v>
      </c>
      <c r="H5455" s="333" t="n">
        <f aca="false">A5455*G5455*(1-H5450/100)</f>
        <v>1080</v>
      </c>
      <c r="I5455" s="334" t="n">
        <v>20.93</v>
      </c>
      <c r="J5455" s="334" t="n">
        <f aca="false">(A5455*I5455)/J5450*K5450</f>
        <v>759.92</v>
      </c>
      <c r="K5455" s="335" t="n">
        <f aca="false">H5455-J5455</f>
        <v>320.08</v>
      </c>
      <c r="L5455" s="330"/>
      <c r="M5455" s="262"/>
      <c r="N5455" s="262" t="n">
        <v>20.93</v>
      </c>
      <c r="O5455" s="262" t="n">
        <v>0.23</v>
      </c>
      <c r="P5455" s="262" t="n">
        <v>31.395</v>
      </c>
      <c r="Q5455" s="262" t="n">
        <v>27.209</v>
      </c>
      <c r="R5455" s="331" t="n">
        <f aca="false">A5455*F5455</f>
        <v>0.8</v>
      </c>
    </row>
    <row r="5456" s="1" customFormat="true" ht="12.75" hidden="false" customHeight="false" outlineLevel="0" collapsed="false">
      <c r="A5456" s="262" t="n">
        <v>4</v>
      </c>
      <c r="B5456" s="332" t="s">
        <v>1211</v>
      </c>
      <c r="C5456" s="332" t="s">
        <v>1212</v>
      </c>
      <c r="D5456" s="332" t="s">
        <v>856</v>
      </c>
      <c r="E5456" s="262"/>
      <c r="F5456" s="331" t="n">
        <v>1.8</v>
      </c>
      <c r="G5456" s="333" t="n">
        <v>315</v>
      </c>
      <c r="H5456" s="333" t="n">
        <f aca="false">A5456*G5456*(1-H5450/100)</f>
        <v>1260</v>
      </c>
      <c r="I5456" s="334" t="n">
        <v>233.415</v>
      </c>
      <c r="J5456" s="334" t="n">
        <f aca="false">(A5456*I5456)/J5450*K5450</f>
        <v>847.476</v>
      </c>
      <c r="K5456" s="335" t="n">
        <f aca="false">H5456-J5456</f>
        <v>412.524</v>
      </c>
      <c r="L5456" s="330"/>
      <c r="M5456" s="262"/>
      <c r="N5456" s="262" t="n">
        <v>233.415</v>
      </c>
      <c r="O5456" s="262" t="n">
        <v>2.66</v>
      </c>
      <c r="P5456" s="262" t="n">
        <v>900</v>
      </c>
      <c r="Q5456" s="262" t="n">
        <v>315.1103</v>
      </c>
      <c r="R5456" s="331" t="n">
        <f aca="false">A5456*F5456</f>
        <v>7.2</v>
      </c>
    </row>
    <row r="5457" s="1" customFormat="true" ht="12.75" hidden="false" customHeight="false" outlineLevel="0" collapsed="false">
      <c r="A5457" s="262" t="n">
        <v>2</v>
      </c>
      <c r="B5457" s="332" t="s">
        <v>5337</v>
      </c>
      <c r="C5457" s="332" t="s">
        <v>2013</v>
      </c>
      <c r="D5457" s="332" t="s">
        <v>5338</v>
      </c>
      <c r="E5457" s="262"/>
      <c r="F5457" s="331" t="n">
        <v>12</v>
      </c>
      <c r="G5457" s="333" t="n">
        <v>3300</v>
      </c>
      <c r="H5457" s="333" t="n">
        <f aca="false">A5457*G5457*(1-H5450/100)</f>
        <v>6600</v>
      </c>
      <c r="I5457" s="334" t="n">
        <v>2325.375</v>
      </c>
      <c r="J5457" s="334" t="n">
        <f aca="false">(A5457*I5457)/J5450*K5450</f>
        <v>4221.45</v>
      </c>
      <c r="K5457" s="335" t="n">
        <f aca="false">H5457-J5457</f>
        <v>2378.55</v>
      </c>
      <c r="L5457" s="330"/>
      <c r="M5457" s="262"/>
      <c r="N5457" s="262" t="n">
        <v>2325.375</v>
      </c>
      <c r="O5457" s="262" t="n">
        <v>26.5</v>
      </c>
      <c r="P5457" s="262" t="n">
        <v>3488.0625</v>
      </c>
      <c r="Q5457" s="262" t="n">
        <v>3300</v>
      </c>
      <c r="R5457" s="331" t="n">
        <f aca="false">A5457*F5457</f>
        <v>24</v>
      </c>
    </row>
    <row r="5458" s="1" customFormat="true" ht="12.75" hidden="false" customHeight="false" outlineLevel="0" collapsed="false">
      <c r="A5458" s="262" t="n">
        <v>12</v>
      </c>
      <c r="B5458" s="332" t="s">
        <v>5339</v>
      </c>
      <c r="C5458" s="332" t="s">
        <v>1806</v>
      </c>
      <c r="D5458" s="332" t="s">
        <v>5340</v>
      </c>
      <c r="E5458" s="262"/>
      <c r="F5458" s="331" t="n">
        <v>1.46</v>
      </c>
      <c r="G5458" s="333" t="n">
        <v>689</v>
      </c>
      <c r="H5458" s="333" t="n">
        <f aca="false">A5458*G5458*(1-H5450/100)</f>
        <v>8268</v>
      </c>
      <c r="I5458" s="334" t="n">
        <v>510.705</v>
      </c>
      <c r="J5458" s="334" t="n">
        <f aca="false">(A5458*I5458)/J5450*K5450</f>
        <v>5562.756</v>
      </c>
      <c r="K5458" s="335" t="n">
        <f aca="false">H5458-J5458</f>
        <v>2705.244</v>
      </c>
      <c r="L5458" s="330"/>
      <c r="M5458" s="262"/>
      <c r="N5458" s="262" t="n">
        <v>510.705</v>
      </c>
      <c r="O5458" s="262" t="n">
        <v>5.82</v>
      </c>
      <c r="P5458" s="262" t="n">
        <v>920</v>
      </c>
      <c r="Q5458" s="262" t="n">
        <v>689</v>
      </c>
      <c r="R5458" s="331" t="n">
        <f aca="false">A5458*F5458</f>
        <v>17.52</v>
      </c>
    </row>
    <row r="5459" s="1" customFormat="true" ht="12.75" hidden="false" customHeight="false" outlineLevel="0" collapsed="false">
      <c r="A5459" s="262" t="n">
        <v>4</v>
      </c>
      <c r="B5459" s="332" t="s">
        <v>2595</v>
      </c>
      <c r="C5459" s="332" t="s">
        <v>1553</v>
      </c>
      <c r="D5459" s="332" t="s">
        <v>2596</v>
      </c>
      <c r="E5459" s="262"/>
      <c r="F5459" s="331" t="n">
        <v>4.08</v>
      </c>
      <c r="G5459" s="333" t="n">
        <v>1843</v>
      </c>
      <c r="H5459" s="333" t="n">
        <f aca="false">A5459*G5459*(1-H5450/100)</f>
        <v>7372</v>
      </c>
      <c r="I5459" s="334" t="n">
        <v>1316.25</v>
      </c>
      <c r="J5459" s="334" t="n">
        <f aca="false">(A5459*I5459)/J5450*K5450</f>
        <v>4779</v>
      </c>
      <c r="K5459" s="335" t="n">
        <f aca="false">H5459-J5459</f>
        <v>2593</v>
      </c>
      <c r="L5459" s="330"/>
      <c r="M5459" s="262"/>
      <c r="N5459" s="262" t="n">
        <v>1316.25</v>
      </c>
      <c r="O5459" s="262" t="n">
        <v>15</v>
      </c>
      <c r="P5459" s="262" t="n">
        <v>2370</v>
      </c>
      <c r="Q5459" s="262" t="n">
        <v>1843</v>
      </c>
      <c r="R5459" s="331" t="n">
        <f aca="false">A5459*F5459</f>
        <v>16.32</v>
      </c>
    </row>
    <row r="5460" s="1" customFormat="true" ht="12.75" hidden="false" customHeight="false" outlineLevel="0" collapsed="false">
      <c r="A5460" s="262" t="n">
        <v>24</v>
      </c>
      <c r="B5460" s="332" t="s">
        <v>1561</v>
      </c>
      <c r="C5460" s="332" t="s">
        <v>1562</v>
      </c>
      <c r="D5460" s="332" t="s">
        <v>1563</v>
      </c>
      <c r="E5460" s="262"/>
      <c r="F5460" s="331" t="n">
        <v>1.26</v>
      </c>
      <c r="G5460" s="333" t="n">
        <v>171</v>
      </c>
      <c r="H5460" s="333" t="n">
        <f aca="false">A5460*G5460*(1-H5450/100)</f>
        <v>4104</v>
      </c>
      <c r="I5460" s="334" t="n">
        <v>126.36</v>
      </c>
      <c r="J5460" s="334" t="n">
        <f aca="false">(A5460*I5460)/J5450*K5450</f>
        <v>2752.704</v>
      </c>
      <c r="K5460" s="335" t="n">
        <f aca="false">H5460-J5460</f>
        <v>1351.296</v>
      </c>
      <c r="L5460" s="330"/>
      <c r="M5460" s="262"/>
      <c r="N5460" s="262" t="n">
        <v>126.36</v>
      </c>
      <c r="O5460" s="262" t="n">
        <v>1.44</v>
      </c>
      <c r="P5460" s="262" t="n">
        <v>300</v>
      </c>
      <c r="Q5460" s="262" t="n">
        <v>171</v>
      </c>
      <c r="R5460" s="331" t="n">
        <f aca="false">A5460*F5460</f>
        <v>30.24</v>
      </c>
    </row>
    <row r="5461" s="1" customFormat="true" ht="12.75" hidden="false" customHeight="false" outlineLevel="0" collapsed="false">
      <c r="A5461" s="262" t="n">
        <v>4</v>
      </c>
      <c r="B5461" s="332" t="s">
        <v>1569</v>
      </c>
      <c r="C5461" s="332" t="s">
        <v>1570</v>
      </c>
      <c r="D5461" s="332" t="s">
        <v>1571</v>
      </c>
      <c r="E5461" s="262"/>
      <c r="F5461" s="331" t="n">
        <v>1.9</v>
      </c>
      <c r="G5461" s="333" t="n">
        <v>770</v>
      </c>
      <c r="H5461" s="333" t="n">
        <f aca="false">A5461*G5461*(1-H5450/100)</f>
        <v>3080</v>
      </c>
      <c r="I5461" s="334" t="n">
        <v>570.375</v>
      </c>
      <c r="J5461" s="334" t="n">
        <f aca="false">(A5461*I5461)/J5450*K5450</f>
        <v>2070.9</v>
      </c>
      <c r="K5461" s="335" t="n">
        <f aca="false">H5461-J5461</f>
        <v>1009.1</v>
      </c>
      <c r="L5461" s="330"/>
      <c r="M5461" s="262"/>
      <c r="N5461" s="262" t="n">
        <v>570.375</v>
      </c>
      <c r="O5461" s="262" t="n">
        <v>6.5</v>
      </c>
      <c r="P5461" s="262" t="n">
        <v>1030</v>
      </c>
      <c r="Q5461" s="262" t="n">
        <v>770</v>
      </c>
      <c r="R5461" s="331" t="n">
        <f aca="false">A5461*F5461</f>
        <v>7.6</v>
      </c>
    </row>
    <row r="5462" s="1" customFormat="true" ht="12.75" hidden="false" customHeight="false" outlineLevel="0" collapsed="false">
      <c r="A5462" s="262" t="n">
        <v>4</v>
      </c>
      <c r="B5462" s="332" t="s">
        <v>2057</v>
      </c>
      <c r="C5462" s="332" t="s">
        <v>1570</v>
      </c>
      <c r="D5462" s="332" t="s">
        <v>2470</v>
      </c>
      <c r="E5462" s="262"/>
      <c r="F5462" s="331" t="n">
        <v>2.2</v>
      </c>
      <c r="G5462" s="333" t="n">
        <v>833</v>
      </c>
      <c r="H5462" s="333" t="n">
        <f aca="false">A5462*G5462*(1-H5450/100)</f>
        <v>3332</v>
      </c>
      <c r="I5462" s="334" t="n">
        <v>640.575</v>
      </c>
      <c r="J5462" s="334" t="n">
        <f aca="false">(A5462*I5462)/J5450*K5450</f>
        <v>2325.78</v>
      </c>
      <c r="K5462" s="335" t="n">
        <f aca="false">H5462-J5462</f>
        <v>1006.22</v>
      </c>
      <c r="L5462" s="330"/>
      <c r="M5462" s="262"/>
      <c r="N5462" s="262" t="n">
        <v>640.575</v>
      </c>
      <c r="O5462" s="262" t="n">
        <v>7.3</v>
      </c>
      <c r="P5462" s="262" t="n">
        <v>1150</v>
      </c>
      <c r="Q5462" s="262" t="n">
        <v>833</v>
      </c>
      <c r="R5462" s="331" t="n">
        <f aca="false">A5462*F5462</f>
        <v>8.8</v>
      </c>
    </row>
    <row r="5463" s="1" customFormat="true" ht="12.75" hidden="false" customHeight="false" outlineLevel="0" collapsed="false">
      <c r="A5463" s="262" t="n">
        <v>2</v>
      </c>
      <c r="B5463" s="332" t="s">
        <v>1845</v>
      </c>
      <c r="C5463" s="332" t="s">
        <v>1846</v>
      </c>
      <c r="D5463" s="332" t="s">
        <v>1847</v>
      </c>
      <c r="E5463" s="262"/>
      <c r="F5463" s="331" t="n">
        <v>2.2</v>
      </c>
      <c r="G5463" s="333" t="n">
        <v>1066</v>
      </c>
      <c r="H5463" s="333" t="n">
        <f aca="false">A5463*G5463*(1-H5450/100)</f>
        <v>2132</v>
      </c>
      <c r="I5463" s="334" t="n">
        <v>789.75</v>
      </c>
      <c r="J5463" s="334" t="n">
        <f aca="false">(A5463*I5463)/J5450*K5450</f>
        <v>1433.7</v>
      </c>
      <c r="K5463" s="335" t="n">
        <f aca="false">H5463-J5463</f>
        <v>698.3</v>
      </c>
      <c r="L5463" s="330"/>
      <c r="M5463" s="262"/>
      <c r="N5463" s="262" t="n">
        <v>789.75</v>
      </c>
      <c r="O5463" s="262" t="n">
        <v>9</v>
      </c>
      <c r="P5463" s="262" t="n">
        <v>1420</v>
      </c>
      <c r="Q5463" s="262" t="n">
        <v>1066</v>
      </c>
      <c r="R5463" s="331" t="n">
        <f aca="false">A5463*F5463</f>
        <v>4.4</v>
      </c>
    </row>
    <row r="5464" s="1" customFormat="true" ht="12.75" hidden="false" customHeight="false" outlineLevel="0" collapsed="false">
      <c r="A5464" s="262" t="n">
        <v>2</v>
      </c>
      <c r="B5464" s="332" t="s">
        <v>1749</v>
      </c>
      <c r="C5464" s="332" t="s">
        <v>1570</v>
      </c>
      <c r="D5464" s="332" t="s">
        <v>1750</v>
      </c>
      <c r="E5464" s="262"/>
      <c r="F5464" s="331" t="n">
        <v>1.83</v>
      </c>
      <c r="G5464" s="333" t="n">
        <v>711</v>
      </c>
      <c r="H5464" s="333" t="n">
        <f aca="false">A5464*G5464*(1-H5450/100)</f>
        <v>1422</v>
      </c>
      <c r="I5464" s="334" t="n">
        <v>526.5</v>
      </c>
      <c r="J5464" s="334" t="n">
        <f aca="false">(A5464*I5464)/J5450*K5450</f>
        <v>955.8</v>
      </c>
      <c r="K5464" s="335" t="n">
        <f aca="false">H5464-J5464</f>
        <v>466.2</v>
      </c>
      <c r="L5464" s="330"/>
      <c r="M5464" s="262"/>
      <c r="N5464" s="262" t="n">
        <v>526.5</v>
      </c>
      <c r="O5464" s="262" t="n">
        <v>6</v>
      </c>
      <c r="P5464" s="262" t="n">
        <v>950</v>
      </c>
      <c r="Q5464" s="262" t="n">
        <v>711</v>
      </c>
      <c r="R5464" s="331" t="n">
        <f aca="false">A5464*F5464</f>
        <v>3.66</v>
      </c>
    </row>
    <row r="5465" s="1" customFormat="true" ht="12.75" hidden="false" customHeight="false" outlineLevel="0" collapsed="false">
      <c r="A5465" s="262" t="n">
        <v>4</v>
      </c>
      <c r="B5465" s="332" t="s">
        <v>5341</v>
      </c>
      <c r="C5465" s="332" t="s">
        <v>2628</v>
      </c>
      <c r="D5465" s="332" t="s">
        <v>5342</v>
      </c>
      <c r="E5465" s="262"/>
      <c r="F5465" s="331"/>
      <c r="G5465" s="333" t="n">
        <v>711</v>
      </c>
      <c r="H5465" s="333" t="n">
        <f aca="false">A5465*G5465*(1-H5450/100)</f>
        <v>2844</v>
      </c>
      <c r="I5465" s="334" t="n">
        <v>526.5</v>
      </c>
      <c r="J5465" s="334" t="n">
        <f aca="false">(A5465*I5465)/J5450*K5450</f>
        <v>1911.6</v>
      </c>
      <c r="K5465" s="335" t="n">
        <f aca="false">H5465-J5465</f>
        <v>932.4</v>
      </c>
      <c r="L5465" s="330"/>
      <c r="M5465" s="262"/>
      <c r="N5465" s="262" t="n">
        <v>526.5</v>
      </c>
      <c r="O5465" s="262" t="n">
        <v>6</v>
      </c>
      <c r="P5465" s="262" t="n">
        <v>950</v>
      </c>
      <c r="Q5465" s="262" t="n">
        <v>711</v>
      </c>
      <c r="R5465" s="331" t="n">
        <f aca="false">A5465*F5465</f>
        <v>0</v>
      </c>
    </row>
    <row r="5466" s="1" customFormat="true" ht="12.75" hidden="false" customHeight="false" outlineLevel="0" collapsed="false">
      <c r="A5466" s="262" t="n">
        <v>10</v>
      </c>
      <c r="B5466" s="332" t="s">
        <v>2977</v>
      </c>
      <c r="C5466" s="332" t="s">
        <v>1570</v>
      </c>
      <c r="D5466" s="332" t="s">
        <v>2978</v>
      </c>
      <c r="E5466" s="262"/>
      <c r="F5466" s="331" t="n">
        <v>0.6</v>
      </c>
      <c r="G5466" s="333" t="n">
        <v>391</v>
      </c>
      <c r="H5466" s="333" t="n">
        <f aca="false">A5466*G5466*(1-H5450/100)</f>
        <v>3910</v>
      </c>
      <c r="I5466" s="334" t="n">
        <v>289.575</v>
      </c>
      <c r="J5466" s="334" t="n">
        <f aca="false">(A5466*I5466)/J5450*K5450</f>
        <v>2628.45</v>
      </c>
      <c r="K5466" s="335" t="n">
        <f aca="false">H5466-J5466</f>
        <v>1281.55</v>
      </c>
      <c r="L5466" s="330"/>
      <c r="M5466" s="262"/>
      <c r="N5466" s="262" t="n">
        <v>289.575</v>
      </c>
      <c r="O5466" s="262" t="n">
        <v>3.3</v>
      </c>
      <c r="P5466" s="262" t="n">
        <v>520</v>
      </c>
      <c r="Q5466" s="262" t="n">
        <v>391</v>
      </c>
      <c r="R5466" s="331" t="n">
        <f aca="false">A5466*F5466</f>
        <v>6</v>
      </c>
    </row>
    <row r="5467" s="1" customFormat="true" ht="12.75" hidden="false" customHeight="false" outlineLevel="0" collapsed="false">
      <c r="A5467" s="336" t="n">
        <f aca="false">SUM(A5451:A5466)</f>
        <v>195</v>
      </c>
      <c r="B5467" s="336" t="s">
        <v>377</v>
      </c>
      <c r="C5467" s="336"/>
      <c r="D5467" s="336"/>
      <c r="E5467" s="336"/>
      <c r="F5467" s="337" t="n">
        <f aca="false">R5467</f>
        <v>226.74</v>
      </c>
      <c r="G5467" s="338"/>
      <c r="H5467" s="339" t="n">
        <f aca="false">SUM(H5451:H5466)</f>
        <v>64109</v>
      </c>
      <c r="I5467" s="340"/>
      <c r="J5467" s="341" t="n">
        <f aca="false">SUM(J5451:J5466)</f>
        <v>42379.346</v>
      </c>
      <c r="K5467" s="335" t="n">
        <f aca="false">SUM(K5451:K5466)</f>
        <v>21729.654</v>
      </c>
      <c r="L5467" s="330"/>
      <c r="M5467" s="262"/>
      <c r="N5467" s="262"/>
      <c r="O5467" s="262"/>
      <c r="P5467" s="262"/>
      <c r="Q5467" s="262"/>
      <c r="R5467" s="331" t="n">
        <f aca="false">SUM(R5451:R5466)</f>
        <v>226.74</v>
      </c>
    </row>
    <row r="5468" s="1" customFormat="true" ht="12.75" hidden="false" customHeight="false" outlineLevel="0" collapsed="false">
      <c r="A5468" s="262"/>
      <c r="B5468" s="272" t="s">
        <v>914</v>
      </c>
      <c r="C5468" s="342"/>
      <c r="D5468" s="342"/>
      <c r="E5468" s="262"/>
      <c r="F5468" s="262"/>
      <c r="G5468" s="333"/>
      <c r="H5468" s="343" t="n">
        <v>0</v>
      </c>
      <c r="I5468" s="344" t="n">
        <f aca="false">K5469/J5469</f>
        <v>0.512741607668981</v>
      </c>
      <c r="J5468" s="345"/>
      <c r="K5468" s="335"/>
      <c r="L5468" s="330"/>
      <c r="M5468" s="262"/>
      <c r="N5468" s="262"/>
      <c r="O5468" s="262"/>
      <c r="P5468" s="262"/>
      <c r="Q5468" s="262"/>
      <c r="R5468" s="331"/>
    </row>
    <row r="5469" s="1" customFormat="true" ht="13.5" hidden="false" customHeight="false" outlineLevel="0" collapsed="false">
      <c r="A5469" s="346"/>
      <c r="B5469" s="346" t="s">
        <v>915</v>
      </c>
      <c r="C5469" s="346"/>
      <c r="D5469" s="346"/>
      <c r="E5469" s="346"/>
      <c r="F5469" s="347"/>
      <c r="G5469" s="348"/>
      <c r="H5469" s="349" t="n">
        <f aca="false">SUM(H5467:H5468)</f>
        <v>64109</v>
      </c>
      <c r="I5469" s="350" t="n">
        <f aca="false">K5469/H5469</f>
        <v>0.338948571963375</v>
      </c>
      <c r="J5469" s="351" t="n">
        <f aca="false">SUM(J5467:J5468)</f>
        <v>42379.346</v>
      </c>
      <c r="K5469" s="352" t="n">
        <f aca="false">H5469-J5469</f>
        <v>21729.654</v>
      </c>
      <c r="L5469" s="330"/>
      <c r="M5469" s="262"/>
      <c r="N5469" s="262"/>
      <c r="O5469" s="262"/>
      <c r="P5469" s="262"/>
      <c r="Q5469" s="262"/>
      <c r="R5469" s="331"/>
    </row>
    <row r="5470" s="1" customFormat="true" ht="13.5" hidden="false" customHeight="false" outlineLevel="0" collapsed="false">
      <c r="A5470" s="262"/>
      <c r="B5470" s="332"/>
      <c r="C5470" s="342"/>
      <c r="D5470" s="342"/>
      <c r="E5470" s="262"/>
      <c r="F5470" s="262"/>
      <c r="G5470" s="262"/>
      <c r="H5470" s="262"/>
      <c r="I5470" s="354"/>
      <c r="J5470" s="354"/>
      <c r="K5470" s="355"/>
      <c r="L5470" s="330"/>
      <c r="M5470" s="262"/>
      <c r="N5470" s="262"/>
      <c r="O5470" s="262"/>
      <c r="P5470" s="262"/>
      <c r="Q5470" s="262"/>
      <c r="R5470" s="331"/>
    </row>
    <row r="5471" s="1" customFormat="true" ht="13.5" hidden="false" customHeight="false" outlineLevel="0" collapsed="false">
      <c r="A5471" s="322"/>
      <c r="B5471" s="323" t="s">
        <v>5343</v>
      </c>
      <c r="C5471" s="324" t="s">
        <v>5344</v>
      </c>
      <c r="D5471" s="325" t="n">
        <v>42816</v>
      </c>
      <c r="E5471" s="322"/>
      <c r="F5471" s="322" t="s">
        <v>5336</v>
      </c>
      <c r="G5471" s="324"/>
      <c r="H5471" s="326" t="n">
        <v>0</v>
      </c>
      <c r="I5471" s="327" t="s">
        <v>358</v>
      </c>
      <c r="J5471" s="328" t="n">
        <v>65</v>
      </c>
      <c r="K5471" s="329" t="n">
        <v>59</v>
      </c>
      <c r="L5471" s="330"/>
      <c r="M5471" s="262"/>
      <c r="N5471" s="262"/>
      <c r="O5471" s="262"/>
      <c r="P5471" s="262"/>
      <c r="Q5471" s="262"/>
      <c r="R5471" s="331"/>
    </row>
    <row r="5472" s="1" customFormat="true" ht="12.75" hidden="false" customHeight="false" outlineLevel="0" collapsed="false">
      <c r="A5472" s="262" t="n">
        <v>2</v>
      </c>
      <c r="B5472" s="332" t="s">
        <v>5345</v>
      </c>
      <c r="C5472" s="332" t="s">
        <v>1755</v>
      </c>
      <c r="D5472" s="332" t="s">
        <v>4501</v>
      </c>
      <c r="E5472" s="262"/>
      <c r="F5472" s="331"/>
      <c r="G5472" s="333" t="n">
        <v>236</v>
      </c>
      <c r="H5472" s="333" t="n">
        <f aca="false">A5472*G5472*(1-H5471/100)</f>
        <v>472</v>
      </c>
      <c r="I5472" s="334" t="n">
        <v>157.43</v>
      </c>
      <c r="J5472" s="334" t="n">
        <f aca="false">(A5472*I5472)/J5471*K5471</f>
        <v>285.796</v>
      </c>
      <c r="K5472" s="335" t="n">
        <f aca="false">H5472-J5472</f>
        <v>186.204</v>
      </c>
      <c r="L5472" s="330"/>
      <c r="M5472" s="262"/>
      <c r="N5472" s="262" t="n">
        <v>157.43</v>
      </c>
      <c r="O5472" s="262" t="n">
        <v>1.73</v>
      </c>
      <c r="P5472" s="262" t="n">
        <v>267.631</v>
      </c>
      <c r="Q5472" s="262" t="n">
        <v>236.145</v>
      </c>
      <c r="R5472" s="331" t="n">
        <f aca="false">A5472*F5472</f>
        <v>0</v>
      </c>
    </row>
    <row r="5473" s="1" customFormat="true" ht="12.75" hidden="false" customHeight="false" outlineLevel="0" collapsed="false">
      <c r="A5473" s="336" t="n">
        <f aca="false">SUM(A5472:A5472)</f>
        <v>2</v>
      </c>
      <c r="B5473" s="336" t="s">
        <v>377</v>
      </c>
      <c r="C5473" s="336"/>
      <c r="D5473" s="336"/>
      <c r="E5473" s="336"/>
      <c r="F5473" s="337" t="n">
        <f aca="false">R5473</f>
        <v>0</v>
      </c>
      <c r="G5473" s="338"/>
      <c r="H5473" s="339" t="n">
        <f aca="false">SUM(H5472:H5472)</f>
        <v>472</v>
      </c>
      <c r="I5473" s="340"/>
      <c r="J5473" s="341" t="n">
        <f aca="false">SUM(J5472:J5472)</f>
        <v>285.796</v>
      </c>
      <c r="K5473" s="335" t="n">
        <f aca="false">SUM(K5472:K5472)</f>
        <v>186.204</v>
      </c>
      <c r="L5473" s="330"/>
      <c r="M5473" s="262"/>
      <c r="N5473" s="262"/>
      <c r="O5473" s="262"/>
      <c r="P5473" s="262"/>
      <c r="Q5473" s="262"/>
      <c r="R5473" s="331" t="n">
        <f aca="false">SUM(R5472:R5472)</f>
        <v>0</v>
      </c>
    </row>
    <row r="5474" s="1" customFormat="true" ht="12.75" hidden="false" customHeight="false" outlineLevel="0" collapsed="false">
      <c r="A5474" s="262"/>
      <c r="B5474" s="272" t="s">
        <v>914</v>
      </c>
      <c r="C5474" s="342"/>
      <c r="D5474" s="342"/>
      <c r="E5474" s="262"/>
      <c r="F5474" s="262"/>
      <c r="G5474" s="333"/>
      <c r="H5474" s="343" t="n">
        <v>0</v>
      </c>
      <c r="I5474" s="344" t="n">
        <f aca="false">K5475/J5475</f>
        <v>0.651527663088357</v>
      </c>
      <c r="J5474" s="345"/>
      <c r="K5474" s="335"/>
      <c r="L5474" s="330"/>
      <c r="M5474" s="262"/>
      <c r="N5474" s="262"/>
      <c r="O5474" s="262"/>
      <c r="P5474" s="262"/>
      <c r="Q5474" s="262"/>
      <c r="R5474" s="331"/>
    </row>
    <row r="5475" s="1" customFormat="true" ht="13.5" hidden="false" customHeight="false" outlineLevel="0" collapsed="false">
      <c r="A5475" s="346"/>
      <c r="B5475" s="346" t="s">
        <v>915</v>
      </c>
      <c r="C5475" s="346"/>
      <c r="D5475" s="346"/>
      <c r="E5475" s="346"/>
      <c r="F5475" s="347"/>
      <c r="G5475" s="348"/>
      <c r="H5475" s="349" t="n">
        <f aca="false">SUM(H5473:H5474)</f>
        <v>472</v>
      </c>
      <c r="I5475" s="350" t="n">
        <f aca="false">K5475/H5475</f>
        <v>0.3945</v>
      </c>
      <c r="J5475" s="351" t="n">
        <f aca="false">SUM(J5473:J5474)</f>
        <v>285.796</v>
      </c>
      <c r="K5475" s="352" t="n">
        <f aca="false">H5475-J5475</f>
        <v>186.204</v>
      </c>
      <c r="L5475" s="330"/>
      <c r="M5475" s="262"/>
      <c r="N5475" s="262"/>
      <c r="O5475" s="262"/>
      <c r="P5475" s="262"/>
      <c r="Q5475" s="262"/>
      <c r="R5475" s="331"/>
    </row>
    <row r="5476" s="1" customFormat="true" ht="13.5" hidden="false" customHeight="false" outlineLevel="0" collapsed="false">
      <c r="A5476" s="262"/>
      <c r="B5476" s="332"/>
      <c r="C5476" s="342"/>
      <c r="D5476" s="342"/>
      <c r="E5476" s="262"/>
      <c r="F5476" s="262"/>
      <c r="G5476" s="262"/>
      <c r="H5476" s="262"/>
      <c r="I5476" s="354"/>
      <c r="J5476" s="354"/>
      <c r="K5476" s="355"/>
      <c r="L5476" s="330"/>
      <c r="M5476" s="262"/>
      <c r="N5476" s="262"/>
      <c r="O5476" s="262"/>
      <c r="P5476" s="262"/>
      <c r="Q5476" s="262"/>
      <c r="R5476" s="331"/>
    </row>
    <row r="5477" s="1" customFormat="true" ht="13.5" hidden="false" customHeight="false" outlineLevel="0" collapsed="false">
      <c r="A5477" s="322"/>
      <c r="B5477" s="323" t="s">
        <v>5346</v>
      </c>
      <c r="C5477" s="324"/>
      <c r="D5477" s="325" t="n">
        <v>42816</v>
      </c>
      <c r="E5477" s="322"/>
      <c r="F5477" s="322" t="s">
        <v>5347</v>
      </c>
      <c r="G5477" s="324"/>
      <c r="H5477" s="326" t="n">
        <v>0</v>
      </c>
      <c r="I5477" s="327" t="s">
        <v>358</v>
      </c>
      <c r="J5477" s="328" t="n">
        <v>65</v>
      </c>
      <c r="K5477" s="329" t="n">
        <v>59</v>
      </c>
      <c r="L5477" s="330"/>
      <c r="M5477" s="262"/>
      <c r="N5477" s="262"/>
      <c r="O5477" s="262"/>
      <c r="P5477" s="262"/>
      <c r="Q5477" s="262"/>
      <c r="R5477" s="331"/>
    </row>
    <row r="5478" s="1" customFormat="true" ht="12.75" hidden="false" customHeight="false" outlineLevel="0" collapsed="false">
      <c r="A5478" s="262" t="n">
        <v>6</v>
      </c>
      <c r="B5478" s="332" t="s">
        <v>5348</v>
      </c>
      <c r="C5478" s="332" t="s">
        <v>2531</v>
      </c>
      <c r="D5478" s="332" t="s">
        <v>5349</v>
      </c>
      <c r="E5478" s="262"/>
      <c r="F5478" s="331" t="n">
        <v>5.1</v>
      </c>
      <c r="G5478" s="333" t="n">
        <v>861</v>
      </c>
      <c r="H5478" s="333" t="n">
        <f aca="false">A5478*G5478*(1-H5477/100)</f>
        <v>5166</v>
      </c>
      <c r="I5478" s="334" t="n">
        <v>662.5125</v>
      </c>
      <c r="J5478" s="334" t="n">
        <f aca="false">(A5478*I5478)/J5477*K5477</f>
        <v>3608.145</v>
      </c>
      <c r="K5478" s="335" t="n">
        <f aca="false">H5478-J5478</f>
        <v>1557.855</v>
      </c>
      <c r="L5478" s="330"/>
      <c r="M5478" s="262"/>
      <c r="N5478" s="262" t="n">
        <v>662.5125</v>
      </c>
      <c r="O5478" s="262" t="n">
        <v>7.55</v>
      </c>
      <c r="P5478" s="262" t="n">
        <v>993.7688</v>
      </c>
      <c r="Q5478" s="262" t="n">
        <v>861.2663</v>
      </c>
      <c r="R5478" s="331" t="n">
        <f aca="false">A5478*F5478</f>
        <v>30.6</v>
      </c>
    </row>
    <row r="5479" s="1" customFormat="true" ht="12.75" hidden="false" customHeight="false" outlineLevel="0" collapsed="false">
      <c r="A5479" s="262" t="n">
        <v>6</v>
      </c>
      <c r="B5479" s="332" t="s">
        <v>5350</v>
      </c>
      <c r="C5479" s="332" t="s">
        <v>2745</v>
      </c>
      <c r="D5479" s="332" t="s">
        <v>856</v>
      </c>
      <c r="E5479" s="262"/>
      <c r="F5479" s="331" t="n">
        <v>0.1</v>
      </c>
      <c r="G5479" s="333" t="n">
        <v>226</v>
      </c>
      <c r="H5479" s="333" t="n">
        <f aca="false">A5479*G5479*(1-H5477/100)</f>
        <v>1356</v>
      </c>
      <c r="I5479" s="334" t="n">
        <v>150.8</v>
      </c>
      <c r="J5479" s="334" t="n">
        <f aca="false">(A5479*I5479)/J5477*K5477</f>
        <v>821.28</v>
      </c>
      <c r="K5479" s="335" t="n">
        <f aca="false">H5479-J5479</f>
        <v>534.72</v>
      </c>
      <c r="L5479" s="330"/>
      <c r="M5479" s="262"/>
      <c r="N5479" s="262" t="n">
        <v>150.8</v>
      </c>
      <c r="O5479" s="262" t="n">
        <v>1.6</v>
      </c>
      <c r="P5479" s="262" t="n">
        <v>226.2</v>
      </c>
      <c r="Q5479" s="262" t="n">
        <v>226.2</v>
      </c>
      <c r="R5479" s="331" t="n">
        <f aca="false">A5479*F5479</f>
        <v>0.6</v>
      </c>
    </row>
    <row r="5480" s="1" customFormat="true" ht="12.75" hidden="false" customHeight="false" outlineLevel="0" collapsed="false">
      <c r="A5480" s="262" t="n">
        <v>40</v>
      </c>
      <c r="B5480" s="332" t="s">
        <v>1354</v>
      </c>
      <c r="C5480" s="332" t="s">
        <v>1277</v>
      </c>
      <c r="D5480" s="332" t="s">
        <v>1153</v>
      </c>
      <c r="E5480" s="262"/>
      <c r="F5480" s="331" t="n">
        <v>0.13</v>
      </c>
      <c r="G5480" s="333" t="n">
        <v>30</v>
      </c>
      <c r="H5480" s="333" t="n">
        <f aca="false">A5480*G5480*(1-H5477/100)</f>
        <v>1200</v>
      </c>
      <c r="I5480" s="334" t="n">
        <v>21.9375</v>
      </c>
      <c r="J5480" s="334" t="n">
        <f aca="false">(A5480*I5480)/J5477*K5477</f>
        <v>796.5</v>
      </c>
      <c r="K5480" s="335" t="n">
        <f aca="false">H5480-J5480</f>
        <v>403.5</v>
      </c>
      <c r="L5480" s="330"/>
      <c r="M5480" s="262"/>
      <c r="N5480" s="262" t="n">
        <v>21.9375</v>
      </c>
      <c r="O5480" s="262" t="n">
        <v>0.25</v>
      </c>
      <c r="P5480" s="262"/>
      <c r="Q5480" s="262" t="n">
        <v>29.6156</v>
      </c>
      <c r="R5480" s="331" t="n">
        <f aca="false">A5480*F5480</f>
        <v>5.2</v>
      </c>
    </row>
    <row r="5481" s="1" customFormat="true" ht="12.75" hidden="false" customHeight="false" outlineLevel="0" collapsed="false">
      <c r="A5481" s="262" t="n">
        <v>1</v>
      </c>
      <c r="B5481" s="332" t="s">
        <v>2981</v>
      </c>
      <c r="C5481" s="332" t="s">
        <v>1550</v>
      </c>
      <c r="D5481" s="332" t="s">
        <v>2982</v>
      </c>
      <c r="E5481" s="262"/>
      <c r="F5481" s="331" t="n">
        <v>0.87</v>
      </c>
      <c r="G5481" s="333" t="n">
        <v>791</v>
      </c>
      <c r="H5481" s="333" t="n">
        <f aca="false">A5481*G5481*(1-H5477/100)</f>
        <v>791</v>
      </c>
      <c r="I5481" s="334" t="n">
        <v>527.475</v>
      </c>
      <c r="J5481" s="334" t="n">
        <f aca="false">(A5481*I5481)/J5477*K5477</f>
        <v>478.785</v>
      </c>
      <c r="K5481" s="335" t="n">
        <f aca="false">H5481-J5481</f>
        <v>312.215</v>
      </c>
      <c r="L5481" s="330"/>
      <c r="M5481" s="262"/>
      <c r="N5481" s="262" t="n">
        <v>527.475</v>
      </c>
      <c r="O5481" s="262" t="n">
        <v>5.41</v>
      </c>
      <c r="P5481" s="262" t="n">
        <v>840</v>
      </c>
      <c r="Q5481" s="262" t="n">
        <v>791.2125</v>
      </c>
      <c r="R5481" s="331" t="n">
        <f aca="false">A5481*F5481</f>
        <v>0.87</v>
      </c>
    </row>
    <row r="5482" s="1" customFormat="true" ht="12.75" hidden="false" customHeight="false" outlineLevel="0" collapsed="false">
      <c r="A5482" s="262" t="n">
        <v>10</v>
      </c>
      <c r="B5482" s="332" t="s">
        <v>1900</v>
      </c>
      <c r="C5482" s="332" t="s">
        <v>1664</v>
      </c>
      <c r="D5482" s="332" t="s">
        <v>1901</v>
      </c>
      <c r="E5482" s="262"/>
      <c r="F5482" s="331" t="n">
        <v>0.07</v>
      </c>
      <c r="G5482" s="333" t="n">
        <v>65</v>
      </c>
      <c r="H5482" s="333" t="n">
        <f aca="false">A5482*G5482*(1-H5477/100)</f>
        <v>650</v>
      </c>
      <c r="I5482" s="334" t="n">
        <v>46.5075</v>
      </c>
      <c r="J5482" s="334" t="n">
        <f aca="false">(A5482*I5482)/J5477*K5477</f>
        <v>422.145</v>
      </c>
      <c r="K5482" s="335" t="n">
        <f aca="false">H5482-J5482</f>
        <v>227.855</v>
      </c>
      <c r="L5482" s="330"/>
      <c r="M5482" s="262"/>
      <c r="N5482" s="262" t="n">
        <v>46.5075</v>
      </c>
      <c r="O5482" s="262" t="n">
        <v>0.53</v>
      </c>
      <c r="P5482" s="262" t="n">
        <v>80</v>
      </c>
      <c r="Q5482" s="262" t="n">
        <v>65.1105</v>
      </c>
      <c r="R5482" s="331" t="n">
        <f aca="false">A5482*F5482</f>
        <v>0.7</v>
      </c>
    </row>
    <row r="5483" s="1" customFormat="true" ht="12.75" hidden="false" customHeight="false" outlineLevel="0" collapsed="false">
      <c r="A5483" s="262" t="n">
        <v>10</v>
      </c>
      <c r="B5483" s="332" t="s">
        <v>2820</v>
      </c>
      <c r="C5483" s="332" t="s">
        <v>1664</v>
      </c>
      <c r="D5483" s="332" t="s">
        <v>2821</v>
      </c>
      <c r="E5483" s="262"/>
      <c r="F5483" s="331" t="n">
        <v>0.05</v>
      </c>
      <c r="G5483" s="333" t="n">
        <v>66</v>
      </c>
      <c r="H5483" s="333" t="n">
        <f aca="false">A5483*G5483*(1-H5477/100)</f>
        <v>660</v>
      </c>
      <c r="I5483" s="334" t="n">
        <v>47.385</v>
      </c>
      <c r="J5483" s="334" t="n">
        <f aca="false">(A5483*I5483)/J5477*K5477</f>
        <v>430.11</v>
      </c>
      <c r="K5483" s="335" t="n">
        <f aca="false">H5483-J5483</f>
        <v>229.89</v>
      </c>
      <c r="L5483" s="330"/>
      <c r="M5483" s="262"/>
      <c r="N5483" s="262" t="n">
        <v>47.385</v>
      </c>
      <c r="O5483" s="262" t="n">
        <v>0.54</v>
      </c>
      <c r="P5483" s="262" t="n">
        <v>80</v>
      </c>
      <c r="Q5483" s="262" t="n">
        <v>66.339</v>
      </c>
      <c r="R5483" s="331" t="n">
        <f aca="false">A5483*F5483</f>
        <v>0.5</v>
      </c>
    </row>
    <row r="5484" s="1" customFormat="true" ht="12.75" hidden="false" customHeight="false" outlineLevel="0" collapsed="false">
      <c r="A5484" s="262" t="n">
        <v>10</v>
      </c>
      <c r="B5484" s="332" t="s">
        <v>5351</v>
      </c>
      <c r="C5484" s="332" t="s">
        <v>1664</v>
      </c>
      <c r="D5484" s="332" t="s">
        <v>5352</v>
      </c>
      <c r="E5484" s="262"/>
      <c r="F5484" s="331" t="n">
        <v>0.09</v>
      </c>
      <c r="G5484" s="333" t="n">
        <v>77</v>
      </c>
      <c r="H5484" s="333" t="n">
        <f aca="false">A5484*G5484*(1-H5477/100)</f>
        <v>770</v>
      </c>
      <c r="I5484" s="334" t="n">
        <v>55.2825</v>
      </c>
      <c r="J5484" s="334" t="n">
        <f aca="false">(A5484*I5484)/J5477*K5477</f>
        <v>501.795</v>
      </c>
      <c r="K5484" s="335" t="n">
        <f aca="false">H5484-J5484</f>
        <v>268.205</v>
      </c>
      <c r="L5484" s="330"/>
      <c r="M5484" s="262"/>
      <c r="N5484" s="262" t="n">
        <v>55.2825</v>
      </c>
      <c r="O5484" s="262" t="n">
        <v>0.63</v>
      </c>
      <c r="P5484" s="262" t="n">
        <v>90</v>
      </c>
      <c r="Q5484" s="262" t="n">
        <v>77.3955</v>
      </c>
      <c r="R5484" s="331" t="n">
        <f aca="false">A5484*F5484</f>
        <v>0.9</v>
      </c>
    </row>
    <row r="5485" s="1" customFormat="true" ht="12.75" hidden="false" customHeight="false" outlineLevel="0" collapsed="false">
      <c r="A5485" s="262" t="n">
        <v>5</v>
      </c>
      <c r="B5485" s="332" t="s">
        <v>5353</v>
      </c>
      <c r="C5485" s="332" t="s">
        <v>5354</v>
      </c>
      <c r="D5485" s="332" t="s">
        <v>5355</v>
      </c>
      <c r="E5485" s="262"/>
      <c r="F5485" s="331"/>
      <c r="G5485" s="333" t="n">
        <v>1123</v>
      </c>
      <c r="H5485" s="333" t="n">
        <f aca="false">A5485*G5485*(1-H5477/100)</f>
        <v>5615</v>
      </c>
      <c r="I5485" s="334" t="n">
        <v>832</v>
      </c>
      <c r="J5485" s="334" t="n">
        <f aca="false">(A5485*I5485)/J5477*K5477</f>
        <v>3776</v>
      </c>
      <c r="K5485" s="335" t="n">
        <f aca="false">H5485-J5485</f>
        <v>1839</v>
      </c>
      <c r="L5485" s="330"/>
      <c r="M5485" s="262"/>
      <c r="N5485" s="262" t="n">
        <v>832</v>
      </c>
      <c r="O5485" s="262" t="n">
        <v>8</v>
      </c>
      <c r="P5485" s="262"/>
      <c r="Q5485" s="262" t="n">
        <v>1123.2</v>
      </c>
      <c r="R5485" s="331" t="n">
        <f aca="false">A5485*F5485</f>
        <v>0</v>
      </c>
    </row>
    <row r="5486" s="1" customFormat="true" ht="12.75" hidden="false" customHeight="false" outlineLevel="0" collapsed="false">
      <c r="A5486" s="262" t="n">
        <v>2</v>
      </c>
      <c r="B5486" s="332" t="s">
        <v>5356</v>
      </c>
      <c r="C5486" s="332" t="s">
        <v>1680</v>
      </c>
      <c r="D5486" s="332" t="s">
        <v>5357</v>
      </c>
      <c r="E5486" s="262"/>
      <c r="F5486" s="331"/>
      <c r="G5486" s="333" t="n">
        <v>208</v>
      </c>
      <c r="H5486" s="333" t="n">
        <f aca="false">A5486*G5486*(1-H5477/100)</f>
        <v>416</v>
      </c>
      <c r="I5486" s="334" t="n">
        <v>154.44</v>
      </c>
      <c r="J5486" s="334" t="n">
        <f aca="false">(A5486*I5486)/J5477*K5477</f>
        <v>280.368</v>
      </c>
      <c r="K5486" s="335" t="n">
        <f aca="false">H5486-J5486</f>
        <v>135.632</v>
      </c>
      <c r="L5486" s="330"/>
      <c r="M5486" s="262"/>
      <c r="N5486" s="262" t="n">
        <v>154.44</v>
      </c>
      <c r="O5486" s="262" t="n">
        <v>1.76</v>
      </c>
      <c r="P5486" s="262" t="n">
        <v>230</v>
      </c>
      <c r="Q5486" s="262" t="n">
        <v>208.494</v>
      </c>
      <c r="R5486" s="331" t="n">
        <f aca="false">A5486*F5486</f>
        <v>0</v>
      </c>
    </row>
    <row r="5487" s="1" customFormat="true" ht="12.75" hidden="false" customHeight="false" outlineLevel="0" collapsed="false">
      <c r="A5487" s="262" t="n">
        <v>1</v>
      </c>
      <c r="B5487" s="332" t="s">
        <v>2828</v>
      </c>
      <c r="C5487" s="332" t="s">
        <v>1553</v>
      </c>
      <c r="D5487" s="332" t="s">
        <v>2829</v>
      </c>
      <c r="E5487" s="262"/>
      <c r="F5487" s="331" t="n">
        <v>3.4</v>
      </c>
      <c r="G5487" s="333" t="n">
        <v>1576</v>
      </c>
      <c r="H5487" s="333" t="n">
        <f aca="false">A5487*G5487*(1-H5477/100)</f>
        <v>1576</v>
      </c>
      <c r="I5487" s="334" t="n">
        <v>1102.14</v>
      </c>
      <c r="J5487" s="334" t="n">
        <f aca="false">(A5487*I5487)/J5477*K5477</f>
        <v>1000.404</v>
      </c>
      <c r="K5487" s="335" t="n">
        <f aca="false">H5487-J5487</f>
        <v>575.596</v>
      </c>
      <c r="L5487" s="330"/>
      <c r="M5487" s="262"/>
      <c r="N5487" s="262" t="n">
        <v>1102.14</v>
      </c>
      <c r="O5487" s="262" t="n">
        <v>12.56</v>
      </c>
      <c r="P5487" s="262" t="n">
        <v>1980</v>
      </c>
      <c r="Q5487" s="262" t="n">
        <v>1576</v>
      </c>
      <c r="R5487" s="331" t="n">
        <f aca="false">A5487*F5487</f>
        <v>3.4</v>
      </c>
    </row>
    <row r="5488" s="1" customFormat="true" ht="12.75" hidden="false" customHeight="false" outlineLevel="0" collapsed="false">
      <c r="A5488" s="262" t="n">
        <v>1</v>
      </c>
      <c r="B5488" s="332" t="s">
        <v>2519</v>
      </c>
      <c r="C5488" s="332" t="s">
        <v>2520</v>
      </c>
      <c r="D5488" s="332" t="s">
        <v>2521</v>
      </c>
      <c r="E5488" s="262"/>
      <c r="F5488" s="331" t="n">
        <v>0.633</v>
      </c>
      <c r="G5488" s="333" t="n">
        <v>225</v>
      </c>
      <c r="H5488" s="333" t="n">
        <f aca="false">A5488*G5488*(1-H5477/100)</f>
        <v>225</v>
      </c>
      <c r="I5488" s="334" t="n">
        <v>166.725</v>
      </c>
      <c r="J5488" s="334" t="n">
        <f aca="false">(A5488*I5488)/J5477*K5477</f>
        <v>151.335</v>
      </c>
      <c r="K5488" s="335" t="n">
        <f aca="false">H5488-J5488</f>
        <v>73.665</v>
      </c>
      <c r="L5488" s="330"/>
      <c r="M5488" s="262"/>
      <c r="N5488" s="262" t="n">
        <v>166.725</v>
      </c>
      <c r="O5488" s="262" t="n">
        <v>1.9</v>
      </c>
      <c r="P5488" s="262" t="n">
        <v>416.8125</v>
      </c>
      <c r="Q5488" s="262" t="n">
        <v>225</v>
      </c>
      <c r="R5488" s="331" t="n">
        <f aca="false">A5488*F5488</f>
        <v>0.633</v>
      </c>
    </row>
    <row r="5489" s="1" customFormat="true" ht="12.75" hidden="false" customHeight="false" outlineLevel="0" collapsed="false">
      <c r="A5489" s="336" t="n">
        <f aca="false">SUM(A5478:A5488)</f>
        <v>92</v>
      </c>
      <c r="B5489" s="336" t="s">
        <v>377</v>
      </c>
      <c r="C5489" s="336"/>
      <c r="D5489" s="336"/>
      <c r="E5489" s="336"/>
      <c r="F5489" s="337" t="n">
        <f aca="false">R5489</f>
        <v>43.403</v>
      </c>
      <c r="G5489" s="338"/>
      <c r="H5489" s="339" t="n">
        <f aca="false">SUM(H5478:H5488)</f>
        <v>18425</v>
      </c>
      <c r="I5489" s="340"/>
      <c r="J5489" s="341" t="n">
        <f aca="false">SUM(J5478:J5488)</f>
        <v>12266.867</v>
      </c>
      <c r="K5489" s="335" t="n">
        <f aca="false">SUM(K5478:K5488)</f>
        <v>6158.133</v>
      </c>
      <c r="L5489" s="330"/>
      <c r="M5489" s="262"/>
      <c r="N5489" s="262"/>
      <c r="O5489" s="262"/>
      <c r="P5489" s="262"/>
      <c r="Q5489" s="262"/>
      <c r="R5489" s="331" t="n">
        <f aca="false">SUM(R5478:R5488)</f>
        <v>43.403</v>
      </c>
    </row>
    <row r="5490" s="1" customFormat="true" ht="12.75" hidden="false" customHeight="false" outlineLevel="0" collapsed="false">
      <c r="A5490" s="262"/>
      <c r="B5490" s="272" t="s">
        <v>914</v>
      </c>
      <c r="C5490" s="342"/>
      <c r="D5490" s="342"/>
      <c r="E5490" s="262"/>
      <c r="F5490" s="262"/>
      <c r="G5490" s="333"/>
      <c r="H5490" s="343" t="n">
        <v>0</v>
      </c>
      <c r="I5490" s="344" t="n">
        <f aca="false">K5491/J5491</f>
        <v>0.502013513311916</v>
      </c>
      <c r="J5490" s="345"/>
      <c r="K5490" s="335"/>
      <c r="L5490" s="330"/>
      <c r="M5490" s="262"/>
      <c r="N5490" s="262"/>
      <c r="O5490" s="262"/>
      <c r="P5490" s="262"/>
      <c r="Q5490" s="262"/>
      <c r="R5490" s="331"/>
    </row>
    <row r="5491" s="1" customFormat="true" ht="13.5" hidden="false" customHeight="false" outlineLevel="0" collapsed="false">
      <c r="A5491" s="346"/>
      <c r="B5491" s="346" t="s">
        <v>915</v>
      </c>
      <c r="C5491" s="346"/>
      <c r="D5491" s="346"/>
      <c r="E5491" s="346"/>
      <c r="F5491" s="347"/>
      <c r="G5491" s="348"/>
      <c r="H5491" s="349" t="n">
        <f aca="false">SUM(H5489:H5490)</f>
        <v>18425</v>
      </c>
      <c r="I5491" s="350" t="n">
        <f aca="false">K5491/H5491</f>
        <v>0.334227028493894</v>
      </c>
      <c r="J5491" s="351" t="n">
        <f aca="false">SUM(J5489:J5490)</f>
        <v>12266.867</v>
      </c>
      <c r="K5491" s="352" t="n">
        <f aca="false">H5491-J5491</f>
        <v>6158.133</v>
      </c>
      <c r="L5491" s="330"/>
      <c r="M5491" s="262"/>
      <c r="N5491" s="262"/>
      <c r="O5491" s="262"/>
      <c r="P5491" s="262"/>
      <c r="Q5491" s="262"/>
      <c r="R5491" s="331"/>
    </row>
    <row r="5492" s="1" customFormat="true" ht="13.5" hidden="false" customHeight="false" outlineLevel="0" collapsed="false">
      <c r="A5492" s="262"/>
      <c r="B5492" s="332"/>
      <c r="C5492" s="342"/>
      <c r="D5492" s="342"/>
      <c r="E5492" s="262"/>
      <c r="F5492" s="262"/>
      <c r="G5492" s="262"/>
      <c r="H5492" s="262"/>
      <c r="I5492" s="354"/>
      <c r="J5492" s="354"/>
      <c r="K5492" s="355"/>
      <c r="L5492" s="330"/>
      <c r="M5492" s="262"/>
      <c r="N5492" s="262"/>
      <c r="O5492" s="262"/>
      <c r="P5492" s="262"/>
      <c r="Q5492" s="262"/>
      <c r="R5492" s="331"/>
    </row>
    <row r="5493" s="1" customFormat="true" ht="13.5" hidden="false" customHeight="false" outlineLevel="0" collapsed="false">
      <c r="A5493" s="322"/>
      <c r="B5493" s="323" t="s">
        <v>5358</v>
      </c>
      <c r="C5493" s="324" t="s">
        <v>2027</v>
      </c>
      <c r="D5493" s="325" t="n">
        <v>42816</v>
      </c>
      <c r="E5493" s="322"/>
      <c r="F5493" s="322" t="s">
        <v>5347</v>
      </c>
      <c r="G5493" s="324"/>
      <c r="H5493" s="326" t="n">
        <v>0</v>
      </c>
      <c r="I5493" s="327" t="s">
        <v>358</v>
      </c>
      <c r="J5493" s="328" t="n">
        <v>65</v>
      </c>
      <c r="K5493" s="329" t="n">
        <v>59</v>
      </c>
      <c r="L5493" s="330"/>
      <c r="M5493" s="262"/>
      <c r="N5493" s="262"/>
      <c r="O5493" s="262"/>
      <c r="P5493" s="262"/>
      <c r="Q5493" s="262"/>
      <c r="R5493" s="331"/>
    </row>
    <row r="5494" s="1" customFormat="true" ht="12.75" hidden="false" customHeight="false" outlineLevel="0" collapsed="false">
      <c r="A5494" s="262" t="n">
        <v>2</v>
      </c>
      <c r="B5494" s="332" t="s">
        <v>4504</v>
      </c>
      <c r="C5494" s="332" t="s">
        <v>2082</v>
      </c>
      <c r="D5494" s="332" t="s">
        <v>4505</v>
      </c>
      <c r="E5494" s="262"/>
      <c r="F5494" s="331" t="n">
        <v>227</v>
      </c>
      <c r="G5494" s="333" t="n">
        <v>33500</v>
      </c>
      <c r="H5494" s="333" t="n">
        <f aca="false">A5494*G5494*(1-H5493/100)</f>
        <v>67000</v>
      </c>
      <c r="I5494" s="334" t="n">
        <v>22514.7</v>
      </c>
      <c r="J5494" s="334" t="n">
        <f aca="false">(A5494*I5494)/J5493*K5493</f>
        <v>40872.84</v>
      </c>
      <c r="K5494" s="335" t="n">
        <f aca="false">H5494-J5494</f>
        <v>26127.16</v>
      </c>
      <c r="L5494" s="330"/>
      <c r="M5494" s="262"/>
      <c r="N5494" s="262" t="n">
        <v>22514.7</v>
      </c>
      <c r="O5494" s="262" t="n">
        <v>251</v>
      </c>
      <c r="P5494" s="262" t="n">
        <v>33772.05</v>
      </c>
      <c r="Q5494" s="262" t="n">
        <v>30394.845</v>
      </c>
      <c r="R5494" s="331" t="n">
        <f aca="false">A5494*F5494</f>
        <v>454</v>
      </c>
    </row>
    <row r="5495" s="1" customFormat="true" ht="12.75" hidden="false" customHeight="false" outlineLevel="0" collapsed="false">
      <c r="A5495" s="336" t="n">
        <f aca="false">SUM(A5494:A5494)</f>
        <v>2</v>
      </c>
      <c r="B5495" s="336" t="s">
        <v>377</v>
      </c>
      <c r="C5495" s="336"/>
      <c r="D5495" s="336"/>
      <c r="E5495" s="336"/>
      <c r="F5495" s="337" t="n">
        <f aca="false">R5495</f>
        <v>454</v>
      </c>
      <c r="G5495" s="338"/>
      <c r="H5495" s="339" t="n">
        <f aca="false">SUM(H5494:H5494)</f>
        <v>67000</v>
      </c>
      <c r="I5495" s="340"/>
      <c r="J5495" s="341" t="n">
        <f aca="false">SUM(J5494:J5494)</f>
        <v>40872.84</v>
      </c>
      <c r="K5495" s="335" t="n">
        <f aca="false">SUM(K5494:K5494)</f>
        <v>26127.16</v>
      </c>
      <c r="L5495" s="330"/>
      <c r="M5495" s="262"/>
      <c r="N5495" s="262"/>
      <c r="O5495" s="262"/>
      <c r="P5495" s="262"/>
      <c r="Q5495" s="262"/>
      <c r="R5495" s="331" t="n">
        <f aca="false">SUM(R5494:R5494)</f>
        <v>454</v>
      </c>
    </row>
    <row r="5496" s="1" customFormat="true" ht="12.75" hidden="false" customHeight="false" outlineLevel="0" collapsed="false">
      <c r="A5496" s="262"/>
      <c r="B5496" s="272" t="s">
        <v>914</v>
      </c>
      <c r="C5496" s="342"/>
      <c r="D5496" s="342"/>
      <c r="E5496" s="262"/>
      <c r="F5496" s="262"/>
      <c r="G5496" s="333"/>
      <c r="H5496" s="343" t="n">
        <v>0</v>
      </c>
      <c r="I5496" s="344" t="n">
        <f aca="false">K5497/J5497</f>
        <v>0.639230354435855</v>
      </c>
      <c r="J5496" s="345"/>
      <c r="K5496" s="335"/>
      <c r="L5496" s="330"/>
      <c r="M5496" s="262"/>
      <c r="N5496" s="262"/>
      <c r="O5496" s="262"/>
      <c r="P5496" s="262"/>
      <c r="Q5496" s="262"/>
      <c r="R5496" s="331"/>
    </row>
    <row r="5497" s="1" customFormat="true" ht="13.5" hidden="false" customHeight="false" outlineLevel="0" collapsed="false">
      <c r="A5497" s="346"/>
      <c r="B5497" s="346" t="s">
        <v>915</v>
      </c>
      <c r="C5497" s="346"/>
      <c r="D5497" s="346"/>
      <c r="E5497" s="346"/>
      <c r="F5497" s="347"/>
      <c r="G5497" s="348"/>
      <c r="H5497" s="349" t="n">
        <f aca="false">SUM(H5495:H5496)</f>
        <v>67000</v>
      </c>
      <c r="I5497" s="350" t="n">
        <f aca="false">K5497/H5497</f>
        <v>0.389957611940299</v>
      </c>
      <c r="J5497" s="351" t="n">
        <f aca="false">SUM(J5495:J5496)</f>
        <v>40872.84</v>
      </c>
      <c r="K5497" s="352" t="n">
        <f aca="false">H5497-J5497</f>
        <v>26127.16</v>
      </c>
      <c r="L5497" s="330"/>
      <c r="M5497" s="262"/>
      <c r="N5497" s="262"/>
      <c r="O5497" s="262"/>
      <c r="P5497" s="262"/>
      <c r="Q5497" s="262"/>
      <c r="R5497" s="331"/>
    </row>
    <row r="5498" s="1" customFormat="true" ht="13.5" hidden="false" customHeight="false" outlineLevel="0" collapsed="false">
      <c r="A5498" s="262"/>
      <c r="B5498" s="332"/>
      <c r="C5498" s="324"/>
      <c r="D5498" s="342"/>
      <c r="E5498" s="262"/>
      <c r="F5498" s="262"/>
      <c r="G5498" s="262"/>
      <c r="H5498" s="262"/>
      <c r="I5498" s="354"/>
      <c r="J5498" s="354"/>
      <c r="K5498" s="355"/>
      <c r="L5498" s="330"/>
      <c r="M5498" s="262"/>
      <c r="N5498" s="262"/>
      <c r="O5498" s="262"/>
      <c r="P5498" s="262"/>
      <c r="Q5498" s="262"/>
      <c r="R5498" s="331"/>
    </row>
    <row r="5499" s="1" customFormat="true" ht="13.5" hidden="false" customHeight="false" outlineLevel="0" collapsed="false">
      <c r="A5499" s="322"/>
      <c r="B5499" s="323" t="s">
        <v>5359</v>
      </c>
      <c r="C5499" s="324" t="s">
        <v>2027</v>
      </c>
      <c r="D5499" s="325" t="n">
        <v>42816</v>
      </c>
      <c r="E5499" s="322"/>
      <c r="F5499" s="322" t="s">
        <v>5347</v>
      </c>
      <c r="G5499" s="324"/>
      <c r="H5499" s="326" t="n">
        <v>0</v>
      </c>
      <c r="I5499" s="327" t="s">
        <v>358</v>
      </c>
      <c r="J5499" s="328" t="n">
        <v>65</v>
      </c>
      <c r="K5499" s="329" t="n">
        <v>59</v>
      </c>
      <c r="L5499" s="330"/>
      <c r="M5499" s="262"/>
      <c r="N5499" s="262"/>
      <c r="O5499" s="262"/>
      <c r="P5499" s="262"/>
      <c r="Q5499" s="262"/>
      <c r="R5499" s="331"/>
    </row>
    <row r="5500" s="1" customFormat="true" ht="12.75" hidden="false" customHeight="false" outlineLevel="0" collapsed="false">
      <c r="A5500" s="262" t="n">
        <v>15</v>
      </c>
      <c r="B5500" s="332" t="s">
        <v>5360</v>
      </c>
      <c r="C5500" s="332" t="s">
        <v>5361</v>
      </c>
      <c r="D5500" s="332" t="s">
        <v>5362</v>
      </c>
      <c r="E5500" s="262"/>
      <c r="F5500" s="331"/>
      <c r="G5500" s="333" t="n">
        <v>950</v>
      </c>
      <c r="H5500" s="333" t="n">
        <f aca="false">A5500*G5500*(1-H5499/100)</f>
        <v>14250</v>
      </c>
      <c r="I5500" s="334" t="n">
        <v>1167.9395</v>
      </c>
      <c r="J5500" s="334" t="n">
        <f aca="false">(A5500*I5500)/J5499*K5499</f>
        <v>15901.9455</v>
      </c>
      <c r="K5500" s="335" t="n">
        <f aca="false">H5500-J5500</f>
        <v>-1651.9455</v>
      </c>
      <c r="L5500" s="330"/>
      <c r="M5500" s="262"/>
      <c r="N5500" s="262" t="n">
        <v>1167.9395</v>
      </c>
      <c r="O5500" s="262" t="n">
        <v>13.51</v>
      </c>
      <c r="P5500" s="262" t="n">
        <v>1751.9092</v>
      </c>
      <c r="Q5500" s="262" t="n">
        <v>1401.5274</v>
      </c>
      <c r="R5500" s="331" t="n">
        <f aca="false">A5500*F5500</f>
        <v>0</v>
      </c>
    </row>
    <row r="5501" s="1" customFormat="true" ht="12.75" hidden="false" customHeight="false" outlineLevel="0" collapsed="false">
      <c r="A5501" s="336" t="n">
        <f aca="false">SUM(A5500:A5500)</f>
        <v>15</v>
      </c>
      <c r="B5501" s="336" t="s">
        <v>377</v>
      </c>
      <c r="C5501" s="336"/>
      <c r="D5501" s="336"/>
      <c r="E5501" s="336"/>
      <c r="F5501" s="337" t="n">
        <f aca="false">R5501</f>
        <v>0</v>
      </c>
      <c r="G5501" s="338"/>
      <c r="H5501" s="339" t="n">
        <f aca="false">SUM(H5500:H5500)</f>
        <v>14250</v>
      </c>
      <c r="I5501" s="340"/>
      <c r="J5501" s="341" t="n">
        <f aca="false">SUM(J5500:J5500)</f>
        <v>15901.9455</v>
      </c>
      <c r="K5501" s="335" t="n">
        <f aca="false">SUM(K5500:K5500)</f>
        <v>-1651.9455</v>
      </c>
      <c r="L5501" s="330"/>
      <c r="M5501" s="262"/>
      <c r="N5501" s="262"/>
      <c r="O5501" s="262"/>
      <c r="P5501" s="262"/>
      <c r="Q5501" s="262"/>
      <c r="R5501" s="331" t="n">
        <f aca="false">SUM(R5500:R5500)</f>
        <v>0</v>
      </c>
    </row>
    <row r="5502" s="1" customFormat="true" ht="12.75" hidden="false" customHeight="false" outlineLevel="0" collapsed="false">
      <c r="A5502" s="262"/>
      <c r="B5502" s="272" t="s">
        <v>914</v>
      </c>
      <c r="C5502" s="342"/>
      <c r="D5502" s="342"/>
      <c r="E5502" s="262"/>
      <c r="F5502" s="262"/>
      <c r="G5502" s="333"/>
      <c r="H5502" s="343" t="n">
        <v>0</v>
      </c>
      <c r="I5502" s="344" t="n">
        <f aca="false">K5503/J5503</f>
        <v>-0.103883232400715</v>
      </c>
      <c r="J5502" s="345"/>
      <c r="K5502" s="335"/>
      <c r="L5502" s="330"/>
      <c r="M5502" s="262"/>
      <c r="N5502" s="262"/>
      <c r="O5502" s="262"/>
      <c r="P5502" s="262"/>
      <c r="Q5502" s="262"/>
      <c r="R5502" s="331"/>
    </row>
    <row r="5503" s="1" customFormat="true" ht="13.5" hidden="false" customHeight="false" outlineLevel="0" collapsed="false">
      <c r="A5503" s="346"/>
      <c r="B5503" s="346" t="s">
        <v>915</v>
      </c>
      <c r="C5503" s="346"/>
      <c r="D5503" s="346"/>
      <c r="E5503" s="346"/>
      <c r="F5503" s="347"/>
      <c r="G5503" s="348"/>
      <c r="H5503" s="349" t="n">
        <f aca="false">SUM(H5501:H5502)</f>
        <v>14250</v>
      </c>
      <c r="I5503" s="350" t="n">
        <f aca="false">K5503/H5503</f>
        <v>-0.115926</v>
      </c>
      <c r="J5503" s="351" t="n">
        <f aca="false">SUM(J5501:J5502)</f>
        <v>15901.9455</v>
      </c>
      <c r="K5503" s="352" t="n">
        <f aca="false">H5503-J5503</f>
        <v>-1651.9455</v>
      </c>
      <c r="L5503" s="330"/>
      <c r="M5503" s="262"/>
      <c r="N5503" s="262"/>
      <c r="O5503" s="262"/>
      <c r="P5503" s="262"/>
      <c r="Q5503" s="262"/>
      <c r="R5503" s="331"/>
    </row>
    <row r="5504" s="1" customFormat="true" ht="13.5" hidden="false" customHeight="false" outlineLevel="0" collapsed="false">
      <c r="A5504" s="262"/>
      <c r="B5504" s="332"/>
      <c r="C5504" s="342"/>
      <c r="D5504" s="342"/>
      <c r="E5504" s="262"/>
      <c r="F5504" s="262"/>
      <c r="G5504" s="262"/>
      <c r="H5504" s="262"/>
      <c r="I5504" s="354"/>
      <c r="J5504" s="354"/>
      <c r="K5504" s="355"/>
      <c r="L5504" s="330"/>
      <c r="M5504" s="262"/>
      <c r="N5504" s="262"/>
      <c r="O5504" s="262"/>
      <c r="P5504" s="262"/>
      <c r="Q5504" s="262"/>
      <c r="R5504" s="331"/>
    </row>
    <row r="5505" s="1" customFormat="true" ht="13.5" hidden="false" customHeight="false" outlineLevel="0" collapsed="false">
      <c r="A5505" s="322"/>
      <c r="B5505" s="323" t="s">
        <v>5363</v>
      </c>
      <c r="C5505" s="324"/>
      <c r="D5505" s="325" t="n">
        <v>42816</v>
      </c>
      <c r="E5505" s="322"/>
      <c r="F5505" s="322" t="s">
        <v>5347</v>
      </c>
      <c r="G5505" s="324"/>
      <c r="H5505" s="326" t="n">
        <v>0</v>
      </c>
      <c r="I5505" s="327" t="s">
        <v>358</v>
      </c>
      <c r="J5505" s="328" t="n">
        <v>65</v>
      </c>
      <c r="K5505" s="329" t="n">
        <v>59</v>
      </c>
      <c r="L5505" s="330"/>
      <c r="M5505" s="262"/>
      <c r="N5505" s="262"/>
      <c r="O5505" s="262"/>
      <c r="P5505" s="262"/>
      <c r="Q5505" s="262"/>
      <c r="R5505" s="331"/>
    </row>
    <row r="5506" s="1" customFormat="true" ht="12.75" hidden="false" customHeight="false" outlineLevel="0" collapsed="false">
      <c r="A5506" s="262" t="n">
        <v>1</v>
      </c>
      <c r="B5506" s="332" t="s">
        <v>1940</v>
      </c>
      <c r="C5506" s="332" t="s">
        <v>1648</v>
      </c>
      <c r="D5506" s="332" t="s">
        <v>1941</v>
      </c>
      <c r="E5506" s="262"/>
      <c r="F5506" s="331" t="n">
        <v>0.8</v>
      </c>
      <c r="G5506" s="333" t="n">
        <v>2900</v>
      </c>
      <c r="H5506" s="333" t="n">
        <f aca="false">A5506*G5506*(1-H5505/100)</f>
        <v>2900</v>
      </c>
      <c r="I5506" s="334" t="n">
        <v>1594.71</v>
      </c>
      <c r="J5506" s="334" t="n">
        <f aca="false">(A5506*I5506)/J5505*K5505</f>
        <v>1447.506</v>
      </c>
      <c r="K5506" s="335" t="n">
        <f aca="false">H5506-J5506</f>
        <v>1452.494</v>
      </c>
      <c r="L5506" s="330"/>
      <c r="M5506" s="262"/>
      <c r="N5506" s="262" t="n">
        <v>1594.71</v>
      </c>
      <c r="O5506" s="262" t="n">
        <v>16.92</v>
      </c>
      <c r="P5506" s="262" t="n">
        <v>2870.478</v>
      </c>
      <c r="Q5506" s="262" t="n">
        <v>2392.065</v>
      </c>
      <c r="R5506" s="331" t="n">
        <f aca="false">A5506*F5506</f>
        <v>0.8</v>
      </c>
    </row>
    <row r="5507" s="1" customFormat="true" ht="12.75" hidden="false" customHeight="false" outlineLevel="0" collapsed="false">
      <c r="A5507" s="336" t="n">
        <f aca="false">SUM(A5506:A5506)</f>
        <v>1</v>
      </c>
      <c r="B5507" s="336" t="s">
        <v>377</v>
      </c>
      <c r="C5507" s="336"/>
      <c r="D5507" s="336"/>
      <c r="E5507" s="336"/>
      <c r="F5507" s="337" t="n">
        <f aca="false">R5507</f>
        <v>0.8</v>
      </c>
      <c r="G5507" s="338"/>
      <c r="H5507" s="339" t="n">
        <f aca="false">SUM(H5506:H5506)</f>
        <v>2900</v>
      </c>
      <c r="I5507" s="340"/>
      <c r="J5507" s="341" t="n">
        <f aca="false">SUM(J5506:J5506)</f>
        <v>1447.506</v>
      </c>
      <c r="K5507" s="335" t="n">
        <f aca="false">SUM(K5506:K5506)</f>
        <v>1452.494</v>
      </c>
      <c r="L5507" s="330"/>
      <c r="M5507" s="262"/>
      <c r="N5507" s="262"/>
      <c r="O5507" s="262"/>
      <c r="P5507" s="262"/>
      <c r="Q5507" s="262"/>
      <c r="R5507" s="331" t="n">
        <f aca="false">SUM(R5506:R5506)</f>
        <v>0.8</v>
      </c>
    </row>
    <row r="5508" s="1" customFormat="true" ht="12.75" hidden="false" customHeight="false" outlineLevel="0" collapsed="false">
      <c r="A5508" s="262"/>
      <c r="B5508" s="272" t="s">
        <v>914</v>
      </c>
      <c r="C5508" s="342"/>
      <c r="D5508" s="342"/>
      <c r="E5508" s="262"/>
      <c r="F5508" s="262"/>
      <c r="G5508" s="333"/>
      <c r="H5508" s="343" t="n">
        <v>0</v>
      </c>
      <c r="I5508" s="344" t="n">
        <f aca="false">K5509/J5509</f>
        <v>1.00344592699443</v>
      </c>
      <c r="J5508" s="345"/>
      <c r="K5508" s="335"/>
      <c r="L5508" s="330"/>
      <c r="M5508" s="262"/>
      <c r="N5508" s="262"/>
      <c r="O5508" s="262"/>
      <c r="P5508" s="262"/>
      <c r="Q5508" s="262"/>
      <c r="R5508" s="331"/>
    </row>
    <row r="5509" s="1" customFormat="true" ht="13.5" hidden="false" customHeight="false" outlineLevel="0" collapsed="false">
      <c r="A5509" s="346"/>
      <c r="B5509" s="346" t="s">
        <v>915</v>
      </c>
      <c r="C5509" s="346"/>
      <c r="D5509" s="346"/>
      <c r="E5509" s="346"/>
      <c r="F5509" s="347"/>
      <c r="G5509" s="348"/>
      <c r="H5509" s="349" t="n">
        <f aca="false">SUM(H5507:H5508)</f>
        <v>2900</v>
      </c>
      <c r="I5509" s="350" t="n">
        <f aca="false">K5509/H5509</f>
        <v>0.50086</v>
      </c>
      <c r="J5509" s="351" t="n">
        <f aca="false">SUM(J5507:J5508)</f>
        <v>1447.506</v>
      </c>
      <c r="K5509" s="352" t="n">
        <f aca="false">H5509-J5509</f>
        <v>1452.494</v>
      </c>
      <c r="L5509" s="330"/>
      <c r="M5509" s="262"/>
      <c r="N5509" s="262"/>
      <c r="O5509" s="262"/>
      <c r="P5509" s="262"/>
      <c r="Q5509" s="262"/>
      <c r="R5509" s="331"/>
    </row>
    <row r="5510" s="1" customFormat="true" ht="13.5" hidden="false" customHeight="false" outlineLevel="0" collapsed="false">
      <c r="A5510" s="262"/>
      <c r="B5510" s="332"/>
      <c r="C5510" s="342"/>
      <c r="D5510" s="342"/>
      <c r="E5510" s="262"/>
      <c r="F5510" s="262"/>
      <c r="G5510" s="262"/>
      <c r="H5510" s="262"/>
      <c r="I5510" s="354"/>
      <c r="J5510" s="354"/>
      <c r="K5510" s="355"/>
      <c r="L5510" s="330"/>
      <c r="M5510" s="262"/>
      <c r="N5510" s="262"/>
      <c r="O5510" s="262"/>
      <c r="P5510" s="262"/>
      <c r="Q5510" s="262"/>
      <c r="R5510" s="331"/>
    </row>
    <row r="5511" s="1" customFormat="true" ht="13.5" hidden="false" customHeight="false" outlineLevel="0" collapsed="false">
      <c r="A5511" s="322"/>
      <c r="B5511" s="323" t="s">
        <v>5364</v>
      </c>
      <c r="C5511" s="324" t="s">
        <v>2355</v>
      </c>
      <c r="D5511" s="325" t="n">
        <v>42817</v>
      </c>
      <c r="E5511" s="322"/>
      <c r="F5511" s="322" t="s">
        <v>5347</v>
      </c>
      <c r="G5511" s="324"/>
      <c r="H5511" s="326" t="n">
        <v>0</v>
      </c>
      <c r="I5511" s="327" t="s">
        <v>358</v>
      </c>
      <c r="J5511" s="328" t="n">
        <v>65</v>
      </c>
      <c r="K5511" s="329" t="n">
        <v>59</v>
      </c>
      <c r="L5511" s="330"/>
      <c r="M5511" s="262"/>
      <c r="N5511" s="262"/>
      <c r="O5511" s="262"/>
      <c r="P5511" s="262"/>
      <c r="Q5511" s="262"/>
      <c r="R5511" s="331"/>
    </row>
    <row r="5512" s="1" customFormat="true" ht="12.75" hidden="false" customHeight="false" outlineLevel="0" collapsed="false">
      <c r="A5512" s="262" t="n">
        <v>1</v>
      </c>
      <c r="B5512" s="332" t="s">
        <v>4504</v>
      </c>
      <c r="C5512" s="332" t="s">
        <v>2082</v>
      </c>
      <c r="D5512" s="332" t="s">
        <v>4505</v>
      </c>
      <c r="E5512" s="262"/>
      <c r="F5512" s="331" t="n">
        <v>227</v>
      </c>
      <c r="G5512" s="333" t="n">
        <v>30395</v>
      </c>
      <c r="H5512" s="333" t="n">
        <f aca="false">A5512*G5512*(1-H5511/100)</f>
        <v>30395</v>
      </c>
      <c r="I5512" s="334" t="n">
        <v>22514.7</v>
      </c>
      <c r="J5512" s="334" t="n">
        <f aca="false">(A5512*I5512)/J5511*K5511</f>
        <v>20436.42</v>
      </c>
      <c r="K5512" s="335" t="n">
        <f aca="false">H5512-J5512</f>
        <v>9958.58</v>
      </c>
      <c r="L5512" s="330"/>
      <c r="M5512" s="262"/>
      <c r="N5512" s="262" t="n">
        <v>22514.7</v>
      </c>
      <c r="O5512" s="262" t="n">
        <v>251</v>
      </c>
      <c r="P5512" s="262" t="n">
        <v>33772.05</v>
      </c>
      <c r="Q5512" s="262" t="n">
        <v>30394.845</v>
      </c>
      <c r="R5512" s="331" t="n">
        <f aca="false">A5512*F5512</f>
        <v>227</v>
      </c>
    </row>
    <row r="5513" s="1" customFormat="true" ht="12.75" hidden="false" customHeight="false" outlineLevel="0" collapsed="false">
      <c r="A5513" s="336" t="n">
        <f aca="false">SUM(A5512:A5512)</f>
        <v>1</v>
      </c>
      <c r="B5513" s="336" t="s">
        <v>377</v>
      </c>
      <c r="C5513" s="336"/>
      <c r="D5513" s="336"/>
      <c r="E5513" s="336"/>
      <c r="F5513" s="337" t="n">
        <f aca="false">R5513</f>
        <v>227</v>
      </c>
      <c r="G5513" s="338"/>
      <c r="H5513" s="339" t="n">
        <f aca="false">SUM(H5512:H5512)</f>
        <v>30395</v>
      </c>
      <c r="I5513" s="340"/>
      <c r="J5513" s="341" t="n">
        <f aca="false">SUM(J5512:J5512)</f>
        <v>20436.42</v>
      </c>
      <c r="K5513" s="335" t="n">
        <f aca="false">SUM(K5512:K5512)</f>
        <v>9958.58</v>
      </c>
      <c r="L5513" s="330"/>
      <c r="M5513" s="262"/>
      <c r="N5513" s="262"/>
      <c r="O5513" s="262"/>
      <c r="P5513" s="262"/>
      <c r="Q5513" s="262"/>
      <c r="R5513" s="331" t="n">
        <f aca="false">SUM(R5512:R5512)</f>
        <v>227</v>
      </c>
    </row>
    <row r="5514" s="1" customFormat="true" ht="12.75" hidden="false" customHeight="false" outlineLevel="0" collapsed="false">
      <c r="A5514" s="262"/>
      <c r="B5514" s="272" t="s">
        <v>914</v>
      </c>
      <c r="C5514" s="342"/>
      <c r="D5514" s="342"/>
      <c r="E5514" s="262"/>
      <c r="F5514" s="262"/>
      <c r="G5514" s="333"/>
      <c r="H5514" s="343" t="n">
        <v>0</v>
      </c>
      <c r="I5514" s="344" t="n">
        <f aca="false">K5515/J5515</f>
        <v>0.487295720091875</v>
      </c>
      <c r="J5514" s="345"/>
      <c r="K5514" s="335"/>
      <c r="L5514" s="330"/>
      <c r="M5514" s="262"/>
      <c r="N5514" s="262"/>
      <c r="O5514" s="262"/>
      <c r="P5514" s="262"/>
      <c r="Q5514" s="262"/>
      <c r="R5514" s="331"/>
    </row>
    <row r="5515" s="1" customFormat="true" ht="13.5" hidden="false" customHeight="false" outlineLevel="0" collapsed="false">
      <c r="A5515" s="346"/>
      <c r="B5515" s="346" t="s">
        <v>915</v>
      </c>
      <c r="C5515" s="346"/>
      <c r="D5515" s="346"/>
      <c r="E5515" s="346"/>
      <c r="F5515" s="347"/>
      <c r="G5515" s="348"/>
      <c r="H5515" s="349" t="n">
        <f aca="false">SUM(H5513:H5514)</f>
        <v>30395</v>
      </c>
      <c r="I5515" s="350" t="n">
        <f aca="false">K5515/H5515</f>
        <v>0.327638756374404</v>
      </c>
      <c r="J5515" s="351" t="n">
        <f aca="false">SUM(J5513:J5514)</f>
        <v>20436.42</v>
      </c>
      <c r="K5515" s="352" t="n">
        <f aca="false">H5515-J5515</f>
        <v>9958.58</v>
      </c>
      <c r="L5515" s="330"/>
      <c r="M5515" s="262"/>
      <c r="N5515" s="262"/>
      <c r="O5515" s="262"/>
      <c r="P5515" s="262"/>
      <c r="Q5515" s="262"/>
      <c r="R5515" s="331"/>
    </row>
    <row r="5516" s="1" customFormat="true" ht="13.5" hidden="false" customHeight="false" outlineLevel="0" collapsed="false">
      <c r="A5516" s="262"/>
      <c r="B5516" s="272"/>
      <c r="C5516" s="342"/>
      <c r="D5516" s="342"/>
      <c r="E5516" s="262"/>
      <c r="F5516" s="262"/>
      <c r="G5516" s="262"/>
      <c r="H5516" s="262"/>
      <c r="I5516" s="354"/>
      <c r="J5516" s="354"/>
      <c r="K5516" s="355"/>
      <c r="L5516" s="330"/>
      <c r="M5516" s="262"/>
      <c r="N5516" s="262"/>
      <c r="O5516" s="262"/>
      <c r="P5516" s="262"/>
      <c r="Q5516" s="262"/>
      <c r="R5516" s="331"/>
    </row>
    <row r="5517" s="1" customFormat="true" ht="13.5" hidden="false" customHeight="false" outlineLevel="0" collapsed="false">
      <c r="A5517" s="322"/>
      <c r="B5517" s="272" t="s">
        <v>5365</v>
      </c>
      <c r="C5517" s="324" t="s">
        <v>2027</v>
      </c>
      <c r="D5517" s="325" t="n">
        <v>42817</v>
      </c>
      <c r="E5517" s="322"/>
      <c r="F5517" s="322" t="s">
        <v>5366</v>
      </c>
      <c r="G5517" s="324"/>
      <c r="H5517" s="326" t="n">
        <v>0</v>
      </c>
      <c r="I5517" s="327" t="s">
        <v>358</v>
      </c>
      <c r="J5517" s="328" t="n">
        <v>65</v>
      </c>
      <c r="K5517" s="329" t="n">
        <v>59</v>
      </c>
      <c r="L5517" s="330"/>
      <c r="M5517" s="262"/>
      <c r="N5517" s="262"/>
      <c r="O5517" s="262"/>
      <c r="P5517" s="262"/>
      <c r="Q5517" s="262"/>
      <c r="R5517" s="331"/>
    </row>
    <row r="5518" s="1" customFormat="true" ht="12.75" hidden="false" customHeight="false" outlineLevel="0" collapsed="false">
      <c r="A5518" s="262" t="n">
        <v>24</v>
      </c>
      <c r="B5518" s="332" t="s">
        <v>4844</v>
      </c>
      <c r="C5518" s="332" t="s">
        <v>4845</v>
      </c>
      <c r="D5518" s="332" t="s">
        <v>4846</v>
      </c>
      <c r="E5518" s="262"/>
      <c r="F5518" s="331"/>
      <c r="G5518" s="333" t="n">
        <v>30</v>
      </c>
      <c r="H5518" s="333" t="n">
        <f aca="false">A5518*G5518*(1-H5517/100)</f>
        <v>720</v>
      </c>
      <c r="I5518" s="334" t="n">
        <v>13.65</v>
      </c>
      <c r="J5518" s="334" t="n">
        <f aca="false">(A5518*I5518)/J5517*K5517</f>
        <v>297.36</v>
      </c>
      <c r="K5518" s="335" t="n">
        <f aca="false">H5518-J5518</f>
        <v>422.64</v>
      </c>
      <c r="L5518" s="330"/>
      <c r="M5518" s="262"/>
      <c r="N5518" s="262" t="n">
        <v>13.65</v>
      </c>
      <c r="O5518" s="262" t="n">
        <v>0.15</v>
      </c>
      <c r="P5518" s="262" t="n">
        <v>30</v>
      </c>
      <c r="Q5518" s="262" t="n">
        <v>20</v>
      </c>
      <c r="R5518" s="331" t="n">
        <f aca="false">A5518*F5518</f>
        <v>0</v>
      </c>
    </row>
    <row r="5519" s="1" customFormat="true" ht="12.75" hidden="false" customHeight="false" outlineLevel="0" collapsed="false">
      <c r="A5519" s="262" t="n">
        <v>2</v>
      </c>
      <c r="B5519" s="332" t="s">
        <v>3029</v>
      </c>
      <c r="C5519" s="332" t="s">
        <v>3030</v>
      </c>
      <c r="D5519" s="332" t="s">
        <v>3031</v>
      </c>
      <c r="E5519" s="262"/>
      <c r="F5519" s="331" t="n">
        <v>21</v>
      </c>
      <c r="G5519" s="333" t="n">
        <v>4000</v>
      </c>
      <c r="H5519" s="333" t="n">
        <f aca="false">A5519*G5519*(1-H5517/100)</f>
        <v>8000</v>
      </c>
      <c r="I5519" s="334" t="n">
        <v>2588.625</v>
      </c>
      <c r="J5519" s="334" t="n">
        <f aca="false">(A5519*I5519)/J5517*K5517</f>
        <v>4699.35</v>
      </c>
      <c r="K5519" s="335" t="n">
        <f aca="false">H5519-J5519</f>
        <v>3300.65</v>
      </c>
      <c r="L5519" s="330"/>
      <c r="M5519" s="262"/>
      <c r="N5519" s="262" t="n">
        <v>2588.625</v>
      </c>
      <c r="O5519" s="262" t="n">
        <v>29.5</v>
      </c>
      <c r="P5519" s="262" t="n">
        <v>3882.9375</v>
      </c>
      <c r="Q5519" s="262" t="n">
        <v>3494.6438</v>
      </c>
      <c r="R5519" s="331" t="n">
        <f aca="false">A5519*F5519</f>
        <v>42</v>
      </c>
    </row>
    <row r="5520" s="1" customFormat="true" ht="12.75" hidden="false" customHeight="false" outlineLevel="0" collapsed="false">
      <c r="A5520" s="262" t="n">
        <v>10</v>
      </c>
      <c r="B5520" s="332" t="s">
        <v>5367</v>
      </c>
      <c r="C5520" s="332" t="s">
        <v>1115</v>
      </c>
      <c r="D5520" s="332" t="s">
        <v>4962</v>
      </c>
      <c r="E5520" s="262"/>
      <c r="F5520" s="331" t="n">
        <v>15</v>
      </c>
      <c r="G5520" s="333" t="n">
        <v>5500</v>
      </c>
      <c r="H5520" s="333" t="n">
        <f aca="false">A5520*G5520*(1-H5517/100)</f>
        <v>55000</v>
      </c>
      <c r="I5520" s="334" t="n">
        <v>2632.5</v>
      </c>
      <c r="J5520" s="334" t="n">
        <f aca="false">(A5520*I5520)/J5517*K5517</f>
        <v>23895</v>
      </c>
      <c r="K5520" s="335" t="n">
        <f aca="false">H5520-J5520</f>
        <v>31105</v>
      </c>
      <c r="L5520" s="330"/>
      <c r="M5520" s="262"/>
      <c r="N5520" s="262" t="n">
        <v>2632.5</v>
      </c>
      <c r="O5520" s="262" t="n">
        <v>30</v>
      </c>
      <c r="P5520" s="262" t="n">
        <v>5500</v>
      </c>
      <c r="Q5520" s="262" t="n">
        <v>3553.875</v>
      </c>
      <c r="R5520" s="331" t="n">
        <f aca="false">A5520*F5520</f>
        <v>150</v>
      </c>
    </row>
    <row r="5521" s="1" customFormat="true" ht="12.75" hidden="false" customHeight="false" outlineLevel="0" collapsed="false">
      <c r="A5521" s="262" t="n">
        <v>2</v>
      </c>
      <c r="B5521" s="332" t="s">
        <v>5368</v>
      </c>
      <c r="C5521" s="332" t="s">
        <v>1834</v>
      </c>
      <c r="D5521" s="332" t="s">
        <v>1835</v>
      </c>
      <c r="E5521" s="262"/>
      <c r="F5521" s="331" t="n">
        <v>8</v>
      </c>
      <c r="G5521" s="333" t="n">
        <v>3500</v>
      </c>
      <c r="H5521" s="333" t="n">
        <f aca="false">A5521*G5521*(1-H5517/100)</f>
        <v>7000</v>
      </c>
      <c r="I5521" s="334" t="n">
        <v>1755</v>
      </c>
      <c r="J5521" s="334" t="n">
        <f aca="false">(A5521*I5521)/J5517*K5517</f>
        <v>3186</v>
      </c>
      <c r="K5521" s="335" t="n">
        <f aca="false">H5521-J5521</f>
        <v>3814</v>
      </c>
      <c r="L5521" s="330"/>
      <c r="M5521" s="262"/>
      <c r="N5521" s="262" t="n">
        <v>1755</v>
      </c>
      <c r="O5521" s="262" t="n">
        <v>20</v>
      </c>
      <c r="P5521" s="262" t="n">
        <v>2600</v>
      </c>
      <c r="Q5521" s="262" t="n">
        <v>2369.25</v>
      </c>
      <c r="R5521" s="331" t="n">
        <f aca="false">A5521*F5521</f>
        <v>16</v>
      </c>
    </row>
    <row r="5522" s="1" customFormat="true" ht="12.75" hidden="false" customHeight="false" outlineLevel="0" collapsed="false">
      <c r="A5522" s="336" t="n">
        <f aca="false">SUM(A5518:A5521)</f>
        <v>38</v>
      </c>
      <c r="B5522" s="336" t="s">
        <v>377</v>
      </c>
      <c r="C5522" s="336"/>
      <c r="D5522" s="336"/>
      <c r="E5522" s="336"/>
      <c r="F5522" s="337" t="n">
        <f aca="false">R5522</f>
        <v>208</v>
      </c>
      <c r="G5522" s="338"/>
      <c r="H5522" s="339" t="n">
        <f aca="false">SUM(H5518:H5521)</f>
        <v>70720</v>
      </c>
      <c r="I5522" s="340"/>
      <c r="J5522" s="341" t="n">
        <f aca="false">SUM(J5518:J5521)</f>
        <v>32077.71</v>
      </c>
      <c r="K5522" s="335" t="n">
        <f aca="false">SUM(K5518:K5521)</f>
        <v>38642.29</v>
      </c>
      <c r="L5522" s="330"/>
      <c r="M5522" s="262"/>
      <c r="N5522" s="262"/>
      <c r="O5522" s="262"/>
      <c r="P5522" s="262"/>
      <c r="Q5522" s="262"/>
      <c r="R5522" s="331" t="n">
        <f aca="false">SUM(R5518:R5521)</f>
        <v>208</v>
      </c>
    </row>
    <row r="5523" s="1" customFormat="true" ht="12.75" hidden="false" customHeight="false" outlineLevel="0" collapsed="false">
      <c r="A5523" s="262"/>
      <c r="B5523" s="272" t="s">
        <v>914</v>
      </c>
      <c r="C5523" s="342"/>
      <c r="D5523" s="342"/>
      <c r="E5523" s="262"/>
      <c r="F5523" s="262"/>
      <c r="G5523" s="333"/>
      <c r="H5523" s="343" t="n">
        <v>0</v>
      </c>
      <c r="I5523" s="344" t="n">
        <f aca="false">K5524/J5524</f>
        <v>1.20464615460393</v>
      </c>
      <c r="J5523" s="345"/>
      <c r="K5523" s="335"/>
      <c r="L5523" s="330"/>
      <c r="M5523" s="262"/>
      <c r="N5523" s="262"/>
      <c r="O5523" s="262"/>
      <c r="P5523" s="262"/>
      <c r="Q5523" s="262"/>
      <c r="R5523" s="331"/>
    </row>
    <row r="5524" s="1" customFormat="true" ht="13.5" hidden="false" customHeight="false" outlineLevel="0" collapsed="false">
      <c r="A5524" s="346"/>
      <c r="B5524" s="346" t="s">
        <v>915</v>
      </c>
      <c r="C5524" s="346"/>
      <c r="D5524" s="346"/>
      <c r="E5524" s="346"/>
      <c r="F5524" s="347"/>
      <c r="G5524" s="348"/>
      <c r="H5524" s="349" t="n">
        <f aca="false">SUM(H5522:H5523)</f>
        <v>70720</v>
      </c>
      <c r="I5524" s="350" t="n">
        <f aca="false">K5524/H5524</f>
        <v>0.546412471719457</v>
      </c>
      <c r="J5524" s="351" t="n">
        <f aca="false">SUM(J5522:J5523)</f>
        <v>32077.71</v>
      </c>
      <c r="K5524" s="352" t="n">
        <f aca="false">H5524-J5524</f>
        <v>38642.29</v>
      </c>
      <c r="L5524" s="330"/>
      <c r="M5524" s="262"/>
      <c r="N5524" s="262"/>
      <c r="O5524" s="262"/>
      <c r="P5524" s="262"/>
      <c r="Q5524" s="262"/>
      <c r="R5524" s="331"/>
    </row>
    <row r="5525" s="1" customFormat="true" ht="13.5" hidden="false" customHeight="false" outlineLevel="0" collapsed="false">
      <c r="A5525" s="262"/>
      <c r="B5525" s="332"/>
      <c r="C5525" s="342"/>
      <c r="D5525" s="342"/>
      <c r="E5525" s="262"/>
      <c r="F5525" s="262"/>
      <c r="G5525" s="262"/>
      <c r="H5525" s="262"/>
      <c r="I5525" s="354"/>
      <c r="J5525" s="354"/>
      <c r="K5525" s="355"/>
      <c r="L5525" s="330"/>
      <c r="M5525" s="262"/>
      <c r="N5525" s="262"/>
      <c r="O5525" s="262"/>
      <c r="P5525" s="262"/>
      <c r="Q5525" s="262"/>
      <c r="R5525" s="331"/>
    </row>
    <row r="5526" s="1" customFormat="true" ht="13.5" hidden="false" customHeight="false" outlineLevel="0" collapsed="false">
      <c r="A5526" s="322"/>
      <c r="B5526" s="323" t="s">
        <v>3279</v>
      </c>
      <c r="C5526" s="324"/>
      <c r="D5526" s="325" t="n">
        <v>42817</v>
      </c>
      <c r="E5526" s="322"/>
      <c r="F5526" s="322" t="s">
        <v>5366</v>
      </c>
      <c r="G5526" s="324"/>
      <c r="H5526" s="326" t="n">
        <v>0</v>
      </c>
      <c r="I5526" s="327" t="s">
        <v>358</v>
      </c>
      <c r="J5526" s="328" t="n">
        <v>65</v>
      </c>
      <c r="K5526" s="329" t="n">
        <v>59</v>
      </c>
      <c r="L5526" s="330"/>
      <c r="M5526" s="262"/>
      <c r="N5526" s="262"/>
      <c r="O5526" s="262"/>
      <c r="P5526" s="262"/>
      <c r="Q5526" s="262"/>
      <c r="R5526" s="331"/>
    </row>
    <row r="5527" s="1" customFormat="true" ht="12.75" hidden="false" customHeight="false" outlineLevel="0" collapsed="false">
      <c r="A5527" s="262" t="n">
        <v>2</v>
      </c>
      <c r="B5527" s="332" t="s">
        <v>5318</v>
      </c>
      <c r="C5527" s="332" t="s">
        <v>5319</v>
      </c>
      <c r="D5527" s="332" t="s">
        <v>5320</v>
      </c>
      <c r="E5527" s="262"/>
      <c r="F5527" s="331" t="n">
        <v>370</v>
      </c>
      <c r="G5527" s="333" t="n">
        <v>52000</v>
      </c>
      <c r="H5527" s="333" t="n">
        <f aca="false">A5527*G5527*(1-H5526/100)</f>
        <v>104000</v>
      </c>
      <c r="I5527" s="334" t="n">
        <v>40014</v>
      </c>
      <c r="J5527" s="334" t="n">
        <f aca="false">(A5527*I5527)/J5526*K5526</f>
        <v>72640.8</v>
      </c>
      <c r="K5527" s="335" t="n">
        <f aca="false">H5527-J5527</f>
        <v>31359.2</v>
      </c>
      <c r="L5527" s="330"/>
      <c r="M5527" s="262"/>
      <c r="N5527" s="262" t="n">
        <v>40014</v>
      </c>
      <c r="O5527" s="262" t="n">
        <v>456</v>
      </c>
      <c r="P5527" s="262" t="n">
        <v>56019.6</v>
      </c>
      <c r="Q5527" s="262" t="n">
        <v>52018.2</v>
      </c>
      <c r="R5527" s="331" t="n">
        <f aca="false">A5527*F5527</f>
        <v>740</v>
      </c>
    </row>
    <row r="5528" s="1" customFormat="true" ht="12.75" hidden="false" customHeight="false" outlineLevel="0" collapsed="false">
      <c r="A5528" s="262" t="n">
        <v>-2</v>
      </c>
      <c r="B5528" s="332" t="s">
        <v>5292</v>
      </c>
      <c r="C5528" s="332" t="s">
        <v>5293</v>
      </c>
      <c r="D5528" s="332" t="s">
        <v>5294</v>
      </c>
      <c r="E5528" s="262"/>
      <c r="F5528" s="331" t="n">
        <v>295</v>
      </c>
      <c r="G5528" s="333" t="n">
        <v>49500</v>
      </c>
      <c r="H5528" s="333" t="n">
        <f aca="false">A5528*G5528*(1-H5526/100)</f>
        <v>-99000</v>
      </c>
      <c r="I5528" s="334" t="n">
        <v>35100</v>
      </c>
      <c r="J5528" s="334" t="n">
        <f aca="false">(A5528*I5528)/J5526*K5526</f>
        <v>-63720</v>
      </c>
      <c r="K5528" s="335" t="n">
        <f aca="false">H5528-J5528</f>
        <v>-35280</v>
      </c>
      <c r="L5528" s="330"/>
      <c r="M5528" s="262"/>
      <c r="N5528" s="262" t="n">
        <v>35100</v>
      </c>
      <c r="O5528" s="262" t="n">
        <v>400</v>
      </c>
      <c r="P5528" s="262" t="n">
        <v>49140</v>
      </c>
      <c r="Q5528" s="262" t="n">
        <v>47385</v>
      </c>
      <c r="R5528" s="331" t="n">
        <f aca="false">A5528*F5528</f>
        <v>-590</v>
      </c>
    </row>
    <row r="5529" s="1" customFormat="true" ht="12.75" hidden="false" customHeight="false" outlineLevel="0" collapsed="false">
      <c r="A5529" s="336" t="n">
        <f aca="false">SUM(A5527:A5528)</f>
        <v>0</v>
      </c>
      <c r="B5529" s="336" t="s">
        <v>377</v>
      </c>
      <c r="C5529" s="336"/>
      <c r="D5529" s="336"/>
      <c r="E5529" s="336"/>
      <c r="F5529" s="337" t="n">
        <f aca="false">R5529</f>
        <v>150</v>
      </c>
      <c r="G5529" s="338"/>
      <c r="H5529" s="339" t="n">
        <f aca="false">SUM(H5527:H5528)</f>
        <v>5000</v>
      </c>
      <c r="I5529" s="340"/>
      <c r="J5529" s="341" t="n">
        <f aca="false">SUM(J5527:J5528)</f>
        <v>8920.8</v>
      </c>
      <c r="K5529" s="335" t="n">
        <f aca="false">SUM(K5527:K5528)</f>
        <v>-3920.8</v>
      </c>
      <c r="L5529" s="330"/>
      <c r="M5529" s="262"/>
      <c r="N5529" s="262"/>
      <c r="O5529" s="262"/>
      <c r="P5529" s="262"/>
      <c r="Q5529" s="262"/>
      <c r="R5529" s="331" t="n">
        <f aca="false">SUM(R5527:R5528)</f>
        <v>150</v>
      </c>
    </row>
    <row r="5530" s="1" customFormat="true" ht="12.75" hidden="false" customHeight="false" outlineLevel="0" collapsed="false">
      <c r="A5530" s="262"/>
      <c r="B5530" s="272" t="s">
        <v>914</v>
      </c>
      <c r="C5530" s="342"/>
      <c r="D5530" s="342"/>
      <c r="E5530" s="262"/>
      <c r="F5530" s="262"/>
      <c r="G5530" s="333"/>
      <c r="H5530" s="343" t="n">
        <v>0</v>
      </c>
      <c r="I5530" s="344" t="n">
        <f aca="false">K5531/J5531</f>
        <v>-0.439512151376558</v>
      </c>
      <c r="J5530" s="345"/>
      <c r="K5530" s="335"/>
      <c r="L5530" s="330"/>
      <c r="M5530" s="262"/>
      <c r="N5530" s="262"/>
      <c r="O5530" s="262"/>
      <c r="P5530" s="262"/>
      <c r="Q5530" s="262"/>
      <c r="R5530" s="331"/>
    </row>
    <row r="5531" s="1" customFormat="true" ht="13.5" hidden="false" customHeight="false" outlineLevel="0" collapsed="false">
      <c r="A5531" s="346"/>
      <c r="B5531" s="346" t="s">
        <v>915</v>
      </c>
      <c r="C5531" s="346"/>
      <c r="D5531" s="346"/>
      <c r="E5531" s="346"/>
      <c r="F5531" s="347"/>
      <c r="G5531" s="348"/>
      <c r="H5531" s="349" t="n">
        <f aca="false">SUM(H5529:H5530)</f>
        <v>5000</v>
      </c>
      <c r="I5531" s="350" t="n">
        <f aca="false">K5531/H5531</f>
        <v>-0.784160000000001</v>
      </c>
      <c r="J5531" s="351" t="n">
        <f aca="false">SUM(J5529:J5530)</f>
        <v>8920.8</v>
      </c>
      <c r="K5531" s="352" t="n">
        <f aca="false">H5531-J5531</f>
        <v>-3920.8</v>
      </c>
      <c r="L5531" s="330"/>
      <c r="M5531" s="262"/>
      <c r="N5531" s="262"/>
      <c r="O5531" s="262"/>
      <c r="P5531" s="262"/>
      <c r="Q5531" s="262"/>
      <c r="R5531" s="331"/>
    </row>
    <row r="5532" s="1" customFormat="true" ht="13.5" hidden="false" customHeight="false" outlineLevel="0" collapsed="false">
      <c r="A5532" s="262"/>
      <c r="B5532" s="332"/>
      <c r="C5532" s="342"/>
      <c r="D5532" s="342"/>
      <c r="E5532" s="262"/>
      <c r="F5532" s="262"/>
      <c r="G5532" s="262"/>
      <c r="H5532" s="262"/>
      <c r="I5532" s="354"/>
      <c r="J5532" s="354"/>
      <c r="K5532" s="355"/>
      <c r="L5532" s="330"/>
      <c r="M5532" s="262"/>
      <c r="N5532" s="262"/>
      <c r="O5532" s="262"/>
      <c r="P5532" s="262"/>
      <c r="Q5532" s="262"/>
      <c r="R5532" s="331"/>
    </row>
    <row r="5533" s="1" customFormat="true" ht="13.5" hidden="false" customHeight="false" outlineLevel="0" collapsed="false">
      <c r="A5533" s="322"/>
      <c r="B5533" s="323" t="s">
        <v>5369</v>
      </c>
      <c r="C5533" s="324"/>
      <c r="D5533" s="325" t="n">
        <v>42817</v>
      </c>
      <c r="E5533" s="322"/>
      <c r="F5533" s="322" t="s">
        <v>5366</v>
      </c>
      <c r="G5533" s="324"/>
      <c r="H5533" s="326" t="n">
        <v>0</v>
      </c>
      <c r="I5533" s="327" t="s">
        <v>358</v>
      </c>
      <c r="J5533" s="328" t="n">
        <v>65</v>
      </c>
      <c r="K5533" s="329" t="n">
        <v>59</v>
      </c>
      <c r="L5533" s="330"/>
      <c r="M5533" s="262"/>
      <c r="N5533" s="262"/>
      <c r="O5533" s="262"/>
      <c r="P5533" s="262"/>
      <c r="Q5533" s="262"/>
      <c r="R5533" s="331"/>
    </row>
    <row r="5534" s="1" customFormat="true" ht="12.75" hidden="false" customHeight="false" outlineLevel="0" collapsed="false">
      <c r="A5534" s="262" t="n">
        <v>1</v>
      </c>
      <c r="B5534" s="332" t="s">
        <v>5370</v>
      </c>
      <c r="C5534" s="332" t="s">
        <v>3465</v>
      </c>
      <c r="D5534" s="332" t="s">
        <v>5371</v>
      </c>
      <c r="E5534" s="262"/>
      <c r="F5534" s="331"/>
      <c r="G5534" s="333" t="n">
        <v>14097</v>
      </c>
      <c r="H5534" s="333" t="n">
        <f aca="false">A5534*G5534*(1-H5533/100)</f>
        <v>14097</v>
      </c>
      <c r="I5534" s="334" t="n">
        <v>10442.25</v>
      </c>
      <c r="J5534" s="334" t="n">
        <f aca="false">(A5534*I5534)/J5533*K5533</f>
        <v>9478.35</v>
      </c>
      <c r="K5534" s="335" t="n">
        <f aca="false">H5534-J5534</f>
        <v>4618.65</v>
      </c>
      <c r="L5534" s="330"/>
      <c r="M5534" s="262"/>
      <c r="N5534" s="262" t="n">
        <v>10442.25</v>
      </c>
      <c r="O5534" s="262" t="n">
        <v>119</v>
      </c>
      <c r="P5534" s="262" t="n">
        <v>15700</v>
      </c>
      <c r="Q5534" s="262" t="n">
        <v>14097.0375</v>
      </c>
      <c r="R5534" s="331" t="n">
        <f aca="false">A5534*F5534</f>
        <v>0</v>
      </c>
    </row>
    <row r="5535" s="1" customFormat="true" ht="12.75" hidden="false" customHeight="false" outlineLevel="0" collapsed="false">
      <c r="A5535" s="262" t="n">
        <v>1</v>
      </c>
      <c r="B5535" s="332" t="n">
        <v>4653042</v>
      </c>
      <c r="C5535" s="332" t="s">
        <v>925</v>
      </c>
      <c r="D5535" s="332" t="s">
        <v>5372</v>
      </c>
      <c r="E5535" s="262"/>
      <c r="F5535" s="331" t="n">
        <v>0.379</v>
      </c>
      <c r="G5535" s="333" t="n">
        <v>5263</v>
      </c>
      <c r="H5535" s="333" t="n">
        <f aca="false">A5535*G5535*(1-H5533/100)</f>
        <v>5263</v>
      </c>
      <c r="I5535" s="334" t="n">
        <v>4048.785</v>
      </c>
      <c r="J5535" s="334" t="n">
        <f aca="false">(A5535*I5535)/J5533*K5533</f>
        <v>3675.051</v>
      </c>
      <c r="K5535" s="335" t="n">
        <f aca="false">H5535-J5535</f>
        <v>1587.949</v>
      </c>
      <c r="L5535" s="330"/>
      <c r="M5535" s="262"/>
      <c r="N5535" s="262" t="n">
        <v>4048.785</v>
      </c>
      <c r="O5535" s="262" t="n">
        <v>46.14</v>
      </c>
      <c r="P5535" s="262" t="n">
        <v>5800</v>
      </c>
      <c r="Q5535" s="262" t="n">
        <v>5263.4205</v>
      </c>
      <c r="R5535" s="331" t="n">
        <f aca="false">A5535*F5535</f>
        <v>0.379</v>
      </c>
    </row>
    <row r="5536" s="1" customFormat="true" ht="12.75" hidden="false" customHeight="false" outlineLevel="0" collapsed="false">
      <c r="A5536" s="262" t="n">
        <v>4</v>
      </c>
      <c r="B5536" s="332" t="s">
        <v>2782</v>
      </c>
      <c r="C5536" s="332" t="s">
        <v>1680</v>
      </c>
      <c r="D5536" s="332" t="s">
        <v>2783</v>
      </c>
      <c r="E5536" s="262"/>
      <c r="F5536" s="331"/>
      <c r="G5536" s="333" t="n">
        <v>222</v>
      </c>
      <c r="H5536" s="333" t="n">
        <f aca="false">A5536*G5536*(1-H5533/100)</f>
        <v>888</v>
      </c>
      <c r="I5536" s="334" t="n">
        <v>164.0925</v>
      </c>
      <c r="J5536" s="334" t="n">
        <f aca="false">(A5536*I5536)/J5533*K5533</f>
        <v>595.782</v>
      </c>
      <c r="K5536" s="335" t="n">
        <f aca="false">H5536-J5536</f>
        <v>292.218</v>
      </c>
      <c r="L5536" s="330"/>
      <c r="M5536" s="262"/>
      <c r="N5536" s="262" t="n">
        <v>164.0925</v>
      </c>
      <c r="O5536" s="262" t="n">
        <v>1.87</v>
      </c>
      <c r="P5536" s="262" t="n">
        <v>250</v>
      </c>
      <c r="Q5536" s="262" t="n">
        <v>221.5249</v>
      </c>
      <c r="R5536" s="331" t="n">
        <f aca="false">A5536*F5536</f>
        <v>0</v>
      </c>
    </row>
    <row r="5537" s="1" customFormat="true" ht="12.75" hidden="false" customHeight="false" outlineLevel="0" collapsed="false">
      <c r="A5537" s="262" t="n">
        <v>10</v>
      </c>
      <c r="B5537" s="332" t="s">
        <v>2563</v>
      </c>
      <c r="C5537" s="332" t="s">
        <v>1907</v>
      </c>
      <c r="D5537" s="332" t="s">
        <v>2564</v>
      </c>
      <c r="E5537" s="262"/>
      <c r="F5537" s="331"/>
      <c r="G5537" s="333" t="n">
        <v>314</v>
      </c>
      <c r="H5537" s="333" t="n">
        <f aca="false">A5537*G5537*(1-H5533/100)</f>
        <v>3140</v>
      </c>
      <c r="I5537" s="334" t="n">
        <v>232.5375</v>
      </c>
      <c r="J5537" s="334" t="n">
        <f aca="false">(A5537*I5537)/J5533*K5533</f>
        <v>2110.725</v>
      </c>
      <c r="K5537" s="335" t="n">
        <f aca="false">H5537-J5537</f>
        <v>1029.275</v>
      </c>
      <c r="L5537" s="330"/>
      <c r="M5537" s="262"/>
      <c r="N5537" s="262" t="n">
        <v>232.5375</v>
      </c>
      <c r="O5537" s="262" t="n">
        <v>2.65</v>
      </c>
      <c r="P5537" s="262" t="n">
        <v>350</v>
      </c>
      <c r="Q5537" s="262" t="n">
        <v>313.9256</v>
      </c>
      <c r="R5537" s="331" t="n">
        <f aca="false">A5537*F5537</f>
        <v>0</v>
      </c>
    </row>
    <row r="5538" s="1" customFormat="true" ht="12.75" hidden="false" customHeight="false" outlineLevel="0" collapsed="false">
      <c r="A5538" s="336" t="n">
        <f aca="false">SUM(A5534:A5537)</f>
        <v>16</v>
      </c>
      <c r="B5538" s="336" t="s">
        <v>377</v>
      </c>
      <c r="C5538" s="336"/>
      <c r="D5538" s="336"/>
      <c r="E5538" s="336"/>
      <c r="F5538" s="337" t="n">
        <f aca="false">R5538</f>
        <v>0.379</v>
      </c>
      <c r="G5538" s="338"/>
      <c r="H5538" s="339" t="n">
        <f aca="false">SUM(H5534:H5537)</f>
        <v>23388</v>
      </c>
      <c r="I5538" s="340"/>
      <c r="J5538" s="341" t="n">
        <f aca="false">SUM(J5534:J5537)</f>
        <v>15859.908</v>
      </c>
      <c r="K5538" s="335" t="n">
        <f aca="false">SUM(K5534:K5537)</f>
        <v>7528.092</v>
      </c>
      <c r="L5538" s="330"/>
      <c r="M5538" s="262"/>
      <c r="N5538" s="262"/>
      <c r="O5538" s="262"/>
      <c r="P5538" s="262"/>
      <c r="Q5538" s="262"/>
      <c r="R5538" s="331" t="n">
        <f aca="false">SUM(R5534:R5537)</f>
        <v>0.379</v>
      </c>
    </row>
    <row r="5539" s="1" customFormat="true" ht="12.75" hidden="false" customHeight="false" outlineLevel="0" collapsed="false">
      <c r="A5539" s="262"/>
      <c r="B5539" s="272" t="s">
        <v>914</v>
      </c>
      <c r="C5539" s="342"/>
      <c r="D5539" s="342"/>
      <c r="E5539" s="262"/>
      <c r="F5539" s="262"/>
      <c r="G5539" s="333"/>
      <c r="H5539" s="343" t="n">
        <v>0</v>
      </c>
      <c r="I5539" s="344" t="n">
        <f aca="false">K5540/J5540</f>
        <v>0.474661769790846</v>
      </c>
      <c r="J5539" s="345"/>
      <c r="K5539" s="335"/>
      <c r="L5539" s="330"/>
      <c r="M5539" s="262"/>
      <c r="N5539" s="262"/>
      <c r="O5539" s="262"/>
      <c r="P5539" s="262"/>
      <c r="Q5539" s="262"/>
      <c r="R5539" s="331"/>
    </row>
    <row r="5540" s="1" customFormat="true" ht="13.5" hidden="false" customHeight="false" outlineLevel="0" collapsed="false">
      <c r="A5540" s="346"/>
      <c r="B5540" s="346" t="s">
        <v>915</v>
      </c>
      <c r="C5540" s="346"/>
      <c r="D5540" s="346"/>
      <c r="E5540" s="346"/>
      <c r="F5540" s="347"/>
      <c r="G5540" s="348"/>
      <c r="H5540" s="349" t="n">
        <f aca="false">SUM(H5538:H5539)</f>
        <v>23388</v>
      </c>
      <c r="I5540" s="350" t="n">
        <f aca="false">K5540/H5540</f>
        <v>0.321878399179066</v>
      </c>
      <c r="J5540" s="351" t="n">
        <f aca="false">SUM(J5538:J5539)</f>
        <v>15859.908</v>
      </c>
      <c r="K5540" s="352" t="n">
        <f aca="false">H5540-J5540</f>
        <v>7528.092</v>
      </c>
      <c r="L5540" s="330"/>
      <c r="M5540" s="262"/>
      <c r="N5540" s="262"/>
      <c r="O5540" s="262"/>
      <c r="P5540" s="262"/>
      <c r="Q5540" s="262"/>
      <c r="R5540" s="331"/>
    </row>
    <row r="5541" s="1" customFormat="true" ht="13.5" hidden="false" customHeight="false" outlineLevel="0" collapsed="false">
      <c r="A5541" s="262"/>
      <c r="B5541" s="332"/>
      <c r="C5541" s="342"/>
      <c r="D5541" s="342"/>
      <c r="E5541" s="262"/>
      <c r="F5541" s="262"/>
      <c r="G5541" s="262"/>
      <c r="H5541" s="262"/>
      <c r="I5541" s="354"/>
      <c r="J5541" s="354"/>
      <c r="K5541" s="355"/>
      <c r="L5541" s="330"/>
      <c r="M5541" s="262"/>
      <c r="N5541" s="262"/>
      <c r="O5541" s="262"/>
      <c r="P5541" s="262"/>
      <c r="Q5541" s="262"/>
      <c r="R5541" s="331"/>
    </row>
    <row r="5542" s="1" customFormat="true" ht="13.5" hidden="false" customHeight="false" outlineLevel="0" collapsed="false">
      <c r="A5542" s="322"/>
      <c r="B5542" s="323" t="s">
        <v>5373</v>
      </c>
      <c r="C5542" s="324" t="s">
        <v>5374</v>
      </c>
      <c r="D5542" s="325" t="n">
        <v>42817</v>
      </c>
      <c r="E5542" s="322"/>
      <c r="F5542" s="322" t="s">
        <v>5366</v>
      </c>
      <c r="G5542" s="324"/>
      <c r="H5542" s="326" t="n">
        <v>0</v>
      </c>
      <c r="I5542" s="327" t="s">
        <v>358</v>
      </c>
      <c r="J5542" s="328" t="n">
        <v>65</v>
      </c>
      <c r="K5542" s="329" t="n">
        <v>59</v>
      </c>
      <c r="L5542" s="330"/>
      <c r="M5542" s="262"/>
      <c r="N5542" s="262"/>
      <c r="O5542" s="262"/>
      <c r="P5542" s="262"/>
      <c r="Q5542" s="262"/>
      <c r="R5542" s="331"/>
    </row>
    <row r="5543" s="1" customFormat="true" ht="12.75" hidden="false" customHeight="false" outlineLevel="0" collapsed="false">
      <c r="A5543" s="262" t="n">
        <v>5</v>
      </c>
      <c r="B5543" s="332" t="s">
        <v>4442</v>
      </c>
      <c r="C5543" s="332" t="s">
        <v>4443</v>
      </c>
      <c r="D5543" s="332" t="s">
        <v>4444</v>
      </c>
      <c r="E5543" s="262"/>
      <c r="F5543" s="331" t="n">
        <v>18.5</v>
      </c>
      <c r="G5543" s="333" t="n">
        <v>3300</v>
      </c>
      <c r="H5543" s="333" t="n">
        <f aca="false">A5543*G5543*(1-H5542/100)</f>
        <v>16500</v>
      </c>
      <c r="I5543" s="334" t="n">
        <v>2419.2675</v>
      </c>
      <c r="J5543" s="334" t="n">
        <f aca="false">(A5543*I5543)/J5542*K5542</f>
        <v>10979.7525</v>
      </c>
      <c r="K5543" s="335" t="n">
        <f aca="false">H5543-J5543</f>
        <v>5520.2475</v>
      </c>
      <c r="L5543" s="330"/>
      <c r="M5543" s="262"/>
      <c r="N5543" s="262" t="n">
        <v>2419.2675</v>
      </c>
      <c r="O5543" s="262" t="n">
        <v>27.57</v>
      </c>
      <c r="P5543" s="262" t="n">
        <v>3270</v>
      </c>
      <c r="Q5543" s="262" t="n">
        <v>3145.0478</v>
      </c>
      <c r="R5543" s="331" t="n">
        <f aca="false">A5543*F5543</f>
        <v>92.5</v>
      </c>
    </row>
    <row r="5544" s="1" customFormat="true" ht="12.75" hidden="false" customHeight="false" outlineLevel="0" collapsed="false">
      <c r="A5544" s="262" t="n">
        <v>5</v>
      </c>
      <c r="B5544" s="332" t="s">
        <v>5375</v>
      </c>
      <c r="C5544" s="332" t="s">
        <v>5376</v>
      </c>
      <c r="D5544" s="332" t="s">
        <v>5377</v>
      </c>
      <c r="E5544" s="262"/>
      <c r="F5544" s="331" t="n">
        <v>0.6</v>
      </c>
      <c r="G5544" s="333" t="n">
        <v>200</v>
      </c>
      <c r="H5544" s="333" t="n">
        <f aca="false">A5544*G5544*(1-H5542/100)</f>
        <v>1000</v>
      </c>
      <c r="I5544" s="334" t="n">
        <v>114.9525</v>
      </c>
      <c r="J5544" s="334" t="n">
        <f aca="false">(A5544*I5544)/J5542*K5542</f>
        <v>521.7075</v>
      </c>
      <c r="K5544" s="335" t="n">
        <f aca="false">H5544-J5544</f>
        <v>478.2925</v>
      </c>
      <c r="L5544" s="330"/>
      <c r="M5544" s="262"/>
      <c r="N5544" s="262" t="n">
        <v>114.9525</v>
      </c>
      <c r="O5544" s="262" t="n">
        <v>1.31</v>
      </c>
      <c r="P5544" s="262" t="n">
        <v>206.9145</v>
      </c>
      <c r="Q5544" s="262" t="n">
        <v>183.924</v>
      </c>
      <c r="R5544" s="331" t="n">
        <f aca="false">A5544*F5544</f>
        <v>3</v>
      </c>
    </row>
    <row r="5545" s="1" customFormat="true" ht="12.75" hidden="false" customHeight="false" outlineLevel="0" collapsed="false">
      <c r="A5545" s="336" t="n">
        <f aca="false">SUM(A5543:A5544)</f>
        <v>10</v>
      </c>
      <c r="B5545" s="336" t="s">
        <v>377</v>
      </c>
      <c r="C5545" s="336"/>
      <c r="D5545" s="336"/>
      <c r="E5545" s="336"/>
      <c r="F5545" s="337" t="n">
        <f aca="false">R5545</f>
        <v>95.5</v>
      </c>
      <c r="G5545" s="338"/>
      <c r="H5545" s="339" t="n">
        <f aca="false">SUM(H5543:H5544)</f>
        <v>17500</v>
      </c>
      <c r="I5545" s="340"/>
      <c r="J5545" s="341" t="n">
        <f aca="false">SUM(J5543:J5544)</f>
        <v>11501.46</v>
      </c>
      <c r="K5545" s="335" t="n">
        <f aca="false">SUM(K5543:K5544)</f>
        <v>5998.54</v>
      </c>
      <c r="L5545" s="330"/>
      <c r="M5545" s="262"/>
      <c r="N5545" s="262"/>
      <c r="O5545" s="262"/>
      <c r="P5545" s="262"/>
      <c r="Q5545" s="262"/>
      <c r="R5545" s="331" t="n">
        <f aca="false">SUM(R5543:R5544)</f>
        <v>95.5</v>
      </c>
    </row>
    <row r="5546" s="1" customFormat="true" ht="12.75" hidden="false" customHeight="false" outlineLevel="0" collapsed="false">
      <c r="A5546" s="262"/>
      <c r="B5546" s="272" t="s">
        <v>914</v>
      </c>
      <c r="C5546" s="342"/>
      <c r="D5546" s="342"/>
      <c r="E5546" s="262"/>
      <c r="F5546" s="262"/>
      <c r="G5546" s="333"/>
      <c r="H5546" s="343" t="n">
        <v>0</v>
      </c>
      <c r="I5546" s="344" t="n">
        <f aca="false">K5547/J5547</f>
        <v>0.521545960252003</v>
      </c>
      <c r="J5546" s="345"/>
      <c r="K5546" s="335"/>
      <c r="L5546" s="330"/>
      <c r="M5546" s="262"/>
      <c r="N5546" s="262"/>
      <c r="O5546" s="262"/>
      <c r="P5546" s="262"/>
      <c r="Q5546" s="262"/>
      <c r="R5546" s="331"/>
    </row>
    <row r="5547" s="1" customFormat="true" ht="13.5" hidden="false" customHeight="false" outlineLevel="0" collapsed="false">
      <c r="A5547" s="346"/>
      <c r="B5547" s="346" t="s">
        <v>915</v>
      </c>
      <c r="C5547" s="346"/>
      <c r="D5547" s="346"/>
      <c r="E5547" s="346"/>
      <c r="F5547" s="347"/>
      <c r="G5547" s="348"/>
      <c r="H5547" s="349" t="n">
        <f aca="false">SUM(H5545:H5546)</f>
        <v>17500</v>
      </c>
      <c r="I5547" s="350" t="n">
        <f aca="false">K5547/H5547</f>
        <v>0.342773714285714</v>
      </c>
      <c r="J5547" s="351" t="n">
        <f aca="false">SUM(J5545:J5546)</f>
        <v>11501.46</v>
      </c>
      <c r="K5547" s="352" t="n">
        <f aca="false">H5547-J5547</f>
        <v>5998.54</v>
      </c>
      <c r="L5547" s="330"/>
      <c r="M5547" s="262"/>
      <c r="N5547" s="262"/>
      <c r="O5547" s="262"/>
      <c r="P5547" s="262"/>
      <c r="Q5547" s="262"/>
      <c r="R5547" s="331"/>
    </row>
    <row r="5548" s="1" customFormat="true" ht="13.5" hidden="false" customHeight="false" outlineLevel="0" collapsed="false">
      <c r="A5548" s="262"/>
      <c r="B5548" s="332"/>
      <c r="C5548" s="342"/>
      <c r="D5548" s="342"/>
      <c r="E5548" s="262"/>
      <c r="F5548" s="262"/>
      <c r="G5548" s="262"/>
      <c r="H5548" s="262"/>
      <c r="I5548" s="354"/>
      <c r="J5548" s="354"/>
      <c r="K5548" s="355"/>
      <c r="L5548" s="330"/>
      <c r="M5548" s="262"/>
      <c r="N5548" s="262"/>
      <c r="O5548" s="262"/>
      <c r="P5548" s="262"/>
      <c r="Q5548" s="262"/>
      <c r="R5548" s="331"/>
    </row>
    <row r="5549" s="1" customFormat="true" ht="13.5" hidden="false" customHeight="false" outlineLevel="0" collapsed="false">
      <c r="A5549" s="322"/>
      <c r="B5549" s="323" t="s">
        <v>2962</v>
      </c>
      <c r="C5549" s="324" t="s">
        <v>4418</v>
      </c>
      <c r="D5549" s="325" t="n">
        <v>42817</v>
      </c>
      <c r="E5549" s="322"/>
      <c r="F5549" s="322" t="s">
        <v>5378</v>
      </c>
      <c r="G5549" s="324"/>
      <c r="H5549" s="326" t="n">
        <v>0</v>
      </c>
      <c r="I5549" s="327" t="s">
        <v>358</v>
      </c>
      <c r="J5549" s="328" t="n">
        <v>65</v>
      </c>
      <c r="K5549" s="329" t="n">
        <v>59</v>
      </c>
      <c r="L5549" s="330"/>
      <c r="M5549" s="262"/>
      <c r="N5549" s="262"/>
      <c r="O5549" s="262"/>
      <c r="P5549" s="262"/>
      <c r="Q5549" s="262"/>
      <c r="R5549" s="331"/>
    </row>
    <row r="5550" s="1" customFormat="true" ht="12.75" hidden="false" customHeight="false" outlineLevel="0" collapsed="false">
      <c r="A5550" s="262" t="n">
        <v>5</v>
      </c>
      <c r="B5550" s="332" t="s">
        <v>1302</v>
      </c>
      <c r="C5550" s="332" t="s">
        <v>830</v>
      </c>
      <c r="D5550" s="332" t="s">
        <v>1049</v>
      </c>
      <c r="E5550" s="262"/>
      <c r="F5550" s="331" t="n">
        <v>1.1</v>
      </c>
      <c r="G5550" s="333" t="n">
        <v>218</v>
      </c>
      <c r="H5550" s="333" t="n">
        <f aca="false">A5550*G5550*(1-H5549/100)</f>
        <v>1090</v>
      </c>
      <c r="I5550" s="334" t="n">
        <v>145.6</v>
      </c>
      <c r="J5550" s="334" t="n">
        <f aca="false">(A5550*I5550)/J5549*K5549</f>
        <v>660.8</v>
      </c>
      <c r="K5550" s="335" t="n">
        <f aca="false">H5550-J5550</f>
        <v>429.2</v>
      </c>
      <c r="L5550" s="330"/>
      <c r="M5550" s="262"/>
      <c r="N5550" s="262" t="n">
        <v>145.6</v>
      </c>
      <c r="O5550" s="262" t="n">
        <v>1.6</v>
      </c>
      <c r="P5550" s="262" t="n">
        <v>550</v>
      </c>
      <c r="Q5550" s="262" t="n">
        <v>218.4</v>
      </c>
      <c r="R5550" s="331" t="n">
        <f aca="false">A5550*F5550</f>
        <v>5.5</v>
      </c>
    </row>
    <row r="5551" s="1" customFormat="true" ht="12.75" hidden="false" customHeight="false" outlineLevel="0" collapsed="false">
      <c r="A5551" s="262" t="n">
        <v>1</v>
      </c>
      <c r="B5551" s="332" t="s">
        <v>1994</v>
      </c>
      <c r="C5551" s="332" t="s">
        <v>1995</v>
      </c>
      <c r="D5551" s="332" t="s">
        <v>1996</v>
      </c>
      <c r="E5551" s="262"/>
      <c r="F5551" s="331" t="n">
        <v>15.9</v>
      </c>
      <c r="G5551" s="333" t="n">
        <v>2539</v>
      </c>
      <c r="H5551" s="333" t="n">
        <f aca="false">A5551*G5551*(1-H5549/100)</f>
        <v>2539</v>
      </c>
      <c r="I5551" s="334" t="n">
        <v>1953.315</v>
      </c>
      <c r="J5551" s="334" t="n">
        <f aca="false">(A5551*I5551)/J5549*K5549</f>
        <v>1773.009</v>
      </c>
      <c r="K5551" s="335" t="n">
        <f aca="false">H5551-J5551</f>
        <v>765.991</v>
      </c>
      <c r="L5551" s="330"/>
      <c r="M5551" s="262"/>
      <c r="N5551" s="262" t="n">
        <v>1953.315</v>
      </c>
      <c r="O5551" s="262" t="n">
        <v>22.26</v>
      </c>
      <c r="P5551" s="262" t="n">
        <v>2929.9725</v>
      </c>
      <c r="Q5551" s="262" t="n">
        <v>2539.3095</v>
      </c>
      <c r="R5551" s="331" t="n">
        <f aca="false">A5551*F5551</f>
        <v>15.9</v>
      </c>
    </row>
    <row r="5552" s="1" customFormat="true" ht="12.75" hidden="false" customHeight="false" outlineLevel="0" collapsed="false">
      <c r="A5552" s="262" t="n">
        <v>1</v>
      </c>
      <c r="B5552" s="332" t="s">
        <v>1997</v>
      </c>
      <c r="C5552" s="332" t="s">
        <v>1995</v>
      </c>
      <c r="D5552" s="332" t="s">
        <v>1998</v>
      </c>
      <c r="E5552" s="262"/>
      <c r="F5552" s="331" t="n">
        <v>15.9</v>
      </c>
      <c r="G5552" s="333" t="n">
        <v>2539</v>
      </c>
      <c r="H5552" s="333" t="n">
        <f aca="false">A5552*G5552*(1-H5549/100)</f>
        <v>2539</v>
      </c>
      <c r="I5552" s="334" t="n">
        <v>1953.315</v>
      </c>
      <c r="J5552" s="334" t="n">
        <f aca="false">(A5552*I5552)/J5549*K5549</f>
        <v>1773.009</v>
      </c>
      <c r="K5552" s="335" t="n">
        <f aca="false">H5552-J5552</f>
        <v>765.991</v>
      </c>
      <c r="L5552" s="330"/>
      <c r="M5552" s="262"/>
      <c r="N5552" s="262" t="n">
        <v>1953.315</v>
      </c>
      <c r="O5552" s="262" t="n">
        <v>22.26</v>
      </c>
      <c r="P5552" s="262" t="n">
        <v>2929.9725</v>
      </c>
      <c r="Q5552" s="262" t="n">
        <v>2539.3095</v>
      </c>
      <c r="R5552" s="331" t="n">
        <f aca="false">A5552*F5552</f>
        <v>15.9</v>
      </c>
    </row>
    <row r="5553" s="1" customFormat="true" ht="12.75" hidden="false" customHeight="false" outlineLevel="0" collapsed="false">
      <c r="A5553" s="262" t="n">
        <v>300</v>
      </c>
      <c r="B5553" s="332" t="s">
        <v>2002</v>
      </c>
      <c r="C5553" s="332" t="s">
        <v>2003</v>
      </c>
      <c r="D5553" s="332" t="s">
        <v>2004</v>
      </c>
      <c r="E5553" s="262"/>
      <c r="F5553" s="331" t="n">
        <v>0.1</v>
      </c>
      <c r="G5553" s="333" t="n">
        <v>24</v>
      </c>
      <c r="H5553" s="333" t="n">
        <f aca="false">A5553*G5553*(1-H5549/100)</f>
        <v>7200</v>
      </c>
      <c r="I5553" s="334" t="n">
        <v>17.55</v>
      </c>
      <c r="J5553" s="334" t="n">
        <f aca="false">(A5553*I5553)/J5549*K5549</f>
        <v>4779</v>
      </c>
      <c r="K5553" s="335" t="n">
        <f aca="false">H5553-J5553</f>
        <v>2421</v>
      </c>
      <c r="L5553" s="330"/>
      <c r="M5553" s="262"/>
      <c r="N5553" s="262" t="n">
        <v>17.55</v>
      </c>
      <c r="O5553" s="262" t="n">
        <v>0.2</v>
      </c>
      <c r="P5553" s="262"/>
      <c r="Q5553" s="262" t="n">
        <v>23.6925</v>
      </c>
      <c r="R5553" s="331" t="n">
        <f aca="false">A5553*F5553</f>
        <v>30</v>
      </c>
    </row>
    <row r="5554" s="1" customFormat="true" ht="12.75" hidden="false" customHeight="false" outlineLevel="0" collapsed="false">
      <c r="A5554" s="262" t="n">
        <v>2</v>
      </c>
      <c r="B5554" s="332" t="s">
        <v>4657</v>
      </c>
      <c r="C5554" s="332" t="s">
        <v>4658</v>
      </c>
      <c r="D5554" s="332" t="s">
        <v>4659</v>
      </c>
      <c r="E5554" s="262"/>
      <c r="F5554" s="331" t="n">
        <v>110</v>
      </c>
      <c r="G5554" s="333" t="n">
        <v>30800</v>
      </c>
      <c r="H5554" s="333" t="n">
        <f aca="false">A5554*G5554*(1-H5549/100)</f>
        <v>61600</v>
      </c>
      <c r="I5554" s="334" t="n">
        <v>22815</v>
      </c>
      <c r="J5554" s="334" t="n">
        <f aca="false">(A5554*I5554)/J5549*K5549</f>
        <v>41418</v>
      </c>
      <c r="K5554" s="335" t="n">
        <f aca="false">H5554-J5554</f>
        <v>20182</v>
      </c>
      <c r="L5554" s="330"/>
      <c r="M5554" s="262"/>
      <c r="N5554" s="262" t="n">
        <v>22815</v>
      </c>
      <c r="O5554" s="262" t="n">
        <v>260</v>
      </c>
      <c r="P5554" s="262" t="n">
        <v>31941</v>
      </c>
      <c r="Q5554" s="262" t="n">
        <v>30800.25</v>
      </c>
      <c r="R5554" s="331" t="n">
        <f aca="false">A5554*F5554</f>
        <v>220</v>
      </c>
    </row>
    <row r="5555" s="1" customFormat="true" ht="12.75" hidden="false" customHeight="false" outlineLevel="0" collapsed="false">
      <c r="A5555" s="262" t="n">
        <v>6</v>
      </c>
      <c r="B5555" s="332" t="s">
        <v>2050</v>
      </c>
      <c r="C5555" s="332" t="s">
        <v>1974</v>
      </c>
      <c r="D5555" s="332" t="s">
        <v>2051</v>
      </c>
      <c r="E5555" s="262"/>
      <c r="F5555" s="331" t="n">
        <v>0.52</v>
      </c>
      <c r="G5555" s="333" t="n">
        <v>470</v>
      </c>
      <c r="H5555" s="333" t="n">
        <f aca="false">A5555*G5555*(1-H5549/100)</f>
        <v>2820</v>
      </c>
      <c r="I5555" s="334" t="n">
        <v>337.5</v>
      </c>
      <c r="J5555" s="334" t="n">
        <f aca="false">(A5555*I5555)/J5549*K5549</f>
        <v>1838.07692307692</v>
      </c>
      <c r="K5555" s="335" t="n">
        <f aca="false">H5555-J5555</f>
        <v>981.923076923077</v>
      </c>
      <c r="L5555" s="330"/>
      <c r="M5555" s="262"/>
      <c r="N5555" s="262" t="n">
        <v>337.5</v>
      </c>
      <c r="O5555" s="262" t="n">
        <v>3.84615384615385</v>
      </c>
      <c r="P5555" s="262" t="n">
        <v>800</v>
      </c>
      <c r="Q5555" s="262" t="n">
        <v>470</v>
      </c>
      <c r="R5555" s="331" t="n">
        <f aca="false">A5555*F5555</f>
        <v>3.12</v>
      </c>
    </row>
    <row r="5556" s="1" customFormat="true" ht="12.75" hidden="false" customHeight="false" outlineLevel="0" collapsed="false">
      <c r="A5556" s="262" t="n">
        <v>3</v>
      </c>
      <c r="B5556" s="332" t="s">
        <v>3230</v>
      </c>
      <c r="C5556" s="332" t="s">
        <v>3231</v>
      </c>
      <c r="D5556" s="332" t="s">
        <v>3232</v>
      </c>
      <c r="E5556" s="262"/>
      <c r="F5556" s="331" t="n">
        <v>0.75</v>
      </c>
      <c r="G5556" s="333" t="n">
        <v>490</v>
      </c>
      <c r="H5556" s="333" t="n">
        <f aca="false">A5556*G5556*(1-H5549/100)</f>
        <v>1470</v>
      </c>
      <c r="I5556" s="334" t="n">
        <v>363.285</v>
      </c>
      <c r="J5556" s="334" t="n">
        <f aca="false">(A5556*I5556)/J5549*K5549</f>
        <v>989.253</v>
      </c>
      <c r="K5556" s="335" t="n">
        <f aca="false">H5556-J5556</f>
        <v>480.747</v>
      </c>
      <c r="L5556" s="330"/>
      <c r="M5556" s="262"/>
      <c r="N5556" s="262" t="n">
        <v>363.285</v>
      </c>
      <c r="O5556" s="262" t="n">
        <v>4.14</v>
      </c>
      <c r="P5556" s="262" t="n">
        <v>650</v>
      </c>
      <c r="Q5556" s="262" t="n">
        <v>490</v>
      </c>
      <c r="R5556" s="331" t="n">
        <f aca="false">A5556*F5556</f>
        <v>2.25</v>
      </c>
    </row>
    <row r="5557" s="1" customFormat="true" ht="12.75" hidden="false" customHeight="false" outlineLevel="0" collapsed="false">
      <c r="A5557" s="262"/>
      <c r="B5557" s="272" t="s">
        <v>2471</v>
      </c>
      <c r="C5557" s="332"/>
      <c r="D5557" s="332"/>
      <c r="E5557" s="262"/>
      <c r="F5557" s="331"/>
      <c r="G5557" s="333"/>
      <c r="H5557" s="333"/>
      <c r="I5557" s="334"/>
      <c r="J5557" s="334"/>
      <c r="K5557" s="335"/>
      <c r="L5557" s="330"/>
      <c r="M5557" s="262"/>
      <c r="N5557" s="262"/>
      <c r="O5557" s="262"/>
      <c r="P5557" s="262"/>
      <c r="Q5557" s="262"/>
      <c r="R5557" s="331"/>
    </row>
    <row r="5558" s="1" customFormat="true" ht="12.75" hidden="false" customHeight="false" outlineLevel="0" collapsed="false">
      <c r="A5558" s="262" t="n">
        <v>2</v>
      </c>
      <c r="B5558" s="332" t="s">
        <v>5379</v>
      </c>
      <c r="C5558" s="332"/>
      <c r="D5558" s="332"/>
      <c r="E5558" s="262"/>
      <c r="F5558" s="331"/>
      <c r="G5558" s="333"/>
      <c r="H5558" s="333"/>
      <c r="I5558" s="334"/>
      <c r="J5558" s="334"/>
      <c r="K5558" s="335"/>
      <c r="L5558" s="330"/>
      <c r="M5558" s="262"/>
      <c r="N5558" s="262"/>
      <c r="O5558" s="262"/>
      <c r="P5558" s="262"/>
      <c r="Q5558" s="262"/>
      <c r="R5558" s="331"/>
    </row>
    <row r="5559" s="1" customFormat="true" ht="12.75" hidden="false" customHeight="false" outlineLevel="0" collapsed="false">
      <c r="A5559" s="262" t="n">
        <v>1</v>
      </c>
      <c r="B5559" s="332" t="s">
        <v>5380</v>
      </c>
      <c r="C5559" s="332" t="s">
        <v>1087</v>
      </c>
      <c r="D5559" s="332" t="s">
        <v>5381</v>
      </c>
      <c r="E5559" s="262"/>
      <c r="F5559" s="331"/>
      <c r="G5559" s="333" t="n">
        <v>463</v>
      </c>
      <c r="H5559" s="333" t="n">
        <f aca="false">A5559*G5559*(1-H5549/100)</f>
        <v>463</v>
      </c>
      <c r="I5559" s="334" t="n">
        <v>343.2</v>
      </c>
      <c r="J5559" s="334" t="n">
        <f aca="false">(A5559*I5559)/J5549*K5549</f>
        <v>311.52</v>
      </c>
      <c r="K5559" s="335" t="n">
        <f aca="false">H5559-J5559</f>
        <v>151.48</v>
      </c>
      <c r="L5559" s="330"/>
      <c r="M5559" s="262"/>
      <c r="N5559" s="262" t="n">
        <v>343.2</v>
      </c>
      <c r="O5559" s="262" t="n">
        <v>3.77142857142857</v>
      </c>
      <c r="P5559" s="262" t="n">
        <v>520</v>
      </c>
      <c r="Q5559" s="262" t="n">
        <v>463.32</v>
      </c>
      <c r="R5559" s="331" t="n">
        <f aca="false">A5559*F5559</f>
        <v>0</v>
      </c>
    </row>
    <row r="5560" s="1" customFormat="true" ht="12.75" hidden="false" customHeight="false" outlineLevel="0" collapsed="false">
      <c r="A5560" s="262" t="n">
        <v>6</v>
      </c>
      <c r="B5560" s="332" t="s">
        <v>1906</v>
      </c>
      <c r="C5560" s="332" t="s">
        <v>1907</v>
      </c>
      <c r="D5560" s="332" t="s">
        <v>1908</v>
      </c>
      <c r="E5560" s="262"/>
      <c r="F5560" s="331" t="n">
        <v>0.02</v>
      </c>
      <c r="G5560" s="333" t="n">
        <v>107</v>
      </c>
      <c r="H5560" s="333" t="n">
        <f aca="false">A5560*G5560*(1-H5549/100)</f>
        <v>642</v>
      </c>
      <c r="I5560" s="334" t="n">
        <v>78.975</v>
      </c>
      <c r="J5560" s="334" t="n">
        <f aca="false">(A5560*I5560)/J5549*K5549</f>
        <v>430.11</v>
      </c>
      <c r="K5560" s="335" t="n">
        <f aca="false">H5560-J5560</f>
        <v>211.89</v>
      </c>
      <c r="L5560" s="330"/>
      <c r="M5560" s="262"/>
      <c r="N5560" s="262" t="n">
        <v>78.975</v>
      </c>
      <c r="O5560" s="262" t="n">
        <v>0.9</v>
      </c>
      <c r="P5560" s="262" t="n">
        <v>120</v>
      </c>
      <c r="Q5560" s="262" t="n">
        <v>106.6163</v>
      </c>
      <c r="R5560" s="331" t="n">
        <f aca="false">A5560*F5560</f>
        <v>0.12</v>
      </c>
    </row>
    <row r="5561" s="1" customFormat="true" ht="12.75" hidden="false" customHeight="false" outlineLevel="0" collapsed="false">
      <c r="A5561" s="262" t="n">
        <v>20</v>
      </c>
      <c r="B5561" s="332" t="s">
        <v>1942</v>
      </c>
      <c r="C5561" s="332" t="s">
        <v>1907</v>
      </c>
      <c r="D5561" s="332" t="s">
        <v>1943</v>
      </c>
      <c r="E5561" s="262"/>
      <c r="F5561" s="331" t="n">
        <v>0.05</v>
      </c>
      <c r="G5561" s="333" t="n">
        <v>140</v>
      </c>
      <c r="H5561" s="333" t="n">
        <f aca="false">A5561*G5561*(1-H5549/100)</f>
        <v>2800</v>
      </c>
      <c r="I5561" s="334" t="n">
        <v>103.545</v>
      </c>
      <c r="J5561" s="334" t="n">
        <f aca="false">(A5561*I5561)/J5549*K5549</f>
        <v>1879.74</v>
      </c>
      <c r="K5561" s="335" t="n">
        <f aca="false">H5561-J5561</f>
        <v>920.26</v>
      </c>
      <c r="L5561" s="330"/>
      <c r="M5561" s="262"/>
      <c r="N5561" s="262" t="n">
        <v>103.545</v>
      </c>
      <c r="O5561" s="262" t="n">
        <v>1.18</v>
      </c>
      <c r="P5561" s="262" t="n">
        <v>160</v>
      </c>
      <c r="Q5561" s="262" t="n">
        <v>139.7858</v>
      </c>
      <c r="R5561" s="331" t="n">
        <f aca="false">A5561*F5561</f>
        <v>1</v>
      </c>
    </row>
    <row r="5562" s="1" customFormat="true" ht="12.75" hidden="false" customHeight="false" outlineLevel="0" collapsed="false">
      <c r="A5562" s="262" t="n">
        <v>20</v>
      </c>
      <c r="B5562" s="332" t="s">
        <v>2591</v>
      </c>
      <c r="C5562" s="332" t="s">
        <v>1907</v>
      </c>
      <c r="D5562" s="332" t="s">
        <v>2592</v>
      </c>
      <c r="E5562" s="262"/>
      <c r="F5562" s="331" t="n">
        <v>0.039</v>
      </c>
      <c r="G5562" s="333" t="n">
        <v>147</v>
      </c>
      <c r="H5562" s="333" t="n">
        <f aca="false">A5562*G5562*(1-H5549/100)</f>
        <v>2940</v>
      </c>
      <c r="I5562" s="334" t="n">
        <v>108.81</v>
      </c>
      <c r="J5562" s="334" t="n">
        <f aca="false">(A5562*I5562)/J5549*K5549</f>
        <v>1975.32</v>
      </c>
      <c r="K5562" s="335" t="n">
        <f aca="false">H5562-J5562</f>
        <v>964.68</v>
      </c>
      <c r="L5562" s="330"/>
      <c r="M5562" s="262"/>
      <c r="N5562" s="262" t="n">
        <v>108.81</v>
      </c>
      <c r="O5562" s="262" t="n">
        <v>1.24</v>
      </c>
      <c r="P5562" s="262" t="n">
        <v>160</v>
      </c>
      <c r="Q5562" s="262" t="n">
        <v>146.8935</v>
      </c>
      <c r="R5562" s="331" t="n">
        <f aca="false">A5562*F5562</f>
        <v>0.78</v>
      </c>
    </row>
    <row r="5563" s="1" customFormat="true" ht="12.75" hidden="false" customHeight="false" outlineLevel="0" collapsed="false">
      <c r="A5563" s="262" t="n">
        <v>2</v>
      </c>
      <c r="B5563" s="332" t="s">
        <v>4353</v>
      </c>
      <c r="C5563" s="332" t="s">
        <v>2098</v>
      </c>
      <c r="D5563" s="332" t="s">
        <v>4354</v>
      </c>
      <c r="E5563" s="262"/>
      <c r="F5563" s="331"/>
      <c r="G5563" s="333" t="n">
        <v>130</v>
      </c>
      <c r="H5563" s="333" t="n">
        <f aca="false">A5563*G5563*(1-H5549/100)</f>
        <v>260</v>
      </c>
      <c r="I5563" s="334" t="n">
        <v>65</v>
      </c>
      <c r="J5563" s="334" t="n">
        <f aca="false">(A5563*I5563)/J5549*K5549</f>
        <v>118</v>
      </c>
      <c r="K5563" s="335" t="n">
        <f aca="false">H5563-J5563</f>
        <v>142</v>
      </c>
      <c r="L5563" s="330"/>
      <c r="M5563" s="262"/>
      <c r="N5563" s="262" t="n">
        <v>65</v>
      </c>
      <c r="O5563" s="262" t="n">
        <v>0.5</v>
      </c>
      <c r="P5563" s="262" t="n">
        <v>150</v>
      </c>
      <c r="Q5563" s="262" t="n">
        <v>130</v>
      </c>
      <c r="R5563" s="331" t="n">
        <f aca="false">A5563*F5563</f>
        <v>0</v>
      </c>
    </row>
    <row r="5564" s="1" customFormat="true" ht="12.75" hidden="false" customHeight="false" outlineLevel="0" collapsed="false">
      <c r="A5564" s="262" t="n">
        <v>1</v>
      </c>
      <c r="B5564" s="332" t="s">
        <v>2881</v>
      </c>
      <c r="C5564" s="332" t="s">
        <v>1701</v>
      </c>
      <c r="D5564" s="332" t="s">
        <v>2882</v>
      </c>
      <c r="E5564" s="262"/>
      <c r="F5564" s="331" t="n">
        <v>0.03</v>
      </c>
      <c r="G5564" s="333" t="n">
        <v>308</v>
      </c>
      <c r="H5564" s="333" t="n">
        <f aca="false">A5564*G5564*(1-H5549/100)</f>
        <v>308</v>
      </c>
      <c r="I5564" s="334" t="n">
        <v>228.15</v>
      </c>
      <c r="J5564" s="334" t="n">
        <f aca="false">(A5564*I5564)/J5549*K5549</f>
        <v>207.09</v>
      </c>
      <c r="K5564" s="335" t="n">
        <f aca="false">H5564-J5564</f>
        <v>100.91</v>
      </c>
      <c r="L5564" s="330"/>
      <c r="M5564" s="262"/>
      <c r="N5564" s="262" t="n">
        <v>228.15</v>
      </c>
      <c r="O5564" s="262" t="n">
        <v>2.6</v>
      </c>
      <c r="P5564" s="262" t="n">
        <v>350</v>
      </c>
      <c r="Q5564" s="262" t="n">
        <v>308.0025</v>
      </c>
      <c r="R5564" s="331" t="n">
        <f aca="false">A5564*F5564</f>
        <v>0.03</v>
      </c>
    </row>
    <row r="5565" s="1" customFormat="true" ht="12.75" hidden="false" customHeight="false" outlineLevel="0" collapsed="false">
      <c r="A5565" s="262" t="n">
        <v>2</v>
      </c>
      <c r="B5565" s="332" t="s">
        <v>3259</v>
      </c>
      <c r="C5565" s="332" t="s">
        <v>3260</v>
      </c>
      <c r="D5565" s="332" t="s">
        <v>3261</v>
      </c>
      <c r="E5565" s="262"/>
      <c r="F5565" s="331" t="n">
        <v>0.56</v>
      </c>
      <c r="G5565" s="333" t="n">
        <v>213</v>
      </c>
      <c r="H5565" s="333" t="n">
        <f aca="false">A5565*G5565*(1-H5549/100)</f>
        <v>426</v>
      </c>
      <c r="I5565" s="334" t="n">
        <v>157.95</v>
      </c>
      <c r="J5565" s="334" t="n">
        <f aca="false">(A5565*I5565)/J5549*K5549</f>
        <v>286.74</v>
      </c>
      <c r="K5565" s="335" t="n">
        <f aca="false">H5565-J5565</f>
        <v>139.26</v>
      </c>
      <c r="L5565" s="330"/>
      <c r="M5565" s="262"/>
      <c r="N5565" s="262" t="n">
        <v>157.95</v>
      </c>
      <c r="O5565" s="262" t="n">
        <v>1.8</v>
      </c>
      <c r="P5565" s="262" t="n">
        <v>350</v>
      </c>
      <c r="Q5565" s="262" t="n">
        <v>213</v>
      </c>
      <c r="R5565" s="331" t="n">
        <f aca="false">A5565*F5565</f>
        <v>1.12</v>
      </c>
    </row>
    <row r="5566" s="1" customFormat="true" ht="12.75" hidden="false" customHeight="false" outlineLevel="0" collapsed="false">
      <c r="A5566" s="336" t="n">
        <f aca="false">SUM(A5550:A5565)</f>
        <v>372</v>
      </c>
      <c r="B5566" s="336" t="s">
        <v>377</v>
      </c>
      <c r="C5566" s="336"/>
      <c r="D5566" s="336"/>
      <c r="E5566" s="336"/>
      <c r="F5566" s="337" t="n">
        <f aca="false">R5566</f>
        <v>295.72</v>
      </c>
      <c r="G5566" s="338"/>
      <c r="H5566" s="339" t="n">
        <f aca="false">SUM(H5550:H5565)</f>
        <v>87097</v>
      </c>
      <c r="I5566" s="340"/>
      <c r="J5566" s="341" t="n">
        <f aca="false">SUM(J5550:J5565)</f>
        <v>58439.6679230769</v>
      </c>
      <c r="K5566" s="335" t="n">
        <f aca="false">SUM(K5550:K5565)</f>
        <v>28657.3320769231</v>
      </c>
      <c r="L5566" s="330"/>
      <c r="M5566" s="262"/>
      <c r="N5566" s="262"/>
      <c r="O5566" s="262"/>
      <c r="P5566" s="262"/>
      <c r="Q5566" s="262"/>
      <c r="R5566" s="331" t="n">
        <f aca="false">SUM(R5550:R5565)</f>
        <v>295.72</v>
      </c>
    </row>
    <row r="5567" s="1" customFormat="true" ht="12.75" hidden="false" customHeight="false" outlineLevel="0" collapsed="false">
      <c r="A5567" s="262"/>
      <c r="B5567" s="272" t="s">
        <v>914</v>
      </c>
      <c r="C5567" s="342"/>
      <c r="D5567" s="342"/>
      <c r="E5567" s="262"/>
      <c r="F5567" s="262"/>
      <c r="G5567" s="333"/>
      <c r="H5567" s="343" t="n">
        <v>0</v>
      </c>
      <c r="I5567" s="344" t="n">
        <f aca="false">K5568/J5568</f>
        <v>0.49037465638313</v>
      </c>
      <c r="J5567" s="345"/>
      <c r="K5567" s="335"/>
      <c r="L5567" s="330"/>
      <c r="M5567" s="262"/>
      <c r="N5567" s="262"/>
      <c r="O5567" s="262"/>
      <c r="P5567" s="262"/>
      <c r="Q5567" s="262"/>
      <c r="R5567" s="331"/>
    </row>
    <row r="5568" s="1" customFormat="true" ht="13.5" hidden="false" customHeight="false" outlineLevel="0" collapsed="false">
      <c r="A5568" s="346"/>
      <c r="B5568" s="346" t="s">
        <v>915</v>
      </c>
      <c r="C5568" s="346"/>
      <c r="D5568" s="346"/>
      <c r="E5568" s="346"/>
      <c r="F5568" s="347"/>
      <c r="G5568" s="348"/>
      <c r="H5568" s="349" t="n">
        <f aca="false">SUM(H5566:H5567)</f>
        <v>87097</v>
      </c>
      <c r="I5568" s="350" t="n">
        <f aca="false">K5568/H5568</f>
        <v>0.329027774514887</v>
      </c>
      <c r="J5568" s="351" t="n">
        <f aca="false">SUM(J5566:J5567)</f>
        <v>58439.6679230769</v>
      </c>
      <c r="K5568" s="352" t="n">
        <f aca="false">H5568-J5568</f>
        <v>28657.3320769231</v>
      </c>
      <c r="L5568" s="330"/>
      <c r="M5568" s="262"/>
      <c r="N5568" s="262"/>
      <c r="O5568" s="262"/>
      <c r="P5568" s="262"/>
      <c r="Q5568" s="262"/>
      <c r="R5568" s="331"/>
    </row>
    <row r="5569" s="1" customFormat="true" ht="13.5" hidden="false" customHeight="false" outlineLevel="0" collapsed="false">
      <c r="A5569" s="262"/>
      <c r="B5569" s="332"/>
      <c r="C5569" s="342"/>
      <c r="D5569" s="342"/>
      <c r="E5569" s="262"/>
      <c r="F5569" s="262"/>
      <c r="G5569" s="262"/>
      <c r="H5569" s="262"/>
      <c r="I5569" s="354"/>
      <c r="J5569" s="354"/>
      <c r="K5569" s="355"/>
      <c r="L5569" s="330"/>
      <c r="M5569" s="262"/>
      <c r="N5569" s="262"/>
      <c r="O5569" s="262"/>
      <c r="P5569" s="262"/>
      <c r="Q5569" s="262"/>
      <c r="R5569" s="331"/>
    </row>
    <row r="5570" s="1" customFormat="true" ht="13.5" hidden="false" customHeight="false" outlineLevel="0" collapsed="false">
      <c r="A5570" s="322"/>
      <c r="B5570" s="323" t="s">
        <v>3380</v>
      </c>
      <c r="C5570" s="324" t="s">
        <v>5382</v>
      </c>
      <c r="D5570" s="325" t="n">
        <v>42817</v>
      </c>
      <c r="E5570" s="322"/>
      <c r="F5570" s="322" t="s">
        <v>5383</v>
      </c>
      <c r="G5570" s="324"/>
      <c r="H5570" s="326" t="n">
        <v>0</v>
      </c>
      <c r="I5570" s="327" t="s">
        <v>358</v>
      </c>
      <c r="J5570" s="328" t="n">
        <v>65</v>
      </c>
      <c r="K5570" s="329" t="n">
        <v>59</v>
      </c>
      <c r="L5570" s="330"/>
      <c r="M5570" s="262"/>
      <c r="N5570" s="262"/>
      <c r="O5570" s="262"/>
      <c r="P5570" s="262"/>
      <c r="Q5570" s="262"/>
      <c r="R5570" s="331"/>
    </row>
    <row r="5571" s="1" customFormat="true" ht="12.75" hidden="false" customHeight="false" outlineLevel="0" collapsed="false">
      <c r="A5571" s="262" t="n">
        <v>14</v>
      </c>
      <c r="B5571" s="332" t="s">
        <v>3571</v>
      </c>
      <c r="C5571" s="332" t="s">
        <v>3572</v>
      </c>
      <c r="D5571" s="332" t="s">
        <v>3573</v>
      </c>
      <c r="E5571" s="262"/>
      <c r="F5571" s="331" t="n">
        <v>2.4</v>
      </c>
      <c r="G5571" s="333" t="n">
        <v>432</v>
      </c>
      <c r="H5571" s="333" t="n">
        <f aca="false">A5571*G5571*(1-H5570/100)</f>
        <v>6048</v>
      </c>
      <c r="I5571" s="334" t="n">
        <v>320.2875</v>
      </c>
      <c r="J5571" s="334" t="n">
        <f aca="false">(A5571*I5571)/J5570*K5570</f>
        <v>4070.115</v>
      </c>
      <c r="K5571" s="335" t="n">
        <f aca="false">H5571-J5571</f>
        <v>1977.885</v>
      </c>
      <c r="L5571" s="330"/>
      <c r="M5571" s="262"/>
      <c r="N5571" s="262" t="n">
        <v>320.2875</v>
      </c>
      <c r="O5571" s="262" t="n">
        <v>3.65</v>
      </c>
      <c r="P5571" s="262" t="n">
        <v>480.4313</v>
      </c>
      <c r="Q5571" s="262" t="n">
        <v>432.3881</v>
      </c>
      <c r="R5571" s="331" t="n">
        <f aca="false">A5571*F5571</f>
        <v>33.6</v>
      </c>
    </row>
    <row r="5572" s="1" customFormat="true" ht="12.75" hidden="false" customHeight="false" outlineLevel="0" collapsed="false">
      <c r="A5572" s="262" t="n">
        <v>1</v>
      </c>
      <c r="B5572" s="332" t="s">
        <v>3528</v>
      </c>
      <c r="C5572" s="332" t="s">
        <v>3529</v>
      </c>
      <c r="D5572" s="332" t="s">
        <v>3530</v>
      </c>
      <c r="E5572" s="262"/>
      <c r="F5572" s="331" t="n">
        <v>4.8</v>
      </c>
      <c r="G5572" s="333" t="n">
        <v>870</v>
      </c>
      <c r="H5572" s="333" t="n">
        <f aca="false">A5572*G5572*(1-H5570/100)</f>
        <v>870</v>
      </c>
      <c r="I5572" s="334" t="n">
        <v>644.085</v>
      </c>
      <c r="J5572" s="334" t="n">
        <f aca="false">(A5572*I5572)/J5570*K5570</f>
        <v>584.631</v>
      </c>
      <c r="K5572" s="335" t="n">
        <f aca="false">H5572-J5572</f>
        <v>285.369</v>
      </c>
      <c r="L5572" s="330"/>
      <c r="M5572" s="262"/>
      <c r="N5572" s="262" t="n">
        <v>644.085</v>
      </c>
      <c r="O5572" s="262" t="n">
        <v>7.34</v>
      </c>
      <c r="P5572" s="262" t="n">
        <v>966.1275</v>
      </c>
      <c r="Q5572" s="262" t="n">
        <v>869.5148</v>
      </c>
      <c r="R5572" s="331" t="n">
        <f aca="false">A5572*F5572</f>
        <v>4.8</v>
      </c>
    </row>
    <row r="5573" s="1" customFormat="true" ht="12.75" hidden="false" customHeight="false" outlineLevel="0" collapsed="false">
      <c r="A5573" s="262" t="n">
        <v>1</v>
      </c>
      <c r="B5573" s="332" t="s">
        <v>3531</v>
      </c>
      <c r="C5573" s="332" t="s">
        <v>3532</v>
      </c>
      <c r="D5573" s="332" t="s">
        <v>3533</v>
      </c>
      <c r="E5573" s="262"/>
      <c r="F5573" s="331" t="n">
        <v>4.8</v>
      </c>
      <c r="G5573" s="333" t="n">
        <v>870</v>
      </c>
      <c r="H5573" s="333" t="n">
        <f aca="false">A5573*G5573*(1-H5570/100)</f>
        <v>870</v>
      </c>
      <c r="I5573" s="334" t="n">
        <v>644.085</v>
      </c>
      <c r="J5573" s="334" t="n">
        <f aca="false">(A5573*I5573)/J5570*K5570</f>
        <v>584.631</v>
      </c>
      <c r="K5573" s="335" t="n">
        <f aca="false">H5573-J5573</f>
        <v>285.369</v>
      </c>
      <c r="L5573" s="330"/>
      <c r="M5573" s="262"/>
      <c r="N5573" s="262" t="n">
        <v>644.085</v>
      </c>
      <c r="O5573" s="262" t="n">
        <v>7.34</v>
      </c>
      <c r="P5573" s="262" t="n">
        <v>966.1275</v>
      </c>
      <c r="Q5573" s="262" t="n">
        <v>869.5148</v>
      </c>
      <c r="R5573" s="331" t="n">
        <f aca="false">A5573*F5573</f>
        <v>4.8</v>
      </c>
    </row>
    <row r="5574" s="1" customFormat="true" ht="12.75" hidden="false" customHeight="false" outlineLevel="0" collapsed="false">
      <c r="A5574" s="262" t="n">
        <v>34</v>
      </c>
      <c r="B5574" s="332" t="s">
        <v>2006</v>
      </c>
      <c r="C5574" s="332" t="s">
        <v>2007</v>
      </c>
      <c r="D5574" s="332" t="s">
        <v>2008</v>
      </c>
      <c r="E5574" s="262"/>
      <c r="F5574" s="331" t="n">
        <v>0.18</v>
      </c>
      <c r="G5574" s="333" t="n">
        <v>40</v>
      </c>
      <c r="H5574" s="333" t="n">
        <f aca="false">A5574*G5574*(1-H5570/100)</f>
        <v>1360</v>
      </c>
      <c r="I5574" s="334" t="n">
        <v>28.275</v>
      </c>
      <c r="J5574" s="334" t="n">
        <f aca="false">(A5574*I5574)/J5570*K5570</f>
        <v>872.61</v>
      </c>
      <c r="K5574" s="335" t="n">
        <f aca="false">H5574-J5574</f>
        <v>487.39</v>
      </c>
      <c r="L5574" s="330"/>
      <c r="M5574" s="262"/>
      <c r="N5574" s="262" t="n">
        <v>28.275</v>
      </c>
      <c r="O5574" s="262" t="n">
        <v>0.3</v>
      </c>
      <c r="P5574" s="262" t="n">
        <v>50</v>
      </c>
      <c r="Q5574" s="262" t="n">
        <v>39.585</v>
      </c>
      <c r="R5574" s="331" t="n">
        <f aca="false">A5574*F5574</f>
        <v>6.12</v>
      </c>
    </row>
    <row r="5575" s="1" customFormat="true" ht="12.75" hidden="false" customHeight="false" outlineLevel="0" collapsed="false">
      <c r="A5575" s="262" t="n">
        <v>34</v>
      </c>
      <c r="B5575" s="332" t="s">
        <v>2009</v>
      </c>
      <c r="C5575" s="332" t="s">
        <v>2010</v>
      </c>
      <c r="D5575" s="332" t="s">
        <v>2011</v>
      </c>
      <c r="E5575" s="262"/>
      <c r="F5575" s="331" t="n">
        <v>0.05</v>
      </c>
      <c r="G5575" s="333" t="n">
        <v>20</v>
      </c>
      <c r="H5575" s="333" t="n">
        <f aca="false">A5575*G5575*(1-H5570/100)</f>
        <v>680</v>
      </c>
      <c r="I5575" s="334" t="n">
        <v>14.1375</v>
      </c>
      <c r="J5575" s="334" t="n">
        <f aca="false">(A5575*I5575)/J5570*K5570</f>
        <v>436.305</v>
      </c>
      <c r="K5575" s="335" t="n">
        <f aca="false">H5575-J5575</f>
        <v>243.695</v>
      </c>
      <c r="L5575" s="330"/>
      <c r="M5575" s="262"/>
      <c r="N5575" s="262" t="n">
        <v>14.1375</v>
      </c>
      <c r="O5575" s="262" t="n">
        <v>0.15</v>
      </c>
      <c r="P5575" s="262" t="n">
        <v>20</v>
      </c>
      <c r="Q5575" s="262" t="n">
        <v>19.7925</v>
      </c>
      <c r="R5575" s="331" t="n">
        <f aca="false">A5575*F5575</f>
        <v>1.7</v>
      </c>
    </row>
    <row r="5576" s="1" customFormat="true" ht="12.75" hidden="false" customHeight="false" outlineLevel="0" collapsed="false">
      <c r="A5576" s="336" t="n">
        <f aca="false">SUM(A5571:A5575)</f>
        <v>84</v>
      </c>
      <c r="B5576" s="336" t="s">
        <v>377</v>
      </c>
      <c r="C5576" s="336"/>
      <c r="D5576" s="336"/>
      <c r="E5576" s="336"/>
      <c r="F5576" s="337" t="n">
        <f aca="false">R5576</f>
        <v>51.02</v>
      </c>
      <c r="G5576" s="338"/>
      <c r="H5576" s="339" t="n">
        <f aca="false">SUM(H5571:H5575)</f>
        <v>9828</v>
      </c>
      <c r="I5576" s="340"/>
      <c r="J5576" s="341" t="n">
        <f aca="false">SUM(J5571:J5575)</f>
        <v>6548.292</v>
      </c>
      <c r="K5576" s="335" t="n">
        <f aca="false">SUM(K5571:K5575)</f>
        <v>3279.708</v>
      </c>
      <c r="L5576" s="330"/>
      <c r="M5576" s="262"/>
      <c r="N5576" s="262"/>
      <c r="O5576" s="262"/>
      <c r="P5576" s="262"/>
      <c r="Q5576" s="262"/>
      <c r="R5576" s="331" t="n">
        <f aca="false">SUM(R5571:R5575)</f>
        <v>51.02</v>
      </c>
    </row>
    <row r="5577" s="1" customFormat="true" ht="12.75" hidden="false" customHeight="false" outlineLevel="0" collapsed="false">
      <c r="A5577" s="262"/>
      <c r="B5577" s="272" t="s">
        <v>914</v>
      </c>
      <c r="C5577" s="342"/>
      <c r="D5577" s="342"/>
      <c r="E5577" s="262"/>
      <c r="F5577" s="262"/>
      <c r="G5577" s="333"/>
      <c r="H5577" s="343" t="n">
        <v>0</v>
      </c>
      <c r="I5577" s="344" t="n">
        <f aca="false">K5578/J5578</f>
        <v>0.500849381792992</v>
      </c>
      <c r="J5577" s="345"/>
      <c r="K5577" s="335"/>
      <c r="L5577" s="330"/>
      <c r="M5577" s="262"/>
      <c r="N5577" s="262"/>
      <c r="O5577" s="262"/>
      <c r="P5577" s="262"/>
      <c r="Q5577" s="262"/>
      <c r="R5577" s="331"/>
    </row>
    <row r="5578" s="1" customFormat="true" ht="13.5" hidden="false" customHeight="false" outlineLevel="0" collapsed="false">
      <c r="A5578" s="346"/>
      <c r="B5578" s="346" t="s">
        <v>915</v>
      </c>
      <c r="C5578" s="346"/>
      <c r="D5578" s="346"/>
      <c r="E5578" s="346"/>
      <c r="F5578" s="347"/>
      <c r="G5578" s="348"/>
      <c r="H5578" s="349" t="n">
        <f aca="false">SUM(H5576:H5577)</f>
        <v>9828</v>
      </c>
      <c r="I5578" s="350" t="n">
        <f aca="false">K5578/H5578</f>
        <v>0.333710622710623</v>
      </c>
      <c r="J5578" s="351" t="n">
        <f aca="false">SUM(J5576:J5577)</f>
        <v>6548.292</v>
      </c>
      <c r="K5578" s="352" t="n">
        <f aca="false">H5578-J5578</f>
        <v>3279.708</v>
      </c>
      <c r="L5578" s="330"/>
      <c r="M5578" s="262"/>
      <c r="N5578" s="262"/>
      <c r="O5578" s="262"/>
      <c r="P5578" s="262"/>
      <c r="Q5578" s="262"/>
      <c r="R5578" s="331"/>
    </row>
    <row r="5579" s="1" customFormat="true" ht="13.5" hidden="false" customHeight="false" outlineLevel="0" collapsed="false">
      <c r="A5579" s="262"/>
      <c r="B5579" s="332"/>
      <c r="C5579" s="342"/>
      <c r="D5579" s="342"/>
      <c r="E5579" s="262"/>
      <c r="F5579" s="262"/>
      <c r="G5579" s="262"/>
      <c r="H5579" s="262"/>
      <c r="I5579" s="354"/>
      <c r="J5579" s="354"/>
      <c r="K5579" s="355"/>
      <c r="L5579" s="330"/>
      <c r="M5579" s="262"/>
      <c r="N5579" s="262"/>
      <c r="O5579" s="262"/>
      <c r="P5579" s="262"/>
      <c r="Q5579" s="262"/>
      <c r="R5579" s="331"/>
    </row>
    <row r="5580" s="1" customFormat="true" ht="13.5" hidden="false" customHeight="false" outlineLevel="0" collapsed="false">
      <c r="A5580" s="322"/>
      <c r="B5580" s="323" t="s">
        <v>1804</v>
      </c>
      <c r="C5580" s="324" t="s">
        <v>2171</v>
      </c>
      <c r="D5580" s="325" t="n">
        <v>42817</v>
      </c>
      <c r="E5580" s="322"/>
      <c r="F5580" s="322" t="s">
        <v>5383</v>
      </c>
      <c r="G5580" s="324"/>
      <c r="H5580" s="326" t="n">
        <v>0</v>
      </c>
      <c r="I5580" s="327" t="s">
        <v>358</v>
      </c>
      <c r="J5580" s="328" t="n">
        <v>65</v>
      </c>
      <c r="K5580" s="329" t="n">
        <v>59</v>
      </c>
      <c r="L5580" s="330"/>
      <c r="M5580" s="262"/>
      <c r="N5580" s="262"/>
      <c r="O5580" s="262"/>
      <c r="P5580" s="262"/>
      <c r="Q5580" s="262"/>
      <c r="R5580" s="331"/>
    </row>
    <row r="5581" s="1" customFormat="true" ht="12.75" hidden="false" customHeight="false" outlineLevel="0" collapsed="false">
      <c r="A5581" s="262" t="n">
        <v>16</v>
      </c>
      <c r="B5581" s="332" t="s">
        <v>5124</v>
      </c>
      <c r="C5581" s="332" t="s">
        <v>5125</v>
      </c>
      <c r="D5581" s="332" t="s">
        <v>5126</v>
      </c>
      <c r="E5581" s="262"/>
      <c r="F5581" s="331" t="n">
        <v>6</v>
      </c>
      <c r="G5581" s="333" t="n">
        <v>3400</v>
      </c>
      <c r="H5581" s="333" t="n">
        <f aca="false">A5581*G5581*(1-H5580/100)</f>
        <v>54400</v>
      </c>
      <c r="I5581" s="334" t="n">
        <v>2544.75</v>
      </c>
      <c r="J5581" s="334" t="n">
        <f aca="false">(A5581*I5581)/J5580*K5580</f>
        <v>36957.6</v>
      </c>
      <c r="K5581" s="335" t="n">
        <f aca="false">H5581-J5581</f>
        <v>17442.4</v>
      </c>
      <c r="L5581" s="330"/>
      <c r="M5581" s="262"/>
      <c r="N5581" s="262" t="n">
        <v>2544.75</v>
      </c>
      <c r="O5581" s="262" t="n">
        <v>29</v>
      </c>
      <c r="P5581" s="262" t="n">
        <v>4700</v>
      </c>
      <c r="Q5581" s="262" t="n">
        <v>3817.125</v>
      </c>
      <c r="R5581" s="331" t="n">
        <f aca="false">A5581*F5581</f>
        <v>96</v>
      </c>
    </row>
    <row r="5582" s="1" customFormat="true" ht="12.75" hidden="false" customHeight="false" outlineLevel="0" collapsed="false">
      <c r="A5582" s="262"/>
      <c r="B5582" s="272" t="s">
        <v>5384</v>
      </c>
      <c r="C5582" s="332"/>
      <c r="D5582" s="332"/>
      <c r="E5582" s="262"/>
      <c r="F5582" s="331"/>
      <c r="G5582" s="333"/>
      <c r="H5582" s="333"/>
      <c r="I5582" s="334"/>
      <c r="J5582" s="334"/>
      <c r="K5582" s="335"/>
      <c r="L5582" s="330"/>
      <c r="M5582" s="262"/>
      <c r="N5582" s="262"/>
      <c r="O5582" s="262"/>
      <c r="P5582" s="262"/>
      <c r="Q5582" s="262"/>
      <c r="R5582" s="331"/>
    </row>
    <row r="5583" s="1" customFormat="true" ht="12.75" hidden="false" customHeight="false" outlineLevel="0" collapsed="false">
      <c r="A5583" s="262" t="n">
        <v>5</v>
      </c>
      <c r="B5583" s="332" t="s">
        <v>3287</v>
      </c>
      <c r="C5583" s="332" t="s">
        <v>1550</v>
      </c>
      <c r="D5583" s="332" t="s">
        <v>5385</v>
      </c>
      <c r="E5583" s="262"/>
      <c r="F5583" s="331" t="n">
        <v>0.56</v>
      </c>
      <c r="G5583" s="333" t="n">
        <v>707</v>
      </c>
      <c r="H5583" s="333" t="n">
        <f aca="false">A5583*G5583*(1-H5580/100)</f>
        <v>3535</v>
      </c>
      <c r="I5583" s="334" t="n">
        <v>523.9</v>
      </c>
      <c r="J5583" s="334" t="n">
        <f aca="false">(A5583*I5583)/J5580*K5580</f>
        <v>2377.7</v>
      </c>
      <c r="K5583" s="335" t="n">
        <f aca="false">H5583-J5583</f>
        <v>1157.3</v>
      </c>
      <c r="L5583" s="330"/>
      <c r="M5583" s="262"/>
      <c r="N5583" s="262" t="n">
        <v>523.9</v>
      </c>
      <c r="O5583" s="262" t="n">
        <v>5.2</v>
      </c>
      <c r="P5583" s="262" t="n">
        <v>840</v>
      </c>
      <c r="Q5583" s="262" t="n">
        <v>707.265</v>
      </c>
      <c r="R5583" s="331" t="n">
        <f aca="false">A5583*F5583</f>
        <v>2.8</v>
      </c>
    </row>
    <row r="5584" s="1" customFormat="true" ht="12.75" hidden="false" customHeight="false" outlineLevel="0" collapsed="false">
      <c r="A5584" s="262" t="n">
        <v>5</v>
      </c>
      <c r="B5584" s="332" t="s">
        <v>2018</v>
      </c>
      <c r="C5584" s="332" t="s">
        <v>2019</v>
      </c>
      <c r="D5584" s="332" t="s">
        <v>2020</v>
      </c>
      <c r="E5584" s="262"/>
      <c r="F5584" s="331"/>
      <c r="G5584" s="333" t="n">
        <v>329</v>
      </c>
      <c r="H5584" s="333" t="n">
        <f aca="false">A5584*G5584*(1-H5580/100)</f>
        <v>1645</v>
      </c>
      <c r="I5584" s="334" t="n">
        <v>219.375</v>
      </c>
      <c r="J5584" s="334" t="n">
        <f aca="false">(A5584*I5584)/J5580*K5580</f>
        <v>995.625</v>
      </c>
      <c r="K5584" s="335" t="n">
        <f aca="false">H5584-J5584</f>
        <v>649.375</v>
      </c>
      <c r="L5584" s="330"/>
      <c r="M5584" s="262"/>
      <c r="N5584" s="262" t="n">
        <v>219.375</v>
      </c>
      <c r="O5584" s="262" t="n">
        <v>2.5</v>
      </c>
      <c r="P5584" s="262" t="n">
        <v>340</v>
      </c>
      <c r="Q5584" s="262" t="n">
        <v>329.0625</v>
      </c>
      <c r="R5584" s="331" t="n">
        <f aca="false">A5584*F5584</f>
        <v>0</v>
      </c>
    </row>
    <row r="5585" s="1" customFormat="true" ht="12.75" hidden="false" customHeight="false" outlineLevel="0" collapsed="false">
      <c r="A5585" s="336" t="n">
        <f aca="false">SUM(A5581:A5584)</f>
        <v>26</v>
      </c>
      <c r="B5585" s="336" t="s">
        <v>377</v>
      </c>
      <c r="C5585" s="336"/>
      <c r="D5585" s="336"/>
      <c r="E5585" s="336"/>
      <c r="F5585" s="337" t="n">
        <f aca="false">R5585</f>
        <v>98.8</v>
      </c>
      <c r="G5585" s="338"/>
      <c r="H5585" s="339" t="n">
        <f aca="false">SUM(H5581:H5584)</f>
        <v>59580</v>
      </c>
      <c r="I5585" s="340"/>
      <c r="J5585" s="341" t="n">
        <f aca="false">SUM(J5581:J5584)</f>
        <v>40330.925</v>
      </c>
      <c r="K5585" s="335" t="n">
        <f aca="false">SUM(K5581:K5584)</f>
        <v>19249.075</v>
      </c>
      <c r="L5585" s="330"/>
      <c r="M5585" s="262"/>
      <c r="N5585" s="262"/>
      <c r="O5585" s="262"/>
      <c r="P5585" s="262"/>
      <c r="Q5585" s="262"/>
      <c r="R5585" s="331" t="n">
        <f aca="false">SUM(R5581:R5584)</f>
        <v>98.8</v>
      </c>
    </row>
    <row r="5586" s="1" customFormat="true" ht="12.75" hidden="false" customHeight="false" outlineLevel="0" collapsed="false">
      <c r="A5586" s="262"/>
      <c r="B5586" s="272" t="s">
        <v>914</v>
      </c>
      <c r="C5586" s="342"/>
      <c r="D5586" s="342"/>
      <c r="E5586" s="262"/>
      <c r="F5586" s="262"/>
      <c r="G5586" s="333"/>
      <c r="H5586" s="343" t="n">
        <v>0</v>
      </c>
      <c r="I5586" s="344" t="n">
        <f aca="false">K5587/J5587</f>
        <v>0.477278292030247</v>
      </c>
      <c r="J5586" s="345"/>
      <c r="K5586" s="335"/>
      <c r="L5586" s="330"/>
      <c r="M5586" s="262"/>
      <c r="N5586" s="262"/>
      <c r="O5586" s="262"/>
      <c r="P5586" s="262"/>
      <c r="Q5586" s="262"/>
      <c r="R5586" s="331"/>
    </row>
    <row r="5587" s="1" customFormat="true" ht="13.5" hidden="false" customHeight="false" outlineLevel="0" collapsed="false">
      <c r="A5587" s="346"/>
      <c r="B5587" s="346" t="s">
        <v>915</v>
      </c>
      <c r="C5587" s="346"/>
      <c r="D5587" s="346"/>
      <c r="E5587" s="346"/>
      <c r="F5587" s="347"/>
      <c r="G5587" s="348"/>
      <c r="H5587" s="349" t="n">
        <f aca="false">SUM(H5585:H5586)</f>
        <v>59580</v>
      </c>
      <c r="I5587" s="350" t="n">
        <f aca="false">K5587/H5587</f>
        <v>0.323079472977509</v>
      </c>
      <c r="J5587" s="351" t="n">
        <f aca="false">SUM(J5585:J5586)</f>
        <v>40330.925</v>
      </c>
      <c r="K5587" s="352" t="n">
        <f aca="false">H5587-J5587</f>
        <v>19249.075</v>
      </c>
      <c r="L5587" s="330"/>
      <c r="M5587" s="262"/>
      <c r="N5587" s="262"/>
      <c r="O5587" s="262"/>
      <c r="P5587" s="262"/>
      <c r="Q5587" s="262"/>
      <c r="R5587" s="331"/>
    </row>
    <row r="5588" s="1" customFormat="true" ht="13.5" hidden="false" customHeight="false" outlineLevel="0" collapsed="false">
      <c r="A5588" s="262"/>
      <c r="B5588" s="272"/>
      <c r="C5588" s="342"/>
      <c r="D5588" s="342"/>
      <c r="E5588" s="262"/>
      <c r="F5588" s="262"/>
      <c r="G5588" s="262"/>
      <c r="H5588" s="262"/>
      <c r="I5588" s="354"/>
      <c r="J5588" s="354"/>
      <c r="K5588" s="355"/>
      <c r="L5588" s="330"/>
      <c r="M5588" s="262"/>
      <c r="N5588" s="262"/>
      <c r="O5588" s="262"/>
      <c r="P5588" s="262"/>
      <c r="Q5588" s="262"/>
      <c r="R5588" s="331"/>
    </row>
    <row r="5589" s="1" customFormat="true" ht="13.5" hidden="false" customHeight="false" outlineLevel="0" collapsed="false">
      <c r="A5589" s="322"/>
      <c r="B5589" s="323" t="s">
        <v>5386</v>
      </c>
      <c r="C5589" s="324" t="s">
        <v>5387</v>
      </c>
      <c r="D5589" s="325" t="n">
        <v>42817</v>
      </c>
      <c r="E5589" s="322"/>
      <c r="F5589" s="322" t="s">
        <v>5388</v>
      </c>
      <c r="G5589" s="324"/>
      <c r="H5589" s="326" t="n">
        <v>5</v>
      </c>
      <c r="I5589" s="327" t="s">
        <v>358</v>
      </c>
      <c r="J5589" s="328" t="n">
        <v>65</v>
      </c>
      <c r="K5589" s="329" t="n">
        <v>59</v>
      </c>
      <c r="L5589" s="330"/>
      <c r="M5589" s="262"/>
      <c r="N5589" s="262"/>
      <c r="O5589" s="262"/>
      <c r="P5589" s="262"/>
      <c r="Q5589" s="262"/>
      <c r="R5589" s="331"/>
    </row>
    <row r="5590" s="1" customFormat="true" ht="12.75" hidden="false" customHeight="false" outlineLevel="0" collapsed="false">
      <c r="A5590" s="262" t="n">
        <v>6</v>
      </c>
      <c r="B5590" s="332" t="s">
        <v>1613</v>
      </c>
      <c r="C5590" s="332" t="s">
        <v>1532</v>
      </c>
      <c r="D5590" s="332" t="s">
        <v>1614</v>
      </c>
      <c r="E5590" s="262"/>
      <c r="F5590" s="331" t="n">
        <v>0.38</v>
      </c>
      <c r="G5590" s="333" t="n">
        <v>131</v>
      </c>
      <c r="H5590" s="333" t="n">
        <f aca="false">A5590*G5590*(1-H5589/100)</f>
        <v>746.7</v>
      </c>
      <c r="I5590" s="334" t="n">
        <v>88.4</v>
      </c>
      <c r="J5590" s="334" t="n">
        <f aca="false">(A5590*I5590)/J5589*K5589</f>
        <v>481.44</v>
      </c>
      <c r="K5590" s="335" t="n">
        <f aca="false">H5590-J5590</f>
        <v>265.26</v>
      </c>
      <c r="L5590" s="330"/>
      <c r="M5590" s="262"/>
      <c r="N5590" s="262" t="n">
        <v>88.4</v>
      </c>
      <c r="O5590" s="262" t="n">
        <v>0.8</v>
      </c>
      <c r="P5590" s="262" t="n">
        <v>300</v>
      </c>
      <c r="Q5590" s="262" t="n">
        <v>131</v>
      </c>
      <c r="R5590" s="331" t="n">
        <f aca="false">A5590*F5590</f>
        <v>2.28</v>
      </c>
    </row>
    <row r="5591" s="1" customFormat="true" ht="12.75" hidden="false" customHeight="false" outlineLevel="0" collapsed="false">
      <c r="A5591" s="262" t="n">
        <v>6</v>
      </c>
      <c r="B5591" s="332" t="s">
        <v>2047</v>
      </c>
      <c r="C5591" s="332" t="s">
        <v>1532</v>
      </c>
      <c r="D5591" s="332" t="s">
        <v>2048</v>
      </c>
      <c r="E5591" s="262"/>
      <c r="F5591" s="331" t="n">
        <v>0.69</v>
      </c>
      <c r="G5591" s="333" t="n">
        <v>225</v>
      </c>
      <c r="H5591" s="333" t="n">
        <f aca="false">A5591*G5591*(1-H5589/100)</f>
        <v>1282.5</v>
      </c>
      <c r="I5591" s="334" t="n">
        <v>158.015</v>
      </c>
      <c r="J5591" s="334" t="n">
        <f aca="false">(A5591*I5591)/J5589*K5589</f>
        <v>860.574</v>
      </c>
      <c r="K5591" s="335" t="n">
        <f aca="false">H5591-J5591</f>
        <v>421.926</v>
      </c>
      <c r="L5591" s="330"/>
      <c r="M5591" s="262"/>
      <c r="N5591" s="262" t="n">
        <v>158.015</v>
      </c>
      <c r="O5591" s="262" t="n">
        <v>1.43</v>
      </c>
      <c r="P5591" s="262" t="n">
        <v>500</v>
      </c>
      <c r="Q5591" s="262" t="n">
        <v>225</v>
      </c>
      <c r="R5591" s="331" t="n">
        <f aca="false">A5591*F5591</f>
        <v>4.14</v>
      </c>
    </row>
    <row r="5592" s="1" customFormat="true" ht="12.75" hidden="false" customHeight="false" outlineLevel="0" collapsed="false">
      <c r="A5592" s="262" t="n">
        <v>2</v>
      </c>
      <c r="B5592" s="332" t="s">
        <v>2290</v>
      </c>
      <c r="C5592" s="332" t="s">
        <v>1532</v>
      </c>
      <c r="D5592" s="332" t="s">
        <v>2291</v>
      </c>
      <c r="E5592" s="262"/>
      <c r="F5592" s="331" t="n">
        <v>1.5</v>
      </c>
      <c r="G5592" s="333" t="n">
        <v>620</v>
      </c>
      <c r="H5592" s="333" t="n">
        <f aca="false">A5592*G5592*(1-H5589/100)</f>
        <v>1178</v>
      </c>
      <c r="I5592" s="334" t="n">
        <v>442</v>
      </c>
      <c r="J5592" s="334" t="n">
        <f aca="false">(A5592*I5592)/J5589*K5589</f>
        <v>802.4</v>
      </c>
      <c r="K5592" s="335" t="n">
        <f aca="false">H5592-J5592</f>
        <v>375.6</v>
      </c>
      <c r="L5592" s="330"/>
      <c r="M5592" s="262"/>
      <c r="N5592" s="262" t="n">
        <v>442</v>
      </c>
      <c r="O5592" s="262" t="n">
        <v>4</v>
      </c>
      <c r="P5592" s="262" t="n">
        <v>900</v>
      </c>
      <c r="Q5592" s="262" t="n">
        <v>620</v>
      </c>
      <c r="R5592" s="331" t="n">
        <f aca="false">A5592*F5592</f>
        <v>3</v>
      </c>
    </row>
    <row r="5593" s="1" customFormat="true" ht="12.75" hidden="false" customHeight="false" outlineLevel="0" collapsed="false">
      <c r="A5593" s="262" t="n">
        <v>6</v>
      </c>
      <c r="B5593" s="332" t="s">
        <v>2052</v>
      </c>
      <c r="C5593" s="332" t="s">
        <v>1974</v>
      </c>
      <c r="D5593" s="332" t="s">
        <v>2053</v>
      </c>
      <c r="E5593" s="262"/>
      <c r="F5593" s="331" t="n">
        <v>1.84</v>
      </c>
      <c r="G5593" s="333" t="n">
        <v>685</v>
      </c>
      <c r="H5593" s="333" t="n">
        <f aca="false">A5593*G5593*(1-H5589/100)</f>
        <v>3904.5</v>
      </c>
      <c r="I5593" s="334" t="n">
        <v>475.15</v>
      </c>
      <c r="J5593" s="334" t="n">
        <f aca="false">(A5593*I5593)/J5589*K5589</f>
        <v>2587.74</v>
      </c>
      <c r="K5593" s="335" t="n">
        <f aca="false">H5593-J5593</f>
        <v>1316.76</v>
      </c>
      <c r="L5593" s="330"/>
      <c r="M5593" s="262"/>
      <c r="N5593" s="262" t="n">
        <v>475.15</v>
      </c>
      <c r="O5593" s="262" t="n">
        <v>4.3</v>
      </c>
      <c r="P5593" s="262" t="n">
        <v>1100</v>
      </c>
      <c r="Q5593" s="262" t="n">
        <v>685</v>
      </c>
      <c r="R5593" s="331" t="n">
        <f aca="false">A5593*F5593</f>
        <v>11.04</v>
      </c>
    </row>
    <row r="5594" s="1" customFormat="true" ht="12.75" hidden="false" customHeight="false" outlineLevel="0" collapsed="false">
      <c r="A5594" s="262" t="n">
        <v>2</v>
      </c>
      <c r="B5594" s="332" t="s">
        <v>2357</v>
      </c>
      <c r="C5594" s="332" t="s">
        <v>1553</v>
      </c>
      <c r="D5594" s="332" t="s">
        <v>2358</v>
      </c>
      <c r="E5594" s="262"/>
      <c r="F5594" s="331" t="n">
        <v>3.6</v>
      </c>
      <c r="G5594" s="333" t="n">
        <v>2282</v>
      </c>
      <c r="H5594" s="333" t="n">
        <f aca="false">A5594*G5594*(1-H5589/100)</f>
        <v>4335.8</v>
      </c>
      <c r="I5594" s="334" t="n">
        <v>1690.065</v>
      </c>
      <c r="J5594" s="334" t="n">
        <f aca="false">(A5594*I5594)/J5589*K5589</f>
        <v>3068.118</v>
      </c>
      <c r="K5594" s="335" t="n">
        <f aca="false">H5594-J5594</f>
        <v>1267.682</v>
      </c>
      <c r="L5594" s="330"/>
      <c r="M5594" s="262"/>
      <c r="N5594" s="262" t="n">
        <v>1690.065</v>
      </c>
      <c r="O5594" s="262" t="n">
        <v>19.26</v>
      </c>
      <c r="P5594" s="262" t="n">
        <v>3040</v>
      </c>
      <c r="Q5594" s="262" t="n">
        <v>2282</v>
      </c>
      <c r="R5594" s="331" t="n">
        <f aca="false">A5594*F5594</f>
        <v>7.2</v>
      </c>
    </row>
    <row r="5595" s="1" customFormat="true" ht="12.75" hidden="false" customHeight="false" outlineLevel="0" collapsed="false">
      <c r="A5595" s="262" t="n">
        <v>3</v>
      </c>
      <c r="B5595" s="332" t="s">
        <v>3685</v>
      </c>
      <c r="C5595" s="332" t="s">
        <v>2077</v>
      </c>
      <c r="D5595" s="332" t="s">
        <v>3686</v>
      </c>
      <c r="E5595" s="262"/>
      <c r="F5595" s="331" t="n">
        <v>0.6</v>
      </c>
      <c r="G5595" s="333" t="n">
        <v>284</v>
      </c>
      <c r="H5595" s="333" t="n">
        <f aca="false">A5595*G5595*(1-H5589/100)</f>
        <v>809.4</v>
      </c>
      <c r="I5595" s="334" t="n">
        <v>210.6</v>
      </c>
      <c r="J5595" s="334" t="n">
        <f aca="false">(A5595*I5595)/J5589*K5589</f>
        <v>573.48</v>
      </c>
      <c r="K5595" s="335" t="n">
        <f aca="false">H5595-J5595</f>
        <v>235.92</v>
      </c>
      <c r="L5595" s="330"/>
      <c r="M5595" s="262"/>
      <c r="N5595" s="262" t="n">
        <v>210.6</v>
      </c>
      <c r="O5595" s="262" t="n">
        <v>2.4</v>
      </c>
      <c r="P5595" s="262" t="n">
        <v>421.2</v>
      </c>
      <c r="Q5595" s="262" t="n">
        <v>284</v>
      </c>
      <c r="R5595" s="331" t="n">
        <f aca="false">A5595*F5595</f>
        <v>1.8</v>
      </c>
    </row>
    <row r="5596" s="1" customFormat="true" ht="12.75" hidden="false" customHeight="false" outlineLevel="0" collapsed="false">
      <c r="A5596" s="262" t="n">
        <v>6</v>
      </c>
      <c r="B5596" s="332" t="s">
        <v>4990</v>
      </c>
      <c r="C5596" s="332" t="s">
        <v>1744</v>
      </c>
      <c r="D5596" s="332" t="s">
        <v>4991</v>
      </c>
      <c r="E5596" s="262"/>
      <c r="F5596" s="331" t="n">
        <v>0.58</v>
      </c>
      <c r="G5596" s="333" t="n">
        <v>250</v>
      </c>
      <c r="H5596" s="333" t="n">
        <f aca="false">A5596*G5596*(1-H5589/100)</f>
        <v>1425</v>
      </c>
      <c r="I5596" s="334" t="n">
        <v>166.725</v>
      </c>
      <c r="J5596" s="334" t="n">
        <f aca="false">(A5596*I5596)/J5589*K5589</f>
        <v>908.01</v>
      </c>
      <c r="K5596" s="335" t="n">
        <f aca="false">H5596-J5596</f>
        <v>516.99</v>
      </c>
      <c r="L5596" s="330"/>
      <c r="M5596" s="262"/>
      <c r="N5596" s="262" t="n">
        <v>166.725</v>
      </c>
      <c r="O5596" s="262" t="n">
        <v>1.9</v>
      </c>
      <c r="P5596" s="262" t="n">
        <v>333</v>
      </c>
      <c r="Q5596" s="262" t="n">
        <v>250</v>
      </c>
      <c r="R5596" s="331" t="n">
        <f aca="false">A5596*F5596</f>
        <v>3.48</v>
      </c>
    </row>
    <row r="5597" s="1" customFormat="true" ht="12.75" hidden="false" customHeight="false" outlineLevel="0" collapsed="false">
      <c r="A5597" s="262" t="n">
        <v>6</v>
      </c>
      <c r="B5597" s="332" t="s">
        <v>2728</v>
      </c>
      <c r="C5597" s="332" t="s">
        <v>2729</v>
      </c>
      <c r="D5597" s="332" t="s">
        <v>2730</v>
      </c>
      <c r="E5597" s="262"/>
      <c r="F5597" s="331" t="n">
        <v>0.6</v>
      </c>
      <c r="G5597" s="333" t="n">
        <v>225</v>
      </c>
      <c r="H5597" s="333" t="n">
        <f aca="false">A5597*G5597*(1-H5589/100)</f>
        <v>1282.5</v>
      </c>
      <c r="I5597" s="334" t="n">
        <v>166.725</v>
      </c>
      <c r="J5597" s="334" t="n">
        <f aca="false">(A5597*I5597)/J5589*K5589</f>
        <v>908.01</v>
      </c>
      <c r="K5597" s="335" t="n">
        <f aca="false">H5597-J5597</f>
        <v>374.49</v>
      </c>
      <c r="L5597" s="330"/>
      <c r="M5597" s="262"/>
      <c r="N5597" s="262" t="n">
        <v>166.725</v>
      </c>
      <c r="O5597" s="262" t="n">
        <v>1.9</v>
      </c>
      <c r="P5597" s="262" t="n">
        <v>350</v>
      </c>
      <c r="Q5597" s="262" t="n">
        <v>225</v>
      </c>
      <c r="R5597" s="331" t="n">
        <f aca="false">A5597*F5597</f>
        <v>3.6</v>
      </c>
    </row>
    <row r="5598" s="1" customFormat="true" ht="12.75" hidden="false" customHeight="false" outlineLevel="0" collapsed="false">
      <c r="A5598" s="262" t="n">
        <v>6</v>
      </c>
      <c r="B5598" s="332" t="s">
        <v>1912</v>
      </c>
      <c r="C5598" s="332" t="s">
        <v>1562</v>
      </c>
      <c r="D5598" s="332" t="s">
        <v>1913</v>
      </c>
      <c r="E5598" s="262"/>
      <c r="F5598" s="331" t="n">
        <v>0.66</v>
      </c>
      <c r="G5598" s="333" t="n">
        <v>213</v>
      </c>
      <c r="H5598" s="333" t="n">
        <f aca="false">A5598*G5598*(1-H5589/100)</f>
        <v>1214.1</v>
      </c>
      <c r="I5598" s="334" t="n">
        <v>157.95</v>
      </c>
      <c r="J5598" s="334" t="n">
        <f aca="false">(A5598*I5598)/J5589*K5589</f>
        <v>860.22</v>
      </c>
      <c r="K5598" s="335" t="n">
        <f aca="false">H5598-J5598</f>
        <v>353.88</v>
      </c>
      <c r="L5598" s="330"/>
      <c r="M5598" s="262"/>
      <c r="N5598" s="262" t="n">
        <v>157.95</v>
      </c>
      <c r="O5598" s="262" t="n">
        <v>1.8</v>
      </c>
      <c r="P5598" s="262" t="n">
        <v>400</v>
      </c>
      <c r="Q5598" s="262" t="n">
        <v>213</v>
      </c>
      <c r="R5598" s="331" t="n">
        <f aca="false">A5598*F5598</f>
        <v>3.96</v>
      </c>
    </row>
    <row r="5599" s="1" customFormat="true" ht="12.75" hidden="false" customHeight="false" outlineLevel="0" collapsed="false">
      <c r="A5599" s="262" t="n">
        <v>6</v>
      </c>
      <c r="B5599" s="332" t="s">
        <v>3728</v>
      </c>
      <c r="C5599" s="332" t="s">
        <v>1562</v>
      </c>
      <c r="D5599" s="332" t="s">
        <v>3729</v>
      </c>
      <c r="E5599" s="262"/>
      <c r="F5599" s="331" t="n">
        <v>0.3</v>
      </c>
      <c r="G5599" s="333" t="n">
        <v>261</v>
      </c>
      <c r="H5599" s="333" t="n">
        <f aca="false">A5599*G5599*(1-H5589/100)</f>
        <v>1487.7</v>
      </c>
      <c r="I5599" s="334" t="n">
        <v>193.05</v>
      </c>
      <c r="J5599" s="334" t="n">
        <f aca="false">(A5599*I5599)/J5589*K5589</f>
        <v>1051.38</v>
      </c>
      <c r="K5599" s="335" t="n">
        <f aca="false">H5599-J5599</f>
        <v>436.319999999999</v>
      </c>
      <c r="L5599" s="330"/>
      <c r="M5599" s="262"/>
      <c r="N5599" s="262" t="n">
        <v>193.05</v>
      </c>
      <c r="O5599" s="262" t="n">
        <v>2.2</v>
      </c>
      <c r="P5599" s="262" t="n">
        <v>500</v>
      </c>
      <c r="Q5599" s="262" t="n">
        <v>261</v>
      </c>
      <c r="R5599" s="331" t="n">
        <f aca="false">A5599*F5599</f>
        <v>1.8</v>
      </c>
    </row>
    <row r="5600" s="1" customFormat="true" ht="12.75" hidden="false" customHeight="false" outlineLevel="0" collapsed="false">
      <c r="A5600" s="262" t="n">
        <v>4</v>
      </c>
      <c r="B5600" s="332" t="s">
        <v>5389</v>
      </c>
      <c r="C5600" s="332" t="s">
        <v>1562</v>
      </c>
      <c r="D5600" s="332" t="s">
        <v>5390</v>
      </c>
      <c r="E5600" s="262"/>
      <c r="F5600" s="331" t="n">
        <v>0.5</v>
      </c>
      <c r="G5600" s="333" t="n">
        <v>178</v>
      </c>
      <c r="H5600" s="333" t="n">
        <f aca="false">A5600*G5600*(1-H5589/100)</f>
        <v>676.4</v>
      </c>
      <c r="I5600" s="334" t="n">
        <v>131.625</v>
      </c>
      <c r="J5600" s="334" t="n">
        <f aca="false">(A5600*I5600)/J5589*K5589</f>
        <v>477.9</v>
      </c>
      <c r="K5600" s="335" t="n">
        <f aca="false">H5600-J5600</f>
        <v>198.5</v>
      </c>
      <c r="L5600" s="330"/>
      <c r="M5600" s="262"/>
      <c r="N5600" s="262" t="n">
        <v>131.625</v>
      </c>
      <c r="O5600" s="262" t="n">
        <v>1.5</v>
      </c>
      <c r="P5600" s="262" t="n">
        <v>300</v>
      </c>
      <c r="Q5600" s="262" t="n">
        <v>178</v>
      </c>
      <c r="R5600" s="331" t="n">
        <f aca="false">A5600*F5600</f>
        <v>2</v>
      </c>
    </row>
    <row r="5601" s="1" customFormat="true" ht="12.75" hidden="false" customHeight="false" outlineLevel="0" collapsed="false">
      <c r="A5601" s="336" t="n">
        <f aca="false">SUM(A5590:A5600)</f>
        <v>53</v>
      </c>
      <c r="B5601" s="336" t="s">
        <v>377</v>
      </c>
      <c r="C5601" s="336"/>
      <c r="D5601" s="336"/>
      <c r="E5601" s="336"/>
      <c r="F5601" s="337" t="n">
        <f aca="false">R5601</f>
        <v>44.3</v>
      </c>
      <c r="G5601" s="338"/>
      <c r="H5601" s="339" t="n">
        <f aca="false">SUM(H5590:H5600)</f>
        <v>18342.6</v>
      </c>
      <c r="I5601" s="340"/>
      <c r="J5601" s="341" t="n">
        <f aca="false">SUM(J5590:J5600)</f>
        <v>12579.272</v>
      </c>
      <c r="K5601" s="335" t="n">
        <f aca="false">SUM(K5590:K5600)</f>
        <v>5763.328</v>
      </c>
      <c r="L5601" s="330"/>
      <c r="M5601" s="262"/>
      <c r="N5601" s="262"/>
      <c r="O5601" s="262"/>
      <c r="P5601" s="262"/>
      <c r="Q5601" s="262"/>
      <c r="R5601" s="331" t="n">
        <f aca="false">SUM(R5590:R5600)</f>
        <v>44.3</v>
      </c>
    </row>
    <row r="5602" s="1" customFormat="true" ht="12.75" hidden="false" customHeight="false" outlineLevel="0" collapsed="false">
      <c r="A5602" s="262"/>
      <c r="B5602" s="272" t="s">
        <v>914</v>
      </c>
      <c r="C5602" s="342"/>
      <c r="D5602" s="342"/>
      <c r="E5602" s="262"/>
      <c r="F5602" s="262"/>
      <c r="G5602" s="333"/>
      <c r="H5602" s="343" t="n">
        <v>0</v>
      </c>
      <c r="I5602" s="344" t="n">
        <f aca="false">K5603/J5603</f>
        <v>0.458160694831943</v>
      </c>
      <c r="J5602" s="345"/>
      <c r="K5602" s="335"/>
      <c r="L5602" s="330"/>
      <c r="M5602" s="262"/>
      <c r="N5602" s="262"/>
      <c r="O5602" s="262"/>
      <c r="P5602" s="262"/>
      <c r="Q5602" s="262"/>
      <c r="R5602" s="331"/>
    </row>
    <row r="5603" s="1" customFormat="true" ht="13.5" hidden="false" customHeight="false" outlineLevel="0" collapsed="false">
      <c r="A5603" s="346"/>
      <c r="B5603" s="346" t="s">
        <v>915</v>
      </c>
      <c r="C5603" s="346"/>
      <c r="D5603" s="346"/>
      <c r="E5603" s="346"/>
      <c r="F5603" s="347"/>
      <c r="G5603" s="348"/>
      <c r="H5603" s="349" t="n">
        <f aca="false">SUM(H5601:H5602)</f>
        <v>18342.6</v>
      </c>
      <c r="I5603" s="350" t="n">
        <f aca="false">K5603/H5603</f>
        <v>0.314204529346985</v>
      </c>
      <c r="J5603" s="351" t="n">
        <f aca="false">SUM(J5601:J5602)</f>
        <v>12579.272</v>
      </c>
      <c r="K5603" s="352" t="n">
        <f aca="false">H5603-J5603</f>
        <v>5763.328</v>
      </c>
      <c r="L5603" s="330"/>
      <c r="M5603" s="262"/>
      <c r="N5603" s="262"/>
      <c r="O5603" s="262"/>
      <c r="P5603" s="262"/>
      <c r="Q5603" s="262"/>
      <c r="R5603" s="331"/>
    </row>
    <row r="5604" s="1" customFormat="true" ht="13.5" hidden="false" customHeight="false" outlineLevel="0" collapsed="false">
      <c r="A5604" s="262"/>
      <c r="B5604" s="332"/>
      <c r="C5604" s="342"/>
      <c r="D5604" s="342"/>
      <c r="E5604" s="262"/>
      <c r="F5604" s="262"/>
      <c r="G5604" s="262"/>
      <c r="H5604" s="262"/>
      <c r="I5604" s="354"/>
      <c r="J5604" s="354"/>
      <c r="K5604" s="355"/>
      <c r="L5604" s="330"/>
      <c r="M5604" s="262"/>
      <c r="N5604" s="262"/>
      <c r="O5604" s="262"/>
      <c r="P5604" s="262"/>
      <c r="Q5604" s="262"/>
      <c r="R5604" s="331"/>
    </row>
    <row r="5605" s="1" customFormat="true" ht="13.5" hidden="false" customHeight="false" outlineLevel="0" collapsed="false">
      <c r="A5605" s="322"/>
      <c r="B5605" s="323" t="s">
        <v>2189</v>
      </c>
      <c r="C5605" s="324" t="s">
        <v>5391</v>
      </c>
      <c r="D5605" s="325" t="n">
        <v>42817</v>
      </c>
      <c r="E5605" s="322"/>
      <c r="F5605" s="322" t="s">
        <v>5388</v>
      </c>
      <c r="G5605" s="324"/>
      <c r="H5605" s="326" t="n">
        <v>0</v>
      </c>
      <c r="I5605" s="327" t="s">
        <v>358</v>
      </c>
      <c r="J5605" s="328" t="n">
        <v>65</v>
      </c>
      <c r="K5605" s="329" t="n">
        <v>59</v>
      </c>
      <c r="L5605" s="330"/>
      <c r="M5605" s="262"/>
      <c r="N5605" s="262"/>
      <c r="O5605" s="262"/>
      <c r="P5605" s="262"/>
      <c r="Q5605" s="262"/>
      <c r="R5605" s="331"/>
    </row>
    <row r="5606" s="1" customFormat="true" ht="12.75" hidden="false" customHeight="false" outlineLevel="0" collapsed="false">
      <c r="A5606" s="262" t="n">
        <v>2</v>
      </c>
      <c r="B5606" s="332" t="s">
        <v>5392</v>
      </c>
      <c r="C5606" s="332" t="s">
        <v>2955</v>
      </c>
      <c r="D5606" s="332" t="s">
        <v>5393</v>
      </c>
      <c r="E5606" s="262"/>
      <c r="F5606" s="331" t="n">
        <v>2.8</v>
      </c>
      <c r="G5606" s="333" t="n">
        <v>3315</v>
      </c>
      <c r="H5606" s="333" t="n">
        <f aca="false">A5606*G5606*(1-H5605/100)</f>
        <v>6630</v>
      </c>
      <c r="I5606" s="334" t="n">
        <v>1657.5</v>
      </c>
      <c r="J5606" s="334" t="n">
        <f aca="false">(A5606*I5606)/J5605*K5605</f>
        <v>3009</v>
      </c>
      <c r="K5606" s="335" t="n">
        <f aca="false">H5606-J5606</f>
        <v>3621</v>
      </c>
      <c r="L5606" s="330"/>
      <c r="M5606" s="262"/>
      <c r="N5606" s="262" t="n">
        <v>1657.5</v>
      </c>
      <c r="O5606" s="262" t="n">
        <v>17</v>
      </c>
      <c r="P5606" s="262"/>
      <c r="Q5606" s="262" t="n">
        <v>3315</v>
      </c>
      <c r="R5606" s="331" t="n">
        <f aca="false">A5606*F5606</f>
        <v>5.6</v>
      </c>
    </row>
    <row r="5607" s="1" customFormat="true" ht="12.75" hidden="false" customHeight="false" outlineLevel="0" collapsed="false">
      <c r="A5607" s="262"/>
      <c r="B5607" s="272" t="s">
        <v>2471</v>
      </c>
      <c r="C5607" s="332"/>
      <c r="D5607" s="332"/>
      <c r="E5607" s="262"/>
      <c r="F5607" s="331"/>
      <c r="G5607" s="333"/>
      <c r="H5607" s="333"/>
      <c r="I5607" s="334"/>
      <c r="J5607" s="334"/>
      <c r="K5607" s="335"/>
      <c r="L5607" s="330"/>
      <c r="M5607" s="262"/>
      <c r="N5607" s="262"/>
      <c r="O5607" s="262"/>
      <c r="P5607" s="262"/>
      <c r="Q5607" s="262"/>
      <c r="R5607" s="331"/>
    </row>
    <row r="5608" s="1" customFormat="true" ht="12.75" hidden="false" customHeight="false" outlineLevel="0" collapsed="false">
      <c r="A5608" s="262" t="n">
        <v>16</v>
      </c>
      <c r="B5608" s="332" t="s">
        <v>5081</v>
      </c>
      <c r="C5608" s="332" t="s">
        <v>5082</v>
      </c>
      <c r="D5608" s="332" t="s">
        <v>5083</v>
      </c>
      <c r="E5608" s="262"/>
      <c r="F5608" s="331" t="n">
        <v>0.03</v>
      </c>
      <c r="G5608" s="333" t="n">
        <v>635</v>
      </c>
      <c r="H5608" s="333" t="n">
        <f aca="false">A5608*G5608*(1-H5605/100)</f>
        <v>10160</v>
      </c>
      <c r="I5608" s="334" t="n">
        <v>470.34</v>
      </c>
      <c r="J5608" s="334" t="n">
        <f aca="false">(A5608*I5608)/J5605*K5605</f>
        <v>6830.784</v>
      </c>
      <c r="K5608" s="335" t="n">
        <f aca="false">H5608-J5608</f>
        <v>3329.216</v>
      </c>
      <c r="L5608" s="330"/>
      <c r="M5608" s="262"/>
      <c r="N5608" s="262" t="n">
        <v>470.34</v>
      </c>
      <c r="O5608" s="262" t="n">
        <v>5.36</v>
      </c>
      <c r="P5608" s="262" t="n">
        <v>705.51</v>
      </c>
      <c r="Q5608" s="262" t="n">
        <v>634.959</v>
      </c>
      <c r="R5608" s="331" t="n">
        <f aca="false">A5608*F5608</f>
        <v>0.48</v>
      </c>
    </row>
    <row r="5609" s="1" customFormat="true" ht="12.75" hidden="false" customHeight="false" outlineLevel="0" collapsed="false">
      <c r="A5609" s="262" t="n">
        <v>7</v>
      </c>
      <c r="B5609" s="332" t="s">
        <v>2160</v>
      </c>
      <c r="C5609" s="332" t="s">
        <v>2161</v>
      </c>
      <c r="D5609" s="332" t="s">
        <v>2162</v>
      </c>
      <c r="E5609" s="262"/>
      <c r="F5609" s="331"/>
      <c r="G5609" s="333" t="n">
        <v>278</v>
      </c>
      <c r="H5609" s="333" t="n">
        <f aca="false">A5609*G5609*(1-H5605/100)</f>
        <v>1946</v>
      </c>
      <c r="I5609" s="334" t="n">
        <v>206.2125</v>
      </c>
      <c r="J5609" s="334" t="n">
        <f aca="false">(A5609*I5609)/J5605*K5605</f>
        <v>1310.2425</v>
      </c>
      <c r="K5609" s="335" t="n">
        <f aca="false">H5609-J5609</f>
        <v>635.7575</v>
      </c>
      <c r="L5609" s="330"/>
      <c r="M5609" s="262"/>
      <c r="N5609" s="262" t="n">
        <v>206.2125</v>
      </c>
      <c r="O5609" s="262" t="n">
        <v>2.35</v>
      </c>
      <c r="P5609" s="262" t="n">
        <v>309.3188</v>
      </c>
      <c r="Q5609" s="262" t="n">
        <v>278.3869</v>
      </c>
      <c r="R5609" s="331" t="n">
        <f aca="false">A5609*F5609</f>
        <v>0</v>
      </c>
    </row>
    <row r="5610" s="1" customFormat="true" ht="12.75" hidden="false" customHeight="false" outlineLevel="0" collapsed="false">
      <c r="A5610" s="262" t="n">
        <v>4</v>
      </c>
      <c r="B5610" s="332" t="s">
        <v>3216</v>
      </c>
      <c r="C5610" s="332" t="s">
        <v>2156</v>
      </c>
      <c r="D5610" s="332" t="s">
        <v>3217</v>
      </c>
      <c r="E5610" s="262"/>
      <c r="F5610" s="331" t="n">
        <v>0.05</v>
      </c>
      <c r="G5610" s="333" t="n">
        <v>582</v>
      </c>
      <c r="H5610" s="333" t="n">
        <f aca="false">A5610*G5610*(1-H5605/100)</f>
        <v>2328</v>
      </c>
      <c r="I5610" s="334" t="n">
        <v>430.95</v>
      </c>
      <c r="J5610" s="334" t="n">
        <f aca="false">(A5610*I5610)/J5605*K5605</f>
        <v>1564.68</v>
      </c>
      <c r="K5610" s="335" t="n">
        <f aca="false">H5610-J5610</f>
        <v>763.32</v>
      </c>
      <c r="L5610" s="330"/>
      <c r="M5610" s="262"/>
      <c r="N5610" s="262" t="n">
        <v>430.95</v>
      </c>
      <c r="O5610" s="262" t="n">
        <v>5.1</v>
      </c>
      <c r="P5610" s="262" t="n">
        <v>646.425</v>
      </c>
      <c r="Q5610" s="262" t="n">
        <v>581.7825</v>
      </c>
      <c r="R5610" s="331" t="n">
        <f aca="false">A5610*F5610</f>
        <v>0.2</v>
      </c>
    </row>
    <row r="5611" s="1" customFormat="true" ht="12.75" hidden="false" customHeight="false" outlineLevel="0" collapsed="false">
      <c r="A5611" s="262" t="n">
        <v>6</v>
      </c>
      <c r="B5611" s="332" t="s">
        <v>2165</v>
      </c>
      <c r="C5611" s="332" t="s">
        <v>2166</v>
      </c>
      <c r="D5611" s="332" t="s">
        <v>2167</v>
      </c>
      <c r="E5611" s="262"/>
      <c r="F5611" s="331" t="n">
        <v>0.01</v>
      </c>
      <c r="G5611" s="333" t="n">
        <v>341</v>
      </c>
      <c r="H5611" s="333" t="n">
        <v>2046</v>
      </c>
      <c r="I5611" s="334" t="n">
        <v>227.5</v>
      </c>
      <c r="J5611" s="334" t="n">
        <v>1239</v>
      </c>
      <c r="K5611" s="335" t="n">
        <v>807</v>
      </c>
      <c r="L5611" s="330"/>
      <c r="M5611" s="262"/>
      <c r="N5611" s="262" t="n">
        <v>227.5</v>
      </c>
      <c r="O5611" s="262" t="n">
        <v>2.5</v>
      </c>
      <c r="P5611" s="262" t="n">
        <v>341.25</v>
      </c>
      <c r="Q5611" s="262" t="n">
        <v>341.25</v>
      </c>
      <c r="R5611" s="331" t="n">
        <v>0.06</v>
      </c>
    </row>
    <row r="5612" s="1" customFormat="true" ht="12.75" hidden="false" customHeight="false" outlineLevel="0" collapsed="false">
      <c r="A5612" s="262" t="n">
        <v>13</v>
      </c>
      <c r="B5612" s="332" t="s">
        <v>2168</v>
      </c>
      <c r="C5612" s="332" t="s">
        <v>2166</v>
      </c>
      <c r="D5612" s="332" t="s">
        <v>2169</v>
      </c>
      <c r="E5612" s="262"/>
      <c r="F5612" s="331" t="n">
        <v>0.01</v>
      </c>
      <c r="G5612" s="333" t="n">
        <v>359</v>
      </c>
      <c r="H5612" s="333" t="n">
        <f aca="false">A5612*G5612*(1-H5605/100)</f>
        <v>4667</v>
      </c>
      <c r="I5612" s="334" t="n">
        <v>256.62</v>
      </c>
      <c r="J5612" s="334" t="n">
        <f aca="false">(A5612*I5612)/J5605*K5605</f>
        <v>3028.116</v>
      </c>
      <c r="K5612" s="335" t="n">
        <f aca="false">H5612-J5612</f>
        <v>1638.884</v>
      </c>
      <c r="L5612" s="330"/>
      <c r="M5612" s="262"/>
      <c r="N5612" s="262" t="n">
        <v>256.62</v>
      </c>
      <c r="O5612" s="262" t="n">
        <v>2.82</v>
      </c>
      <c r="P5612" s="262" t="n">
        <v>384.93</v>
      </c>
      <c r="Q5612" s="262" t="n">
        <v>359.268</v>
      </c>
      <c r="R5612" s="331" t="n">
        <f aca="false">A5612*F5612</f>
        <v>0.13</v>
      </c>
    </row>
    <row r="5613" s="1" customFormat="true" ht="12.75" hidden="false" customHeight="false" outlineLevel="0" collapsed="false">
      <c r="A5613" s="336" t="n">
        <f aca="false">SUM(A5606:A5612)</f>
        <v>48</v>
      </c>
      <c r="B5613" s="336" t="s">
        <v>377</v>
      </c>
      <c r="C5613" s="336"/>
      <c r="D5613" s="336"/>
      <c r="E5613" s="336"/>
      <c r="F5613" s="337" t="n">
        <f aca="false">R5613</f>
        <v>6.47</v>
      </c>
      <c r="G5613" s="338"/>
      <c r="H5613" s="339" t="n">
        <f aca="false">SUM(H5606:H5612)</f>
        <v>27777</v>
      </c>
      <c r="I5613" s="340"/>
      <c r="J5613" s="341" t="n">
        <f aca="false">SUM(J5606:J5612)</f>
        <v>16981.8225</v>
      </c>
      <c r="K5613" s="335" t="n">
        <f aca="false">SUM(K5606:K5612)</f>
        <v>10795.1775</v>
      </c>
      <c r="L5613" s="330"/>
      <c r="M5613" s="262"/>
      <c r="N5613" s="262"/>
      <c r="O5613" s="262"/>
      <c r="P5613" s="262"/>
      <c r="Q5613" s="262"/>
      <c r="R5613" s="331" t="n">
        <f aca="false">SUM(R5606:R5612)</f>
        <v>6.47</v>
      </c>
    </row>
    <row r="5614" s="1" customFormat="true" ht="12.75" hidden="false" customHeight="false" outlineLevel="0" collapsed="false">
      <c r="A5614" s="262"/>
      <c r="B5614" s="272" t="s">
        <v>914</v>
      </c>
      <c r="C5614" s="342"/>
      <c r="D5614" s="342"/>
      <c r="E5614" s="262"/>
      <c r="F5614" s="262"/>
      <c r="G5614" s="333"/>
      <c r="H5614" s="343" t="n">
        <v>0</v>
      </c>
      <c r="I5614" s="344" t="n">
        <f aca="false">K5615/J5615</f>
        <v>0.63569016223082</v>
      </c>
      <c r="J5614" s="345"/>
      <c r="K5614" s="335"/>
      <c r="L5614" s="330"/>
      <c r="M5614" s="262"/>
      <c r="N5614" s="262"/>
      <c r="O5614" s="262"/>
      <c r="P5614" s="262"/>
      <c r="Q5614" s="262"/>
      <c r="R5614" s="331"/>
    </row>
    <row r="5615" s="1" customFormat="true" ht="13.5" hidden="false" customHeight="false" outlineLevel="0" collapsed="false">
      <c r="A5615" s="346"/>
      <c r="B5615" s="346" t="s">
        <v>915</v>
      </c>
      <c r="C5615" s="346"/>
      <c r="D5615" s="346"/>
      <c r="E5615" s="346"/>
      <c r="F5615" s="347"/>
      <c r="G5615" s="348"/>
      <c r="H5615" s="349" t="n">
        <f aca="false">SUM(H5613:H5614)</f>
        <v>27777</v>
      </c>
      <c r="I5615" s="350" t="n">
        <f aca="false">K5615/H5615</f>
        <v>0.388637271843612</v>
      </c>
      <c r="J5615" s="351" t="n">
        <f aca="false">SUM(J5613:J5614)</f>
        <v>16981.8225</v>
      </c>
      <c r="K5615" s="352" t="n">
        <f aca="false">H5615-J5615</f>
        <v>10795.1775</v>
      </c>
      <c r="L5615" s="330"/>
      <c r="M5615" s="262"/>
      <c r="N5615" s="262"/>
      <c r="O5615" s="262"/>
      <c r="P5615" s="262"/>
      <c r="Q5615" s="262"/>
      <c r="R5615" s="331"/>
    </row>
    <row r="5616" s="1" customFormat="true" ht="13.5" hidden="false" customHeight="false" outlineLevel="0" collapsed="false">
      <c r="A5616" s="262"/>
      <c r="B5616" s="332"/>
      <c r="C5616" s="342"/>
      <c r="D5616" s="342"/>
      <c r="E5616" s="262"/>
      <c r="F5616" s="262"/>
      <c r="G5616" s="262"/>
      <c r="H5616" s="262"/>
      <c r="I5616" s="354"/>
      <c r="J5616" s="354"/>
      <c r="K5616" s="355"/>
      <c r="L5616" s="330"/>
      <c r="M5616" s="262"/>
      <c r="N5616" s="262"/>
      <c r="O5616" s="262"/>
      <c r="P5616" s="262"/>
      <c r="Q5616" s="262"/>
      <c r="R5616" s="331"/>
    </row>
    <row r="5617" s="1" customFormat="true" ht="13.5" hidden="false" customHeight="false" outlineLevel="0" collapsed="false">
      <c r="A5617" s="322"/>
      <c r="B5617" s="323" t="s">
        <v>385</v>
      </c>
      <c r="C5617" s="324"/>
      <c r="D5617" s="325" t="n">
        <v>42817</v>
      </c>
      <c r="E5617" s="322"/>
      <c r="F5617" s="322" t="s">
        <v>5394</v>
      </c>
      <c r="G5617" s="324"/>
      <c r="H5617" s="326" t="n">
        <v>0</v>
      </c>
      <c r="I5617" s="327" t="s">
        <v>358</v>
      </c>
      <c r="J5617" s="328" t="n">
        <v>65</v>
      </c>
      <c r="K5617" s="329" t="n">
        <v>59</v>
      </c>
      <c r="L5617" s="330"/>
      <c r="M5617" s="262"/>
      <c r="N5617" s="262"/>
      <c r="O5617" s="262"/>
      <c r="P5617" s="262"/>
      <c r="Q5617" s="262"/>
      <c r="R5617" s="331"/>
    </row>
    <row r="5618" s="1" customFormat="true" ht="12.75" hidden="false" customHeight="false" outlineLevel="0" collapsed="false">
      <c r="A5618" s="262" t="n">
        <v>16</v>
      </c>
      <c r="B5618" s="332" t="s">
        <v>1302</v>
      </c>
      <c r="C5618" s="332" t="s">
        <v>830</v>
      </c>
      <c r="D5618" s="332" t="s">
        <v>1049</v>
      </c>
      <c r="E5618" s="262"/>
      <c r="F5618" s="331" t="n">
        <v>1.1</v>
      </c>
      <c r="G5618" s="333" t="n">
        <v>550</v>
      </c>
      <c r="H5618" s="333" t="n">
        <f aca="false">A5618*G5618*(1-H5617/100)</f>
        <v>8800</v>
      </c>
      <c r="I5618" s="334" t="n">
        <v>145.6</v>
      </c>
      <c r="J5618" s="334" t="n">
        <f aca="false">(A5618*I5618)/J5617*K5617</f>
        <v>2114.56</v>
      </c>
      <c r="K5618" s="335" t="n">
        <f aca="false">H5618-J5618</f>
        <v>6685.44</v>
      </c>
      <c r="L5618" s="330"/>
      <c r="M5618" s="262"/>
      <c r="N5618" s="262" t="n">
        <v>145.6</v>
      </c>
      <c r="O5618" s="262" t="n">
        <v>1.6</v>
      </c>
      <c r="P5618" s="262" t="n">
        <v>550</v>
      </c>
      <c r="Q5618" s="262" t="n">
        <v>218.4</v>
      </c>
      <c r="R5618" s="331" t="n">
        <f aca="false">A5618*F5618</f>
        <v>17.6</v>
      </c>
    </row>
    <row r="5619" s="1" customFormat="true" ht="12.75" hidden="false" customHeight="false" outlineLevel="0" collapsed="false">
      <c r="A5619" s="262" t="n">
        <v>4</v>
      </c>
      <c r="B5619" s="332" t="s">
        <v>821</v>
      </c>
      <c r="C5619" s="332" t="s">
        <v>819</v>
      </c>
      <c r="D5619" s="332" t="s">
        <v>1230</v>
      </c>
      <c r="E5619" s="262"/>
      <c r="F5619" s="331" t="n">
        <v>1.4</v>
      </c>
      <c r="G5619" s="333" t="n">
        <v>600</v>
      </c>
      <c r="H5619" s="333" t="n">
        <f aca="false">A5619*G5619*(1-H5617/100)</f>
        <v>2400</v>
      </c>
      <c r="I5619" s="334" t="n">
        <v>403.7215</v>
      </c>
      <c r="J5619" s="334" t="n">
        <f aca="false">(A5619*I5619)/J5617*K5617</f>
        <v>1465.8196</v>
      </c>
      <c r="K5619" s="335" t="n">
        <f aca="false">H5619-J5619</f>
        <v>934.1804</v>
      </c>
      <c r="L5619" s="330"/>
      <c r="M5619" s="262"/>
      <c r="N5619" s="262" t="n">
        <v>403.7215</v>
      </c>
      <c r="O5619" s="262" t="n">
        <v>4.67</v>
      </c>
      <c r="P5619" s="262" t="n">
        <v>600</v>
      </c>
      <c r="Q5619" s="262" t="n">
        <v>484.4658</v>
      </c>
      <c r="R5619" s="331" t="n">
        <f aca="false">A5619*F5619</f>
        <v>5.6</v>
      </c>
    </row>
    <row r="5620" s="1" customFormat="true" ht="12.75" hidden="false" customHeight="false" outlineLevel="0" collapsed="false">
      <c r="A5620" s="262" t="n">
        <v>7</v>
      </c>
      <c r="B5620" s="332" t="s">
        <v>1308</v>
      </c>
      <c r="C5620" s="332" t="s">
        <v>830</v>
      </c>
      <c r="D5620" s="332" t="s">
        <v>1339</v>
      </c>
      <c r="E5620" s="262"/>
      <c r="F5620" s="331" t="n">
        <v>2.2</v>
      </c>
      <c r="G5620" s="333" t="n">
        <v>435</v>
      </c>
      <c r="H5620" s="333" t="n">
        <f aca="false">A5620*G5620*(1-H5617/100)</f>
        <v>3045</v>
      </c>
      <c r="I5620" s="334" t="n">
        <v>290.29</v>
      </c>
      <c r="J5620" s="334" t="n">
        <f aca="false">(A5620*I5620)/J5617*K5617</f>
        <v>1844.458</v>
      </c>
      <c r="K5620" s="335" t="n">
        <f aca="false">H5620-J5620</f>
        <v>1200.542</v>
      </c>
      <c r="L5620" s="330"/>
      <c r="M5620" s="262"/>
      <c r="N5620" s="262" t="n">
        <v>290.29</v>
      </c>
      <c r="O5620" s="262" t="n">
        <v>3.19</v>
      </c>
      <c r="P5620" s="262" t="n">
        <v>435.435</v>
      </c>
      <c r="Q5620" s="262" t="n">
        <v>435.435</v>
      </c>
      <c r="R5620" s="331" t="n">
        <f aca="false">A5620*F5620</f>
        <v>15.4</v>
      </c>
    </row>
    <row r="5621" s="1" customFormat="true" ht="12.75" hidden="false" customHeight="false" outlineLevel="0" collapsed="false">
      <c r="A5621" s="262" t="n">
        <v>4</v>
      </c>
      <c r="B5621" s="332" t="s">
        <v>1225</v>
      </c>
      <c r="C5621" s="332" t="s">
        <v>830</v>
      </c>
      <c r="D5621" s="332" t="s">
        <v>1348</v>
      </c>
      <c r="E5621" s="262"/>
      <c r="F5621" s="331" t="n">
        <v>4.1</v>
      </c>
      <c r="G5621" s="333" t="n">
        <v>763</v>
      </c>
      <c r="H5621" s="333" t="n">
        <f aca="false">A5621*G5621*(1-H5617/100)</f>
        <v>3052</v>
      </c>
      <c r="I5621" s="334" t="n">
        <v>508.95</v>
      </c>
      <c r="J5621" s="334" t="n">
        <f aca="false">(A5621*I5621)/J5617*K5617</f>
        <v>1847.88</v>
      </c>
      <c r="K5621" s="335" t="n">
        <f aca="false">H5621-J5621</f>
        <v>1204.12</v>
      </c>
      <c r="L5621" s="330"/>
      <c r="M5621" s="262"/>
      <c r="N5621" s="262" t="n">
        <v>508.95</v>
      </c>
      <c r="O5621" s="262" t="n">
        <v>5.8</v>
      </c>
      <c r="P5621" s="262" t="n">
        <v>763.425</v>
      </c>
      <c r="Q5621" s="262" t="n">
        <v>712.53</v>
      </c>
      <c r="R5621" s="331" t="n">
        <f aca="false">A5621*F5621</f>
        <v>16.4</v>
      </c>
    </row>
    <row r="5622" s="1" customFormat="true" ht="12.75" hidden="false" customHeight="false" outlineLevel="0" collapsed="false">
      <c r="A5622" s="262" t="n">
        <v>5</v>
      </c>
      <c r="B5622" s="332" t="s">
        <v>2795</v>
      </c>
      <c r="C5622" s="332" t="s">
        <v>830</v>
      </c>
      <c r="D5622" s="332" t="s">
        <v>2796</v>
      </c>
      <c r="E5622" s="262"/>
      <c r="F5622" s="331" t="n">
        <v>5.9</v>
      </c>
      <c r="G5622" s="333" t="n">
        <v>1087</v>
      </c>
      <c r="H5622" s="333" t="n">
        <f aca="false">A5622*G5622*(1-H5617/100)</f>
        <v>5435</v>
      </c>
      <c r="I5622" s="334" t="n">
        <v>724.815</v>
      </c>
      <c r="J5622" s="334" t="n">
        <f aca="false">(A5622*I5622)/J5617*K5617</f>
        <v>3289.545</v>
      </c>
      <c r="K5622" s="335" t="n">
        <f aca="false">H5622-J5622</f>
        <v>2145.455</v>
      </c>
      <c r="L5622" s="330"/>
      <c r="M5622" s="262"/>
      <c r="N5622" s="262" t="n">
        <v>724.815</v>
      </c>
      <c r="O5622" s="262" t="n">
        <v>8.26</v>
      </c>
      <c r="P5622" s="262" t="n">
        <v>1087.2225</v>
      </c>
      <c r="Q5622" s="262" t="n">
        <v>1014.741</v>
      </c>
      <c r="R5622" s="331" t="n">
        <f aca="false">A5622*F5622</f>
        <v>29.5</v>
      </c>
    </row>
    <row r="5623" s="1" customFormat="true" ht="12.75" hidden="false" customHeight="false" outlineLevel="0" collapsed="false">
      <c r="A5623" s="262" t="n">
        <v>4</v>
      </c>
      <c r="B5623" s="332" t="s">
        <v>835</v>
      </c>
      <c r="C5623" s="332" t="s">
        <v>833</v>
      </c>
      <c r="D5623" s="332" t="s">
        <v>836</v>
      </c>
      <c r="E5623" s="262"/>
      <c r="F5623" s="331" t="n">
        <v>0.05</v>
      </c>
      <c r="G5623" s="333" t="n">
        <v>34</v>
      </c>
      <c r="H5623" s="333" t="n">
        <f aca="false">A5623*G5623*(1-H5617/100)</f>
        <v>136</v>
      </c>
      <c r="I5623" s="334" t="n">
        <v>22.75</v>
      </c>
      <c r="J5623" s="334" t="n">
        <f aca="false">(A5623*I5623)/J5617*K5617</f>
        <v>82.6</v>
      </c>
      <c r="K5623" s="335" t="n">
        <f aca="false">H5623-J5623</f>
        <v>53.4</v>
      </c>
      <c r="L5623" s="330"/>
      <c r="M5623" s="262"/>
      <c r="N5623" s="262" t="n">
        <v>22.75</v>
      </c>
      <c r="O5623" s="262" t="n">
        <v>0.25</v>
      </c>
      <c r="P5623" s="262" t="n">
        <v>34.125</v>
      </c>
      <c r="Q5623" s="262" t="n">
        <v>34.125</v>
      </c>
      <c r="R5623" s="331" t="n">
        <f aca="false">A5623*F5623</f>
        <v>0.2</v>
      </c>
    </row>
    <row r="5624" s="1" customFormat="true" ht="12.75" hidden="false" customHeight="false" outlineLevel="0" collapsed="false">
      <c r="A5624" s="262" t="n">
        <v>7</v>
      </c>
      <c r="B5624" s="332" t="s">
        <v>837</v>
      </c>
      <c r="C5624" s="332" t="s">
        <v>833</v>
      </c>
      <c r="D5624" s="332" t="s">
        <v>1304</v>
      </c>
      <c r="E5624" s="262"/>
      <c r="F5624" s="331" t="n">
        <v>0.09</v>
      </c>
      <c r="G5624" s="333" t="n">
        <v>52</v>
      </c>
      <c r="H5624" s="333" t="n">
        <f aca="false">A5624*G5624*(1-H5617/100)</f>
        <v>364</v>
      </c>
      <c r="I5624" s="334" t="n">
        <v>34.58</v>
      </c>
      <c r="J5624" s="334" t="n">
        <f aca="false">(A5624*I5624)/J5617*K5617</f>
        <v>219.716</v>
      </c>
      <c r="K5624" s="335" t="n">
        <f aca="false">H5624-J5624</f>
        <v>144.284</v>
      </c>
      <c r="L5624" s="330"/>
      <c r="M5624" s="262"/>
      <c r="N5624" s="262" t="n">
        <v>34.58</v>
      </c>
      <c r="O5624" s="262" t="n">
        <v>0.38</v>
      </c>
      <c r="P5624" s="262" t="n">
        <v>51.87</v>
      </c>
      <c r="Q5624" s="262" t="n">
        <v>51.87</v>
      </c>
      <c r="R5624" s="331" t="n">
        <f aca="false">A5624*F5624</f>
        <v>0.63</v>
      </c>
    </row>
    <row r="5625" s="1" customFormat="true" ht="12.75" hidden="false" customHeight="false" outlineLevel="0" collapsed="false">
      <c r="A5625" s="262" t="n">
        <v>4</v>
      </c>
      <c r="B5625" s="332" t="s">
        <v>839</v>
      </c>
      <c r="C5625" s="332" t="s">
        <v>833</v>
      </c>
      <c r="D5625" s="332" t="s">
        <v>1317</v>
      </c>
      <c r="E5625" s="262"/>
      <c r="F5625" s="331" t="n">
        <v>0.11</v>
      </c>
      <c r="G5625" s="333" t="n">
        <v>53</v>
      </c>
      <c r="H5625" s="333" t="n">
        <f aca="false">A5625*G5625*(1-H5617/100)</f>
        <v>212</v>
      </c>
      <c r="I5625" s="334" t="n">
        <v>35.1</v>
      </c>
      <c r="J5625" s="334" t="n">
        <f aca="false">(A5625*I5625)/J5617*K5617</f>
        <v>127.44</v>
      </c>
      <c r="K5625" s="335" t="n">
        <f aca="false">H5625-J5625</f>
        <v>84.56</v>
      </c>
      <c r="L5625" s="330"/>
      <c r="M5625" s="262"/>
      <c r="N5625" s="262" t="n">
        <v>35.1</v>
      </c>
      <c r="O5625" s="262" t="n">
        <v>0.4</v>
      </c>
      <c r="P5625" s="262" t="n">
        <v>52.65</v>
      </c>
      <c r="Q5625" s="262" t="n">
        <v>52.65</v>
      </c>
      <c r="R5625" s="331" t="n">
        <f aca="false">A5625*F5625</f>
        <v>0.44</v>
      </c>
    </row>
    <row r="5626" s="1" customFormat="true" ht="12.75" hidden="false" customHeight="false" outlineLevel="0" collapsed="false">
      <c r="A5626" s="262" t="n">
        <v>5</v>
      </c>
      <c r="B5626" s="332" t="s">
        <v>3144</v>
      </c>
      <c r="C5626" s="332" t="s">
        <v>833</v>
      </c>
      <c r="D5626" s="332" t="s">
        <v>3145</v>
      </c>
      <c r="E5626" s="262"/>
      <c r="F5626" s="331" t="n">
        <v>0.22</v>
      </c>
      <c r="G5626" s="333" t="n">
        <v>75</v>
      </c>
      <c r="H5626" s="333" t="n">
        <f aca="false">A5626*G5626*(1-H5617/100)</f>
        <v>375</v>
      </c>
      <c r="I5626" s="334" t="n">
        <v>50.05</v>
      </c>
      <c r="J5626" s="334" t="n">
        <f aca="false">(A5626*I5626)/J5617*K5617</f>
        <v>227.15</v>
      </c>
      <c r="K5626" s="335" t="n">
        <f aca="false">H5626-J5626</f>
        <v>147.85</v>
      </c>
      <c r="L5626" s="330"/>
      <c r="M5626" s="262"/>
      <c r="N5626" s="262" t="n">
        <v>50.05</v>
      </c>
      <c r="O5626" s="262" t="n">
        <v>0.55</v>
      </c>
      <c r="P5626" s="262" t="n">
        <v>75.075</v>
      </c>
      <c r="Q5626" s="262" t="n">
        <v>75.075</v>
      </c>
      <c r="R5626" s="331" t="n">
        <f aca="false">A5626*F5626</f>
        <v>1.1</v>
      </c>
    </row>
    <row r="5627" s="1" customFormat="true" ht="12.75" hidden="false" customHeight="false" outlineLevel="0" collapsed="false">
      <c r="A5627" s="262" t="n">
        <v>4</v>
      </c>
      <c r="B5627" s="332" t="s">
        <v>843</v>
      </c>
      <c r="C5627" s="332" t="s">
        <v>842</v>
      </c>
      <c r="D5627" s="332" t="s">
        <v>836</v>
      </c>
      <c r="E5627" s="262"/>
      <c r="F5627" s="331" t="n">
        <v>0.03</v>
      </c>
      <c r="G5627" s="333" t="n">
        <v>30</v>
      </c>
      <c r="H5627" s="333" t="n">
        <f aca="false">A5627*G5627*(1-H5617/100)</f>
        <v>120</v>
      </c>
      <c r="I5627" s="334" t="n">
        <v>20.1825</v>
      </c>
      <c r="J5627" s="334" t="n">
        <f aca="false">(A5627*I5627)/J5617*K5617</f>
        <v>73.278</v>
      </c>
      <c r="K5627" s="335" t="n">
        <f aca="false">H5627-J5627</f>
        <v>46.722</v>
      </c>
      <c r="L5627" s="330"/>
      <c r="M5627" s="262"/>
      <c r="N5627" s="262" t="n">
        <v>20.1825</v>
      </c>
      <c r="O5627" s="262" t="n">
        <v>0.23</v>
      </c>
      <c r="P5627" s="262" t="n">
        <v>30.2738</v>
      </c>
      <c r="Q5627" s="262" t="n">
        <v>30.2738</v>
      </c>
      <c r="R5627" s="331" t="n">
        <f aca="false">A5627*F5627</f>
        <v>0.12</v>
      </c>
    </row>
    <row r="5628" s="1" customFormat="true" ht="12.75" hidden="false" customHeight="false" outlineLevel="0" collapsed="false">
      <c r="A5628" s="262" t="n">
        <v>7</v>
      </c>
      <c r="B5628" s="332" t="s">
        <v>844</v>
      </c>
      <c r="C5628" s="332" t="s">
        <v>842</v>
      </c>
      <c r="D5628" s="332" t="s">
        <v>1305</v>
      </c>
      <c r="E5628" s="262"/>
      <c r="F5628" s="331" t="n">
        <v>0.03</v>
      </c>
      <c r="G5628" s="333" t="n">
        <v>50</v>
      </c>
      <c r="H5628" s="333" t="n">
        <f aca="false">A5628*G5628*(1-H5617/100)</f>
        <v>350</v>
      </c>
      <c r="I5628" s="334" t="n">
        <v>22.75</v>
      </c>
      <c r="J5628" s="334" t="n">
        <f aca="false">(A5628*I5628)/J5617*K5617</f>
        <v>144.55</v>
      </c>
      <c r="K5628" s="335" t="n">
        <f aca="false">H5628-J5628</f>
        <v>205.45</v>
      </c>
      <c r="L5628" s="330"/>
      <c r="M5628" s="262"/>
      <c r="N5628" s="262" t="n">
        <v>22.75</v>
      </c>
      <c r="O5628" s="262" t="n">
        <v>0.25</v>
      </c>
      <c r="P5628" s="262" t="n">
        <v>50</v>
      </c>
      <c r="Q5628" s="262" t="n">
        <v>29.575</v>
      </c>
      <c r="R5628" s="331" t="n">
        <f aca="false">A5628*F5628</f>
        <v>0.21</v>
      </c>
    </row>
    <row r="5629" s="1" customFormat="true" ht="12.75" hidden="false" customHeight="false" outlineLevel="0" collapsed="false">
      <c r="A5629" s="262" t="n">
        <v>9</v>
      </c>
      <c r="B5629" s="332" t="s">
        <v>846</v>
      </c>
      <c r="C5629" s="332" t="s">
        <v>842</v>
      </c>
      <c r="D5629" s="332" t="s">
        <v>1328</v>
      </c>
      <c r="E5629" s="262"/>
      <c r="F5629" s="331" t="n">
        <v>0.04</v>
      </c>
      <c r="G5629" s="333" t="n">
        <v>80</v>
      </c>
      <c r="H5629" s="333" t="n">
        <f aca="false">A5629*G5629*(1-H5617/100)</f>
        <v>720</v>
      </c>
      <c r="I5629" s="334" t="n">
        <v>26.325</v>
      </c>
      <c r="J5629" s="334" t="n">
        <f aca="false">(A5629*I5629)/J5617*K5617</f>
        <v>215.055</v>
      </c>
      <c r="K5629" s="335" t="n">
        <f aca="false">H5629-J5629</f>
        <v>504.945</v>
      </c>
      <c r="L5629" s="330"/>
      <c r="M5629" s="262"/>
      <c r="N5629" s="262" t="n">
        <v>26.325</v>
      </c>
      <c r="O5629" s="262" t="n">
        <v>0.3</v>
      </c>
      <c r="P5629" s="262" t="n">
        <v>80</v>
      </c>
      <c r="Q5629" s="262" t="n">
        <v>42.12</v>
      </c>
      <c r="R5629" s="331" t="n">
        <f aca="false">A5629*F5629</f>
        <v>0.36</v>
      </c>
    </row>
    <row r="5630" s="1" customFormat="true" ht="12.75" hidden="false" customHeight="false" outlineLevel="0" collapsed="false">
      <c r="A5630" s="262" t="n">
        <v>1</v>
      </c>
      <c r="B5630" s="332" t="s">
        <v>1415</v>
      </c>
      <c r="C5630" s="332" t="s">
        <v>2799</v>
      </c>
      <c r="D5630" s="332" t="s">
        <v>2800</v>
      </c>
      <c r="E5630" s="262"/>
      <c r="F5630" s="331" t="n">
        <v>3</v>
      </c>
      <c r="G5630" s="333" t="n">
        <v>573</v>
      </c>
      <c r="H5630" s="333" t="n">
        <f aca="false">A5630*G5630*(1-H5617/100)</f>
        <v>573</v>
      </c>
      <c r="I5630" s="334" t="n">
        <v>382.2</v>
      </c>
      <c r="J5630" s="334" t="n">
        <f aca="false">(A5630*I5630)/J5617*K5617</f>
        <v>346.92</v>
      </c>
      <c r="K5630" s="335" t="n">
        <f aca="false">H5630-J5630</f>
        <v>226.08</v>
      </c>
      <c r="L5630" s="330"/>
      <c r="M5630" s="262"/>
      <c r="N5630" s="262" t="n">
        <v>382.2</v>
      </c>
      <c r="O5630" s="262" t="n">
        <v>4.2</v>
      </c>
      <c r="P5630" s="262" t="n">
        <v>573.3</v>
      </c>
      <c r="Q5630" s="262" t="n">
        <v>515.97</v>
      </c>
      <c r="R5630" s="331" t="n">
        <f aca="false">A5630*F5630</f>
        <v>3</v>
      </c>
    </row>
    <row r="5631" s="1" customFormat="true" ht="12.75" hidden="false" customHeight="false" outlineLevel="0" collapsed="false">
      <c r="A5631" s="262" t="n">
        <v>1</v>
      </c>
      <c r="B5631" s="332" t="s">
        <v>1418</v>
      </c>
      <c r="C5631" s="332" t="s">
        <v>2799</v>
      </c>
      <c r="D5631" s="332" t="s">
        <v>2801</v>
      </c>
      <c r="E5631" s="262"/>
      <c r="F5631" s="331" t="n">
        <v>3</v>
      </c>
      <c r="G5631" s="333" t="n">
        <v>573</v>
      </c>
      <c r="H5631" s="333" t="n">
        <f aca="false">A5631*G5631*(1-H5617/100)</f>
        <v>573</v>
      </c>
      <c r="I5631" s="334" t="n">
        <v>382.2</v>
      </c>
      <c r="J5631" s="334" t="n">
        <f aca="false">(A5631*I5631)/J5617*K5617</f>
        <v>346.92</v>
      </c>
      <c r="K5631" s="335" t="n">
        <f aca="false">H5631-J5631</f>
        <v>226.08</v>
      </c>
      <c r="L5631" s="330"/>
      <c r="M5631" s="262"/>
      <c r="N5631" s="262" t="n">
        <v>382.2</v>
      </c>
      <c r="O5631" s="262" t="n">
        <v>4.2</v>
      </c>
      <c r="P5631" s="262" t="n">
        <v>573.3</v>
      </c>
      <c r="Q5631" s="262" t="n">
        <v>515.97</v>
      </c>
      <c r="R5631" s="331" t="n">
        <f aca="false">A5631*F5631</f>
        <v>3</v>
      </c>
    </row>
    <row r="5632" s="1" customFormat="true" ht="12.75" hidden="false" customHeight="false" outlineLevel="0" collapsed="false">
      <c r="A5632" s="262" t="n">
        <v>16</v>
      </c>
      <c r="B5632" s="332" t="s">
        <v>1207</v>
      </c>
      <c r="C5632" s="332" t="s">
        <v>1208</v>
      </c>
      <c r="D5632" s="332" t="s">
        <v>1326</v>
      </c>
      <c r="E5632" s="262"/>
      <c r="F5632" s="331" t="n">
        <v>0.3</v>
      </c>
      <c r="G5632" s="333" t="n">
        <v>0</v>
      </c>
      <c r="H5632" s="333" t="n">
        <f aca="false">A5632*G5632*(1-H5617/100)</f>
        <v>0</v>
      </c>
      <c r="I5632" s="334" t="n">
        <v>34.2225</v>
      </c>
      <c r="J5632" s="334" t="n">
        <f aca="false">(A5632*I5632)/J5617*K5617</f>
        <v>497.016</v>
      </c>
      <c r="K5632" s="335" t="n">
        <f aca="false">H5632-J5632</f>
        <v>-497.016</v>
      </c>
      <c r="L5632" s="330"/>
      <c r="M5632" s="262"/>
      <c r="N5632" s="262" t="n">
        <v>34.2225</v>
      </c>
      <c r="O5632" s="262" t="n">
        <v>0.39</v>
      </c>
      <c r="P5632" s="262"/>
      <c r="Q5632" s="262" t="n">
        <v>46.5426</v>
      </c>
      <c r="R5632" s="331" t="n">
        <f aca="false">A5632*F5632</f>
        <v>4.8</v>
      </c>
    </row>
    <row r="5633" s="1" customFormat="true" ht="12.75" hidden="false" customHeight="false" outlineLevel="0" collapsed="false">
      <c r="A5633" s="262" t="n">
        <v>8</v>
      </c>
      <c r="B5633" s="332" t="s">
        <v>2337</v>
      </c>
      <c r="C5633" s="332" t="s">
        <v>2173</v>
      </c>
      <c r="D5633" s="332" t="s">
        <v>2174</v>
      </c>
      <c r="E5633" s="262"/>
      <c r="F5633" s="331"/>
      <c r="G5633" s="333" t="n">
        <v>40</v>
      </c>
      <c r="H5633" s="333" t="n">
        <f aca="false">A5633*G5633*(1-H5617/100)</f>
        <v>320</v>
      </c>
      <c r="I5633" s="334" t="n">
        <v>20.735</v>
      </c>
      <c r="J5633" s="334" t="n">
        <f aca="false">(A5633*I5633)/J5617*K5617</f>
        <v>150.568</v>
      </c>
      <c r="K5633" s="335" t="n">
        <f aca="false">H5633-J5633</f>
        <v>169.432</v>
      </c>
      <c r="L5633" s="330"/>
      <c r="M5633" s="262"/>
      <c r="N5633" s="262" t="n">
        <v>20.735</v>
      </c>
      <c r="O5633" s="262" t="n">
        <v>0.22</v>
      </c>
      <c r="P5633" s="262" t="n">
        <v>40</v>
      </c>
      <c r="Q5633" s="262" t="n">
        <v>31</v>
      </c>
      <c r="R5633" s="331" t="n">
        <f aca="false">A5633*F5633</f>
        <v>0</v>
      </c>
    </row>
    <row r="5634" s="1" customFormat="true" ht="12.75" hidden="false" customHeight="false" outlineLevel="0" collapsed="false">
      <c r="A5634" s="262" t="n">
        <v>2</v>
      </c>
      <c r="B5634" s="332" t="s">
        <v>2255</v>
      </c>
      <c r="C5634" s="332" t="s">
        <v>2256</v>
      </c>
      <c r="D5634" s="332" t="s">
        <v>2257</v>
      </c>
      <c r="E5634" s="262"/>
      <c r="F5634" s="331" t="n">
        <v>0.16</v>
      </c>
      <c r="G5634" s="333" t="n">
        <v>40</v>
      </c>
      <c r="H5634" s="333" t="n">
        <f aca="false">A5634*G5634*(1-H5617/100)</f>
        <v>80</v>
      </c>
      <c r="I5634" s="334" t="n">
        <v>25.48</v>
      </c>
      <c r="J5634" s="334" t="n">
        <f aca="false">(A5634*I5634)/J5617*K5617</f>
        <v>46.256</v>
      </c>
      <c r="K5634" s="335" t="n">
        <f aca="false">H5634-J5634</f>
        <v>33.744</v>
      </c>
      <c r="L5634" s="330"/>
      <c r="M5634" s="262"/>
      <c r="N5634" s="262" t="n">
        <v>25.48</v>
      </c>
      <c r="O5634" s="262" t="n">
        <v>0.28</v>
      </c>
      <c r="P5634" s="262" t="n">
        <v>40</v>
      </c>
      <c r="Q5634" s="262" t="n">
        <v>40</v>
      </c>
      <c r="R5634" s="331" t="n">
        <f aca="false">A5634*F5634</f>
        <v>0.32</v>
      </c>
    </row>
    <row r="5635" s="1" customFormat="true" ht="12.75" hidden="false" customHeight="false" outlineLevel="0" collapsed="false">
      <c r="A5635" s="262" t="n">
        <v>2</v>
      </c>
      <c r="B5635" s="332" t="s">
        <v>3412</v>
      </c>
      <c r="C5635" s="332" t="s">
        <v>1115</v>
      </c>
      <c r="D5635" s="332" t="s">
        <v>1122</v>
      </c>
      <c r="E5635" s="262"/>
      <c r="F5635" s="331" t="n">
        <v>28</v>
      </c>
      <c r="G5635" s="333" t="n">
        <v>6300</v>
      </c>
      <c r="H5635" s="333" t="n">
        <f aca="false">A5635*G5635*(1-H5617/100)</f>
        <v>12600</v>
      </c>
      <c r="I5635" s="334" t="n">
        <v>4563</v>
      </c>
      <c r="J5635" s="334" t="n">
        <f aca="false">(A5635*I5635)/J5617*K5617</f>
        <v>8283.6</v>
      </c>
      <c r="K5635" s="335" t="n">
        <f aca="false">H5635-J5635</f>
        <v>4316.4</v>
      </c>
      <c r="L5635" s="330"/>
      <c r="M5635" s="262"/>
      <c r="N5635" s="262" t="n">
        <v>4563</v>
      </c>
      <c r="O5635" s="262" t="n">
        <v>52</v>
      </c>
      <c r="P5635" s="262" t="n">
        <v>6300</v>
      </c>
      <c r="Q5635" s="262" t="n">
        <v>5931.9</v>
      </c>
      <c r="R5635" s="331" t="n">
        <f aca="false">A5635*F5635</f>
        <v>56</v>
      </c>
    </row>
    <row r="5636" s="1" customFormat="true" ht="12.75" hidden="false" customHeight="false" outlineLevel="0" collapsed="false">
      <c r="A5636" s="262" t="n">
        <v>2</v>
      </c>
      <c r="B5636" s="332" t="s">
        <v>5215</v>
      </c>
      <c r="C5636" s="332" t="s">
        <v>5216</v>
      </c>
      <c r="D5636" s="332" t="s">
        <v>5217</v>
      </c>
      <c r="E5636" s="262"/>
      <c r="F5636" s="331" t="n">
        <v>1.09</v>
      </c>
      <c r="G5636" s="333" t="n">
        <v>1795</v>
      </c>
      <c r="H5636" s="333" t="n">
        <f aca="false">A5636*G5636*(1-H5617/100)</f>
        <v>3590</v>
      </c>
      <c r="I5636" s="334" t="n">
        <v>1196.91</v>
      </c>
      <c r="J5636" s="334" t="n">
        <f aca="false">(A5636*I5636)/J5617*K5617</f>
        <v>2172.852</v>
      </c>
      <c r="K5636" s="335" t="n">
        <f aca="false">H5636-J5636</f>
        <v>1417.148</v>
      </c>
      <c r="L5636" s="330"/>
      <c r="M5636" s="262"/>
      <c r="N5636" s="262" t="n">
        <v>1196.91</v>
      </c>
      <c r="O5636" s="262" t="n">
        <v>13.64</v>
      </c>
      <c r="P5636" s="262" t="n">
        <v>1795.365</v>
      </c>
      <c r="Q5636" s="262" t="n">
        <v>1615.8285</v>
      </c>
      <c r="R5636" s="331" t="n">
        <f aca="false">A5636*F5636</f>
        <v>2.18</v>
      </c>
    </row>
    <row r="5637" s="1" customFormat="true" ht="12.75" hidden="false" customHeight="false" outlineLevel="0" collapsed="false">
      <c r="A5637" s="262" t="n">
        <v>1</v>
      </c>
      <c r="B5637" s="332" t="s">
        <v>2806</v>
      </c>
      <c r="C5637" s="332" t="s">
        <v>1550</v>
      </c>
      <c r="D5637" s="332" t="s">
        <v>2807</v>
      </c>
      <c r="E5637" s="262"/>
      <c r="F5637" s="331" t="n">
        <v>0.31</v>
      </c>
      <c r="G5637" s="333" t="n">
        <v>520</v>
      </c>
      <c r="H5637" s="333" t="n">
        <f aca="false">A5637*G5637*(1-H5617/100)</f>
        <v>520</v>
      </c>
      <c r="I5637" s="334" t="n">
        <v>325.5525</v>
      </c>
      <c r="J5637" s="334" t="n">
        <f aca="false">(A5637*I5637)/J5617*K5617</f>
        <v>295.5015</v>
      </c>
      <c r="K5637" s="335" t="n">
        <f aca="false">H5637-J5637</f>
        <v>224.4985</v>
      </c>
      <c r="L5637" s="330"/>
      <c r="M5637" s="262"/>
      <c r="N5637" s="262" t="n">
        <v>325.5525</v>
      </c>
      <c r="O5637" s="262" t="n">
        <v>3.71</v>
      </c>
      <c r="P5637" s="262" t="n">
        <v>520</v>
      </c>
      <c r="Q5637" s="262" t="n">
        <v>439.4959</v>
      </c>
      <c r="R5637" s="331" t="n">
        <f aca="false">A5637*F5637</f>
        <v>0.31</v>
      </c>
    </row>
    <row r="5638" s="1" customFormat="true" ht="12.75" hidden="false" customHeight="false" outlineLevel="0" collapsed="false">
      <c r="A5638" s="262" t="n">
        <v>1</v>
      </c>
      <c r="B5638" s="332" t="s">
        <v>1787</v>
      </c>
      <c r="C5638" s="332" t="s">
        <v>1550</v>
      </c>
      <c r="D5638" s="332" t="s">
        <v>1788</v>
      </c>
      <c r="E5638" s="262"/>
      <c r="F5638" s="331" t="n">
        <v>0.94</v>
      </c>
      <c r="G5638" s="333" t="n">
        <v>880</v>
      </c>
      <c r="H5638" s="333" t="n">
        <f aca="false">A5638*G5638*(1-H5617/100)</f>
        <v>880</v>
      </c>
      <c r="I5638" s="334" t="n">
        <v>585</v>
      </c>
      <c r="J5638" s="334" t="n">
        <f aca="false">(A5638*I5638)/J5617*K5617</f>
        <v>531</v>
      </c>
      <c r="K5638" s="335" t="n">
        <f aca="false">H5638-J5638</f>
        <v>349</v>
      </c>
      <c r="L5638" s="330"/>
      <c r="M5638" s="262"/>
      <c r="N5638" s="262" t="n">
        <v>585</v>
      </c>
      <c r="O5638" s="262" t="n">
        <v>6</v>
      </c>
      <c r="P5638" s="262" t="n">
        <v>880</v>
      </c>
      <c r="Q5638" s="262" t="n">
        <v>789.75</v>
      </c>
      <c r="R5638" s="331" t="n">
        <f aca="false">A5638*F5638</f>
        <v>0.94</v>
      </c>
    </row>
    <row r="5639" s="1" customFormat="true" ht="12.75" hidden="false" customHeight="false" outlineLevel="0" collapsed="false">
      <c r="A5639" s="262" t="n">
        <v>-2</v>
      </c>
      <c r="B5639" s="332" t="s">
        <v>5330</v>
      </c>
      <c r="C5639" s="332" t="s">
        <v>2696</v>
      </c>
      <c r="D5639" s="332" t="s">
        <v>5331</v>
      </c>
      <c r="E5639" s="262"/>
      <c r="F5639" s="331" t="n">
        <v>0.7</v>
      </c>
      <c r="G5639" s="333" t="n">
        <v>1340</v>
      </c>
      <c r="H5639" s="333" t="n">
        <f aca="false">A5639*G5639*(1-H5617/100)</f>
        <v>-2680</v>
      </c>
      <c r="I5639" s="334" t="n">
        <v>895.05</v>
      </c>
      <c r="J5639" s="334" t="n">
        <f aca="false">(A5639*I5639)/J5617*K5617</f>
        <v>-1624.86</v>
      </c>
      <c r="K5639" s="335" t="n">
        <f aca="false">H5639-J5639</f>
        <v>-1055.14</v>
      </c>
      <c r="L5639" s="330"/>
      <c r="M5639" s="262"/>
      <c r="N5639" s="262" t="n">
        <v>895.05</v>
      </c>
      <c r="O5639" s="262" t="n">
        <v>10.2</v>
      </c>
      <c r="P5639" s="262" t="n">
        <v>1340</v>
      </c>
      <c r="Q5639" s="262" t="n">
        <v>1208.3175</v>
      </c>
      <c r="R5639" s="331" t="n">
        <f aca="false">A5639*F5639</f>
        <v>-1.4</v>
      </c>
    </row>
    <row r="5640" s="1" customFormat="true" ht="12.75" hidden="false" customHeight="false" outlineLevel="0" collapsed="false">
      <c r="A5640" s="262" t="n">
        <v>2</v>
      </c>
      <c r="B5640" s="332" t="s">
        <v>5395</v>
      </c>
      <c r="C5640" s="332" t="s">
        <v>2241</v>
      </c>
      <c r="D5640" s="332" t="s">
        <v>5396</v>
      </c>
      <c r="E5640" s="262"/>
      <c r="F5640" s="331" t="n">
        <v>1.5</v>
      </c>
      <c r="G5640" s="333" t="n">
        <v>770</v>
      </c>
      <c r="H5640" s="333" t="n">
        <f aca="false">A5640*G5640*(1-H5617/100)</f>
        <v>1540</v>
      </c>
      <c r="I5640" s="334" t="n">
        <v>507.975</v>
      </c>
      <c r="J5640" s="334" t="n">
        <f aca="false">(A5640*I5640)/J5617*K5617</f>
        <v>922.17</v>
      </c>
      <c r="K5640" s="335" t="n">
        <f aca="false">H5640-J5640</f>
        <v>617.83</v>
      </c>
      <c r="L5640" s="330"/>
      <c r="M5640" s="262"/>
      <c r="N5640" s="262" t="n">
        <v>507.975</v>
      </c>
      <c r="O5640" s="262" t="n">
        <v>5.21</v>
      </c>
      <c r="P5640" s="262" t="n">
        <v>770</v>
      </c>
      <c r="Q5640" s="262" t="n">
        <v>761.9625</v>
      </c>
      <c r="R5640" s="331" t="n">
        <f aca="false">A5640*F5640</f>
        <v>3</v>
      </c>
    </row>
    <row r="5641" s="1" customFormat="true" ht="12.75" hidden="false" customHeight="false" outlineLevel="0" collapsed="false">
      <c r="A5641" s="262" t="n">
        <v>1</v>
      </c>
      <c r="B5641" s="332" t="s">
        <v>4267</v>
      </c>
      <c r="C5641" s="332" t="s">
        <v>1894</v>
      </c>
      <c r="D5641" s="332" t="s">
        <v>4268</v>
      </c>
      <c r="E5641" s="262"/>
      <c r="F5641" s="331" t="n">
        <v>3</v>
      </c>
      <c r="G5641" s="333" t="n">
        <v>1430</v>
      </c>
      <c r="H5641" s="333" t="n">
        <f aca="false">A5641*G5641*(1-H5617/100)</f>
        <v>1430</v>
      </c>
      <c r="I5641" s="334" t="n">
        <v>754</v>
      </c>
      <c r="J5641" s="334" t="n">
        <f aca="false">(A5641*I5641)/J5617*K5617</f>
        <v>684.4</v>
      </c>
      <c r="K5641" s="335" t="n">
        <f aca="false">H5641-J5641</f>
        <v>745.6</v>
      </c>
      <c r="L5641" s="330"/>
      <c r="M5641" s="262"/>
      <c r="N5641" s="262" t="n">
        <v>754</v>
      </c>
      <c r="O5641" s="262" t="n">
        <v>8</v>
      </c>
      <c r="P5641" s="262" t="n">
        <v>1430</v>
      </c>
      <c r="Q5641" s="262" t="n">
        <v>1206.4</v>
      </c>
      <c r="R5641" s="331" t="n">
        <f aca="false">A5641*F5641</f>
        <v>3</v>
      </c>
    </row>
    <row r="5642" s="1" customFormat="true" ht="12.75" hidden="false" customHeight="false" outlineLevel="0" collapsed="false">
      <c r="A5642" s="262" t="n">
        <v>1</v>
      </c>
      <c r="B5642" s="332" t="n">
        <v>3036971</v>
      </c>
      <c r="C5642" s="332" t="s">
        <v>1791</v>
      </c>
      <c r="D5642" s="332" t="s">
        <v>2943</v>
      </c>
      <c r="E5642" s="262"/>
      <c r="F5642" s="331"/>
      <c r="G5642" s="333" t="n">
        <v>6670</v>
      </c>
      <c r="H5642" s="333" t="n">
        <f aca="false">A5642*G5642*(1-H5617/100)</f>
        <v>6670</v>
      </c>
      <c r="I5642" s="334" t="n">
        <v>4448.925</v>
      </c>
      <c r="J5642" s="334" t="n">
        <f aca="false">(A5642*I5642)/J5617*K5617</f>
        <v>4038.255</v>
      </c>
      <c r="K5642" s="335" t="n">
        <f aca="false">H5642-J5642</f>
        <v>2631.745</v>
      </c>
      <c r="L5642" s="330"/>
      <c r="M5642" s="262"/>
      <c r="N5642" s="262" t="n">
        <v>4448.925</v>
      </c>
      <c r="O5642" s="262" t="n">
        <v>50.7</v>
      </c>
      <c r="P5642" s="262" t="n">
        <v>6670</v>
      </c>
      <c r="Q5642" s="262" t="n">
        <v>6006.0488</v>
      </c>
      <c r="R5642" s="331" t="n">
        <f aca="false">A5642*F5642</f>
        <v>0</v>
      </c>
    </row>
    <row r="5643" s="1" customFormat="true" ht="12.75" hidden="false" customHeight="false" outlineLevel="0" collapsed="false">
      <c r="A5643" s="262" t="n">
        <v>5</v>
      </c>
      <c r="B5643" s="332" t="s">
        <v>3430</v>
      </c>
      <c r="C5643" s="332" t="s">
        <v>1664</v>
      </c>
      <c r="D5643" s="332" t="s">
        <v>3431</v>
      </c>
      <c r="E5643" s="262"/>
      <c r="F5643" s="331" t="n">
        <v>0.08</v>
      </c>
      <c r="G5643" s="333" t="n">
        <v>90</v>
      </c>
      <c r="H5643" s="333" t="n">
        <f aca="false">A5643*G5643*(1-H5617/100)</f>
        <v>450</v>
      </c>
      <c r="I5643" s="334" t="n">
        <v>56.16</v>
      </c>
      <c r="J5643" s="334" t="n">
        <f aca="false">(A5643*I5643)/J5617*K5617</f>
        <v>254.88</v>
      </c>
      <c r="K5643" s="335" t="n">
        <f aca="false">H5643-J5643</f>
        <v>195.12</v>
      </c>
      <c r="L5643" s="330"/>
      <c r="M5643" s="262"/>
      <c r="N5643" s="262" t="n">
        <v>56.16</v>
      </c>
      <c r="O5643" s="262" t="n">
        <v>0.64</v>
      </c>
      <c r="P5643" s="262" t="n">
        <v>90</v>
      </c>
      <c r="Q5643" s="262" t="n">
        <v>78.624</v>
      </c>
      <c r="R5643" s="331" t="n">
        <f aca="false">A5643*F5643</f>
        <v>0.4</v>
      </c>
    </row>
    <row r="5644" s="1" customFormat="true" ht="12.75" hidden="false" customHeight="false" outlineLevel="0" collapsed="false">
      <c r="A5644" s="262" t="n">
        <v>4</v>
      </c>
      <c r="B5644" s="332" t="s">
        <v>2688</v>
      </c>
      <c r="C5644" s="332" t="s">
        <v>1931</v>
      </c>
      <c r="D5644" s="332" t="s">
        <v>2689</v>
      </c>
      <c r="E5644" s="262"/>
      <c r="F5644" s="331" t="n">
        <v>0.08</v>
      </c>
      <c r="G5644" s="333" t="n">
        <v>150</v>
      </c>
      <c r="H5644" s="333" t="n">
        <f aca="false">A5644*G5644*(1-H5617/100)</f>
        <v>600</v>
      </c>
      <c r="I5644" s="334" t="n">
        <v>92.1375</v>
      </c>
      <c r="J5644" s="334" t="n">
        <f aca="false">(A5644*I5644)/J5617*K5617</f>
        <v>334.53</v>
      </c>
      <c r="K5644" s="335" t="n">
        <f aca="false">H5644-J5644</f>
        <v>265.47</v>
      </c>
      <c r="L5644" s="330"/>
      <c r="M5644" s="262"/>
      <c r="N5644" s="262" t="n">
        <v>92.1375</v>
      </c>
      <c r="O5644" s="262" t="n">
        <v>1.05</v>
      </c>
      <c r="P5644" s="262" t="n">
        <v>150</v>
      </c>
      <c r="Q5644" s="262" t="n">
        <v>124.3856</v>
      </c>
      <c r="R5644" s="331" t="n">
        <f aca="false">A5644*F5644</f>
        <v>0.32</v>
      </c>
    </row>
    <row r="5645" s="1" customFormat="true" ht="12.75" hidden="false" customHeight="false" outlineLevel="0" collapsed="false">
      <c r="A5645" s="262" t="n">
        <v>2</v>
      </c>
      <c r="B5645" s="332" t="s">
        <v>5397</v>
      </c>
      <c r="C5645" s="332" t="s">
        <v>5398</v>
      </c>
      <c r="D5645" s="332" t="s">
        <v>5399</v>
      </c>
      <c r="E5645" s="262"/>
      <c r="F5645" s="331"/>
      <c r="G5645" s="333" t="n">
        <v>490</v>
      </c>
      <c r="H5645" s="333" t="n">
        <f aca="false">A5645*G5645*(1-H5617/100)</f>
        <v>980</v>
      </c>
      <c r="I5645" s="334" t="n">
        <v>314.145</v>
      </c>
      <c r="J5645" s="334" t="n">
        <f aca="false">(A5645*I5645)/J5617*K5617</f>
        <v>570.294</v>
      </c>
      <c r="K5645" s="335" t="n">
        <f aca="false">H5645-J5645</f>
        <v>409.706</v>
      </c>
      <c r="L5645" s="330"/>
      <c r="M5645" s="262"/>
      <c r="N5645" s="262" t="n">
        <v>314.145</v>
      </c>
      <c r="O5645" s="262" t="n">
        <v>3.58</v>
      </c>
      <c r="P5645" s="262" t="n">
        <v>490</v>
      </c>
      <c r="Q5645" s="262" t="n">
        <v>433.5201</v>
      </c>
      <c r="R5645" s="331" t="n">
        <f aca="false">A5645*F5645</f>
        <v>0</v>
      </c>
    </row>
    <row r="5646" s="1" customFormat="true" ht="12.75" hidden="false" customHeight="false" outlineLevel="0" collapsed="false">
      <c r="A5646" s="262" t="n">
        <v>1</v>
      </c>
      <c r="B5646" s="332" t="s">
        <v>3651</v>
      </c>
      <c r="C5646" s="332" t="s">
        <v>2090</v>
      </c>
      <c r="D5646" s="332" t="s">
        <v>3652</v>
      </c>
      <c r="E5646" s="262"/>
      <c r="F5646" s="331" t="n">
        <v>0.02</v>
      </c>
      <c r="G5646" s="333" t="n">
        <v>220</v>
      </c>
      <c r="H5646" s="333" t="n">
        <f aca="false">A5646*G5646*(1-H5617/100)</f>
        <v>220</v>
      </c>
      <c r="I5646" s="334" t="n">
        <v>139.49</v>
      </c>
      <c r="J5646" s="334" t="n">
        <f aca="false">(A5646*I5646)/J5617*K5617</f>
        <v>126.614</v>
      </c>
      <c r="K5646" s="335" t="n">
        <f aca="false">H5646-J5646</f>
        <v>93.386</v>
      </c>
      <c r="L5646" s="330"/>
      <c r="M5646" s="262"/>
      <c r="N5646" s="262" t="n">
        <v>139.49</v>
      </c>
      <c r="O5646" s="262" t="n">
        <v>1.48</v>
      </c>
      <c r="P5646" s="262" t="n">
        <v>220</v>
      </c>
      <c r="Q5646" s="262" t="n">
        <v>195.286</v>
      </c>
      <c r="R5646" s="331" t="n">
        <f aca="false">A5646*F5646</f>
        <v>0.02</v>
      </c>
    </row>
    <row r="5647" s="1" customFormat="true" ht="12.75" hidden="false" customHeight="false" outlineLevel="0" collapsed="false">
      <c r="A5647" s="262" t="n">
        <v>1</v>
      </c>
      <c r="B5647" s="332" t="s">
        <v>5400</v>
      </c>
      <c r="C5647" s="332" t="s">
        <v>1087</v>
      </c>
      <c r="D5647" s="332" t="s">
        <v>1088</v>
      </c>
      <c r="E5647" s="262"/>
      <c r="F5647" s="331" t="n">
        <v>0.01</v>
      </c>
      <c r="G5647" s="333" t="n">
        <v>380</v>
      </c>
      <c r="H5647" s="333" t="n">
        <f aca="false">A5647*G5647*(1-H5617/100)</f>
        <v>380</v>
      </c>
      <c r="I5647" s="334" t="n">
        <v>250.25</v>
      </c>
      <c r="J5647" s="334" t="n">
        <f aca="false">(A5647*I5647)/J5617*K5617</f>
        <v>227.15</v>
      </c>
      <c r="K5647" s="335" t="n">
        <f aca="false">H5647-J5647</f>
        <v>152.85</v>
      </c>
      <c r="L5647" s="330"/>
      <c r="M5647" s="262"/>
      <c r="N5647" s="262" t="n">
        <v>250.25</v>
      </c>
      <c r="O5647" s="262" t="n">
        <v>2.75</v>
      </c>
      <c r="P5647" s="262" t="n">
        <v>380</v>
      </c>
      <c r="Q5647" s="262" t="n">
        <v>337.8375</v>
      </c>
      <c r="R5647" s="331" t="n">
        <f aca="false">A5647*F5647</f>
        <v>0.01</v>
      </c>
    </row>
    <row r="5648" s="1" customFormat="true" ht="12.75" hidden="false" customHeight="false" outlineLevel="0" collapsed="false">
      <c r="A5648" s="262" t="n">
        <v>1</v>
      </c>
      <c r="B5648" s="332" t="s">
        <v>5401</v>
      </c>
      <c r="C5648" s="332" t="s">
        <v>1087</v>
      </c>
      <c r="D5648" s="332" t="s">
        <v>1088</v>
      </c>
      <c r="E5648" s="262"/>
      <c r="F5648" s="331" t="n">
        <v>0.035</v>
      </c>
      <c r="G5648" s="333" t="n">
        <v>690</v>
      </c>
      <c r="H5648" s="333" t="n">
        <f aca="false">A5648*G5648*(1-H5617/100)</f>
        <v>690</v>
      </c>
      <c r="I5648" s="334" t="n">
        <v>460.46</v>
      </c>
      <c r="J5648" s="334" t="n">
        <f aca="false">(A5648*I5648)/J5617*K5617</f>
        <v>417.956</v>
      </c>
      <c r="K5648" s="335" t="n">
        <f aca="false">H5648-J5648</f>
        <v>272.044</v>
      </c>
      <c r="L5648" s="330"/>
      <c r="M5648" s="262"/>
      <c r="N5648" s="262" t="n">
        <v>460.46</v>
      </c>
      <c r="O5648" s="262" t="n">
        <v>5.06</v>
      </c>
      <c r="P5648" s="262" t="n">
        <v>690</v>
      </c>
      <c r="Q5648" s="262" t="n">
        <v>621.621</v>
      </c>
      <c r="R5648" s="331" t="n">
        <f aca="false">A5648*F5648</f>
        <v>0.035</v>
      </c>
    </row>
    <row r="5649" s="1" customFormat="true" ht="12.75" hidden="false" customHeight="false" outlineLevel="0" collapsed="false">
      <c r="A5649" s="262" t="n">
        <v>1</v>
      </c>
      <c r="B5649" s="332" t="s">
        <v>5402</v>
      </c>
      <c r="C5649" s="332" t="s">
        <v>2638</v>
      </c>
      <c r="D5649" s="332" t="s">
        <v>856</v>
      </c>
      <c r="E5649" s="262"/>
      <c r="F5649" s="331"/>
      <c r="G5649" s="333" t="n">
        <v>230</v>
      </c>
      <c r="H5649" s="333" t="n">
        <f aca="false">A5649*G5649*(1-H5617/100)</f>
        <v>230</v>
      </c>
      <c r="I5649" s="334" t="n">
        <v>152.9412</v>
      </c>
      <c r="J5649" s="334" t="n">
        <f aca="false">(A5649*I5649)/J5617*K5617</f>
        <v>138.823550769231</v>
      </c>
      <c r="K5649" s="335" t="n">
        <f aca="false">H5649-J5649</f>
        <v>91.1764492307692</v>
      </c>
      <c r="L5649" s="330"/>
      <c r="M5649" s="262"/>
      <c r="N5649" s="262" t="n">
        <v>152.9412</v>
      </c>
      <c r="O5649" s="262" t="n">
        <v>1.47058823529412</v>
      </c>
      <c r="P5649" s="262" t="n">
        <v>230</v>
      </c>
      <c r="Q5649" s="262" t="n">
        <v>198.8235</v>
      </c>
      <c r="R5649" s="331" t="n">
        <f aca="false">A5649*F5649</f>
        <v>0</v>
      </c>
    </row>
    <row r="5650" s="1" customFormat="true" ht="12.75" hidden="false" customHeight="false" outlineLevel="0" collapsed="false">
      <c r="A5650" s="262" t="n">
        <v>1</v>
      </c>
      <c r="B5650" s="332" t="s">
        <v>2646</v>
      </c>
      <c r="C5650" s="332" t="s">
        <v>2647</v>
      </c>
      <c r="D5650" s="332" t="s">
        <v>2648</v>
      </c>
      <c r="E5650" s="262"/>
      <c r="F5650" s="331"/>
      <c r="G5650" s="333" t="n">
        <v>40</v>
      </c>
      <c r="H5650" s="333" t="n">
        <f aca="false">A5650*G5650*(1-H5617/100)</f>
        <v>40</v>
      </c>
      <c r="I5650" s="334" t="n">
        <v>20.1825</v>
      </c>
      <c r="J5650" s="334" t="n">
        <f aca="false">(A5650*I5650)/J5617*K5617</f>
        <v>18.3195</v>
      </c>
      <c r="K5650" s="335" t="n">
        <f aca="false">H5650-J5650</f>
        <v>21.6805</v>
      </c>
      <c r="L5650" s="330"/>
      <c r="M5650" s="262"/>
      <c r="N5650" s="262" t="n">
        <v>20.1825</v>
      </c>
      <c r="O5650" s="262" t="n">
        <v>0.23</v>
      </c>
      <c r="P5650" s="262" t="n">
        <v>40</v>
      </c>
      <c r="Q5650" s="262" t="n">
        <v>27.2464</v>
      </c>
      <c r="R5650" s="331" t="n">
        <f aca="false">A5650*F5650</f>
        <v>0</v>
      </c>
    </row>
    <row r="5651" s="1" customFormat="true" ht="12.75" hidden="false" customHeight="false" outlineLevel="0" collapsed="false">
      <c r="A5651" s="262" t="n">
        <v>2</v>
      </c>
      <c r="B5651" s="332" t="s">
        <v>5403</v>
      </c>
      <c r="C5651" s="332" t="s">
        <v>5404</v>
      </c>
      <c r="D5651" s="332" t="s">
        <v>5405</v>
      </c>
      <c r="E5651" s="262"/>
      <c r="F5651" s="331"/>
      <c r="G5651" s="333" t="n">
        <v>40</v>
      </c>
      <c r="H5651" s="333" t="n">
        <f aca="false">A5651*G5651*(1-H5617/100)</f>
        <v>80</v>
      </c>
      <c r="I5651" s="334" t="n">
        <v>42.9</v>
      </c>
      <c r="J5651" s="334" t="n">
        <f aca="false">(A5651*I5651)/J5617*K5617</f>
        <v>77.88</v>
      </c>
      <c r="K5651" s="335" t="n">
        <f aca="false">H5651-J5651</f>
        <v>2.11999999999999</v>
      </c>
      <c r="L5651" s="330"/>
      <c r="M5651" s="262"/>
      <c r="N5651" s="262" t="n">
        <v>42.9</v>
      </c>
      <c r="O5651" s="262" t="n">
        <v>0.488888888888889</v>
      </c>
      <c r="P5651" s="262" t="n">
        <v>40</v>
      </c>
      <c r="Q5651" s="262" t="n">
        <v>30</v>
      </c>
      <c r="R5651" s="331" t="n">
        <f aca="false">A5651*F5651</f>
        <v>0</v>
      </c>
    </row>
    <row r="5652" s="1" customFormat="true" ht="12.75" hidden="false" customHeight="false" outlineLevel="0" collapsed="false">
      <c r="A5652" s="262" t="n">
        <v>12</v>
      </c>
      <c r="B5652" s="332" t="s">
        <v>5406</v>
      </c>
      <c r="C5652" s="332" t="s">
        <v>5407</v>
      </c>
      <c r="D5652" s="332" t="s">
        <v>5408</v>
      </c>
      <c r="E5652" s="262"/>
      <c r="F5652" s="331" t="n">
        <v>0.5</v>
      </c>
      <c r="G5652" s="333" t="n">
        <v>0</v>
      </c>
      <c r="H5652" s="333" t="n">
        <f aca="false">A5652*G5652*(1-H5617/100)</f>
        <v>0</v>
      </c>
      <c r="I5652" s="334" t="n">
        <v>103.2353</v>
      </c>
      <c r="J5652" s="334" t="n">
        <f aca="false">(A5652*I5652)/J5617*K5617</f>
        <v>1124.47065230769</v>
      </c>
      <c r="K5652" s="335" t="n">
        <f aca="false">H5652-J5652</f>
        <v>-1124.47065230769</v>
      </c>
      <c r="L5652" s="330"/>
      <c r="M5652" s="262"/>
      <c r="N5652" s="262" t="n">
        <v>103.2353</v>
      </c>
      <c r="O5652" s="262" t="n">
        <v>1.17647058823529</v>
      </c>
      <c r="P5652" s="262"/>
      <c r="Q5652" s="262" t="n">
        <v>186</v>
      </c>
      <c r="R5652" s="331" t="n">
        <f aca="false">A5652*F5652</f>
        <v>6</v>
      </c>
    </row>
    <row r="5653" s="1" customFormat="true" ht="12.75" hidden="false" customHeight="false" outlineLevel="0" collapsed="false">
      <c r="A5653" s="262" t="n">
        <v>3</v>
      </c>
      <c r="B5653" s="332" t="s">
        <v>2357</v>
      </c>
      <c r="C5653" s="332" t="s">
        <v>1553</v>
      </c>
      <c r="D5653" s="332" t="s">
        <v>2358</v>
      </c>
      <c r="E5653" s="262"/>
      <c r="F5653" s="331" t="n">
        <v>3.6</v>
      </c>
      <c r="G5653" s="333" t="n">
        <v>3040</v>
      </c>
      <c r="H5653" s="333" t="n">
        <f aca="false">A5653*G5653*(1-H5617/100)</f>
        <v>9120</v>
      </c>
      <c r="I5653" s="334" t="n">
        <v>1690.065</v>
      </c>
      <c r="J5653" s="334" t="n">
        <f aca="false">(A5653*I5653)/J5617*K5617</f>
        <v>4602.177</v>
      </c>
      <c r="K5653" s="335" t="n">
        <f aca="false">H5653-J5653</f>
        <v>4517.823</v>
      </c>
      <c r="L5653" s="330"/>
      <c r="M5653" s="262"/>
      <c r="N5653" s="262" t="n">
        <v>1690.065</v>
      </c>
      <c r="O5653" s="262" t="n">
        <v>19.26</v>
      </c>
      <c r="P5653" s="262" t="n">
        <v>3040</v>
      </c>
      <c r="Q5653" s="262" t="n">
        <v>2282</v>
      </c>
      <c r="R5653" s="331" t="n">
        <f aca="false">A5653*F5653</f>
        <v>10.8</v>
      </c>
    </row>
    <row r="5654" s="1" customFormat="true" ht="12.75" hidden="false" customHeight="false" outlineLevel="0" collapsed="false">
      <c r="A5654" s="262" t="n">
        <v>20</v>
      </c>
      <c r="B5654" s="332" t="s">
        <v>1863</v>
      </c>
      <c r="C5654" s="332" t="s">
        <v>1843</v>
      </c>
      <c r="D5654" s="332" t="s">
        <v>1864</v>
      </c>
      <c r="E5654" s="262"/>
      <c r="F5654" s="331" t="n">
        <v>1.3</v>
      </c>
      <c r="G5654" s="333" t="n">
        <v>702</v>
      </c>
      <c r="H5654" s="333" t="n">
        <f aca="false">A5654*G5654*(1-H5617/100)</f>
        <v>14040</v>
      </c>
      <c r="I5654" s="334" t="n">
        <v>351</v>
      </c>
      <c r="J5654" s="334" t="n">
        <f aca="false">(A5654*I5654)/J5617*K5617</f>
        <v>6372</v>
      </c>
      <c r="K5654" s="335" t="n">
        <f aca="false">H5654-J5654</f>
        <v>7668</v>
      </c>
      <c r="L5654" s="330"/>
      <c r="M5654" s="262"/>
      <c r="N5654" s="262" t="n">
        <v>351</v>
      </c>
      <c r="O5654" s="262" t="n">
        <v>4</v>
      </c>
      <c r="P5654" s="262" t="n">
        <v>702</v>
      </c>
      <c r="Q5654" s="262" t="n">
        <v>474</v>
      </c>
      <c r="R5654" s="331" t="n">
        <f aca="false">A5654*F5654</f>
        <v>26</v>
      </c>
    </row>
    <row r="5655" s="1" customFormat="true" ht="12.75" hidden="false" customHeight="false" outlineLevel="0" collapsed="false">
      <c r="A5655" s="262" t="n">
        <v>12</v>
      </c>
      <c r="B5655" s="332" t="s">
        <v>2975</v>
      </c>
      <c r="C5655" s="332" t="s">
        <v>2360</v>
      </c>
      <c r="D5655" s="332" t="s">
        <v>2976</v>
      </c>
      <c r="E5655" s="262"/>
      <c r="F5655" s="331" t="n">
        <v>0.54</v>
      </c>
      <c r="G5655" s="333" t="n">
        <v>369</v>
      </c>
      <c r="H5655" s="333" t="n">
        <f aca="false">A5655*G5655*(1-H5617/100)</f>
        <v>4428</v>
      </c>
      <c r="I5655" s="334" t="n">
        <v>184.275</v>
      </c>
      <c r="J5655" s="334" t="n">
        <f aca="false">(A5655*I5655)/J5617*K5617</f>
        <v>2007.18</v>
      </c>
      <c r="K5655" s="335" t="n">
        <f aca="false">H5655-J5655</f>
        <v>2420.82</v>
      </c>
      <c r="L5655" s="330"/>
      <c r="M5655" s="262"/>
      <c r="N5655" s="262" t="n">
        <v>184.275</v>
      </c>
      <c r="O5655" s="262" t="n">
        <v>2.1</v>
      </c>
      <c r="P5655" s="262" t="n">
        <v>368.55</v>
      </c>
      <c r="Q5655" s="262" t="n">
        <v>249</v>
      </c>
      <c r="R5655" s="331" t="n">
        <f aca="false">A5655*F5655</f>
        <v>6.48</v>
      </c>
    </row>
    <row r="5656" s="1" customFormat="true" ht="12.75" hidden="false" customHeight="false" outlineLevel="0" collapsed="false">
      <c r="A5656" s="262" t="n">
        <v>40</v>
      </c>
      <c r="B5656" s="332" t="s">
        <v>3125</v>
      </c>
      <c r="C5656" s="332" t="s">
        <v>3126</v>
      </c>
      <c r="D5656" s="332" t="s">
        <v>4640</v>
      </c>
      <c r="E5656" s="262"/>
      <c r="F5656" s="331" t="n">
        <v>0.39</v>
      </c>
      <c r="G5656" s="333" t="n">
        <v>300</v>
      </c>
      <c r="H5656" s="333" t="n">
        <f aca="false">A5656*G5656*(1-H5617/100)</f>
        <v>12000</v>
      </c>
      <c r="I5656" s="334" t="n">
        <v>100.9125</v>
      </c>
      <c r="J5656" s="334" t="n">
        <f aca="false">(A5656*I5656)/J5617*K5617</f>
        <v>3663.9</v>
      </c>
      <c r="K5656" s="335" t="n">
        <f aca="false">H5656-J5656</f>
        <v>8336.1</v>
      </c>
      <c r="L5656" s="330"/>
      <c r="M5656" s="262"/>
      <c r="N5656" s="262" t="n">
        <v>100.9125</v>
      </c>
      <c r="O5656" s="262" t="n">
        <v>1.15</v>
      </c>
      <c r="P5656" s="262" t="n">
        <v>300</v>
      </c>
      <c r="Q5656" s="262" t="n">
        <v>136</v>
      </c>
      <c r="R5656" s="331" t="n">
        <f aca="false">A5656*F5656</f>
        <v>15.6</v>
      </c>
    </row>
    <row r="5657" s="1" customFormat="true" ht="12.75" hidden="false" customHeight="false" outlineLevel="0" collapsed="false">
      <c r="A5657" s="262" t="n">
        <v>12</v>
      </c>
      <c r="B5657" s="332" t="s">
        <v>2983</v>
      </c>
      <c r="C5657" s="332" t="s">
        <v>1977</v>
      </c>
      <c r="D5657" s="332" t="s">
        <v>2984</v>
      </c>
      <c r="E5657" s="262"/>
      <c r="F5657" s="331" t="n">
        <v>0.75</v>
      </c>
      <c r="G5657" s="333" t="n">
        <v>390</v>
      </c>
      <c r="H5657" s="333" t="n">
        <f aca="false">A5657*G5657*(1-H5617/100)</f>
        <v>4680</v>
      </c>
      <c r="I5657" s="334" t="n">
        <v>219.375</v>
      </c>
      <c r="J5657" s="334" t="n">
        <f aca="false">(A5657*I5657)/J5617*K5617</f>
        <v>2389.5</v>
      </c>
      <c r="K5657" s="335" t="n">
        <f aca="false">H5657-J5657</f>
        <v>2290.5</v>
      </c>
      <c r="L5657" s="330"/>
      <c r="M5657" s="262"/>
      <c r="N5657" s="262" t="n">
        <v>219.375</v>
      </c>
      <c r="O5657" s="262" t="n">
        <v>2.5</v>
      </c>
      <c r="P5657" s="262" t="n">
        <v>390</v>
      </c>
      <c r="Q5657" s="262" t="n">
        <v>307</v>
      </c>
      <c r="R5657" s="331" t="n">
        <f aca="false">A5657*F5657</f>
        <v>9</v>
      </c>
    </row>
    <row r="5658" s="1" customFormat="true" ht="12.75" hidden="false" customHeight="false" outlineLevel="0" collapsed="false">
      <c r="A5658" s="262" t="n">
        <v>20</v>
      </c>
      <c r="B5658" s="332" t="s">
        <v>4982</v>
      </c>
      <c r="C5658" s="332" t="s">
        <v>3110</v>
      </c>
      <c r="D5658" s="332" t="s">
        <v>4983</v>
      </c>
      <c r="E5658" s="262"/>
      <c r="F5658" s="331"/>
      <c r="G5658" s="333" t="n">
        <v>350</v>
      </c>
      <c r="H5658" s="333" t="n">
        <f aca="false">A5658*G5658*(1-H5617/100)</f>
        <v>7000</v>
      </c>
      <c r="I5658" s="334" t="n">
        <v>230.7825</v>
      </c>
      <c r="J5658" s="334" t="n">
        <f aca="false">(A5658*I5658)/J5617*K5617</f>
        <v>4189.59</v>
      </c>
      <c r="K5658" s="335" t="n">
        <f aca="false">H5658-J5658</f>
        <v>2810.41</v>
      </c>
      <c r="L5658" s="330"/>
      <c r="M5658" s="262"/>
      <c r="N5658" s="262" t="n">
        <v>230.7825</v>
      </c>
      <c r="O5658" s="262" t="n">
        <v>2.63</v>
      </c>
      <c r="P5658" s="262" t="n">
        <v>350</v>
      </c>
      <c r="Q5658" s="262" t="n">
        <v>220</v>
      </c>
      <c r="R5658" s="331" t="n">
        <f aca="false">A5658*F5658</f>
        <v>0</v>
      </c>
    </row>
    <row r="5659" s="1" customFormat="true" ht="12.75" hidden="false" customHeight="false" outlineLevel="0" collapsed="false">
      <c r="A5659" s="262" t="n">
        <v>20</v>
      </c>
      <c r="B5659" s="332" t="s">
        <v>5409</v>
      </c>
      <c r="C5659" s="332" t="s">
        <v>3110</v>
      </c>
      <c r="D5659" s="332" t="s">
        <v>5410</v>
      </c>
      <c r="E5659" s="262"/>
      <c r="F5659" s="331" t="n">
        <v>0.32</v>
      </c>
      <c r="G5659" s="333" t="n">
        <v>350</v>
      </c>
      <c r="H5659" s="333" t="n">
        <f aca="false">A5659*G5659*(1-H5617/100)</f>
        <v>7000</v>
      </c>
      <c r="I5659" s="334" t="n">
        <v>214.11</v>
      </c>
      <c r="J5659" s="334" t="n">
        <f aca="false">(A5659*I5659)/J5617*K5617</f>
        <v>3886.92</v>
      </c>
      <c r="K5659" s="335" t="n">
        <f aca="false">H5659-J5659</f>
        <v>3113.08</v>
      </c>
      <c r="L5659" s="330"/>
      <c r="M5659" s="262"/>
      <c r="N5659" s="262" t="n">
        <v>214.11</v>
      </c>
      <c r="O5659" s="262" t="n">
        <v>2.44</v>
      </c>
      <c r="P5659" s="262" t="n">
        <v>350</v>
      </c>
      <c r="Q5659" s="262" t="n">
        <v>220</v>
      </c>
      <c r="R5659" s="331" t="n">
        <f aca="false">A5659*F5659</f>
        <v>6.4</v>
      </c>
    </row>
    <row r="5660" s="1" customFormat="true" ht="12.75" hidden="false" customHeight="false" outlineLevel="0" collapsed="false">
      <c r="A5660" s="336" t="n">
        <f aca="false">SUM(A5618:A5659)</f>
        <v>269</v>
      </c>
      <c r="B5660" s="336" t="s">
        <v>377</v>
      </c>
      <c r="C5660" s="336"/>
      <c r="D5660" s="336"/>
      <c r="E5660" s="336"/>
      <c r="F5660" s="337" t="n">
        <f aca="false">R5660</f>
        <v>243.775</v>
      </c>
      <c r="G5660" s="338"/>
      <c r="H5660" s="339" t="n">
        <f aca="false">SUM(H5618:H5659)</f>
        <v>113043</v>
      </c>
      <c r="I5660" s="340"/>
      <c r="J5660" s="341" t="n">
        <f aca="false">SUM(J5618:J5659)</f>
        <v>58744.8348030769</v>
      </c>
      <c r="K5660" s="335" t="n">
        <f aca="false">SUM(K5618:K5659)</f>
        <v>54298.1651969231</v>
      </c>
      <c r="L5660" s="330"/>
      <c r="M5660" s="262"/>
      <c r="N5660" s="262"/>
      <c r="O5660" s="262"/>
      <c r="P5660" s="262"/>
      <c r="Q5660" s="262"/>
      <c r="R5660" s="331" t="n">
        <f aca="false">SUM(R5618:R5659)</f>
        <v>243.775</v>
      </c>
    </row>
    <row r="5661" s="1" customFormat="true" ht="12.75" hidden="false" customHeight="false" outlineLevel="0" collapsed="false">
      <c r="A5661" s="262"/>
      <c r="B5661" s="272" t="s">
        <v>914</v>
      </c>
      <c r="C5661" s="342"/>
      <c r="D5661" s="342"/>
      <c r="E5661" s="262"/>
      <c r="F5661" s="262"/>
      <c r="G5661" s="333"/>
      <c r="H5661" s="343" t="n">
        <v>0</v>
      </c>
      <c r="I5661" s="344" t="n">
        <f aca="false">K5662/J5662</f>
        <v>0.924305351763098</v>
      </c>
      <c r="J5661" s="345"/>
      <c r="K5661" s="335"/>
      <c r="L5661" s="330"/>
      <c r="M5661" s="262"/>
      <c r="N5661" s="262"/>
      <c r="O5661" s="262"/>
      <c r="P5661" s="262"/>
      <c r="Q5661" s="262"/>
      <c r="R5661" s="331"/>
    </row>
    <row r="5662" s="1" customFormat="true" ht="13.5" hidden="false" customHeight="false" outlineLevel="0" collapsed="false">
      <c r="A5662" s="346"/>
      <c r="B5662" s="346" t="s">
        <v>915</v>
      </c>
      <c r="C5662" s="346"/>
      <c r="D5662" s="346"/>
      <c r="E5662" s="346"/>
      <c r="F5662" s="347"/>
      <c r="G5662" s="348"/>
      <c r="H5662" s="349" t="n">
        <f aca="false">SUM(H5660:H5661)</f>
        <v>113043</v>
      </c>
      <c r="I5662" s="350" t="n">
        <f aca="false">K5662/H5662</f>
        <v>0.480331955069514</v>
      </c>
      <c r="J5662" s="351" t="n">
        <f aca="false">SUM(J5660:J5661)</f>
        <v>58744.8348030769</v>
      </c>
      <c r="K5662" s="352" t="n">
        <f aca="false">H5662-J5662</f>
        <v>54298.1651969231</v>
      </c>
      <c r="L5662" s="330"/>
      <c r="M5662" s="262"/>
      <c r="N5662" s="262"/>
      <c r="O5662" s="262"/>
      <c r="P5662" s="262"/>
      <c r="Q5662" s="262"/>
      <c r="R5662" s="331"/>
    </row>
    <row r="5663" s="1" customFormat="true" ht="13.5" hidden="false" customHeight="false" outlineLevel="0" collapsed="false">
      <c r="A5663" s="262"/>
      <c r="B5663" s="332"/>
      <c r="C5663" s="342"/>
      <c r="D5663" s="342"/>
      <c r="E5663" s="262"/>
      <c r="F5663" s="262"/>
      <c r="G5663" s="262"/>
      <c r="H5663" s="262"/>
      <c r="I5663" s="354"/>
      <c r="J5663" s="354"/>
      <c r="K5663" s="355"/>
      <c r="L5663" s="330"/>
      <c r="M5663" s="262"/>
      <c r="N5663" s="262"/>
      <c r="O5663" s="262"/>
      <c r="P5663" s="262"/>
      <c r="Q5663" s="262"/>
      <c r="R5663" s="331"/>
    </row>
    <row r="5664" s="1" customFormat="true" ht="13.5" hidden="false" customHeight="false" outlineLevel="0" collapsed="false">
      <c r="A5664" s="322"/>
      <c r="B5664" s="323" t="s">
        <v>390</v>
      </c>
      <c r="C5664" s="324"/>
      <c r="D5664" s="325" t="n">
        <v>42817</v>
      </c>
      <c r="E5664" s="322"/>
      <c r="F5664" s="322" t="s">
        <v>5411</v>
      </c>
      <c r="G5664" s="324"/>
      <c r="H5664" s="326" t="n">
        <v>0</v>
      </c>
      <c r="I5664" s="327" t="s">
        <v>358</v>
      </c>
      <c r="J5664" s="328" t="n">
        <v>65</v>
      </c>
      <c r="K5664" s="329" t="n">
        <v>59</v>
      </c>
      <c r="L5664" s="330"/>
      <c r="M5664" s="262"/>
      <c r="N5664" s="262"/>
      <c r="O5664" s="262"/>
      <c r="P5664" s="262"/>
      <c r="Q5664" s="262"/>
      <c r="R5664" s="331"/>
    </row>
    <row r="5665" s="1" customFormat="true" ht="12.75" hidden="false" customHeight="false" outlineLevel="0" collapsed="false">
      <c r="A5665" s="262" t="n">
        <v>20</v>
      </c>
      <c r="B5665" s="332" t="s">
        <v>1225</v>
      </c>
      <c r="C5665" s="332" t="s">
        <v>830</v>
      </c>
      <c r="D5665" s="332" t="s">
        <v>1348</v>
      </c>
      <c r="E5665" s="262"/>
      <c r="F5665" s="331" t="n">
        <v>4.1</v>
      </c>
      <c r="G5665" s="333" t="n">
        <v>713</v>
      </c>
      <c r="H5665" s="333" t="n">
        <f aca="false">A5665*G5665*(1-H5664/100)</f>
        <v>14260</v>
      </c>
      <c r="I5665" s="334" t="n">
        <v>508.95</v>
      </c>
      <c r="J5665" s="334" t="n">
        <f aca="false">(A5665*I5665)/J5664*K5664</f>
        <v>9239.4</v>
      </c>
      <c r="K5665" s="335" t="n">
        <f aca="false">H5665-J5665</f>
        <v>5020.6</v>
      </c>
      <c r="L5665" s="330"/>
      <c r="M5665" s="262"/>
      <c r="N5665" s="262" t="n">
        <v>508.95</v>
      </c>
      <c r="O5665" s="262" t="n">
        <v>5.8</v>
      </c>
      <c r="P5665" s="262" t="n">
        <v>763.425</v>
      </c>
      <c r="Q5665" s="262" t="n">
        <v>712.53</v>
      </c>
      <c r="R5665" s="331" t="n">
        <f aca="false">A5665*F5665</f>
        <v>82</v>
      </c>
    </row>
    <row r="5666" s="1" customFormat="true" ht="12.75" hidden="false" customHeight="false" outlineLevel="0" collapsed="false">
      <c r="A5666" s="336" t="n">
        <f aca="false">SUM(A5665:A5665)</f>
        <v>20</v>
      </c>
      <c r="B5666" s="336" t="s">
        <v>377</v>
      </c>
      <c r="C5666" s="336"/>
      <c r="D5666" s="336"/>
      <c r="E5666" s="336"/>
      <c r="F5666" s="337" t="n">
        <f aca="false">R5666</f>
        <v>82</v>
      </c>
      <c r="G5666" s="338"/>
      <c r="H5666" s="339" t="n">
        <f aca="false">SUM(H5665:H5665)</f>
        <v>14260</v>
      </c>
      <c r="I5666" s="340"/>
      <c r="J5666" s="341" t="n">
        <f aca="false">SUM(J5665:J5665)</f>
        <v>9239.4</v>
      </c>
      <c r="K5666" s="335" t="n">
        <f aca="false">SUM(K5665:K5665)</f>
        <v>5020.6</v>
      </c>
      <c r="L5666" s="330"/>
      <c r="M5666" s="262"/>
      <c r="N5666" s="262"/>
      <c r="O5666" s="262"/>
      <c r="P5666" s="262"/>
      <c r="Q5666" s="262"/>
      <c r="R5666" s="331" t="n">
        <f aca="false">SUM(R5665:R5665)</f>
        <v>82</v>
      </c>
    </row>
    <row r="5667" s="1" customFormat="true" ht="12.75" hidden="false" customHeight="false" outlineLevel="0" collapsed="false">
      <c r="A5667" s="262"/>
      <c r="B5667" s="272" t="s">
        <v>914</v>
      </c>
      <c r="C5667" s="342"/>
      <c r="D5667" s="342"/>
      <c r="E5667" s="262"/>
      <c r="F5667" s="262"/>
      <c r="G5667" s="333"/>
      <c r="H5667" s="343" t="n">
        <v>0</v>
      </c>
      <c r="I5667" s="344" t="n">
        <f aca="false">K5668/J5668</f>
        <v>0.54339026343702</v>
      </c>
      <c r="J5667" s="345"/>
      <c r="K5667" s="335"/>
      <c r="L5667" s="330"/>
      <c r="M5667" s="262"/>
      <c r="N5667" s="262"/>
      <c r="O5667" s="262"/>
      <c r="P5667" s="262"/>
      <c r="Q5667" s="262"/>
      <c r="R5667" s="331"/>
    </row>
    <row r="5668" s="1" customFormat="true" ht="13.5" hidden="false" customHeight="false" outlineLevel="0" collapsed="false">
      <c r="A5668" s="346"/>
      <c r="B5668" s="346" t="s">
        <v>915</v>
      </c>
      <c r="C5668" s="346"/>
      <c r="D5668" s="346"/>
      <c r="E5668" s="346"/>
      <c r="F5668" s="347"/>
      <c r="G5668" s="348"/>
      <c r="H5668" s="349" t="n">
        <f aca="false">SUM(H5666:H5667)</f>
        <v>14260</v>
      </c>
      <c r="I5668" s="350" t="n">
        <f aca="false">K5668/H5668</f>
        <v>0.352075736325386</v>
      </c>
      <c r="J5668" s="351" t="n">
        <f aca="false">SUM(J5666:J5667)</f>
        <v>9239.4</v>
      </c>
      <c r="K5668" s="352" t="n">
        <f aca="false">H5668-J5668</f>
        <v>5020.6</v>
      </c>
      <c r="L5668" s="330"/>
      <c r="M5668" s="262"/>
      <c r="N5668" s="262"/>
      <c r="O5668" s="262"/>
      <c r="P5668" s="262"/>
      <c r="Q5668" s="262"/>
      <c r="R5668" s="331"/>
    </row>
    <row r="5669" s="1" customFormat="true" ht="13.5" hidden="false" customHeight="false" outlineLevel="0" collapsed="false">
      <c r="A5669" s="262"/>
      <c r="B5669" s="332"/>
      <c r="C5669" s="342"/>
      <c r="D5669" s="342"/>
      <c r="E5669" s="262"/>
      <c r="F5669" s="262"/>
      <c r="G5669" s="262"/>
      <c r="H5669" s="262"/>
      <c r="I5669" s="354"/>
      <c r="J5669" s="354"/>
      <c r="K5669" s="355"/>
      <c r="L5669" s="330"/>
      <c r="M5669" s="262"/>
      <c r="N5669" s="262"/>
      <c r="O5669" s="262"/>
      <c r="P5669" s="262"/>
      <c r="Q5669" s="262"/>
      <c r="R5669" s="331"/>
    </row>
    <row r="5670" s="1" customFormat="true" ht="13.5" hidden="false" customHeight="false" outlineLevel="0" collapsed="false">
      <c r="A5670" s="322"/>
      <c r="B5670" s="323" t="s">
        <v>5412</v>
      </c>
      <c r="C5670" s="324" t="s">
        <v>5413</v>
      </c>
      <c r="D5670" s="325" t="n">
        <v>42817</v>
      </c>
      <c r="E5670" s="322"/>
      <c r="F5670" s="322" t="s">
        <v>5411</v>
      </c>
      <c r="G5670" s="324"/>
      <c r="H5670" s="326" t="n">
        <v>0</v>
      </c>
      <c r="I5670" s="327" t="s">
        <v>358</v>
      </c>
      <c r="J5670" s="328" t="n">
        <v>65</v>
      </c>
      <c r="K5670" s="329" t="n">
        <v>59</v>
      </c>
      <c r="L5670" s="330"/>
      <c r="M5670" s="262"/>
      <c r="N5670" s="262"/>
      <c r="O5670" s="262"/>
      <c r="P5670" s="262"/>
      <c r="Q5670" s="262"/>
      <c r="R5670" s="331"/>
    </row>
    <row r="5671" s="1" customFormat="true" ht="12.75" hidden="false" customHeight="false" outlineLevel="0" collapsed="false">
      <c r="A5671" s="262" t="n">
        <v>10</v>
      </c>
      <c r="B5671" s="332" t="s">
        <v>5414</v>
      </c>
      <c r="C5671" s="332" t="s">
        <v>1556</v>
      </c>
      <c r="D5671" s="332" t="s">
        <v>5415</v>
      </c>
      <c r="E5671" s="262"/>
      <c r="F5671" s="331" t="n">
        <v>0.7</v>
      </c>
      <c r="G5671" s="333" t="n">
        <v>296</v>
      </c>
      <c r="H5671" s="333" t="n">
        <f aca="false">A5671*G5671*(1-H5670/100)</f>
        <v>2960</v>
      </c>
      <c r="I5671" s="334" t="n">
        <v>219.375</v>
      </c>
      <c r="J5671" s="334" t="n">
        <f aca="false">(A5671*I5671)/J5670*K5670</f>
        <v>1991.25</v>
      </c>
      <c r="K5671" s="335" t="n">
        <f aca="false">H5671-J5671</f>
        <v>968.75</v>
      </c>
      <c r="L5671" s="330"/>
      <c r="M5671" s="262"/>
      <c r="N5671" s="262" t="n">
        <v>219.375</v>
      </c>
      <c r="O5671" s="262" t="n">
        <v>2.5</v>
      </c>
      <c r="P5671" s="262" t="n">
        <v>438.75</v>
      </c>
      <c r="Q5671" s="262" t="n">
        <v>296</v>
      </c>
      <c r="R5671" s="331" t="n">
        <f aca="false">A5671*F5671</f>
        <v>7</v>
      </c>
    </row>
    <row r="5672" s="1" customFormat="true" ht="12.75" hidden="false" customHeight="false" outlineLevel="0" collapsed="false">
      <c r="A5672" s="336" t="n">
        <f aca="false">SUM(A5671:A5671)</f>
        <v>10</v>
      </c>
      <c r="B5672" s="336" t="s">
        <v>377</v>
      </c>
      <c r="C5672" s="336"/>
      <c r="D5672" s="336"/>
      <c r="E5672" s="336"/>
      <c r="F5672" s="337" t="n">
        <f aca="false">R5672</f>
        <v>7</v>
      </c>
      <c r="G5672" s="338"/>
      <c r="H5672" s="339" t="n">
        <f aca="false">SUM(H5671:H5671)</f>
        <v>2960</v>
      </c>
      <c r="I5672" s="340"/>
      <c r="J5672" s="341" t="n">
        <f aca="false">SUM(J5671:J5671)</f>
        <v>1991.25</v>
      </c>
      <c r="K5672" s="335" t="n">
        <f aca="false">SUM(K5671:K5671)</f>
        <v>968.75</v>
      </c>
      <c r="L5672" s="330"/>
      <c r="M5672" s="262"/>
      <c r="N5672" s="262"/>
      <c r="O5672" s="262"/>
      <c r="P5672" s="262"/>
      <c r="Q5672" s="262"/>
      <c r="R5672" s="331" t="n">
        <f aca="false">SUM(R5671:R5671)</f>
        <v>7</v>
      </c>
    </row>
    <row r="5673" s="1" customFormat="true" ht="12.75" hidden="false" customHeight="false" outlineLevel="0" collapsed="false">
      <c r="A5673" s="262"/>
      <c r="B5673" s="272" t="s">
        <v>914</v>
      </c>
      <c r="C5673" s="342"/>
      <c r="D5673" s="342"/>
      <c r="E5673" s="262"/>
      <c r="F5673" s="262"/>
      <c r="G5673" s="333"/>
      <c r="H5673" s="343" t="n">
        <v>0</v>
      </c>
      <c r="I5673" s="344" t="n">
        <f aca="false">K5674/J5674</f>
        <v>0.486503452605148</v>
      </c>
      <c r="J5673" s="345"/>
      <c r="K5673" s="335"/>
      <c r="L5673" s="330"/>
      <c r="M5673" s="262"/>
      <c r="N5673" s="262"/>
      <c r="O5673" s="262"/>
      <c r="P5673" s="262"/>
      <c r="Q5673" s="262"/>
      <c r="R5673" s="331"/>
    </row>
    <row r="5674" s="1" customFormat="true" ht="13.5" hidden="false" customHeight="false" outlineLevel="0" collapsed="false">
      <c r="A5674" s="346"/>
      <c r="B5674" s="346" t="s">
        <v>915</v>
      </c>
      <c r="C5674" s="346"/>
      <c r="D5674" s="346"/>
      <c r="E5674" s="346"/>
      <c r="F5674" s="347"/>
      <c r="G5674" s="348"/>
      <c r="H5674" s="349" t="n">
        <f aca="false">SUM(H5672:H5673)</f>
        <v>2960</v>
      </c>
      <c r="I5674" s="350" t="n">
        <f aca="false">K5674/H5674</f>
        <v>0.327280405405405</v>
      </c>
      <c r="J5674" s="351" t="n">
        <f aca="false">SUM(J5672:J5673)</f>
        <v>1991.25</v>
      </c>
      <c r="K5674" s="352" t="n">
        <f aca="false">H5674-J5674</f>
        <v>968.75</v>
      </c>
      <c r="L5674" s="330"/>
      <c r="M5674" s="262"/>
      <c r="N5674" s="262"/>
      <c r="O5674" s="262"/>
      <c r="P5674" s="262"/>
      <c r="Q5674" s="262"/>
      <c r="R5674" s="331"/>
    </row>
    <row r="5675" s="1" customFormat="true" ht="13.5" hidden="false" customHeight="false" outlineLevel="0" collapsed="false">
      <c r="A5675" s="262"/>
      <c r="B5675" s="332"/>
      <c r="C5675" s="342"/>
      <c r="D5675" s="342"/>
      <c r="E5675" s="262"/>
      <c r="F5675" s="262"/>
      <c r="G5675" s="262"/>
      <c r="H5675" s="262"/>
      <c r="I5675" s="354"/>
      <c r="J5675" s="354"/>
      <c r="K5675" s="355"/>
      <c r="L5675" s="330"/>
      <c r="M5675" s="262"/>
      <c r="N5675" s="262"/>
      <c r="O5675" s="262"/>
      <c r="P5675" s="262"/>
      <c r="Q5675" s="262"/>
      <c r="R5675" s="331"/>
    </row>
    <row r="5676" s="1" customFormat="true" ht="13.5" hidden="false" customHeight="false" outlineLevel="0" collapsed="false">
      <c r="A5676" s="322"/>
      <c r="B5676" s="323" t="s">
        <v>1540</v>
      </c>
      <c r="C5676" s="324" t="s">
        <v>1541</v>
      </c>
      <c r="D5676" s="325" t="n">
        <v>42817</v>
      </c>
      <c r="E5676" s="322"/>
      <c r="F5676" s="322" t="s">
        <v>5411</v>
      </c>
      <c r="G5676" s="324"/>
      <c r="H5676" s="326" t="n">
        <v>5</v>
      </c>
      <c r="I5676" s="327" t="s">
        <v>358</v>
      </c>
      <c r="J5676" s="328" t="n">
        <v>65</v>
      </c>
      <c r="K5676" s="329" t="n">
        <v>59</v>
      </c>
      <c r="L5676" s="330"/>
      <c r="M5676" s="262"/>
      <c r="N5676" s="262"/>
      <c r="O5676" s="262"/>
      <c r="P5676" s="262"/>
      <c r="Q5676" s="262"/>
      <c r="R5676" s="331"/>
    </row>
    <row r="5677" s="1" customFormat="true" ht="12.75" hidden="false" customHeight="false" outlineLevel="0" collapsed="false">
      <c r="A5677" s="262" t="n">
        <v>5</v>
      </c>
      <c r="B5677" s="332" t="s">
        <v>5416</v>
      </c>
      <c r="C5677" s="332" t="s">
        <v>5417</v>
      </c>
      <c r="D5677" s="332" t="s">
        <v>5418</v>
      </c>
      <c r="E5677" s="262"/>
      <c r="F5677" s="331" t="n">
        <v>33.2</v>
      </c>
      <c r="G5677" s="333" t="n">
        <v>5506</v>
      </c>
      <c r="H5677" s="333" t="n">
        <f aca="false">A5677*G5677*(1-H5676/100)</f>
        <v>26153.5</v>
      </c>
      <c r="I5677" s="334" t="n">
        <v>4078.62</v>
      </c>
      <c r="J5677" s="334" t="n">
        <f aca="false">(A5677*I5677)/J5676*K5676</f>
        <v>18510.66</v>
      </c>
      <c r="K5677" s="335" t="n">
        <f aca="false">H5677-J5677</f>
        <v>7642.84</v>
      </c>
      <c r="L5677" s="330"/>
      <c r="M5677" s="262"/>
      <c r="N5677" s="262" t="n">
        <v>4078.62</v>
      </c>
      <c r="O5677" s="262" t="n">
        <v>46.48</v>
      </c>
      <c r="P5677" s="262" t="n">
        <v>6117.93</v>
      </c>
      <c r="Q5677" s="262" t="n">
        <v>5506.137</v>
      </c>
      <c r="R5677" s="331" t="n">
        <f aca="false">A5677*F5677</f>
        <v>166</v>
      </c>
    </row>
    <row r="5678" s="1" customFormat="true" ht="12.75" hidden="false" customHeight="false" outlineLevel="0" collapsed="false">
      <c r="A5678" s="336" t="n">
        <f aca="false">SUM(A5677:A5677)</f>
        <v>5</v>
      </c>
      <c r="B5678" s="336" t="s">
        <v>377</v>
      </c>
      <c r="C5678" s="336"/>
      <c r="D5678" s="336"/>
      <c r="E5678" s="336"/>
      <c r="F5678" s="337" t="n">
        <f aca="false">R5678</f>
        <v>166</v>
      </c>
      <c r="G5678" s="338"/>
      <c r="H5678" s="339" t="n">
        <f aca="false">SUM(H5677:H5677)</f>
        <v>26153.5</v>
      </c>
      <c r="I5678" s="340"/>
      <c r="J5678" s="341" t="n">
        <f aca="false">SUM(J5677:J5677)</f>
        <v>18510.66</v>
      </c>
      <c r="K5678" s="335" t="n">
        <f aca="false">SUM(K5677:K5677)</f>
        <v>7642.84</v>
      </c>
      <c r="L5678" s="330"/>
      <c r="M5678" s="262"/>
      <c r="N5678" s="262"/>
      <c r="O5678" s="262"/>
      <c r="P5678" s="262"/>
      <c r="Q5678" s="262"/>
      <c r="R5678" s="331" t="n">
        <f aca="false">SUM(R5677:R5677)</f>
        <v>166</v>
      </c>
    </row>
    <row r="5679" s="1" customFormat="true" ht="12.75" hidden="false" customHeight="false" outlineLevel="0" collapsed="false">
      <c r="A5679" s="262"/>
      <c r="B5679" s="272" t="s">
        <v>914</v>
      </c>
      <c r="C5679" s="342"/>
      <c r="D5679" s="342"/>
      <c r="E5679" s="262"/>
      <c r="F5679" s="262"/>
      <c r="G5679" s="333"/>
      <c r="H5679" s="343" t="n">
        <v>0</v>
      </c>
      <c r="I5679" s="344" t="n">
        <f aca="false">K5680/J5680</f>
        <v>0.412888573395006</v>
      </c>
      <c r="J5679" s="345"/>
      <c r="K5679" s="335"/>
      <c r="L5679" s="330"/>
      <c r="M5679" s="262"/>
      <c r="N5679" s="262"/>
      <c r="O5679" s="262"/>
      <c r="P5679" s="262"/>
      <c r="Q5679" s="262"/>
      <c r="R5679" s="331"/>
    </row>
    <row r="5680" s="1" customFormat="true" ht="13.5" hidden="false" customHeight="false" outlineLevel="0" collapsed="false">
      <c r="A5680" s="346"/>
      <c r="B5680" s="346" t="s">
        <v>915</v>
      </c>
      <c r="C5680" s="346"/>
      <c r="D5680" s="346"/>
      <c r="E5680" s="346"/>
      <c r="F5680" s="347"/>
      <c r="G5680" s="348"/>
      <c r="H5680" s="349" t="n">
        <f aca="false">SUM(H5678:H5679)</f>
        <v>26153.5</v>
      </c>
      <c r="I5680" s="350" t="n">
        <f aca="false">K5680/H5680</f>
        <v>0.292230103045482</v>
      </c>
      <c r="J5680" s="351" t="n">
        <f aca="false">SUM(J5678:J5679)</f>
        <v>18510.66</v>
      </c>
      <c r="K5680" s="352" t="n">
        <f aca="false">H5680-J5680</f>
        <v>7642.84</v>
      </c>
      <c r="L5680" s="330"/>
      <c r="M5680" s="262"/>
      <c r="N5680" s="262"/>
      <c r="O5680" s="262"/>
      <c r="P5680" s="262"/>
      <c r="Q5680" s="262"/>
      <c r="R5680" s="331"/>
    </row>
    <row r="5681" s="1" customFormat="true" ht="13.5" hidden="false" customHeight="false" outlineLevel="0" collapsed="false">
      <c r="A5681" s="262"/>
      <c r="B5681" s="272" t="s">
        <v>5419</v>
      </c>
      <c r="C5681" s="342"/>
      <c r="D5681" s="342"/>
      <c r="E5681" s="262"/>
      <c r="F5681" s="262"/>
      <c r="G5681" s="262"/>
      <c r="H5681" s="262"/>
      <c r="I5681" s="354"/>
      <c r="J5681" s="354"/>
      <c r="K5681" s="355"/>
      <c r="L5681" s="330"/>
      <c r="M5681" s="262"/>
      <c r="N5681" s="262"/>
      <c r="O5681" s="262"/>
      <c r="P5681" s="262"/>
      <c r="Q5681" s="262"/>
      <c r="R5681" s="331"/>
    </row>
    <row r="5682" s="1" customFormat="true" ht="13.5" hidden="false" customHeight="false" outlineLevel="0" collapsed="false">
      <c r="A5682" s="322"/>
      <c r="B5682" s="272" t="s">
        <v>5419</v>
      </c>
      <c r="C5682" s="324"/>
      <c r="E5682" s="322"/>
      <c r="F5682" s="322" t="s">
        <v>5411</v>
      </c>
      <c r="G5682" s="325" t="n">
        <v>42817</v>
      </c>
      <c r="H5682" s="326" t="n">
        <v>0</v>
      </c>
      <c r="I5682" s="327" t="s">
        <v>358</v>
      </c>
      <c r="J5682" s="328" t="n">
        <v>65</v>
      </c>
      <c r="K5682" s="329" t="n">
        <v>59</v>
      </c>
      <c r="L5682" s="330"/>
      <c r="M5682" s="262"/>
      <c r="N5682" s="262"/>
      <c r="O5682" s="262"/>
      <c r="P5682" s="262"/>
      <c r="Q5682" s="262"/>
      <c r="R5682" s="331"/>
    </row>
    <row r="5683" s="1" customFormat="true" ht="12.75" hidden="false" customHeight="false" outlineLevel="0" collapsed="false">
      <c r="A5683" s="262" t="n">
        <v>10</v>
      </c>
      <c r="B5683" s="332" t="s">
        <v>1337</v>
      </c>
      <c r="C5683" s="332" t="s">
        <v>786</v>
      </c>
      <c r="D5683" s="332" t="s">
        <v>1338</v>
      </c>
      <c r="E5683" s="262"/>
      <c r="F5683" s="331" t="n">
        <v>5.6</v>
      </c>
      <c r="G5683" s="333" t="n">
        <v>962</v>
      </c>
      <c r="H5683" s="333" t="n">
        <f aca="false">A5683*G5683*(1-H5682/100)</f>
        <v>9620</v>
      </c>
      <c r="I5683" s="334" t="n">
        <v>712.53</v>
      </c>
      <c r="J5683" s="334" t="n">
        <f aca="false">(A5683*I5683)/J5682*K5682</f>
        <v>6467.58</v>
      </c>
      <c r="K5683" s="335" t="n">
        <f aca="false">H5683-J5683</f>
        <v>3152.42</v>
      </c>
      <c r="L5683" s="330"/>
      <c r="M5683" s="262"/>
      <c r="N5683" s="262" t="n">
        <v>712.53</v>
      </c>
      <c r="O5683" s="262" t="n">
        <v>8.12</v>
      </c>
      <c r="P5683" s="262" t="n">
        <v>1070</v>
      </c>
      <c r="Q5683" s="262" t="n">
        <v>961.9155</v>
      </c>
      <c r="R5683" s="331" t="n">
        <f aca="false">A5683*F5683</f>
        <v>56</v>
      </c>
    </row>
    <row r="5684" s="1" customFormat="true" ht="12.75" hidden="false" customHeight="false" outlineLevel="0" collapsed="false">
      <c r="A5684" s="262" t="n">
        <v>5</v>
      </c>
      <c r="B5684" s="332" t="s">
        <v>1219</v>
      </c>
      <c r="C5684" s="332" t="s">
        <v>830</v>
      </c>
      <c r="D5684" s="332" t="s">
        <v>1347</v>
      </c>
      <c r="E5684" s="262"/>
      <c r="F5684" s="331" t="n">
        <v>2.5</v>
      </c>
      <c r="G5684" s="333" t="n">
        <v>430</v>
      </c>
      <c r="H5684" s="333" t="n">
        <f aca="false">A5684*G5684*(1-H5682/100)</f>
        <v>2150</v>
      </c>
      <c r="I5684" s="334" t="n">
        <v>318.5</v>
      </c>
      <c r="J5684" s="334" t="n">
        <f aca="false">(A5684*I5684)/J5682*K5682</f>
        <v>1445.5</v>
      </c>
      <c r="K5684" s="335" t="n">
        <f aca="false">H5684-J5684</f>
        <v>704.5</v>
      </c>
      <c r="L5684" s="330"/>
      <c r="M5684" s="262"/>
      <c r="N5684" s="262" t="n">
        <v>318.5</v>
      </c>
      <c r="O5684" s="262" t="n">
        <v>3.5</v>
      </c>
      <c r="P5684" s="262" t="n">
        <v>573.3</v>
      </c>
      <c r="Q5684" s="262" t="n">
        <v>429.975</v>
      </c>
      <c r="R5684" s="331" t="n">
        <f aca="false">A5684*F5684</f>
        <v>12.5</v>
      </c>
    </row>
    <row r="5685" s="1" customFormat="true" ht="12.75" hidden="false" customHeight="false" outlineLevel="0" collapsed="false">
      <c r="A5685" s="262" t="n">
        <v>20</v>
      </c>
      <c r="B5685" s="332" t="s">
        <v>1225</v>
      </c>
      <c r="C5685" s="332" t="s">
        <v>830</v>
      </c>
      <c r="D5685" s="332" t="s">
        <v>1348</v>
      </c>
      <c r="E5685" s="262"/>
      <c r="F5685" s="331" t="n">
        <v>4.1</v>
      </c>
      <c r="G5685" s="333" t="n">
        <v>713</v>
      </c>
      <c r="H5685" s="333" t="n">
        <f aca="false">A5685*G5685*(1-H5682/100)</f>
        <v>14260</v>
      </c>
      <c r="I5685" s="334" t="n">
        <v>508.95</v>
      </c>
      <c r="J5685" s="334" t="n">
        <f aca="false">(A5685*I5685)/J5682*K5682</f>
        <v>9239.4</v>
      </c>
      <c r="K5685" s="335" t="n">
        <f aca="false">H5685-J5685</f>
        <v>5020.6</v>
      </c>
      <c r="L5685" s="330"/>
      <c r="M5685" s="262"/>
      <c r="N5685" s="262" t="n">
        <v>508.95</v>
      </c>
      <c r="O5685" s="262" t="n">
        <v>5.8</v>
      </c>
      <c r="P5685" s="262" t="n">
        <v>763.425</v>
      </c>
      <c r="Q5685" s="262" t="n">
        <v>712.53</v>
      </c>
      <c r="R5685" s="331" t="n">
        <f aca="false">A5685*F5685</f>
        <v>82</v>
      </c>
    </row>
    <row r="5686" s="1" customFormat="true" ht="12.75" hidden="false" customHeight="false" outlineLevel="0" collapsed="false">
      <c r="A5686" s="262" t="n">
        <v>5</v>
      </c>
      <c r="B5686" s="332" t="s">
        <v>837</v>
      </c>
      <c r="C5686" s="332" t="s">
        <v>833</v>
      </c>
      <c r="D5686" s="332" t="s">
        <v>1304</v>
      </c>
      <c r="E5686" s="262"/>
      <c r="F5686" s="331" t="n">
        <v>0.09</v>
      </c>
      <c r="G5686" s="333" t="n">
        <v>52</v>
      </c>
      <c r="H5686" s="333" t="n">
        <f aca="false">A5686*G5686*(1-H5682/100)</f>
        <v>260</v>
      </c>
      <c r="I5686" s="334" t="n">
        <v>34.58</v>
      </c>
      <c r="J5686" s="334" t="n">
        <f aca="false">(A5686*I5686)/J5682*K5682</f>
        <v>156.94</v>
      </c>
      <c r="K5686" s="335" t="n">
        <f aca="false">H5686-J5686</f>
        <v>103.06</v>
      </c>
      <c r="L5686" s="330"/>
      <c r="M5686" s="262"/>
      <c r="N5686" s="262" t="n">
        <v>34.58</v>
      </c>
      <c r="O5686" s="262" t="n">
        <v>0.38</v>
      </c>
      <c r="P5686" s="262" t="n">
        <v>51.87</v>
      </c>
      <c r="Q5686" s="262" t="n">
        <v>51.87</v>
      </c>
      <c r="R5686" s="331" t="n">
        <f aca="false">A5686*F5686</f>
        <v>0.45</v>
      </c>
    </row>
    <row r="5687" s="1" customFormat="true" ht="12.75" hidden="false" customHeight="false" outlineLevel="0" collapsed="false">
      <c r="A5687" s="262" t="n">
        <v>5</v>
      </c>
      <c r="B5687" s="332" t="s">
        <v>844</v>
      </c>
      <c r="C5687" s="332" t="s">
        <v>842</v>
      </c>
      <c r="D5687" s="332" t="s">
        <v>1305</v>
      </c>
      <c r="E5687" s="262"/>
      <c r="F5687" s="331" t="n">
        <v>0.03</v>
      </c>
      <c r="G5687" s="333" t="n">
        <v>30</v>
      </c>
      <c r="H5687" s="333" t="n">
        <f aca="false">A5687*G5687*(1-H5682/100)</f>
        <v>150</v>
      </c>
      <c r="I5687" s="334" t="n">
        <v>22.75</v>
      </c>
      <c r="J5687" s="334" t="n">
        <f aca="false">(A5687*I5687)/J5682*K5682</f>
        <v>103.25</v>
      </c>
      <c r="K5687" s="335" t="n">
        <f aca="false">H5687-J5687</f>
        <v>46.75</v>
      </c>
      <c r="L5687" s="330"/>
      <c r="M5687" s="262"/>
      <c r="N5687" s="262" t="n">
        <v>22.75</v>
      </c>
      <c r="O5687" s="262" t="n">
        <v>0.25</v>
      </c>
      <c r="P5687" s="262" t="n">
        <v>50</v>
      </c>
      <c r="Q5687" s="262" t="n">
        <v>29.575</v>
      </c>
      <c r="R5687" s="331" t="n">
        <f aca="false">A5687*F5687</f>
        <v>0.15</v>
      </c>
    </row>
    <row r="5688" s="1" customFormat="true" ht="12.75" hidden="false" customHeight="false" outlineLevel="0" collapsed="false">
      <c r="A5688" s="262" t="n">
        <v>5</v>
      </c>
      <c r="B5688" s="332" t="s">
        <v>5416</v>
      </c>
      <c r="C5688" s="332" t="s">
        <v>5417</v>
      </c>
      <c r="D5688" s="332" t="s">
        <v>5418</v>
      </c>
      <c r="E5688" s="262"/>
      <c r="F5688" s="331" t="n">
        <v>33.2</v>
      </c>
      <c r="G5688" s="333" t="n">
        <v>5506</v>
      </c>
      <c r="H5688" s="333" t="n">
        <f aca="false">A5688*G5688*(1-H5682/100)</f>
        <v>27530</v>
      </c>
      <c r="I5688" s="334" t="n">
        <v>4078.62</v>
      </c>
      <c r="J5688" s="334" t="n">
        <f aca="false">(A5688*I5688)/J5682*K5682</f>
        <v>18510.66</v>
      </c>
      <c r="K5688" s="335" t="n">
        <f aca="false">H5688-J5688</f>
        <v>9019.34</v>
      </c>
      <c r="L5688" s="330"/>
      <c r="M5688" s="262"/>
      <c r="N5688" s="262" t="n">
        <v>4078.62</v>
      </c>
      <c r="O5688" s="262" t="n">
        <v>46.48</v>
      </c>
      <c r="P5688" s="262" t="n">
        <v>6117.93</v>
      </c>
      <c r="Q5688" s="262" t="n">
        <v>5506.137</v>
      </c>
      <c r="R5688" s="331" t="n">
        <f aca="false">A5688*F5688</f>
        <v>166</v>
      </c>
    </row>
    <row r="5689" s="1" customFormat="true" ht="12.75" hidden="false" customHeight="false" outlineLevel="0" collapsed="false">
      <c r="A5689" s="262" t="n">
        <v>3</v>
      </c>
      <c r="B5689" s="332" t="s">
        <v>5420</v>
      </c>
      <c r="C5689" s="332" t="s">
        <v>5421</v>
      </c>
      <c r="D5689" s="332" t="s">
        <v>5422</v>
      </c>
      <c r="E5689" s="262"/>
      <c r="F5689" s="331" t="n">
        <v>13</v>
      </c>
      <c r="G5689" s="333" t="n">
        <v>3317</v>
      </c>
      <c r="H5689" s="333" t="n">
        <f aca="false">A5689*G5689*(1-H5682/100)</f>
        <v>9951</v>
      </c>
      <c r="I5689" s="334" t="n">
        <v>2457</v>
      </c>
      <c r="J5689" s="334" t="n">
        <f aca="false">(A5689*I5689)/J5682*K5682</f>
        <v>6690.6</v>
      </c>
      <c r="K5689" s="335" t="n">
        <f aca="false">H5689-J5689</f>
        <v>3260.4</v>
      </c>
      <c r="L5689" s="330"/>
      <c r="M5689" s="262"/>
      <c r="N5689" s="262" t="n">
        <v>2457</v>
      </c>
      <c r="O5689" s="262" t="n">
        <v>28</v>
      </c>
      <c r="P5689" s="262" t="n">
        <v>4000</v>
      </c>
      <c r="Q5689" s="262" t="n">
        <v>3316.95</v>
      </c>
      <c r="R5689" s="331" t="n">
        <f aca="false">A5689*F5689</f>
        <v>39</v>
      </c>
    </row>
    <row r="5690" s="1" customFormat="true" ht="12.75" hidden="false" customHeight="false" outlineLevel="0" collapsed="false">
      <c r="A5690" s="262" t="n">
        <v>3</v>
      </c>
      <c r="B5690" s="332" t="s">
        <v>5423</v>
      </c>
      <c r="C5690" s="332" t="s">
        <v>5424</v>
      </c>
      <c r="D5690" s="332" t="s">
        <v>5425</v>
      </c>
      <c r="E5690" s="262"/>
      <c r="F5690" s="331"/>
      <c r="G5690" s="333" t="n">
        <v>1974</v>
      </c>
      <c r="H5690" s="333" t="n">
        <f aca="false">A5690*G5690*(1-H5682/100)</f>
        <v>5922</v>
      </c>
      <c r="I5690" s="334" t="n">
        <v>1462.5</v>
      </c>
      <c r="J5690" s="334" t="n">
        <f aca="false">(A5690*I5690)/J5682*K5682</f>
        <v>3982.5</v>
      </c>
      <c r="K5690" s="335" t="n">
        <f aca="false">H5690-J5690</f>
        <v>1939.5</v>
      </c>
      <c r="L5690" s="330"/>
      <c r="M5690" s="262"/>
      <c r="N5690" s="262" t="n">
        <v>1462.5</v>
      </c>
      <c r="O5690" s="262" t="n">
        <v>15</v>
      </c>
      <c r="P5690" s="262" t="n">
        <v>2500</v>
      </c>
      <c r="Q5690" s="262" t="n">
        <v>1974.375</v>
      </c>
      <c r="R5690" s="331" t="n">
        <f aca="false">A5690*F5690</f>
        <v>0</v>
      </c>
    </row>
    <row r="5691" s="1" customFormat="true" ht="12.75" hidden="false" customHeight="false" outlineLevel="0" collapsed="false">
      <c r="A5691" s="262" t="n">
        <v>12</v>
      </c>
      <c r="B5691" s="332" t="s">
        <v>3871</v>
      </c>
      <c r="C5691" s="332" t="s">
        <v>3872</v>
      </c>
      <c r="D5691" s="332" t="s">
        <v>3873</v>
      </c>
      <c r="E5691" s="262"/>
      <c r="F5691" s="331"/>
      <c r="G5691" s="333" t="n">
        <v>474</v>
      </c>
      <c r="H5691" s="333" t="n">
        <f aca="false">A5691*G5691*(1-H5682/100)</f>
        <v>5688</v>
      </c>
      <c r="I5691" s="334" t="n">
        <v>263.25</v>
      </c>
      <c r="J5691" s="334" t="n">
        <f aca="false">(A5691*I5691)/J5682*K5682</f>
        <v>2867.4</v>
      </c>
      <c r="K5691" s="335" t="n">
        <f aca="false">H5691-J5691</f>
        <v>2820.6</v>
      </c>
      <c r="L5691" s="330"/>
      <c r="M5691" s="262"/>
      <c r="N5691" s="262" t="n">
        <v>263.25</v>
      </c>
      <c r="O5691" s="262" t="n">
        <v>3</v>
      </c>
      <c r="P5691" s="262" t="n">
        <v>500</v>
      </c>
      <c r="Q5691" s="262" t="n">
        <v>473.85</v>
      </c>
      <c r="R5691" s="331" t="n">
        <f aca="false">A5691*F5691</f>
        <v>0</v>
      </c>
    </row>
    <row r="5692" s="1" customFormat="true" ht="12.75" hidden="false" customHeight="false" outlineLevel="0" collapsed="false">
      <c r="A5692" s="262" t="n">
        <v>1</v>
      </c>
      <c r="B5692" s="332" t="s">
        <v>3877</v>
      </c>
      <c r="C5692" s="332" t="s">
        <v>5426</v>
      </c>
      <c r="D5692" s="332" t="s">
        <v>3879</v>
      </c>
      <c r="E5692" s="262"/>
      <c r="F5692" s="331"/>
      <c r="G5692" s="333" t="n">
        <v>4607</v>
      </c>
      <c r="H5692" s="333" t="n">
        <f aca="false">A5692*G5692*(1-H5682/100)</f>
        <v>4607</v>
      </c>
      <c r="I5692" s="334" t="n">
        <v>3412.5</v>
      </c>
      <c r="J5692" s="334" t="n">
        <f aca="false">(A5692*I5692)/J5682*K5682</f>
        <v>3097.5</v>
      </c>
      <c r="K5692" s="335" t="n">
        <f aca="false">H5692-J5692</f>
        <v>1509.5</v>
      </c>
      <c r="L5692" s="330"/>
      <c r="M5692" s="262"/>
      <c r="N5692" s="262" t="n">
        <v>3412.5</v>
      </c>
      <c r="O5692" s="262" t="n">
        <v>35</v>
      </c>
      <c r="P5692" s="262" t="n">
        <v>7000</v>
      </c>
      <c r="Q5692" s="262" t="n">
        <v>4606.875</v>
      </c>
      <c r="R5692" s="331" t="n">
        <f aca="false">A5692*F5692</f>
        <v>0</v>
      </c>
    </row>
    <row r="5693" s="1" customFormat="true" ht="12.75" hidden="false" customHeight="false" outlineLevel="0" collapsed="false">
      <c r="A5693" s="262" t="n">
        <v>5</v>
      </c>
      <c r="B5693" s="332" t="s">
        <v>5427</v>
      </c>
      <c r="C5693" s="332" t="s">
        <v>5428</v>
      </c>
      <c r="D5693" s="332" t="s">
        <v>5429</v>
      </c>
      <c r="E5693" s="262"/>
      <c r="F5693" s="331" t="n">
        <v>0.076</v>
      </c>
      <c r="G5693" s="333" t="n">
        <v>1112</v>
      </c>
      <c r="H5693" s="333" t="n">
        <f aca="false">A5693*G5693*(1-H5682/100)</f>
        <v>5560</v>
      </c>
      <c r="I5693" s="334" t="n">
        <v>823.9725</v>
      </c>
      <c r="J5693" s="334" t="n">
        <f aca="false">(A5693*I5693)/J5682*K5682</f>
        <v>3739.5675</v>
      </c>
      <c r="K5693" s="335" t="n">
        <f aca="false">H5693-J5693</f>
        <v>1820.4325</v>
      </c>
      <c r="L5693" s="330"/>
      <c r="M5693" s="262"/>
      <c r="N5693" s="262" t="n">
        <v>823.9725</v>
      </c>
      <c r="O5693" s="262" t="n">
        <v>9.39</v>
      </c>
      <c r="P5693" s="262" t="n">
        <v>1230</v>
      </c>
      <c r="Q5693" s="262" t="n">
        <v>1112.3629</v>
      </c>
      <c r="R5693" s="331" t="n">
        <f aca="false">A5693*F5693</f>
        <v>0.38</v>
      </c>
    </row>
    <row r="5694" s="1" customFormat="true" ht="12.75" hidden="false" customHeight="false" outlineLevel="0" collapsed="false">
      <c r="A5694" s="262" t="n">
        <v>4</v>
      </c>
      <c r="B5694" s="332" t="s">
        <v>3802</v>
      </c>
      <c r="C5694" s="332" t="s">
        <v>1907</v>
      </c>
      <c r="D5694" s="332" t="s">
        <v>3803</v>
      </c>
      <c r="E5694" s="262"/>
      <c r="F5694" s="331" t="n">
        <v>0.045</v>
      </c>
      <c r="G5694" s="333" t="n">
        <v>137</v>
      </c>
      <c r="H5694" s="333" t="n">
        <f aca="false">A5694*G5694*(1-H5682/100)</f>
        <v>548</v>
      </c>
      <c r="I5694" s="334" t="n">
        <v>91.26</v>
      </c>
      <c r="J5694" s="334" t="n">
        <f aca="false">(A5694*I5694)/J5682*K5682</f>
        <v>331.344</v>
      </c>
      <c r="K5694" s="335" t="n">
        <f aca="false">H5694-J5694</f>
        <v>216.656</v>
      </c>
      <c r="L5694" s="330"/>
      <c r="M5694" s="262"/>
      <c r="N5694" s="262" t="n">
        <v>91.26</v>
      </c>
      <c r="O5694" s="262" t="n">
        <v>1.04</v>
      </c>
      <c r="P5694" s="262" t="n">
        <v>140</v>
      </c>
      <c r="Q5694" s="262" t="n">
        <v>136.89</v>
      </c>
      <c r="R5694" s="331" t="n">
        <f aca="false">A5694*F5694</f>
        <v>0.18</v>
      </c>
    </row>
    <row r="5695" s="1" customFormat="true" ht="12.75" hidden="false" customHeight="false" outlineLevel="0" collapsed="false">
      <c r="A5695" s="262" t="n">
        <v>2</v>
      </c>
      <c r="B5695" s="332" t="s">
        <v>5430</v>
      </c>
      <c r="C5695" s="332" t="s">
        <v>1907</v>
      </c>
      <c r="D5695" s="332" t="s">
        <v>5431</v>
      </c>
      <c r="E5695" s="262"/>
      <c r="F5695" s="331"/>
      <c r="G5695" s="333" t="n">
        <v>161</v>
      </c>
      <c r="H5695" s="333" t="n">
        <f aca="false">A5695*G5695*(1-H5682/100)</f>
        <v>322</v>
      </c>
      <c r="I5695" s="334" t="n">
        <v>119.34</v>
      </c>
      <c r="J5695" s="334" t="n">
        <f aca="false">(A5695*I5695)/J5682*K5682</f>
        <v>216.648</v>
      </c>
      <c r="K5695" s="335" t="n">
        <f aca="false">H5695-J5695</f>
        <v>105.352</v>
      </c>
      <c r="L5695" s="330"/>
      <c r="M5695" s="262"/>
      <c r="N5695" s="262" t="n">
        <v>119.34</v>
      </c>
      <c r="O5695" s="262" t="n">
        <v>1.36</v>
      </c>
      <c r="P5695" s="262" t="n">
        <v>180</v>
      </c>
      <c r="Q5695" s="262" t="n">
        <v>161.109</v>
      </c>
      <c r="R5695" s="331" t="n">
        <f aca="false">A5695*F5695</f>
        <v>0</v>
      </c>
    </row>
    <row r="5696" s="1" customFormat="true" ht="12.75" hidden="false" customHeight="false" outlineLevel="0" collapsed="false">
      <c r="A5696" s="262" t="n">
        <v>43</v>
      </c>
      <c r="B5696" s="332" t="s">
        <v>1944</v>
      </c>
      <c r="C5696" s="332" t="s">
        <v>1680</v>
      </c>
      <c r="D5696" s="332" t="s">
        <v>1945</v>
      </c>
      <c r="E5696" s="262"/>
      <c r="F5696" s="331" t="n">
        <v>0.05</v>
      </c>
      <c r="G5696" s="333" t="n">
        <v>175</v>
      </c>
      <c r="H5696" s="333" t="n">
        <f aca="false">A5696*G5696*(1-H5682/100)</f>
        <v>7525</v>
      </c>
      <c r="I5696" s="334" t="n">
        <v>244.53</v>
      </c>
      <c r="J5696" s="334" t="n">
        <f aca="false">(A5696*I5696)/J5682*K5682</f>
        <v>9544.194</v>
      </c>
      <c r="K5696" s="335" t="n">
        <f aca="false">H5696-J5696</f>
        <v>-2019.194</v>
      </c>
      <c r="L5696" s="330"/>
      <c r="M5696" s="262"/>
      <c r="N5696" s="262" t="n">
        <v>244.53</v>
      </c>
      <c r="O5696" s="262" t="n">
        <v>2.78666666666667</v>
      </c>
      <c r="P5696" s="262" t="n">
        <v>370</v>
      </c>
      <c r="Q5696" s="262" t="n">
        <v>175</v>
      </c>
      <c r="R5696" s="331" t="n">
        <f aca="false">A5696*F5696</f>
        <v>2.15</v>
      </c>
    </row>
    <row r="5697" s="1" customFormat="true" ht="12.75" hidden="false" customHeight="false" outlineLevel="0" collapsed="false">
      <c r="A5697" s="262" t="n">
        <v>10</v>
      </c>
      <c r="B5697" s="332" t="s">
        <v>3230</v>
      </c>
      <c r="C5697" s="332" t="s">
        <v>3231</v>
      </c>
      <c r="D5697" s="332" t="s">
        <v>3232</v>
      </c>
      <c r="E5697" s="262"/>
      <c r="F5697" s="331" t="n">
        <v>0.75</v>
      </c>
      <c r="G5697" s="333" t="n">
        <v>490</v>
      </c>
      <c r="H5697" s="333" t="n">
        <f aca="false">A5697*G5697*(1-H5682/100)</f>
        <v>4900</v>
      </c>
      <c r="I5697" s="334" t="n">
        <v>363.285</v>
      </c>
      <c r="J5697" s="334" t="n">
        <f aca="false">(A5697*I5697)/J5682*K5682</f>
        <v>3297.51</v>
      </c>
      <c r="K5697" s="335" t="n">
        <f aca="false">H5697-J5697</f>
        <v>1602.49</v>
      </c>
      <c r="L5697" s="330"/>
      <c r="M5697" s="262"/>
      <c r="N5697" s="262" t="n">
        <v>363.285</v>
      </c>
      <c r="O5697" s="262" t="n">
        <v>4.14</v>
      </c>
      <c r="P5697" s="262" t="n">
        <v>650</v>
      </c>
      <c r="Q5697" s="262" t="n">
        <v>490</v>
      </c>
      <c r="R5697" s="331" t="n">
        <f aca="false">A5697*F5697</f>
        <v>7.5</v>
      </c>
    </row>
    <row r="5698" s="1" customFormat="true" ht="12.75" hidden="false" customHeight="false" outlineLevel="0" collapsed="false">
      <c r="A5698" s="262" t="n">
        <v>10</v>
      </c>
      <c r="B5698" s="332" t="s">
        <v>5414</v>
      </c>
      <c r="C5698" s="332" t="s">
        <v>1556</v>
      </c>
      <c r="D5698" s="332" t="s">
        <v>5415</v>
      </c>
      <c r="E5698" s="262"/>
      <c r="F5698" s="331" t="n">
        <v>0.7</v>
      </c>
      <c r="G5698" s="333" t="n">
        <v>296</v>
      </c>
      <c r="H5698" s="333" t="n">
        <f aca="false">A5698*G5698*(1-H5682/100)</f>
        <v>2960</v>
      </c>
      <c r="I5698" s="334" t="n">
        <v>219.375</v>
      </c>
      <c r="J5698" s="334" t="n">
        <f aca="false">(A5698*I5698)/J5682*K5682</f>
        <v>1991.25</v>
      </c>
      <c r="K5698" s="335" t="n">
        <f aca="false">H5698-J5698</f>
        <v>968.75</v>
      </c>
      <c r="L5698" s="330"/>
      <c r="M5698" s="262"/>
      <c r="N5698" s="262" t="n">
        <v>219.375</v>
      </c>
      <c r="O5698" s="262" t="n">
        <v>2.5</v>
      </c>
      <c r="P5698" s="262" t="n">
        <v>438.75</v>
      </c>
      <c r="Q5698" s="262" t="n">
        <v>296</v>
      </c>
      <c r="R5698" s="331" t="n">
        <f aca="false">A5698*F5698</f>
        <v>7</v>
      </c>
    </row>
    <row r="5699" s="1" customFormat="true" ht="12.75" hidden="false" customHeight="false" outlineLevel="0" collapsed="false">
      <c r="A5699" s="262" t="n">
        <v>4</v>
      </c>
      <c r="B5699" s="332" t="s">
        <v>2475</v>
      </c>
      <c r="C5699" s="332" t="s">
        <v>2069</v>
      </c>
      <c r="D5699" s="332" t="s">
        <v>2476</v>
      </c>
      <c r="E5699" s="262"/>
      <c r="F5699" s="331" t="n">
        <v>0.02</v>
      </c>
      <c r="G5699" s="333" t="n">
        <v>107</v>
      </c>
      <c r="H5699" s="333" t="n">
        <f aca="false">A5699*G5699*(1-H5682/100)</f>
        <v>428</v>
      </c>
      <c r="I5699" s="334" t="n">
        <v>78.975</v>
      </c>
      <c r="J5699" s="334" t="n">
        <f aca="false">(A5699*I5699)/J5682*K5682</f>
        <v>286.74</v>
      </c>
      <c r="K5699" s="335" t="n">
        <f aca="false">H5699-J5699</f>
        <v>141.26</v>
      </c>
      <c r="L5699" s="330"/>
      <c r="M5699" s="262"/>
      <c r="N5699" s="262" t="n">
        <v>78.975</v>
      </c>
      <c r="O5699" s="262" t="n">
        <v>0.9</v>
      </c>
      <c r="P5699" s="262" t="n">
        <v>158</v>
      </c>
      <c r="Q5699" s="262" t="n">
        <v>107</v>
      </c>
      <c r="R5699" s="331" t="n">
        <f aca="false">A5699*F5699</f>
        <v>0.08</v>
      </c>
    </row>
    <row r="5700" s="1" customFormat="true" ht="12.75" hidden="false" customHeight="false" outlineLevel="0" collapsed="false">
      <c r="A5700" s="336" t="n">
        <f aca="false">SUM(A5683:A5699)</f>
        <v>147</v>
      </c>
      <c r="B5700" s="336" t="s">
        <v>377</v>
      </c>
      <c r="C5700" s="336"/>
      <c r="D5700" s="336"/>
      <c r="E5700" s="336"/>
      <c r="F5700" s="337" t="n">
        <f aca="false">R5700</f>
        <v>373.39</v>
      </c>
      <c r="G5700" s="338"/>
      <c r="H5700" s="339" t="n">
        <f aca="false">SUM(H5683:H5699)</f>
        <v>102381</v>
      </c>
      <c r="I5700" s="340"/>
      <c r="J5700" s="341" t="n">
        <f aca="false">SUM(J5683:J5699)</f>
        <v>71968.5835</v>
      </c>
      <c r="K5700" s="335" t="n">
        <f aca="false">SUM(K5683:K5699)</f>
        <v>30412.4165</v>
      </c>
      <c r="L5700" s="330"/>
      <c r="M5700" s="262"/>
      <c r="N5700" s="262"/>
      <c r="O5700" s="262"/>
      <c r="P5700" s="262"/>
      <c r="Q5700" s="262"/>
      <c r="R5700" s="331" t="n">
        <f aca="false">SUM(R5683:R5699)</f>
        <v>373.39</v>
      </c>
    </row>
    <row r="5701" s="1" customFormat="true" ht="12.75" hidden="false" customHeight="false" outlineLevel="0" collapsed="false">
      <c r="A5701" s="262"/>
      <c r="B5701" s="272" t="s">
        <v>914</v>
      </c>
      <c r="C5701" s="342"/>
      <c r="D5701" s="342"/>
      <c r="E5701" s="262"/>
      <c r="F5701" s="262"/>
      <c r="G5701" s="333"/>
      <c r="H5701" s="343" t="n">
        <v>0</v>
      </c>
      <c r="I5701" s="344" t="n">
        <f aca="false">K5702/J5702</f>
        <v>0.422579061876353</v>
      </c>
      <c r="J5701" s="345"/>
      <c r="K5701" s="335"/>
      <c r="L5701" s="330"/>
      <c r="M5701" s="262"/>
      <c r="N5701" s="262"/>
      <c r="O5701" s="262"/>
      <c r="P5701" s="262"/>
      <c r="Q5701" s="262"/>
      <c r="R5701" s="331"/>
    </row>
    <row r="5702" s="1" customFormat="true" ht="13.5" hidden="false" customHeight="false" outlineLevel="0" collapsed="false">
      <c r="A5702" s="346"/>
      <c r="B5702" s="346" t="s">
        <v>915</v>
      </c>
      <c r="C5702" s="346"/>
      <c r="D5702" s="346"/>
      <c r="E5702" s="346"/>
      <c r="F5702" s="347"/>
      <c r="G5702" s="348"/>
      <c r="H5702" s="349" t="n">
        <f aca="false">SUM(H5700:H5701)</f>
        <v>102381</v>
      </c>
      <c r="I5702" s="350" t="n">
        <f aca="false">K5702/H5702</f>
        <v>0.297051371836571</v>
      </c>
      <c r="J5702" s="351" t="n">
        <f aca="false">SUM(J5700:J5701)</f>
        <v>71968.5835</v>
      </c>
      <c r="K5702" s="352" t="n">
        <f aca="false">H5702-J5702</f>
        <v>30412.4165</v>
      </c>
      <c r="L5702" s="330"/>
      <c r="M5702" s="262"/>
      <c r="N5702" s="262"/>
      <c r="O5702" s="262"/>
      <c r="P5702" s="262"/>
      <c r="Q5702" s="262"/>
      <c r="R5702" s="331"/>
    </row>
    <row r="5703" s="1" customFormat="true" ht="13.5" hidden="false" customHeight="false" outlineLevel="0" collapsed="false">
      <c r="A5703" s="262"/>
      <c r="B5703" s="332"/>
      <c r="C5703" s="342"/>
      <c r="D5703" s="342"/>
      <c r="E5703" s="262"/>
      <c r="F5703" s="262"/>
      <c r="G5703" s="262"/>
      <c r="H5703" s="262"/>
      <c r="I5703" s="354"/>
      <c r="J5703" s="354"/>
      <c r="K5703" s="355"/>
      <c r="L5703" s="330"/>
      <c r="M5703" s="262"/>
      <c r="N5703" s="262"/>
      <c r="O5703" s="262"/>
      <c r="P5703" s="262"/>
      <c r="Q5703" s="262"/>
      <c r="R5703" s="331"/>
    </row>
    <row r="5704" s="1" customFormat="true" ht="13.5" hidden="false" customHeight="false" outlineLevel="0" collapsed="false">
      <c r="A5704" s="322"/>
      <c r="B5704" s="323" t="s">
        <v>5432</v>
      </c>
      <c r="C5704" s="324" t="s">
        <v>2027</v>
      </c>
      <c r="D5704" s="325" t="n">
        <v>42818</v>
      </c>
      <c r="E5704" s="322"/>
      <c r="F5704" s="322" t="s">
        <v>5433</v>
      </c>
      <c r="G5704" s="324"/>
      <c r="H5704" s="326" t="n">
        <v>0</v>
      </c>
      <c r="I5704" s="327" t="s">
        <v>358</v>
      </c>
      <c r="J5704" s="328" t="n">
        <v>65</v>
      </c>
      <c r="K5704" s="329" t="n">
        <v>59</v>
      </c>
      <c r="L5704" s="330"/>
      <c r="M5704" s="262"/>
      <c r="N5704" s="262"/>
      <c r="O5704" s="262"/>
      <c r="P5704" s="262"/>
      <c r="Q5704" s="262"/>
      <c r="R5704" s="331"/>
    </row>
    <row r="5705" s="1" customFormat="true" ht="12.75" hidden="false" customHeight="false" outlineLevel="0" collapsed="false">
      <c r="A5705" s="262" t="n">
        <v>5</v>
      </c>
      <c r="B5705" s="332" t="s">
        <v>799</v>
      </c>
      <c r="C5705" s="332" t="s">
        <v>800</v>
      </c>
      <c r="D5705" s="332" t="s">
        <v>801</v>
      </c>
      <c r="E5705" s="262"/>
      <c r="F5705" s="331" t="n">
        <v>5.8</v>
      </c>
      <c r="G5705" s="333" t="n">
        <v>1100</v>
      </c>
      <c r="H5705" s="333" t="n">
        <f aca="false">A5705*G5705*(1-H5704/100)</f>
        <v>5500</v>
      </c>
      <c r="I5705" s="334" t="n">
        <v>693.225</v>
      </c>
      <c r="J5705" s="334" t="n">
        <f aca="false">(A5705*I5705)/J5704*K5704</f>
        <v>3146.175</v>
      </c>
      <c r="K5705" s="335" t="n">
        <f aca="false">H5705-J5705</f>
        <v>2353.825</v>
      </c>
      <c r="L5705" s="330"/>
      <c r="M5705" s="262"/>
      <c r="N5705" s="262" t="n">
        <v>693.225</v>
      </c>
      <c r="O5705" s="262" t="n">
        <v>7.9</v>
      </c>
      <c r="P5705" s="262" t="n">
        <v>1040</v>
      </c>
      <c r="Q5705" s="262" t="n">
        <v>935.8538</v>
      </c>
      <c r="R5705" s="331" t="n">
        <f aca="false">A5705*F5705</f>
        <v>29</v>
      </c>
    </row>
    <row r="5706" s="1" customFormat="true" ht="12.75" hidden="false" customHeight="false" outlineLevel="0" collapsed="false">
      <c r="A5706" s="336" t="n">
        <f aca="false">SUM(A5705:A5705)</f>
        <v>5</v>
      </c>
      <c r="B5706" s="336" t="s">
        <v>377</v>
      </c>
      <c r="C5706" s="336"/>
      <c r="D5706" s="336"/>
      <c r="E5706" s="336"/>
      <c r="F5706" s="337" t="n">
        <f aca="false">R5706</f>
        <v>29</v>
      </c>
      <c r="G5706" s="338"/>
      <c r="H5706" s="339" t="n">
        <f aca="false">SUM(H5705:H5705)</f>
        <v>5500</v>
      </c>
      <c r="I5706" s="340"/>
      <c r="J5706" s="341" t="n">
        <f aca="false">SUM(J5705:J5705)</f>
        <v>3146.175</v>
      </c>
      <c r="K5706" s="335" t="n">
        <f aca="false">SUM(K5705:K5705)</f>
        <v>2353.825</v>
      </c>
      <c r="L5706" s="330"/>
      <c r="M5706" s="262"/>
      <c r="N5706" s="262"/>
      <c r="O5706" s="262"/>
      <c r="P5706" s="262"/>
      <c r="Q5706" s="262"/>
      <c r="R5706" s="331" t="n">
        <f aca="false">SUM(R5705:R5705)</f>
        <v>29</v>
      </c>
    </row>
    <row r="5707" s="1" customFormat="true" ht="12.75" hidden="false" customHeight="false" outlineLevel="0" collapsed="false">
      <c r="A5707" s="262"/>
      <c r="B5707" s="272" t="s">
        <v>914</v>
      </c>
      <c r="C5707" s="342"/>
      <c r="D5707" s="342"/>
      <c r="E5707" s="262"/>
      <c r="F5707" s="262"/>
      <c r="G5707" s="333"/>
      <c r="H5707" s="343" t="n">
        <v>0</v>
      </c>
      <c r="I5707" s="344" t="n">
        <f aca="false">K5708/J5708</f>
        <v>0.748154505073621</v>
      </c>
      <c r="J5707" s="345"/>
      <c r="K5707" s="335"/>
      <c r="L5707" s="330"/>
      <c r="M5707" s="262"/>
      <c r="N5707" s="262"/>
      <c r="O5707" s="262"/>
      <c r="P5707" s="262"/>
      <c r="Q5707" s="262"/>
      <c r="R5707" s="331"/>
    </row>
    <row r="5708" s="1" customFormat="true" ht="13.5" hidden="false" customHeight="false" outlineLevel="0" collapsed="false">
      <c r="A5708" s="346"/>
      <c r="B5708" s="346" t="s">
        <v>915</v>
      </c>
      <c r="C5708" s="346"/>
      <c r="D5708" s="346"/>
      <c r="E5708" s="346"/>
      <c r="F5708" s="347"/>
      <c r="G5708" s="348"/>
      <c r="H5708" s="349" t="n">
        <f aca="false">SUM(H5706:H5707)</f>
        <v>5500</v>
      </c>
      <c r="I5708" s="350" t="n">
        <f aca="false">K5708/H5708</f>
        <v>0.427968181818182</v>
      </c>
      <c r="J5708" s="351" t="n">
        <f aca="false">SUM(J5706:J5707)</f>
        <v>3146.175</v>
      </c>
      <c r="K5708" s="352" t="n">
        <f aca="false">H5708-J5708</f>
        <v>2353.825</v>
      </c>
      <c r="L5708" s="330"/>
      <c r="M5708" s="262"/>
      <c r="N5708" s="262"/>
      <c r="O5708" s="262"/>
      <c r="P5708" s="262"/>
      <c r="Q5708" s="262"/>
      <c r="R5708" s="331"/>
    </row>
    <row r="5709" s="1" customFormat="true" ht="13.5" hidden="false" customHeight="false" outlineLevel="0" collapsed="false">
      <c r="A5709" s="262"/>
      <c r="B5709" s="332"/>
      <c r="C5709" s="342"/>
      <c r="D5709" s="342"/>
      <c r="E5709" s="262"/>
      <c r="F5709" s="262"/>
      <c r="G5709" s="262"/>
      <c r="H5709" s="262"/>
      <c r="I5709" s="354"/>
      <c r="J5709" s="354"/>
      <c r="K5709" s="355"/>
      <c r="L5709" s="330"/>
      <c r="M5709" s="262"/>
      <c r="N5709" s="262"/>
      <c r="O5709" s="262"/>
      <c r="P5709" s="262"/>
      <c r="Q5709" s="262"/>
      <c r="R5709" s="331"/>
    </row>
    <row r="5710" s="1" customFormat="true" ht="13.5" hidden="false" customHeight="false" outlineLevel="0" collapsed="false">
      <c r="A5710" s="322"/>
      <c r="B5710" s="323" t="s">
        <v>2311</v>
      </c>
      <c r="C5710" s="324" t="s">
        <v>1965</v>
      </c>
      <c r="D5710" s="325" t="n">
        <v>42818</v>
      </c>
      <c r="E5710" s="322"/>
      <c r="F5710" s="322" t="s">
        <v>5433</v>
      </c>
      <c r="G5710" s="324"/>
      <c r="H5710" s="326" t="n">
        <v>0</v>
      </c>
      <c r="I5710" s="327" t="s">
        <v>358</v>
      </c>
      <c r="J5710" s="328" t="n">
        <v>65</v>
      </c>
      <c r="K5710" s="329" t="n">
        <v>59</v>
      </c>
      <c r="L5710" s="330"/>
      <c r="M5710" s="262"/>
      <c r="N5710" s="262"/>
      <c r="O5710" s="262"/>
      <c r="P5710" s="262"/>
      <c r="Q5710" s="262"/>
      <c r="R5710" s="331"/>
    </row>
    <row r="5711" s="1" customFormat="true" ht="12.75" hidden="false" customHeight="false" outlineLevel="0" collapsed="false">
      <c r="A5711" s="262" t="n">
        <v>2</v>
      </c>
      <c r="B5711" s="332" t="s">
        <v>4582</v>
      </c>
      <c r="C5711" s="332" t="s">
        <v>1550</v>
      </c>
      <c r="D5711" s="332" t="s">
        <v>3256</v>
      </c>
      <c r="E5711" s="262"/>
      <c r="F5711" s="331" t="n">
        <v>2.58</v>
      </c>
      <c r="G5711" s="333" t="n">
        <v>1945</v>
      </c>
      <c r="H5711" s="333" t="n">
        <f aca="false">A5711*G5711*(1-H5710/100)</f>
        <v>3890</v>
      </c>
      <c r="I5711" s="334" t="n">
        <v>1341.6</v>
      </c>
      <c r="J5711" s="334" t="n">
        <f aca="false">(A5711*I5711)/J5710*K5710</f>
        <v>2435.52</v>
      </c>
      <c r="K5711" s="335" t="n">
        <f aca="false">H5711-J5711</f>
        <v>1454.48</v>
      </c>
      <c r="L5711" s="330"/>
      <c r="M5711" s="262"/>
      <c r="N5711" s="262" t="n">
        <v>1341.6</v>
      </c>
      <c r="O5711" s="262" t="n">
        <v>13.76</v>
      </c>
      <c r="P5711" s="262" t="n">
        <v>2010</v>
      </c>
      <c r="Q5711" s="262" t="n">
        <v>1945.32</v>
      </c>
      <c r="R5711" s="331" t="n">
        <f aca="false">A5711*F5711</f>
        <v>5.16</v>
      </c>
    </row>
    <row r="5712" s="1" customFormat="true" ht="12.75" hidden="false" customHeight="false" outlineLevel="0" collapsed="false">
      <c r="A5712" s="262" t="n">
        <v>1</v>
      </c>
      <c r="B5712" s="332" t="s">
        <v>5434</v>
      </c>
      <c r="C5712" s="332" t="s">
        <v>5435</v>
      </c>
      <c r="D5712" s="332" t="s">
        <v>5436</v>
      </c>
      <c r="E5712" s="262"/>
      <c r="F5712" s="331" t="n">
        <v>5.45</v>
      </c>
      <c r="G5712" s="333" t="n">
        <v>9781</v>
      </c>
      <c r="H5712" s="333" t="n">
        <f aca="false">A5712*G5712*(1-H5710/100)</f>
        <v>9781</v>
      </c>
      <c r="I5712" s="334" t="n">
        <v>6142.5</v>
      </c>
      <c r="J5712" s="334" t="n">
        <f aca="false">(A5712*I5712)/J5710*K5710</f>
        <v>5575.5</v>
      </c>
      <c r="K5712" s="335" t="n">
        <f aca="false">H5712-J5712</f>
        <v>4205.5</v>
      </c>
      <c r="L5712" s="330"/>
      <c r="M5712" s="262"/>
      <c r="N5712" s="262" t="n">
        <v>6142.5</v>
      </c>
      <c r="O5712" s="262" t="n">
        <v>63</v>
      </c>
      <c r="P5712" s="262" t="n">
        <v>12500</v>
      </c>
      <c r="Q5712" s="262" t="n">
        <v>9213.75</v>
      </c>
      <c r="R5712" s="331" t="n">
        <f aca="false">A5712*F5712</f>
        <v>5.45</v>
      </c>
    </row>
    <row r="5713" s="1" customFormat="true" ht="12.75" hidden="false" customHeight="false" outlineLevel="0" collapsed="false">
      <c r="A5713" s="336" t="n">
        <f aca="false">SUM(A5711:A5712)</f>
        <v>3</v>
      </c>
      <c r="B5713" s="336" t="s">
        <v>377</v>
      </c>
      <c r="C5713" s="336"/>
      <c r="D5713" s="336"/>
      <c r="E5713" s="336"/>
      <c r="F5713" s="337" t="n">
        <f aca="false">R5713</f>
        <v>10.61</v>
      </c>
      <c r="G5713" s="338"/>
      <c r="H5713" s="339" t="n">
        <f aca="false">SUM(H5711:H5712)</f>
        <v>13671</v>
      </c>
      <c r="I5713" s="340"/>
      <c r="J5713" s="341" t="n">
        <f aca="false">SUM(J5711:J5712)</f>
        <v>8011.02</v>
      </c>
      <c r="K5713" s="335" t="n">
        <f aca="false">SUM(K5711:K5712)</f>
        <v>5659.98</v>
      </c>
      <c r="L5713" s="330"/>
      <c r="M5713" s="262"/>
      <c r="N5713" s="262"/>
      <c r="O5713" s="262"/>
      <c r="P5713" s="262"/>
      <c r="Q5713" s="262"/>
      <c r="R5713" s="331" t="n">
        <f aca="false">SUM(R5711:R5712)</f>
        <v>10.61</v>
      </c>
    </row>
    <row r="5714" s="1" customFormat="true" ht="12.75" hidden="false" customHeight="false" outlineLevel="0" collapsed="false">
      <c r="A5714" s="262"/>
      <c r="B5714" s="272" t="s">
        <v>914</v>
      </c>
      <c r="C5714" s="342"/>
      <c r="D5714" s="342"/>
      <c r="E5714" s="262"/>
      <c r="F5714" s="262"/>
      <c r="G5714" s="333"/>
      <c r="H5714" s="343" t="n">
        <v>0</v>
      </c>
      <c r="I5714" s="344" t="n">
        <f aca="false">K5715/J5715</f>
        <v>0.706524262827955</v>
      </c>
      <c r="J5714" s="345"/>
      <c r="K5714" s="335"/>
      <c r="L5714" s="330"/>
      <c r="M5714" s="262"/>
      <c r="N5714" s="262"/>
      <c r="O5714" s="262"/>
      <c r="P5714" s="262"/>
      <c r="Q5714" s="262"/>
      <c r="R5714" s="331"/>
    </row>
    <row r="5715" s="1" customFormat="true" ht="13.5" hidden="false" customHeight="false" outlineLevel="0" collapsed="false">
      <c r="A5715" s="346"/>
      <c r="B5715" s="346" t="s">
        <v>915</v>
      </c>
      <c r="C5715" s="346"/>
      <c r="D5715" s="346"/>
      <c r="E5715" s="346"/>
      <c r="F5715" s="347"/>
      <c r="G5715" s="348"/>
      <c r="H5715" s="349" t="n">
        <f aca="false">SUM(H5713:H5714)</f>
        <v>13671</v>
      </c>
      <c r="I5715" s="350" t="n">
        <f aca="false">K5715/H5715</f>
        <v>0.414013605442177</v>
      </c>
      <c r="J5715" s="351" t="n">
        <f aca="false">SUM(J5713:J5714)</f>
        <v>8011.02</v>
      </c>
      <c r="K5715" s="352" t="n">
        <f aca="false">H5715-J5715</f>
        <v>5659.98</v>
      </c>
      <c r="L5715" s="330"/>
      <c r="M5715" s="262"/>
      <c r="N5715" s="262"/>
      <c r="O5715" s="262"/>
      <c r="P5715" s="262"/>
      <c r="Q5715" s="262"/>
      <c r="R5715" s="331"/>
    </row>
    <row r="5716" s="1" customFormat="true" ht="13.5" hidden="false" customHeight="false" outlineLevel="0" collapsed="false">
      <c r="A5716" s="262"/>
      <c r="B5716" s="332"/>
      <c r="C5716" s="342"/>
      <c r="D5716" s="342"/>
      <c r="E5716" s="262"/>
      <c r="F5716" s="262"/>
      <c r="G5716" s="262"/>
      <c r="H5716" s="262"/>
      <c r="I5716" s="354"/>
      <c r="J5716" s="354"/>
      <c r="K5716" s="355"/>
      <c r="L5716" s="330"/>
      <c r="M5716" s="262"/>
      <c r="N5716" s="262"/>
      <c r="O5716" s="262"/>
      <c r="P5716" s="262"/>
      <c r="Q5716" s="262"/>
      <c r="R5716" s="331"/>
    </row>
    <row r="5717" s="1" customFormat="true" ht="13.5" hidden="false" customHeight="false" outlineLevel="0" collapsed="false">
      <c r="A5717" s="322"/>
      <c r="B5717" s="323" t="s">
        <v>5437</v>
      </c>
      <c r="C5717" s="324" t="s">
        <v>2027</v>
      </c>
      <c r="D5717" s="325" t="n">
        <v>42818</v>
      </c>
      <c r="E5717" s="322"/>
      <c r="F5717" s="322" t="s">
        <v>5433</v>
      </c>
      <c r="G5717" s="324"/>
      <c r="H5717" s="326" t="n">
        <v>0</v>
      </c>
      <c r="I5717" s="327" t="s">
        <v>358</v>
      </c>
      <c r="J5717" s="328" t="n">
        <v>65</v>
      </c>
      <c r="K5717" s="329" t="n">
        <v>59</v>
      </c>
      <c r="L5717" s="330"/>
      <c r="M5717" s="262"/>
      <c r="N5717" s="262"/>
      <c r="O5717" s="262"/>
      <c r="P5717" s="262"/>
      <c r="Q5717" s="262"/>
      <c r="R5717" s="331"/>
    </row>
    <row r="5718" s="1" customFormat="true" ht="12.75" hidden="false" customHeight="false" outlineLevel="0" collapsed="false">
      <c r="A5718" s="262" t="n">
        <v>2</v>
      </c>
      <c r="B5718" s="332" t="s">
        <v>275</v>
      </c>
      <c r="C5718" s="332" t="s">
        <v>780</v>
      </c>
      <c r="D5718" s="332" t="s">
        <v>3783</v>
      </c>
      <c r="E5718" s="262"/>
      <c r="F5718" s="331" t="n">
        <v>17</v>
      </c>
      <c r="G5718" s="333" t="n">
        <v>4300</v>
      </c>
      <c r="H5718" s="333" t="n">
        <f aca="false">A5718*G5718*(1-H5717/100)</f>
        <v>8600</v>
      </c>
      <c r="I5718" s="334" t="n">
        <v>2457</v>
      </c>
      <c r="J5718" s="334" t="n">
        <f aca="false">(A5718*I5718)/J5717*K5717</f>
        <v>4460.4</v>
      </c>
      <c r="K5718" s="335" t="n">
        <f aca="false">H5718-J5718</f>
        <v>4139.6</v>
      </c>
      <c r="L5718" s="330"/>
      <c r="M5718" s="262"/>
      <c r="N5718" s="262" t="n">
        <v>2457</v>
      </c>
      <c r="O5718" s="262" t="n">
        <v>28</v>
      </c>
      <c r="P5718" s="262" t="n">
        <v>3690</v>
      </c>
      <c r="Q5718" s="262" t="n">
        <v>3900</v>
      </c>
      <c r="R5718" s="331" t="n">
        <f aca="false">A5718*F5718</f>
        <v>34</v>
      </c>
    </row>
    <row r="5719" s="1" customFormat="true" ht="12.75" hidden="false" customHeight="false" outlineLevel="0" collapsed="false">
      <c r="A5719" s="262" t="n">
        <v>2</v>
      </c>
      <c r="B5719" s="332" t="s">
        <v>1309</v>
      </c>
      <c r="C5719" s="332" t="s">
        <v>877</v>
      </c>
      <c r="D5719" s="332" t="s">
        <v>1310</v>
      </c>
      <c r="E5719" s="262"/>
      <c r="F5719" s="331" t="n">
        <v>0.42</v>
      </c>
      <c r="G5719" s="333" t="n">
        <v>200</v>
      </c>
      <c r="H5719" s="333" t="n">
        <f aca="false">A5719*G5719*(1-H5717/100)</f>
        <v>400</v>
      </c>
      <c r="I5719" s="334" t="n">
        <v>69.745</v>
      </c>
      <c r="J5719" s="334" t="n">
        <f aca="false">(A5719*I5719)/J5717*K5717</f>
        <v>126.614</v>
      </c>
      <c r="K5719" s="335" t="n">
        <f aca="false">H5719-J5719</f>
        <v>273.386</v>
      </c>
      <c r="L5719" s="330"/>
      <c r="M5719" s="262"/>
      <c r="N5719" s="262" t="n">
        <v>69.745</v>
      </c>
      <c r="O5719" s="262" t="n">
        <v>0.74</v>
      </c>
      <c r="P5719" s="262" t="n">
        <v>200</v>
      </c>
      <c r="Q5719" s="262" t="n">
        <v>108.1047</v>
      </c>
      <c r="R5719" s="331" t="n">
        <f aca="false">A5719*F5719</f>
        <v>0.84</v>
      </c>
    </row>
    <row r="5720" s="1" customFormat="true" ht="12.75" hidden="false" customHeight="false" outlineLevel="0" collapsed="false">
      <c r="A5720" s="336" t="n">
        <f aca="false">SUM(A5718:A5719)</f>
        <v>4</v>
      </c>
      <c r="B5720" s="336" t="s">
        <v>377</v>
      </c>
      <c r="C5720" s="336"/>
      <c r="D5720" s="336"/>
      <c r="E5720" s="336"/>
      <c r="F5720" s="337" t="n">
        <f aca="false">R5720</f>
        <v>34.84</v>
      </c>
      <c r="G5720" s="338"/>
      <c r="H5720" s="339" t="n">
        <f aca="false">SUM(H5718:H5719)</f>
        <v>9000</v>
      </c>
      <c r="I5720" s="340"/>
      <c r="J5720" s="341" t="n">
        <f aca="false">SUM(J5718:J5719)</f>
        <v>4587.014</v>
      </c>
      <c r="K5720" s="335" t="n">
        <f aca="false">SUM(K5718:K5719)</f>
        <v>4412.986</v>
      </c>
      <c r="L5720" s="330"/>
      <c r="M5720" s="262"/>
      <c r="N5720" s="262"/>
      <c r="O5720" s="262"/>
      <c r="P5720" s="262"/>
      <c r="Q5720" s="262"/>
      <c r="R5720" s="331" t="n">
        <f aca="false">SUM(R5718:R5719)</f>
        <v>34.84</v>
      </c>
    </row>
    <row r="5721" s="1" customFormat="true" ht="12.75" hidden="false" customHeight="false" outlineLevel="0" collapsed="false">
      <c r="A5721" s="262"/>
      <c r="B5721" s="272" t="s">
        <v>914</v>
      </c>
      <c r="C5721" s="342"/>
      <c r="D5721" s="342"/>
      <c r="E5721" s="262"/>
      <c r="F5721" s="262"/>
      <c r="G5721" s="333"/>
      <c r="H5721" s="343" t="n">
        <v>0</v>
      </c>
      <c r="I5721" s="344" t="n">
        <f aca="false">K5722/J5722</f>
        <v>0.96206072185522</v>
      </c>
      <c r="J5721" s="345"/>
      <c r="K5721" s="335"/>
      <c r="L5721" s="330"/>
      <c r="M5721" s="262"/>
      <c r="N5721" s="262"/>
      <c r="O5721" s="262"/>
      <c r="P5721" s="262"/>
      <c r="Q5721" s="262"/>
      <c r="R5721" s="331"/>
    </row>
    <row r="5722" s="1" customFormat="true" ht="13.5" hidden="false" customHeight="false" outlineLevel="0" collapsed="false">
      <c r="A5722" s="346"/>
      <c r="B5722" s="346" t="s">
        <v>915</v>
      </c>
      <c r="C5722" s="346"/>
      <c r="D5722" s="346"/>
      <c r="E5722" s="346"/>
      <c r="F5722" s="347"/>
      <c r="G5722" s="348"/>
      <c r="H5722" s="349" t="n">
        <f aca="false">SUM(H5720:H5721)</f>
        <v>9000</v>
      </c>
      <c r="I5722" s="350" t="n">
        <f aca="false">K5722/H5722</f>
        <v>0.490331777777778</v>
      </c>
      <c r="J5722" s="351" t="n">
        <f aca="false">SUM(J5720:J5721)</f>
        <v>4587.014</v>
      </c>
      <c r="K5722" s="352" t="n">
        <f aca="false">H5722-J5722</f>
        <v>4412.986</v>
      </c>
      <c r="L5722" s="330"/>
      <c r="M5722" s="262"/>
      <c r="N5722" s="262"/>
      <c r="O5722" s="262"/>
      <c r="P5722" s="262"/>
      <c r="Q5722" s="262"/>
      <c r="R5722" s="331"/>
    </row>
    <row r="5723" s="1" customFormat="true" ht="13.5" hidden="false" customHeight="false" outlineLevel="0" collapsed="false">
      <c r="A5723" s="262"/>
      <c r="B5723" s="332"/>
      <c r="C5723" s="342"/>
      <c r="D5723" s="342"/>
      <c r="E5723" s="262"/>
      <c r="F5723" s="262"/>
      <c r="G5723" s="262"/>
      <c r="H5723" s="262"/>
      <c r="I5723" s="354"/>
      <c r="J5723" s="354"/>
      <c r="K5723" s="355"/>
      <c r="L5723" s="330"/>
      <c r="M5723" s="262"/>
      <c r="N5723" s="262"/>
      <c r="O5723" s="262"/>
      <c r="P5723" s="262"/>
      <c r="Q5723" s="262"/>
      <c r="R5723" s="331"/>
    </row>
    <row r="5724" s="1" customFormat="true" ht="13.5" hidden="false" customHeight="false" outlineLevel="0" collapsed="false">
      <c r="A5724" s="322"/>
      <c r="B5724" s="323" t="s">
        <v>5438</v>
      </c>
      <c r="C5724" s="324" t="s">
        <v>2027</v>
      </c>
      <c r="D5724" s="325" t="n">
        <v>42818</v>
      </c>
      <c r="E5724" s="322"/>
      <c r="F5724" s="322" t="s">
        <v>5433</v>
      </c>
      <c r="G5724" s="324"/>
      <c r="H5724" s="326" t="n">
        <v>0</v>
      </c>
      <c r="I5724" s="327" t="s">
        <v>358</v>
      </c>
      <c r="J5724" s="328" t="n">
        <v>65</v>
      </c>
      <c r="K5724" s="329" t="n">
        <v>59</v>
      </c>
      <c r="L5724" s="330"/>
      <c r="M5724" s="262"/>
      <c r="N5724" s="262"/>
      <c r="O5724" s="262"/>
      <c r="P5724" s="262"/>
      <c r="Q5724" s="262"/>
      <c r="R5724" s="331"/>
    </row>
    <row r="5725" s="1" customFormat="true" ht="12.75" hidden="false" customHeight="false" outlineLevel="0" collapsed="false">
      <c r="A5725" s="262" t="n">
        <v>1</v>
      </c>
      <c r="B5725" s="332" t="s">
        <v>1999</v>
      </c>
      <c r="C5725" s="332" t="s">
        <v>2000</v>
      </c>
      <c r="D5725" s="332" t="s">
        <v>2001</v>
      </c>
      <c r="E5725" s="262"/>
      <c r="F5725" s="331" t="n">
        <v>54.5</v>
      </c>
      <c r="G5725" s="333" t="n">
        <v>8400</v>
      </c>
      <c r="H5725" s="333" t="n">
        <f aca="false">A5725*G5725*(1-H5724/100)</f>
        <v>8400</v>
      </c>
      <c r="I5725" s="334" t="n">
        <v>5868.72</v>
      </c>
      <c r="J5725" s="334" t="n">
        <f aca="false">(A5725*I5725)/J5724*K5724</f>
        <v>5326.992</v>
      </c>
      <c r="K5725" s="335" t="n">
        <f aca="false">H5725-J5725</f>
        <v>3073.008</v>
      </c>
      <c r="L5725" s="330"/>
      <c r="M5725" s="262"/>
      <c r="N5725" s="262" t="n">
        <v>5868.72</v>
      </c>
      <c r="O5725" s="262" t="n">
        <v>66.88</v>
      </c>
      <c r="P5725" s="262" t="n">
        <v>8803.08</v>
      </c>
      <c r="Q5725" s="262" t="n">
        <v>7922.772</v>
      </c>
      <c r="R5725" s="331" t="n">
        <f aca="false">A5725*F5725</f>
        <v>54.5</v>
      </c>
    </row>
    <row r="5726" s="1" customFormat="true" ht="12.75" hidden="false" customHeight="false" outlineLevel="0" collapsed="false">
      <c r="A5726" s="262" t="n">
        <v>1</v>
      </c>
      <c r="B5726" s="332" t="s">
        <v>5439</v>
      </c>
      <c r="C5726" s="272" t="s">
        <v>4898</v>
      </c>
      <c r="D5726" s="332"/>
      <c r="E5726" s="262"/>
      <c r="F5726" s="331" t="n">
        <v>62.5</v>
      </c>
      <c r="G5726" s="333" t="n">
        <v>18000</v>
      </c>
      <c r="H5726" s="333" t="n">
        <f aca="false">A5726*G5726*(1-H5724/100)</f>
        <v>18000</v>
      </c>
      <c r="I5726" s="334" t="n">
        <v>9707.75</v>
      </c>
      <c r="J5726" s="334" t="n">
        <f aca="false">(A5726*I5726)/J5724*K5724</f>
        <v>8811.65</v>
      </c>
      <c r="K5726" s="335" t="n">
        <f aca="false">H5726-J5726</f>
        <v>9188.35</v>
      </c>
      <c r="L5726" s="330"/>
      <c r="M5726" s="262"/>
      <c r="N5726" s="262" t="n">
        <v>9707.75</v>
      </c>
      <c r="O5726" s="262" t="n">
        <v>103</v>
      </c>
      <c r="P5726" s="262" t="n">
        <v>18000</v>
      </c>
      <c r="Q5726" s="262" t="n">
        <v>13590.85</v>
      </c>
      <c r="R5726" s="331" t="n">
        <f aca="false">A5726*F5726</f>
        <v>62.5</v>
      </c>
    </row>
    <row r="5727" s="1" customFormat="true" ht="12.75" hidden="false" customHeight="false" outlineLevel="0" collapsed="false">
      <c r="A5727" s="336" t="n">
        <f aca="false">SUM(A5725:A5726)</f>
        <v>2</v>
      </c>
      <c r="B5727" s="336" t="s">
        <v>377</v>
      </c>
      <c r="C5727" s="336"/>
      <c r="D5727" s="336"/>
      <c r="E5727" s="336"/>
      <c r="F5727" s="337" t="n">
        <f aca="false">R5727</f>
        <v>117</v>
      </c>
      <c r="G5727" s="338"/>
      <c r="H5727" s="339" t="n">
        <f aca="false">SUM(H5725:H5726)</f>
        <v>26400</v>
      </c>
      <c r="I5727" s="340"/>
      <c r="J5727" s="341" t="n">
        <f aca="false">SUM(J5725:J5726)</f>
        <v>14138.642</v>
      </c>
      <c r="K5727" s="335" t="n">
        <f aca="false">SUM(K5725:K5726)</f>
        <v>12261.358</v>
      </c>
      <c r="L5727" s="330"/>
      <c r="M5727" s="262"/>
      <c r="N5727" s="262"/>
      <c r="O5727" s="262"/>
      <c r="P5727" s="262"/>
      <c r="Q5727" s="262"/>
      <c r="R5727" s="331" t="n">
        <f aca="false">SUM(R5725:R5726)</f>
        <v>117</v>
      </c>
    </row>
    <row r="5728" s="1" customFormat="true" ht="12.75" hidden="false" customHeight="false" outlineLevel="0" collapsed="false">
      <c r="A5728" s="262"/>
      <c r="B5728" s="272" t="s">
        <v>914</v>
      </c>
      <c r="C5728" s="342"/>
      <c r="D5728" s="342"/>
      <c r="E5728" s="262"/>
      <c r="F5728" s="262"/>
      <c r="G5728" s="333"/>
      <c r="H5728" s="343" t="n">
        <v>0</v>
      </c>
      <c r="I5728" s="344" t="n">
        <f aca="false">K5729/J5729</f>
        <v>0.867223174616063</v>
      </c>
      <c r="J5728" s="345"/>
      <c r="K5728" s="335"/>
      <c r="L5728" s="330"/>
      <c r="M5728" s="262"/>
      <c r="N5728" s="262"/>
      <c r="O5728" s="262"/>
      <c r="P5728" s="262"/>
      <c r="Q5728" s="262"/>
      <c r="R5728" s="331"/>
    </row>
    <row r="5729" s="1" customFormat="true" ht="13.5" hidden="false" customHeight="false" outlineLevel="0" collapsed="false">
      <c r="A5729" s="346"/>
      <c r="B5729" s="346" t="s">
        <v>915</v>
      </c>
      <c r="C5729" s="346"/>
      <c r="D5729" s="346"/>
      <c r="E5729" s="346"/>
      <c r="F5729" s="347"/>
      <c r="G5729" s="348"/>
      <c r="H5729" s="349" t="n">
        <f aca="false">SUM(H5727:H5728)</f>
        <v>26400</v>
      </c>
      <c r="I5729" s="350" t="n">
        <f aca="false">K5729/H5729</f>
        <v>0.464445378787879</v>
      </c>
      <c r="J5729" s="351" t="n">
        <f aca="false">SUM(J5727:J5728)</f>
        <v>14138.642</v>
      </c>
      <c r="K5729" s="352" t="n">
        <f aca="false">H5729-J5729</f>
        <v>12261.358</v>
      </c>
      <c r="L5729" s="330"/>
      <c r="M5729" s="262"/>
      <c r="N5729" s="262"/>
      <c r="O5729" s="262"/>
      <c r="P5729" s="262"/>
      <c r="Q5729" s="262"/>
      <c r="R5729" s="331"/>
    </row>
    <row r="5730" s="1" customFormat="true" ht="13.5" hidden="false" customHeight="false" outlineLevel="0" collapsed="false">
      <c r="A5730" s="262"/>
      <c r="B5730" s="332"/>
      <c r="C5730" s="342"/>
      <c r="D5730" s="342"/>
      <c r="E5730" s="262"/>
      <c r="F5730" s="262"/>
      <c r="G5730" s="262"/>
      <c r="H5730" s="262"/>
      <c r="I5730" s="354"/>
      <c r="J5730" s="354"/>
      <c r="K5730" s="355"/>
      <c r="L5730" s="330"/>
      <c r="M5730" s="262"/>
      <c r="N5730" s="262"/>
      <c r="O5730" s="262"/>
      <c r="P5730" s="262"/>
      <c r="Q5730" s="262"/>
      <c r="R5730" s="331"/>
    </row>
    <row r="5731" s="1" customFormat="true" ht="13.5" hidden="false" customHeight="false" outlineLevel="0" collapsed="false">
      <c r="A5731" s="322"/>
      <c r="B5731" s="323" t="s">
        <v>5440</v>
      </c>
      <c r="C5731" s="324" t="s">
        <v>3842</v>
      </c>
      <c r="D5731" s="325" t="n">
        <v>42818</v>
      </c>
      <c r="E5731" s="322"/>
      <c r="F5731" s="322" t="s">
        <v>5433</v>
      </c>
      <c r="G5731" s="324"/>
      <c r="H5731" s="326" t="n">
        <v>0</v>
      </c>
      <c r="I5731" s="327" t="s">
        <v>358</v>
      </c>
      <c r="J5731" s="328" t="n">
        <v>65</v>
      </c>
      <c r="K5731" s="329" t="n">
        <v>59</v>
      </c>
      <c r="L5731" s="330"/>
      <c r="M5731" s="262"/>
      <c r="N5731" s="262"/>
      <c r="O5731" s="262"/>
      <c r="P5731" s="262"/>
      <c r="Q5731" s="262"/>
      <c r="R5731" s="331"/>
    </row>
    <row r="5732" s="1" customFormat="true" ht="12.75" hidden="false" customHeight="false" outlineLevel="0" collapsed="false">
      <c r="A5732" s="262" t="n">
        <v>6</v>
      </c>
      <c r="B5732" s="332" t="s">
        <v>1302</v>
      </c>
      <c r="C5732" s="332" t="s">
        <v>830</v>
      </c>
      <c r="D5732" s="332" t="s">
        <v>1049</v>
      </c>
      <c r="E5732" s="262"/>
      <c r="F5732" s="331" t="n">
        <v>1.1</v>
      </c>
      <c r="G5732" s="333" t="n">
        <v>218</v>
      </c>
      <c r="H5732" s="333" t="n">
        <f aca="false">A5732*G5732*(1-H5731/100)</f>
        <v>1308</v>
      </c>
      <c r="I5732" s="334" t="n">
        <v>145.6</v>
      </c>
      <c r="J5732" s="334" t="n">
        <f aca="false">(A5732*I5732)/J5731*K5731</f>
        <v>792.96</v>
      </c>
      <c r="K5732" s="335" t="n">
        <f aca="false">H5732-J5732</f>
        <v>515.04</v>
      </c>
      <c r="L5732" s="330"/>
      <c r="M5732" s="262"/>
      <c r="N5732" s="262" t="n">
        <v>145.6</v>
      </c>
      <c r="O5732" s="262" t="n">
        <v>1.6</v>
      </c>
      <c r="P5732" s="262" t="n">
        <v>550</v>
      </c>
      <c r="Q5732" s="262" t="n">
        <v>218.4</v>
      </c>
      <c r="R5732" s="331" t="n">
        <f aca="false">A5732*F5732</f>
        <v>6.6</v>
      </c>
    </row>
    <row r="5733" s="1" customFormat="true" ht="12.75" hidden="false" customHeight="false" outlineLevel="0" collapsed="false">
      <c r="A5733" s="262" t="n">
        <v>6</v>
      </c>
      <c r="B5733" s="332" t="s">
        <v>832</v>
      </c>
      <c r="C5733" s="332" t="s">
        <v>833</v>
      </c>
      <c r="D5733" s="332" t="s">
        <v>834</v>
      </c>
      <c r="E5733" s="262"/>
      <c r="F5733" s="331" t="n">
        <v>0.03</v>
      </c>
      <c r="G5733" s="333" t="n">
        <v>36</v>
      </c>
      <c r="H5733" s="333" t="n">
        <f aca="false">A5733*G5733*(1-H5731/100)</f>
        <v>216</v>
      </c>
      <c r="I5733" s="334" t="n">
        <v>22.75</v>
      </c>
      <c r="J5733" s="334" t="n">
        <f aca="false">(A5733*I5733)/J5731*K5731</f>
        <v>123.9</v>
      </c>
      <c r="K5733" s="335" t="n">
        <f aca="false">H5733-J5733</f>
        <v>92.1</v>
      </c>
      <c r="L5733" s="330"/>
      <c r="M5733" s="262"/>
      <c r="N5733" s="262" t="n">
        <v>22.75</v>
      </c>
      <c r="O5733" s="262" t="n">
        <v>0.25</v>
      </c>
      <c r="P5733" s="262" t="n">
        <v>34.125</v>
      </c>
      <c r="Q5733" s="262" t="n">
        <v>36.4</v>
      </c>
      <c r="R5733" s="331" t="n">
        <f aca="false">A5733*F5733</f>
        <v>0.18</v>
      </c>
    </row>
    <row r="5734" s="1" customFormat="true" ht="12.75" hidden="false" customHeight="false" outlineLevel="0" collapsed="false">
      <c r="A5734" s="262" t="n">
        <v>6</v>
      </c>
      <c r="B5734" s="332" t="s">
        <v>841</v>
      </c>
      <c r="C5734" s="332" t="s">
        <v>842</v>
      </c>
      <c r="D5734" s="332" t="s">
        <v>834</v>
      </c>
      <c r="E5734" s="262"/>
      <c r="F5734" s="331" t="n">
        <v>0.02</v>
      </c>
      <c r="G5734" s="333" t="n">
        <v>27</v>
      </c>
      <c r="H5734" s="333" t="n">
        <f aca="false">A5734*G5734*(1-H5731/100)</f>
        <v>162</v>
      </c>
      <c r="I5734" s="334" t="n">
        <v>20.93</v>
      </c>
      <c r="J5734" s="334" t="n">
        <f aca="false">(A5734*I5734)/J5731*K5731</f>
        <v>113.988</v>
      </c>
      <c r="K5734" s="335" t="n">
        <f aca="false">H5734-J5734</f>
        <v>48.012</v>
      </c>
      <c r="L5734" s="330"/>
      <c r="M5734" s="262"/>
      <c r="N5734" s="262" t="n">
        <v>20.93</v>
      </c>
      <c r="O5734" s="262" t="n">
        <v>0.23</v>
      </c>
      <c r="P5734" s="262" t="n">
        <v>31.395</v>
      </c>
      <c r="Q5734" s="262" t="n">
        <v>27.209</v>
      </c>
      <c r="R5734" s="331" t="n">
        <f aca="false">A5734*F5734</f>
        <v>0.12</v>
      </c>
    </row>
    <row r="5735" s="1" customFormat="true" ht="12.75" hidden="false" customHeight="false" outlineLevel="0" collapsed="false">
      <c r="A5735" s="262" t="n">
        <v>2</v>
      </c>
      <c r="B5735" s="332" t="s">
        <v>1415</v>
      </c>
      <c r="C5735" s="332" t="s">
        <v>2799</v>
      </c>
      <c r="D5735" s="332" t="s">
        <v>2800</v>
      </c>
      <c r="E5735" s="262"/>
      <c r="F5735" s="331" t="n">
        <v>3</v>
      </c>
      <c r="G5735" s="333" t="n">
        <v>516</v>
      </c>
      <c r="H5735" s="333" t="n">
        <f aca="false">A5735*G5735*(1-H5731/100)</f>
        <v>1032</v>
      </c>
      <c r="I5735" s="334" t="n">
        <v>382.2</v>
      </c>
      <c r="J5735" s="334" t="n">
        <f aca="false">(A5735*I5735)/J5731*K5731</f>
        <v>693.84</v>
      </c>
      <c r="K5735" s="335" t="n">
        <f aca="false">H5735-J5735</f>
        <v>338.16</v>
      </c>
      <c r="L5735" s="330"/>
      <c r="M5735" s="262"/>
      <c r="N5735" s="262" t="n">
        <v>382.2</v>
      </c>
      <c r="O5735" s="262" t="n">
        <v>4.2</v>
      </c>
      <c r="P5735" s="262" t="n">
        <v>573.3</v>
      </c>
      <c r="Q5735" s="262" t="n">
        <v>515.97</v>
      </c>
      <c r="R5735" s="331" t="n">
        <f aca="false">A5735*F5735</f>
        <v>6</v>
      </c>
    </row>
    <row r="5736" s="1" customFormat="true" ht="12.75" hidden="false" customHeight="false" outlineLevel="0" collapsed="false">
      <c r="A5736" s="262" t="n">
        <v>2</v>
      </c>
      <c r="B5736" s="332" t="s">
        <v>1418</v>
      </c>
      <c r="C5736" s="332" t="s">
        <v>2799</v>
      </c>
      <c r="D5736" s="332" t="s">
        <v>2801</v>
      </c>
      <c r="E5736" s="262"/>
      <c r="F5736" s="331" t="n">
        <v>3</v>
      </c>
      <c r="G5736" s="333" t="n">
        <v>516</v>
      </c>
      <c r="H5736" s="333" t="n">
        <f aca="false">A5736*G5736*(1-H5731/100)</f>
        <v>1032</v>
      </c>
      <c r="I5736" s="334" t="n">
        <v>382.2</v>
      </c>
      <c r="J5736" s="334" t="n">
        <f aca="false">(A5736*I5736)/J5731*K5731</f>
        <v>693.84</v>
      </c>
      <c r="K5736" s="335" t="n">
        <f aca="false">H5736-J5736</f>
        <v>338.16</v>
      </c>
      <c r="L5736" s="330"/>
      <c r="M5736" s="262"/>
      <c r="N5736" s="262" t="n">
        <v>382.2</v>
      </c>
      <c r="O5736" s="262" t="n">
        <v>4.2</v>
      </c>
      <c r="P5736" s="262" t="n">
        <v>573.3</v>
      </c>
      <c r="Q5736" s="262" t="n">
        <v>515.97</v>
      </c>
      <c r="R5736" s="331" t="n">
        <f aca="false">A5736*F5736</f>
        <v>6</v>
      </c>
    </row>
    <row r="5737" s="1" customFormat="true" ht="12.75" hidden="false" customHeight="false" outlineLevel="0" collapsed="false">
      <c r="A5737" s="336" t="n">
        <f aca="false">SUM(A5732:A5736)</f>
        <v>22</v>
      </c>
      <c r="B5737" s="336" t="s">
        <v>377</v>
      </c>
      <c r="C5737" s="336"/>
      <c r="D5737" s="336"/>
      <c r="E5737" s="336"/>
      <c r="F5737" s="337" t="n">
        <f aca="false">R5737</f>
        <v>18.9</v>
      </c>
      <c r="G5737" s="338"/>
      <c r="H5737" s="339" t="n">
        <f aca="false">SUM(H5732:H5736)</f>
        <v>3750</v>
      </c>
      <c r="I5737" s="340"/>
      <c r="J5737" s="341" t="n">
        <f aca="false">SUM(J5732:J5736)</f>
        <v>2418.528</v>
      </c>
      <c r="K5737" s="335" t="n">
        <f aca="false">SUM(K5732:K5736)</f>
        <v>1331.472</v>
      </c>
      <c r="L5737" s="330"/>
      <c r="M5737" s="262"/>
      <c r="N5737" s="262"/>
      <c r="O5737" s="262"/>
      <c r="P5737" s="262"/>
      <c r="Q5737" s="262"/>
      <c r="R5737" s="331" t="n">
        <f aca="false">SUM(R5732:R5736)</f>
        <v>18.9</v>
      </c>
    </row>
    <row r="5738" s="1" customFormat="true" ht="12.75" hidden="false" customHeight="false" outlineLevel="0" collapsed="false">
      <c r="A5738" s="262"/>
      <c r="B5738" s="272" t="s">
        <v>914</v>
      </c>
      <c r="C5738" s="342"/>
      <c r="D5738" s="342"/>
      <c r="E5738" s="262"/>
      <c r="F5738" s="262"/>
      <c r="G5738" s="333"/>
      <c r="H5738" s="343" t="n">
        <v>0</v>
      </c>
      <c r="I5738" s="344" t="n">
        <f aca="false">K5739/J5739</f>
        <v>0.550529909101735</v>
      </c>
      <c r="J5738" s="345"/>
      <c r="K5738" s="335"/>
      <c r="L5738" s="330"/>
      <c r="M5738" s="262"/>
      <c r="N5738" s="262"/>
      <c r="O5738" s="262"/>
      <c r="P5738" s="262"/>
      <c r="Q5738" s="262"/>
      <c r="R5738" s="331"/>
    </row>
    <row r="5739" s="1" customFormat="true" ht="13.5" hidden="false" customHeight="false" outlineLevel="0" collapsed="false">
      <c r="A5739" s="346"/>
      <c r="B5739" s="346" t="s">
        <v>915</v>
      </c>
      <c r="C5739" s="346"/>
      <c r="D5739" s="346"/>
      <c r="E5739" s="346"/>
      <c r="F5739" s="347"/>
      <c r="G5739" s="348"/>
      <c r="H5739" s="349" t="n">
        <f aca="false">SUM(H5737:H5738)</f>
        <v>3750</v>
      </c>
      <c r="I5739" s="350" t="n">
        <f aca="false">K5739/H5739</f>
        <v>0.3550592</v>
      </c>
      <c r="J5739" s="351" t="n">
        <f aca="false">SUM(J5737:J5738)</f>
        <v>2418.528</v>
      </c>
      <c r="K5739" s="352" t="n">
        <f aca="false">H5739-J5739</f>
        <v>1331.472</v>
      </c>
      <c r="L5739" s="330"/>
      <c r="M5739" s="262"/>
      <c r="N5739" s="262"/>
      <c r="O5739" s="262"/>
      <c r="P5739" s="262"/>
      <c r="Q5739" s="262"/>
      <c r="R5739" s="331"/>
    </row>
    <row r="5740" s="1" customFormat="true" ht="13.5" hidden="false" customHeight="false" outlineLevel="0" collapsed="false">
      <c r="A5740" s="262"/>
      <c r="B5740" s="332"/>
      <c r="C5740" s="342"/>
      <c r="D5740" s="342"/>
      <c r="E5740" s="262"/>
      <c r="F5740" s="262"/>
      <c r="G5740" s="262"/>
      <c r="H5740" s="262"/>
      <c r="I5740" s="354"/>
      <c r="J5740" s="354"/>
      <c r="K5740" s="355"/>
      <c r="L5740" s="330"/>
      <c r="M5740" s="262"/>
      <c r="N5740" s="262"/>
      <c r="O5740" s="262"/>
      <c r="P5740" s="262"/>
      <c r="Q5740" s="262"/>
      <c r="R5740" s="331"/>
    </row>
    <row r="5741" s="1" customFormat="true" ht="13.5" hidden="false" customHeight="false" outlineLevel="0" collapsed="false">
      <c r="A5741" s="322"/>
      <c r="B5741" s="323" t="s">
        <v>5441</v>
      </c>
      <c r="C5741" s="324"/>
      <c r="D5741" s="325" t="n">
        <v>42818</v>
      </c>
      <c r="E5741" s="322"/>
      <c r="F5741" s="322" t="s">
        <v>5433</v>
      </c>
      <c r="G5741" s="324"/>
      <c r="H5741" s="326" t="n">
        <v>0</v>
      </c>
      <c r="I5741" s="327" t="s">
        <v>358</v>
      </c>
      <c r="J5741" s="328" t="n">
        <v>65</v>
      </c>
      <c r="K5741" s="329" t="n">
        <v>59</v>
      </c>
      <c r="L5741" s="330"/>
      <c r="M5741" s="262"/>
      <c r="N5741" s="262"/>
      <c r="O5741" s="262"/>
      <c r="P5741" s="262"/>
      <c r="Q5741" s="262"/>
      <c r="R5741" s="331"/>
    </row>
    <row r="5742" s="1" customFormat="true" ht="12.75" hidden="false" customHeight="false" outlineLevel="0" collapsed="false">
      <c r="A5742" s="262" t="n">
        <v>100</v>
      </c>
      <c r="B5742" s="332" t="s">
        <v>2006</v>
      </c>
      <c r="C5742" s="332" t="s">
        <v>2007</v>
      </c>
      <c r="D5742" s="332" t="s">
        <v>2008</v>
      </c>
      <c r="E5742" s="262"/>
      <c r="F5742" s="331" t="n">
        <v>0.18</v>
      </c>
      <c r="G5742" s="333" t="n">
        <v>40</v>
      </c>
      <c r="H5742" s="333" t="n">
        <f aca="false">A5742*G5742*(1-H5741/100)</f>
        <v>4000</v>
      </c>
      <c r="I5742" s="334" t="n">
        <v>28.275</v>
      </c>
      <c r="J5742" s="334" t="n">
        <f aca="false">(A5742*I5742)/J5741*K5741</f>
        <v>2566.5</v>
      </c>
      <c r="K5742" s="335" t="n">
        <f aca="false">H5742-J5742</f>
        <v>1433.5</v>
      </c>
      <c r="L5742" s="330"/>
      <c r="M5742" s="262"/>
      <c r="N5742" s="262" t="n">
        <v>28.275</v>
      </c>
      <c r="O5742" s="262" t="n">
        <v>0.3</v>
      </c>
      <c r="P5742" s="262" t="n">
        <v>50</v>
      </c>
      <c r="Q5742" s="262" t="n">
        <v>39.585</v>
      </c>
      <c r="R5742" s="331" t="n">
        <f aca="false">A5742*F5742</f>
        <v>18</v>
      </c>
    </row>
    <row r="5743" s="1" customFormat="true" ht="12.75" hidden="false" customHeight="false" outlineLevel="0" collapsed="false">
      <c r="A5743" s="262" t="n">
        <v>100</v>
      </c>
      <c r="B5743" s="332" t="s">
        <v>2009</v>
      </c>
      <c r="C5743" s="332" t="s">
        <v>2010</v>
      </c>
      <c r="D5743" s="332" t="s">
        <v>2011</v>
      </c>
      <c r="E5743" s="262"/>
      <c r="F5743" s="331" t="n">
        <v>0.05</v>
      </c>
      <c r="G5743" s="333" t="n">
        <v>20</v>
      </c>
      <c r="H5743" s="333" t="n">
        <f aca="false">A5743*G5743*(1-H5741/100)</f>
        <v>2000</v>
      </c>
      <c r="I5743" s="334" t="n">
        <v>14.1375</v>
      </c>
      <c r="J5743" s="334" t="n">
        <f aca="false">(A5743*I5743)/J5741*K5741</f>
        <v>1283.25</v>
      </c>
      <c r="K5743" s="335" t="n">
        <f aca="false">H5743-J5743</f>
        <v>716.75</v>
      </c>
      <c r="L5743" s="330"/>
      <c r="M5743" s="262"/>
      <c r="N5743" s="262" t="n">
        <v>14.1375</v>
      </c>
      <c r="O5743" s="262" t="n">
        <v>0.15</v>
      </c>
      <c r="P5743" s="262" t="n">
        <v>20</v>
      </c>
      <c r="Q5743" s="262" t="n">
        <v>19.7925</v>
      </c>
      <c r="R5743" s="331" t="n">
        <f aca="false">A5743*F5743</f>
        <v>5</v>
      </c>
    </row>
    <row r="5744" s="1" customFormat="true" ht="12.75" hidden="false" customHeight="false" outlineLevel="0" collapsed="false">
      <c r="A5744" s="262" t="n">
        <v>6</v>
      </c>
      <c r="B5744" s="332" t="s">
        <v>4514</v>
      </c>
      <c r="C5744" s="332" t="s">
        <v>1108</v>
      </c>
      <c r="D5744" s="332" t="s">
        <v>4515</v>
      </c>
      <c r="E5744" s="262"/>
      <c r="F5744" s="331" t="n">
        <v>36</v>
      </c>
      <c r="G5744" s="333" t="n">
        <v>5449</v>
      </c>
      <c r="H5744" s="333" t="n">
        <f aca="false">A5744*G5744*(1-H5741/100)</f>
        <v>32694</v>
      </c>
      <c r="I5744" s="334" t="n">
        <v>4036.5</v>
      </c>
      <c r="J5744" s="334" t="n">
        <f aca="false">(A5744*I5744)/J5741*K5741</f>
        <v>21983.4</v>
      </c>
      <c r="K5744" s="335" t="n">
        <f aca="false">H5744-J5744</f>
        <v>10710.6</v>
      </c>
      <c r="L5744" s="330"/>
      <c r="M5744" s="262"/>
      <c r="N5744" s="262" t="n">
        <v>4036.5</v>
      </c>
      <c r="O5744" s="262" t="n">
        <v>45</v>
      </c>
      <c r="P5744" s="262" t="n">
        <v>6500</v>
      </c>
      <c r="Q5744" s="262" t="n">
        <v>5449.275</v>
      </c>
      <c r="R5744" s="331" t="n">
        <f aca="false">A5744*F5744</f>
        <v>216</v>
      </c>
    </row>
    <row r="5745" s="1" customFormat="true" ht="12.75" hidden="false" customHeight="false" outlineLevel="0" collapsed="false">
      <c r="A5745" s="262" t="n">
        <v>20</v>
      </c>
      <c r="B5745" s="332" t="s">
        <v>1615</v>
      </c>
      <c r="C5745" s="332" t="s">
        <v>1532</v>
      </c>
      <c r="D5745" s="332" t="s">
        <v>1616</v>
      </c>
      <c r="E5745" s="262"/>
      <c r="F5745" s="331" t="n">
        <v>0.3</v>
      </c>
      <c r="G5745" s="333" t="n">
        <v>225</v>
      </c>
      <c r="H5745" s="333" t="n">
        <f aca="false">A5745*G5745*(1-H5741/100)</f>
        <v>4500</v>
      </c>
      <c r="I5745" s="334" t="n">
        <v>158.015</v>
      </c>
      <c r="J5745" s="334" t="n">
        <f aca="false">(A5745*I5745)/J5741*K5741</f>
        <v>2868.58</v>
      </c>
      <c r="K5745" s="335" t="n">
        <f aca="false">H5745-J5745</f>
        <v>1631.42</v>
      </c>
      <c r="L5745" s="330"/>
      <c r="M5745" s="262"/>
      <c r="N5745" s="262" t="n">
        <v>158.015</v>
      </c>
      <c r="O5745" s="262" t="n">
        <v>1.43</v>
      </c>
      <c r="P5745" s="262" t="n">
        <v>500</v>
      </c>
      <c r="Q5745" s="262" t="n">
        <v>225</v>
      </c>
      <c r="R5745" s="331" t="n">
        <f aca="false">A5745*F5745</f>
        <v>6</v>
      </c>
    </row>
    <row r="5746" s="1" customFormat="true" ht="12.75" hidden="false" customHeight="false" outlineLevel="0" collapsed="false">
      <c r="A5746" s="336" t="n">
        <f aca="false">SUM(A5742:A5745)</f>
        <v>226</v>
      </c>
      <c r="B5746" s="336" t="s">
        <v>377</v>
      </c>
      <c r="C5746" s="336"/>
      <c r="D5746" s="336"/>
      <c r="E5746" s="336"/>
      <c r="F5746" s="337" t="n">
        <f aca="false">R5746</f>
        <v>245</v>
      </c>
      <c r="G5746" s="338"/>
      <c r="H5746" s="339" t="n">
        <f aca="false">SUM(H5742:H5745)</f>
        <v>43194</v>
      </c>
      <c r="I5746" s="340"/>
      <c r="J5746" s="341" t="n">
        <f aca="false">SUM(J5742:J5745)</f>
        <v>28701.73</v>
      </c>
      <c r="K5746" s="335" t="n">
        <f aca="false">SUM(K5742:K5745)</f>
        <v>14492.27</v>
      </c>
      <c r="L5746" s="330"/>
      <c r="M5746" s="262"/>
      <c r="N5746" s="262"/>
      <c r="O5746" s="262"/>
      <c r="P5746" s="262"/>
      <c r="Q5746" s="262"/>
      <c r="R5746" s="331" t="n">
        <f aca="false">SUM(R5742:R5745)</f>
        <v>245</v>
      </c>
    </row>
    <row r="5747" s="1" customFormat="true" ht="12.75" hidden="false" customHeight="false" outlineLevel="0" collapsed="false">
      <c r="A5747" s="262"/>
      <c r="B5747" s="272" t="s">
        <v>914</v>
      </c>
      <c r="C5747" s="342"/>
      <c r="D5747" s="342"/>
      <c r="E5747" s="262"/>
      <c r="F5747" s="262"/>
      <c r="G5747" s="333"/>
      <c r="H5747" s="343" t="n">
        <v>0</v>
      </c>
      <c r="I5747" s="344" t="n">
        <f aca="false">K5748/J5748</f>
        <v>0.504926706508632</v>
      </c>
      <c r="J5747" s="345"/>
      <c r="K5747" s="335"/>
      <c r="L5747" s="330"/>
      <c r="M5747" s="262"/>
      <c r="N5747" s="262"/>
      <c r="O5747" s="262"/>
      <c r="P5747" s="262"/>
      <c r="Q5747" s="262"/>
      <c r="R5747" s="331"/>
    </row>
    <row r="5748" s="1" customFormat="true" ht="13.5" hidden="false" customHeight="false" outlineLevel="0" collapsed="false">
      <c r="A5748" s="346"/>
      <c r="B5748" s="346" t="s">
        <v>915</v>
      </c>
      <c r="C5748" s="346"/>
      <c r="D5748" s="346"/>
      <c r="E5748" s="346"/>
      <c r="F5748" s="347"/>
      <c r="G5748" s="348"/>
      <c r="H5748" s="349" t="n">
        <f aca="false">SUM(H5746:H5747)</f>
        <v>43194</v>
      </c>
      <c r="I5748" s="350" t="n">
        <f aca="false">K5748/H5748</f>
        <v>0.335515812381349</v>
      </c>
      <c r="J5748" s="351" t="n">
        <f aca="false">SUM(J5746:J5747)</f>
        <v>28701.73</v>
      </c>
      <c r="K5748" s="352" t="n">
        <f aca="false">H5748-J5748</f>
        <v>14492.27</v>
      </c>
      <c r="L5748" s="330"/>
      <c r="M5748" s="262"/>
      <c r="N5748" s="262"/>
      <c r="O5748" s="262"/>
      <c r="P5748" s="262"/>
      <c r="Q5748" s="262"/>
      <c r="R5748" s="331"/>
    </row>
    <row r="5749" s="1" customFormat="true" ht="13.5" hidden="false" customHeight="false" outlineLevel="0" collapsed="false">
      <c r="A5749" s="262"/>
      <c r="B5749" s="332"/>
      <c r="C5749" s="342"/>
      <c r="D5749" s="342"/>
      <c r="E5749" s="262"/>
      <c r="F5749" s="262"/>
      <c r="G5749" s="262"/>
      <c r="H5749" s="262"/>
      <c r="I5749" s="354"/>
      <c r="J5749" s="354"/>
      <c r="K5749" s="355"/>
      <c r="L5749" s="330"/>
      <c r="M5749" s="262"/>
      <c r="N5749" s="262"/>
      <c r="O5749" s="262"/>
      <c r="P5749" s="262"/>
      <c r="Q5749" s="262"/>
      <c r="R5749" s="331"/>
    </row>
    <row r="5750" s="1" customFormat="true" ht="13.5" hidden="false" customHeight="false" outlineLevel="0" collapsed="false">
      <c r="A5750" s="322"/>
      <c r="B5750" s="323" t="s">
        <v>3618</v>
      </c>
      <c r="C5750" s="324" t="s">
        <v>5442</v>
      </c>
      <c r="D5750" s="325" t="n">
        <v>42818</v>
      </c>
      <c r="E5750" s="322"/>
      <c r="F5750" s="322" t="s">
        <v>5443</v>
      </c>
      <c r="G5750" s="324"/>
      <c r="H5750" s="326" t="n">
        <v>0</v>
      </c>
      <c r="I5750" s="327" t="s">
        <v>358</v>
      </c>
      <c r="J5750" s="328" t="n">
        <v>65</v>
      </c>
      <c r="K5750" s="329" t="n">
        <v>59</v>
      </c>
      <c r="L5750" s="330"/>
      <c r="M5750" s="262"/>
      <c r="N5750" s="262"/>
      <c r="O5750" s="262"/>
      <c r="P5750" s="262"/>
      <c r="Q5750" s="262"/>
      <c r="R5750" s="331"/>
    </row>
    <row r="5751" s="1" customFormat="true" ht="12.75" hidden="false" customHeight="false" outlineLevel="0" collapsed="false">
      <c r="A5751" s="262" t="n">
        <v>5</v>
      </c>
      <c r="B5751" s="332" t="s">
        <v>2725</v>
      </c>
      <c r="C5751" s="332" t="s">
        <v>2726</v>
      </c>
      <c r="D5751" s="332" t="s">
        <v>2727</v>
      </c>
      <c r="E5751" s="262"/>
      <c r="F5751" s="331" t="n">
        <v>7.4</v>
      </c>
      <c r="G5751" s="333" t="n">
        <v>1307</v>
      </c>
      <c r="H5751" s="333" t="n">
        <f aca="false">A5751*G5751*(1-H5750/100)</f>
        <v>6535</v>
      </c>
      <c r="I5751" s="334" t="n">
        <v>967.8825</v>
      </c>
      <c r="J5751" s="334" t="n">
        <f aca="false">(A5751*I5751)/J5750*K5750</f>
        <v>4392.6975</v>
      </c>
      <c r="K5751" s="335" t="n">
        <f aca="false">H5751-J5751</f>
        <v>2142.3025</v>
      </c>
      <c r="L5751" s="330"/>
      <c r="M5751" s="262"/>
      <c r="N5751" s="262" t="n">
        <v>967.8825</v>
      </c>
      <c r="O5751" s="262" t="n">
        <v>11.03</v>
      </c>
      <c r="P5751" s="262" t="n">
        <v>1451.8238</v>
      </c>
      <c r="Q5751" s="262" t="n">
        <v>1306.6414</v>
      </c>
      <c r="R5751" s="331" t="n">
        <f aca="false">A5751*F5751</f>
        <v>37</v>
      </c>
    </row>
    <row r="5752" s="1" customFormat="true" ht="12.75" hidden="false" customHeight="false" outlineLevel="0" collapsed="false">
      <c r="A5752" s="262" t="n">
        <v>5</v>
      </c>
      <c r="B5752" s="332" t="s">
        <v>4048</v>
      </c>
      <c r="C5752" s="332" t="s">
        <v>3642</v>
      </c>
      <c r="D5752" s="332" t="s">
        <v>4049</v>
      </c>
      <c r="E5752" s="262"/>
      <c r="F5752" s="331" t="n">
        <v>11.4</v>
      </c>
      <c r="G5752" s="333" t="n">
        <v>2013</v>
      </c>
      <c r="H5752" s="333" t="n">
        <f aca="false">A5752*G5752*(1-H5750/100)</f>
        <v>10065</v>
      </c>
      <c r="I5752" s="334" t="n">
        <v>1490.8725</v>
      </c>
      <c r="J5752" s="334" t="n">
        <f aca="false">(A5752*I5752)/J5750*K5750</f>
        <v>6766.2675</v>
      </c>
      <c r="K5752" s="335" t="n">
        <f aca="false">H5752-J5752</f>
        <v>3298.7325</v>
      </c>
      <c r="L5752" s="330"/>
      <c r="M5752" s="262"/>
      <c r="N5752" s="262" t="n">
        <v>1490.8725</v>
      </c>
      <c r="O5752" s="262" t="n">
        <v>16.99</v>
      </c>
      <c r="P5752" s="262" t="n">
        <v>2236.3088</v>
      </c>
      <c r="Q5752" s="262" t="n">
        <v>2012.6779</v>
      </c>
      <c r="R5752" s="331" t="n">
        <f aca="false">A5752*F5752</f>
        <v>57</v>
      </c>
    </row>
    <row r="5753" s="1" customFormat="true" ht="12.75" hidden="false" customHeight="false" outlineLevel="0" collapsed="false">
      <c r="A5753" s="262" t="n">
        <v>5</v>
      </c>
      <c r="B5753" s="332" t="s">
        <v>1985</v>
      </c>
      <c r="C5753" s="332" t="s">
        <v>1986</v>
      </c>
      <c r="D5753" s="332" t="s">
        <v>1987</v>
      </c>
      <c r="E5753" s="262"/>
      <c r="F5753" s="331" t="n">
        <v>0.08</v>
      </c>
      <c r="G5753" s="333" t="n">
        <v>215</v>
      </c>
      <c r="H5753" s="333" t="n">
        <f aca="false">A5753*G5753*(1-H5750/100)</f>
        <v>1075</v>
      </c>
      <c r="I5753" s="334" t="n">
        <v>153.5625</v>
      </c>
      <c r="J5753" s="334" t="n">
        <f aca="false">(A5753*I5753)/J5750*K5750</f>
        <v>696.9375</v>
      </c>
      <c r="K5753" s="335" t="n">
        <f aca="false">H5753-J5753</f>
        <v>378.0625</v>
      </c>
      <c r="L5753" s="330"/>
      <c r="M5753" s="262"/>
      <c r="N5753" s="262" t="n">
        <v>153.5625</v>
      </c>
      <c r="O5753" s="262" t="n">
        <v>1.75</v>
      </c>
      <c r="P5753" s="262" t="n">
        <v>268.7344</v>
      </c>
      <c r="Q5753" s="262" t="n">
        <v>214.9875</v>
      </c>
      <c r="R5753" s="331" t="n">
        <f aca="false">A5753*F5753</f>
        <v>0.4</v>
      </c>
    </row>
    <row r="5754" s="1" customFormat="true" ht="12.75" hidden="false" customHeight="false" outlineLevel="0" collapsed="false">
      <c r="A5754" s="262" t="n">
        <v>10</v>
      </c>
      <c r="B5754" s="332" t="s">
        <v>1266</v>
      </c>
      <c r="C5754" s="332" t="s">
        <v>874</v>
      </c>
      <c r="D5754" s="332" t="s">
        <v>1267</v>
      </c>
      <c r="E5754" s="262"/>
      <c r="F5754" s="331" t="n">
        <v>0.25</v>
      </c>
      <c r="G5754" s="333" t="n">
        <v>87</v>
      </c>
      <c r="H5754" s="333" t="n">
        <f aca="false">A5754*G5754*(1-H5750/100)</f>
        <v>870</v>
      </c>
      <c r="I5754" s="334" t="n">
        <v>61.88</v>
      </c>
      <c r="J5754" s="334" t="n">
        <f aca="false">(A5754*I5754)/J5750*K5750</f>
        <v>561.68</v>
      </c>
      <c r="K5754" s="335" t="n">
        <f aca="false">H5754-J5754</f>
        <v>308.32</v>
      </c>
      <c r="L5754" s="330"/>
      <c r="M5754" s="262"/>
      <c r="N5754" s="262" t="n">
        <v>61.88</v>
      </c>
      <c r="O5754" s="262" t="n">
        <v>0.68</v>
      </c>
      <c r="P5754" s="262" t="n">
        <v>185.64</v>
      </c>
      <c r="Q5754" s="262" t="n">
        <v>86.632</v>
      </c>
      <c r="R5754" s="331" t="n">
        <f aca="false">A5754*F5754</f>
        <v>2.5</v>
      </c>
    </row>
    <row r="5755" s="1" customFormat="true" ht="12.75" hidden="false" customHeight="false" outlineLevel="0" collapsed="false">
      <c r="A5755" s="262" t="n">
        <v>20</v>
      </c>
      <c r="B5755" s="332" t="s">
        <v>3047</v>
      </c>
      <c r="C5755" s="332" t="s">
        <v>3048</v>
      </c>
      <c r="D5755" s="332" t="s">
        <v>3049</v>
      </c>
      <c r="E5755" s="262"/>
      <c r="F5755" s="331" t="n">
        <v>0.4</v>
      </c>
      <c r="G5755" s="333" t="n">
        <v>108</v>
      </c>
      <c r="H5755" s="333" t="n">
        <f aca="false">A5755*G5755*(1-H5750/100)</f>
        <v>2160</v>
      </c>
      <c r="I5755" s="334" t="n">
        <v>82.81</v>
      </c>
      <c r="J5755" s="334" t="n">
        <f aca="false">(A5755*I5755)/J5750*K5750</f>
        <v>1503.32</v>
      </c>
      <c r="K5755" s="335" t="n">
        <f aca="false">H5755-J5755</f>
        <v>656.68</v>
      </c>
      <c r="L5755" s="330"/>
      <c r="M5755" s="262"/>
      <c r="N5755" s="262" t="n">
        <v>82.81</v>
      </c>
      <c r="O5755" s="262" t="n">
        <v>0.91</v>
      </c>
      <c r="P5755" s="262" t="n">
        <v>125</v>
      </c>
      <c r="Q5755" s="262" t="n">
        <v>107.653</v>
      </c>
      <c r="R5755" s="331" t="n">
        <f aca="false">A5755*F5755</f>
        <v>8</v>
      </c>
    </row>
    <row r="5756" s="1" customFormat="true" ht="12.75" hidden="false" customHeight="false" outlineLevel="0" collapsed="false">
      <c r="A5756" s="262" t="n">
        <v>20</v>
      </c>
      <c r="B5756" s="332" t="s">
        <v>3050</v>
      </c>
      <c r="C5756" s="332" t="s">
        <v>3051</v>
      </c>
      <c r="D5756" s="332" t="s">
        <v>3052</v>
      </c>
      <c r="E5756" s="262"/>
      <c r="F5756" s="331" t="n">
        <v>0.125</v>
      </c>
      <c r="G5756" s="333" t="n">
        <v>40</v>
      </c>
      <c r="H5756" s="333" t="n">
        <f aca="false">A5756*G5756*(1-H5750/100)</f>
        <v>800</v>
      </c>
      <c r="I5756" s="334" t="n">
        <v>30.94</v>
      </c>
      <c r="J5756" s="334" t="n">
        <f aca="false">(A5756*I5756)/J5750*K5750</f>
        <v>561.68</v>
      </c>
      <c r="K5756" s="335" t="n">
        <f aca="false">H5756-J5756</f>
        <v>238.32</v>
      </c>
      <c r="L5756" s="330"/>
      <c r="M5756" s="262"/>
      <c r="N5756" s="262" t="n">
        <v>30.94</v>
      </c>
      <c r="O5756" s="262" t="n">
        <v>0.34</v>
      </c>
      <c r="P5756" s="262" t="n">
        <v>45</v>
      </c>
      <c r="Q5756" s="262" t="n">
        <v>40.222</v>
      </c>
      <c r="R5756" s="331" t="n">
        <f aca="false">A5756*F5756</f>
        <v>2.5</v>
      </c>
    </row>
    <row r="5757" s="1" customFormat="true" ht="12.75" hidden="false" customHeight="false" outlineLevel="0" collapsed="false">
      <c r="A5757" s="262" t="n">
        <v>2</v>
      </c>
      <c r="B5757" s="332" t="s">
        <v>2845</v>
      </c>
      <c r="C5757" s="332" t="s">
        <v>2846</v>
      </c>
      <c r="D5757" s="332" t="s">
        <v>4643</v>
      </c>
      <c r="E5757" s="262"/>
      <c r="F5757" s="331" t="n">
        <v>3.5</v>
      </c>
      <c r="G5757" s="333" t="n">
        <v>3567</v>
      </c>
      <c r="H5757" s="333" t="n">
        <f aca="false">A5757*G5757*(1-H5750/100)</f>
        <v>7134</v>
      </c>
      <c r="I5757" s="334" t="n">
        <v>2548</v>
      </c>
      <c r="J5757" s="334" t="n">
        <f aca="false">(A5757*I5757)/J5750*K5750</f>
        <v>4625.6</v>
      </c>
      <c r="K5757" s="335" t="n">
        <f aca="false">H5757-J5757</f>
        <v>2508.4</v>
      </c>
      <c r="L5757" s="330"/>
      <c r="M5757" s="262"/>
      <c r="N5757" s="262" t="n">
        <v>2548</v>
      </c>
      <c r="O5757" s="262" t="n">
        <v>28</v>
      </c>
      <c r="P5757" s="262" t="n">
        <v>4076.8</v>
      </c>
      <c r="Q5757" s="262" t="n">
        <v>3567.2</v>
      </c>
      <c r="R5757" s="331" t="n">
        <f aca="false">A5757*F5757</f>
        <v>7</v>
      </c>
    </row>
    <row r="5758" s="1" customFormat="true" ht="12.75" hidden="false" customHeight="false" outlineLevel="0" collapsed="false">
      <c r="A5758" s="262"/>
      <c r="B5758" s="272" t="s">
        <v>2471</v>
      </c>
      <c r="C5758" s="332"/>
      <c r="D5758" s="332"/>
      <c r="E5758" s="262"/>
      <c r="F5758" s="331"/>
      <c r="G5758" s="333"/>
      <c r="H5758" s="333"/>
      <c r="I5758" s="334"/>
      <c r="J5758" s="334"/>
      <c r="K5758" s="335"/>
      <c r="L5758" s="330"/>
      <c r="M5758" s="262"/>
      <c r="N5758" s="262"/>
      <c r="O5758" s="262"/>
      <c r="P5758" s="262"/>
      <c r="Q5758" s="262"/>
      <c r="R5758" s="331"/>
    </row>
    <row r="5759" s="1" customFormat="true" ht="12.75" hidden="false" customHeight="false" outlineLevel="0" collapsed="false">
      <c r="A5759" s="262" t="n">
        <v>12</v>
      </c>
      <c r="B5759" s="332" t="s">
        <v>837</v>
      </c>
      <c r="C5759" s="332" t="s">
        <v>833</v>
      </c>
      <c r="D5759" s="332" t="s">
        <v>1304</v>
      </c>
      <c r="E5759" s="262"/>
      <c r="F5759" s="331" t="n">
        <v>0.09</v>
      </c>
      <c r="G5759" s="333" t="n">
        <v>52</v>
      </c>
      <c r="H5759" s="333" t="n">
        <f aca="false">A5759*G5759*(1-H5750/100)</f>
        <v>624</v>
      </c>
      <c r="I5759" s="334" t="n">
        <v>34.58</v>
      </c>
      <c r="J5759" s="334" t="n">
        <f aca="false">(A5759*I5759)/J5750*K5750</f>
        <v>376.656</v>
      </c>
      <c r="K5759" s="335" t="n">
        <f aca="false">H5759-J5759</f>
        <v>247.344</v>
      </c>
      <c r="L5759" s="330"/>
      <c r="M5759" s="262"/>
      <c r="N5759" s="262" t="n">
        <v>34.58</v>
      </c>
      <c r="O5759" s="262" t="n">
        <v>0.38</v>
      </c>
      <c r="P5759" s="262" t="n">
        <v>51.87</v>
      </c>
      <c r="Q5759" s="262" t="n">
        <v>51.87</v>
      </c>
      <c r="R5759" s="331" t="n">
        <f aca="false">A5759*F5759</f>
        <v>1.08</v>
      </c>
    </row>
    <row r="5760" s="1" customFormat="true" ht="12.75" hidden="false" customHeight="false" outlineLevel="0" collapsed="false">
      <c r="A5760" s="262" t="n">
        <v>1</v>
      </c>
      <c r="B5760" s="332" t="s">
        <v>839</v>
      </c>
      <c r="C5760" s="332" t="s">
        <v>833</v>
      </c>
      <c r="D5760" s="332" t="s">
        <v>1317</v>
      </c>
      <c r="E5760" s="262"/>
      <c r="F5760" s="331" t="n">
        <v>0.11</v>
      </c>
      <c r="G5760" s="333" t="n">
        <v>53</v>
      </c>
      <c r="H5760" s="333" t="n">
        <f aca="false">A5760*G5760*(1-H5750/100)</f>
        <v>53</v>
      </c>
      <c r="I5760" s="334" t="n">
        <v>35.1</v>
      </c>
      <c r="J5760" s="334" t="n">
        <f aca="false">(A5760*I5760)/J5750*K5750</f>
        <v>31.86</v>
      </c>
      <c r="K5760" s="335" t="n">
        <f aca="false">H5760-J5760</f>
        <v>21.14</v>
      </c>
      <c r="L5760" s="330"/>
      <c r="M5760" s="262"/>
      <c r="N5760" s="262" t="n">
        <v>35.1</v>
      </c>
      <c r="O5760" s="262" t="n">
        <v>0.4</v>
      </c>
      <c r="P5760" s="262" t="n">
        <v>52.65</v>
      </c>
      <c r="Q5760" s="262" t="n">
        <v>52.65</v>
      </c>
      <c r="R5760" s="331" t="n">
        <f aca="false">A5760*F5760</f>
        <v>0.11</v>
      </c>
    </row>
    <row r="5761" s="1" customFormat="true" ht="12.75" hidden="false" customHeight="false" outlineLevel="0" collapsed="false">
      <c r="A5761" s="262" t="n">
        <v>12</v>
      </c>
      <c r="B5761" s="332" t="s">
        <v>844</v>
      </c>
      <c r="C5761" s="332" t="s">
        <v>842</v>
      </c>
      <c r="D5761" s="332" t="s">
        <v>1305</v>
      </c>
      <c r="E5761" s="262"/>
      <c r="F5761" s="331" t="n">
        <v>0.03</v>
      </c>
      <c r="G5761" s="333" t="n">
        <v>30</v>
      </c>
      <c r="H5761" s="333" t="n">
        <f aca="false">A5761*G5761*(1-H5750/100)</f>
        <v>360</v>
      </c>
      <c r="I5761" s="334" t="n">
        <v>22.75</v>
      </c>
      <c r="J5761" s="334" t="n">
        <f aca="false">(A5761*I5761)/J5750*K5750</f>
        <v>247.8</v>
      </c>
      <c r="K5761" s="335" t="n">
        <f aca="false">H5761-J5761</f>
        <v>112.2</v>
      </c>
      <c r="L5761" s="330"/>
      <c r="M5761" s="262"/>
      <c r="N5761" s="262" t="n">
        <v>22.75</v>
      </c>
      <c r="O5761" s="262" t="n">
        <v>0.25</v>
      </c>
      <c r="P5761" s="262" t="n">
        <v>50</v>
      </c>
      <c r="Q5761" s="262" t="n">
        <v>29.575</v>
      </c>
      <c r="R5761" s="331" t="n">
        <f aca="false">A5761*F5761</f>
        <v>0.36</v>
      </c>
    </row>
    <row r="5762" s="1" customFormat="true" ht="12.75" hidden="false" customHeight="false" outlineLevel="0" collapsed="false">
      <c r="A5762" s="262" t="n">
        <v>1</v>
      </c>
      <c r="B5762" s="332" t="s">
        <v>846</v>
      </c>
      <c r="C5762" s="332" t="s">
        <v>842</v>
      </c>
      <c r="D5762" s="332" t="s">
        <v>1328</v>
      </c>
      <c r="E5762" s="262"/>
      <c r="F5762" s="331" t="n">
        <v>0.04</v>
      </c>
      <c r="G5762" s="333" t="n">
        <v>42</v>
      </c>
      <c r="H5762" s="333" t="n">
        <f aca="false">A5762*G5762*(1-H5750/100)</f>
        <v>42</v>
      </c>
      <c r="I5762" s="334" t="n">
        <v>26.325</v>
      </c>
      <c r="J5762" s="334" t="n">
        <f aca="false">(A5762*I5762)/J5750*K5750</f>
        <v>23.895</v>
      </c>
      <c r="K5762" s="335" t="n">
        <f aca="false">H5762-J5762</f>
        <v>18.105</v>
      </c>
      <c r="L5762" s="330"/>
      <c r="M5762" s="262"/>
      <c r="N5762" s="262" t="n">
        <v>26.325</v>
      </c>
      <c r="O5762" s="262" t="n">
        <v>0.3</v>
      </c>
      <c r="P5762" s="262" t="n">
        <v>80</v>
      </c>
      <c r="Q5762" s="262" t="n">
        <v>42.12</v>
      </c>
      <c r="R5762" s="331" t="n">
        <f aca="false">A5762*F5762</f>
        <v>0.04</v>
      </c>
    </row>
    <row r="5763" s="1" customFormat="true" ht="12.75" hidden="false" customHeight="false" outlineLevel="0" collapsed="false">
      <c r="A5763" s="262" t="n">
        <v>4</v>
      </c>
      <c r="B5763" s="332" t="s">
        <v>1330</v>
      </c>
      <c r="C5763" s="332" t="s">
        <v>1331</v>
      </c>
      <c r="D5763" s="332" t="s">
        <v>1332</v>
      </c>
      <c r="E5763" s="262"/>
      <c r="F5763" s="331" t="n">
        <v>0.15</v>
      </c>
      <c r="G5763" s="333" t="n">
        <v>49</v>
      </c>
      <c r="H5763" s="333" t="n">
        <f aca="false">A5763*G5763*(1-H5750/100)</f>
        <v>196</v>
      </c>
      <c r="I5763" s="334" t="n">
        <v>34.8725</v>
      </c>
      <c r="J5763" s="334" t="n">
        <f aca="false">(A5763*I5763)/J5750*K5750</f>
        <v>126.614</v>
      </c>
      <c r="K5763" s="335" t="n">
        <f aca="false">H5763-J5763</f>
        <v>69.386</v>
      </c>
      <c r="L5763" s="330"/>
      <c r="M5763" s="262"/>
      <c r="N5763" s="262" t="n">
        <v>34.8725</v>
      </c>
      <c r="O5763" s="262" t="n">
        <v>0.37</v>
      </c>
      <c r="P5763" s="262" t="n">
        <v>62.7705</v>
      </c>
      <c r="Q5763" s="262" t="n">
        <v>48.8215</v>
      </c>
      <c r="R5763" s="331" t="n">
        <f aca="false">A5763*F5763</f>
        <v>0.6</v>
      </c>
    </row>
    <row r="5764" s="1" customFormat="true" ht="12.75" hidden="false" customHeight="false" outlineLevel="0" collapsed="false">
      <c r="A5764" s="262" t="n">
        <v>4</v>
      </c>
      <c r="B5764" s="332" t="s">
        <v>1333</v>
      </c>
      <c r="C5764" s="332" t="s">
        <v>1334</v>
      </c>
      <c r="D5764" s="332" t="s">
        <v>1335</v>
      </c>
      <c r="E5764" s="262"/>
      <c r="F5764" s="331" t="n">
        <v>0.08</v>
      </c>
      <c r="G5764" s="333" t="n">
        <v>24</v>
      </c>
      <c r="H5764" s="333" t="n">
        <f aca="false">A5764*G5764*(1-H5750/100)</f>
        <v>96</v>
      </c>
      <c r="I5764" s="334" t="n">
        <v>17.55</v>
      </c>
      <c r="J5764" s="334" t="n">
        <f aca="false">(A5764*I5764)/J5750*K5750</f>
        <v>63.72</v>
      </c>
      <c r="K5764" s="335" t="n">
        <f aca="false">H5764-J5764</f>
        <v>32.28</v>
      </c>
      <c r="L5764" s="330"/>
      <c r="M5764" s="262"/>
      <c r="N5764" s="262" t="n">
        <v>17.55</v>
      </c>
      <c r="O5764" s="262" t="n">
        <v>0.2</v>
      </c>
      <c r="P5764" s="262" t="n">
        <v>31.59</v>
      </c>
      <c r="Q5764" s="262" t="n">
        <v>23.6925</v>
      </c>
      <c r="R5764" s="331" t="n">
        <f aca="false">A5764*F5764</f>
        <v>0.32</v>
      </c>
    </row>
    <row r="5765" s="1" customFormat="true" ht="12.75" hidden="false" customHeight="false" outlineLevel="0" collapsed="false">
      <c r="A5765" s="336" t="n">
        <f aca="false">SUM(A5751:A5764)</f>
        <v>101</v>
      </c>
      <c r="B5765" s="336" t="s">
        <v>377</v>
      </c>
      <c r="C5765" s="336"/>
      <c r="D5765" s="336"/>
      <c r="E5765" s="336"/>
      <c r="F5765" s="337" t="n">
        <f aca="false">R5765</f>
        <v>116.91</v>
      </c>
      <c r="G5765" s="338"/>
      <c r="H5765" s="339" t="n">
        <f aca="false">SUM(H5751:H5764)</f>
        <v>30010</v>
      </c>
      <c r="I5765" s="340"/>
      <c r="J5765" s="341" t="n">
        <f aca="false">SUM(J5751:J5764)</f>
        <v>19978.7275</v>
      </c>
      <c r="K5765" s="335" t="n">
        <f aca="false">SUM(K5751:K5764)</f>
        <v>10031.2725</v>
      </c>
      <c r="L5765" s="330"/>
      <c r="M5765" s="262"/>
      <c r="N5765" s="262"/>
      <c r="O5765" s="262"/>
      <c r="P5765" s="262"/>
      <c r="Q5765" s="262"/>
      <c r="R5765" s="331" t="n">
        <f aca="false">SUM(R5751:R5764)</f>
        <v>116.91</v>
      </c>
    </row>
    <row r="5766" s="1" customFormat="true" ht="12.75" hidden="false" customHeight="false" outlineLevel="0" collapsed="false">
      <c r="A5766" s="262"/>
      <c r="B5766" s="272" t="s">
        <v>914</v>
      </c>
      <c r="C5766" s="342"/>
      <c r="D5766" s="342"/>
      <c r="E5766" s="262"/>
      <c r="F5766" s="262"/>
      <c r="G5766" s="333"/>
      <c r="H5766" s="343" t="n">
        <v>0</v>
      </c>
      <c r="I5766" s="344" t="n">
        <f aca="false">K5767/J5767</f>
        <v>0.502097668632799</v>
      </c>
      <c r="J5766" s="345"/>
      <c r="K5766" s="335"/>
      <c r="L5766" s="330"/>
      <c r="M5766" s="262"/>
      <c r="N5766" s="262"/>
      <c r="O5766" s="262"/>
      <c r="P5766" s="262"/>
      <c r="Q5766" s="262"/>
      <c r="R5766" s="331"/>
    </row>
    <row r="5767" s="1" customFormat="true" ht="13.5" hidden="false" customHeight="false" outlineLevel="0" collapsed="false">
      <c r="A5767" s="346"/>
      <c r="B5767" s="346" t="s">
        <v>915</v>
      </c>
      <c r="C5767" s="346"/>
      <c r="D5767" s="346"/>
      <c r="E5767" s="346"/>
      <c r="F5767" s="347"/>
      <c r="G5767" s="348"/>
      <c r="H5767" s="349" t="n">
        <f aca="false">SUM(H5765:H5766)</f>
        <v>30010</v>
      </c>
      <c r="I5767" s="350" t="n">
        <f aca="false">K5767/H5767</f>
        <v>0.334264328557148</v>
      </c>
      <c r="J5767" s="351" t="n">
        <f aca="false">SUM(J5765:J5766)</f>
        <v>19978.7275</v>
      </c>
      <c r="K5767" s="352" t="n">
        <f aca="false">H5767-J5767</f>
        <v>10031.2725</v>
      </c>
      <c r="L5767" s="330"/>
      <c r="M5767" s="262"/>
      <c r="N5767" s="262"/>
      <c r="O5767" s="262"/>
      <c r="P5767" s="262"/>
      <c r="Q5767" s="262"/>
      <c r="R5767" s="331"/>
    </row>
    <row r="5768" s="1" customFormat="true" ht="13.5" hidden="false" customHeight="false" outlineLevel="0" collapsed="false">
      <c r="A5768" s="427" t="s">
        <v>5444</v>
      </c>
      <c r="B5768" s="332"/>
      <c r="C5768" s="342"/>
      <c r="D5768" s="342"/>
      <c r="E5768" s="262"/>
      <c r="F5768" s="262"/>
      <c r="G5768" s="262"/>
      <c r="H5768" s="262"/>
      <c r="I5768" s="354"/>
      <c r="J5768" s="354"/>
      <c r="K5768" s="355"/>
      <c r="L5768" s="330"/>
      <c r="M5768" s="262"/>
      <c r="N5768" s="262"/>
      <c r="O5768" s="262"/>
      <c r="P5768" s="262"/>
      <c r="Q5768" s="262"/>
      <c r="R5768" s="331"/>
    </row>
    <row r="5769" s="1" customFormat="true" ht="13.5" hidden="false" customHeight="false" outlineLevel="0" collapsed="false">
      <c r="A5769" s="322"/>
      <c r="B5769" s="323" t="s">
        <v>3262</v>
      </c>
      <c r="C5769" s="324"/>
      <c r="D5769" s="325" t="n">
        <v>42818</v>
      </c>
      <c r="E5769" s="322"/>
      <c r="F5769" s="322" t="s">
        <v>5445</v>
      </c>
      <c r="G5769" s="324"/>
      <c r="H5769" s="326" t="n">
        <v>0</v>
      </c>
      <c r="I5769" s="327" t="s">
        <v>358</v>
      </c>
      <c r="J5769" s="328" t="n">
        <v>65</v>
      </c>
      <c r="K5769" s="329" t="n">
        <v>59</v>
      </c>
      <c r="L5769" s="330"/>
      <c r="M5769" s="262"/>
      <c r="N5769" s="262"/>
      <c r="O5769" s="262"/>
      <c r="P5769" s="262"/>
      <c r="Q5769" s="262"/>
      <c r="R5769" s="331"/>
    </row>
    <row r="5770" s="1" customFormat="true" ht="12.75" hidden="false" customHeight="false" outlineLevel="0" collapsed="false">
      <c r="A5770" s="262" t="n">
        <v>4</v>
      </c>
      <c r="B5770" s="332" t="s">
        <v>3387</v>
      </c>
      <c r="C5770" s="332" t="s">
        <v>2386</v>
      </c>
      <c r="D5770" s="332" t="s">
        <v>3388</v>
      </c>
      <c r="E5770" s="262"/>
      <c r="F5770" s="331" t="n">
        <v>0.96</v>
      </c>
      <c r="G5770" s="333" t="n">
        <v>716</v>
      </c>
      <c r="H5770" s="333" t="n">
        <f aca="false">A5770*G5770*(1-H5769/100)</f>
        <v>2864</v>
      </c>
      <c r="I5770" s="334" t="n">
        <v>511.5825</v>
      </c>
      <c r="J5770" s="334" t="n">
        <f aca="false">(A5770*I5770)/J5769*K5769</f>
        <v>1857.438</v>
      </c>
      <c r="K5770" s="335" t="n">
        <f aca="false">H5770-J5770</f>
        <v>1006.562</v>
      </c>
      <c r="L5770" s="330"/>
      <c r="M5770" s="262"/>
      <c r="N5770" s="262" t="n">
        <v>511.5825</v>
      </c>
      <c r="O5770" s="262" t="n">
        <v>5.83</v>
      </c>
      <c r="P5770" s="262" t="n">
        <v>870</v>
      </c>
      <c r="Q5770" s="262" t="n">
        <v>716.2155</v>
      </c>
      <c r="R5770" s="331" t="n">
        <f aca="false">A5770*F5770</f>
        <v>3.84</v>
      </c>
    </row>
    <row r="5771" s="1" customFormat="true" ht="12.75" hidden="false" customHeight="false" outlineLevel="0" collapsed="false">
      <c r="A5771" s="262" t="n">
        <v>1</v>
      </c>
      <c r="B5771" s="332" t="s">
        <v>3634</v>
      </c>
      <c r="C5771" s="332" t="s">
        <v>2386</v>
      </c>
      <c r="D5771" s="332" t="s">
        <v>3635</v>
      </c>
      <c r="E5771" s="262"/>
      <c r="F5771" s="331" t="n">
        <v>1.9</v>
      </c>
      <c r="G5771" s="333" t="n">
        <v>2467</v>
      </c>
      <c r="H5771" s="333" t="n">
        <f aca="false">A5771*G5771*(1-H5769/100)</f>
        <v>2467</v>
      </c>
      <c r="I5771" s="334" t="n">
        <v>2242.5</v>
      </c>
      <c r="J5771" s="334" t="n">
        <f aca="false">(A5771*I5771)/J5769*K5769</f>
        <v>2035.5</v>
      </c>
      <c r="K5771" s="335" t="n">
        <f aca="false">H5771-J5771</f>
        <v>431.5</v>
      </c>
      <c r="L5771" s="330"/>
      <c r="M5771" s="262"/>
      <c r="N5771" s="262" t="n">
        <v>2242.5</v>
      </c>
      <c r="O5771" s="262" t="n">
        <v>23</v>
      </c>
      <c r="P5771" s="262" t="n">
        <v>3360</v>
      </c>
      <c r="Q5771" s="262" t="n">
        <v>2466.75</v>
      </c>
      <c r="R5771" s="331" t="n">
        <f aca="false">A5771*F5771</f>
        <v>1.9</v>
      </c>
    </row>
    <row r="5772" s="1" customFormat="true" ht="12.75" hidden="false" customHeight="false" outlineLevel="0" collapsed="false">
      <c r="A5772" s="262" t="n">
        <v>2</v>
      </c>
      <c r="B5772" s="332" t="s">
        <v>2385</v>
      </c>
      <c r="C5772" s="332" t="s">
        <v>2386</v>
      </c>
      <c r="D5772" s="332" t="s">
        <v>2387</v>
      </c>
      <c r="E5772" s="262"/>
      <c r="F5772" s="331" t="n">
        <v>1.08</v>
      </c>
      <c r="G5772" s="333" t="n">
        <v>827</v>
      </c>
      <c r="H5772" s="333" t="n">
        <f aca="false">A5772*G5772*(1-H5769/100)</f>
        <v>1654</v>
      </c>
      <c r="I5772" s="334" t="n">
        <v>590.5575</v>
      </c>
      <c r="J5772" s="334" t="n">
        <f aca="false">(A5772*I5772)/J5769*K5769</f>
        <v>1072.089</v>
      </c>
      <c r="K5772" s="335" t="n">
        <f aca="false">H5772-J5772</f>
        <v>581.911</v>
      </c>
      <c r="L5772" s="330"/>
      <c r="M5772" s="262"/>
      <c r="N5772" s="262" t="n">
        <v>590.5575</v>
      </c>
      <c r="O5772" s="262" t="n">
        <v>6.73</v>
      </c>
      <c r="P5772" s="262" t="n">
        <v>1000</v>
      </c>
      <c r="Q5772" s="262" t="n">
        <v>826.7805</v>
      </c>
      <c r="R5772" s="331" t="n">
        <f aca="false">A5772*F5772</f>
        <v>2.16</v>
      </c>
    </row>
    <row r="5773" s="1" customFormat="true" ht="12.75" hidden="false" customHeight="false" outlineLevel="0" collapsed="false">
      <c r="A5773" s="262" t="n">
        <v>4</v>
      </c>
      <c r="B5773" s="332" t="s">
        <v>3264</v>
      </c>
      <c r="C5773" s="332" t="s">
        <v>2386</v>
      </c>
      <c r="D5773" s="332" t="s">
        <v>3265</v>
      </c>
      <c r="E5773" s="262"/>
      <c r="F5773" s="331" t="n">
        <v>1.23</v>
      </c>
      <c r="G5773" s="333" t="n">
        <v>924</v>
      </c>
      <c r="H5773" s="333" t="n">
        <f aca="false">A5773*G5773*(1-H5769/100)</f>
        <v>3696</v>
      </c>
      <c r="I5773" s="334" t="n">
        <v>659.88</v>
      </c>
      <c r="J5773" s="334" t="n">
        <f aca="false">(A5773*I5773)/J5769*K5769</f>
        <v>2395.872</v>
      </c>
      <c r="K5773" s="335" t="n">
        <f aca="false">H5773-J5773</f>
        <v>1300.128</v>
      </c>
      <c r="L5773" s="330"/>
      <c r="M5773" s="262"/>
      <c r="N5773" s="262" t="n">
        <v>659.88</v>
      </c>
      <c r="O5773" s="262" t="n">
        <v>7.52</v>
      </c>
      <c r="P5773" s="262" t="n">
        <v>1120</v>
      </c>
      <c r="Q5773" s="262" t="n">
        <v>923.832</v>
      </c>
      <c r="R5773" s="331" t="n">
        <f aca="false">A5773*F5773</f>
        <v>4.92</v>
      </c>
    </row>
    <row r="5774" s="1" customFormat="true" ht="12.75" hidden="false" customHeight="false" outlineLevel="0" collapsed="false">
      <c r="A5774" s="262" t="n">
        <v>2</v>
      </c>
      <c r="B5774" s="332" t="s">
        <v>3266</v>
      </c>
      <c r="C5774" s="332" t="s">
        <v>2386</v>
      </c>
      <c r="D5774" s="332" t="s">
        <v>3267</v>
      </c>
      <c r="E5774" s="262"/>
      <c r="F5774" s="331" t="n">
        <v>3.34</v>
      </c>
      <c r="G5774" s="333" t="n">
        <v>2429</v>
      </c>
      <c r="H5774" s="333" t="n">
        <f aca="false">A5774*G5774*(1-H5769/100)</f>
        <v>4858</v>
      </c>
      <c r="I5774" s="334" t="n">
        <v>1428.57</v>
      </c>
      <c r="J5774" s="334" t="n">
        <f aca="false">(A5774*I5774)/J5769*K5769</f>
        <v>2593.404</v>
      </c>
      <c r="K5774" s="335" t="n">
        <f aca="false">H5774-J5774</f>
        <v>2264.596</v>
      </c>
      <c r="L5774" s="330"/>
      <c r="M5774" s="262"/>
      <c r="N5774" s="262" t="n">
        <v>1428.57</v>
      </c>
      <c r="O5774" s="262" t="n">
        <v>16.28</v>
      </c>
      <c r="P5774" s="262" t="n">
        <v>2700</v>
      </c>
      <c r="Q5774" s="262" t="n">
        <v>2428.569</v>
      </c>
      <c r="R5774" s="331" t="n">
        <f aca="false">A5774*F5774</f>
        <v>6.68</v>
      </c>
    </row>
    <row r="5775" s="1" customFormat="true" ht="12.75" hidden="false" customHeight="false" outlineLevel="0" collapsed="false">
      <c r="A5775" s="262" t="n">
        <v>4</v>
      </c>
      <c r="B5775" s="332" t="s">
        <v>3580</v>
      </c>
      <c r="C5775" s="332" t="s">
        <v>1550</v>
      </c>
      <c r="D5775" s="332" t="s">
        <v>3581</v>
      </c>
      <c r="E5775" s="262"/>
      <c r="F5775" s="331" t="n">
        <v>1.62</v>
      </c>
      <c r="G5775" s="333" t="n">
        <v>1278</v>
      </c>
      <c r="H5775" s="333" t="n">
        <f aca="false">A5775*G5775*(1-H5769/100)</f>
        <v>5112</v>
      </c>
      <c r="I5775" s="334" t="n">
        <v>946.725</v>
      </c>
      <c r="J5775" s="334" t="n">
        <f aca="false">(A5775*I5775)/J5769*K5769</f>
        <v>3437.34</v>
      </c>
      <c r="K5775" s="335" t="n">
        <f aca="false">H5775-J5775</f>
        <v>1674.66</v>
      </c>
      <c r="L5775" s="330"/>
      <c r="M5775" s="262"/>
      <c r="N5775" s="262" t="n">
        <v>946.725</v>
      </c>
      <c r="O5775" s="262" t="n">
        <v>9.71</v>
      </c>
      <c r="P5775" s="262" t="n">
        <v>1420</v>
      </c>
      <c r="Q5775" s="262" t="n">
        <v>1278.0788</v>
      </c>
      <c r="R5775" s="331" t="n">
        <f aca="false">A5775*F5775</f>
        <v>6.48</v>
      </c>
    </row>
    <row r="5776" s="1" customFormat="true" ht="12.75" hidden="false" customHeight="false" outlineLevel="0" collapsed="false">
      <c r="A5776" s="262" t="n">
        <v>2</v>
      </c>
      <c r="B5776" s="332" t="s">
        <v>2462</v>
      </c>
      <c r="C5776" s="332" t="s">
        <v>2386</v>
      </c>
      <c r="D5776" s="332" t="s">
        <v>2463</v>
      </c>
      <c r="E5776" s="262"/>
      <c r="F5776" s="331" t="n">
        <v>4.49</v>
      </c>
      <c r="G5776" s="333" t="n">
        <v>2567</v>
      </c>
      <c r="H5776" s="333" t="n">
        <f aca="false">A5776*G5776*(1-H5769/100)</f>
        <v>5134</v>
      </c>
      <c r="I5776" s="334" t="n">
        <v>1974.375</v>
      </c>
      <c r="J5776" s="334" t="n">
        <f aca="false">(A5776*I5776)/J5769*K5769</f>
        <v>3584.25</v>
      </c>
      <c r="K5776" s="335" t="n">
        <f aca="false">H5776-J5776</f>
        <v>1549.75</v>
      </c>
      <c r="L5776" s="330"/>
      <c r="M5776" s="262"/>
      <c r="N5776" s="262" t="n">
        <v>1974.375</v>
      </c>
      <c r="O5776" s="262" t="n">
        <v>22.5</v>
      </c>
      <c r="P5776" s="262" t="n">
        <v>2960</v>
      </c>
      <c r="Q5776" s="262" t="n">
        <v>2566.6875</v>
      </c>
      <c r="R5776" s="331" t="n">
        <f aca="false">A5776*F5776</f>
        <v>8.98</v>
      </c>
    </row>
    <row r="5777" s="1" customFormat="true" ht="12.75" hidden="false" customHeight="false" outlineLevel="0" collapsed="false">
      <c r="A5777" s="262" t="n">
        <v>2</v>
      </c>
      <c r="B5777" s="332" t="s">
        <v>5446</v>
      </c>
      <c r="C5777" s="332" t="s">
        <v>5315</v>
      </c>
      <c r="D5777" s="332" t="s">
        <v>5447</v>
      </c>
      <c r="E5777" s="262"/>
      <c r="F5777" s="331" t="n">
        <v>25.9</v>
      </c>
      <c r="G5777" s="333" t="n">
        <v>6448</v>
      </c>
      <c r="H5777" s="333" t="n">
        <f aca="false">A5777*G5777*(1-H5769/100)</f>
        <v>12896</v>
      </c>
      <c r="I5777" s="334" t="n">
        <v>4776.59</v>
      </c>
      <c r="J5777" s="334" t="n">
        <f aca="false">(A5777*I5777)/J5769*K5769</f>
        <v>8671.348</v>
      </c>
      <c r="K5777" s="335" t="n">
        <f aca="false">H5777-J5777</f>
        <v>4224.652</v>
      </c>
      <c r="L5777" s="330"/>
      <c r="M5777" s="262"/>
      <c r="N5777" s="262" t="n">
        <v>4776.59</v>
      </c>
      <c r="O5777" s="262" t="n">
        <v>52.49</v>
      </c>
      <c r="P5777" s="262" t="n">
        <v>7160</v>
      </c>
      <c r="Q5777" s="262" t="n">
        <v>6448.3965</v>
      </c>
      <c r="R5777" s="331" t="n">
        <f aca="false">A5777*F5777</f>
        <v>51.8</v>
      </c>
    </row>
    <row r="5778" s="1" customFormat="true" ht="12.75" hidden="false" customHeight="false" outlineLevel="0" collapsed="false">
      <c r="A5778" s="262" t="n">
        <v>4</v>
      </c>
      <c r="B5778" s="332" t="s">
        <v>4033</v>
      </c>
      <c r="C5778" s="332" t="s">
        <v>2148</v>
      </c>
      <c r="D5778" s="332" t="s">
        <v>3585</v>
      </c>
      <c r="E5778" s="262"/>
      <c r="F5778" s="331" t="n">
        <v>0.06</v>
      </c>
      <c r="G5778" s="333" t="n">
        <v>81</v>
      </c>
      <c r="H5778" s="333" t="n">
        <f aca="false">A5778*G5778*(1-H5769/100)</f>
        <v>324</v>
      </c>
      <c r="I5778" s="334" t="n">
        <v>38.025</v>
      </c>
      <c r="J5778" s="334" t="n">
        <f aca="false">(A5778*I5778)/J5769*K5769</f>
        <v>138.06</v>
      </c>
      <c r="K5778" s="335" t="n">
        <f aca="false">H5778-J5778</f>
        <v>185.94</v>
      </c>
      <c r="L5778" s="330"/>
      <c r="M5778" s="262"/>
      <c r="N5778" s="262" t="n">
        <v>38.025</v>
      </c>
      <c r="O5778" s="262" t="n">
        <v>0.39</v>
      </c>
      <c r="P5778" s="262" t="n">
        <v>100</v>
      </c>
      <c r="Q5778" s="262" t="n">
        <v>81</v>
      </c>
      <c r="R5778" s="331" t="n">
        <f aca="false">A5778*F5778</f>
        <v>0.24</v>
      </c>
    </row>
    <row r="5779" s="1" customFormat="true" ht="12.75" hidden="false" customHeight="false" outlineLevel="0" collapsed="false">
      <c r="A5779" s="262" t="n">
        <v>2</v>
      </c>
      <c r="B5779" s="332" t="s">
        <v>3311</v>
      </c>
      <c r="C5779" s="332" t="s">
        <v>3312</v>
      </c>
      <c r="D5779" s="332" t="s">
        <v>2716</v>
      </c>
      <c r="E5779" s="262"/>
      <c r="F5779" s="331" t="n">
        <v>4</v>
      </c>
      <c r="G5779" s="333" t="n">
        <v>1566</v>
      </c>
      <c r="H5779" s="333" t="n">
        <f aca="false">A5779*G5779*(1-H5769/100)</f>
        <v>3132</v>
      </c>
      <c r="I5779" s="334" t="n">
        <v>1080</v>
      </c>
      <c r="J5779" s="334" t="n">
        <f aca="false">(A5779*I5779)/J5769*K5769</f>
        <v>1960.61538461538</v>
      </c>
      <c r="K5779" s="335" t="n">
        <f aca="false">H5779-J5779</f>
        <v>1171.38461538462</v>
      </c>
      <c r="L5779" s="330"/>
      <c r="M5779" s="262"/>
      <c r="N5779" s="262" t="n">
        <v>1080</v>
      </c>
      <c r="O5779" s="262" t="n">
        <v>11.0769230769231</v>
      </c>
      <c r="P5779" s="262" t="n">
        <v>2800</v>
      </c>
      <c r="Q5779" s="262" t="n">
        <v>1566</v>
      </c>
      <c r="R5779" s="331" t="n">
        <f aca="false">A5779*F5779</f>
        <v>8</v>
      </c>
    </row>
    <row r="5780" s="1" customFormat="true" ht="12.75" hidden="false" customHeight="false" outlineLevel="0" collapsed="false">
      <c r="A5780" s="262" t="n">
        <v>2</v>
      </c>
      <c r="B5780" s="332" t="s">
        <v>3230</v>
      </c>
      <c r="C5780" s="332" t="s">
        <v>3231</v>
      </c>
      <c r="D5780" s="332" t="s">
        <v>3232</v>
      </c>
      <c r="E5780" s="262"/>
      <c r="F5780" s="331" t="n">
        <v>0.75</v>
      </c>
      <c r="G5780" s="333" t="n">
        <v>490</v>
      </c>
      <c r="H5780" s="333" t="n">
        <f aca="false">A5780*G5780*(1-H5769/100)</f>
        <v>980</v>
      </c>
      <c r="I5780" s="334" t="n">
        <v>363.285</v>
      </c>
      <c r="J5780" s="334" t="n">
        <f aca="false">(A5780*I5780)/J5769*K5769</f>
        <v>659.502</v>
      </c>
      <c r="K5780" s="335" t="n">
        <f aca="false">H5780-J5780</f>
        <v>320.498</v>
      </c>
      <c r="L5780" s="330"/>
      <c r="M5780" s="262"/>
      <c r="N5780" s="262" t="n">
        <v>363.285</v>
      </c>
      <c r="O5780" s="262" t="n">
        <v>4.14</v>
      </c>
      <c r="P5780" s="262" t="n">
        <v>650</v>
      </c>
      <c r="Q5780" s="262" t="n">
        <v>490</v>
      </c>
      <c r="R5780" s="331" t="n">
        <f aca="false">A5780*F5780</f>
        <v>1.5</v>
      </c>
    </row>
    <row r="5781" s="1" customFormat="true" ht="12.75" hidden="false" customHeight="false" outlineLevel="0" collapsed="false">
      <c r="A5781" s="262" t="n">
        <v>2</v>
      </c>
      <c r="B5781" s="332" t="s">
        <v>3805</v>
      </c>
      <c r="C5781" s="332" t="s">
        <v>1553</v>
      </c>
      <c r="D5781" s="332" t="s">
        <v>3806</v>
      </c>
      <c r="E5781" s="262"/>
      <c r="F5781" s="331" t="n">
        <v>2.1</v>
      </c>
      <c r="G5781" s="333" t="n">
        <v>1279</v>
      </c>
      <c r="H5781" s="333" t="n">
        <f aca="false">A5781*G5781*(1-H5769/100)</f>
        <v>2558</v>
      </c>
      <c r="I5781" s="334" t="n">
        <v>947.7</v>
      </c>
      <c r="J5781" s="334" t="n">
        <f aca="false">(A5781*I5781)/J5769*K5769</f>
        <v>1720.44</v>
      </c>
      <c r="K5781" s="335" t="n">
        <f aca="false">H5781-J5781</f>
        <v>837.56</v>
      </c>
      <c r="L5781" s="330"/>
      <c r="M5781" s="262"/>
      <c r="N5781" s="262" t="n">
        <v>947.7</v>
      </c>
      <c r="O5781" s="262" t="n">
        <v>10.8</v>
      </c>
      <c r="P5781" s="262" t="n">
        <v>1710</v>
      </c>
      <c r="Q5781" s="262" t="n">
        <v>1279</v>
      </c>
      <c r="R5781" s="331" t="n">
        <f aca="false">A5781*F5781</f>
        <v>4.2</v>
      </c>
    </row>
    <row r="5782" s="1" customFormat="true" ht="12.75" hidden="false" customHeight="false" outlineLevel="0" collapsed="false">
      <c r="A5782" s="262" t="n">
        <v>5</v>
      </c>
      <c r="B5782" s="332" t="s">
        <v>2357</v>
      </c>
      <c r="C5782" s="332" t="s">
        <v>1553</v>
      </c>
      <c r="D5782" s="332" t="s">
        <v>2358</v>
      </c>
      <c r="E5782" s="262"/>
      <c r="F5782" s="331" t="n">
        <v>3.6</v>
      </c>
      <c r="G5782" s="333" t="n">
        <v>2282</v>
      </c>
      <c r="H5782" s="333" t="n">
        <f aca="false">A5782*G5782*(1-H5769/100)</f>
        <v>11410</v>
      </c>
      <c r="I5782" s="334" t="n">
        <v>1690.065</v>
      </c>
      <c r="J5782" s="334" t="n">
        <f aca="false">(A5782*I5782)/J5769*K5769</f>
        <v>7670.295</v>
      </c>
      <c r="K5782" s="335" t="n">
        <f aca="false">H5782-J5782</f>
        <v>3739.705</v>
      </c>
      <c r="L5782" s="330"/>
      <c r="M5782" s="262"/>
      <c r="N5782" s="262" t="n">
        <v>1690.065</v>
      </c>
      <c r="O5782" s="262" t="n">
        <v>19.26</v>
      </c>
      <c r="P5782" s="262" t="n">
        <v>3040</v>
      </c>
      <c r="Q5782" s="262" t="n">
        <v>2282</v>
      </c>
      <c r="R5782" s="331" t="n">
        <f aca="false">A5782*F5782</f>
        <v>18</v>
      </c>
    </row>
    <row r="5783" s="1" customFormat="true" ht="12.75" hidden="false" customHeight="false" outlineLevel="0" collapsed="false">
      <c r="A5783" s="262" t="n">
        <v>3</v>
      </c>
      <c r="B5783" s="332" t="s">
        <v>2519</v>
      </c>
      <c r="C5783" s="332" t="s">
        <v>2520</v>
      </c>
      <c r="D5783" s="332" t="s">
        <v>2521</v>
      </c>
      <c r="E5783" s="262"/>
      <c r="F5783" s="331" t="n">
        <v>0.633</v>
      </c>
      <c r="G5783" s="333" t="n">
        <v>225</v>
      </c>
      <c r="H5783" s="333" t="n">
        <f aca="false">A5783*G5783*(1-H5769/100)</f>
        <v>675</v>
      </c>
      <c r="I5783" s="334" t="n">
        <v>166.725</v>
      </c>
      <c r="J5783" s="334" t="n">
        <f aca="false">(A5783*I5783)/J5769*K5769</f>
        <v>454.005</v>
      </c>
      <c r="K5783" s="335" t="n">
        <f aca="false">H5783-J5783</f>
        <v>220.995</v>
      </c>
      <c r="L5783" s="330"/>
      <c r="M5783" s="262"/>
      <c r="N5783" s="262" t="n">
        <v>166.725</v>
      </c>
      <c r="O5783" s="262" t="n">
        <v>1.9</v>
      </c>
      <c r="P5783" s="262" t="n">
        <v>416.8125</v>
      </c>
      <c r="Q5783" s="262" t="n">
        <v>225</v>
      </c>
      <c r="R5783" s="331" t="n">
        <f aca="false">A5783*F5783</f>
        <v>1.899</v>
      </c>
    </row>
    <row r="5784" s="1" customFormat="true" ht="12.75" hidden="false" customHeight="false" outlineLevel="0" collapsed="false">
      <c r="A5784" s="262" t="n">
        <v>2</v>
      </c>
      <c r="B5784" s="332" t="s">
        <v>3683</v>
      </c>
      <c r="C5784" s="332" t="s">
        <v>1570</v>
      </c>
      <c r="D5784" s="332" t="s">
        <v>3684</v>
      </c>
      <c r="E5784" s="262"/>
      <c r="F5784" s="331" t="n">
        <v>1.02</v>
      </c>
      <c r="G5784" s="333" t="n">
        <v>806</v>
      </c>
      <c r="H5784" s="333" t="n">
        <f aca="false">A5784*G5784*(1-H5769/100)</f>
        <v>1612</v>
      </c>
      <c r="I5784" s="334" t="n">
        <v>596.7</v>
      </c>
      <c r="J5784" s="334" t="n">
        <f aca="false">(A5784*I5784)/J5769*K5769</f>
        <v>1083.24</v>
      </c>
      <c r="K5784" s="335" t="n">
        <f aca="false">H5784-J5784</f>
        <v>528.76</v>
      </c>
      <c r="L5784" s="330"/>
      <c r="M5784" s="262"/>
      <c r="N5784" s="262" t="n">
        <v>596.7</v>
      </c>
      <c r="O5784" s="262" t="n">
        <v>6.8</v>
      </c>
      <c r="P5784" s="262" t="n">
        <v>1070</v>
      </c>
      <c r="Q5784" s="262" t="n">
        <v>806</v>
      </c>
      <c r="R5784" s="331" t="n">
        <f aca="false">A5784*F5784</f>
        <v>2.04</v>
      </c>
    </row>
    <row r="5785" s="1" customFormat="true" ht="12.75" hidden="false" customHeight="false" outlineLevel="0" collapsed="false">
      <c r="A5785" s="262"/>
      <c r="B5785" s="272" t="s">
        <v>1365</v>
      </c>
      <c r="C5785" s="332"/>
      <c r="D5785" s="332"/>
      <c r="E5785" s="262"/>
      <c r="F5785" s="331"/>
      <c r="G5785" s="333"/>
      <c r="H5785" s="333"/>
      <c r="I5785" s="334"/>
      <c r="J5785" s="334"/>
      <c r="K5785" s="335"/>
      <c r="L5785" s="330"/>
      <c r="M5785" s="262"/>
      <c r="N5785" s="262"/>
      <c r="O5785" s="262"/>
      <c r="P5785" s="262"/>
      <c r="Q5785" s="262"/>
      <c r="R5785" s="331"/>
    </row>
    <row r="5786" s="1" customFormat="true" ht="12.75" hidden="false" customHeight="false" outlineLevel="0" collapsed="false">
      <c r="A5786" s="262" t="n">
        <v>4</v>
      </c>
      <c r="B5786" s="332" t="s">
        <v>2401</v>
      </c>
      <c r="C5786" s="332" t="s">
        <v>2402</v>
      </c>
      <c r="D5786" s="332" t="s">
        <v>2403</v>
      </c>
      <c r="E5786" s="262"/>
      <c r="F5786" s="331"/>
      <c r="G5786" s="333" t="n">
        <v>284</v>
      </c>
      <c r="H5786" s="333" t="n">
        <v>1136</v>
      </c>
      <c r="I5786" s="334" t="n">
        <v>210.6</v>
      </c>
      <c r="J5786" s="334" t="n">
        <v>764.64</v>
      </c>
      <c r="K5786" s="335" t="n">
        <v>371.36</v>
      </c>
      <c r="L5786" s="330"/>
      <c r="M5786" s="262"/>
      <c r="N5786" s="262" t="n">
        <v>210.6</v>
      </c>
      <c r="O5786" s="262" t="n">
        <v>2.4</v>
      </c>
      <c r="P5786" s="262" t="n">
        <v>390</v>
      </c>
      <c r="Q5786" s="262" t="n">
        <v>284.31</v>
      </c>
      <c r="R5786" s="331" t="n">
        <v>0</v>
      </c>
    </row>
    <row r="5787" s="1" customFormat="true" ht="12.75" hidden="false" customHeight="false" outlineLevel="0" collapsed="false">
      <c r="A5787" s="262" t="n">
        <v>12</v>
      </c>
      <c r="B5787" s="332" t="s">
        <v>1930</v>
      </c>
      <c r="C5787" s="332" t="s">
        <v>1931</v>
      </c>
      <c r="D5787" s="332" t="s">
        <v>1932</v>
      </c>
      <c r="E5787" s="262"/>
      <c r="F5787" s="331" t="n">
        <v>0.05</v>
      </c>
      <c r="G5787" s="333" t="n">
        <v>85</v>
      </c>
      <c r="H5787" s="333" t="n">
        <f aca="false">A5787*G5787*(1-H5769/100)</f>
        <v>1020</v>
      </c>
      <c r="I5787" s="334" t="n">
        <v>60.5475</v>
      </c>
      <c r="J5787" s="334" t="n">
        <f aca="false">(A5787*I5787)/J5769*K5769</f>
        <v>659.502</v>
      </c>
      <c r="K5787" s="335" t="n">
        <f aca="false">H5787-J5787</f>
        <v>360.498</v>
      </c>
      <c r="L5787" s="330"/>
      <c r="M5787" s="262"/>
      <c r="N5787" s="262" t="n">
        <v>60.5475</v>
      </c>
      <c r="O5787" s="262" t="n">
        <v>0.69</v>
      </c>
      <c r="P5787" s="262" t="n">
        <v>100</v>
      </c>
      <c r="Q5787" s="262" t="n">
        <v>84.7665</v>
      </c>
      <c r="R5787" s="331" t="n">
        <f aca="false">A5787*F5787</f>
        <v>0.6</v>
      </c>
    </row>
    <row r="5788" s="1" customFormat="true" ht="12.75" hidden="false" customHeight="false" outlineLevel="0" collapsed="false">
      <c r="A5788" s="262" t="n">
        <v>12</v>
      </c>
      <c r="B5788" s="332" t="s">
        <v>4528</v>
      </c>
      <c r="C5788" s="332" t="s">
        <v>1931</v>
      </c>
      <c r="D5788" s="332" t="s">
        <v>4529</v>
      </c>
      <c r="E5788" s="262"/>
      <c r="F5788" s="331" t="n">
        <v>0.11</v>
      </c>
      <c r="G5788" s="333" t="n">
        <v>96</v>
      </c>
      <c r="H5788" s="333" t="n">
        <f aca="false">A5788*G5788*(1-H5769/100)</f>
        <v>1152</v>
      </c>
      <c r="I5788" s="334" t="n">
        <v>68.445</v>
      </c>
      <c r="J5788" s="334" t="n">
        <f aca="false">(A5788*I5788)/J5769*K5769</f>
        <v>745.524</v>
      </c>
      <c r="K5788" s="335" t="n">
        <f aca="false">H5788-J5788</f>
        <v>406.476</v>
      </c>
      <c r="L5788" s="330"/>
      <c r="M5788" s="262"/>
      <c r="N5788" s="262" t="n">
        <v>68.445</v>
      </c>
      <c r="O5788" s="262" t="n">
        <v>0.78</v>
      </c>
      <c r="P5788" s="262" t="n">
        <v>110</v>
      </c>
      <c r="Q5788" s="262" t="n">
        <v>95.823</v>
      </c>
      <c r="R5788" s="331" t="n">
        <f aca="false">A5788*F5788</f>
        <v>1.32</v>
      </c>
    </row>
    <row r="5789" s="1" customFormat="true" ht="12.75" hidden="false" customHeight="false" outlineLevel="0" collapsed="false">
      <c r="A5789" s="262" t="n">
        <v>12</v>
      </c>
      <c r="B5789" s="332" t="s">
        <v>1933</v>
      </c>
      <c r="C5789" s="332" t="s">
        <v>1931</v>
      </c>
      <c r="D5789" s="332" t="s">
        <v>1934</v>
      </c>
      <c r="E5789" s="262"/>
      <c r="F5789" s="331" t="n">
        <v>0.07</v>
      </c>
      <c r="G5789" s="333" t="n">
        <v>106</v>
      </c>
      <c r="H5789" s="333" t="n">
        <f aca="false">A5789*G5789*(1-H5769/100)</f>
        <v>1272</v>
      </c>
      <c r="I5789" s="334" t="n">
        <v>75.465</v>
      </c>
      <c r="J5789" s="334" t="n">
        <f aca="false">(A5789*I5789)/J5769*K5769</f>
        <v>821.988</v>
      </c>
      <c r="K5789" s="335" t="n">
        <f aca="false">H5789-J5789</f>
        <v>450.012</v>
      </c>
      <c r="L5789" s="330"/>
      <c r="M5789" s="262"/>
      <c r="N5789" s="262" t="n">
        <v>75.465</v>
      </c>
      <c r="O5789" s="262" t="n">
        <v>0.86</v>
      </c>
      <c r="P5789" s="262" t="n">
        <v>120</v>
      </c>
      <c r="Q5789" s="262" t="n">
        <v>105.651</v>
      </c>
      <c r="R5789" s="331" t="n">
        <f aca="false">A5789*F5789</f>
        <v>0.84</v>
      </c>
    </row>
    <row r="5790" s="1" customFormat="true" ht="12.75" hidden="false" customHeight="false" outlineLevel="0" collapsed="false">
      <c r="A5790" s="262" t="n">
        <v>12</v>
      </c>
      <c r="B5790" s="332" t="s">
        <v>2686</v>
      </c>
      <c r="C5790" s="332" t="s">
        <v>1931</v>
      </c>
      <c r="D5790" s="332" t="s">
        <v>2687</v>
      </c>
      <c r="E5790" s="262"/>
      <c r="F5790" s="331" t="n">
        <v>0.16</v>
      </c>
      <c r="G5790" s="333" t="n">
        <v>111</v>
      </c>
      <c r="H5790" s="333" t="n">
        <f aca="false">A5790*G5790*(1-H5769/100)</f>
        <v>1332</v>
      </c>
      <c r="I5790" s="334" t="n">
        <v>78.975</v>
      </c>
      <c r="J5790" s="334" t="n">
        <f aca="false">(A5790*I5790)/J5769*K5769</f>
        <v>860.22</v>
      </c>
      <c r="K5790" s="335" t="n">
        <f aca="false">H5790-J5790</f>
        <v>471.78</v>
      </c>
      <c r="L5790" s="330"/>
      <c r="M5790" s="262"/>
      <c r="N5790" s="262" t="n">
        <v>78.975</v>
      </c>
      <c r="O5790" s="262" t="n">
        <v>0.9</v>
      </c>
      <c r="P5790" s="262" t="n">
        <v>130</v>
      </c>
      <c r="Q5790" s="262" t="n">
        <v>110.565</v>
      </c>
      <c r="R5790" s="331" t="n">
        <f aca="false">A5790*F5790</f>
        <v>1.92</v>
      </c>
    </row>
    <row r="5791" s="1" customFormat="true" ht="12.75" hidden="false" customHeight="false" outlineLevel="0" collapsed="false">
      <c r="A5791" s="262" t="n">
        <v>4</v>
      </c>
      <c r="B5791" s="332" t="s">
        <v>2688</v>
      </c>
      <c r="C5791" s="332" t="s">
        <v>1931</v>
      </c>
      <c r="D5791" s="332" t="s">
        <v>2689</v>
      </c>
      <c r="E5791" s="262"/>
      <c r="F5791" s="331" t="n">
        <v>0.08</v>
      </c>
      <c r="G5791" s="333" t="n">
        <v>124</v>
      </c>
      <c r="H5791" s="333" t="n">
        <f aca="false">A5791*G5791*(1-H5769/100)</f>
        <v>496</v>
      </c>
      <c r="I5791" s="334" t="n">
        <v>92.1375</v>
      </c>
      <c r="J5791" s="334" t="n">
        <f aca="false">(A5791*I5791)/J5769*K5769</f>
        <v>334.53</v>
      </c>
      <c r="K5791" s="335" t="n">
        <f aca="false">H5791-J5791</f>
        <v>161.47</v>
      </c>
      <c r="L5791" s="330"/>
      <c r="M5791" s="262"/>
      <c r="N5791" s="262" t="n">
        <v>92.1375</v>
      </c>
      <c r="O5791" s="262" t="n">
        <v>1.05</v>
      </c>
      <c r="P5791" s="262" t="n">
        <v>150</v>
      </c>
      <c r="Q5791" s="262" t="n">
        <v>124.3856</v>
      </c>
      <c r="R5791" s="331" t="n">
        <f aca="false">A5791*F5791</f>
        <v>0.32</v>
      </c>
    </row>
    <row r="5792" s="1" customFormat="true" ht="12.75" hidden="false" customHeight="false" outlineLevel="0" collapsed="false">
      <c r="A5792" s="262" t="n">
        <v>6</v>
      </c>
      <c r="B5792" s="332" t="s">
        <v>3137</v>
      </c>
      <c r="C5792" s="332" t="s">
        <v>1762</v>
      </c>
      <c r="D5792" s="332" t="s">
        <v>3138</v>
      </c>
      <c r="E5792" s="262"/>
      <c r="F5792" s="331" t="n">
        <v>0.16</v>
      </c>
      <c r="G5792" s="333" t="n">
        <v>154</v>
      </c>
      <c r="H5792" s="333" t="n">
        <f aca="false">A5792*G5792*(1-H5769/100)</f>
        <v>924</v>
      </c>
      <c r="I5792" s="334" t="n">
        <v>114.075</v>
      </c>
      <c r="J5792" s="334" t="n">
        <f aca="false">(A5792*I5792)/J5769*K5769</f>
        <v>621.27</v>
      </c>
      <c r="K5792" s="335" t="n">
        <f aca="false">H5792-J5792</f>
        <v>302.73</v>
      </c>
      <c r="L5792" s="330"/>
      <c r="M5792" s="262"/>
      <c r="N5792" s="262" t="n">
        <v>114.075</v>
      </c>
      <c r="O5792" s="262" t="n">
        <v>1.3</v>
      </c>
      <c r="P5792" s="262" t="n">
        <v>180</v>
      </c>
      <c r="Q5792" s="262" t="n">
        <v>154.0013</v>
      </c>
      <c r="R5792" s="331" t="n">
        <f aca="false">A5792*F5792</f>
        <v>0.96</v>
      </c>
    </row>
    <row r="5793" s="1" customFormat="true" ht="12.75" hidden="false" customHeight="false" outlineLevel="0" collapsed="false">
      <c r="A5793" s="262" t="n">
        <v>6</v>
      </c>
      <c r="B5793" s="332" t="s">
        <v>1801</v>
      </c>
      <c r="C5793" s="332" t="s">
        <v>1802</v>
      </c>
      <c r="D5793" s="332" t="s">
        <v>1803</v>
      </c>
      <c r="E5793" s="262"/>
      <c r="F5793" s="331" t="n">
        <v>0.01</v>
      </c>
      <c r="G5793" s="333" t="n">
        <v>21</v>
      </c>
      <c r="H5793" s="333" t="n">
        <f aca="false">A5793*G5793*(1-H5769/100)</f>
        <v>126</v>
      </c>
      <c r="I5793" s="334" t="n">
        <v>15.795</v>
      </c>
      <c r="J5793" s="334" t="n">
        <f aca="false">(A5793*I5793)/J5769*K5769</f>
        <v>86.022</v>
      </c>
      <c r="K5793" s="335" t="n">
        <f aca="false">H5793-J5793</f>
        <v>39.978</v>
      </c>
      <c r="L5793" s="330"/>
      <c r="M5793" s="262"/>
      <c r="N5793" s="262" t="n">
        <v>15.795</v>
      </c>
      <c r="O5793" s="262" t="n">
        <v>0.18</v>
      </c>
      <c r="P5793" s="262" t="n">
        <v>30</v>
      </c>
      <c r="Q5793" s="262" t="n">
        <v>21.3233</v>
      </c>
      <c r="R5793" s="331" t="n">
        <f aca="false">A5793*F5793</f>
        <v>0.06</v>
      </c>
    </row>
    <row r="5794" s="1" customFormat="true" ht="12.75" hidden="false" customHeight="false" outlineLevel="0" collapsed="false">
      <c r="A5794" s="262" t="n">
        <v>12</v>
      </c>
      <c r="B5794" s="332" t="s">
        <v>4273</v>
      </c>
      <c r="C5794" s="332" t="s">
        <v>1907</v>
      </c>
      <c r="D5794" s="332" t="s">
        <v>4274</v>
      </c>
      <c r="E5794" s="262"/>
      <c r="F5794" s="331" t="n">
        <v>0.06</v>
      </c>
      <c r="G5794" s="333" t="n">
        <v>206</v>
      </c>
      <c r="H5794" s="333" t="n">
        <f aca="false">A5794*G5794*(1-H5769/100)</f>
        <v>2472</v>
      </c>
      <c r="I5794" s="334" t="n">
        <v>152.685</v>
      </c>
      <c r="J5794" s="334" t="n">
        <f aca="false">(A5794*I5794)/J5769*K5769</f>
        <v>1663.092</v>
      </c>
      <c r="K5794" s="335" t="n">
        <f aca="false">H5794-J5794</f>
        <v>808.908</v>
      </c>
      <c r="L5794" s="330"/>
      <c r="M5794" s="262"/>
      <c r="N5794" s="262" t="n">
        <v>152.685</v>
      </c>
      <c r="O5794" s="262" t="n">
        <v>1.74</v>
      </c>
      <c r="P5794" s="262" t="n">
        <v>230</v>
      </c>
      <c r="Q5794" s="262" t="n">
        <v>206.1248</v>
      </c>
      <c r="R5794" s="331" t="n">
        <f aca="false">A5794*F5794</f>
        <v>0.72</v>
      </c>
    </row>
    <row r="5795" s="1" customFormat="true" ht="12.75" hidden="false" customHeight="false" outlineLevel="0" collapsed="false">
      <c r="A5795" s="336" t="n">
        <f aca="false">SUM(A5770:A5794)</f>
        <v>121</v>
      </c>
      <c r="B5795" s="336" t="s">
        <v>377</v>
      </c>
      <c r="C5795" s="336"/>
      <c r="D5795" s="336"/>
      <c r="E5795" s="336"/>
      <c r="F5795" s="337" t="n">
        <f aca="false">R5795</f>
        <v>129.379</v>
      </c>
      <c r="G5795" s="338"/>
      <c r="H5795" s="339" t="n">
        <f aca="false">SUM(H5770:H5794)</f>
        <v>69302</v>
      </c>
      <c r="I5795" s="340"/>
      <c r="J5795" s="341" t="n">
        <f aca="false">SUM(J5770:J5794)</f>
        <v>45890.1863846154</v>
      </c>
      <c r="K5795" s="335" t="n">
        <f aca="false">SUM(K5770:K5794)</f>
        <v>23411.8136153846</v>
      </c>
      <c r="L5795" s="330"/>
      <c r="M5795" s="262"/>
      <c r="N5795" s="262"/>
      <c r="O5795" s="262"/>
      <c r="P5795" s="262"/>
      <c r="Q5795" s="262"/>
      <c r="R5795" s="331" t="n">
        <f aca="false">SUM(R5770:R5794)</f>
        <v>129.379</v>
      </c>
    </row>
    <row r="5796" s="1" customFormat="true" ht="12.75" hidden="false" customHeight="false" outlineLevel="0" collapsed="false">
      <c r="A5796" s="262"/>
      <c r="B5796" s="272" t="s">
        <v>914</v>
      </c>
      <c r="C5796" s="342"/>
      <c r="D5796" s="342"/>
      <c r="E5796" s="262"/>
      <c r="F5796" s="262"/>
      <c r="G5796" s="333"/>
      <c r="H5796" s="343" t="n">
        <v>0</v>
      </c>
      <c r="I5796" s="344" t="n">
        <f aca="false">K5797/J5797</f>
        <v>0.51017037540805</v>
      </c>
      <c r="J5796" s="345"/>
      <c r="K5796" s="335"/>
      <c r="L5796" s="330"/>
      <c r="M5796" s="262"/>
      <c r="N5796" s="262"/>
      <c r="O5796" s="262"/>
      <c r="P5796" s="262"/>
      <c r="Q5796" s="262"/>
      <c r="R5796" s="331"/>
    </row>
    <row r="5797" s="1" customFormat="true" ht="13.5" hidden="false" customHeight="false" outlineLevel="0" collapsed="false">
      <c r="A5797" s="346"/>
      <c r="B5797" s="346" t="s">
        <v>915</v>
      </c>
      <c r="C5797" s="346"/>
      <c r="D5797" s="346"/>
      <c r="E5797" s="346"/>
      <c r="F5797" s="347"/>
      <c r="G5797" s="348"/>
      <c r="H5797" s="349" t="n">
        <f aca="false">SUM(H5795:H5796)</f>
        <v>69302</v>
      </c>
      <c r="I5797" s="350" t="n">
        <f aca="false">K5797/H5797</f>
        <v>0.337823058719584</v>
      </c>
      <c r="J5797" s="351" t="n">
        <f aca="false">SUM(J5795:J5796)</f>
        <v>45890.1863846154</v>
      </c>
      <c r="K5797" s="352" t="n">
        <f aca="false">H5797-J5797</f>
        <v>23411.8136153846</v>
      </c>
      <c r="L5797" s="330"/>
      <c r="M5797" s="262"/>
      <c r="N5797" s="262"/>
      <c r="O5797" s="262"/>
      <c r="P5797" s="262"/>
      <c r="Q5797" s="262"/>
      <c r="R5797" s="331"/>
    </row>
    <row r="5798" s="1" customFormat="true" ht="13.5" hidden="false" customHeight="false" outlineLevel="0" collapsed="false">
      <c r="A5798" s="262"/>
      <c r="B5798" s="332"/>
      <c r="C5798" s="342"/>
      <c r="D5798" s="342"/>
      <c r="E5798" s="262"/>
      <c r="F5798" s="262"/>
      <c r="G5798" s="262"/>
      <c r="H5798" s="262"/>
      <c r="I5798" s="354"/>
      <c r="J5798" s="354"/>
      <c r="K5798" s="355"/>
      <c r="L5798" s="330"/>
      <c r="M5798" s="262"/>
      <c r="N5798" s="262"/>
      <c r="O5798" s="262"/>
      <c r="P5798" s="262"/>
      <c r="Q5798" s="262"/>
      <c r="R5798" s="331"/>
    </row>
    <row r="5799" s="1" customFormat="true" ht="13.5" hidden="false" customHeight="false" outlineLevel="0" collapsed="false">
      <c r="A5799" s="322"/>
      <c r="B5799" s="323" t="s">
        <v>5448</v>
      </c>
      <c r="C5799" s="324"/>
      <c r="D5799" s="325" t="n">
        <v>42818</v>
      </c>
      <c r="E5799" s="322"/>
      <c r="F5799" s="322" t="s">
        <v>5449</v>
      </c>
      <c r="G5799" s="324"/>
      <c r="H5799" s="326" t="n">
        <v>0</v>
      </c>
      <c r="I5799" s="327" t="s">
        <v>358</v>
      </c>
      <c r="J5799" s="328" t="n">
        <v>65</v>
      </c>
      <c r="K5799" s="329" t="n">
        <v>59</v>
      </c>
      <c r="L5799" s="330"/>
      <c r="M5799" s="262"/>
      <c r="N5799" s="262"/>
      <c r="O5799" s="262"/>
      <c r="P5799" s="262"/>
      <c r="Q5799" s="262"/>
      <c r="R5799" s="331"/>
    </row>
    <row r="5800" s="1" customFormat="true" ht="12.75" hidden="false" customHeight="false" outlineLevel="0" collapsed="false">
      <c r="A5800" s="262" t="n">
        <v>2</v>
      </c>
      <c r="B5800" s="332" t="s">
        <v>5450</v>
      </c>
      <c r="C5800" s="332" t="s">
        <v>2420</v>
      </c>
      <c r="D5800" s="332" t="s">
        <v>5451</v>
      </c>
      <c r="E5800" s="262"/>
      <c r="F5800" s="331" t="n">
        <v>11.09</v>
      </c>
      <c r="G5800" s="333" t="n">
        <v>1200</v>
      </c>
      <c r="H5800" s="333" t="n">
        <f aca="false">A5800*G5800*(1-H5799/100)</f>
        <v>2400</v>
      </c>
      <c r="I5800" s="334" t="n">
        <v>950.95</v>
      </c>
      <c r="J5800" s="334" t="n">
        <f aca="false">(A5800*I5800)/J5799*K5799</f>
        <v>1726.34</v>
      </c>
      <c r="K5800" s="335" t="n">
        <f aca="false">H5800-J5800</f>
        <v>673.66</v>
      </c>
      <c r="L5800" s="330"/>
      <c r="M5800" s="262"/>
      <c r="N5800" s="262" t="n">
        <v>950.95</v>
      </c>
      <c r="O5800" s="262" t="n">
        <v>11</v>
      </c>
      <c r="P5800" s="262" t="n">
        <v>1426.425</v>
      </c>
      <c r="Q5800" s="262" t="n">
        <v>1283.7825</v>
      </c>
      <c r="R5800" s="331" t="n">
        <f aca="false">A5800*F5800</f>
        <v>22.18</v>
      </c>
    </row>
    <row r="5801" s="1" customFormat="true" ht="12.75" hidden="false" customHeight="false" outlineLevel="0" collapsed="false">
      <c r="A5801" s="262" t="n">
        <v>4</v>
      </c>
      <c r="B5801" s="332" t="s">
        <v>3631</v>
      </c>
      <c r="C5801" s="332" t="s">
        <v>2546</v>
      </c>
      <c r="D5801" s="332" t="s">
        <v>3632</v>
      </c>
      <c r="E5801" s="262"/>
      <c r="F5801" s="331" t="n">
        <v>14</v>
      </c>
      <c r="G5801" s="333" t="n">
        <v>3710</v>
      </c>
      <c r="H5801" s="333" t="n">
        <f aca="false">A5801*G5801*(1-H5799/100)</f>
        <v>14840</v>
      </c>
      <c r="I5801" s="334" t="n">
        <v>2632.5</v>
      </c>
      <c r="J5801" s="334" t="n">
        <f aca="false">(A5801*I5801)/J5799*K5799</f>
        <v>9558</v>
      </c>
      <c r="K5801" s="335" t="n">
        <f aca="false">H5801-J5801</f>
        <v>5282</v>
      </c>
      <c r="L5801" s="330"/>
      <c r="M5801" s="262"/>
      <c r="N5801" s="262" t="n">
        <v>2632.5</v>
      </c>
      <c r="O5801" s="262" t="n">
        <v>30</v>
      </c>
      <c r="P5801" s="262" t="n">
        <v>4606.875</v>
      </c>
      <c r="Q5801" s="262" t="n">
        <v>3632.85</v>
      </c>
      <c r="R5801" s="331" t="n">
        <f aca="false">A5801*F5801</f>
        <v>56</v>
      </c>
    </row>
    <row r="5802" s="1" customFormat="true" ht="12.75" hidden="false" customHeight="false" outlineLevel="0" collapsed="false">
      <c r="A5802" s="336" t="n">
        <f aca="false">SUM(A5800:A5801)</f>
        <v>6</v>
      </c>
      <c r="B5802" s="336" t="s">
        <v>377</v>
      </c>
      <c r="C5802" s="336"/>
      <c r="D5802" s="336"/>
      <c r="E5802" s="336"/>
      <c r="F5802" s="337" t="n">
        <f aca="false">R5802</f>
        <v>78.18</v>
      </c>
      <c r="G5802" s="338"/>
      <c r="H5802" s="339" t="n">
        <f aca="false">SUM(H5800:H5801)</f>
        <v>17240</v>
      </c>
      <c r="I5802" s="340"/>
      <c r="J5802" s="341" t="n">
        <f aca="false">SUM(J5800:J5801)</f>
        <v>11284.34</v>
      </c>
      <c r="K5802" s="335" t="n">
        <f aca="false">SUM(K5800:K5801)</f>
        <v>5955.66</v>
      </c>
      <c r="L5802" s="330"/>
      <c r="M5802" s="262"/>
      <c r="N5802" s="262"/>
      <c r="O5802" s="262"/>
      <c r="P5802" s="262"/>
      <c r="Q5802" s="262"/>
      <c r="R5802" s="331" t="n">
        <f aca="false">SUM(R5800:R5801)</f>
        <v>78.18</v>
      </c>
    </row>
    <row r="5803" s="1" customFormat="true" ht="12.75" hidden="false" customHeight="false" outlineLevel="0" collapsed="false">
      <c r="A5803" s="262"/>
      <c r="B5803" s="272" t="s">
        <v>914</v>
      </c>
      <c r="C5803" s="342"/>
      <c r="D5803" s="342"/>
      <c r="E5803" s="262"/>
      <c r="F5803" s="262"/>
      <c r="G5803" s="333"/>
      <c r="H5803" s="343" t="n">
        <v>14260</v>
      </c>
      <c r="I5803" s="344" t="n">
        <f aca="false">K5804/J5804</f>
        <v>1.79147916493122</v>
      </c>
      <c r="J5803" s="345"/>
      <c r="K5803" s="335"/>
      <c r="L5803" s="330"/>
      <c r="M5803" s="262"/>
      <c r="N5803" s="262"/>
      <c r="O5803" s="262"/>
      <c r="P5803" s="262"/>
      <c r="Q5803" s="262"/>
      <c r="R5803" s="331"/>
    </row>
    <row r="5804" s="1" customFormat="true" ht="13.5" hidden="false" customHeight="false" outlineLevel="0" collapsed="false">
      <c r="A5804" s="346"/>
      <c r="B5804" s="346" t="s">
        <v>915</v>
      </c>
      <c r="C5804" s="346"/>
      <c r="D5804" s="346"/>
      <c r="E5804" s="346"/>
      <c r="F5804" s="347"/>
      <c r="G5804" s="348"/>
      <c r="H5804" s="349" t="n">
        <f aca="false">SUM(H5802:H5803)</f>
        <v>31500</v>
      </c>
      <c r="I5804" s="350" t="n">
        <f aca="false">K5804/H5804</f>
        <v>0.641766984126984</v>
      </c>
      <c r="J5804" s="351" t="n">
        <f aca="false">SUM(J5802:J5803)</f>
        <v>11284.34</v>
      </c>
      <c r="K5804" s="352" t="n">
        <f aca="false">H5804-J5804</f>
        <v>20215.66</v>
      </c>
      <c r="L5804" s="330"/>
      <c r="M5804" s="262"/>
      <c r="N5804" s="262"/>
      <c r="O5804" s="262"/>
      <c r="P5804" s="262"/>
      <c r="Q5804" s="262"/>
      <c r="R5804" s="331"/>
    </row>
    <row r="5805" s="1" customFormat="true" ht="13.5" hidden="false" customHeight="false" outlineLevel="0" collapsed="false">
      <c r="A5805" s="262"/>
      <c r="B5805" s="332"/>
      <c r="C5805" s="342"/>
      <c r="D5805" s="342"/>
      <c r="E5805" s="262"/>
      <c r="F5805" s="262"/>
      <c r="G5805" s="262"/>
      <c r="H5805" s="262"/>
      <c r="I5805" s="354"/>
      <c r="J5805" s="354"/>
      <c r="K5805" s="355"/>
      <c r="L5805" s="330"/>
      <c r="M5805" s="262"/>
      <c r="N5805" s="262"/>
      <c r="O5805" s="262"/>
      <c r="P5805" s="262"/>
      <c r="Q5805" s="262"/>
      <c r="R5805" s="331"/>
    </row>
    <row r="5806" s="1" customFormat="true" ht="13.5" hidden="false" customHeight="false" outlineLevel="0" collapsed="false">
      <c r="A5806" s="322"/>
      <c r="B5806" s="323" t="s">
        <v>3175</v>
      </c>
      <c r="C5806" s="324"/>
      <c r="D5806" s="325" t="n">
        <v>42818</v>
      </c>
      <c r="E5806" s="322"/>
      <c r="F5806" s="322" t="s">
        <v>5449</v>
      </c>
      <c r="G5806" s="324"/>
      <c r="H5806" s="326" t="n">
        <v>0</v>
      </c>
      <c r="I5806" s="327" t="s">
        <v>358</v>
      </c>
      <c r="J5806" s="328" t="n">
        <v>65</v>
      </c>
      <c r="K5806" s="329" t="n">
        <v>59</v>
      </c>
      <c r="L5806" s="330"/>
      <c r="M5806" s="262"/>
      <c r="N5806" s="262"/>
      <c r="O5806" s="262"/>
      <c r="P5806" s="262"/>
      <c r="Q5806" s="262"/>
      <c r="R5806" s="331"/>
    </row>
    <row r="5807" s="1" customFormat="true" ht="12.75" hidden="false" customHeight="false" outlineLevel="0" collapsed="false">
      <c r="A5807" s="262" t="n">
        <v>16</v>
      </c>
      <c r="B5807" s="332" t="s">
        <v>5452</v>
      </c>
      <c r="C5807" s="332" t="s">
        <v>4337</v>
      </c>
      <c r="D5807" s="332" t="s">
        <v>5453</v>
      </c>
      <c r="E5807" s="262"/>
      <c r="F5807" s="331"/>
      <c r="G5807" s="333" t="n">
        <v>200</v>
      </c>
      <c r="H5807" s="333" t="n">
        <f aca="false">A5807*G5807*(1-H5806/100)</f>
        <v>3200</v>
      </c>
      <c r="I5807" s="334" t="n">
        <v>87.75</v>
      </c>
      <c r="J5807" s="334" t="n">
        <f aca="false">(A5807*I5807)/J5806*K5806</f>
        <v>1274.4</v>
      </c>
      <c r="K5807" s="335" t="n">
        <f aca="false">H5807-J5807</f>
        <v>1925.6</v>
      </c>
      <c r="L5807" s="330"/>
      <c r="M5807" s="262"/>
      <c r="N5807" s="262" t="n">
        <v>87.75</v>
      </c>
      <c r="O5807" s="262" t="n">
        <v>1</v>
      </c>
      <c r="P5807" s="262" t="n">
        <v>250</v>
      </c>
      <c r="Q5807" s="262" t="n">
        <v>175.5</v>
      </c>
      <c r="R5807" s="331" t="n">
        <f aca="false">A5807*F5807</f>
        <v>0</v>
      </c>
    </row>
    <row r="5808" s="1" customFormat="true" ht="12.75" hidden="false" customHeight="false" outlineLevel="0" collapsed="false">
      <c r="A5808" s="262" t="n">
        <v>8</v>
      </c>
      <c r="B5808" s="332" t="s">
        <v>5454</v>
      </c>
      <c r="C5808" s="332" t="s">
        <v>1696</v>
      </c>
      <c r="D5808" s="332" t="s">
        <v>5455</v>
      </c>
      <c r="E5808" s="262"/>
      <c r="F5808" s="331"/>
      <c r="G5808" s="333" t="n">
        <v>117</v>
      </c>
      <c r="H5808" s="333" t="n">
        <f aca="false">A5808*G5808*(1-H5806/100)</f>
        <v>936</v>
      </c>
      <c r="I5808" s="334" t="n">
        <v>90.09</v>
      </c>
      <c r="J5808" s="334" t="n">
        <f aca="false">(A5808*I5808)/J5806*K5806</f>
        <v>654.192</v>
      </c>
      <c r="K5808" s="335" t="n">
        <f aca="false">H5808-J5808</f>
        <v>281.808</v>
      </c>
      <c r="L5808" s="330"/>
      <c r="M5808" s="262"/>
      <c r="N5808" s="262" t="n">
        <v>90.09</v>
      </c>
      <c r="O5808" s="262" t="n">
        <v>0.99</v>
      </c>
      <c r="P5808" s="262" t="n">
        <v>140</v>
      </c>
      <c r="Q5808" s="262" t="n">
        <v>117.117</v>
      </c>
      <c r="R5808" s="331" t="n">
        <f aca="false">A5808*F5808</f>
        <v>0</v>
      </c>
    </row>
    <row r="5809" s="1" customFormat="true" ht="12.75" hidden="false" customHeight="false" outlineLevel="0" collapsed="false">
      <c r="A5809" s="262" t="n">
        <v>8</v>
      </c>
      <c r="B5809" s="332" t="s">
        <v>2440</v>
      </c>
      <c r="C5809" s="332" t="s">
        <v>2441</v>
      </c>
      <c r="D5809" s="332" t="s">
        <v>2442</v>
      </c>
      <c r="E5809" s="262"/>
      <c r="F5809" s="331"/>
      <c r="G5809" s="333" t="n">
        <v>95</v>
      </c>
      <c r="H5809" s="333" t="n">
        <f aca="false">A5809*G5809*(1-H5806/100)</f>
        <v>760</v>
      </c>
      <c r="I5809" s="334" t="n">
        <v>70.2</v>
      </c>
      <c r="J5809" s="334" t="n">
        <f aca="false">(A5809*I5809)/J5806*K5806</f>
        <v>509.76</v>
      </c>
      <c r="K5809" s="335" t="n">
        <f aca="false">H5809-J5809</f>
        <v>250.24</v>
      </c>
      <c r="L5809" s="330"/>
      <c r="M5809" s="262"/>
      <c r="N5809" s="262" t="n">
        <v>70.2</v>
      </c>
      <c r="O5809" s="262" t="n">
        <v>0.8</v>
      </c>
      <c r="P5809" s="262" t="n">
        <v>110</v>
      </c>
      <c r="Q5809" s="262" t="n">
        <v>94.77</v>
      </c>
      <c r="R5809" s="331" t="n">
        <f aca="false">A5809*F5809</f>
        <v>0</v>
      </c>
    </row>
    <row r="5810" s="1" customFormat="true" ht="12.75" hidden="false" customHeight="false" outlineLevel="0" collapsed="false">
      <c r="A5810" s="336" t="n">
        <f aca="false">SUM(A5807:A5809)</f>
        <v>32</v>
      </c>
      <c r="B5810" s="336" t="s">
        <v>377</v>
      </c>
      <c r="C5810" s="336"/>
      <c r="D5810" s="336"/>
      <c r="E5810" s="336"/>
      <c r="F5810" s="337" t="n">
        <f aca="false">R5810</f>
        <v>0</v>
      </c>
      <c r="G5810" s="338"/>
      <c r="H5810" s="339" t="n">
        <f aca="false">SUM(H5807:H5809)</f>
        <v>4896</v>
      </c>
      <c r="I5810" s="340"/>
      <c r="J5810" s="341" t="n">
        <f aca="false">SUM(J5807:J5809)</f>
        <v>2438.352</v>
      </c>
      <c r="K5810" s="335" t="n">
        <f aca="false">SUM(K5807:K5809)</f>
        <v>2457.648</v>
      </c>
      <c r="L5810" s="330"/>
      <c r="M5810" s="262"/>
      <c r="N5810" s="262"/>
      <c r="O5810" s="262"/>
      <c r="P5810" s="262"/>
      <c r="Q5810" s="262"/>
      <c r="R5810" s="331" t="n">
        <f aca="false">SUM(R5807:R5809)</f>
        <v>0</v>
      </c>
    </row>
    <row r="5811" s="1" customFormat="true" ht="12.75" hidden="false" customHeight="false" outlineLevel="0" collapsed="false">
      <c r="A5811" s="262"/>
      <c r="B5811" s="272" t="s">
        <v>914</v>
      </c>
      <c r="C5811" s="342"/>
      <c r="D5811" s="342"/>
      <c r="E5811" s="262"/>
      <c r="F5811" s="262"/>
      <c r="G5811" s="333"/>
      <c r="H5811" s="343" t="n">
        <v>0</v>
      </c>
      <c r="I5811" s="344" t="n">
        <f aca="false">K5812/J5812</f>
        <v>1.00791354160515</v>
      </c>
      <c r="J5811" s="345"/>
      <c r="K5811" s="335"/>
      <c r="L5811" s="330"/>
      <c r="M5811" s="262"/>
      <c r="N5811" s="262"/>
      <c r="O5811" s="262"/>
      <c r="P5811" s="262"/>
      <c r="Q5811" s="262"/>
      <c r="R5811" s="331"/>
    </row>
    <row r="5812" s="1" customFormat="true" ht="13.5" hidden="false" customHeight="false" outlineLevel="0" collapsed="false">
      <c r="A5812" s="346"/>
      <c r="B5812" s="346" t="s">
        <v>915</v>
      </c>
      <c r="C5812" s="346"/>
      <c r="D5812" s="346"/>
      <c r="E5812" s="346"/>
      <c r="F5812" s="347"/>
      <c r="G5812" s="348"/>
      <c r="H5812" s="349" t="n">
        <f aca="false">SUM(H5810:H5811)</f>
        <v>4896</v>
      </c>
      <c r="I5812" s="350" t="n">
        <f aca="false">K5812/H5812</f>
        <v>0.501970588235294</v>
      </c>
      <c r="J5812" s="351" t="n">
        <f aca="false">SUM(J5810:J5811)</f>
        <v>2438.352</v>
      </c>
      <c r="K5812" s="352" t="n">
        <f aca="false">H5812-J5812</f>
        <v>2457.648</v>
      </c>
      <c r="L5812" s="330"/>
      <c r="M5812" s="262"/>
      <c r="N5812" s="262"/>
      <c r="O5812" s="262"/>
      <c r="P5812" s="262"/>
      <c r="Q5812" s="262"/>
      <c r="R5812" s="331"/>
    </row>
    <row r="5813" s="1" customFormat="true" ht="13.5" hidden="false" customHeight="false" outlineLevel="0" collapsed="false">
      <c r="A5813" s="262"/>
      <c r="B5813" s="332"/>
      <c r="C5813" s="342"/>
      <c r="D5813" s="342"/>
      <c r="E5813" s="262"/>
      <c r="F5813" s="262"/>
      <c r="G5813" s="262"/>
      <c r="H5813" s="262"/>
      <c r="I5813" s="354"/>
      <c r="J5813" s="354"/>
      <c r="K5813" s="355"/>
      <c r="L5813" s="330"/>
      <c r="M5813" s="262"/>
      <c r="N5813" s="262"/>
      <c r="O5813" s="262"/>
      <c r="P5813" s="262"/>
      <c r="Q5813" s="262"/>
      <c r="R5813" s="331"/>
    </row>
    <row r="5814" s="1" customFormat="true" ht="13.5" hidden="false" customHeight="false" outlineLevel="0" collapsed="false">
      <c r="A5814" s="322"/>
      <c r="B5814" s="323" t="s">
        <v>5448</v>
      </c>
      <c r="C5814" s="324"/>
      <c r="D5814" s="325" t="n">
        <v>42818</v>
      </c>
      <c r="E5814" s="322"/>
      <c r="F5814" s="322" t="s">
        <v>5449</v>
      </c>
      <c r="G5814" s="324"/>
      <c r="H5814" s="326" t="n">
        <v>0</v>
      </c>
      <c r="I5814" s="327" t="s">
        <v>358</v>
      </c>
      <c r="J5814" s="328" t="n">
        <v>65</v>
      </c>
      <c r="K5814" s="329" t="n">
        <v>59</v>
      </c>
      <c r="L5814" s="330"/>
      <c r="M5814" s="262"/>
      <c r="N5814" s="262"/>
      <c r="O5814" s="262"/>
      <c r="P5814" s="262"/>
      <c r="Q5814" s="262"/>
      <c r="R5814" s="331"/>
    </row>
    <row r="5815" s="1" customFormat="true" ht="12.75" hidden="false" customHeight="false" outlineLevel="0" collapsed="false">
      <c r="A5815" s="262" t="n">
        <v>1</v>
      </c>
      <c r="B5815" s="332" t="s">
        <v>299</v>
      </c>
      <c r="C5815" s="332" t="s">
        <v>3639</v>
      </c>
      <c r="D5815" s="332" t="s">
        <v>5456</v>
      </c>
      <c r="E5815" s="262"/>
      <c r="F5815" s="331" t="n">
        <v>29.3</v>
      </c>
      <c r="G5815" s="333" t="n">
        <v>4800</v>
      </c>
      <c r="H5815" s="333" t="n">
        <f aca="false">A5815*G5815*(1-H5814/100)</f>
        <v>4800</v>
      </c>
      <c r="I5815" s="334" t="n">
        <v>4053.14</v>
      </c>
      <c r="J5815" s="334" t="n">
        <f aca="false">(A5815*I5815)/J5814*K5814</f>
        <v>3679.004</v>
      </c>
      <c r="K5815" s="335" t="n">
        <f aca="false">H5815-J5815</f>
        <v>1120.996</v>
      </c>
      <c r="L5815" s="330"/>
      <c r="M5815" s="262"/>
      <c r="N5815" s="262" t="n">
        <v>4053.14</v>
      </c>
      <c r="O5815" s="262" t="n">
        <v>44.54</v>
      </c>
      <c r="P5815" s="262" t="n">
        <v>6080</v>
      </c>
      <c r="Q5815" s="262" t="n">
        <v>4863.768</v>
      </c>
      <c r="R5815" s="331" t="n">
        <f aca="false">A5815*F5815</f>
        <v>29.3</v>
      </c>
    </row>
    <row r="5816" s="1" customFormat="true" ht="12.75" hidden="false" customHeight="false" outlineLevel="0" collapsed="false">
      <c r="A5816" s="262" t="n">
        <v>1</v>
      </c>
      <c r="B5816" s="332" t="s">
        <v>1961</v>
      </c>
      <c r="C5816" s="332"/>
      <c r="D5816" s="332"/>
      <c r="E5816" s="262"/>
      <c r="F5816" s="331"/>
      <c r="G5816" s="333" t="n">
        <v>1000</v>
      </c>
      <c r="H5816" s="333" t="n">
        <v>1000</v>
      </c>
      <c r="I5816" s="334"/>
      <c r="J5816" s="334"/>
      <c r="K5816" s="335"/>
      <c r="L5816" s="330"/>
      <c r="M5816" s="262"/>
      <c r="N5816" s="262"/>
      <c r="O5816" s="262"/>
      <c r="P5816" s="262"/>
      <c r="Q5816" s="262"/>
      <c r="R5816" s="331"/>
    </row>
    <row r="5817" s="1" customFormat="true" ht="12.75" hidden="false" customHeight="false" outlineLevel="0" collapsed="false">
      <c r="A5817" s="262" t="n">
        <v>20</v>
      </c>
      <c r="B5817" s="332" t="s">
        <v>1302</v>
      </c>
      <c r="C5817" s="332" t="s">
        <v>830</v>
      </c>
      <c r="D5817" s="332" t="s">
        <v>1049</v>
      </c>
      <c r="E5817" s="262"/>
      <c r="F5817" s="331" t="n">
        <v>1.1</v>
      </c>
      <c r="G5817" s="333" t="n">
        <v>220</v>
      </c>
      <c r="H5817" s="333" t="n">
        <f aca="false">A5817*G5817*(1-H5814/100)</f>
        <v>4400</v>
      </c>
      <c r="I5817" s="334" t="n">
        <v>145.6</v>
      </c>
      <c r="J5817" s="334" t="n">
        <f aca="false">(A5817*I5817)/J5814*K5814</f>
        <v>2643.2</v>
      </c>
      <c r="K5817" s="335" t="n">
        <f aca="false">H5817-J5817</f>
        <v>1756.8</v>
      </c>
      <c r="L5817" s="330"/>
      <c r="M5817" s="262"/>
      <c r="N5817" s="262" t="n">
        <v>145.6</v>
      </c>
      <c r="O5817" s="262" t="n">
        <v>1.6</v>
      </c>
      <c r="P5817" s="262" t="n">
        <v>550</v>
      </c>
      <c r="Q5817" s="262" t="n">
        <v>218.4</v>
      </c>
      <c r="R5817" s="331" t="n">
        <f aca="false">A5817*F5817</f>
        <v>22</v>
      </c>
    </row>
    <row r="5818" s="1" customFormat="true" ht="12.75" hidden="false" customHeight="false" outlineLevel="0" collapsed="false">
      <c r="A5818" s="336" t="n">
        <f aca="false">SUM(A5815:A5817)</f>
        <v>22</v>
      </c>
      <c r="B5818" s="336" t="s">
        <v>377</v>
      </c>
      <c r="C5818" s="336"/>
      <c r="D5818" s="336"/>
      <c r="E5818" s="336"/>
      <c r="F5818" s="337" t="n">
        <f aca="false">R5818</f>
        <v>51.3</v>
      </c>
      <c r="G5818" s="338"/>
      <c r="H5818" s="339" t="n">
        <f aca="false">SUM(H5815:H5817)</f>
        <v>10200</v>
      </c>
      <c r="I5818" s="340"/>
      <c r="J5818" s="341" t="n">
        <f aca="false">SUM(J5815:J5817)</f>
        <v>6322.204</v>
      </c>
      <c r="K5818" s="335" t="n">
        <f aca="false">SUM(K5815:K5817)</f>
        <v>2877.796</v>
      </c>
      <c r="L5818" s="330"/>
      <c r="M5818" s="262"/>
      <c r="N5818" s="262"/>
      <c r="O5818" s="262"/>
      <c r="P5818" s="262"/>
      <c r="Q5818" s="262"/>
      <c r="R5818" s="331" t="n">
        <f aca="false">SUM(R5815:R5817)</f>
        <v>51.3</v>
      </c>
    </row>
    <row r="5819" s="1" customFormat="true" ht="12.75" hidden="false" customHeight="false" outlineLevel="0" collapsed="false">
      <c r="A5819" s="262"/>
      <c r="B5819" s="272" t="s">
        <v>914</v>
      </c>
      <c r="C5819" s="342"/>
      <c r="D5819" s="342"/>
      <c r="E5819" s="262"/>
      <c r="F5819" s="262"/>
      <c r="G5819" s="333"/>
      <c r="H5819" s="343" t="n">
        <v>0</v>
      </c>
      <c r="I5819" s="344" t="n">
        <f aca="false">K5820/J5820</f>
        <v>0.613361416366824</v>
      </c>
      <c r="J5819" s="345"/>
      <c r="K5819" s="335"/>
      <c r="L5819" s="330"/>
      <c r="M5819" s="262"/>
      <c r="N5819" s="262"/>
      <c r="O5819" s="262"/>
      <c r="P5819" s="262"/>
      <c r="Q5819" s="262"/>
      <c r="R5819" s="331"/>
    </row>
    <row r="5820" s="1" customFormat="true" ht="13.5" hidden="false" customHeight="false" outlineLevel="0" collapsed="false">
      <c r="A5820" s="346"/>
      <c r="B5820" s="346" t="s">
        <v>915</v>
      </c>
      <c r="C5820" s="346"/>
      <c r="D5820" s="346"/>
      <c r="E5820" s="346"/>
      <c r="F5820" s="347"/>
      <c r="G5820" s="348"/>
      <c r="H5820" s="349" t="n">
        <f aca="false">SUM(H5818:H5819)</f>
        <v>10200</v>
      </c>
      <c r="I5820" s="350" t="n">
        <f aca="false">K5820/H5820</f>
        <v>0.380176078431373</v>
      </c>
      <c r="J5820" s="351" t="n">
        <f aca="false">SUM(J5818:J5819)</f>
        <v>6322.204</v>
      </c>
      <c r="K5820" s="352" t="n">
        <f aca="false">H5820-J5820</f>
        <v>3877.796</v>
      </c>
      <c r="L5820" s="330"/>
      <c r="M5820" s="262"/>
      <c r="N5820" s="262"/>
      <c r="O5820" s="262"/>
      <c r="P5820" s="262"/>
      <c r="Q5820" s="262"/>
      <c r="R5820" s="331"/>
    </row>
    <row r="5821" s="1" customFormat="true" ht="13.5" hidden="false" customHeight="false" outlineLevel="0" collapsed="false">
      <c r="A5821" s="262"/>
      <c r="B5821" s="332"/>
      <c r="C5821" s="342"/>
      <c r="D5821" s="342"/>
      <c r="E5821" s="262"/>
      <c r="F5821" s="262"/>
      <c r="G5821" s="262"/>
      <c r="H5821" s="262"/>
      <c r="I5821" s="354"/>
      <c r="J5821" s="354"/>
      <c r="K5821" s="355"/>
      <c r="L5821" s="330"/>
      <c r="M5821" s="262"/>
      <c r="N5821" s="262"/>
      <c r="O5821" s="262"/>
      <c r="P5821" s="262"/>
      <c r="Q5821" s="262"/>
      <c r="R5821" s="331"/>
    </row>
    <row r="5822" s="1" customFormat="true" ht="13.5" hidden="false" customHeight="false" outlineLevel="0" collapsed="false">
      <c r="A5822" s="322"/>
      <c r="B5822" s="323" t="s">
        <v>2119</v>
      </c>
      <c r="C5822" s="324" t="s">
        <v>3211</v>
      </c>
      <c r="D5822" s="325" t="n">
        <v>42818</v>
      </c>
      <c r="E5822" s="322"/>
      <c r="F5822" s="322" t="s">
        <v>1140</v>
      </c>
      <c r="G5822" s="324"/>
      <c r="H5822" s="326" t="n">
        <v>0</v>
      </c>
      <c r="I5822" s="327" t="s">
        <v>358</v>
      </c>
      <c r="J5822" s="328" t="n">
        <v>65</v>
      </c>
      <c r="K5822" s="329" t="n">
        <v>59</v>
      </c>
      <c r="L5822" s="330"/>
      <c r="M5822" s="262"/>
      <c r="N5822" s="262"/>
      <c r="O5822" s="262"/>
      <c r="P5822" s="262"/>
      <c r="Q5822" s="262"/>
      <c r="R5822" s="331"/>
    </row>
    <row r="5823" s="1" customFormat="true" ht="12.75" hidden="false" customHeight="false" outlineLevel="0" collapsed="false">
      <c r="A5823" s="262" t="n">
        <v>60</v>
      </c>
      <c r="B5823" s="332" t="s">
        <v>2337</v>
      </c>
      <c r="C5823" s="332" t="s">
        <v>2173</v>
      </c>
      <c r="D5823" s="332" t="s">
        <v>2174</v>
      </c>
      <c r="E5823" s="262"/>
      <c r="F5823" s="331"/>
      <c r="G5823" s="333" t="n">
        <v>31</v>
      </c>
      <c r="H5823" s="333" t="n">
        <f aca="false">A5823*G5823*(1-H5822/100)</f>
        <v>1860</v>
      </c>
      <c r="I5823" s="334" t="n">
        <v>20.735</v>
      </c>
      <c r="J5823" s="334" t="n">
        <f aca="false">(A5823*I5823)/J5822*K5822</f>
        <v>1129.26</v>
      </c>
      <c r="K5823" s="335" t="n">
        <f aca="false">H5823-J5823</f>
        <v>730.74</v>
      </c>
      <c r="L5823" s="330"/>
      <c r="M5823" s="262"/>
      <c r="N5823" s="262" t="n">
        <v>20.735</v>
      </c>
      <c r="O5823" s="262" t="n">
        <v>0.22</v>
      </c>
      <c r="P5823" s="262" t="n">
        <v>40</v>
      </c>
      <c r="Q5823" s="262" t="n">
        <v>31</v>
      </c>
      <c r="R5823" s="331" t="n">
        <f aca="false">A5823*F5823</f>
        <v>0</v>
      </c>
    </row>
    <row r="5824" s="1" customFormat="true" ht="12.75" hidden="false" customHeight="false" outlineLevel="0" collapsed="false">
      <c r="A5824" s="262"/>
      <c r="B5824" s="272" t="s">
        <v>2471</v>
      </c>
      <c r="C5824" s="332"/>
      <c r="D5824" s="332"/>
      <c r="E5824" s="262"/>
      <c r="F5824" s="331"/>
      <c r="G5824" s="333"/>
      <c r="H5824" s="333"/>
      <c r="I5824" s="334"/>
      <c r="J5824" s="334"/>
      <c r="K5824" s="335"/>
      <c r="L5824" s="330"/>
      <c r="M5824" s="262"/>
      <c r="N5824" s="262"/>
      <c r="O5824" s="262"/>
      <c r="P5824" s="262"/>
      <c r="Q5824" s="262"/>
      <c r="R5824" s="331"/>
    </row>
    <row r="5825" s="1" customFormat="true" ht="12.75" hidden="false" customHeight="false" outlineLevel="0" collapsed="false">
      <c r="A5825" s="262" t="n">
        <v>2</v>
      </c>
      <c r="B5825" s="332" t="s">
        <v>5457</v>
      </c>
      <c r="C5825" s="332" t="s">
        <v>3225</v>
      </c>
      <c r="D5825" s="332" t="s">
        <v>4542</v>
      </c>
      <c r="E5825" s="262"/>
      <c r="F5825" s="331"/>
      <c r="G5825" s="333" t="n">
        <v>739</v>
      </c>
      <c r="H5825" s="333" t="n">
        <f aca="false">A5825*G5825*(1-H5822/100)</f>
        <v>1478</v>
      </c>
      <c r="I5825" s="334" t="n">
        <v>568.75</v>
      </c>
      <c r="J5825" s="334" t="n">
        <f aca="false">(A5825*I5825)/J5822*K5822</f>
        <v>1032.5</v>
      </c>
      <c r="K5825" s="335" t="n">
        <f aca="false">H5825-J5825</f>
        <v>445.5</v>
      </c>
      <c r="L5825" s="330"/>
      <c r="M5825" s="262"/>
      <c r="N5825" s="262" t="n">
        <v>568.75</v>
      </c>
      <c r="O5825" s="262" t="n">
        <v>6.25</v>
      </c>
      <c r="P5825" s="262" t="n">
        <v>853.125</v>
      </c>
      <c r="Q5825" s="262" t="n">
        <v>739.375</v>
      </c>
      <c r="R5825" s="331" t="n">
        <f aca="false">A5825*F5825</f>
        <v>0</v>
      </c>
    </row>
    <row r="5826" s="1" customFormat="true" ht="12.75" hidden="false" customHeight="false" outlineLevel="0" collapsed="false">
      <c r="A5826" s="262" t="n">
        <v>1</v>
      </c>
      <c r="B5826" s="332" t="s">
        <v>5458</v>
      </c>
      <c r="C5826" s="332" t="s">
        <v>3225</v>
      </c>
      <c r="D5826" s="332" t="s">
        <v>5459</v>
      </c>
      <c r="E5826" s="262"/>
      <c r="F5826" s="331"/>
      <c r="G5826" s="333" t="n">
        <v>643</v>
      </c>
      <c r="H5826" s="333" t="n">
        <f aca="false">A5826*G5826*(1-H5822/100)</f>
        <v>643</v>
      </c>
      <c r="I5826" s="334" t="n">
        <v>494.91</v>
      </c>
      <c r="J5826" s="334" t="n">
        <f aca="false">(A5826*I5826)/J5822*K5822</f>
        <v>449.226</v>
      </c>
      <c r="K5826" s="335" t="n">
        <f aca="false">H5826-J5826</f>
        <v>193.774</v>
      </c>
      <c r="L5826" s="330"/>
      <c r="M5826" s="262"/>
      <c r="N5826" s="262" t="n">
        <v>494.91</v>
      </c>
      <c r="O5826" s="262" t="n">
        <v>5.64</v>
      </c>
      <c r="P5826" s="262" t="n">
        <v>742.365</v>
      </c>
      <c r="Q5826" s="262" t="n">
        <v>643.383</v>
      </c>
      <c r="R5826" s="331" t="n">
        <f aca="false">A5826*F5826</f>
        <v>0</v>
      </c>
    </row>
    <row r="5827" s="1" customFormat="true" ht="12.75" hidden="false" customHeight="false" outlineLevel="0" collapsed="false">
      <c r="A5827" s="262" t="n">
        <v>2</v>
      </c>
      <c r="B5827" s="332" t="s">
        <v>2018</v>
      </c>
      <c r="C5827" s="332" t="s">
        <v>2019</v>
      </c>
      <c r="D5827" s="332" t="s">
        <v>2020</v>
      </c>
      <c r="E5827" s="262"/>
      <c r="F5827" s="331"/>
      <c r="G5827" s="333" t="n">
        <v>329</v>
      </c>
      <c r="H5827" s="333" t="n">
        <f aca="false">A5827*G5827*(1-H5822/100)</f>
        <v>658</v>
      </c>
      <c r="I5827" s="334" t="n">
        <v>219.375</v>
      </c>
      <c r="J5827" s="334" t="n">
        <f aca="false">(A5827*I5827)/J5822*K5822</f>
        <v>398.25</v>
      </c>
      <c r="K5827" s="335" t="n">
        <f aca="false">H5827-J5827</f>
        <v>259.75</v>
      </c>
      <c r="L5827" s="330"/>
      <c r="M5827" s="262"/>
      <c r="N5827" s="262" t="n">
        <v>219.375</v>
      </c>
      <c r="O5827" s="262" t="n">
        <v>2.5</v>
      </c>
      <c r="P5827" s="262" t="n">
        <v>340</v>
      </c>
      <c r="Q5827" s="262" t="n">
        <v>329.0625</v>
      </c>
      <c r="R5827" s="331" t="n">
        <f aca="false">A5827*F5827</f>
        <v>0</v>
      </c>
    </row>
    <row r="5828" s="1" customFormat="true" ht="12.75" hidden="false" customHeight="false" outlineLevel="0" collapsed="false">
      <c r="A5828" s="262" t="n">
        <v>1</v>
      </c>
      <c r="B5828" s="332" t="s">
        <v>1537</v>
      </c>
      <c r="C5828" s="332" t="s">
        <v>1538</v>
      </c>
      <c r="D5828" s="332" t="s">
        <v>1539</v>
      </c>
      <c r="E5828" s="262"/>
      <c r="F5828" s="331"/>
      <c r="G5828" s="333" t="n">
        <v>250</v>
      </c>
      <c r="H5828" s="333" t="n">
        <f aca="false">A5828*G5828*(1-H5822/100)</f>
        <v>250</v>
      </c>
      <c r="I5828" s="334" t="n">
        <v>130</v>
      </c>
      <c r="J5828" s="334" t="n">
        <f aca="false">(A5828*I5828)/J5822*K5822</f>
        <v>118</v>
      </c>
      <c r="K5828" s="335" t="n">
        <f aca="false">H5828-J5828</f>
        <v>132</v>
      </c>
      <c r="L5828" s="330"/>
      <c r="M5828" s="262"/>
      <c r="N5828" s="262" t="n">
        <v>130</v>
      </c>
      <c r="O5828" s="262"/>
      <c r="P5828" s="262" t="n">
        <v>350</v>
      </c>
      <c r="Q5828" s="262" t="n">
        <v>250</v>
      </c>
      <c r="R5828" s="331" t="n">
        <f aca="false">A5828*F5828</f>
        <v>0</v>
      </c>
    </row>
    <row r="5829" s="1" customFormat="true" ht="12.75" hidden="false" customHeight="false" outlineLevel="0" collapsed="false">
      <c r="A5829" s="262" t="n">
        <v>2</v>
      </c>
      <c r="B5829" s="332" t="s">
        <v>4029</v>
      </c>
      <c r="C5829" s="332" t="s">
        <v>3090</v>
      </c>
      <c r="D5829" s="332" t="s">
        <v>3088</v>
      </c>
      <c r="E5829" s="262"/>
      <c r="F5829" s="331"/>
      <c r="G5829" s="333" t="n">
        <v>365</v>
      </c>
      <c r="H5829" s="333" t="n">
        <f aca="false">A5829*G5829*(1-H5822/100)</f>
        <v>730</v>
      </c>
      <c r="I5829" s="334" t="n">
        <v>243.0675</v>
      </c>
      <c r="J5829" s="334" t="n">
        <f aca="false">(A5829*I5829)/J5822*K5822</f>
        <v>441.261</v>
      </c>
      <c r="K5829" s="335" t="n">
        <f aca="false">H5829-J5829</f>
        <v>288.739</v>
      </c>
      <c r="L5829" s="330"/>
      <c r="M5829" s="262"/>
      <c r="N5829" s="262" t="n">
        <v>243.0675</v>
      </c>
      <c r="O5829" s="262" t="n">
        <v>2.77</v>
      </c>
      <c r="P5829" s="262" t="n">
        <v>486.135</v>
      </c>
      <c r="Q5829" s="262" t="n">
        <v>364.6013</v>
      </c>
      <c r="R5829" s="331" t="n">
        <f aca="false">A5829*F5829</f>
        <v>0</v>
      </c>
    </row>
    <row r="5830" s="1" customFormat="true" ht="12.75" hidden="false" customHeight="false" outlineLevel="0" collapsed="false">
      <c r="A5830" s="262" t="n">
        <v>2</v>
      </c>
      <c r="B5830" s="332" t="s">
        <v>2475</v>
      </c>
      <c r="C5830" s="332" t="s">
        <v>2069</v>
      </c>
      <c r="D5830" s="332" t="s">
        <v>2476</v>
      </c>
      <c r="E5830" s="262"/>
      <c r="F5830" s="331" t="n">
        <v>0.02</v>
      </c>
      <c r="G5830" s="333" t="n">
        <v>107</v>
      </c>
      <c r="H5830" s="333" t="n">
        <f aca="false">A5830*G5830*(1-H5822/100)</f>
        <v>214</v>
      </c>
      <c r="I5830" s="334" t="n">
        <v>78.975</v>
      </c>
      <c r="J5830" s="334" t="n">
        <f aca="false">(A5830*I5830)/J5822*K5822</f>
        <v>143.37</v>
      </c>
      <c r="K5830" s="335" t="n">
        <f aca="false">H5830-J5830</f>
        <v>70.63</v>
      </c>
      <c r="L5830" s="330"/>
      <c r="M5830" s="262"/>
      <c r="N5830" s="262" t="n">
        <v>78.975</v>
      </c>
      <c r="O5830" s="262" t="n">
        <v>0.9</v>
      </c>
      <c r="P5830" s="262" t="n">
        <v>158</v>
      </c>
      <c r="Q5830" s="262" t="n">
        <v>107</v>
      </c>
      <c r="R5830" s="331" t="n">
        <f aca="false">A5830*F5830</f>
        <v>0.04</v>
      </c>
    </row>
    <row r="5831" s="1" customFormat="true" ht="12.75" hidden="false" customHeight="false" outlineLevel="0" collapsed="false">
      <c r="A5831" s="336" t="n">
        <f aca="false">SUM(A5823:A5830)</f>
        <v>70</v>
      </c>
      <c r="B5831" s="336" t="s">
        <v>377</v>
      </c>
      <c r="C5831" s="336"/>
      <c r="D5831" s="336"/>
      <c r="E5831" s="336"/>
      <c r="F5831" s="337" t="n">
        <f aca="false">R5831</f>
        <v>0.04</v>
      </c>
      <c r="G5831" s="338"/>
      <c r="H5831" s="339" t="n">
        <f aca="false">SUM(H5823:H5830)</f>
        <v>5833</v>
      </c>
      <c r="I5831" s="340"/>
      <c r="J5831" s="341" t="n">
        <f aca="false">SUM(J5823:J5830)</f>
        <v>3711.867</v>
      </c>
      <c r="K5831" s="335" t="n">
        <f aca="false">SUM(K5823:K5830)</f>
        <v>2121.133</v>
      </c>
      <c r="L5831" s="330"/>
      <c r="M5831" s="262"/>
      <c r="N5831" s="262"/>
      <c r="O5831" s="262"/>
      <c r="P5831" s="262"/>
      <c r="Q5831" s="262"/>
      <c r="R5831" s="331" t="n">
        <f aca="false">SUM(R5823:R5830)</f>
        <v>0.04</v>
      </c>
    </row>
    <row r="5832" s="1" customFormat="true" ht="12.75" hidden="false" customHeight="false" outlineLevel="0" collapsed="false">
      <c r="A5832" s="262"/>
      <c r="B5832" s="272" t="s">
        <v>914</v>
      </c>
      <c r="C5832" s="342"/>
      <c r="D5832" s="342"/>
      <c r="E5832" s="262"/>
      <c r="F5832" s="262"/>
      <c r="G5832" s="333"/>
      <c r="H5832" s="343" t="n">
        <v>0</v>
      </c>
      <c r="I5832" s="344" t="n">
        <f aca="false">K5833/J5833</f>
        <v>0.571446390724668</v>
      </c>
      <c r="J5832" s="345"/>
      <c r="K5832" s="335"/>
      <c r="L5832" s="330"/>
      <c r="M5832" s="262"/>
      <c r="N5832" s="262"/>
      <c r="O5832" s="262"/>
      <c r="P5832" s="262"/>
      <c r="Q5832" s="262"/>
      <c r="R5832" s="331"/>
    </row>
    <row r="5833" s="1" customFormat="true" ht="13.5" hidden="false" customHeight="false" outlineLevel="0" collapsed="false">
      <c r="A5833" s="346"/>
      <c r="B5833" s="346" t="s">
        <v>915</v>
      </c>
      <c r="C5833" s="346"/>
      <c r="D5833" s="346"/>
      <c r="E5833" s="346"/>
      <c r="F5833" s="347"/>
      <c r="G5833" s="348"/>
      <c r="H5833" s="349" t="n">
        <f aca="false">SUM(H5831:H5832)</f>
        <v>5833</v>
      </c>
      <c r="I5833" s="350" t="n">
        <f aca="false">K5833/H5833</f>
        <v>0.363643579633122</v>
      </c>
      <c r="J5833" s="351" t="n">
        <f aca="false">SUM(J5831:J5832)</f>
        <v>3711.867</v>
      </c>
      <c r="K5833" s="352" t="n">
        <f aca="false">H5833-J5833</f>
        <v>2121.133</v>
      </c>
      <c r="L5833" s="330"/>
      <c r="M5833" s="262"/>
      <c r="N5833" s="262"/>
      <c r="O5833" s="262"/>
      <c r="P5833" s="262"/>
      <c r="Q5833" s="262"/>
      <c r="R5833" s="331"/>
    </row>
    <row r="5834" s="1" customFormat="true" ht="13.5" hidden="false" customHeight="false" outlineLevel="0" collapsed="false">
      <c r="A5834" s="262"/>
      <c r="B5834" s="332"/>
      <c r="C5834" s="342"/>
      <c r="D5834" s="342"/>
      <c r="E5834" s="262"/>
      <c r="F5834" s="262"/>
      <c r="G5834" s="262"/>
      <c r="H5834" s="262"/>
      <c r="I5834" s="354"/>
      <c r="J5834" s="354"/>
      <c r="K5834" s="355"/>
      <c r="L5834" s="330"/>
      <c r="M5834" s="262"/>
      <c r="N5834" s="262"/>
      <c r="O5834" s="262"/>
      <c r="P5834" s="262"/>
      <c r="Q5834" s="262"/>
      <c r="R5834" s="331"/>
    </row>
    <row r="5835" s="1" customFormat="true" ht="13.5" hidden="false" customHeight="false" outlineLevel="0" collapsed="false">
      <c r="A5835" s="322"/>
      <c r="B5835" s="323" t="s">
        <v>5364</v>
      </c>
      <c r="C5835" s="324" t="s">
        <v>5460</v>
      </c>
      <c r="D5835" s="325" t="n">
        <v>42818</v>
      </c>
      <c r="E5835" s="322"/>
      <c r="F5835" s="322" t="s">
        <v>1140</v>
      </c>
      <c r="G5835" s="324"/>
      <c r="H5835" s="326" t="n">
        <v>0</v>
      </c>
      <c r="I5835" s="327" t="s">
        <v>358</v>
      </c>
      <c r="J5835" s="328" t="n">
        <v>65</v>
      </c>
      <c r="K5835" s="329" t="n">
        <v>59</v>
      </c>
      <c r="L5835" s="330"/>
      <c r="M5835" s="262"/>
      <c r="N5835" s="262"/>
      <c r="O5835" s="262"/>
      <c r="P5835" s="262"/>
      <c r="Q5835" s="262"/>
      <c r="R5835" s="331"/>
    </row>
    <row r="5836" s="1" customFormat="true" ht="12.75" hidden="false" customHeight="false" outlineLevel="0" collapsed="false">
      <c r="A5836" s="262" t="n">
        <v>1</v>
      </c>
      <c r="B5836" s="332" t="s">
        <v>5461</v>
      </c>
      <c r="C5836" s="332"/>
      <c r="D5836" s="332" t="s">
        <v>5393</v>
      </c>
      <c r="E5836" s="262"/>
      <c r="F5836" s="331" t="n">
        <v>2.8</v>
      </c>
      <c r="G5836" s="333" t="n">
        <v>3315</v>
      </c>
      <c r="H5836" s="333" t="n">
        <f aca="false">A5836*G5836*(1-H5835/100)</f>
        <v>3315</v>
      </c>
      <c r="I5836" s="334" t="n">
        <v>1657.5</v>
      </c>
      <c r="J5836" s="334" t="n">
        <f aca="false">(A5836*I5836)/J5835*K5835</f>
        <v>1504.5</v>
      </c>
      <c r="K5836" s="335" t="n">
        <f aca="false">H5836-J5836</f>
        <v>1810.5</v>
      </c>
      <c r="L5836" s="330"/>
      <c r="M5836" s="262"/>
      <c r="N5836" s="262" t="n">
        <v>1657.5</v>
      </c>
      <c r="O5836" s="262" t="n">
        <v>17</v>
      </c>
      <c r="P5836" s="262"/>
      <c r="Q5836" s="262" t="n">
        <v>3315</v>
      </c>
      <c r="R5836" s="331" t="n">
        <f aca="false">A5836*F5836</f>
        <v>2.8</v>
      </c>
    </row>
    <row r="5837" s="1" customFormat="true" ht="12.75" hidden="false" customHeight="false" outlineLevel="0" collapsed="false">
      <c r="A5837" s="262"/>
      <c r="B5837" s="272" t="s">
        <v>1365</v>
      </c>
      <c r="C5837" s="332"/>
      <c r="D5837" s="332"/>
      <c r="E5837" s="262"/>
      <c r="F5837" s="331"/>
      <c r="G5837" s="333"/>
      <c r="H5837" s="333"/>
      <c r="I5837" s="334"/>
      <c r="J5837" s="334"/>
      <c r="K5837" s="335"/>
      <c r="L5837" s="330"/>
      <c r="M5837" s="262"/>
      <c r="N5837" s="262"/>
      <c r="O5837" s="262"/>
      <c r="P5837" s="262"/>
      <c r="Q5837" s="262"/>
      <c r="R5837" s="331"/>
    </row>
    <row r="5838" s="1" customFormat="true" ht="12.75" hidden="false" customHeight="false" outlineLevel="0" collapsed="false">
      <c r="A5838" s="262" t="n">
        <v>1</v>
      </c>
      <c r="B5838" s="332" t="s">
        <v>5462</v>
      </c>
      <c r="C5838" s="332" t="s">
        <v>5463</v>
      </c>
      <c r="D5838" s="332"/>
      <c r="E5838" s="262"/>
      <c r="F5838" s="331"/>
      <c r="G5838" s="333" t="n">
        <v>250</v>
      </c>
      <c r="H5838" s="333" t="n">
        <f aca="false">A5838*G5838*(1-H5835/100)</f>
        <v>250</v>
      </c>
      <c r="I5838" s="334" t="n">
        <v>130</v>
      </c>
      <c r="J5838" s="334" t="n">
        <f aca="false">(A5838*I5838)/J5835*K5835</f>
        <v>118</v>
      </c>
      <c r="K5838" s="335" t="n">
        <f aca="false">H5838-J5838</f>
        <v>132</v>
      </c>
      <c r="L5838" s="330"/>
      <c r="M5838" s="262"/>
      <c r="N5838" s="262" t="n">
        <v>130</v>
      </c>
      <c r="O5838" s="262"/>
      <c r="P5838" s="262" t="n">
        <v>350</v>
      </c>
      <c r="Q5838" s="262" t="n">
        <v>250</v>
      </c>
      <c r="R5838" s="331" t="n">
        <f aca="false">A5838*F5838</f>
        <v>0</v>
      </c>
    </row>
    <row r="5839" s="1" customFormat="true" ht="12.75" hidden="false" customHeight="false" outlineLevel="0" collapsed="false">
      <c r="A5839" s="336" t="n">
        <f aca="false">SUM(A5836:A5838)</f>
        <v>2</v>
      </c>
      <c r="B5839" s="336" t="s">
        <v>377</v>
      </c>
      <c r="C5839" s="336"/>
      <c r="D5839" s="336"/>
      <c r="E5839" s="336"/>
      <c r="F5839" s="337" t="n">
        <v>15</v>
      </c>
      <c r="G5839" s="338"/>
      <c r="H5839" s="339" t="n">
        <f aca="false">SUM(H5836:H5838)</f>
        <v>3565</v>
      </c>
      <c r="I5839" s="340"/>
      <c r="J5839" s="341" t="n">
        <f aca="false">SUM(J5836:J5838)</f>
        <v>1622.5</v>
      </c>
      <c r="K5839" s="335" t="n">
        <f aca="false">SUM(K5836:K5838)</f>
        <v>1942.5</v>
      </c>
      <c r="L5839" s="330"/>
      <c r="M5839" s="262"/>
      <c r="N5839" s="262"/>
      <c r="O5839" s="262"/>
      <c r="P5839" s="262"/>
      <c r="Q5839" s="262"/>
      <c r="R5839" s="331" t="n">
        <f aca="false">SUM(R5836:R5838)</f>
        <v>2.8</v>
      </c>
    </row>
    <row r="5840" s="1" customFormat="true" ht="12.75" hidden="false" customHeight="false" outlineLevel="0" collapsed="false">
      <c r="A5840" s="262"/>
      <c r="B5840" s="272" t="s">
        <v>914</v>
      </c>
      <c r="C5840" s="342"/>
      <c r="D5840" s="342"/>
      <c r="E5840" s="262"/>
      <c r="F5840" s="262"/>
      <c r="G5840" s="333"/>
      <c r="H5840" s="343" t="n">
        <v>0</v>
      </c>
      <c r="I5840" s="344" t="n">
        <f aca="false">K5841/J5841</f>
        <v>1.19722650231125</v>
      </c>
      <c r="J5840" s="345"/>
      <c r="K5840" s="335"/>
      <c r="L5840" s="330"/>
      <c r="M5840" s="262"/>
      <c r="N5840" s="262"/>
      <c r="O5840" s="262"/>
      <c r="P5840" s="262"/>
      <c r="Q5840" s="262"/>
      <c r="R5840" s="331"/>
    </row>
    <row r="5841" s="1" customFormat="true" ht="13.5" hidden="false" customHeight="false" outlineLevel="0" collapsed="false">
      <c r="A5841" s="346"/>
      <c r="B5841" s="346" t="s">
        <v>915</v>
      </c>
      <c r="C5841" s="346"/>
      <c r="D5841" s="346"/>
      <c r="E5841" s="346"/>
      <c r="F5841" s="347"/>
      <c r="G5841" s="348"/>
      <c r="H5841" s="349" t="n">
        <f aca="false">SUM(H5839:H5840)</f>
        <v>3565</v>
      </c>
      <c r="I5841" s="350" t="n">
        <f aca="false">K5841/H5841</f>
        <v>0.544880785413745</v>
      </c>
      <c r="J5841" s="351" t="n">
        <f aca="false">SUM(J5839:J5840)</f>
        <v>1622.5</v>
      </c>
      <c r="K5841" s="352" t="n">
        <f aca="false">H5841-J5841</f>
        <v>1942.5</v>
      </c>
      <c r="L5841" s="330"/>
      <c r="M5841" s="262"/>
      <c r="N5841" s="262"/>
      <c r="O5841" s="262"/>
      <c r="P5841" s="262"/>
      <c r="Q5841" s="262"/>
      <c r="R5841" s="331"/>
    </row>
    <row r="5842" s="1" customFormat="true" ht="13.5" hidden="false" customHeight="false" outlineLevel="0" collapsed="false">
      <c r="A5842" s="262"/>
      <c r="B5842" s="272" t="s">
        <v>5464</v>
      </c>
      <c r="C5842" s="342"/>
      <c r="D5842" s="342"/>
      <c r="E5842" s="262"/>
      <c r="F5842" s="262"/>
      <c r="G5842" s="262"/>
      <c r="H5842" s="262"/>
      <c r="I5842" s="354"/>
      <c r="J5842" s="354"/>
      <c r="K5842" s="355"/>
      <c r="L5842" s="330"/>
      <c r="M5842" s="262"/>
      <c r="N5842" s="262"/>
      <c r="O5842" s="262"/>
      <c r="P5842" s="262"/>
      <c r="Q5842" s="262"/>
      <c r="R5842" s="331"/>
    </row>
    <row r="5843" s="1" customFormat="true" ht="13.5" hidden="false" customHeight="false" outlineLevel="0" collapsed="false">
      <c r="A5843" s="322"/>
      <c r="B5843" s="272" t="s">
        <v>5464</v>
      </c>
      <c r="C5843" s="324"/>
      <c r="E5843" s="322"/>
      <c r="F5843" s="322" t="s">
        <v>5465</v>
      </c>
      <c r="G5843" s="325" t="n">
        <v>42818</v>
      </c>
      <c r="H5843" s="326" t="n">
        <v>0</v>
      </c>
      <c r="I5843" s="327" t="s">
        <v>358</v>
      </c>
      <c r="J5843" s="328" t="n">
        <v>65</v>
      </c>
      <c r="K5843" s="329" t="n">
        <v>59</v>
      </c>
      <c r="L5843" s="330"/>
      <c r="M5843" s="262"/>
      <c r="N5843" s="262"/>
      <c r="O5843" s="262"/>
      <c r="P5843" s="262"/>
      <c r="Q5843" s="262"/>
      <c r="R5843" s="331"/>
    </row>
    <row r="5844" s="1" customFormat="true" ht="12.75" hidden="false" customHeight="false" outlineLevel="0" collapsed="false">
      <c r="A5844" s="262" t="n">
        <v>2</v>
      </c>
      <c r="B5844" s="332" t="s">
        <v>1594</v>
      </c>
      <c r="C5844" s="332" t="s">
        <v>800</v>
      </c>
      <c r="D5844" s="332" t="s">
        <v>1595</v>
      </c>
      <c r="E5844" s="262"/>
      <c r="F5844" s="331" t="n">
        <v>6.7</v>
      </c>
      <c r="G5844" s="333" t="n">
        <v>1079</v>
      </c>
      <c r="H5844" s="333" t="n">
        <f aca="false">A5844*G5844*(1-H5843/100)</f>
        <v>2158</v>
      </c>
      <c r="I5844" s="334" t="n">
        <v>799.4025</v>
      </c>
      <c r="J5844" s="334" t="n">
        <f aca="false">(A5844*I5844)/J5843*K5843</f>
        <v>1451.223</v>
      </c>
      <c r="K5844" s="335" t="n">
        <f aca="false">H5844-J5844</f>
        <v>706.777</v>
      </c>
      <c r="L5844" s="330"/>
      <c r="M5844" s="262"/>
      <c r="N5844" s="262" t="n">
        <v>799.4025</v>
      </c>
      <c r="O5844" s="262" t="n">
        <v>9.11</v>
      </c>
      <c r="P5844" s="262" t="n">
        <v>1200</v>
      </c>
      <c r="Q5844" s="262" t="n">
        <v>1079.1934</v>
      </c>
      <c r="R5844" s="331" t="n">
        <f aca="false">A5844*F5844</f>
        <v>13.4</v>
      </c>
    </row>
    <row r="5845" s="1" customFormat="true" ht="12.75" hidden="false" customHeight="false" outlineLevel="0" collapsed="false">
      <c r="A5845" s="262" t="n">
        <v>25</v>
      </c>
      <c r="B5845" s="332" t="s">
        <v>1219</v>
      </c>
      <c r="C5845" s="332" t="s">
        <v>830</v>
      </c>
      <c r="D5845" s="332" t="s">
        <v>1347</v>
      </c>
      <c r="E5845" s="262"/>
      <c r="F5845" s="331" t="n">
        <v>2.5</v>
      </c>
      <c r="G5845" s="333" t="n">
        <v>430</v>
      </c>
      <c r="H5845" s="333" t="n">
        <f aca="false">A5845*G5845*(1-H5843/100)</f>
        <v>10750</v>
      </c>
      <c r="I5845" s="334" t="n">
        <v>318.5</v>
      </c>
      <c r="J5845" s="334" t="n">
        <f aca="false">(A5845*I5845)/J5843*K5843</f>
        <v>7227.5</v>
      </c>
      <c r="K5845" s="335" t="n">
        <f aca="false">H5845-J5845</f>
        <v>3522.5</v>
      </c>
      <c r="L5845" s="330"/>
      <c r="M5845" s="262"/>
      <c r="N5845" s="262" t="n">
        <v>318.5</v>
      </c>
      <c r="O5845" s="262" t="n">
        <v>3.5</v>
      </c>
      <c r="P5845" s="262" t="n">
        <v>573.3</v>
      </c>
      <c r="Q5845" s="262" t="n">
        <v>429.975</v>
      </c>
      <c r="R5845" s="331" t="n">
        <f aca="false">A5845*F5845</f>
        <v>62.5</v>
      </c>
    </row>
    <row r="5846" s="1" customFormat="true" ht="12.75" hidden="false" customHeight="false" outlineLevel="0" collapsed="false">
      <c r="A5846" s="262" t="n">
        <v>5</v>
      </c>
      <c r="B5846" s="332" t="s">
        <v>1225</v>
      </c>
      <c r="C5846" s="332" t="s">
        <v>830</v>
      </c>
      <c r="D5846" s="332" t="s">
        <v>1348</v>
      </c>
      <c r="E5846" s="262"/>
      <c r="F5846" s="331" t="n">
        <v>4.1</v>
      </c>
      <c r="G5846" s="333" t="n">
        <v>713</v>
      </c>
      <c r="H5846" s="333" t="n">
        <f aca="false">A5846*G5846*(1-H5843/100)</f>
        <v>3565</v>
      </c>
      <c r="I5846" s="334" t="n">
        <v>508.95</v>
      </c>
      <c r="J5846" s="334" t="n">
        <f aca="false">(A5846*I5846)/J5843*K5843</f>
        <v>2309.85</v>
      </c>
      <c r="K5846" s="335" t="n">
        <f aca="false">H5846-J5846</f>
        <v>1255.15</v>
      </c>
      <c r="L5846" s="330"/>
      <c r="M5846" s="262"/>
      <c r="N5846" s="262" t="n">
        <v>508.95</v>
      </c>
      <c r="O5846" s="262" t="n">
        <v>5.8</v>
      </c>
      <c r="P5846" s="262" t="n">
        <v>763.425</v>
      </c>
      <c r="Q5846" s="262" t="n">
        <v>712.53</v>
      </c>
      <c r="R5846" s="331" t="n">
        <f aca="false">A5846*F5846</f>
        <v>20.5</v>
      </c>
    </row>
    <row r="5847" s="1" customFormat="true" ht="12.75" hidden="false" customHeight="false" outlineLevel="0" collapsed="false">
      <c r="A5847" s="262" t="n">
        <v>20</v>
      </c>
      <c r="B5847" s="332" t="s">
        <v>837</v>
      </c>
      <c r="C5847" s="332" t="s">
        <v>833</v>
      </c>
      <c r="D5847" s="332" t="s">
        <v>1304</v>
      </c>
      <c r="E5847" s="262"/>
      <c r="F5847" s="331" t="n">
        <v>0.09</v>
      </c>
      <c r="G5847" s="333" t="n">
        <v>52</v>
      </c>
      <c r="H5847" s="333" t="n">
        <f aca="false">A5847*G5847*(1-H5843/100)</f>
        <v>1040</v>
      </c>
      <c r="I5847" s="334" t="n">
        <v>34.58</v>
      </c>
      <c r="J5847" s="334" t="n">
        <f aca="false">(A5847*I5847)/J5843*K5843</f>
        <v>627.76</v>
      </c>
      <c r="K5847" s="335" t="n">
        <f aca="false">H5847-J5847</f>
        <v>412.24</v>
      </c>
      <c r="L5847" s="330"/>
      <c r="M5847" s="262"/>
      <c r="N5847" s="262" t="n">
        <v>34.58</v>
      </c>
      <c r="O5847" s="262" t="n">
        <v>0.38</v>
      </c>
      <c r="P5847" s="262" t="n">
        <v>51.87</v>
      </c>
      <c r="Q5847" s="262" t="n">
        <v>51.87</v>
      </c>
      <c r="R5847" s="331" t="n">
        <f aca="false">A5847*F5847</f>
        <v>1.8</v>
      </c>
    </row>
    <row r="5848" s="1" customFormat="true" ht="12.75" hidden="false" customHeight="false" outlineLevel="0" collapsed="false">
      <c r="A5848" s="262" t="n">
        <v>5</v>
      </c>
      <c r="B5848" s="332" t="s">
        <v>839</v>
      </c>
      <c r="C5848" s="332" t="s">
        <v>833</v>
      </c>
      <c r="D5848" s="332" t="s">
        <v>1317</v>
      </c>
      <c r="E5848" s="262"/>
      <c r="F5848" s="331" t="n">
        <v>0.11</v>
      </c>
      <c r="G5848" s="333" t="n">
        <v>53</v>
      </c>
      <c r="H5848" s="333" t="n">
        <f aca="false">A5848*G5848*(1-H5843/100)</f>
        <v>265</v>
      </c>
      <c r="I5848" s="334" t="n">
        <v>35.1</v>
      </c>
      <c r="J5848" s="334" t="n">
        <f aca="false">(A5848*I5848)/J5843*K5843</f>
        <v>159.3</v>
      </c>
      <c r="K5848" s="335" t="n">
        <f aca="false">H5848-J5848</f>
        <v>105.7</v>
      </c>
      <c r="L5848" s="330"/>
      <c r="M5848" s="262"/>
      <c r="N5848" s="262" t="n">
        <v>35.1</v>
      </c>
      <c r="O5848" s="262" t="n">
        <v>0.4</v>
      </c>
      <c r="P5848" s="262" t="n">
        <v>52.65</v>
      </c>
      <c r="Q5848" s="262" t="n">
        <v>52.65</v>
      </c>
      <c r="R5848" s="331" t="n">
        <f aca="false">A5848*F5848</f>
        <v>0.55</v>
      </c>
    </row>
    <row r="5849" s="1" customFormat="true" ht="12.75" hidden="false" customHeight="false" outlineLevel="0" collapsed="false">
      <c r="A5849" s="262" t="n">
        <v>20</v>
      </c>
      <c r="B5849" s="332" t="s">
        <v>844</v>
      </c>
      <c r="C5849" s="332" t="s">
        <v>842</v>
      </c>
      <c r="D5849" s="332" t="s">
        <v>1305</v>
      </c>
      <c r="E5849" s="262"/>
      <c r="F5849" s="331" t="n">
        <v>0.03</v>
      </c>
      <c r="G5849" s="333" t="n">
        <v>30</v>
      </c>
      <c r="H5849" s="333" t="n">
        <f aca="false">A5849*G5849*(1-H5843/100)</f>
        <v>600</v>
      </c>
      <c r="I5849" s="334" t="n">
        <v>22.75</v>
      </c>
      <c r="J5849" s="334" t="n">
        <f aca="false">(A5849*I5849)/J5843*K5843</f>
        <v>413</v>
      </c>
      <c r="K5849" s="335" t="n">
        <f aca="false">H5849-J5849</f>
        <v>187</v>
      </c>
      <c r="L5849" s="330"/>
      <c r="M5849" s="262"/>
      <c r="N5849" s="262" t="n">
        <v>22.75</v>
      </c>
      <c r="O5849" s="262" t="n">
        <v>0.25</v>
      </c>
      <c r="P5849" s="262" t="n">
        <v>50</v>
      </c>
      <c r="Q5849" s="262" t="n">
        <v>29.575</v>
      </c>
      <c r="R5849" s="331" t="n">
        <f aca="false">A5849*F5849</f>
        <v>0.6</v>
      </c>
    </row>
    <row r="5850" s="1" customFormat="true" ht="12.75" hidden="false" customHeight="false" outlineLevel="0" collapsed="false">
      <c r="A5850" s="262" t="n">
        <v>55</v>
      </c>
      <c r="B5850" s="332" t="s">
        <v>846</v>
      </c>
      <c r="C5850" s="332" t="s">
        <v>842</v>
      </c>
      <c r="D5850" s="332" t="s">
        <v>1328</v>
      </c>
      <c r="E5850" s="262"/>
      <c r="F5850" s="331" t="n">
        <v>0.04</v>
      </c>
      <c r="G5850" s="333" t="n">
        <v>42</v>
      </c>
      <c r="H5850" s="333" t="n">
        <f aca="false">A5850*G5850*(1-H5843/100)</f>
        <v>2310</v>
      </c>
      <c r="I5850" s="334" t="n">
        <v>26.325</v>
      </c>
      <c r="J5850" s="334" t="n">
        <f aca="false">(A5850*I5850)/J5843*K5843</f>
        <v>1314.225</v>
      </c>
      <c r="K5850" s="335" t="n">
        <f aca="false">H5850-J5850</f>
        <v>995.775</v>
      </c>
      <c r="L5850" s="330"/>
      <c r="M5850" s="262"/>
      <c r="N5850" s="262" t="n">
        <v>26.325</v>
      </c>
      <c r="O5850" s="262" t="n">
        <v>0.3</v>
      </c>
      <c r="P5850" s="262" t="n">
        <v>80</v>
      </c>
      <c r="Q5850" s="262" t="n">
        <v>42.12</v>
      </c>
      <c r="R5850" s="331" t="n">
        <f aca="false">A5850*F5850</f>
        <v>2.2</v>
      </c>
    </row>
    <row r="5851" s="1" customFormat="true" ht="12.75" hidden="false" customHeight="false" outlineLevel="0" collapsed="false">
      <c r="A5851" s="262" t="n">
        <v>2</v>
      </c>
      <c r="B5851" s="332" t="s">
        <v>5466</v>
      </c>
      <c r="C5851" s="332" t="s">
        <v>5248</v>
      </c>
      <c r="D5851" s="332" t="s">
        <v>5467</v>
      </c>
      <c r="E5851" s="262"/>
      <c r="F5851" s="331" t="n">
        <v>9.3</v>
      </c>
      <c r="G5851" s="333" t="n">
        <v>1598</v>
      </c>
      <c r="H5851" s="333" t="n">
        <f aca="false">A5851*G5851*(1-H5843/100)</f>
        <v>3196</v>
      </c>
      <c r="I5851" s="334" t="n">
        <v>1183.7475</v>
      </c>
      <c r="J5851" s="334" t="n">
        <f aca="false">(A5851*I5851)/J5843*K5843</f>
        <v>2148.957</v>
      </c>
      <c r="K5851" s="335" t="n">
        <f aca="false">H5851-J5851</f>
        <v>1047.043</v>
      </c>
      <c r="L5851" s="330"/>
      <c r="M5851" s="262"/>
      <c r="N5851" s="262" t="n">
        <v>1183.7475</v>
      </c>
      <c r="O5851" s="262" t="n">
        <v>13.49</v>
      </c>
      <c r="P5851" s="262" t="n">
        <v>1775.6212</v>
      </c>
      <c r="Q5851" s="262" t="n">
        <v>1598.0591</v>
      </c>
      <c r="R5851" s="331" t="n">
        <f aca="false">A5851*F5851</f>
        <v>18.6</v>
      </c>
    </row>
    <row r="5852" s="1" customFormat="true" ht="12.75" hidden="false" customHeight="false" outlineLevel="0" collapsed="false">
      <c r="A5852" s="262" t="n">
        <v>2</v>
      </c>
      <c r="B5852" s="332" t="s">
        <v>1330</v>
      </c>
      <c r="C5852" s="332" t="s">
        <v>1331</v>
      </c>
      <c r="D5852" s="332" t="s">
        <v>1332</v>
      </c>
      <c r="E5852" s="262"/>
      <c r="F5852" s="331" t="n">
        <v>0.15</v>
      </c>
      <c r="G5852" s="333" t="n">
        <v>49</v>
      </c>
      <c r="H5852" s="333" t="n">
        <f aca="false">A5852*G5852*(1-H5843/100)</f>
        <v>98</v>
      </c>
      <c r="I5852" s="334" t="n">
        <v>34.8725</v>
      </c>
      <c r="J5852" s="334" t="n">
        <f aca="false">(A5852*I5852)/J5843*K5843</f>
        <v>63.307</v>
      </c>
      <c r="K5852" s="335" t="n">
        <f aca="false">H5852-J5852</f>
        <v>34.693</v>
      </c>
      <c r="L5852" s="330"/>
      <c r="M5852" s="262"/>
      <c r="N5852" s="262" t="n">
        <v>34.8725</v>
      </c>
      <c r="O5852" s="262" t="n">
        <v>0.37</v>
      </c>
      <c r="P5852" s="262" t="n">
        <v>62.7705</v>
      </c>
      <c r="Q5852" s="262" t="n">
        <v>48.8215</v>
      </c>
      <c r="R5852" s="331" t="n">
        <f aca="false">A5852*F5852</f>
        <v>0.3</v>
      </c>
    </row>
    <row r="5853" s="1" customFormat="true" ht="12.75" hidden="false" customHeight="false" outlineLevel="0" collapsed="false">
      <c r="A5853" s="262" t="n">
        <v>2</v>
      </c>
      <c r="B5853" s="332" t="s">
        <v>1333</v>
      </c>
      <c r="C5853" s="332" t="s">
        <v>1334</v>
      </c>
      <c r="D5853" s="332" t="s">
        <v>1335</v>
      </c>
      <c r="E5853" s="262"/>
      <c r="F5853" s="331" t="n">
        <v>0.08</v>
      </c>
      <c r="G5853" s="333" t="n">
        <v>24</v>
      </c>
      <c r="H5853" s="333" t="n">
        <f aca="false">A5853*G5853*(1-H5843/100)</f>
        <v>48</v>
      </c>
      <c r="I5853" s="334" t="n">
        <v>17.55</v>
      </c>
      <c r="J5853" s="334" t="n">
        <f aca="false">(A5853*I5853)/J5843*K5843</f>
        <v>31.86</v>
      </c>
      <c r="K5853" s="335" t="n">
        <f aca="false">H5853-J5853</f>
        <v>16.14</v>
      </c>
      <c r="L5853" s="330"/>
      <c r="M5853" s="262"/>
      <c r="N5853" s="262" t="n">
        <v>17.55</v>
      </c>
      <c r="O5853" s="262" t="n">
        <v>0.2</v>
      </c>
      <c r="P5853" s="262" t="n">
        <v>31.59</v>
      </c>
      <c r="Q5853" s="262" t="n">
        <v>23.6925</v>
      </c>
      <c r="R5853" s="331" t="n">
        <f aca="false">A5853*F5853</f>
        <v>0.16</v>
      </c>
    </row>
    <row r="5854" s="1" customFormat="true" ht="12.75" hidden="false" customHeight="false" outlineLevel="0" collapsed="false">
      <c r="A5854" s="262" t="n">
        <v>2</v>
      </c>
      <c r="B5854" s="332" t="s">
        <v>4673</v>
      </c>
      <c r="C5854" s="332" t="s">
        <v>3715</v>
      </c>
      <c r="D5854" s="332" t="s">
        <v>4674</v>
      </c>
      <c r="E5854" s="262"/>
      <c r="F5854" s="331" t="n">
        <v>4.3</v>
      </c>
      <c r="G5854" s="333" t="n">
        <v>740</v>
      </c>
      <c r="H5854" s="333" t="n">
        <f aca="false">A5854*G5854*(1-H5843/100)</f>
        <v>1480</v>
      </c>
      <c r="I5854" s="334" t="n">
        <v>616.395</v>
      </c>
      <c r="J5854" s="334" t="n">
        <f aca="false">(A5854*I5854)/J5843*K5843</f>
        <v>1118.994</v>
      </c>
      <c r="K5854" s="335" t="n">
        <f aca="false">H5854-J5854</f>
        <v>361.006</v>
      </c>
      <c r="L5854" s="330"/>
      <c r="M5854" s="262"/>
      <c r="N5854" s="262" t="n">
        <v>616.395</v>
      </c>
      <c r="O5854" s="262" t="n">
        <v>6.54</v>
      </c>
      <c r="P5854" s="262" t="n">
        <v>920</v>
      </c>
      <c r="Q5854" s="262" t="n">
        <v>739.674</v>
      </c>
      <c r="R5854" s="331" t="n">
        <f aca="false">A5854*F5854</f>
        <v>8.6</v>
      </c>
    </row>
    <row r="5855" s="1" customFormat="true" ht="12.75" hidden="false" customHeight="false" outlineLevel="0" collapsed="false">
      <c r="A5855" s="262" t="n">
        <v>4</v>
      </c>
      <c r="B5855" s="332" t="s">
        <v>3850</v>
      </c>
      <c r="C5855" s="332" t="s">
        <v>1822</v>
      </c>
      <c r="D5855" s="332" t="s">
        <v>3851</v>
      </c>
      <c r="E5855" s="262"/>
      <c r="F5855" s="331" t="n">
        <v>2.2</v>
      </c>
      <c r="G5855" s="333" t="n">
        <v>390</v>
      </c>
      <c r="H5855" s="333" t="n">
        <f aca="false">A5855*G5855*(1-H5843/100)</f>
        <v>1560</v>
      </c>
      <c r="I5855" s="334" t="n">
        <v>351</v>
      </c>
      <c r="J5855" s="334" t="n">
        <f aca="false">(A5855*I5855)/J5843*K5843</f>
        <v>1274.4</v>
      </c>
      <c r="K5855" s="335" t="n">
        <f aca="false">H5855-J5855</f>
        <v>285.6</v>
      </c>
      <c r="L5855" s="330"/>
      <c r="M5855" s="262"/>
      <c r="N5855" s="262" t="n">
        <v>351</v>
      </c>
      <c r="O5855" s="262" t="n">
        <v>4</v>
      </c>
      <c r="P5855" s="262" t="n">
        <v>526.5</v>
      </c>
      <c r="Q5855" s="262" t="n">
        <v>390</v>
      </c>
      <c r="R5855" s="331" t="n">
        <f aca="false">A5855*F5855</f>
        <v>8.8</v>
      </c>
    </row>
    <row r="5856" s="1" customFormat="true" ht="12.75" hidden="false" customHeight="false" outlineLevel="0" collapsed="false">
      <c r="A5856" s="262" t="n">
        <v>3</v>
      </c>
      <c r="B5856" s="332" t="s">
        <v>3763</v>
      </c>
      <c r="C5856" s="332" t="s">
        <v>1825</v>
      </c>
      <c r="D5856" s="332" t="s">
        <v>3764</v>
      </c>
      <c r="E5856" s="262"/>
      <c r="F5856" s="331" t="n">
        <v>10.8</v>
      </c>
      <c r="G5856" s="333" t="n">
        <v>1682</v>
      </c>
      <c r="H5856" s="333" t="n">
        <f aca="false">A5856*G5856*(1-H5843/100)</f>
        <v>5046</v>
      </c>
      <c r="I5856" s="334" t="n">
        <v>1246.05</v>
      </c>
      <c r="J5856" s="334" t="n">
        <f aca="false">(A5856*I5856)/J5843*K5843</f>
        <v>3393.09</v>
      </c>
      <c r="K5856" s="335" t="n">
        <f aca="false">H5856-J5856</f>
        <v>1652.91</v>
      </c>
      <c r="L5856" s="330"/>
      <c r="M5856" s="262"/>
      <c r="N5856" s="262" t="n">
        <v>1246.05</v>
      </c>
      <c r="O5856" s="262" t="n">
        <v>14.2</v>
      </c>
      <c r="P5856" s="262" t="n">
        <v>1869.075</v>
      </c>
      <c r="Q5856" s="262" t="n">
        <v>1682.1675</v>
      </c>
      <c r="R5856" s="331" t="n">
        <f aca="false">A5856*F5856</f>
        <v>32.4</v>
      </c>
    </row>
    <row r="5857" s="1" customFormat="true" ht="12.75" hidden="false" customHeight="false" outlineLevel="0" collapsed="false">
      <c r="A5857" s="262" t="n">
        <v>8</v>
      </c>
      <c r="B5857" s="332" t="s">
        <v>5468</v>
      </c>
      <c r="C5857" s="332" t="s">
        <v>1828</v>
      </c>
      <c r="D5857" s="332" t="s">
        <v>1829</v>
      </c>
      <c r="E5857" s="262"/>
      <c r="F5857" s="331" t="n">
        <v>0.12</v>
      </c>
      <c r="G5857" s="333" t="n">
        <v>53</v>
      </c>
      <c r="H5857" s="333" t="n">
        <f aca="false">A5857*G5857*(1-H5843/100)</f>
        <v>424</v>
      </c>
      <c r="I5857" s="334" t="n">
        <v>39.585</v>
      </c>
      <c r="J5857" s="334" t="n">
        <f aca="false">(A5857*I5857)/J5843*K5843</f>
        <v>287.448</v>
      </c>
      <c r="K5857" s="335" t="n">
        <f aca="false">H5857-J5857</f>
        <v>136.552</v>
      </c>
      <c r="L5857" s="330"/>
      <c r="M5857" s="262"/>
      <c r="N5857" s="262" t="n">
        <v>39.585</v>
      </c>
      <c r="O5857" s="262" t="n">
        <v>0.42</v>
      </c>
      <c r="P5857" s="262" t="n">
        <v>59.3775</v>
      </c>
      <c r="Q5857" s="262" t="n">
        <v>53.4398</v>
      </c>
      <c r="R5857" s="331" t="n">
        <f aca="false">A5857*F5857</f>
        <v>0.96</v>
      </c>
    </row>
    <row r="5858" s="1" customFormat="true" ht="12.75" hidden="false" customHeight="false" outlineLevel="0" collapsed="false">
      <c r="A5858" s="262" t="n">
        <v>1</v>
      </c>
      <c r="B5858" s="332" t="s">
        <v>5469</v>
      </c>
      <c r="C5858" s="332" t="s">
        <v>4307</v>
      </c>
      <c r="D5858" s="332" t="s">
        <v>5470</v>
      </c>
      <c r="E5858" s="262"/>
      <c r="F5858" s="331" t="n">
        <v>55.6</v>
      </c>
      <c r="G5858" s="333" t="n">
        <v>10838</v>
      </c>
      <c r="H5858" s="333" t="n">
        <f aca="false">A5858*G5858*(1-H5843/100)</f>
        <v>10838</v>
      </c>
      <c r="I5858" s="334" t="n">
        <v>7853.625</v>
      </c>
      <c r="J5858" s="334" t="n">
        <f aca="false">(A5858*I5858)/J5843*K5843</f>
        <v>7128.675</v>
      </c>
      <c r="K5858" s="335" t="n">
        <f aca="false">H5858-J5858</f>
        <v>3709.325</v>
      </c>
      <c r="L5858" s="330"/>
      <c r="M5858" s="262"/>
      <c r="N5858" s="262" t="n">
        <v>7853.625</v>
      </c>
      <c r="O5858" s="262" t="n">
        <v>89.5</v>
      </c>
      <c r="P5858" s="262" t="n">
        <v>13743.8438</v>
      </c>
      <c r="Q5858" s="262" t="n">
        <v>10838.0025</v>
      </c>
      <c r="R5858" s="331" t="n">
        <f aca="false">A5858*F5858</f>
        <v>55.6</v>
      </c>
    </row>
    <row r="5859" s="1" customFormat="true" ht="12.75" hidden="false" customHeight="false" outlineLevel="0" collapsed="false">
      <c r="A5859" s="262" t="n">
        <v>1</v>
      </c>
      <c r="B5859" s="332" t="s">
        <v>5471</v>
      </c>
      <c r="C5859" s="332" t="s">
        <v>5472</v>
      </c>
      <c r="D5859" s="332" t="s">
        <v>5473</v>
      </c>
      <c r="E5859" s="262"/>
      <c r="F5859" s="331" t="n">
        <v>35</v>
      </c>
      <c r="G5859" s="333" t="n">
        <v>5449</v>
      </c>
      <c r="H5859" s="333" t="n">
        <f aca="false">A5859*G5859*(1-H5843/100)</f>
        <v>5449</v>
      </c>
      <c r="I5859" s="334" t="n">
        <v>3948.75</v>
      </c>
      <c r="J5859" s="334" t="n">
        <f aca="false">(A5859*I5859)/J5843*K5843</f>
        <v>3584.25</v>
      </c>
      <c r="K5859" s="335" t="n">
        <f aca="false">H5859-J5859</f>
        <v>1864.75</v>
      </c>
      <c r="L5859" s="330"/>
      <c r="M5859" s="262"/>
      <c r="N5859" s="262" t="n">
        <v>3948.75</v>
      </c>
      <c r="O5859" s="262" t="n">
        <v>45</v>
      </c>
      <c r="P5859" s="262" t="n">
        <v>6910.3125</v>
      </c>
      <c r="Q5859" s="262" t="n">
        <v>5449.275</v>
      </c>
      <c r="R5859" s="331" t="n">
        <f aca="false">A5859*F5859</f>
        <v>35</v>
      </c>
    </row>
    <row r="5860" s="1" customFormat="true" ht="12.75" hidden="false" customHeight="false" outlineLevel="0" collapsed="false">
      <c r="A5860" s="262" t="n">
        <v>1</v>
      </c>
      <c r="B5860" s="332" t="s">
        <v>1833</v>
      </c>
      <c r="C5860" s="332" t="s">
        <v>1834</v>
      </c>
      <c r="D5860" s="332" t="s">
        <v>1835</v>
      </c>
      <c r="E5860" s="262"/>
      <c r="F5860" s="331" t="n">
        <v>8</v>
      </c>
      <c r="G5860" s="333" t="n">
        <v>2369</v>
      </c>
      <c r="H5860" s="333" t="n">
        <f aca="false">A5860*G5860*(1-H5843/100)</f>
        <v>2369</v>
      </c>
      <c r="I5860" s="334" t="n">
        <v>1755</v>
      </c>
      <c r="J5860" s="334" t="n">
        <f aca="false">(A5860*I5860)/J5843*K5843</f>
        <v>1593</v>
      </c>
      <c r="K5860" s="335" t="n">
        <f aca="false">H5860-J5860</f>
        <v>776</v>
      </c>
      <c r="L5860" s="330"/>
      <c r="M5860" s="262"/>
      <c r="N5860" s="262" t="n">
        <v>1755</v>
      </c>
      <c r="O5860" s="262" t="n">
        <v>20</v>
      </c>
      <c r="P5860" s="262" t="n">
        <v>2600</v>
      </c>
      <c r="Q5860" s="262" t="n">
        <v>2369.25</v>
      </c>
      <c r="R5860" s="331" t="n">
        <f aca="false">A5860*F5860</f>
        <v>8</v>
      </c>
    </row>
    <row r="5861" s="1" customFormat="true" ht="12.75" hidden="false" customHeight="false" outlineLevel="0" collapsed="false">
      <c r="A5861" s="262" t="n">
        <v>2</v>
      </c>
      <c r="B5861" s="332" t="s">
        <v>5474</v>
      </c>
      <c r="C5861" s="332" t="s">
        <v>5475</v>
      </c>
      <c r="D5861" s="332" t="s">
        <v>5476</v>
      </c>
      <c r="E5861" s="262"/>
      <c r="F5861" s="331" t="n">
        <v>0.2</v>
      </c>
      <c r="G5861" s="333" t="n">
        <v>7800</v>
      </c>
      <c r="H5861" s="333" t="n">
        <f aca="false">A5861*G5861*(1-H5843/100)</f>
        <v>15600</v>
      </c>
      <c r="I5861" s="334" t="n">
        <v>4030</v>
      </c>
      <c r="J5861" s="334" t="n">
        <f aca="false">(A5861*I5861)/J5843*K5843</f>
        <v>7316</v>
      </c>
      <c r="K5861" s="335" t="n">
        <f aca="false">H5861-J5861</f>
        <v>8284</v>
      </c>
      <c r="L5861" s="330"/>
      <c r="M5861" s="262"/>
      <c r="N5861" s="262" t="n">
        <v>4030</v>
      </c>
      <c r="O5861" s="262" t="n">
        <v>40</v>
      </c>
      <c r="P5861" s="262"/>
      <c r="Q5861" s="262" t="n">
        <v>7800</v>
      </c>
      <c r="R5861" s="331" t="n">
        <f aca="false">A5861*F5861</f>
        <v>0.4</v>
      </c>
    </row>
    <row r="5862" s="1" customFormat="true" ht="12.75" hidden="false" customHeight="false" outlineLevel="0" collapsed="false">
      <c r="A5862" s="262" t="n">
        <v>1</v>
      </c>
      <c r="B5862" s="332" t="s">
        <v>5477</v>
      </c>
      <c r="C5862" s="332" t="s">
        <v>1720</v>
      </c>
      <c r="D5862" s="332" t="s">
        <v>5478</v>
      </c>
      <c r="E5862" s="262"/>
      <c r="F5862" s="331"/>
      <c r="G5862" s="333" t="n">
        <v>911</v>
      </c>
      <c r="H5862" s="333" t="n">
        <f aca="false">A5862*G5862*(1-H5843/100)</f>
        <v>911</v>
      </c>
      <c r="I5862" s="334" t="n">
        <v>700.7</v>
      </c>
      <c r="J5862" s="334" t="n">
        <f aca="false">(A5862*I5862)/J5843*K5843</f>
        <v>636.02</v>
      </c>
      <c r="K5862" s="335" t="n">
        <f aca="false">H5862-J5862</f>
        <v>274.98</v>
      </c>
      <c r="L5862" s="330"/>
      <c r="M5862" s="262"/>
      <c r="N5862" s="262" t="n">
        <v>700.7</v>
      </c>
      <c r="O5862" s="262" t="n">
        <v>7.7</v>
      </c>
      <c r="P5862" s="262" t="n">
        <v>1191.19</v>
      </c>
      <c r="Q5862" s="262" t="n">
        <v>910.91</v>
      </c>
      <c r="R5862" s="331" t="n">
        <f aca="false">A5862*F5862</f>
        <v>0</v>
      </c>
    </row>
    <row r="5863" s="1" customFormat="true" ht="12.75" hidden="false" customHeight="false" outlineLevel="0" collapsed="false">
      <c r="A5863" s="262" t="n">
        <v>1</v>
      </c>
      <c r="B5863" s="332" t="s">
        <v>5479</v>
      </c>
      <c r="C5863" s="332" t="s">
        <v>5480</v>
      </c>
      <c r="D5863" s="332" t="s">
        <v>5481</v>
      </c>
      <c r="E5863" s="262"/>
      <c r="F5863" s="331"/>
      <c r="G5863" s="333" t="n">
        <v>10500</v>
      </c>
      <c r="H5863" s="333" t="n">
        <f aca="false">A5863*G5863*(1-H5843/100)</f>
        <v>10500</v>
      </c>
      <c r="I5863" s="334" t="n">
        <v>6409.13</v>
      </c>
      <c r="J5863" s="334" t="n">
        <f aca="false">(A5863*I5863)/J5843*K5843</f>
        <v>5817.518</v>
      </c>
      <c r="K5863" s="335" t="n">
        <f aca="false">H5863-J5863</f>
        <v>4682.482</v>
      </c>
      <c r="L5863" s="330"/>
      <c r="M5863" s="262"/>
      <c r="N5863" s="262" t="n">
        <v>6409.13</v>
      </c>
      <c r="O5863" s="262" t="n">
        <v>70.43</v>
      </c>
      <c r="P5863" s="262" t="n">
        <v>10500</v>
      </c>
      <c r="Q5863" s="262" t="n">
        <v>10500</v>
      </c>
      <c r="R5863" s="331" t="n">
        <f aca="false">A5863*F5863</f>
        <v>0</v>
      </c>
    </row>
    <row r="5864" s="1" customFormat="true" ht="12.75" hidden="false" customHeight="false" outlineLevel="0" collapsed="false">
      <c r="A5864" s="262" t="n">
        <v>5</v>
      </c>
      <c r="B5864" s="332" t="s">
        <v>3191</v>
      </c>
      <c r="C5864" s="332" t="s">
        <v>3192</v>
      </c>
      <c r="D5864" s="332" t="s">
        <v>3193</v>
      </c>
      <c r="E5864" s="262"/>
      <c r="F5864" s="331"/>
      <c r="G5864" s="333" t="n">
        <v>2482</v>
      </c>
      <c r="H5864" s="333" t="n">
        <f aca="false">A5864*G5864*(1-H5843/100)</f>
        <v>12410</v>
      </c>
      <c r="I5864" s="334" t="n">
        <v>1838.2</v>
      </c>
      <c r="J5864" s="334" t="n">
        <f aca="false">(A5864*I5864)/J5843*K5843</f>
        <v>8342.6</v>
      </c>
      <c r="K5864" s="335" t="n">
        <f aca="false">H5864-J5864</f>
        <v>4067.4</v>
      </c>
      <c r="L5864" s="330"/>
      <c r="M5864" s="262"/>
      <c r="N5864" s="262" t="n">
        <v>1838.2</v>
      </c>
      <c r="O5864" s="262" t="n">
        <v>20.2</v>
      </c>
      <c r="P5864" s="262" t="n">
        <v>3100</v>
      </c>
      <c r="Q5864" s="262" t="n">
        <v>2481.57</v>
      </c>
      <c r="R5864" s="331" t="n">
        <f aca="false">A5864*F5864</f>
        <v>0</v>
      </c>
    </row>
    <row r="5865" s="1" customFormat="true" ht="12.75" hidden="false" customHeight="false" outlineLevel="0" collapsed="false">
      <c r="A5865" s="262" t="n">
        <v>1</v>
      </c>
      <c r="B5865" s="332" t="s">
        <v>5482</v>
      </c>
      <c r="C5865" s="332" t="s">
        <v>1648</v>
      </c>
      <c r="D5865" s="332" t="s">
        <v>5483</v>
      </c>
      <c r="E5865" s="262"/>
      <c r="F5865" s="331" t="n">
        <v>0.8</v>
      </c>
      <c r="G5865" s="333" t="n">
        <v>2610</v>
      </c>
      <c r="H5865" s="333" t="n">
        <f aca="false">A5865*G5865*(1-H5843/100)</f>
        <v>2610</v>
      </c>
      <c r="I5865" s="334" t="n">
        <v>1739.855</v>
      </c>
      <c r="J5865" s="334" t="n">
        <f aca="false">(A5865*I5865)/J5843*K5843</f>
        <v>1579.253</v>
      </c>
      <c r="K5865" s="335" t="n">
        <f aca="false">H5865-J5865</f>
        <v>1030.747</v>
      </c>
      <c r="L5865" s="330"/>
      <c r="M5865" s="262"/>
      <c r="N5865" s="262" t="n">
        <v>1739.855</v>
      </c>
      <c r="O5865" s="262" t="n">
        <v>18.46</v>
      </c>
      <c r="P5865" s="262" t="n">
        <v>3131.739</v>
      </c>
      <c r="Q5865" s="262" t="n">
        <v>2609.7825</v>
      </c>
      <c r="R5865" s="331" t="n">
        <f aca="false">A5865*F5865</f>
        <v>0.8</v>
      </c>
    </row>
    <row r="5866" s="1" customFormat="true" ht="12.75" hidden="false" customHeight="false" outlineLevel="0" collapsed="false">
      <c r="A5866" s="262" t="n">
        <v>1</v>
      </c>
      <c r="B5866" s="332" t="s">
        <v>2981</v>
      </c>
      <c r="C5866" s="332" t="s">
        <v>1550</v>
      </c>
      <c r="D5866" s="332" t="s">
        <v>2982</v>
      </c>
      <c r="E5866" s="262"/>
      <c r="F5866" s="331" t="n">
        <v>0.87</v>
      </c>
      <c r="G5866" s="333" t="n">
        <v>791</v>
      </c>
      <c r="H5866" s="333" t="n">
        <f aca="false">A5866*G5866*(1-H5843/100)</f>
        <v>791</v>
      </c>
      <c r="I5866" s="334" t="n">
        <v>527.475</v>
      </c>
      <c r="J5866" s="334" t="n">
        <f aca="false">(A5866*I5866)/J5843*K5843</f>
        <v>478.785</v>
      </c>
      <c r="K5866" s="335" t="n">
        <f aca="false">H5866-J5866</f>
        <v>312.215</v>
      </c>
      <c r="L5866" s="330"/>
      <c r="M5866" s="262"/>
      <c r="N5866" s="262" t="n">
        <v>527.475</v>
      </c>
      <c r="O5866" s="262" t="n">
        <v>5.41</v>
      </c>
      <c r="P5866" s="262" t="n">
        <v>840</v>
      </c>
      <c r="Q5866" s="262" t="n">
        <v>791.2125</v>
      </c>
      <c r="R5866" s="331" t="n">
        <f aca="false">A5866*F5866</f>
        <v>0.87</v>
      </c>
    </row>
    <row r="5867" s="1" customFormat="true" ht="12.75" hidden="false" customHeight="false" outlineLevel="0" collapsed="false">
      <c r="A5867" s="262" t="n">
        <v>50</v>
      </c>
      <c r="B5867" s="332" t="s">
        <v>1801</v>
      </c>
      <c r="C5867" s="332" t="s">
        <v>1802</v>
      </c>
      <c r="D5867" s="332" t="s">
        <v>1803</v>
      </c>
      <c r="E5867" s="262"/>
      <c r="F5867" s="331" t="n">
        <v>0.01</v>
      </c>
      <c r="G5867" s="333" t="n">
        <v>21</v>
      </c>
      <c r="H5867" s="333" t="n">
        <f aca="false">A5867*G5867*(1-H5843/100)</f>
        <v>1050</v>
      </c>
      <c r="I5867" s="334" t="n">
        <v>15.795</v>
      </c>
      <c r="J5867" s="334" t="n">
        <f aca="false">(A5867*I5867)/J5843*K5843</f>
        <v>716.85</v>
      </c>
      <c r="K5867" s="335" t="n">
        <f aca="false">H5867-J5867</f>
        <v>333.15</v>
      </c>
      <c r="L5867" s="330"/>
      <c r="M5867" s="262"/>
      <c r="N5867" s="262" t="n">
        <v>15.795</v>
      </c>
      <c r="O5867" s="262" t="n">
        <v>0.18</v>
      </c>
      <c r="P5867" s="262" t="n">
        <v>30</v>
      </c>
      <c r="Q5867" s="262" t="n">
        <v>21.3233</v>
      </c>
      <c r="R5867" s="331" t="n">
        <f aca="false">A5867*F5867</f>
        <v>0.5</v>
      </c>
    </row>
    <row r="5868" s="1" customFormat="true" ht="12.75" hidden="false" customHeight="false" outlineLevel="0" collapsed="false">
      <c r="A5868" s="262" t="n">
        <v>1</v>
      </c>
      <c r="B5868" s="332" t="s">
        <v>5484</v>
      </c>
      <c r="C5868" s="332" t="s">
        <v>5485</v>
      </c>
      <c r="D5868" s="332" t="s">
        <v>5486</v>
      </c>
      <c r="E5868" s="262"/>
      <c r="F5868" s="331"/>
      <c r="G5868" s="333" t="n">
        <v>390</v>
      </c>
      <c r="H5868" s="333" t="n">
        <f aca="false">A5868*G5868*(1-H5843/100)</f>
        <v>390</v>
      </c>
      <c r="I5868" s="334" t="n">
        <v>259.74</v>
      </c>
      <c r="J5868" s="334" t="n">
        <f aca="false">(A5868*I5868)/J5843*K5843</f>
        <v>235.764</v>
      </c>
      <c r="K5868" s="335" t="n">
        <f aca="false">H5868-J5868</f>
        <v>154.236</v>
      </c>
      <c r="L5868" s="330"/>
      <c r="M5868" s="262"/>
      <c r="N5868" s="262" t="n">
        <v>259.74</v>
      </c>
      <c r="O5868" s="262" t="n">
        <v>2.96</v>
      </c>
      <c r="P5868" s="262" t="n">
        <v>400</v>
      </c>
      <c r="Q5868" s="262" t="n">
        <v>389.61</v>
      </c>
      <c r="R5868" s="331" t="n">
        <f aca="false">A5868*F5868</f>
        <v>0</v>
      </c>
    </row>
    <row r="5869" s="1" customFormat="true" ht="12.75" hidden="false" customHeight="false" outlineLevel="0" collapsed="false">
      <c r="A5869" s="262" t="n">
        <v>1</v>
      </c>
      <c r="B5869" s="332" t="s">
        <v>2018</v>
      </c>
      <c r="C5869" s="332" t="s">
        <v>2019</v>
      </c>
      <c r="D5869" s="332" t="s">
        <v>2020</v>
      </c>
      <c r="E5869" s="262"/>
      <c r="F5869" s="331"/>
      <c r="G5869" s="333" t="n">
        <v>329</v>
      </c>
      <c r="H5869" s="333" t="n">
        <f aca="false">A5869*G5869*(1-H5843/100)</f>
        <v>329</v>
      </c>
      <c r="I5869" s="334" t="n">
        <v>219.375</v>
      </c>
      <c r="J5869" s="334" t="n">
        <f aca="false">(A5869*I5869)/J5843*K5843</f>
        <v>199.125</v>
      </c>
      <c r="K5869" s="335" t="n">
        <f aca="false">H5869-J5869</f>
        <v>129.875</v>
      </c>
      <c r="L5869" s="330"/>
      <c r="M5869" s="262"/>
      <c r="N5869" s="262" t="n">
        <v>219.375</v>
      </c>
      <c r="O5869" s="262" t="n">
        <v>2.5</v>
      </c>
      <c r="P5869" s="262" t="n">
        <v>340</v>
      </c>
      <c r="Q5869" s="262" t="n">
        <v>329.0625</v>
      </c>
      <c r="R5869" s="331" t="n">
        <f aca="false">A5869*F5869</f>
        <v>0</v>
      </c>
    </row>
    <row r="5870" s="1" customFormat="true" ht="12.75" hidden="false" customHeight="false" outlineLevel="0" collapsed="false">
      <c r="A5870" s="262" t="n">
        <v>1</v>
      </c>
      <c r="B5870" s="332" t="s">
        <v>4776</v>
      </c>
      <c r="C5870" s="332" t="s">
        <v>2019</v>
      </c>
      <c r="D5870" s="332" t="s">
        <v>4777</v>
      </c>
      <c r="E5870" s="262"/>
      <c r="F5870" s="331"/>
      <c r="G5870" s="333" t="n">
        <v>364</v>
      </c>
      <c r="H5870" s="333" t="n">
        <f aca="false">A5870*G5870*(1-H5843/100)</f>
        <v>364</v>
      </c>
      <c r="I5870" s="334" t="n">
        <v>259.74</v>
      </c>
      <c r="J5870" s="334" t="n">
        <f aca="false">(A5870*I5870)/J5843*K5843</f>
        <v>235.764</v>
      </c>
      <c r="K5870" s="335" t="n">
        <f aca="false">H5870-J5870</f>
        <v>128.236</v>
      </c>
      <c r="L5870" s="330"/>
      <c r="M5870" s="262"/>
      <c r="N5870" s="262" t="n">
        <v>259.74</v>
      </c>
      <c r="O5870" s="262" t="n">
        <v>2.96</v>
      </c>
      <c r="P5870" s="262" t="n">
        <v>400</v>
      </c>
      <c r="Q5870" s="262" t="n">
        <v>363.636</v>
      </c>
      <c r="R5870" s="331" t="n">
        <f aca="false">A5870*F5870</f>
        <v>0</v>
      </c>
    </row>
    <row r="5871" s="1" customFormat="true" ht="12.75" hidden="false" customHeight="false" outlineLevel="0" collapsed="false">
      <c r="A5871" s="262" t="n">
        <v>1</v>
      </c>
      <c r="B5871" s="332" t="s">
        <v>2769</v>
      </c>
      <c r="C5871" s="332" t="s">
        <v>2770</v>
      </c>
      <c r="D5871" s="332" t="s">
        <v>856</v>
      </c>
      <c r="E5871" s="262"/>
      <c r="F5871" s="331"/>
      <c r="G5871" s="333" t="n">
        <v>381</v>
      </c>
      <c r="H5871" s="333" t="n">
        <f aca="false">A5871*G5871*(1-H5843/100)</f>
        <v>381</v>
      </c>
      <c r="I5871" s="334" t="n">
        <v>272.025</v>
      </c>
      <c r="J5871" s="334" t="n">
        <f aca="false">(A5871*I5871)/J5843*K5843</f>
        <v>246.915</v>
      </c>
      <c r="K5871" s="335" t="n">
        <f aca="false">H5871-J5871</f>
        <v>134.085</v>
      </c>
      <c r="L5871" s="330"/>
      <c r="M5871" s="262"/>
      <c r="N5871" s="262" t="n">
        <v>272.025</v>
      </c>
      <c r="O5871" s="262" t="n">
        <v>3.1</v>
      </c>
      <c r="P5871" s="262" t="n">
        <v>420</v>
      </c>
      <c r="Q5871" s="262" t="n">
        <v>380.835</v>
      </c>
      <c r="R5871" s="331" t="n">
        <f aca="false">A5871*F5871</f>
        <v>0</v>
      </c>
    </row>
    <row r="5872" s="1" customFormat="true" ht="12.75" hidden="false" customHeight="false" outlineLevel="0" collapsed="false">
      <c r="A5872" s="262" t="n">
        <v>1</v>
      </c>
      <c r="B5872" s="332" t="s">
        <v>2581</v>
      </c>
      <c r="C5872" s="332" t="s">
        <v>2582</v>
      </c>
      <c r="D5872" s="332" t="s">
        <v>856</v>
      </c>
      <c r="E5872" s="262"/>
      <c r="F5872" s="331"/>
      <c r="G5872" s="333" t="n">
        <v>329</v>
      </c>
      <c r="H5872" s="333" t="n">
        <f aca="false">A5872*G5872*(1-H5843/100)</f>
        <v>329</v>
      </c>
      <c r="I5872" s="334" t="n">
        <v>219.375</v>
      </c>
      <c r="J5872" s="334" t="n">
        <f aca="false">(A5872*I5872)/J5843*K5843</f>
        <v>199.125</v>
      </c>
      <c r="K5872" s="335" t="n">
        <f aca="false">H5872-J5872</f>
        <v>129.875</v>
      </c>
      <c r="L5872" s="330"/>
      <c r="M5872" s="262"/>
      <c r="N5872" s="262" t="n">
        <v>219.375</v>
      </c>
      <c r="O5872" s="262" t="n">
        <v>2.5</v>
      </c>
      <c r="P5872" s="262" t="n">
        <v>340</v>
      </c>
      <c r="Q5872" s="262" t="n">
        <v>329.0625</v>
      </c>
      <c r="R5872" s="331" t="n">
        <f aca="false">A5872*F5872</f>
        <v>0</v>
      </c>
    </row>
    <row r="5873" s="1" customFormat="true" ht="12.75" hidden="false" customHeight="false" outlineLevel="0" collapsed="false">
      <c r="A5873" s="262" t="n">
        <v>1</v>
      </c>
      <c r="B5873" s="332" t="s">
        <v>2401</v>
      </c>
      <c r="C5873" s="332" t="s">
        <v>2402</v>
      </c>
      <c r="D5873" s="332" t="s">
        <v>2403</v>
      </c>
      <c r="E5873" s="262"/>
      <c r="F5873" s="331"/>
      <c r="G5873" s="333" t="n">
        <v>284</v>
      </c>
      <c r="H5873" s="333" t="n">
        <f aca="false">A5873*G5873*(1-H5843/100)</f>
        <v>284</v>
      </c>
      <c r="I5873" s="334" t="n">
        <v>210.6</v>
      </c>
      <c r="J5873" s="334" t="n">
        <f aca="false">(A5873*I5873)/J5843*K5843</f>
        <v>191.16</v>
      </c>
      <c r="K5873" s="335" t="n">
        <f aca="false">H5873-J5873</f>
        <v>92.84</v>
      </c>
      <c r="L5873" s="330"/>
      <c r="M5873" s="262"/>
      <c r="N5873" s="262" t="n">
        <v>210.6</v>
      </c>
      <c r="O5873" s="262" t="n">
        <v>2.4</v>
      </c>
      <c r="P5873" s="262" t="n">
        <v>390</v>
      </c>
      <c r="Q5873" s="262" t="n">
        <v>284.31</v>
      </c>
      <c r="R5873" s="331" t="n">
        <f aca="false">A5873*F5873</f>
        <v>0</v>
      </c>
    </row>
    <row r="5874" s="1" customFormat="true" ht="12.75" hidden="false" customHeight="false" outlineLevel="0" collapsed="false">
      <c r="A5874" s="262" t="n">
        <v>1</v>
      </c>
      <c r="B5874" s="332" t="s">
        <v>2583</v>
      </c>
      <c r="C5874" s="332" t="s">
        <v>2584</v>
      </c>
      <c r="D5874" s="332" t="s">
        <v>856</v>
      </c>
      <c r="E5874" s="262"/>
      <c r="F5874" s="331" t="n">
        <v>1.5</v>
      </c>
      <c r="G5874" s="333" t="n">
        <v>1207</v>
      </c>
      <c r="H5874" s="333" t="n">
        <f aca="false">A5874*G5874*(1-H5843/100)</f>
        <v>1207</v>
      </c>
      <c r="I5874" s="334" t="n">
        <v>965.25</v>
      </c>
      <c r="J5874" s="334" t="n">
        <f aca="false">(A5874*I5874)/J5843*K5843</f>
        <v>876.15</v>
      </c>
      <c r="K5874" s="335" t="n">
        <f aca="false">H5874-J5874</f>
        <v>330.85</v>
      </c>
      <c r="L5874" s="330"/>
      <c r="M5874" s="262"/>
      <c r="N5874" s="262" t="n">
        <v>965.25</v>
      </c>
      <c r="O5874" s="262" t="n">
        <v>11</v>
      </c>
      <c r="P5874" s="262" t="n">
        <v>1460</v>
      </c>
      <c r="Q5874" s="262" t="n">
        <v>1206.5625</v>
      </c>
      <c r="R5874" s="331" t="n">
        <f aca="false">A5874*F5874</f>
        <v>1.5</v>
      </c>
    </row>
    <row r="5875" s="1" customFormat="true" ht="12.75" hidden="false" customHeight="false" outlineLevel="0" collapsed="false">
      <c r="A5875" s="262" t="n">
        <v>1</v>
      </c>
      <c r="B5875" s="332" t="s">
        <v>5487</v>
      </c>
      <c r="C5875" s="332" t="s">
        <v>942</v>
      </c>
      <c r="D5875" s="332" t="s">
        <v>5488</v>
      </c>
      <c r="E5875" s="262"/>
      <c r="F5875" s="331"/>
      <c r="G5875" s="333" t="n">
        <v>2725</v>
      </c>
      <c r="H5875" s="333" t="n">
        <f aca="false">A5875*G5875*(1-H5843/100)</f>
        <v>2725</v>
      </c>
      <c r="I5875" s="334" t="n">
        <v>2018.25</v>
      </c>
      <c r="J5875" s="334" t="n">
        <f aca="false">(A5875*I5875)/J5843*K5843</f>
        <v>1831.95</v>
      </c>
      <c r="K5875" s="335" t="n">
        <f aca="false">H5875-J5875</f>
        <v>893.05</v>
      </c>
      <c r="L5875" s="330"/>
      <c r="M5875" s="262"/>
      <c r="N5875" s="262" t="n">
        <v>2018.25</v>
      </c>
      <c r="O5875" s="262" t="n">
        <v>23</v>
      </c>
      <c r="P5875" s="262" t="n">
        <v>3010</v>
      </c>
      <c r="Q5875" s="262" t="n">
        <v>2724.6375</v>
      </c>
      <c r="R5875" s="331" t="n">
        <f aca="false">A5875*F5875</f>
        <v>0</v>
      </c>
    </row>
    <row r="5876" s="1" customFormat="true" ht="12.75" hidden="false" customHeight="false" outlineLevel="0" collapsed="false">
      <c r="A5876" s="262" t="n">
        <v>1</v>
      </c>
      <c r="B5876" s="332" t="s">
        <v>5489</v>
      </c>
      <c r="C5876" s="332" t="s">
        <v>5490</v>
      </c>
      <c r="D5876" s="332" t="s">
        <v>5491</v>
      </c>
      <c r="E5876" s="262"/>
      <c r="F5876" s="331" t="n">
        <v>0.5</v>
      </c>
      <c r="G5876" s="333" t="n">
        <v>3686</v>
      </c>
      <c r="H5876" s="333" t="n">
        <f aca="false">A5876*G5876*(1-H5843/100)</f>
        <v>3686</v>
      </c>
      <c r="I5876" s="334" t="n">
        <v>3071.25</v>
      </c>
      <c r="J5876" s="334" t="n">
        <f aca="false">(A5876*I5876)/J5843*K5843</f>
        <v>2787.75</v>
      </c>
      <c r="K5876" s="335" t="n">
        <f aca="false">H5876-J5876</f>
        <v>898.25</v>
      </c>
      <c r="L5876" s="330"/>
      <c r="M5876" s="262"/>
      <c r="N5876" s="262" t="n">
        <v>3071.25</v>
      </c>
      <c r="O5876" s="262" t="n">
        <v>35</v>
      </c>
      <c r="P5876" s="262" t="n">
        <v>4060</v>
      </c>
      <c r="Q5876" s="262" t="n">
        <v>3685.5</v>
      </c>
      <c r="R5876" s="331" t="n">
        <f aca="false">A5876*F5876</f>
        <v>0.5</v>
      </c>
    </row>
    <row r="5877" s="1" customFormat="true" ht="12.75" hidden="false" customHeight="false" outlineLevel="0" collapsed="false">
      <c r="A5877" s="262" t="n">
        <v>1</v>
      </c>
      <c r="B5877" s="332" t="s">
        <v>3744</v>
      </c>
      <c r="C5877" s="332" t="s">
        <v>3745</v>
      </c>
      <c r="D5877" s="353"/>
      <c r="E5877" s="262"/>
      <c r="F5877" s="331"/>
      <c r="G5877" s="333" t="n">
        <v>3019</v>
      </c>
      <c r="H5877" s="333" t="n">
        <f aca="false">A5877*G5877*(1-H5843/100)</f>
        <v>3019</v>
      </c>
      <c r="I5877" s="334" t="n">
        <v>2875.6</v>
      </c>
      <c r="J5877" s="334" t="n">
        <f aca="false">(A5877*I5877)/J5843*K5843</f>
        <v>2610.16</v>
      </c>
      <c r="K5877" s="335" t="n">
        <f aca="false">H5877-J5877</f>
        <v>408.84</v>
      </c>
      <c r="L5877" s="330"/>
      <c r="M5877" s="262"/>
      <c r="N5877" s="262" t="n">
        <v>2875.6</v>
      </c>
      <c r="O5877" s="262" t="n">
        <v>28</v>
      </c>
      <c r="P5877" s="262" t="n">
        <v>3330</v>
      </c>
      <c r="Q5877" s="262" t="n">
        <v>3019.38</v>
      </c>
      <c r="R5877" s="331" t="n">
        <f aca="false">A5877*F5877</f>
        <v>0</v>
      </c>
    </row>
    <row r="5878" s="1" customFormat="true" ht="12.75" hidden="false" customHeight="false" outlineLevel="0" collapsed="false">
      <c r="A5878" s="262" t="n">
        <v>1</v>
      </c>
      <c r="B5878" s="332" t="s">
        <v>1056</v>
      </c>
      <c r="C5878" s="332" t="s">
        <v>1263</v>
      </c>
      <c r="D5878" s="332" t="s">
        <v>1057</v>
      </c>
      <c r="E5878" s="262"/>
      <c r="F5878" s="331" t="n">
        <v>0.71</v>
      </c>
      <c r="G5878" s="333" t="n">
        <v>930</v>
      </c>
      <c r="H5878" s="333" t="n">
        <f aca="false">A5878*G5878*(1-H5843/100)</f>
        <v>930</v>
      </c>
      <c r="I5878" s="334" t="n">
        <v>403.65</v>
      </c>
      <c r="J5878" s="334" t="n">
        <f aca="false">(A5878*I5878)/J5843*K5843</f>
        <v>366.39</v>
      </c>
      <c r="K5878" s="335" t="n">
        <f aca="false">H5878-J5878</f>
        <v>563.61</v>
      </c>
      <c r="L5878" s="330"/>
      <c r="M5878" s="262"/>
      <c r="N5878" s="262" t="n">
        <v>403.65</v>
      </c>
      <c r="O5878" s="262" t="n">
        <v>4.6</v>
      </c>
      <c r="P5878" s="262" t="n">
        <v>1300</v>
      </c>
      <c r="Q5878" s="262" t="n">
        <v>930</v>
      </c>
      <c r="R5878" s="331" t="n">
        <f aca="false">A5878*F5878</f>
        <v>0.71</v>
      </c>
    </row>
    <row r="5879" s="1" customFormat="true" ht="12.75" hidden="false" customHeight="false" outlineLevel="0" collapsed="false">
      <c r="A5879" s="262" t="n">
        <v>1</v>
      </c>
      <c r="B5879" s="332" t="s">
        <v>5492</v>
      </c>
      <c r="C5879" s="332" t="s">
        <v>2090</v>
      </c>
      <c r="D5879" s="332" t="s">
        <v>5493</v>
      </c>
      <c r="E5879" s="262"/>
      <c r="F5879" s="331" t="n">
        <v>0.02</v>
      </c>
      <c r="G5879" s="333" t="n">
        <v>101</v>
      </c>
      <c r="H5879" s="333" t="n">
        <f aca="false">A5879*G5879*(1-H5843/100)</f>
        <v>101</v>
      </c>
      <c r="I5879" s="334" t="n">
        <v>78</v>
      </c>
      <c r="J5879" s="334" t="n">
        <f aca="false">(A5879*I5879)/J5843*K5843</f>
        <v>70.8</v>
      </c>
      <c r="K5879" s="335" t="n">
        <f aca="false">H5879-J5879</f>
        <v>30.2</v>
      </c>
      <c r="L5879" s="330"/>
      <c r="M5879" s="262"/>
      <c r="N5879" s="262" t="n">
        <v>78</v>
      </c>
      <c r="O5879" s="262" t="n">
        <v>0.8</v>
      </c>
      <c r="P5879" s="262" t="n">
        <v>120</v>
      </c>
      <c r="Q5879" s="262" t="n">
        <v>101.4</v>
      </c>
      <c r="R5879" s="331" t="n">
        <f aca="false">A5879*F5879</f>
        <v>0.02</v>
      </c>
    </row>
    <row r="5880" s="1" customFormat="true" ht="12.75" hidden="false" customHeight="false" outlineLevel="0" collapsed="false">
      <c r="A5880" s="262" t="n">
        <v>1</v>
      </c>
      <c r="B5880" s="332" t="s">
        <v>4753</v>
      </c>
      <c r="C5880" s="332" t="s">
        <v>2090</v>
      </c>
      <c r="D5880" s="332" t="s">
        <v>4754</v>
      </c>
      <c r="E5880" s="262"/>
      <c r="F5880" s="331"/>
      <c r="G5880" s="333" t="n">
        <v>139</v>
      </c>
      <c r="H5880" s="333" t="n">
        <f aca="false">A5880*G5880*(1-H5843/100)</f>
        <v>139</v>
      </c>
      <c r="I5880" s="334" t="n">
        <v>106.7733</v>
      </c>
      <c r="J5880" s="334" t="n">
        <f aca="false">(A5880*I5880)/J5843*K5843</f>
        <v>96.9173030769231</v>
      </c>
      <c r="K5880" s="335" t="n">
        <f aca="false">H5880-J5880</f>
        <v>42.0826969230769</v>
      </c>
      <c r="L5880" s="330"/>
      <c r="M5880" s="262"/>
      <c r="N5880" s="262" t="n">
        <v>106.7733</v>
      </c>
      <c r="O5880" s="262" t="n">
        <v>1.17333333333333</v>
      </c>
      <c r="P5880" s="262" t="n">
        <v>160</v>
      </c>
      <c r="Q5880" s="262" t="n">
        <v>138.8053</v>
      </c>
      <c r="R5880" s="331" t="n">
        <f aca="false">A5880*F5880</f>
        <v>0</v>
      </c>
    </row>
    <row r="5881" s="1" customFormat="true" ht="12.75" hidden="false" customHeight="false" outlineLevel="0" collapsed="false">
      <c r="A5881" s="262" t="n">
        <v>1</v>
      </c>
      <c r="B5881" s="332" t="s">
        <v>2631</v>
      </c>
      <c r="C5881" s="332" t="s">
        <v>1676</v>
      </c>
      <c r="D5881" s="332" t="s">
        <v>2632</v>
      </c>
      <c r="E5881" s="262"/>
      <c r="F5881" s="331" t="n">
        <v>0.02</v>
      </c>
      <c r="G5881" s="333" t="n">
        <v>154</v>
      </c>
      <c r="H5881" s="333" t="n">
        <f aca="false">A5881*G5881*(1-H5843/100)</f>
        <v>154</v>
      </c>
      <c r="I5881" s="334" t="n">
        <v>118.3</v>
      </c>
      <c r="J5881" s="334" t="n">
        <f aca="false">(A5881*I5881)/J5843*K5843</f>
        <v>107.38</v>
      </c>
      <c r="K5881" s="335" t="n">
        <f aca="false">H5881-J5881</f>
        <v>46.62</v>
      </c>
      <c r="L5881" s="330"/>
      <c r="M5881" s="262"/>
      <c r="N5881" s="262" t="n">
        <v>118.3</v>
      </c>
      <c r="O5881" s="262" t="n">
        <v>1.3</v>
      </c>
      <c r="P5881" s="262" t="n">
        <v>180</v>
      </c>
      <c r="Q5881" s="262" t="n">
        <v>153.79</v>
      </c>
      <c r="R5881" s="331" t="n">
        <f aca="false">A5881*F5881</f>
        <v>0.02</v>
      </c>
    </row>
    <row r="5882" s="1" customFormat="true" ht="12.75" hidden="false" customHeight="false" outlineLevel="0" collapsed="false">
      <c r="A5882" s="262" t="n">
        <v>2</v>
      </c>
      <c r="B5882" s="332" t="s">
        <v>3651</v>
      </c>
      <c r="C5882" s="332" t="s">
        <v>2090</v>
      </c>
      <c r="D5882" s="332" t="s">
        <v>3652</v>
      </c>
      <c r="E5882" s="262"/>
      <c r="F5882" s="331" t="n">
        <v>0.02</v>
      </c>
      <c r="G5882" s="333" t="n">
        <v>195</v>
      </c>
      <c r="H5882" s="333" t="n">
        <f aca="false">A5882*G5882*(1-H5843/100)</f>
        <v>390</v>
      </c>
      <c r="I5882" s="334" t="n">
        <v>139.49</v>
      </c>
      <c r="J5882" s="334" t="n">
        <f aca="false">(A5882*I5882)/J5843*K5843</f>
        <v>253.228</v>
      </c>
      <c r="K5882" s="335" t="n">
        <f aca="false">H5882-J5882</f>
        <v>136.772</v>
      </c>
      <c r="L5882" s="330"/>
      <c r="M5882" s="262"/>
      <c r="N5882" s="262" t="n">
        <v>139.49</v>
      </c>
      <c r="O5882" s="262" t="n">
        <v>1.48</v>
      </c>
      <c r="P5882" s="262" t="n">
        <v>220</v>
      </c>
      <c r="Q5882" s="262" t="n">
        <v>195.286</v>
      </c>
      <c r="R5882" s="331" t="n">
        <f aca="false">A5882*F5882</f>
        <v>0.04</v>
      </c>
    </row>
    <row r="5883" s="1" customFormat="true" ht="12.75" hidden="false" customHeight="false" outlineLevel="0" collapsed="false">
      <c r="A5883" s="262" t="n">
        <v>3</v>
      </c>
      <c r="B5883" s="332" t="s">
        <v>4322</v>
      </c>
      <c r="C5883" s="332" t="s">
        <v>1676</v>
      </c>
      <c r="D5883" s="332" t="s">
        <v>4323</v>
      </c>
      <c r="E5883" s="262"/>
      <c r="F5883" s="331" t="n">
        <v>0.033</v>
      </c>
      <c r="G5883" s="333" t="n">
        <v>140</v>
      </c>
      <c r="H5883" s="333" t="n">
        <f aca="false">A5883*G5883*(1-H5843/100)</f>
        <v>420</v>
      </c>
      <c r="I5883" s="334" t="n">
        <v>100.1</v>
      </c>
      <c r="J5883" s="334" t="n">
        <f aca="false">(A5883*I5883)/J5843*K5843</f>
        <v>272.58</v>
      </c>
      <c r="K5883" s="335" t="n">
        <f aca="false">H5883-J5883</f>
        <v>147.42</v>
      </c>
      <c r="L5883" s="330"/>
      <c r="M5883" s="262"/>
      <c r="N5883" s="262" t="n">
        <v>100.1</v>
      </c>
      <c r="O5883" s="262" t="n">
        <v>1.1</v>
      </c>
      <c r="P5883" s="262" t="n">
        <v>160</v>
      </c>
      <c r="Q5883" s="262" t="n">
        <v>140.14</v>
      </c>
      <c r="R5883" s="331" t="n">
        <f aca="false">A5883*F5883</f>
        <v>0.099</v>
      </c>
    </row>
    <row r="5884" s="1" customFormat="true" ht="12.75" hidden="false" customHeight="false" outlineLevel="0" collapsed="false">
      <c r="A5884" s="262" t="n">
        <v>1</v>
      </c>
      <c r="B5884" s="332" t="s">
        <v>1675</v>
      </c>
      <c r="C5884" s="332" t="s">
        <v>1676</v>
      </c>
      <c r="D5884" s="332" t="s">
        <v>1677</v>
      </c>
      <c r="E5884" s="262"/>
      <c r="F5884" s="331"/>
      <c r="G5884" s="333" t="n">
        <v>218</v>
      </c>
      <c r="H5884" s="333" t="n">
        <f aca="false">A5884*G5884*(1-H5843/100)</f>
        <v>218</v>
      </c>
      <c r="I5884" s="334" t="n">
        <v>167.44</v>
      </c>
      <c r="J5884" s="334" t="n">
        <f aca="false">(A5884*I5884)/J5843*K5843</f>
        <v>151.984</v>
      </c>
      <c r="K5884" s="335" t="n">
        <f aca="false">H5884-J5884</f>
        <v>66.016</v>
      </c>
      <c r="L5884" s="330"/>
      <c r="M5884" s="262"/>
      <c r="N5884" s="262" t="n">
        <v>167.44</v>
      </c>
      <c r="O5884" s="262" t="n">
        <v>1.84</v>
      </c>
      <c r="P5884" s="262" t="n">
        <v>250</v>
      </c>
      <c r="Q5884" s="262" t="n">
        <v>217.672</v>
      </c>
      <c r="R5884" s="331" t="n">
        <f aca="false">A5884*F5884</f>
        <v>0</v>
      </c>
    </row>
    <row r="5885" s="1" customFormat="true" ht="12.75" hidden="false" customHeight="false" outlineLevel="0" collapsed="false">
      <c r="A5885" s="262" t="n">
        <v>1</v>
      </c>
      <c r="B5885" s="332" t="s">
        <v>5494</v>
      </c>
      <c r="C5885" s="332" t="s">
        <v>2090</v>
      </c>
      <c r="D5885" s="332" t="s">
        <v>5495</v>
      </c>
      <c r="E5885" s="262"/>
      <c r="F5885" s="331"/>
      <c r="G5885" s="333" t="n">
        <v>149</v>
      </c>
      <c r="H5885" s="333" t="n">
        <f aca="false">A5885*G5885*(1-H5843/100)</f>
        <v>149</v>
      </c>
      <c r="I5885" s="334" t="n">
        <v>110.5</v>
      </c>
      <c r="J5885" s="334" t="n">
        <f aca="false">(A5885*I5885)/J5843*K5843</f>
        <v>100.3</v>
      </c>
      <c r="K5885" s="335" t="n">
        <f aca="false">H5885-J5885</f>
        <v>48.7</v>
      </c>
      <c r="L5885" s="330"/>
      <c r="M5885" s="262"/>
      <c r="N5885" s="262" t="n">
        <v>110.5</v>
      </c>
      <c r="O5885" s="262" t="n">
        <v>1</v>
      </c>
      <c r="P5885" s="262" t="n">
        <v>170</v>
      </c>
      <c r="Q5885" s="262" t="n">
        <v>149.175</v>
      </c>
      <c r="R5885" s="331" t="n">
        <f aca="false">A5885*F5885</f>
        <v>0</v>
      </c>
    </row>
    <row r="5886" s="1" customFormat="true" ht="12.75" hidden="false" customHeight="false" outlineLevel="0" collapsed="false">
      <c r="A5886" s="262" t="n">
        <v>5</v>
      </c>
      <c r="B5886" s="332" t="s">
        <v>3540</v>
      </c>
      <c r="C5886" s="332" t="s">
        <v>1676</v>
      </c>
      <c r="D5886" s="332" t="s">
        <v>3541</v>
      </c>
      <c r="E5886" s="262"/>
      <c r="F5886" s="331" t="n">
        <v>0.058</v>
      </c>
      <c r="G5886" s="333" t="n">
        <v>266</v>
      </c>
      <c r="H5886" s="333" t="n">
        <f aca="false">A5886*G5886*(1-H5843/100)</f>
        <v>1330</v>
      </c>
      <c r="I5886" s="334" t="n">
        <v>204.75</v>
      </c>
      <c r="J5886" s="334" t="n">
        <f aca="false">(A5886*I5886)/J5843*K5843</f>
        <v>929.25</v>
      </c>
      <c r="K5886" s="335" t="n">
        <f aca="false">H5886-J5886</f>
        <v>400.75</v>
      </c>
      <c r="L5886" s="330"/>
      <c r="M5886" s="262"/>
      <c r="N5886" s="262" t="n">
        <v>204.75</v>
      </c>
      <c r="O5886" s="262" t="n">
        <v>2.25</v>
      </c>
      <c r="P5886" s="262" t="n">
        <v>300</v>
      </c>
      <c r="Q5886" s="262" t="n">
        <v>266.175</v>
      </c>
      <c r="R5886" s="331" t="n">
        <f aca="false">A5886*F5886</f>
        <v>0.29</v>
      </c>
    </row>
    <row r="5887" s="1" customFormat="true" ht="12.75" hidden="false" customHeight="false" outlineLevel="0" collapsed="false">
      <c r="A5887" s="262" t="n">
        <v>1</v>
      </c>
      <c r="B5887" s="332" t="s">
        <v>1083</v>
      </c>
      <c r="C5887" s="332" t="s">
        <v>1676</v>
      </c>
      <c r="D5887" s="332" t="s">
        <v>3432</v>
      </c>
      <c r="E5887" s="262"/>
      <c r="F5887" s="331" t="n">
        <v>0.067</v>
      </c>
      <c r="G5887" s="333" t="n">
        <v>292</v>
      </c>
      <c r="H5887" s="333" t="n">
        <f aca="false">A5887*G5887*(1-H5843/100)</f>
        <v>292</v>
      </c>
      <c r="I5887" s="334" t="n">
        <v>224.77</v>
      </c>
      <c r="J5887" s="334" t="n">
        <f aca="false">(A5887*I5887)/J5843*K5843</f>
        <v>204.022</v>
      </c>
      <c r="K5887" s="335" t="n">
        <f aca="false">H5887-J5887</f>
        <v>87.978</v>
      </c>
      <c r="L5887" s="330"/>
      <c r="M5887" s="262"/>
      <c r="N5887" s="262" t="n">
        <v>224.77</v>
      </c>
      <c r="O5887" s="262" t="n">
        <v>2.47</v>
      </c>
      <c r="P5887" s="262" t="n">
        <v>330</v>
      </c>
      <c r="Q5887" s="262" t="n">
        <v>292.201</v>
      </c>
      <c r="R5887" s="331" t="n">
        <f aca="false">A5887*F5887</f>
        <v>0.067</v>
      </c>
    </row>
    <row r="5888" s="1" customFormat="true" ht="12.75" hidden="false" customHeight="false" outlineLevel="0" collapsed="false">
      <c r="A5888" s="262" t="n">
        <v>8</v>
      </c>
      <c r="B5888" s="332" t="s">
        <v>5496</v>
      </c>
      <c r="C5888" s="332" t="s">
        <v>3434</v>
      </c>
      <c r="D5888" s="332" t="s">
        <v>856</v>
      </c>
      <c r="E5888" s="262"/>
      <c r="F5888" s="331" t="n">
        <v>0.009</v>
      </c>
      <c r="G5888" s="333" t="n">
        <v>154</v>
      </c>
      <c r="H5888" s="333" t="n">
        <f aca="false">A5888*G5888*(1-H5843/100)</f>
        <v>1232</v>
      </c>
      <c r="I5888" s="334" t="n">
        <v>118.4625</v>
      </c>
      <c r="J5888" s="334" t="n">
        <f aca="false">(A5888*I5888)/J5843*K5843</f>
        <v>860.22</v>
      </c>
      <c r="K5888" s="335" t="n">
        <f aca="false">H5888-J5888</f>
        <v>371.78</v>
      </c>
      <c r="L5888" s="330"/>
      <c r="M5888" s="262"/>
      <c r="N5888" s="262" t="n">
        <v>118.4625</v>
      </c>
      <c r="O5888" s="262" t="n">
        <v>1.35</v>
      </c>
      <c r="P5888" s="262" t="n">
        <v>180</v>
      </c>
      <c r="Q5888" s="262" t="n">
        <v>154.0013</v>
      </c>
      <c r="R5888" s="331" t="n">
        <f aca="false">A5888*F5888</f>
        <v>0.072</v>
      </c>
    </row>
    <row r="5889" s="1" customFormat="true" ht="12.75" hidden="false" customHeight="false" outlineLevel="0" collapsed="false">
      <c r="A5889" s="262" t="n">
        <v>2</v>
      </c>
      <c r="B5889" s="332" t="s">
        <v>5497</v>
      </c>
      <c r="C5889" s="332" t="s">
        <v>5498</v>
      </c>
      <c r="D5889" s="332" t="s">
        <v>856</v>
      </c>
      <c r="E5889" s="262"/>
      <c r="F5889" s="331"/>
      <c r="G5889" s="333" t="n">
        <v>352</v>
      </c>
      <c r="H5889" s="333" t="n">
        <f aca="false">A5889*G5889*(1-H5843/100)</f>
        <v>704</v>
      </c>
      <c r="I5889" s="334" t="n">
        <v>293.085</v>
      </c>
      <c r="J5889" s="334" t="n">
        <f aca="false">(A5889*I5889)/J5843*K5843</f>
        <v>532.062</v>
      </c>
      <c r="K5889" s="335" t="n">
        <f aca="false">H5889-J5889</f>
        <v>171.938</v>
      </c>
      <c r="L5889" s="330"/>
      <c r="M5889" s="262"/>
      <c r="N5889" s="262" t="n">
        <v>293.085</v>
      </c>
      <c r="O5889" s="262" t="n">
        <v>3.34</v>
      </c>
      <c r="P5889" s="262" t="n">
        <v>400</v>
      </c>
      <c r="Q5889" s="262" t="n">
        <v>351.702</v>
      </c>
      <c r="R5889" s="331" t="n">
        <f aca="false">A5889*F5889</f>
        <v>0</v>
      </c>
    </row>
    <row r="5890" s="1" customFormat="true" ht="12.75" hidden="false" customHeight="false" outlineLevel="0" collapsed="false">
      <c r="A5890" s="262" t="n">
        <v>1</v>
      </c>
      <c r="B5890" s="332" t="s">
        <v>5499</v>
      </c>
      <c r="C5890" s="332" t="s">
        <v>5498</v>
      </c>
      <c r="D5890" s="332" t="s">
        <v>856</v>
      </c>
      <c r="E5890" s="262"/>
      <c r="F5890" s="331" t="n">
        <v>0.01</v>
      </c>
      <c r="G5890" s="333" t="n">
        <v>202</v>
      </c>
      <c r="H5890" s="333" t="n">
        <f aca="false">A5890*G5890*(1-H5843/100)</f>
        <v>202</v>
      </c>
      <c r="I5890" s="334" t="n">
        <v>168.48</v>
      </c>
      <c r="J5890" s="334" t="n">
        <f aca="false">(A5890*I5890)/J5843*K5843</f>
        <v>152.928</v>
      </c>
      <c r="K5890" s="335" t="n">
        <f aca="false">H5890-J5890</f>
        <v>49.072</v>
      </c>
      <c r="L5890" s="330"/>
      <c r="M5890" s="262"/>
      <c r="N5890" s="262" t="n">
        <v>168.48</v>
      </c>
      <c r="O5890" s="262" t="n">
        <v>1.92</v>
      </c>
      <c r="P5890" s="262" t="n">
        <v>230</v>
      </c>
      <c r="Q5890" s="262" t="n">
        <v>202.176</v>
      </c>
      <c r="R5890" s="331" t="n">
        <f aca="false">A5890*F5890</f>
        <v>0.01</v>
      </c>
    </row>
    <row r="5891" s="1" customFormat="true" ht="12.75" hidden="false" customHeight="false" outlineLevel="0" collapsed="false">
      <c r="A5891" s="262" t="n">
        <v>1</v>
      </c>
      <c r="B5891" s="332" t="s">
        <v>5500</v>
      </c>
      <c r="C5891" s="332" t="s">
        <v>5498</v>
      </c>
      <c r="D5891" s="332" t="s">
        <v>856</v>
      </c>
      <c r="E5891" s="262"/>
      <c r="F5891" s="331" t="n">
        <v>0.012</v>
      </c>
      <c r="G5891" s="333" t="n">
        <v>215</v>
      </c>
      <c r="H5891" s="333" t="n">
        <f aca="false">A5891*G5891*(1-H5843/100)</f>
        <v>215</v>
      </c>
      <c r="I5891" s="334" t="n">
        <v>179.01</v>
      </c>
      <c r="J5891" s="334" t="n">
        <f aca="false">(A5891*I5891)/J5843*K5843</f>
        <v>162.486</v>
      </c>
      <c r="K5891" s="335" t="n">
        <f aca="false">H5891-J5891</f>
        <v>52.514</v>
      </c>
      <c r="L5891" s="330"/>
      <c r="M5891" s="262"/>
      <c r="N5891" s="262" t="n">
        <v>179.01</v>
      </c>
      <c r="O5891" s="262" t="n">
        <v>2.04</v>
      </c>
      <c r="P5891" s="262" t="n">
        <v>250</v>
      </c>
      <c r="Q5891" s="262" t="n">
        <v>214.812</v>
      </c>
      <c r="R5891" s="331" t="n">
        <f aca="false">A5891*F5891</f>
        <v>0.012</v>
      </c>
    </row>
    <row r="5892" s="1" customFormat="true" ht="12.75" hidden="false" customHeight="false" outlineLevel="0" collapsed="false">
      <c r="A5892" s="262" t="n">
        <v>1</v>
      </c>
      <c r="B5892" s="332" t="s">
        <v>5501</v>
      </c>
      <c r="C5892" s="332" t="s">
        <v>5498</v>
      </c>
      <c r="D5892" s="332" t="s">
        <v>856</v>
      </c>
      <c r="E5892" s="262"/>
      <c r="F5892" s="331" t="n">
        <v>0.008</v>
      </c>
      <c r="G5892" s="333" t="n">
        <v>235</v>
      </c>
      <c r="H5892" s="333" t="n">
        <f aca="false">A5892*G5892*(1-H5843/100)</f>
        <v>235</v>
      </c>
      <c r="I5892" s="334" t="n">
        <v>195.6825</v>
      </c>
      <c r="J5892" s="334" t="n">
        <f aca="false">(A5892*I5892)/J5843*K5843</f>
        <v>177.6195</v>
      </c>
      <c r="K5892" s="335" t="n">
        <f aca="false">H5892-J5892</f>
        <v>57.3805</v>
      </c>
      <c r="L5892" s="330"/>
      <c r="M5892" s="262"/>
      <c r="N5892" s="262" t="n">
        <v>195.6825</v>
      </c>
      <c r="O5892" s="262" t="n">
        <v>2.23</v>
      </c>
      <c r="P5892" s="262" t="n">
        <v>270</v>
      </c>
      <c r="Q5892" s="262" t="n">
        <v>234.819</v>
      </c>
      <c r="R5892" s="331" t="n">
        <f aca="false">A5892*F5892</f>
        <v>0.008</v>
      </c>
    </row>
    <row r="5893" s="1" customFormat="true" ht="12.75" hidden="false" customHeight="false" outlineLevel="0" collapsed="false">
      <c r="A5893" s="262" t="n">
        <v>1</v>
      </c>
      <c r="B5893" s="332" t="s">
        <v>5502</v>
      </c>
      <c r="C5893" s="332" t="s">
        <v>5498</v>
      </c>
      <c r="D5893" s="332" t="s">
        <v>856</v>
      </c>
      <c r="E5893" s="262"/>
      <c r="F5893" s="331" t="n">
        <v>0.009</v>
      </c>
      <c r="G5893" s="333" t="n">
        <v>290</v>
      </c>
      <c r="H5893" s="333" t="n">
        <f aca="false">A5893*G5893*(1-H5843/100)</f>
        <v>290</v>
      </c>
      <c r="I5893" s="334" t="n">
        <v>241.3125</v>
      </c>
      <c r="J5893" s="334" t="n">
        <f aca="false">(A5893*I5893)/J5843*K5843</f>
        <v>219.0375</v>
      </c>
      <c r="K5893" s="335" t="n">
        <f aca="false">H5893-J5893</f>
        <v>70.9625</v>
      </c>
      <c r="L5893" s="330"/>
      <c r="M5893" s="262"/>
      <c r="N5893" s="262" t="n">
        <v>241.3125</v>
      </c>
      <c r="O5893" s="262" t="n">
        <v>2.75</v>
      </c>
      <c r="P5893" s="262" t="n">
        <v>330</v>
      </c>
      <c r="Q5893" s="262" t="n">
        <v>289.575</v>
      </c>
      <c r="R5893" s="331" t="n">
        <f aca="false">A5893*F5893</f>
        <v>0.009</v>
      </c>
    </row>
    <row r="5894" s="1" customFormat="true" ht="12.75" hidden="false" customHeight="false" outlineLevel="0" collapsed="false">
      <c r="A5894" s="262" t="n">
        <v>1</v>
      </c>
      <c r="B5894" s="332" t="s">
        <v>5503</v>
      </c>
      <c r="C5894" s="332" t="s">
        <v>5498</v>
      </c>
      <c r="D5894" s="332" t="s">
        <v>856</v>
      </c>
      <c r="E5894" s="262"/>
      <c r="F5894" s="331" t="n">
        <v>0.014</v>
      </c>
      <c r="G5894" s="333" t="n">
        <v>329</v>
      </c>
      <c r="H5894" s="333" t="n">
        <f aca="false">A5894*G5894*(1-H5843/100)</f>
        <v>329</v>
      </c>
      <c r="I5894" s="334" t="n">
        <v>273.78</v>
      </c>
      <c r="J5894" s="334" t="n">
        <f aca="false">(A5894*I5894)/J5843*K5843</f>
        <v>248.508</v>
      </c>
      <c r="K5894" s="335" t="n">
        <f aca="false">H5894-J5894</f>
        <v>80.492</v>
      </c>
      <c r="L5894" s="330"/>
      <c r="M5894" s="262"/>
      <c r="N5894" s="262" t="n">
        <v>273.78</v>
      </c>
      <c r="O5894" s="262" t="n">
        <v>3.12</v>
      </c>
      <c r="P5894" s="262" t="n">
        <v>370</v>
      </c>
      <c r="Q5894" s="262" t="n">
        <v>328.536</v>
      </c>
      <c r="R5894" s="331" t="n">
        <f aca="false">A5894*F5894</f>
        <v>0.014</v>
      </c>
    </row>
    <row r="5895" s="1" customFormat="true" ht="12.75" hidden="false" customHeight="false" outlineLevel="0" collapsed="false">
      <c r="A5895" s="262" t="n">
        <v>1</v>
      </c>
      <c r="B5895" s="332" t="s">
        <v>5504</v>
      </c>
      <c r="C5895" s="332" t="s">
        <v>5498</v>
      </c>
      <c r="D5895" s="332" t="s">
        <v>856</v>
      </c>
      <c r="E5895" s="262"/>
      <c r="F5895" s="331" t="n">
        <v>0.018</v>
      </c>
      <c r="G5895" s="333" t="n">
        <v>579</v>
      </c>
      <c r="H5895" s="333" t="n">
        <f aca="false">A5895*G5895*(1-H5843/100)</f>
        <v>579</v>
      </c>
      <c r="I5895" s="334" t="n">
        <v>482.625</v>
      </c>
      <c r="J5895" s="334" t="n">
        <f aca="false">(A5895*I5895)/J5843*K5843</f>
        <v>438.075</v>
      </c>
      <c r="K5895" s="335" t="n">
        <f aca="false">H5895-J5895</f>
        <v>140.925</v>
      </c>
      <c r="L5895" s="330"/>
      <c r="M5895" s="262"/>
      <c r="N5895" s="262" t="n">
        <v>482.625</v>
      </c>
      <c r="O5895" s="262" t="n">
        <v>5.5</v>
      </c>
      <c r="P5895" s="262" t="n">
        <v>650</v>
      </c>
      <c r="Q5895" s="262" t="n">
        <v>579.15</v>
      </c>
      <c r="R5895" s="331" t="n">
        <f aca="false">A5895*F5895</f>
        <v>0.018</v>
      </c>
    </row>
    <row r="5896" s="1" customFormat="true" ht="12.75" hidden="false" customHeight="false" outlineLevel="0" collapsed="false">
      <c r="A5896" s="262" t="n">
        <v>1</v>
      </c>
      <c r="B5896" s="332" t="s">
        <v>5505</v>
      </c>
      <c r="C5896" s="332" t="s">
        <v>5498</v>
      </c>
      <c r="D5896" s="332" t="s">
        <v>856</v>
      </c>
      <c r="E5896" s="262"/>
      <c r="F5896" s="331" t="n">
        <v>0.03</v>
      </c>
      <c r="G5896" s="333" t="n">
        <v>326</v>
      </c>
      <c r="H5896" s="333" t="n">
        <f aca="false">A5896*G5896*(1-H5843/100)</f>
        <v>326</v>
      </c>
      <c r="I5896" s="334" t="n">
        <v>272.025</v>
      </c>
      <c r="J5896" s="334" t="n">
        <f aca="false">(A5896*I5896)/J5843*K5843</f>
        <v>246.915</v>
      </c>
      <c r="K5896" s="335" t="n">
        <f aca="false">H5896-J5896</f>
        <v>79.085</v>
      </c>
      <c r="L5896" s="330"/>
      <c r="M5896" s="262"/>
      <c r="N5896" s="262" t="n">
        <v>272.025</v>
      </c>
      <c r="O5896" s="262" t="n">
        <v>3.1</v>
      </c>
      <c r="P5896" s="262" t="n">
        <v>370</v>
      </c>
      <c r="Q5896" s="262" t="n">
        <v>326.43</v>
      </c>
      <c r="R5896" s="331" t="n">
        <f aca="false">A5896*F5896</f>
        <v>0.03</v>
      </c>
    </row>
    <row r="5897" s="1" customFormat="true" ht="12.75" hidden="false" customHeight="false" outlineLevel="0" collapsed="false">
      <c r="A5897" s="262" t="n">
        <v>1</v>
      </c>
      <c r="B5897" s="332" t="s">
        <v>5506</v>
      </c>
      <c r="C5897" s="332" t="s">
        <v>5498</v>
      </c>
      <c r="D5897" s="332" t="s">
        <v>5507</v>
      </c>
      <c r="E5897" s="262"/>
      <c r="F5897" s="331" t="n">
        <v>0.024</v>
      </c>
      <c r="G5897" s="333" t="n">
        <v>445</v>
      </c>
      <c r="H5897" s="333" t="n">
        <f aca="false">A5897*G5897*(1-H5843/100)</f>
        <v>445</v>
      </c>
      <c r="I5897" s="334" t="n">
        <v>342.225</v>
      </c>
      <c r="J5897" s="334" t="n">
        <f aca="false">(A5897*I5897)/J5843*K5843</f>
        <v>310.635</v>
      </c>
      <c r="K5897" s="335" t="n">
        <f aca="false">H5897-J5897</f>
        <v>134.365</v>
      </c>
      <c r="L5897" s="330"/>
      <c r="M5897" s="262"/>
      <c r="N5897" s="262" t="n">
        <v>342.225</v>
      </c>
      <c r="O5897" s="262" t="n">
        <v>3.9</v>
      </c>
      <c r="P5897" s="262" t="n">
        <v>500</v>
      </c>
      <c r="Q5897" s="262" t="n">
        <v>444.8925</v>
      </c>
      <c r="R5897" s="331" t="n">
        <f aca="false">A5897*F5897</f>
        <v>0.024</v>
      </c>
    </row>
    <row r="5898" s="1" customFormat="true" ht="12.75" hidden="false" customHeight="false" outlineLevel="0" collapsed="false">
      <c r="A5898" s="262" t="n">
        <v>1</v>
      </c>
      <c r="B5898" s="332" t="s">
        <v>5508</v>
      </c>
      <c r="C5898" s="332" t="s">
        <v>5498</v>
      </c>
      <c r="D5898" s="332" t="s">
        <v>856</v>
      </c>
      <c r="E5898" s="262"/>
      <c r="F5898" s="331"/>
      <c r="G5898" s="333" t="n">
        <v>579</v>
      </c>
      <c r="H5898" s="333" t="n">
        <f aca="false">A5898*G5898*(1-H5843/100)</f>
        <v>579</v>
      </c>
      <c r="I5898" s="334" t="n">
        <v>482.625</v>
      </c>
      <c r="J5898" s="334" t="n">
        <f aca="false">(A5898*I5898)/J5843*K5843</f>
        <v>438.075</v>
      </c>
      <c r="K5898" s="335" t="n">
        <f aca="false">H5898-J5898</f>
        <v>140.925</v>
      </c>
      <c r="L5898" s="330"/>
      <c r="M5898" s="262"/>
      <c r="N5898" s="262" t="n">
        <v>482.625</v>
      </c>
      <c r="O5898" s="262" t="n">
        <v>5.5</v>
      </c>
      <c r="P5898" s="262" t="n">
        <v>650</v>
      </c>
      <c r="Q5898" s="262" t="n">
        <v>579.15</v>
      </c>
      <c r="R5898" s="331" t="n">
        <f aca="false">A5898*F5898</f>
        <v>0</v>
      </c>
    </row>
    <row r="5899" s="1" customFormat="true" ht="12.75" hidden="false" customHeight="false" outlineLevel="0" collapsed="false">
      <c r="A5899" s="262" t="n">
        <v>1</v>
      </c>
      <c r="B5899" s="332" t="s">
        <v>5509</v>
      </c>
      <c r="C5899" s="332" t="s">
        <v>3543</v>
      </c>
      <c r="D5899" s="332" t="s">
        <v>5510</v>
      </c>
      <c r="E5899" s="262"/>
      <c r="F5899" s="331"/>
      <c r="G5899" s="333" t="n">
        <v>329</v>
      </c>
      <c r="H5899" s="333" t="n">
        <f aca="false">A5899*G5899*(1-H5843/100)</f>
        <v>329</v>
      </c>
      <c r="I5899" s="334" t="n">
        <v>243.88</v>
      </c>
      <c r="J5899" s="334" t="n">
        <f aca="false">(A5899*I5899)/J5843*K5843</f>
        <v>221.368</v>
      </c>
      <c r="K5899" s="335" t="n">
        <f aca="false">H5899-J5899</f>
        <v>107.632</v>
      </c>
      <c r="L5899" s="330"/>
      <c r="M5899" s="262"/>
      <c r="N5899" s="262" t="n">
        <v>243.88</v>
      </c>
      <c r="O5899" s="262" t="n">
        <v>2.68</v>
      </c>
      <c r="P5899" s="262" t="n">
        <v>370</v>
      </c>
      <c r="Q5899" s="262" t="n">
        <v>329.238</v>
      </c>
      <c r="R5899" s="331" t="n">
        <f aca="false">A5899*F5899</f>
        <v>0</v>
      </c>
    </row>
    <row r="5900" s="1" customFormat="true" ht="12.75" hidden="false" customHeight="false" outlineLevel="0" collapsed="false">
      <c r="A5900" s="262" t="n">
        <v>2</v>
      </c>
      <c r="B5900" s="332" t="s">
        <v>3040</v>
      </c>
      <c r="C5900" s="332" t="s">
        <v>1680</v>
      </c>
      <c r="D5900" s="332" t="s">
        <v>3041</v>
      </c>
      <c r="E5900" s="262"/>
      <c r="F5900" s="331" t="n">
        <v>0.025</v>
      </c>
      <c r="G5900" s="333" t="n">
        <v>130</v>
      </c>
      <c r="H5900" s="333" t="n">
        <f aca="false">A5900*G5900*(1-H5843/100)</f>
        <v>260</v>
      </c>
      <c r="I5900" s="334" t="n">
        <v>96.525</v>
      </c>
      <c r="J5900" s="334" t="n">
        <f aca="false">(A5900*I5900)/J5843*K5843</f>
        <v>175.23</v>
      </c>
      <c r="K5900" s="335" t="n">
        <f aca="false">H5900-J5900</f>
        <v>84.77</v>
      </c>
      <c r="L5900" s="330"/>
      <c r="M5900" s="262"/>
      <c r="N5900" s="262" t="n">
        <v>96.525</v>
      </c>
      <c r="O5900" s="262" t="n">
        <v>1.1</v>
      </c>
      <c r="P5900" s="262" t="n">
        <v>140</v>
      </c>
      <c r="Q5900" s="262" t="n">
        <v>130.3088</v>
      </c>
      <c r="R5900" s="331" t="n">
        <f aca="false">A5900*F5900</f>
        <v>0.05</v>
      </c>
    </row>
    <row r="5901" s="1" customFormat="true" ht="12.75" hidden="false" customHeight="false" outlineLevel="0" collapsed="false">
      <c r="A5901" s="262" t="n">
        <v>2</v>
      </c>
      <c r="B5901" s="332" t="s">
        <v>2822</v>
      </c>
      <c r="C5901" s="332" t="s">
        <v>1907</v>
      </c>
      <c r="D5901" s="332" t="s">
        <v>856</v>
      </c>
      <c r="E5901" s="262"/>
      <c r="F5901" s="331" t="n">
        <v>0.03</v>
      </c>
      <c r="G5901" s="333" t="n">
        <v>135</v>
      </c>
      <c r="H5901" s="333" t="n">
        <f aca="false">A5901*G5901*(1-H5843/100)</f>
        <v>270</v>
      </c>
      <c r="I5901" s="334" t="n">
        <v>110.565</v>
      </c>
      <c r="J5901" s="334" t="n">
        <f aca="false">(A5901*I5901)/J5843*K5843</f>
        <v>200.718</v>
      </c>
      <c r="K5901" s="335" t="n">
        <f aca="false">H5901-J5901</f>
        <v>69.282</v>
      </c>
      <c r="L5901" s="330"/>
      <c r="M5901" s="262"/>
      <c r="N5901" s="262" t="n">
        <v>110.565</v>
      </c>
      <c r="O5901" s="262" t="n">
        <v>1.26</v>
      </c>
      <c r="P5901" s="262" t="n">
        <v>170</v>
      </c>
      <c r="Q5901" s="262" t="n">
        <v>135</v>
      </c>
      <c r="R5901" s="331" t="n">
        <f aca="false">A5901*F5901</f>
        <v>0.06</v>
      </c>
    </row>
    <row r="5902" s="1" customFormat="true" ht="12.75" hidden="false" customHeight="false" outlineLevel="0" collapsed="false">
      <c r="A5902" s="262" t="n">
        <v>2</v>
      </c>
      <c r="B5902" s="332" t="s">
        <v>3553</v>
      </c>
      <c r="C5902" s="332" t="s">
        <v>1907</v>
      </c>
      <c r="D5902" s="332" t="s">
        <v>3554</v>
      </c>
      <c r="E5902" s="262"/>
      <c r="F5902" s="331" t="n">
        <v>0.02</v>
      </c>
      <c r="G5902" s="333" t="n">
        <v>149</v>
      </c>
      <c r="H5902" s="333" t="n">
        <f aca="false">A5902*G5902*(1-H5843/100)</f>
        <v>298</v>
      </c>
      <c r="I5902" s="334" t="n">
        <v>110.565</v>
      </c>
      <c r="J5902" s="334" t="n">
        <f aca="false">(A5902*I5902)/J5843*K5843</f>
        <v>200.718</v>
      </c>
      <c r="K5902" s="335" t="n">
        <f aca="false">H5902-J5902</f>
        <v>97.282</v>
      </c>
      <c r="L5902" s="330"/>
      <c r="M5902" s="262"/>
      <c r="N5902" s="262" t="n">
        <v>110.565</v>
      </c>
      <c r="O5902" s="262" t="n">
        <v>1.26</v>
      </c>
      <c r="P5902" s="262" t="n">
        <v>170</v>
      </c>
      <c r="Q5902" s="262" t="n">
        <v>149.2628</v>
      </c>
      <c r="R5902" s="331" t="n">
        <f aca="false">A5902*F5902</f>
        <v>0.04</v>
      </c>
    </row>
    <row r="5903" s="1" customFormat="true" ht="12.75" hidden="false" customHeight="false" outlineLevel="0" collapsed="false">
      <c r="A5903" s="262" t="n">
        <v>2</v>
      </c>
      <c r="B5903" s="332" t="s">
        <v>5511</v>
      </c>
      <c r="C5903" s="332" t="s">
        <v>1907</v>
      </c>
      <c r="D5903" s="332" t="s">
        <v>5512</v>
      </c>
      <c r="E5903" s="262"/>
      <c r="F5903" s="331"/>
      <c r="G5903" s="333" t="n">
        <v>195</v>
      </c>
      <c r="H5903" s="333" t="n">
        <f aca="false">A5903*G5903*(1-H5843/100)</f>
        <v>390</v>
      </c>
      <c r="I5903" s="334" t="n">
        <v>144.7875</v>
      </c>
      <c r="J5903" s="334" t="n">
        <f aca="false">(A5903*I5903)/J5843*K5843</f>
        <v>262.845</v>
      </c>
      <c r="K5903" s="335" t="n">
        <f aca="false">H5903-J5903</f>
        <v>127.155</v>
      </c>
      <c r="L5903" s="330"/>
      <c r="M5903" s="262"/>
      <c r="N5903" s="262" t="n">
        <v>144.7875</v>
      </c>
      <c r="O5903" s="262" t="n">
        <v>1.65</v>
      </c>
      <c r="P5903" s="262" t="n">
        <v>220</v>
      </c>
      <c r="Q5903" s="262" t="n">
        <v>195.4631</v>
      </c>
      <c r="R5903" s="331" t="n">
        <f aca="false">A5903*F5903</f>
        <v>0</v>
      </c>
    </row>
    <row r="5904" s="1" customFormat="true" ht="12.75" hidden="false" customHeight="false" outlineLevel="0" collapsed="false">
      <c r="A5904" s="262" t="n">
        <v>4</v>
      </c>
      <c r="B5904" s="332" t="s">
        <v>3592</v>
      </c>
      <c r="C5904" s="332" t="s">
        <v>1680</v>
      </c>
      <c r="D5904" s="332" t="s">
        <v>3593</v>
      </c>
      <c r="E5904" s="262"/>
      <c r="F5904" s="331" t="n">
        <v>0.04</v>
      </c>
      <c r="G5904" s="333" t="n">
        <v>140</v>
      </c>
      <c r="H5904" s="333" t="n">
        <f aca="false">A5904*G5904*(1-H5843/100)</f>
        <v>560</v>
      </c>
      <c r="I5904" s="334" t="n">
        <v>136.0125</v>
      </c>
      <c r="J5904" s="334" t="n">
        <f aca="false">(A5904*I5904)/J5843*K5843</f>
        <v>493.83</v>
      </c>
      <c r="K5904" s="335" t="n">
        <f aca="false">H5904-J5904</f>
        <v>66.1700000000001</v>
      </c>
      <c r="L5904" s="330"/>
      <c r="M5904" s="262"/>
      <c r="N5904" s="262" t="n">
        <v>136.0125</v>
      </c>
      <c r="O5904" s="262" t="n">
        <v>1.55</v>
      </c>
      <c r="P5904" s="262" t="n">
        <v>200</v>
      </c>
      <c r="Q5904" s="262" t="n">
        <v>140</v>
      </c>
      <c r="R5904" s="331" t="n">
        <f aca="false">A5904*F5904</f>
        <v>0.16</v>
      </c>
    </row>
    <row r="5905" s="1" customFormat="true" ht="12.75" hidden="false" customHeight="false" outlineLevel="0" collapsed="false">
      <c r="A5905" s="262" t="n">
        <v>2</v>
      </c>
      <c r="B5905" s="332" t="s">
        <v>3972</v>
      </c>
      <c r="C5905" s="332" t="s">
        <v>2101</v>
      </c>
      <c r="D5905" s="332" t="s">
        <v>3973</v>
      </c>
      <c r="E5905" s="262"/>
      <c r="F5905" s="331"/>
      <c r="G5905" s="333" t="n">
        <v>165</v>
      </c>
      <c r="H5905" s="333" t="n">
        <f aca="false">A5905*G5905*(1-H5843/100)</f>
        <v>330</v>
      </c>
      <c r="I5905" s="334" t="n">
        <v>82.485</v>
      </c>
      <c r="J5905" s="334" t="n">
        <f aca="false">(A5905*I5905)/J5843*K5843</f>
        <v>149.742</v>
      </c>
      <c r="K5905" s="335" t="n">
        <f aca="false">H5905-J5905</f>
        <v>180.258</v>
      </c>
      <c r="L5905" s="330"/>
      <c r="M5905" s="262"/>
      <c r="N5905" s="262" t="n">
        <v>82.485</v>
      </c>
      <c r="O5905" s="262" t="n">
        <v>0.94</v>
      </c>
      <c r="P5905" s="262" t="n">
        <v>190</v>
      </c>
      <c r="Q5905" s="262" t="n">
        <v>164.97</v>
      </c>
      <c r="R5905" s="331" t="n">
        <f aca="false">A5905*F5905</f>
        <v>0</v>
      </c>
    </row>
    <row r="5906" s="1" customFormat="true" ht="12.75" hidden="false" customHeight="false" outlineLevel="0" collapsed="false">
      <c r="A5906" s="262" t="n">
        <v>4</v>
      </c>
      <c r="B5906" s="332" t="s">
        <v>2995</v>
      </c>
      <c r="C5906" s="332" t="s">
        <v>2101</v>
      </c>
      <c r="D5906" s="332" t="s">
        <v>2996</v>
      </c>
      <c r="E5906" s="262"/>
      <c r="F5906" s="331"/>
      <c r="G5906" s="333" t="n">
        <v>125</v>
      </c>
      <c r="H5906" s="333" t="n">
        <f aca="false">A5906*G5906*(1-H5843/100)</f>
        <v>500</v>
      </c>
      <c r="I5906" s="334" t="n">
        <v>62.4</v>
      </c>
      <c r="J5906" s="334" t="n">
        <f aca="false">(A5906*I5906)/J5843*K5843</f>
        <v>226.56</v>
      </c>
      <c r="K5906" s="335" t="n">
        <f aca="false">H5906-J5906</f>
        <v>273.44</v>
      </c>
      <c r="L5906" s="330"/>
      <c r="M5906" s="262"/>
      <c r="N5906" s="262" t="n">
        <v>62.4</v>
      </c>
      <c r="O5906" s="262" t="n">
        <v>0.48</v>
      </c>
      <c r="P5906" s="262" t="n">
        <v>150</v>
      </c>
      <c r="Q5906" s="262" t="n">
        <v>124.8</v>
      </c>
      <c r="R5906" s="331" t="n">
        <f aca="false">A5906*F5906</f>
        <v>0</v>
      </c>
    </row>
    <row r="5907" s="1" customFormat="true" ht="12.75" hidden="false" customHeight="false" outlineLevel="0" collapsed="false">
      <c r="A5907" s="262" t="n">
        <v>1</v>
      </c>
      <c r="B5907" s="332" t="s">
        <v>5513</v>
      </c>
      <c r="C5907" s="332" t="s">
        <v>5514</v>
      </c>
      <c r="D5907" s="332" t="s">
        <v>5515</v>
      </c>
      <c r="E5907" s="262"/>
      <c r="F5907" s="331" t="n">
        <v>0.01</v>
      </c>
      <c r="G5907" s="333" t="n">
        <v>70</v>
      </c>
      <c r="H5907" s="333" t="n">
        <f aca="false">A5907*G5907*(1-H5843/100)</f>
        <v>70</v>
      </c>
      <c r="I5907" s="334" t="n">
        <v>23.4</v>
      </c>
      <c r="J5907" s="334" t="n">
        <f aca="false">(A5907*I5907)/J5843*K5843</f>
        <v>21.24</v>
      </c>
      <c r="K5907" s="335" t="n">
        <f aca="false">H5907-J5907</f>
        <v>48.76</v>
      </c>
      <c r="L5907" s="330"/>
      <c r="M5907" s="262"/>
      <c r="N5907" s="262" t="n">
        <v>23.4</v>
      </c>
      <c r="O5907" s="262" t="n">
        <v>0.18</v>
      </c>
      <c r="P5907" s="262" t="n">
        <v>90</v>
      </c>
      <c r="Q5907" s="262" t="n">
        <v>70.2</v>
      </c>
      <c r="R5907" s="331" t="n">
        <f aca="false">A5907*F5907</f>
        <v>0.01</v>
      </c>
    </row>
    <row r="5908" s="1" customFormat="true" ht="12.75" hidden="false" customHeight="false" outlineLevel="0" collapsed="false">
      <c r="A5908" s="262" t="n">
        <v>1</v>
      </c>
      <c r="B5908" s="332" t="s">
        <v>5516</v>
      </c>
      <c r="C5908" s="332" t="s">
        <v>1701</v>
      </c>
      <c r="D5908" s="332" t="s">
        <v>856</v>
      </c>
      <c r="E5908" s="262"/>
      <c r="F5908" s="331" t="n">
        <v>0.017</v>
      </c>
      <c r="G5908" s="333" t="n">
        <v>302</v>
      </c>
      <c r="H5908" s="333" t="n">
        <f aca="false">A5908*G5908*(1-H5843/100)</f>
        <v>302</v>
      </c>
      <c r="I5908" s="334" t="n">
        <v>223.86</v>
      </c>
      <c r="J5908" s="334" t="n">
        <f aca="false">(A5908*I5908)/J5843*K5843</f>
        <v>203.196</v>
      </c>
      <c r="K5908" s="335" t="n">
        <f aca="false">H5908-J5908</f>
        <v>98.804</v>
      </c>
      <c r="L5908" s="330"/>
      <c r="M5908" s="262"/>
      <c r="N5908" s="262" t="n">
        <v>223.86</v>
      </c>
      <c r="O5908" s="262" t="n">
        <v>2.46</v>
      </c>
      <c r="P5908" s="262" t="n">
        <v>340</v>
      </c>
      <c r="Q5908" s="262" t="n">
        <v>302.211</v>
      </c>
      <c r="R5908" s="331" t="n">
        <f aca="false">A5908*F5908</f>
        <v>0.017</v>
      </c>
    </row>
    <row r="5909" s="1" customFormat="true" ht="12.75" hidden="false" customHeight="false" outlineLevel="0" collapsed="false">
      <c r="A5909" s="262" t="n">
        <v>1</v>
      </c>
      <c r="B5909" s="332" t="s">
        <v>5517</v>
      </c>
      <c r="C5909" s="332" t="s">
        <v>1701</v>
      </c>
      <c r="D5909" s="332" t="s">
        <v>5518</v>
      </c>
      <c r="E5909" s="262"/>
      <c r="F5909" s="331" t="n">
        <v>0.035</v>
      </c>
      <c r="G5909" s="333" t="n">
        <v>399</v>
      </c>
      <c r="H5909" s="333" t="n">
        <f aca="false">A5909*G5909*(1-H5843/100)</f>
        <v>399</v>
      </c>
      <c r="I5909" s="334" t="n">
        <v>295.75</v>
      </c>
      <c r="J5909" s="334" t="n">
        <f aca="false">(A5909*I5909)/J5843*K5843</f>
        <v>268.45</v>
      </c>
      <c r="K5909" s="335" t="n">
        <f aca="false">H5909-J5909</f>
        <v>130.55</v>
      </c>
      <c r="L5909" s="330"/>
      <c r="M5909" s="262"/>
      <c r="N5909" s="262" t="n">
        <v>295.75</v>
      </c>
      <c r="O5909" s="262" t="n">
        <v>3.25</v>
      </c>
      <c r="P5909" s="262" t="n">
        <v>450</v>
      </c>
      <c r="Q5909" s="262" t="n">
        <v>399.2625</v>
      </c>
      <c r="R5909" s="331" t="n">
        <f aca="false">A5909*F5909</f>
        <v>0.035</v>
      </c>
    </row>
    <row r="5910" s="1" customFormat="true" ht="12.75" hidden="false" customHeight="false" outlineLevel="0" collapsed="false">
      <c r="A5910" s="262" t="n">
        <v>1</v>
      </c>
      <c r="B5910" s="332" t="s">
        <v>2109</v>
      </c>
      <c r="C5910" s="332" t="s">
        <v>1701</v>
      </c>
      <c r="D5910" s="332" t="s">
        <v>2110</v>
      </c>
      <c r="E5910" s="262"/>
      <c r="F5910" s="331" t="n">
        <v>0.036</v>
      </c>
      <c r="G5910" s="333" t="n">
        <v>423</v>
      </c>
      <c r="H5910" s="333" t="n">
        <f aca="false">A5910*G5910*(1-H5843/100)</f>
        <v>423</v>
      </c>
      <c r="I5910" s="334" t="n">
        <v>313.04</v>
      </c>
      <c r="J5910" s="334" t="n">
        <f aca="false">(A5910*I5910)/J5843*K5843</f>
        <v>284.144</v>
      </c>
      <c r="K5910" s="335" t="n">
        <f aca="false">H5910-J5910</f>
        <v>138.856</v>
      </c>
      <c r="L5910" s="330"/>
      <c r="M5910" s="262"/>
      <c r="N5910" s="262" t="n">
        <v>313.04</v>
      </c>
      <c r="O5910" s="262" t="n">
        <v>3.44</v>
      </c>
      <c r="P5910" s="262" t="n">
        <v>470</v>
      </c>
      <c r="Q5910" s="262" t="n">
        <v>422.604</v>
      </c>
      <c r="R5910" s="331" t="n">
        <f aca="false">A5910*F5910</f>
        <v>0.036</v>
      </c>
    </row>
    <row r="5911" s="1" customFormat="true" ht="12.75" hidden="false" customHeight="false" outlineLevel="0" collapsed="false">
      <c r="A5911" s="262" t="n">
        <v>1</v>
      </c>
      <c r="B5911" s="332" t="s">
        <v>5519</v>
      </c>
      <c r="C5911" s="332" t="s">
        <v>1701</v>
      </c>
      <c r="D5911" s="332" t="s">
        <v>5520</v>
      </c>
      <c r="E5911" s="262"/>
      <c r="F5911" s="331" t="n">
        <v>0.02</v>
      </c>
      <c r="G5911" s="333" t="n">
        <v>284</v>
      </c>
      <c r="H5911" s="333" t="n">
        <f aca="false">A5911*G5911*(1-H5843/100)</f>
        <v>284</v>
      </c>
      <c r="I5911" s="334" t="n">
        <v>210.6</v>
      </c>
      <c r="J5911" s="334" t="n">
        <f aca="false">(A5911*I5911)/J5843*K5843</f>
        <v>191.16</v>
      </c>
      <c r="K5911" s="335" t="n">
        <f aca="false">H5911-J5911</f>
        <v>92.84</v>
      </c>
      <c r="L5911" s="330"/>
      <c r="M5911" s="262"/>
      <c r="N5911" s="262" t="n">
        <v>210.6</v>
      </c>
      <c r="O5911" s="262" t="n">
        <v>2.4</v>
      </c>
      <c r="P5911" s="262" t="n">
        <v>320</v>
      </c>
      <c r="Q5911" s="262" t="n">
        <v>284.31</v>
      </c>
      <c r="R5911" s="331" t="n">
        <f aca="false">A5911*F5911</f>
        <v>0.02</v>
      </c>
    </row>
    <row r="5912" s="1" customFormat="true" ht="12.75" hidden="false" customHeight="false" outlineLevel="0" collapsed="false">
      <c r="A5912" s="262" t="n">
        <v>1</v>
      </c>
      <c r="B5912" s="332" t="s">
        <v>5521</v>
      </c>
      <c r="C5912" s="332" t="s">
        <v>1701</v>
      </c>
      <c r="D5912" s="332" t="s">
        <v>5522</v>
      </c>
      <c r="E5912" s="262"/>
      <c r="F5912" s="331" t="n">
        <v>0.022</v>
      </c>
      <c r="G5912" s="333" t="n">
        <v>385</v>
      </c>
      <c r="H5912" s="333" t="n">
        <f aca="false">A5912*G5912*(1-H5843/100)</f>
        <v>385</v>
      </c>
      <c r="I5912" s="334" t="n">
        <v>285.1875</v>
      </c>
      <c r="J5912" s="334" t="n">
        <f aca="false">(A5912*I5912)/J5843*K5843</f>
        <v>258.8625</v>
      </c>
      <c r="K5912" s="335" t="n">
        <f aca="false">H5912-J5912</f>
        <v>126.1375</v>
      </c>
      <c r="L5912" s="330"/>
      <c r="M5912" s="262"/>
      <c r="N5912" s="262" t="n">
        <v>285.1875</v>
      </c>
      <c r="O5912" s="262" t="n">
        <v>3.25</v>
      </c>
      <c r="P5912" s="262" t="n">
        <v>430</v>
      </c>
      <c r="Q5912" s="262" t="n">
        <v>385.0031</v>
      </c>
      <c r="R5912" s="331" t="n">
        <f aca="false">A5912*F5912</f>
        <v>0.022</v>
      </c>
    </row>
    <row r="5913" s="1" customFormat="true" ht="12.75" hidden="false" customHeight="false" outlineLevel="0" collapsed="false">
      <c r="A5913" s="262" t="n">
        <v>1</v>
      </c>
      <c r="B5913" s="332" t="s">
        <v>5523</v>
      </c>
      <c r="C5913" s="332" t="s">
        <v>1701</v>
      </c>
      <c r="D5913" s="332" t="s">
        <v>5524</v>
      </c>
      <c r="E5913" s="262"/>
      <c r="F5913" s="331" t="n">
        <v>0.05</v>
      </c>
      <c r="G5913" s="333" t="n">
        <v>456</v>
      </c>
      <c r="H5913" s="333" t="n">
        <f aca="false">A5913*G5913*(1-H5843/100)</f>
        <v>456</v>
      </c>
      <c r="I5913" s="334" t="n">
        <v>338</v>
      </c>
      <c r="J5913" s="334" t="n">
        <f aca="false">(A5913*I5913)/J5843*K5843</f>
        <v>306.8</v>
      </c>
      <c r="K5913" s="335" t="n">
        <f aca="false">H5913-J5913</f>
        <v>149.2</v>
      </c>
      <c r="L5913" s="330"/>
      <c r="M5913" s="262"/>
      <c r="N5913" s="262" t="n">
        <v>338</v>
      </c>
      <c r="O5913" s="262" t="n">
        <v>3.85185185185185</v>
      </c>
      <c r="P5913" s="262" t="n">
        <v>510</v>
      </c>
      <c r="Q5913" s="262" t="n">
        <v>456.3</v>
      </c>
      <c r="R5913" s="331" t="n">
        <f aca="false">A5913*F5913</f>
        <v>0.05</v>
      </c>
    </row>
    <row r="5914" s="1" customFormat="true" ht="12.75" hidden="false" customHeight="false" outlineLevel="0" collapsed="false">
      <c r="A5914" s="262" t="n">
        <v>1</v>
      </c>
      <c r="B5914" s="332" t="s">
        <v>5525</v>
      </c>
      <c r="C5914" s="332" t="s">
        <v>1701</v>
      </c>
      <c r="D5914" s="332" t="s">
        <v>5526</v>
      </c>
      <c r="E5914" s="262"/>
      <c r="F5914" s="331"/>
      <c r="G5914" s="333" t="n">
        <v>406</v>
      </c>
      <c r="H5914" s="333" t="n">
        <f aca="false">A5914*G5914*(1-H5843/100)</f>
        <v>406</v>
      </c>
      <c r="I5914" s="334" t="n">
        <v>300.9825</v>
      </c>
      <c r="J5914" s="334" t="n">
        <f aca="false">(A5914*I5914)/J5843*K5843</f>
        <v>273.1995</v>
      </c>
      <c r="K5914" s="335" t="n">
        <f aca="false">H5914-J5914</f>
        <v>132.8005</v>
      </c>
      <c r="L5914" s="330"/>
      <c r="M5914" s="262"/>
      <c r="N5914" s="262" t="n">
        <v>300.9825</v>
      </c>
      <c r="O5914" s="262" t="n">
        <v>3.43</v>
      </c>
      <c r="P5914" s="262" t="n">
        <v>460</v>
      </c>
      <c r="Q5914" s="262" t="n">
        <v>406.3264</v>
      </c>
      <c r="R5914" s="331" t="n">
        <f aca="false">A5914*F5914</f>
        <v>0</v>
      </c>
    </row>
    <row r="5915" s="1" customFormat="true" ht="12.75" hidden="false" customHeight="false" outlineLevel="0" collapsed="false">
      <c r="A5915" s="262" t="n">
        <v>1</v>
      </c>
      <c r="B5915" s="332" t="s">
        <v>5527</v>
      </c>
      <c r="C5915" s="332" t="s">
        <v>1701</v>
      </c>
      <c r="D5915" s="332" t="s">
        <v>5528</v>
      </c>
      <c r="E5915" s="262"/>
      <c r="F5915" s="331" t="n">
        <v>0.051</v>
      </c>
      <c r="G5915" s="333" t="n">
        <v>438</v>
      </c>
      <c r="H5915" s="333" t="n">
        <f aca="false">A5915*G5915*(1-H5843/100)</f>
        <v>438</v>
      </c>
      <c r="I5915" s="334" t="n">
        <v>324.675</v>
      </c>
      <c r="J5915" s="334" t="n">
        <f aca="false">(A5915*I5915)/J5843*K5843</f>
        <v>294.705</v>
      </c>
      <c r="K5915" s="335" t="n">
        <f aca="false">H5915-J5915</f>
        <v>143.295</v>
      </c>
      <c r="L5915" s="330"/>
      <c r="M5915" s="262"/>
      <c r="N5915" s="262" t="n">
        <v>324.675</v>
      </c>
      <c r="O5915" s="262" t="n">
        <v>3.7</v>
      </c>
      <c r="P5915" s="262" t="n">
        <v>490</v>
      </c>
      <c r="Q5915" s="262" t="n">
        <v>438.3113</v>
      </c>
      <c r="R5915" s="331" t="n">
        <f aca="false">A5915*F5915</f>
        <v>0.051</v>
      </c>
    </row>
    <row r="5916" s="1" customFormat="true" ht="12.75" hidden="false" customHeight="false" outlineLevel="0" collapsed="false">
      <c r="A5916" s="262" t="n">
        <v>1</v>
      </c>
      <c r="B5916" s="332" t="s">
        <v>5529</v>
      </c>
      <c r="C5916" s="332" t="s">
        <v>1701</v>
      </c>
      <c r="D5916" s="332" t="s">
        <v>5530</v>
      </c>
      <c r="E5916" s="262"/>
      <c r="F5916" s="331" t="n">
        <v>0.016</v>
      </c>
      <c r="G5916" s="333" t="n">
        <v>310</v>
      </c>
      <c r="H5916" s="333" t="n">
        <f aca="false">A5916*G5916*(1-H5843/100)</f>
        <v>310</v>
      </c>
      <c r="I5916" s="334" t="n">
        <v>229.8593</v>
      </c>
      <c r="J5916" s="334" t="n">
        <f aca="false">(A5916*I5916)/J5843*K5843</f>
        <v>208.641518461538</v>
      </c>
      <c r="K5916" s="335" t="n">
        <f aca="false">H5916-J5916</f>
        <v>101.358481538462</v>
      </c>
      <c r="L5916" s="330"/>
      <c r="M5916" s="262"/>
      <c r="N5916" s="262" t="n">
        <v>229.8593</v>
      </c>
      <c r="O5916" s="262" t="n">
        <v>2.52592592592593</v>
      </c>
      <c r="P5916" s="262" t="n">
        <v>350</v>
      </c>
      <c r="Q5916" s="262" t="n">
        <v>310.31</v>
      </c>
      <c r="R5916" s="331" t="n">
        <f aca="false">A5916*F5916</f>
        <v>0.016</v>
      </c>
    </row>
    <row r="5917" s="1" customFormat="true" ht="12.75" hidden="false" customHeight="false" outlineLevel="0" collapsed="false">
      <c r="A5917" s="262" t="n">
        <v>1</v>
      </c>
      <c r="B5917" s="332" t="s">
        <v>5531</v>
      </c>
      <c r="C5917" s="332" t="s">
        <v>1701</v>
      </c>
      <c r="D5917" s="332" t="s">
        <v>5532</v>
      </c>
      <c r="E5917" s="262"/>
      <c r="F5917" s="331"/>
      <c r="G5917" s="333" t="n">
        <v>350</v>
      </c>
      <c r="H5917" s="333" t="n">
        <f aca="false">A5917*G5917*(1-H5843/100)</f>
        <v>350</v>
      </c>
      <c r="I5917" s="334" t="n">
        <v>259.5185</v>
      </c>
      <c r="J5917" s="334" t="n">
        <f aca="false">(A5917*I5917)/J5843*K5843</f>
        <v>235.562946153846</v>
      </c>
      <c r="K5917" s="335" t="n">
        <f aca="false">H5917-J5917</f>
        <v>114.437053846154</v>
      </c>
      <c r="L5917" s="330"/>
      <c r="M5917" s="262"/>
      <c r="N5917" s="262" t="n">
        <v>259.5185</v>
      </c>
      <c r="O5917" s="262" t="n">
        <v>2.85185185185185</v>
      </c>
      <c r="P5917" s="262" t="n">
        <v>390</v>
      </c>
      <c r="Q5917" s="262" t="n">
        <v>350.35</v>
      </c>
      <c r="R5917" s="331" t="n">
        <f aca="false">A5917*F5917</f>
        <v>0</v>
      </c>
    </row>
    <row r="5918" s="1" customFormat="true" ht="12.75" hidden="false" customHeight="false" outlineLevel="0" collapsed="false">
      <c r="A5918" s="262" t="n">
        <v>2</v>
      </c>
      <c r="B5918" s="332" t="s">
        <v>5533</v>
      </c>
      <c r="C5918" s="332" t="s">
        <v>1701</v>
      </c>
      <c r="D5918" s="332" t="s">
        <v>5534</v>
      </c>
      <c r="E5918" s="262"/>
      <c r="F5918" s="331"/>
      <c r="G5918" s="333" t="n">
        <v>307</v>
      </c>
      <c r="H5918" s="333" t="n">
        <f aca="false">A5918*G5918*(1-H5843/100)</f>
        <v>614</v>
      </c>
      <c r="I5918" s="334" t="n">
        <v>227.5</v>
      </c>
      <c r="J5918" s="334" t="n">
        <f aca="false">(A5918*I5918)/J5843*K5843</f>
        <v>413</v>
      </c>
      <c r="K5918" s="335" t="n">
        <f aca="false">H5918-J5918</f>
        <v>201</v>
      </c>
      <c r="L5918" s="330"/>
      <c r="M5918" s="262"/>
      <c r="N5918" s="262" t="n">
        <v>227.5</v>
      </c>
      <c r="O5918" s="262" t="n">
        <v>2.5</v>
      </c>
      <c r="P5918" s="262" t="n">
        <v>350</v>
      </c>
      <c r="Q5918" s="262" t="n">
        <v>307.125</v>
      </c>
      <c r="R5918" s="331" t="n">
        <f aca="false">A5918*F5918</f>
        <v>0</v>
      </c>
    </row>
    <row r="5919" s="1" customFormat="true" ht="12.75" hidden="false" customHeight="false" outlineLevel="0" collapsed="false">
      <c r="A5919" s="262" t="n">
        <v>1</v>
      </c>
      <c r="B5919" s="332" t="s">
        <v>5535</v>
      </c>
      <c r="C5919" s="332" t="s">
        <v>5536</v>
      </c>
      <c r="D5919" s="332" t="s">
        <v>5537</v>
      </c>
      <c r="E5919" s="262"/>
      <c r="F5919" s="331"/>
      <c r="G5919" s="333" t="n">
        <v>19</v>
      </c>
      <c r="H5919" s="333" t="n">
        <f aca="false">A5919*G5919*(1-H5843/100)</f>
        <v>19</v>
      </c>
      <c r="I5919" s="334" t="n">
        <v>14.3</v>
      </c>
      <c r="J5919" s="334" t="n">
        <f aca="false">(A5919*I5919)/J5843*K5843</f>
        <v>12.98</v>
      </c>
      <c r="K5919" s="335" t="n">
        <f aca="false">H5919-J5919</f>
        <v>6.02</v>
      </c>
      <c r="L5919" s="330"/>
      <c r="M5919" s="262"/>
      <c r="N5919" s="262" t="n">
        <v>14.3</v>
      </c>
      <c r="O5919" s="262" t="n">
        <v>0.162962962962963</v>
      </c>
      <c r="P5919" s="262" t="n">
        <v>30</v>
      </c>
      <c r="Q5919" s="262" t="n">
        <v>19.305</v>
      </c>
      <c r="R5919" s="331" t="n">
        <f aca="false">A5919*F5919</f>
        <v>0</v>
      </c>
    </row>
    <row r="5920" s="1" customFormat="true" ht="12.75" hidden="false" customHeight="false" outlineLevel="0" collapsed="false">
      <c r="A5920" s="262" t="n">
        <v>1</v>
      </c>
      <c r="B5920" s="332" t="s">
        <v>5538</v>
      </c>
      <c r="C5920" s="332" t="s">
        <v>5539</v>
      </c>
      <c r="D5920" s="332" t="s">
        <v>5540</v>
      </c>
      <c r="E5920" s="262"/>
      <c r="F5920" s="331"/>
      <c r="G5920" s="333" t="n">
        <v>19</v>
      </c>
      <c r="H5920" s="333" t="n">
        <f aca="false">A5920*G5920*(1-H5843/100)</f>
        <v>19</v>
      </c>
      <c r="I5920" s="334" t="n">
        <v>14.3</v>
      </c>
      <c r="J5920" s="334" t="n">
        <f aca="false">(A5920*I5920)/J5843*K5843</f>
        <v>12.98</v>
      </c>
      <c r="K5920" s="335" t="n">
        <f aca="false">H5920-J5920</f>
        <v>6.02</v>
      </c>
      <c r="L5920" s="330"/>
      <c r="M5920" s="262"/>
      <c r="N5920" s="262" t="n">
        <v>14.3</v>
      </c>
      <c r="O5920" s="262" t="n">
        <v>0.162962962962963</v>
      </c>
      <c r="P5920" s="262" t="n">
        <v>30</v>
      </c>
      <c r="Q5920" s="262" t="n">
        <v>19.305</v>
      </c>
      <c r="R5920" s="331" t="n">
        <f aca="false">A5920*F5920</f>
        <v>0</v>
      </c>
    </row>
    <row r="5921" s="1" customFormat="true" ht="12.75" hidden="false" customHeight="false" outlineLevel="0" collapsed="false">
      <c r="A5921" s="262" t="n">
        <v>2</v>
      </c>
      <c r="B5921" s="332" t="s">
        <v>4409</v>
      </c>
      <c r="C5921" s="332" t="s">
        <v>4410</v>
      </c>
      <c r="D5921" s="332" t="s">
        <v>4411</v>
      </c>
      <c r="E5921" s="262"/>
      <c r="F5921" s="331"/>
      <c r="G5921" s="333" t="n">
        <v>23</v>
      </c>
      <c r="H5921" s="333" t="n">
        <f aca="false">A5921*G5921*(1-H5843/100)</f>
        <v>46</v>
      </c>
      <c r="I5921" s="334" t="n">
        <v>16.6725</v>
      </c>
      <c r="J5921" s="334" t="n">
        <f aca="false">(A5921*I5921)/J5843*K5843</f>
        <v>30.267</v>
      </c>
      <c r="K5921" s="335" t="n">
        <f aca="false">H5921-J5921</f>
        <v>15.733</v>
      </c>
      <c r="L5921" s="330"/>
      <c r="M5921" s="262"/>
      <c r="N5921" s="262" t="n">
        <v>16.6725</v>
      </c>
      <c r="O5921" s="262" t="n">
        <v>0.19</v>
      </c>
      <c r="P5921" s="262" t="n">
        <v>30</v>
      </c>
      <c r="Q5921" s="262" t="n">
        <v>22.5079</v>
      </c>
      <c r="R5921" s="331" t="n">
        <f aca="false">A5921*F5921</f>
        <v>0</v>
      </c>
    </row>
    <row r="5922" s="1" customFormat="true" ht="12.75" hidden="false" customHeight="false" outlineLevel="0" collapsed="false">
      <c r="A5922" s="262" t="n">
        <v>2</v>
      </c>
      <c r="B5922" s="332" t="s">
        <v>2047</v>
      </c>
      <c r="C5922" s="332" t="s">
        <v>1532</v>
      </c>
      <c r="D5922" s="332" t="s">
        <v>2048</v>
      </c>
      <c r="E5922" s="262"/>
      <c r="F5922" s="331" t="n">
        <v>0.69</v>
      </c>
      <c r="G5922" s="333" t="n">
        <v>199</v>
      </c>
      <c r="H5922" s="333" t="n">
        <f aca="false">A5922*G5922*(1-H5843/100)</f>
        <v>398</v>
      </c>
      <c r="I5922" s="334" t="n">
        <v>158.015</v>
      </c>
      <c r="J5922" s="334" t="n">
        <f aca="false">(A5922*I5922)/J5843*K5843</f>
        <v>286.858</v>
      </c>
      <c r="K5922" s="335" t="n">
        <f aca="false">H5922-J5922</f>
        <v>111.142</v>
      </c>
      <c r="L5922" s="330"/>
      <c r="M5922" s="262"/>
      <c r="N5922" s="262" t="n">
        <v>158.015</v>
      </c>
      <c r="O5922" s="262" t="n">
        <v>1.43</v>
      </c>
      <c r="P5922" s="262" t="n">
        <v>500</v>
      </c>
      <c r="Q5922" s="262" t="n">
        <v>199</v>
      </c>
      <c r="R5922" s="331" t="n">
        <f aca="false">A5922*F5922</f>
        <v>1.38</v>
      </c>
    </row>
    <row r="5923" s="1" customFormat="true" ht="12.75" hidden="false" customHeight="false" outlineLevel="0" collapsed="false">
      <c r="A5923" s="262" t="n">
        <v>24</v>
      </c>
      <c r="B5923" s="332" t="s">
        <v>2497</v>
      </c>
      <c r="C5923" s="332" t="s">
        <v>2498</v>
      </c>
      <c r="D5923" s="332" t="s">
        <v>2499</v>
      </c>
      <c r="E5923" s="262"/>
      <c r="F5923" s="331" t="n">
        <v>4.17</v>
      </c>
      <c r="G5923" s="333" t="n">
        <v>950</v>
      </c>
      <c r="H5923" s="333" t="n">
        <f aca="false">A5923*G5923*(1-H5843/100)</f>
        <v>22800</v>
      </c>
      <c r="I5923" s="334" t="n">
        <v>544.05</v>
      </c>
      <c r="J5923" s="334" t="n">
        <f aca="false">(A5923*I5923)/J5843*K5843</f>
        <v>11851.92</v>
      </c>
      <c r="K5923" s="335" t="n">
        <f aca="false">H5923-J5923</f>
        <v>10948.08</v>
      </c>
      <c r="L5923" s="330"/>
      <c r="M5923" s="262"/>
      <c r="N5923" s="262" t="n">
        <v>544.05</v>
      </c>
      <c r="O5923" s="262" t="n">
        <v>6.2</v>
      </c>
      <c r="P5923" s="262" t="n">
        <v>1500</v>
      </c>
      <c r="Q5923" s="262" t="n">
        <v>950</v>
      </c>
      <c r="R5923" s="331" t="n">
        <f aca="false">A5923*F5923</f>
        <v>100.08</v>
      </c>
    </row>
    <row r="5924" s="1" customFormat="true" ht="12.75" hidden="false" customHeight="false" outlineLevel="0" collapsed="false">
      <c r="A5924" s="262" t="n">
        <v>1</v>
      </c>
      <c r="B5924" s="332" t="s">
        <v>4927</v>
      </c>
      <c r="C5924" s="332" t="s">
        <v>4447</v>
      </c>
      <c r="D5924" s="332" t="s">
        <v>4928</v>
      </c>
      <c r="E5924" s="262"/>
      <c r="F5924" s="331" t="n">
        <v>5.23</v>
      </c>
      <c r="G5924" s="333" t="n">
        <v>1369</v>
      </c>
      <c r="H5924" s="333" t="n">
        <f aca="false">A5924*G5924*(1-H5843/100)</f>
        <v>1369</v>
      </c>
      <c r="I5924" s="334" t="n">
        <v>1014.39</v>
      </c>
      <c r="J5924" s="334" t="n">
        <f aca="false">(A5924*I5924)/J5843*K5843</f>
        <v>920.754</v>
      </c>
      <c r="K5924" s="335" t="n">
        <f aca="false">H5924-J5924</f>
        <v>448.246</v>
      </c>
      <c r="L5924" s="330"/>
      <c r="M5924" s="262"/>
      <c r="N5924" s="262" t="n">
        <v>1014.39</v>
      </c>
      <c r="O5924" s="262" t="n">
        <v>11.56</v>
      </c>
      <c r="P5924" s="262" t="n">
        <v>1830</v>
      </c>
      <c r="Q5924" s="262" t="n">
        <v>1369</v>
      </c>
      <c r="R5924" s="331" t="n">
        <f aca="false">A5924*F5924</f>
        <v>5.23</v>
      </c>
    </row>
    <row r="5925" s="1" customFormat="true" ht="12.75" hidden="false" customHeight="false" outlineLevel="0" collapsed="false">
      <c r="A5925" s="262" t="n">
        <v>5</v>
      </c>
      <c r="B5925" s="332" t="s">
        <v>4036</v>
      </c>
      <c r="C5925" s="332" t="s">
        <v>1553</v>
      </c>
      <c r="D5925" s="332" t="s">
        <v>4037</v>
      </c>
      <c r="E5925" s="262"/>
      <c r="F5925" s="331" t="n">
        <v>1.65</v>
      </c>
      <c r="G5925" s="333" t="n">
        <v>948</v>
      </c>
      <c r="H5925" s="333" t="n">
        <f aca="false">A5925*G5925*(1-H5843/100)</f>
        <v>4740</v>
      </c>
      <c r="I5925" s="334" t="n">
        <v>526.5</v>
      </c>
      <c r="J5925" s="334" t="n">
        <f aca="false">(A5925*I5925)/J5843*K5843</f>
        <v>2389.5</v>
      </c>
      <c r="K5925" s="335" t="n">
        <f aca="false">H5925-J5925</f>
        <v>2350.5</v>
      </c>
      <c r="L5925" s="330"/>
      <c r="M5925" s="262"/>
      <c r="N5925" s="262" t="n">
        <v>526.5</v>
      </c>
      <c r="O5925" s="262" t="n">
        <v>6</v>
      </c>
      <c r="P5925" s="262" t="n">
        <v>950</v>
      </c>
      <c r="Q5925" s="262" t="n">
        <v>948</v>
      </c>
      <c r="R5925" s="331" t="n">
        <f aca="false">A5925*F5925</f>
        <v>8.25</v>
      </c>
    </row>
    <row r="5926" s="1" customFormat="true" ht="12.75" hidden="false" customHeight="false" outlineLevel="0" collapsed="false">
      <c r="A5926" s="262" t="n">
        <v>3</v>
      </c>
      <c r="B5926" s="332" t="s">
        <v>1552</v>
      </c>
      <c r="C5926" s="332" t="s">
        <v>1553</v>
      </c>
      <c r="D5926" s="332" t="s">
        <v>1554</v>
      </c>
      <c r="E5926" s="262"/>
      <c r="F5926" s="331" t="n">
        <v>4.6</v>
      </c>
      <c r="G5926" s="333" t="n">
        <v>1777</v>
      </c>
      <c r="H5926" s="333" t="n">
        <f aca="false">A5926*G5926*(1-H5843/100)</f>
        <v>5331</v>
      </c>
      <c r="I5926" s="334" t="n">
        <v>1316.25</v>
      </c>
      <c r="J5926" s="334" t="n">
        <f aca="false">(A5926*I5926)/J5843*K5843</f>
        <v>3584.25</v>
      </c>
      <c r="K5926" s="335" t="n">
        <f aca="false">H5926-J5926</f>
        <v>1746.75</v>
      </c>
      <c r="L5926" s="330"/>
      <c r="M5926" s="262"/>
      <c r="N5926" s="262" t="n">
        <v>1316.25</v>
      </c>
      <c r="O5926" s="262" t="n">
        <v>15</v>
      </c>
      <c r="P5926" s="262" t="n">
        <v>2370</v>
      </c>
      <c r="Q5926" s="262" t="n">
        <v>1777</v>
      </c>
      <c r="R5926" s="331" t="n">
        <f aca="false">A5926*F5926</f>
        <v>13.8</v>
      </c>
    </row>
    <row r="5927" s="1" customFormat="true" ht="12.75" hidden="false" customHeight="false" outlineLevel="0" collapsed="false">
      <c r="A5927" s="262" t="n">
        <v>3</v>
      </c>
      <c r="B5927" s="332" t="s">
        <v>2488</v>
      </c>
      <c r="C5927" s="332" t="s">
        <v>1861</v>
      </c>
      <c r="D5927" s="332" t="s">
        <v>4985</v>
      </c>
      <c r="E5927" s="262"/>
      <c r="F5927" s="331" t="n">
        <v>6.79</v>
      </c>
      <c r="G5927" s="333" t="n">
        <v>2488</v>
      </c>
      <c r="H5927" s="333" t="n">
        <f aca="false">A5927*G5927*(1-H5843/100)</f>
        <v>7464</v>
      </c>
      <c r="I5927" s="334" t="n">
        <v>1842.75</v>
      </c>
      <c r="J5927" s="334" t="n">
        <f aca="false">(A5927*I5927)/J5843*K5843</f>
        <v>5017.95</v>
      </c>
      <c r="K5927" s="335" t="n">
        <f aca="false">H5927-J5927</f>
        <v>2446.05</v>
      </c>
      <c r="L5927" s="330"/>
      <c r="M5927" s="262"/>
      <c r="N5927" s="262" t="n">
        <v>1842.75</v>
      </c>
      <c r="O5927" s="262" t="n">
        <v>21</v>
      </c>
      <c r="P5927" s="262" t="n">
        <v>3320</v>
      </c>
      <c r="Q5927" s="262" t="n">
        <v>2488</v>
      </c>
      <c r="R5927" s="331" t="n">
        <f aca="false">A5927*F5927</f>
        <v>20.37</v>
      </c>
    </row>
    <row r="5928" s="1" customFormat="true" ht="12.75" hidden="false" customHeight="false" outlineLevel="0" collapsed="false">
      <c r="A5928" s="262" t="n">
        <v>1</v>
      </c>
      <c r="B5928" s="332" t="s">
        <v>4943</v>
      </c>
      <c r="C5928" s="332" t="s">
        <v>4944</v>
      </c>
      <c r="D5928" s="332" t="s">
        <v>4945</v>
      </c>
      <c r="E5928" s="262"/>
      <c r="F5928" s="331" t="n">
        <v>4.9631</v>
      </c>
      <c r="G5928" s="333" t="n">
        <v>1895</v>
      </c>
      <c r="H5928" s="333" t="n">
        <f aca="false">A5928*G5928*(1-H5843/100)</f>
        <v>1895</v>
      </c>
      <c r="I5928" s="334" t="n">
        <v>1404</v>
      </c>
      <c r="J5928" s="334" t="n">
        <f aca="false">(A5928*I5928)/J5843*K5843</f>
        <v>1274.4</v>
      </c>
      <c r="K5928" s="335" t="n">
        <f aca="false">H5928-J5928</f>
        <v>620.6</v>
      </c>
      <c r="L5928" s="330"/>
      <c r="M5928" s="262"/>
      <c r="N5928" s="262" t="n">
        <v>1404</v>
      </c>
      <c r="O5928" s="262" t="n">
        <v>16</v>
      </c>
      <c r="P5928" s="262" t="n">
        <v>2530</v>
      </c>
      <c r="Q5928" s="262" t="n">
        <v>1895</v>
      </c>
      <c r="R5928" s="331" t="n">
        <f aca="false">A5928*F5928</f>
        <v>4.9631</v>
      </c>
    </row>
    <row r="5929" s="1" customFormat="true" ht="12.75" hidden="false" customHeight="false" outlineLevel="0" collapsed="false">
      <c r="A5929" s="262" t="n">
        <v>2</v>
      </c>
      <c r="B5929" s="332" t="s">
        <v>2830</v>
      </c>
      <c r="C5929" s="332" t="s">
        <v>2598</v>
      </c>
      <c r="D5929" s="332" t="s">
        <v>2831</v>
      </c>
      <c r="E5929" s="262"/>
      <c r="F5929" s="331" t="n">
        <v>1.67</v>
      </c>
      <c r="G5929" s="333" t="n">
        <v>533</v>
      </c>
      <c r="H5929" s="333" t="n">
        <f aca="false">A5929*G5929*(1-H5843/100)</f>
        <v>1066</v>
      </c>
      <c r="I5929" s="334" t="n">
        <v>394.875</v>
      </c>
      <c r="J5929" s="334" t="n">
        <f aca="false">(A5929*I5929)/J5843*K5843</f>
        <v>716.85</v>
      </c>
      <c r="K5929" s="335" t="n">
        <f aca="false">H5929-J5929</f>
        <v>349.15</v>
      </c>
      <c r="L5929" s="330"/>
      <c r="M5929" s="262"/>
      <c r="N5929" s="262" t="n">
        <v>394.875</v>
      </c>
      <c r="O5929" s="262" t="n">
        <v>4.5</v>
      </c>
      <c r="P5929" s="262" t="n">
        <v>789.75</v>
      </c>
      <c r="Q5929" s="262" t="n">
        <v>533</v>
      </c>
      <c r="R5929" s="331" t="n">
        <f aca="false">A5929*F5929</f>
        <v>3.34</v>
      </c>
    </row>
    <row r="5930" s="1" customFormat="true" ht="12.75" hidden="false" customHeight="false" outlineLevel="0" collapsed="false">
      <c r="A5930" s="262" t="n">
        <v>1</v>
      </c>
      <c r="B5930" s="332" t="s">
        <v>2054</v>
      </c>
      <c r="C5930" s="332" t="s">
        <v>2055</v>
      </c>
      <c r="D5930" s="332" t="s">
        <v>2056</v>
      </c>
      <c r="E5930" s="262"/>
      <c r="F5930" s="331" t="n">
        <v>1.3</v>
      </c>
      <c r="G5930" s="333" t="n">
        <v>450</v>
      </c>
      <c r="H5930" s="333" t="n">
        <f aca="false">A5930*G5930*(1-H5843/100)</f>
        <v>450</v>
      </c>
      <c r="I5930" s="334" t="n">
        <v>333.45</v>
      </c>
      <c r="J5930" s="334" t="n">
        <f aca="false">(A5930*I5930)/J5843*K5843</f>
        <v>302.67</v>
      </c>
      <c r="K5930" s="335" t="n">
        <f aca="false">H5930-J5930</f>
        <v>147.33</v>
      </c>
      <c r="L5930" s="330"/>
      <c r="M5930" s="262"/>
      <c r="N5930" s="262" t="n">
        <v>333.45</v>
      </c>
      <c r="O5930" s="262" t="n">
        <v>3.8</v>
      </c>
      <c r="P5930" s="262" t="n">
        <v>700.245</v>
      </c>
      <c r="Q5930" s="262" t="n">
        <v>450</v>
      </c>
      <c r="R5930" s="331" t="n">
        <f aca="false">A5930*F5930</f>
        <v>1.3</v>
      </c>
    </row>
    <row r="5931" s="1" customFormat="true" ht="12.75" hidden="false" customHeight="false" outlineLevel="0" collapsed="false">
      <c r="A5931" s="262" t="n">
        <v>3</v>
      </c>
      <c r="B5931" s="332" t="s">
        <v>3187</v>
      </c>
      <c r="C5931" s="332" t="s">
        <v>1556</v>
      </c>
      <c r="D5931" s="332" t="s">
        <v>3188</v>
      </c>
      <c r="E5931" s="262"/>
      <c r="F5931" s="331" t="n">
        <v>1.81</v>
      </c>
      <c r="G5931" s="333" t="n">
        <v>498</v>
      </c>
      <c r="H5931" s="333" t="n">
        <f aca="false">A5931*G5931*(1-H5843/100)</f>
        <v>1494</v>
      </c>
      <c r="I5931" s="334" t="n">
        <v>368.55</v>
      </c>
      <c r="J5931" s="334" t="n">
        <f aca="false">(A5931*I5931)/J5843*K5843</f>
        <v>1003.59</v>
      </c>
      <c r="K5931" s="335" t="n">
        <f aca="false">H5931-J5931</f>
        <v>490.41</v>
      </c>
      <c r="L5931" s="330"/>
      <c r="M5931" s="262"/>
      <c r="N5931" s="262" t="n">
        <v>368.55</v>
      </c>
      <c r="O5931" s="262" t="n">
        <v>4.2</v>
      </c>
      <c r="P5931" s="262" t="n">
        <v>737.1</v>
      </c>
      <c r="Q5931" s="262" t="n">
        <v>498</v>
      </c>
      <c r="R5931" s="331" t="n">
        <f aca="false">A5931*F5931</f>
        <v>5.43</v>
      </c>
    </row>
    <row r="5932" s="1" customFormat="true" ht="12.75" hidden="false" customHeight="false" outlineLevel="0" collapsed="false">
      <c r="A5932" s="262" t="n">
        <v>1</v>
      </c>
      <c r="B5932" s="332" t="s">
        <v>1558</v>
      </c>
      <c r="C5932" s="332" t="s">
        <v>1559</v>
      </c>
      <c r="D5932" s="332" t="s">
        <v>1560</v>
      </c>
      <c r="E5932" s="262"/>
      <c r="F5932" s="331" t="n">
        <v>1.25</v>
      </c>
      <c r="G5932" s="333" t="n">
        <v>415</v>
      </c>
      <c r="H5932" s="333" t="n">
        <f aca="false">A5932*G5932*(1-H5843/100)</f>
        <v>415</v>
      </c>
      <c r="I5932" s="334" t="n">
        <v>307.125</v>
      </c>
      <c r="J5932" s="334" t="n">
        <f aca="false">(A5932*I5932)/J5843*K5843</f>
        <v>278.775</v>
      </c>
      <c r="K5932" s="335" t="n">
        <f aca="false">H5932-J5932</f>
        <v>136.225</v>
      </c>
      <c r="L5932" s="330"/>
      <c r="M5932" s="262"/>
      <c r="N5932" s="262" t="n">
        <v>307.125</v>
      </c>
      <c r="O5932" s="262" t="n">
        <v>3.5</v>
      </c>
      <c r="P5932" s="262" t="n">
        <v>675.675</v>
      </c>
      <c r="Q5932" s="262" t="n">
        <v>415</v>
      </c>
      <c r="R5932" s="331" t="n">
        <f aca="false">A5932*F5932</f>
        <v>1.25</v>
      </c>
    </row>
    <row r="5933" s="1" customFormat="true" ht="12.75" hidden="false" customHeight="false" outlineLevel="0" collapsed="false">
      <c r="A5933" s="262" t="n">
        <v>1</v>
      </c>
      <c r="B5933" s="332" t="s">
        <v>1561</v>
      </c>
      <c r="C5933" s="332" t="s">
        <v>1562</v>
      </c>
      <c r="D5933" s="332" t="s">
        <v>1563</v>
      </c>
      <c r="E5933" s="262"/>
      <c r="F5933" s="331" t="n">
        <v>1.26</v>
      </c>
      <c r="G5933" s="333" t="n">
        <v>171</v>
      </c>
      <c r="H5933" s="333" t="n">
        <f aca="false">A5933*G5933*(1-H5843/100)</f>
        <v>171</v>
      </c>
      <c r="I5933" s="334" t="n">
        <v>126.36</v>
      </c>
      <c r="J5933" s="334" t="n">
        <f aca="false">(A5933*I5933)/J5843*K5843</f>
        <v>114.696</v>
      </c>
      <c r="K5933" s="335" t="n">
        <f aca="false">H5933-J5933</f>
        <v>56.304</v>
      </c>
      <c r="L5933" s="330"/>
      <c r="M5933" s="262"/>
      <c r="N5933" s="262" t="n">
        <v>126.36</v>
      </c>
      <c r="O5933" s="262" t="n">
        <v>1.44</v>
      </c>
      <c r="P5933" s="262" t="n">
        <v>300</v>
      </c>
      <c r="Q5933" s="262" t="n">
        <v>171</v>
      </c>
      <c r="R5933" s="331" t="n">
        <f aca="false">A5933*F5933</f>
        <v>1.26</v>
      </c>
    </row>
    <row r="5934" s="1" customFormat="true" ht="12.75" hidden="false" customHeight="false" outlineLevel="0" collapsed="false">
      <c r="A5934" s="262" t="n">
        <v>10</v>
      </c>
      <c r="B5934" s="332" t="s">
        <v>5541</v>
      </c>
      <c r="C5934" s="332" t="s">
        <v>1565</v>
      </c>
      <c r="D5934" s="332" t="s">
        <v>5542</v>
      </c>
      <c r="E5934" s="262"/>
      <c r="F5934" s="331" t="n">
        <v>0.59</v>
      </c>
      <c r="G5934" s="333" t="n">
        <v>230</v>
      </c>
      <c r="H5934" s="333" t="n">
        <f aca="false">A5934*G5934*(1-H5843/100)</f>
        <v>2300</v>
      </c>
      <c r="I5934" s="334" t="n">
        <v>170.235</v>
      </c>
      <c r="J5934" s="334" t="n">
        <f aca="false">(A5934*I5934)/J5843*K5843</f>
        <v>1545.21</v>
      </c>
      <c r="K5934" s="335" t="n">
        <f aca="false">H5934-J5934</f>
        <v>754.79</v>
      </c>
      <c r="L5934" s="330"/>
      <c r="M5934" s="262"/>
      <c r="N5934" s="262" t="n">
        <v>170.235</v>
      </c>
      <c r="O5934" s="262" t="n">
        <v>1.94</v>
      </c>
      <c r="P5934" s="262"/>
      <c r="Q5934" s="262" t="n">
        <v>230</v>
      </c>
      <c r="R5934" s="331" t="n">
        <f aca="false">A5934*F5934</f>
        <v>5.9</v>
      </c>
    </row>
    <row r="5935" s="1" customFormat="true" ht="12.75" hidden="false" customHeight="false" outlineLevel="0" collapsed="false">
      <c r="A5935" s="262" t="n">
        <v>1</v>
      </c>
      <c r="B5935" s="332" t="s">
        <v>5543</v>
      </c>
      <c r="C5935" s="332" t="s">
        <v>1846</v>
      </c>
      <c r="D5935" s="332" t="s">
        <v>5544</v>
      </c>
      <c r="E5935" s="262"/>
      <c r="F5935" s="331" t="n">
        <v>1.99</v>
      </c>
      <c r="G5935" s="333" t="n">
        <v>948</v>
      </c>
      <c r="H5935" s="333" t="n">
        <f aca="false">A5935*G5935*(1-H5843/100)</f>
        <v>948</v>
      </c>
      <c r="I5935" s="334" t="n">
        <v>702</v>
      </c>
      <c r="J5935" s="334" t="n">
        <f aca="false">(A5935*I5935)/J5843*K5843</f>
        <v>637.2</v>
      </c>
      <c r="K5935" s="335" t="n">
        <f aca="false">H5935-J5935</f>
        <v>310.8</v>
      </c>
      <c r="L5935" s="330"/>
      <c r="M5935" s="262"/>
      <c r="N5935" s="262" t="n">
        <v>702</v>
      </c>
      <c r="O5935" s="262" t="n">
        <v>8</v>
      </c>
      <c r="P5935" s="262" t="n">
        <v>1260</v>
      </c>
      <c r="Q5935" s="262" t="n">
        <v>948</v>
      </c>
      <c r="R5935" s="331" t="n">
        <f aca="false">A5935*F5935</f>
        <v>1.99</v>
      </c>
    </row>
    <row r="5936" s="1" customFormat="true" ht="12.75" hidden="false" customHeight="false" outlineLevel="0" collapsed="false">
      <c r="A5936" s="262" t="n">
        <v>5</v>
      </c>
      <c r="B5936" s="332" t="s">
        <v>5545</v>
      </c>
      <c r="C5936" s="332" t="s">
        <v>1570</v>
      </c>
      <c r="D5936" s="332" t="s">
        <v>5546</v>
      </c>
      <c r="E5936" s="262"/>
      <c r="F5936" s="331" t="n">
        <v>1.12</v>
      </c>
      <c r="G5936" s="333" t="n">
        <v>462</v>
      </c>
      <c r="H5936" s="333" t="n">
        <f aca="false">A5936*G5936*(1-H5843/100)</f>
        <v>2310</v>
      </c>
      <c r="I5936" s="334" t="n">
        <v>342.225</v>
      </c>
      <c r="J5936" s="334" t="n">
        <f aca="false">(A5936*I5936)/J5843*K5843</f>
        <v>1553.175</v>
      </c>
      <c r="K5936" s="335" t="n">
        <f aca="false">H5936-J5936</f>
        <v>756.825</v>
      </c>
      <c r="L5936" s="330"/>
      <c r="M5936" s="262"/>
      <c r="N5936" s="262" t="n">
        <v>342.225</v>
      </c>
      <c r="O5936" s="262" t="n">
        <v>3.9</v>
      </c>
      <c r="P5936" s="262" t="n">
        <v>620</v>
      </c>
      <c r="Q5936" s="262" t="n">
        <v>462</v>
      </c>
      <c r="R5936" s="331" t="n">
        <f aca="false">A5936*F5936</f>
        <v>5.6</v>
      </c>
    </row>
    <row r="5937" s="1" customFormat="true" ht="12.75" hidden="false" customHeight="false" outlineLevel="0" collapsed="false">
      <c r="A5937" s="336" t="n">
        <f aca="false">SUM(A5844:A5936)</f>
        <v>364</v>
      </c>
      <c r="B5937" s="336" t="s">
        <v>377</v>
      </c>
      <c r="C5937" s="336"/>
      <c r="D5937" s="336"/>
      <c r="E5937" s="336"/>
      <c r="F5937" s="337" t="n">
        <f aca="false">R5937</f>
        <v>456.6931</v>
      </c>
      <c r="G5937" s="338"/>
      <c r="H5937" s="339" t="n">
        <f aca="false">SUM(H5844:H5936)</f>
        <v>177650</v>
      </c>
      <c r="I5937" s="340"/>
      <c r="J5937" s="341" t="n">
        <f aca="false">SUM(J5844:J5936)</f>
        <v>111191.137767692</v>
      </c>
      <c r="K5937" s="335" t="n">
        <f aca="false">SUM(K5844:K5936)</f>
        <v>66458.8622323077</v>
      </c>
      <c r="L5937" s="330"/>
      <c r="M5937" s="262"/>
      <c r="N5937" s="262"/>
      <c r="O5937" s="262"/>
      <c r="P5937" s="262"/>
      <c r="Q5937" s="262"/>
      <c r="R5937" s="331" t="n">
        <f aca="false">SUM(R5844:R5936)</f>
        <v>456.6931</v>
      </c>
    </row>
    <row r="5938" s="1" customFormat="true" ht="12.75" hidden="false" customHeight="false" outlineLevel="0" collapsed="false">
      <c r="A5938" s="262"/>
      <c r="B5938" s="272" t="s">
        <v>914</v>
      </c>
      <c r="C5938" s="342"/>
      <c r="D5938" s="342"/>
      <c r="E5938" s="262"/>
      <c r="F5938" s="262"/>
      <c r="G5938" s="333"/>
      <c r="H5938" s="343" t="n">
        <v>0</v>
      </c>
      <c r="I5938" s="344" t="n">
        <f aca="false">K5939/J5939</f>
        <v>0.597699273220478</v>
      </c>
      <c r="J5938" s="345"/>
      <c r="K5938" s="335"/>
      <c r="L5938" s="330"/>
      <c r="M5938" s="262"/>
      <c r="N5938" s="262"/>
      <c r="O5938" s="262"/>
      <c r="P5938" s="262"/>
      <c r="Q5938" s="262"/>
      <c r="R5938" s="331"/>
    </row>
    <row r="5939" s="1" customFormat="true" ht="13.5" hidden="false" customHeight="false" outlineLevel="0" collapsed="false">
      <c r="A5939" s="346"/>
      <c r="B5939" s="346" t="s">
        <v>915</v>
      </c>
      <c r="C5939" s="346"/>
      <c r="D5939" s="346"/>
      <c r="E5939" s="346"/>
      <c r="F5939" s="347"/>
      <c r="G5939" s="348"/>
      <c r="H5939" s="349" t="n">
        <f aca="false">SUM(H5937:H5938)</f>
        <v>177650</v>
      </c>
      <c r="I5939" s="350" t="n">
        <f aca="false">K5939/H5939</f>
        <v>0.374099984420533</v>
      </c>
      <c r="J5939" s="351" t="n">
        <f aca="false">SUM(J5937:J5938)</f>
        <v>111191.137767692</v>
      </c>
      <c r="K5939" s="352" t="n">
        <f aca="false">H5939-J5939</f>
        <v>66458.8622323077</v>
      </c>
      <c r="L5939" s="330"/>
      <c r="M5939" s="262"/>
      <c r="N5939" s="262"/>
      <c r="O5939" s="262"/>
      <c r="P5939" s="262"/>
      <c r="Q5939" s="262"/>
      <c r="R5939" s="331"/>
    </row>
    <row r="5940" s="1" customFormat="true" ht="13.5" hidden="false" customHeight="false" outlineLevel="0" collapsed="false">
      <c r="A5940" s="262"/>
      <c r="B5940" s="332"/>
      <c r="C5940" s="342"/>
      <c r="D5940" s="342"/>
      <c r="E5940" s="262"/>
      <c r="F5940" s="262"/>
      <c r="G5940" s="262"/>
      <c r="H5940" s="262"/>
      <c r="I5940" s="354"/>
      <c r="J5940" s="354"/>
      <c r="K5940" s="355"/>
      <c r="L5940" s="330"/>
      <c r="M5940" s="262"/>
      <c r="N5940" s="262"/>
      <c r="O5940" s="262"/>
      <c r="P5940" s="262"/>
      <c r="Q5940" s="262"/>
      <c r="R5940" s="331"/>
    </row>
    <row r="5941" s="1" customFormat="true" ht="13.5" hidden="false" customHeight="false" outlineLevel="0" collapsed="false">
      <c r="A5941" s="322"/>
      <c r="B5941" s="323" t="s">
        <v>385</v>
      </c>
      <c r="C5941" s="324"/>
      <c r="D5941" s="325" t="n">
        <v>42818</v>
      </c>
      <c r="E5941" s="322"/>
      <c r="F5941" s="322" t="s">
        <v>5547</v>
      </c>
      <c r="G5941" s="324"/>
      <c r="H5941" s="326" t="n">
        <v>0</v>
      </c>
      <c r="I5941" s="327" t="s">
        <v>358</v>
      </c>
      <c r="J5941" s="328" t="n">
        <v>65</v>
      </c>
      <c r="K5941" s="329" t="n">
        <v>59</v>
      </c>
      <c r="L5941" s="330"/>
      <c r="M5941" s="262"/>
      <c r="N5941" s="262"/>
      <c r="O5941" s="262"/>
      <c r="P5941" s="262"/>
      <c r="Q5941" s="262"/>
      <c r="R5941" s="331"/>
    </row>
    <row r="5942" s="1" customFormat="true" ht="12.75" hidden="false" customHeight="false" outlineLevel="0" collapsed="false">
      <c r="A5942" s="262" t="n">
        <v>5</v>
      </c>
      <c r="B5942" s="332" t="s">
        <v>2527</v>
      </c>
      <c r="C5942" s="332" t="s">
        <v>2528</v>
      </c>
      <c r="D5942" s="332" t="s">
        <v>2529</v>
      </c>
      <c r="E5942" s="262"/>
      <c r="F5942" s="331" t="n">
        <v>3.7</v>
      </c>
      <c r="G5942" s="333" t="n">
        <v>660</v>
      </c>
      <c r="H5942" s="333" t="n">
        <f aca="false">A5942*G5942*(1-H5941/100)</f>
        <v>3300</v>
      </c>
      <c r="I5942" s="334" t="n">
        <v>441.3825</v>
      </c>
      <c r="J5942" s="334" t="n">
        <f aca="false">(A5942*I5942)/J5941*K5941</f>
        <v>2003.1975</v>
      </c>
      <c r="K5942" s="335" t="n">
        <f aca="false">H5942-J5942</f>
        <v>1296.8025</v>
      </c>
      <c r="L5942" s="330"/>
      <c r="M5942" s="262"/>
      <c r="N5942" s="262" t="n">
        <v>441.3825</v>
      </c>
      <c r="O5942" s="262" t="n">
        <v>5.03</v>
      </c>
      <c r="P5942" s="262" t="n">
        <v>660</v>
      </c>
      <c r="Q5942" s="262" t="n">
        <v>617.9355</v>
      </c>
      <c r="R5942" s="331" t="n">
        <f aca="false">A5942*F5942</f>
        <v>18.5</v>
      </c>
    </row>
    <row r="5943" s="1" customFormat="true" ht="12.75" hidden="false" customHeight="false" outlineLevel="0" collapsed="false">
      <c r="A5943" s="262" t="n">
        <v>22</v>
      </c>
      <c r="B5943" s="332" t="s">
        <v>2965</v>
      </c>
      <c r="C5943" s="332" t="s">
        <v>830</v>
      </c>
      <c r="D5943" s="332" t="s">
        <v>2966</v>
      </c>
      <c r="E5943" s="262"/>
      <c r="F5943" s="331" t="n">
        <v>1.3</v>
      </c>
      <c r="G5943" s="333" t="n">
        <v>550</v>
      </c>
      <c r="H5943" s="333" t="n">
        <f aca="false">A5943*G5943*(1-H5941/100)</f>
        <v>12100</v>
      </c>
      <c r="I5943" s="334" t="n">
        <v>163.8</v>
      </c>
      <c r="J5943" s="334" t="n">
        <f aca="false">(A5943*I5943)/J5941*K5941</f>
        <v>3270.96</v>
      </c>
      <c r="K5943" s="335" t="n">
        <f aca="false">H5943-J5943</f>
        <v>8829.04</v>
      </c>
      <c r="L5943" s="330"/>
      <c r="M5943" s="262"/>
      <c r="N5943" s="262" t="n">
        <v>163.8</v>
      </c>
      <c r="O5943" s="262" t="n">
        <v>1.8</v>
      </c>
      <c r="P5943" s="262" t="n">
        <v>550</v>
      </c>
      <c r="Q5943" s="262" t="n">
        <v>237.51</v>
      </c>
      <c r="R5943" s="331" t="n">
        <f aca="false">A5943*F5943</f>
        <v>28.6</v>
      </c>
    </row>
    <row r="5944" s="1" customFormat="true" ht="12.75" hidden="false" customHeight="false" outlineLevel="0" collapsed="false">
      <c r="A5944" s="262" t="n">
        <v>22</v>
      </c>
      <c r="B5944" s="332" t="s">
        <v>832</v>
      </c>
      <c r="C5944" s="332" t="s">
        <v>833</v>
      </c>
      <c r="D5944" s="332" t="s">
        <v>834</v>
      </c>
      <c r="E5944" s="262"/>
      <c r="F5944" s="331" t="n">
        <v>0.03</v>
      </c>
      <c r="G5944" s="333" t="n">
        <v>34</v>
      </c>
      <c r="H5944" s="333" t="n">
        <f aca="false">A5944*G5944*(1-H5941/100)</f>
        <v>748</v>
      </c>
      <c r="I5944" s="334" t="n">
        <v>22.75</v>
      </c>
      <c r="J5944" s="334" t="n">
        <f aca="false">(A5944*I5944)/J5941*K5941</f>
        <v>454.3</v>
      </c>
      <c r="K5944" s="335" t="n">
        <f aca="false">H5944-J5944</f>
        <v>293.7</v>
      </c>
      <c r="L5944" s="330"/>
      <c r="M5944" s="262"/>
      <c r="N5944" s="262" t="n">
        <v>22.75</v>
      </c>
      <c r="O5944" s="262" t="n">
        <v>0.25</v>
      </c>
      <c r="P5944" s="262" t="n">
        <v>34.125</v>
      </c>
      <c r="Q5944" s="262" t="n">
        <v>36.4</v>
      </c>
      <c r="R5944" s="331" t="n">
        <f aca="false">A5944*F5944</f>
        <v>0.66</v>
      </c>
    </row>
    <row r="5945" s="1" customFormat="true" ht="12.75" hidden="false" customHeight="false" outlineLevel="0" collapsed="false">
      <c r="A5945" s="262" t="n">
        <v>22</v>
      </c>
      <c r="B5945" s="332" t="s">
        <v>841</v>
      </c>
      <c r="C5945" s="332" t="s">
        <v>842</v>
      </c>
      <c r="D5945" s="332" t="s">
        <v>834</v>
      </c>
      <c r="E5945" s="262"/>
      <c r="F5945" s="331" t="n">
        <v>0.02</v>
      </c>
      <c r="G5945" s="333" t="n">
        <v>31</v>
      </c>
      <c r="H5945" s="333" t="n">
        <f aca="false">A5945*G5945*(1-H5941/100)</f>
        <v>682</v>
      </c>
      <c r="I5945" s="334" t="n">
        <v>20.93</v>
      </c>
      <c r="J5945" s="334" t="n">
        <f aca="false">(A5945*I5945)/J5941*K5941</f>
        <v>417.956</v>
      </c>
      <c r="K5945" s="335" t="n">
        <f aca="false">H5945-J5945</f>
        <v>264.044</v>
      </c>
      <c r="L5945" s="330"/>
      <c r="M5945" s="262"/>
      <c r="N5945" s="262" t="n">
        <v>20.93</v>
      </c>
      <c r="O5945" s="262" t="n">
        <v>0.23</v>
      </c>
      <c r="P5945" s="262" t="n">
        <v>31.395</v>
      </c>
      <c r="Q5945" s="262" t="n">
        <v>27.209</v>
      </c>
      <c r="R5945" s="331" t="n">
        <f aca="false">A5945*F5945</f>
        <v>0.44</v>
      </c>
    </row>
    <row r="5946" s="1" customFormat="true" ht="12.75" hidden="false" customHeight="false" outlineLevel="0" collapsed="false">
      <c r="A5946" s="262" t="n">
        <v>5</v>
      </c>
      <c r="B5946" s="332" t="s">
        <v>1991</v>
      </c>
      <c r="C5946" s="332" t="s">
        <v>1992</v>
      </c>
      <c r="D5946" s="332" t="s">
        <v>1993</v>
      </c>
      <c r="E5946" s="262"/>
      <c r="F5946" s="331" t="n">
        <v>0.2</v>
      </c>
      <c r="G5946" s="333" t="n">
        <v>52</v>
      </c>
      <c r="H5946" s="333" t="n">
        <f aca="false">A5946*G5946*(1-H5941/100)</f>
        <v>260</v>
      </c>
      <c r="I5946" s="334" t="n">
        <v>28.9575</v>
      </c>
      <c r="J5946" s="334" t="n">
        <f aca="false">(A5946*I5946)/J5941*K5941</f>
        <v>131.4225</v>
      </c>
      <c r="K5946" s="335" t="n">
        <f aca="false">H5946-J5946</f>
        <v>128.5775</v>
      </c>
      <c r="L5946" s="330"/>
      <c r="M5946" s="262"/>
      <c r="N5946" s="262" t="n">
        <v>28.9575</v>
      </c>
      <c r="O5946" s="262" t="n">
        <v>0.33</v>
      </c>
      <c r="P5946" s="262" t="n">
        <v>52.1235</v>
      </c>
      <c r="Q5946" s="262" t="n">
        <v>40.5405</v>
      </c>
      <c r="R5946" s="331" t="n">
        <f aca="false">A5946*F5946</f>
        <v>1</v>
      </c>
    </row>
    <row r="5947" s="1" customFormat="true" ht="12.75" hidden="false" customHeight="false" outlineLevel="0" collapsed="false">
      <c r="A5947" s="262" t="n">
        <v>5</v>
      </c>
      <c r="B5947" s="332" t="s">
        <v>2345</v>
      </c>
      <c r="C5947" s="332" t="s">
        <v>2346</v>
      </c>
      <c r="D5947" s="332" t="s">
        <v>2347</v>
      </c>
      <c r="E5947" s="262"/>
      <c r="F5947" s="331" t="n">
        <v>0.05</v>
      </c>
      <c r="G5947" s="333" t="n">
        <v>38</v>
      </c>
      <c r="H5947" s="333" t="n">
        <f aca="false">A5947*G5947*(1-H5941/100)</f>
        <v>190</v>
      </c>
      <c r="I5947" s="334" t="n">
        <v>21.06</v>
      </c>
      <c r="J5947" s="334" t="n">
        <f aca="false">(A5947*I5947)/J5941*K5941</f>
        <v>95.58</v>
      </c>
      <c r="K5947" s="335" t="n">
        <f aca="false">H5947-J5947</f>
        <v>94.42</v>
      </c>
      <c r="L5947" s="330"/>
      <c r="M5947" s="262"/>
      <c r="N5947" s="262" t="n">
        <v>21.06</v>
      </c>
      <c r="O5947" s="262" t="n">
        <v>0.24</v>
      </c>
      <c r="P5947" s="262" t="n">
        <v>37.908</v>
      </c>
      <c r="Q5947" s="262" t="n">
        <v>28.431</v>
      </c>
      <c r="R5947" s="331" t="n">
        <f aca="false">A5947*F5947</f>
        <v>0.25</v>
      </c>
    </row>
    <row r="5948" s="1" customFormat="true" ht="12.75" hidden="false" customHeight="false" outlineLevel="0" collapsed="false">
      <c r="A5948" s="262" t="n">
        <v>1</v>
      </c>
      <c r="B5948" s="332" t="s">
        <v>2536</v>
      </c>
      <c r="C5948" s="332" t="s">
        <v>2537</v>
      </c>
      <c r="D5948" s="332" t="s">
        <v>2538</v>
      </c>
      <c r="E5948" s="262"/>
      <c r="F5948" s="331" t="n">
        <v>7.8</v>
      </c>
      <c r="G5948" s="333" t="n">
        <v>1489</v>
      </c>
      <c r="H5948" s="333" t="n">
        <f aca="false">A5948*G5948*(1-H5941/100)</f>
        <v>1489</v>
      </c>
      <c r="I5948" s="334" t="n">
        <v>992.4525</v>
      </c>
      <c r="J5948" s="334" t="n">
        <f aca="false">(A5948*I5948)/J5941*K5941</f>
        <v>900.8415</v>
      </c>
      <c r="K5948" s="335" t="n">
        <f aca="false">H5948-J5948</f>
        <v>588.1585</v>
      </c>
      <c r="L5948" s="330"/>
      <c r="M5948" s="262"/>
      <c r="N5948" s="262" t="n">
        <v>992.4525</v>
      </c>
      <c r="O5948" s="262" t="n">
        <v>11.31</v>
      </c>
      <c r="P5948" s="262" t="n">
        <v>1488.6788</v>
      </c>
      <c r="Q5948" s="262" t="n">
        <v>1290.1883</v>
      </c>
      <c r="R5948" s="331" t="n">
        <f aca="false">A5948*F5948</f>
        <v>7.8</v>
      </c>
    </row>
    <row r="5949" s="1" customFormat="true" ht="12.75" hidden="false" customHeight="false" outlineLevel="0" collapsed="false">
      <c r="A5949" s="262" t="n">
        <v>1</v>
      </c>
      <c r="B5949" s="332" t="s">
        <v>2539</v>
      </c>
      <c r="C5949" s="332" t="s">
        <v>2537</v>
      </c>
      <c r="D5949" s="332" t="s">
        <v>2538</v>
      </c>
      <c r="E5949" s="262"/>
      <c r="F5949" s="331" t="n">
        <v>7.8</v>
      </c>
      <c r="G5949" s="333" t="n">
        <v>1489</v>
      </c>
      <c r="H5949" s="333" t="n">
        <f aca="false">A5949*G5949*(1-H5941/100)</f>
        <v>1489</v>
      </c>
      <c r="I5949" s="334" t="n">
        <v>992.4525</v>
      </c>
      <c r="J5949" s="334" t="n">
        <f aca="false">(A5949*I5949)/J5941*K5941</f>
        <v>900.8415</v>
      </c>
      <c r="K5949" s="335" t="n">
        <f aca="false">H5949-J5949</f>
        <v>588.1585</v>
      </c>
      <c r="L5949" s="330"/>
      <c r="M5949" s="262"/>
      <c r="N5949" s="262" t="n">
        <v>992.4525</v>
      </c>
      <c r="O5949" s="262" t="n">
        <v>11.31</v>
      </c>
      <c r="P5949" s="262" t="n">
        <v>1488.6788</v>
      </c>
      <c r="Q5949" s="262" t="n">
        <v>1290.1883</v>
      </c>
      <c r="R5949" s="331" t="n">
        <f aca="false">A5949*F5949</f>
        <v>7.8</v>
      </c>
    </row>
    <row r="5950" s="1" customFormat="true" ht="12.75" hidden="false" customHeight="false" outlineLevel="0" collapsed="false">
      <c r="A5950" s="262" t="n">
        <v>8</v>
      </c>
      <c r="B5950" s="332" t="s">
        <v>3403</v>
      </c>
      <c r="C5950" s="332" t="s">
        <v>3404</v>
      </c>
      <c r="D5950" s="332" t="s">
        <v>3405</v>
      </c>
      <c r="E5950" s="262"/>
      <c r="F5950" s="331" t="n">
        <v>0.5</v>
      </c>
      <c r="G5950" s="333" t="n">
        <v>0</v>
      </c>
      <c r="H5950" s="333" t="n">
        <f aca="false">A5950*G5950*(1-H5941/100)</f>
        <v>0</v>
      </c>
      <c r="I5950" s="334" t="n">
        <v>78.0975</v>
      </c>
      <c r="J5950" s="334" t="n">
        <f aca="false">(A5950*I5950)/J5941*K5941</f>
        <v>567.108</v>
      </c>
      <c r="K5950" s="335" t="n">
        <f aca="false">H5950-J5950</f>
        <v>-567.108</v>
      </c>
      <c r="L5950" s="330"/>
      <c r="M5950" s="262"/>
      <c r="N5950" s="262" t="n">
        <v>78.0975</v>
      </c>
      <c r="O5950" s="262" t="n">
        <v>0.89</v>
      </c>
      <c r="P5950" s="262"/>
      <c r="Q5950" s="262" t="n">
        <v>105.4316</v>
      </c>
      <c r="R5950" s="331" t="n">
        <f aca="false">A5950*F5950</f>
        <v>4</v>
      </c>
    </row>
    <row r="5951" s="1" customFormat="true" ht="12.75" hidden="false" customHeight="false" outlineLevel="0" collapsed="false">
      <c r="A5951" s="262" t="n">
        <v>2</v>
      </c>
      <c r="B5951" s="332" t="s">
        <v>5548</v>
      </c>
      <c r="C5951" s="332" t="s">
        <v>5549</v>
      </c>
      <c r="D5951" s="332" t="s">
        <v>5550</v>
      </c>
      <c r="E5951" s="262"/>
      <c r="F5951" s="331"/>
      <c r="G5951" s="333" t="n">
        <v>1100</v>
      </c>
      <c r="H5951" s="333" t="n">
        <f aca="false">A5951*G5951*(1-H5941/100)</f>
        <v>2200</v>
      </c>
      <c r="I5951" s="334" t="n">
        <v>258.57</v>
      </c>
      <c r="J5951" s="334" t="n">
        <f aca="false">(A5951*I5951)/J5941*K5941</f>
        <v>469.404</v>
      </c>
      <c r="K5951" s="335" t="n">
        <f aca="false">H5951-J5951</f>
        <v>1730.596</v>
      </c>
      <c r="L5951" s="330"/>
      <c r="M5951" s="262"/>
      <c r="N5951" s="262" t="n">
        <v>258.57</v>
      </c>
      <c r="O5951" s="262" t="n">
        <v>2.21</v>
      </c>
      <c r="P5951" s="262" t="n">
        <v>1100</v>
      </c>
      <c r="Q5951" s="262" t="n">
        <v>646.425</v>
      </c>
      <c r="R5951" s="331" t="n">
        <f aca="false">A5951*F5951</f>
        <v>0</v>
      </c>
    </row>
    <row r="5952" s="1" customFormat="true" ht="12.75" hidden="false" customHeight="false" outlineLevel="0" collapsed="false">
      <c r="A5952" s="262" t="n">
        <v>5</v>
      </c>
      <c r="B5952" s="332" t="s">
        <v>5551</v>
      </c>
      <c r="C5952" s="332" t="s">
        <v>5552</v>
      </c>
      <c r="D5952" s="332" t="s">
        <v>5553</v>
      </c>
      <c r="E5952" s="262"/>
      <c r="F5952" s="331" t="n">
        <v>5</v>
      </c>
      <c r="G5952" s="333" t="n">
        <v>0</v>
      </c>
      <c r="H5952" s="333" t="n">
        <f aca="false">A5952*G5952*(1-H5941/100)</f>
        <v>0</v>
      </c>
      <c r="I5952" s="334" t="n">
        <v>1730.43</v>
      </c>
      <c r="J5952" s="334" t="n">
        <f aca="false">(A5952*I5952)/J5941*K5941</f>
        <v>7853.49</v>
      </c>
      <c r="K5952" s="335" t="n">
        <f aca="false">H5952-J5952</f>
        <v>-7853.49</v>
      </c>
      <c r="L5952" s="330"/>
      <c r="M5952" s="262"/>
      <c r="N5952" s="262" t="n">
        <v>1730.43</v>
      </c>
      <c r="O5952" s="262" t="n">
        <v>19.72</v>
      </c>
      <c r="P5952" s="262"/>
      <c r="Q5952" s="262" t="n">
        <v>2249.559</v>
      </c>
      <c r="R5952" s="331" t="n">
        <f aca="false">A5952*F5952</f>
        <v>25</v>
      </c>
    </row>
    <row r="5953" s="1" customFormat="true" ht="12.75" hidden="false" customHeight="false" outlineLevel="0" collapsed="false">
      <c r="A5953" s="262" t="n">
        <v>6</v>
      </c>
      <c r="B5953" s="332" t="s">
        <v>5554</v>
      </c>
      <c r="C5953" s="332" t="s">
        <v>5555</v>
      </c>
      <c r="D5953" s="332" t="s">
        <v>5556</v>
      </c>
      <c r="E5953" s="262"/>
      <c r="F5953" s="331" t="n">
        <v>0.4</v>
      </c>
      <c r="G5953" s="333" t="n">
        <v>0</v>
      </c>
      <c r="H5953" s="333" t="n">
        <f aca="false">A5953*G5953*(1-H5941/100)</f>
        <v>0</v>
      </c>
      <c r="I5953" s="334" t="n">
        <v>1397.5</v>
      </c>
      <c r="J5953" s="334" t="n">
        <f aca="false">(A5953*I5953)/J5941*K5941</f>
        <v>7611</v>
      </c>
      <c r="K5953" s="335" t="n">
        <f aca="false">H5953-J5953</f>
        <v>-7611</v>
      </c>
      <c r="L5953" s="330"/>
      <c r="M5953" s="262"/>
      <c r="N5953" s="262" t="n">
        <v>1397.5</v>
      </c>
      <c r="O5953" s="262" t="n">
        <v>8.6</v>
      </c>
      <c r="P5953" s="262"/>
      <c r="Q5953" s="262" t="n">
        <v>1677</v>
      </c>
      <c r="R5953" s="331" t="n">
        <f aca="false">A5953*F5953</f>
        <v>2.4</v>
      </c>
    </row>
    <row r="5954" s="1" customFormat="true" ht="12.75" hidden="false" customHeight="false" outlineLevel="0" collapsed="false">
      <c r="A5954" s="262" t="n">
        <v>4</v>
      </c>
      <c r="B5954" s="332" t="s">
        <v>3224</v>
      </c>
      <c r="C5954" s="332" t="s">
        <v>3225</v>
      </c>
      <c r="D5954" s="332" t="s">
        <v>3226</v>
      </c>
      <c r="E5954" s="262"/>
      <c r="F5954" s="331"/>
      <c r="G5954" s="333" t="n">
        <v>990</v>
      </c>
      <c r="H5954" s="333" t="n">
        <f aca="false">A5954*G5954*(1-H5941/100)</f>
        <v>3960</v>
      </c>
      <c r="I5954" s="334" t="n">
        <v>659.88</v>
      </c>
      <c r="J5954" s="334" t="n">
        <f aca="false">(A5954*I5954)/J5941*K5941</f>
        <v>2395.872</v>
      </c>
      <c r="K5954" s="335" t="n">
        <f aca="false">H5954-J5954</f>
        <v>1564.128</v>
      </c>
      <c r="L5954" s="330"/>
      <c r="M5954" s="262"/>
      <c r="N5954" s="262" t="n">
        <v>659.88</v>
      </c>
      <c r="O5954" s="262" t="n">
        <v>7.52</v>
      </c>
      <c r="P5954" s="262" t="n">
        <v>989.82</v>
      </c>
      <c r="Q5954" s="262" t="n">
        <v>890.838</v>
      </c>
      <c r="R5954" s="331" t="n">
        <f aca="false">A5954*F5954</f>
        <v>0</v>
      </c>
    </row>
    <row r="5955" s="1" customFormat="true" ht="12.75" hidden="false" customHeight="false" outlineLevel="0" collapsed="false">
      <c r="A5955" s="262" t="n">
        <v>1</v>
      </c>
      <c r="B5955" s="332" t="s">
        <v>5557</v>
      </c>
      <c r="C5955" s="332" t="s">
        <v>5558</v>
      </c>
      <c r="D5955" s="332" t="s">
        <v>5559</v>
      </c>
      <c r="E5955" s="262"/>
      <c r="F5955" s="331" t="n">
        <v>0.04</v>
      </c>
      <c r="G5955" s="333" t="n">
        <v>1840</v>
      </c>
      <c r="H5955" s="333" t="n">
        <f aca="false">A5955*G5955*(1-H5941/100)</f>
        <v>1840</v>
      </c>
      <c r="I5955" s="334" t="n">
        <v>1226.745</v>
      </c>
      <c r="J5955" s="334" t="n">
        <f aca="false">(A5955*I5955)/J5941*K5941</f>
        <v>1113.507</v>
      </c>
      <c r="K5955" s="335" t="n">
        <f aca="false">H5955-J5955</f>
        <v>726.493</v>
      </c>
      <c r="L5955" s="330"/>
      <c r="M5955" s="262"/>
      <c r="N5955" s="262" t="n">
        <v>1226.745</v>
      </c>
      <c r="O5955" s="262" t="n">
        <v>13.98</v>
      </c>
      <c r="P5955" s="262" t="n">
        <v>1840.1175</v>
      </c>
      <c r="Q5955" s="262" t="n">
        <v>1656.1058</v>
      </c>
      <c r="R5955" s="331" t="n">
        <f aca="false">A5955*F5955</f>
        <v>0.04</v>
      </c>
    </row>
    <row r="5956" s="1" customFormat="true" ht="12.75" hidden="false" customHeight="false" outlineLevel="0" collapsed="false">
      <c r="A5956" s="262" t="n">
        <v>3</v>
      </c>
      <c r="B5956" s="332" t="s">
        <v>3181</v>
      </c>
      <c r="C5956" s="332" t="s">
        <v>3182</v>
      </c>
      <c r="D5956" s="332" t="s">
        <v>3183</v>
      </c>
      <c r="E5956" s="262"/>
      <c r="F5956" s="331" t="n">
        <v>0.22</v>
      </c>
      <c r="G5956" s="333" t="n">
        <v>1078</v>
      </c>
      <c r="H5956" s="333" t="n">
        <f aca="false">A5956*G5956*(1-H5941/100)</f>
        <v>3234</v>
      </c>
      <c r="I5956" s="334" t="n">
        <v>718.6725</v>
      </c>
      <c r="J5956" s="334" t="n">
        <f aca="false">(A5956*I5956)/J5941*K5941</f>
        <v>1957.0005</v>
      </c>
      <c r="K5956" s="335" t="n">
        <f aca="false">H5956-J5956</f>
        <v>1276.9995</v>
      </c>
      <c r="L5956" s="330"/>
      <c r="M5956" s="262"/>
      <c r="N5956" s="262" t="n">
        <v>718.6725</v>
      </c>
      <c r="O5956" s="262" t="n">
        <v>8.19</v>
      </c>
      <c r="P5956" s="262" t="n">
        <v>1078.0087</v>
      </c>
      <c r="Q5956" s="262" t="n">
        <v>1078.0087</v>
      </c>
      <c r="R5956" s="331" t="n">
        <f aca="false">A5956*F5956</f>
        <v>0.66</v>
      </c>
    </row>
    <row r="5957" s="1" customFormat="true" ht="12.75" hidden="false" customHeight="false" outlineLevel="0" collapsed="false">
      <c r="A5957" s="262" t="n">
        <v>1</v>
      </c>
      <c r="B5957" s="332" t="s">
        <v>5560</v>
      </c>
      <c r="C5957" s="332" t="s">
        <v>5561</v>
      </c>
      <c r="D5957" s="332" t="s">
        <v>856</v>
      </c>
      <c r="E5957" s="262"/>
      <c r="F5957" s="331"/>
      <c r="G5957" s="333" t="n">
        <v>2900</v>
      </c>
      <c r="H5957" s="333" t="n">
        <f aca="false">A5957*G5957*(1-H5941/100)</f>
        <v>2900</v>
      </c>
      <c r="I5957" s="334" t="n">
        <v>1933.1325</v>
      </c>
      <c r="J5957" s="334" t="n">
        <f aca="false">(A5957*I5957)/J5941*K5941</f>
        <v>1754.6895</v>
      </c>
      <c r="K5957" s="335" t="n">
        <f aca="false">H5957-J5957</f>
        <v>1145.3105</v>
      </c>
      <c r="L5957" s="330"/>
      <c r="M5957" s="262"/>
      <c r="N5957" s="262" t="n">
        <v>1933.1325</v>
      </c>
      <c r="O5957" s="262" t="n">
        <v>22.03</v>
      </c>
      <c r="P5957" s="262" t="n">
        <v>2899.6988</v>
      </c>
      <c r="Q5957" s="262" t="n">
        <v>2319.759</v>
      </c>
      <c r="R5957" s="331" t="n">
        <f aca="false">A5957*F5957</f>
        <v>0</v>
      </c>
    </row>
    <row r="5958" s="1" customFormat="true" ht="12.75" hidden="false" customHeight="false" outlineLevel="0" collapsed="false">
      <c r="A5958" s="262" t="n">
        <v>1</v>
      </c>
      <c r="B5958" s="332" t="s">
        <v>2237</v>
      </c>
      <c r="C5958" s="332" t="s">
        <v>2238</v>
      </c>
      <c r="D5958" s="332" t="s">
        <v>2239</v>
      </c>
      <c r="E5958" s="262"/>
      <c r="F5958" s="331" t="n">
        <v>2.55</v>
      </c>
      <c r="G5958" s="333" t="n">
        <v>2808</v>
      </c>
      <c r="H5958" s="333" t="n">
        <f aca="false">A5958*G5958*(1-H5941/100)</f>
        <v>2808</v>
      </c>
      <c r="I5958" s="334" t="n">
        <v>1755</v>
      </c>
      <c r="J5958" s="334" t="n">
        <f aca="false">(A5958*I5958)/J5941*K5941</f>
        <v>1593</v>
      </c>
      <c r="K5958" s="335" t="n">
        <f aca="false">H5958-J5958</f>
        <v>1215</v>
      </c>
      <c r="L5958" s="330"/>
      <c r="M5958" s="262"/>
      <c r="N5958" s="262" t="n">
        <v>1755</v>
      </c>
      <c r="O5958" s="262" t="n">
        <v>18</v>
      </c>
      <c r="P5958" s="262" t="n">
        <v>2808</v>
      </c>
      <c r="Q5958" s="262" t="n">
        <v>2808</v>
      </c>
      <c r="R5958" s="331" t="n">
        <f aca="false">A5958*F5958</f>
        <v>2.55</v>
      </c>
    </row>
    <row r="5959" s="1" customFormat="true" ht="12.75" hidden="false" customHeight="false" outlineLevel="0" collapsed="false">
      <c r="A5959" s="262" t="n">
        <v>1</v>
      </c>
      <c r="B5959" s="332" t="s">
        <v>1654</v>
      </c>
      <c r="C5959" s="332" t="s">
        <v>1550</v>
      </c>
      <c r="D5959" s="332" t="s">
        <v>1655</v>
      </c>
      <c r="E5959" s="262"/>
      <c r="F5959" s="331" t="n">
        <v>0.25</v>
      </c>
      <c r="G5959" s="333" t="n">
        <v>480</v>
      </c>
      <c r="H5959" s="333" t="n">
        <f aca="false">A5959*G5959*(1-H5941/100)</f>
        <v>480</v>
      </c>
      <c r="I5959" s="334" t="n">
        <v>301.275</v>
      </c>
      <c r="J5959" s="334" t="n">
        <f aca="false">(A5959*I5959)/J5941*K5941</f>
        <v>273.465</v>
      </c>
      <c r="K5959" s="335" t="n">
        <f aca="false">H5959-J5959</f>
        <v>206.535</v>
      </c>
      <c r="L5959" s="330"/>
      <c r="M5959" s="262"/>
      <c r="N5959" s="262" t="n">
        <v>301.275</v>
      </c>
      <c r="O5959" s="262" t="n">
        <v>3.09</v>
      </c>
      <c r="P5959" s="262" t="n">
        <v>480</v>
      </c>
      <c r="Q5959" s="262" t="n">
        <v>406.7212</v>
      </c>
      <c r="R5959" s="331" t="n">
        <f aca="false">A5959*F5959</f>
        <v>0.25</v>
      </c>
    </row>
    <row r="5960" s="1" customFormat="true" ht="12.75" hidden="false" customHeight="false" outlineLevel="0" collapsed="false">
      <c r="A5960" s="262" t="n">
        <v>-1</v>
      </c>
      <c r="B5960" s="332" t="s">
        <v>2806</v>
      </c>
      <c r="C5960" s="332" t="s">
        <v>1550</v>
      </c>
      <c r="D5960" s="332" t="s">
        <v>2807</v>
      </c>
      <c r="E5960" s="262"/>
      <c r="F5960" s="331" t="n">
        <v>0.31</v>
      </c>
      <c r="G5960" s="333" t="n">
        <v>520</v>
      </c>
      <c r="H5960" s="333" t="n">
        <f aca="false">A5960*G5960*(1-H5941/100)</f>
        <v>-520</v>
      </c>
      <c r="I5960" s="334" t="n">
        <v>325.5525</v>
      </c>
      <c r="J5960" s="334" t="n">
        <f aca="false">(A5960*I5960)/J5941*K5941</f>
        <v>-295.5015</v>
      </c>
      <c r="K5960" s="335" t="n">
        <f aca="false">H5960-J5960</f>
        <v>-224.4985</v>
      </c>
      <c r="L5960" s="330"/>
      <c r="M5960" s="262"/>
      <c r="N5960" s="262" t="n">
        <v>325.5525</v>
      </c>
      <c r="O5960" s="262" t="n">
        <v>3.71</v>
      </c>
      <c r="P5960" s="262" t="n">
        <v>520</v>
      </c>
      <c r="Q5960" s="262" t="n">
        <v>439.4959</v>
      </c>
      <c r="R5960" s="331" t="n">
        <f aca="false">A5960*F5960</f>
        <v>-0.31</v>
      </c>
    </row>
    <row r="5961" s="1" customFormat="true" ht="12.75" hidden="false" customHeight="false" outlineLevel="0" collapsed="false">
      <c r="A5961" s="262" t="n">
        <v>2</v>
      </c>
      <c r="B5961" s="332" t="s">
        <v>3364</v>
      </c>
      <c r="C5961" s="332" t="s">
        <v>1550</v>
      </c>
      <c r="D5961" s="332" t="s">
        <v>3365</v>
      </c>
      <c r="E5961" s="262"/>
      <c r="F5961" s="331" t="n">
        <v>1</v>
      </c>
      <c r="G5961" s="333" t="n">
        <v>890</v>
      </c>
      <c r="H5961" s="333" t="n">
        <f aca="false">A5961*G5961*(1-H5941/100)</f>
        <v>1780</v>
      </c>
      <c r="I5961" s="334" t="n">
        <v>557.7</v>
      </c>
      <c r="J5961" s="334" t="n">
        <f aca="false">(A5961*I5961)/J5941*K5941</f>
        <v>1012.44</v>
      </c>
      <c r="K5961" s="335" t="n">
        <f aca="false">H5961-J5961</f>
        <v>767.56</v>
      </c>
      <c r="L5961" s="330"/>
      <c r="M5961" s="262"/>
      <c r="N5961" s="262" t="n">
        <v>557.7</v>
      </c>
      <c r="O5961" s="262" t="n">
        <v>5.72</v>
      </c>
      <c r="P5961" s="262" t="n">
        <v>890</v>
      </c>
      <c r="Q5961" s="262" t="n">
        <v>752.895</v>
      </c>
      <c r="R5961" s="331" t="n">
        <f aca="false">A5961*F5961</f>
        <v>2</v>
      </c>
    </row>
    <row r="5962" s="1" customFormat="true" ht="12.75" hidden="false" customHeight="false" outlineLevel="0" collapsed="false">
      <c r="A5962" s="262" t="n">
        <v>1</v>
      </c>
      <c r="B5962" s="332" t="s">
        <v>1893</v>
      </c>
      <c r="C5962" s="332" t="s">
        <v>1894</v>
      </c>
      <c r="D5962" s="332" t="s">
        <v>1895</v>
      </c>
      <c r="E5962" s="262"/>
      <c r="F5962" s="331" t="n">
        <v>2.8</v>
      </c>
      <c r="G5962" s="333" t="n">
        <v>1430</v>
      </c>
      <c r="H5962" s="333" t="n">
        <f aca="false">A5962*G5962*(1-H5941/100)</f>
        <v>1430</v>
      </c>
      <c r="I5962" s="334" t="n">
        <v>754</v>
      </c>
      <c r="J5962" s="334" t="n">
        <f aca="false">(A5962*I5962)/J5941*K5941</f>
        <v>684.4</v>
      </c>
      <c r="K5962" s="335" t="n">
        <f aca="false">H5962-J5962</f>
        <v>745.6</v>
      </c>
      <c r="L5962" s="330"/>
      <c r="M5962" s="262"/>
      <c r="N5962" s="262" t="n">
        <v>754</v>
      </c>
      <c r="O5962" s="262" t="n">
        <v>8</v>
      </c>
      <c r="P5962" s="262" t="n">
        <v>1430</v>
      </c>
      <c r="Q5962" s="262" t="n">
        <v>1206.4</v>
      </c>
      <c r="R5962" s="331" t="n">
        <f aca="false">A5962*F5962</f>
        <v>2.8</v>
      </c>
    </row>
    <row r="5963" s="1" customFormat="true" ht="12.75" hidden="false" customHeight="false" outlineLevel="0" collapsed="false">
      <c r="A5963" s="262" t="n">
        <v>1</v>
      </c>
      <c r="B5963" s="332" t="s">
        <v>3291</v>
      </c>
      <c r="C5963" s="332" t="s">
        <v>1894</v>
      </c>
      <c r="D5963" s="332" t="s">
        <v>3292</v>
      </c>
      <c r="E5963" s="262"/>
      <c r="F5963" s="331" t="n">
        <v>4.5</v>
      </c>
      <c r="G5963" s="333" t="n">
        <v>1960</v>
      </c>
      <c r="H5963" s="333" t="n">
        <f aca="false">A5963*G5963*(1-H5941/100)</f>
        <v>1960</v>
      </c>
      <c r="I5963" s="334" t="n">
        <v>782.275</v>
      </c>
      <c r="J5963" s="334" t="n">
        <f aca="false">(A5963*I5963)/J5941*K5941</f>
        <v>710.065</v>
      </c>
      <c r="K5963" s="335" t="n">
        <f aca="false">H5963-J5963</f>
        <v>1249.935</v>
      </c>
      <c r="L5963" s="330"/>
      <c r="M5963" s="262"/>
      <c r="N5963" s="262" t="n">
        <v>782.275</v>
      </c>
      <c r="O5963" s="262" t="n">
        <v>8.3</v>
      </c>
      <c r="P5963" s="262" t="n">
        <v>1960</v>
      </c>
      <c r="Q5963" s="262" t="n">
        <v>1408.095</v>
      </c>
      <c r="R5963" s="331" t="n">
        <f aca="false">A5963*F5963</f>
        <v>4.5</v>
      </c>
    </row>
    <row r="5964" s="1" customFormat="true" ht="12.75" hidden="false" customHeight="false" outlineLevel="0" collapsed="false">
      <c r="A5964" s="262" t="n">
        <v>1</v>
      </c>
      <c r="B5964" s="332" t="s">
        <v>3303</v>
      </c>
      <c r="C5964" s="332" t="s">
        <v>1894</v>
      </c>
      <c r="D5964" s="332" t="s">
        <v>3304</v>
      </c>
      <c r="E5964" s="262"/>
      <c r="F5964" s="331"/>
      <c r="G5964" s="333" t="n">
        <v>3200</v>
      </c>
      <c r="H5964" s="333" t="n">
        <f aca="false">A5964*G5964*(1-H5941/100)</f>
        <v>3200</v>
      </c>
      <c r="I5964" s="334" t="n">
        <v>1885</v>
      </c>
      <c r="J5964" s="334" t="n">
        <f aca="false">(A5964*I5964)/J5941*K5941</f>
        <v>1711</v>
      </c>
      <c r="K5964" s="335" t="n">
        <f aca="false">H5964-J5964</f>
        <v>1489</v>
      </c>
      <c r="L5964" s="330"/>
      <c r="M5964" s="262"/>
      <c r="N5964" s="262" t="n">
        <v>1885</v>
      </c>
      <c r="O5964" s="262" t="n">
        <v>20</v>
      </c>
      <c r="P5964" s="262" t="n">
        <v>3200</v>
      </c>
      <c r="Q5964" s="262" t="n">
        <v>3016</v>
      </c>
      <c r="R5964" s="331" t="n">
        <f aca="false">A5964*F5964</f>
        <v>0</v>
      </c>
    </row>
    <row r="5965" s="1" customFormat="true" ht="12.75" hidden="false" customHeight="false" outlineLevel="0" collapsed="false">
      <c r="A5965" s="262" t="n">
        <v>1</v>
      </c>
      <c r="B5965" s="332" t="s">
        <v>2581</v>
      </c>
      <c r="C5965" s="332" t="s">
        <v>2582</v>
      </c>
      <c r="D5965" s="332" t="s">
        <v>856</v>
      </c>
      <c r="E5965" s="262"/>
      <c r="F5965" s="331"/>
      <c r="G5965" s="333" t="n">
        <v>340</v>
      </c>
      <c r="H5965" s="333" t="n">
        <f aca="false">A5965*G5965*(1-H5941/100)</f>
        <v>340</v>
      </c>
      <c r="I5965" s="334" t="n">
        <v>219.375</v>
      </c>
      <c r="J5965" s="334" t="n">
        <f aca="false">(A5965*I5965)/J5941*K5941</f>
        <v>199.125</v>
      </c>
      <c r="K5965" s="335" t="n">
        <f aca="false">H5965-J5965</f>
        <v>140.875</v>
      </c>
      <c r="L5965" s="330"/>
      <c r="M5965" s="262"/>
      <c r="N5965" s="262" t="n">
        <v>219.375</v>
      </c>
      <c r="O5965" s="262" t="n">
        <v>2.5</v>
      </c>
      <c r="P5965" s="262" t="n">
        <v>340</v>
      </c>
      <c r="Q5965" s="262" t="n">
        <v>329.0625</v>
      </c>
      <c r="R5965" s="331" t="n">
        <f aca="false">A5965*F5965</f>
        <v>0</v>
      </c>
    </row>
    <row r="5966" s="1" customFormat="true" ht="12.75" hidden="false" customHeight="false" outlineLevel="0" collapsed="false">
      <c r="A5966" s="262" t="n">
        <v>1</v>
      </c>
      <c r="B5966" s="332" t="s">
        <v>3962</v>
      </c>
      <c r="C5966" s="332" t="s">
        <v>2090</v>
      </c>
      <c r="D5966" s="332" t="s">
        <v>3963</v>
      </c>
      <c r="E5966" s="262"/>
      <c r="F5966" s="331" t="n">
        <v>0.018</v>
      </c>
      <c r="G5966" s="333" t="n">
        <v>190</v>
      </c>
      <c r="H5966" s="333" t="n">
        <f aca="false">A5966*G5966*(1-H5941/100)</f>
        <v>190</v>
      </c>
      <c r="I5966" s="334" t="n">
        <v>124.8</v>
      </c>
      <c r="J5966" s="334" t="n">
        <f aca="false">(A5966*I5966)/J5941*K5941</f>
        <v>113.28</v>
      </c>
      <c r="K5966" s="335" t="n">
        <f aca="false">H5966-J5966</f>
        <v>76.72</v>
      </c>
      <c r="L5966" s="330"/>
      <c r="M5966" s="262"/>
      <c r="N5966" s="262" t="n">
        <v>124.8</v>
      </c>
      <c r="O5966" s="262" t="n">
        <v>1.28</v>
      </c>
      <c r="P5966" s="262" t="n">
        <v>190</v>
      </c>
      <c r="Q5966" s="262" t="n">
        <v>162.24</v>
      </c>
      <c r="R5966" s="331" t="n">
        <f aca="false">A5966*F5966</f>
        <v>0.018</v>
      </c>
    </row>
    <row r="5967" s="1" customFormat="true" ht="12.75" hidden="false" customHeight="false" outlineLevel="0" collapsed="false">
      <c r="A5967" s="262" t="n">
        <v>2</v>
      </c>
      <c r="B5967" s="332" t="s">
        <v>5562</v>
      </c>
      <c r="C5967" s="332" t="s">
        <v>2101</v>
      </c>
      <c r="D5967" s="332" t="s">
        <v>5563</v>
      </c>
      <c r="E5967" s="262"/>
      <c r="F5967" s="331"/>
      <c r="G5967" s="333" t="n">
        <v>980</v>
      </c>
      <c r="H5967" s="333" t="n">
        <f aca="false">A5967*G5967*(1-H5941/100)</f>
        <v>1960</v>
      </c>
      <c r="I5967" s="334" t="n">
        <v>442</v>
      </c>
      <c r="J5967" s="334" t="n">
        <f aca="false">(A5967*I5967)/J5941*K5941</f>
        <v>802.4</v>
      </c>
      <c r="K5967" s="335" t="n">
        <f aca="false">H5967-J5967</f>
        <v>1157.6</v>
      </c>
      <c r="L5967" s="330"/>
      <c r="M5967" s="262"/>
      <c r="N5967" s="262" t="n">
        <v>442</v>
      </c>
      <c r="O5967" s="262" t="n">
        <v>3.4</v>
      </c>
      <c r="P5967" s="262" t="n">
        <v>980</v>
      </c>
      <c r="Q5967" s="262" t="n">
        <v>884</v>
      </c>
      <c r="R5967" s="331" t="n">
        <f aca="false">A5967*F5967</f>
        <v>0</v>
      </c>
    </row>
    <row r="5968" s="1" customFormat="true" ht="12.75" hidden="false" customHeight="false" outlineLevel="0" collapsed="false">
      <c r="A5968" s="262" t="n">
        <v>2</v>
      </c>
      <c r="B5968" s="332" t="s">
        <v>5564</v>
      </c>
      <c r="C5968" s="332" t="s">
        <v>2098</v>
      </c>
      <c r="D5968" s="332" t="s">
        <v>5565</v>
      </c>
      <c r="E5968" s="262"/>
      <c r="F5968" s="331"/>
      <c r="G5968" s="333" t="n">
        <v>440</v>
      </c>
      <c r="H5968" s="333" t="n">
        <f aca="false">A5968*G5968*(1-H5941/100)</f>
        <v>880</v>
      </c>
      <c r="I5968" s="334" t="n">
        <v>195</v>
      </c>
      <c r="J5968" s="334" t="n">
        <f aca="false">(A5968*I5968)/J5941*K5941</f>
        <v>354</v>
      </c>
      <c r="K5968" s="335" t="n">
        <f aca="false">H5968-J5968</f>
        <v>526</v>
      </c>
      <c r="L5968" s="330"/>
      <c r="M5968" s="262"/>
      <c r="N5968" s="262" t="n">
        <v>195</v>
      </c>
      <c r="O5968" s="262" t="n">
        <v>1.5</v>
      </c>
      <c r="P5968" s="262" t="n">
        <v>440</v>
      </c>
      <c r="Q5968" s="262" t="n">
        <v>390</v>
      </c>
      <c r="R5968" s="331" t="n">
        <f aca="false">A5968*F5968</f>
        <v>0</v>
      </c>
    </row>
    <row r="5969" s="1" customFormat="true" ht="12.75" hidden="false" customHeight="false" outlineLevel="0" collapsed="false">
      <c r="A5969" s="336" t="n">
        <f aca="false">SUM(A5942:A5968)</f>
        <v>125</v>
      </c>
      <c r="B5969" s="336" t="s">
        <v>377</v>
      </c>
      <c r="C5969" s="336"/>
      <c r="D5969" s="336"/>
      <c r="E5969" s="336"/>
      <c r="F5969" s="337" t="n">
        <f aca="false">R5969</f>
        <v>108.958</v>
      </c>
      <c r="G5969" s="338"/>
      <c r="H5969" s="339" t="n">
        <f aca="false">SUM(H5942:H5968)</f>
        <v>48900</v>
      </c>
      <c r="I5969" s="340"/>
      <c r="J5969" s="341" t="n">
        <f aca="false">SUM(J5942:J5968)</f>
        <v>39054.8435</v>
      </c>
      <c r="K5969" s="335" t="n">
        <f aca="false">SUM(K5942:K5968)</f>
        <v>9845.1565</v>
      </c>
      <c r="L5969" s="330"/>
      <c r="M5969" s="262"/>
      <c r="N5969" s="262"/>
      <c r="O5969" s="262"/>
      <c r="P5969" s="262"/>
      <c r="Q5969" s="262"/>
      <c r="R5969" s="331" t="n">
        <f aca="false">SUM(R5942:R5968)</f>
        <v>108.958</v>
      </c>
    </row>
    <row r="5970" s="1" customFormat="true" ht="12.75" hidden="false" customHeight="false" outlineLevel="0" collapsed="false">
      <c r="A5970" s="262"/>
      <c r="B5970" s="272" t="s">
        <v>914</v>
      </c>
      <c r="C5970" s="342"/>
      <c r="D5970" s="342"/>
      <c r="E5970" s="262"/>
      <c r="F5970" s="262"/>
      <c r="G5970" s="333"/>
      <c r="H5970" s="343" t="n">
        <v>0</v>
      </c>
      <c r="I5970" s="344" t="n">
        <f aca="false">K5971/J5971</f>
        <v>0.25208541675503</v>
      </c>
      <c r="J5970" s="345"/>
      <c r="K5970" s="335"/>
      <c r="L5970" s="330"/>
      <c r="M5970" s="262"/>
      <c r="N5970" s="262"/>
      <c r="O5970" s="262"/>
      <c r="P5970" s="262"/>
      <c r="Q5970" s="262"/>
      <c r="R5970" s="331"/>
    </row>
    <row r="5971" s="1" customFormat="true" ht="13.5" hidden="false" customHeight="false" outlineLevel="0" collapsed="false">
      <c r="A5971" s="346"/>
      <c r="B5971" s="346" t="s">
        <v>915</v>
      </c>
      <c r="C5971" s="346"/>
      <c r="D5971" s="346"/>
      <c r="E5971" s="346"/>
      <c r="F5971" s="347"/>
      <c r="G5971" s="348"/>
      <c r="H5971" s="349" t="n">
        <f aca="false">SUM(H5969:H5970)</f>
        <v>48900</v>
      </c>
      <c r="I5971" s="350" t="n">
        <f aca="false">K5971/H5971</f>
        <v>0.201332443762781</v>
      </c>
      <c r="J5971" s="351" t="n">
        <f aca="false">SUM(J5969:J5970)</f>
        <v>39054.8435</v>
      </c>
      <c r="K5971" s="352" t="n">
        <f aca="false">H5971-J5971</f>
        <v>9845.1565</v>
      </c>
      <c r="L5971" s="330"/>
      <c r="M5971" s="262"/>
      <c r="N5971" s="262"/>
      <c r="O5971" s="262"/>
      <c r="P5971" s="262"/>
      <c r="Q5971" s="262"/>
      <c r="R5971" s="331"/>
    </row>
    <row r="5972" s="1" customFormat="true" ht="13.5" hidden="false" customHeight="false" outlineLevel="0" collapsed="false">
      <c r="A5972" s="262"/>
      <c r="B5972" s="332"/>
      <c r="C5972" s="342"/>
      <c r="D5972" s="342"/>
      <c r="E5972" s="262"/>
      <c r="F5972" s="262"/>
      <c r="G5972" s="262"/>
      <c r="H5972" s="262"/>
      <c r="I5972" s="354"/>
      <c r="J5972" s="354"/>
      <c r="K5972" s="355"/>
      <c r="L5972" s="330"/>
      <c r="M5972" s="262"/>
      <c r="N5972" s="262"/>
      <c r="O5972" s="262"/>
      <c r="P5972" s="262"/>
      <c r="Q5972" s="262"/>
      <c r="R5972" s="331"/>
    </row>
    <row r="5973" s="1" customFormat="true" ht="13.5" hidden="false" customHeight="false" outlineLevel="0" collapsed="false">
      <c r="A5973" s="322"/>
      <c r="B5973" s="323" t="s">
        <v>5566</v>
      </c>
      <c r="C5973" s="324" t="s">
        <v>2027</v>
      </c>
      <c r="D5973" s="325" t="n">
        <v>42819</v>
      </c>
      <c r="E5973" s="322"/>
      <c r="F5973" s="322" t="s">
        <v>5567</v>
      </c>
      <c r="G5973" s="324"/>
      <c r="H5973" s="326" t="n">
        <v>0</v>
      </c>
      <c r="I5973" s="327" t="s">
        <v>358</v>
      </c>
      <c r="J5973" s="328" t="n">
        <v>65</v>
      </c>
      <c r="K5973" s="329" t="n">
        <v>59</v>
      </c>
      <c r="L5973" s="330"/>
      <c r="M5973" s="262"/>
      <c r="N5973" s="262"/>
      <c r="O5973" s="262"/>
      <c r="P5973" s="262"/>
      <c r="Q5973" s="262"/>
      <c r="R5973" s="331"/>
    </row>
    <row r="5974" s="1" customFormat="true" ht="12.75" hidden="false" customHeight="false" outlineLevel="0" collapsed="false">
      <c r="A5974" s="262" t="n">
        <v>10</v>
      </c>
      <c r="B5974" s="332" t="s">
        <v>1110</v>
      </c>
      <c r="C5974" s="332" t="s">
        <v>1108</v>
      </c>
      <c r="D5974" s="332" t="s">
        <v>1111</v>
      </c>
      <c r="E5974" s="262"/>
      <c r="F5974" s="331" t="n">
        <v>13</v>
      </c>
      <c r="G5974" s="333" t="n">
        <v>4500</v>
      </c>
      <c r="H5974" s="333" t="n">
        <f aca="false">A5974*G5974*(1-H5973/100)</f>
        <v>45000</v>
      </c>
      <c r="I5974" s="334" t="n">
        <v>2450.5</v>
      </c>
      <c r="J5974" s="334" t="n">
        <f aca="false">(A5974*I5974)/J5973*K5973</f>
        <v>22243</v>
      </c>
      <c r="K5974" s="335" t="n">
        <f aca="false">H5974-J5974</f>
        <v>22757</v>
      </c>
      <c r="L5974" s="330"/>
      <c r="M5974" s="262"/>
      <c r="N5974" s="262" t="n">
        <v>2450.5</v>
      </c>
      <c r="O5974" s="262" t="n">
        <v>26</v>
      </c>
      <c r="P5974" s="262" t="n">
        <v>4288.375</v>
      </c>
      <c r="Q5974" s="262" t="n">
        <v>3308.175</v>
      </c>
      <c r="R5974" s="331" t="n">
        <f aca="false">A5974*F5974</f>
        <v>130</v>
      </c>
    </row>
    <row r="5975" s="1" customFormat="true" ht="12.75" hidden="false" customHeight="false" outlineLevel="0" collapsed="false">
      <c r="A5975" s="336" t="n">
        <f aca="false">SUM(A5974:A5974)</f>
        <v>10</v>
      </c>
      <c r="B5975" s="336" t="s">
        <v>377</v>
      </c>
      <c r="C5975" s="336"/>
      <c r="D5975" s="336"/>
      <c r="E5975" s="336"/>
      <c r="F5975" s="337" t="n">
        <f aca="false">R5975</f>
        <v>130</v>
      </c>
      <c r="G5975" s="338"/>
      <c r="H5975" s="339" t="n">
        <f aca="false">SUM(H5974:H5974)</f>
        <v>45000</v>
      </c>
      <c r="I5975" s="340"/>
      <c r="J5975" s="341" t="n">
        <f aca="false">SUM(J5974:J5974)</f>
        <v>22243</v>
      </c>
      <c r="K5975" s="335" t="n">
        <f aca="false">SUM(K5974:K5974)</f>
        <v>22757</v>
      </c>
      <c r="L5975" s="330"/>
      <c r="M5975" s="262"/>
      <c r="N5975" s="262"/>
      <c r="O5975" s="262"/>
      <c r="P5975" s="262"/>
      <c r="Q5975" s="262"/>
      <c r="R5975" s="331" t="n">
        <f aca="false">SUM(R5974:R5974)</f>
        <v>130</v>
      </c>
    </row>
    <row r="5976" s="1" customFormat="true" ht="12.75" hidden="false" customHeight="false" outlineLevel="0" collapsed="false">
      <c r="A5976" s="262"/>
      <c r="B5976" s="272" t="s">
        <v>914</v>
      </c>
      <c r="C5976" s="342"/>
      <c r="D5976" s="342"/>
      <c r="E5976" s="262"/>
      <c r="F5976" s="262"/>
      <c r="G5976" s="333"/>
      <c r="H5976" s="343" t="n">
        <v>0</v>
      </c>
      <c r="I5976" s="344" t="n">
        <f aca="false">K5977/J5977</f>
        <v>1.02310839365194</v>
      </c>
      <c r="J5976" s="345"/>
      <c r="K5976" s="335"/>
      <c r="L5976" s="330"/>
      <c r="M5976" s="262"/>
      <c r="N5976" s="262"/>
      <c r="O5976" s="262"/>
      <c r="P5976" s="262"/>
      <c r="Q5976" s="262"/>
      <c r="R5976" s="331"/>
    </row>
    <row r="5977" s="1" customFormat="true" ht="13.5" hidden="false" customHeight="false" outlineLevel="0" collapsed="false">
      <c r="A5977" s="346"/>
      <c r="B5977" s="346" t="s">
        <v>915</v>
      </c>
      <c r="C5977" s="346"/>
      <c r="D5977" s="346"/>
      <c r="E5977" s="346"/>
      <c r="F5977" s="347"/>
      <c r="G5977" s="348"/>
      <c r="H5977" s="349" t="n">
        <f aca="false">SUM(H5975:H5976)</f>
        <v>45000</v>
      </c>
      <c r="I5977" s="350" t="n">
        <f aca="false">K5977/H5977</f>
        <v>0.505711111111111</v>
      </c>
      <c r="J5977" s="351" t="n">
        <f aca="false">SUM(J5975:J5976)</f>
        <v>22243</v>
      </c>
      <c r="K5977" s="352" t="n">
        <f aca="false">H5977-J5977</f>
        <v>22757</v>
      </c>
      <c r="L5977" s="330"/>
      <c r="M5977" s="262"/>
      <c r="N5977" s="262"/>
      <c r="O5977" s="262"/>
      <c r="P5977" s="262"/>
      <c r="Q5977" s="262"/>
      <c r="R5977" s="331"/>
    </row>
    <row r="5978" s="1" customFormat="true" ht="13.5" hidden="false" customHeight="false" outlineLevel="0" collapsed="false">
      <c r="A5978" s="262"/>
      <c r="B5978" s="332"/>
      <c r="C5978" s="342"/>
      <c r="D5978" s="342"/>
      <c r="E5978" s="262"/>
      <c r="F5978" s="262"/>
      <c r="G5978" s="262"/>
      <c r="H5978" s="262"/>
      <c r="I5978" s="354"/>
      <c r="J5978" s="354"/>
      <c r="K5978" s="355"/>
      <c r="L5978" s="330"/>
      <c r="M5978" s="262"/>
      <c r="N5978" s="262"/>
      <c r="O5978" s="262"/>
      <c r="P5978" s="262"/>
      <c r="Q5978" s="262"/>
      <c r="R5978" s="331"/>
    </row>
    <row r="5979" s="1" customFormat="true" ht="13.5" hidden="false" customHeight="false" outlineLevel="0" collapsed="false">
      <c r="A5979" s="322"/>
      <c r="B5979" s="323" t="s">
        <v>3155</v>
      </c>
      <c r="C5979" s="324" t="s">
        <v>2355</v>
      </c>
      <c r="D5979" s="325" t="n">
        <v>42819</v>
      </c>
      <c r="E5979" s="322"/>
      <c r="F5979" s="322" t="s">
        <v>5567</v>
      </c>
      <c r="G5979" s="324"/>
      <c r="H5979" s="326" t="n">
        <v>0</v>
      </c>
      <c r="I5979" s="327" t="s">
        <v>358</v>
      </c>
      <c r="J5979" s="328" t="n">
        <v>65</v>
      </c>
      <c r="K5979" s="329" t="n">
        <v>59</v>
      </c>
      <c r="L5979" s="330"/>
      <c r="M5979" s="262"/>
      <c r="N5979" s="262"/>
      <c r="O5979" s="262"/>
      <c r="P5979" s="262"/>
      <c r="Q5979" s="262"/>
      <c r="R5979" s="331"/>
    </row>
    <row r="5980" s="1" customFormat="true" ht="12.75" hidden="false" customHeight="false" outlineLevel="0" collapsed="false">
      <c r="A5980" s="262" t="n">
        <v>7</v>
      </c>
      <c r="B5980" s="332" t="s">
        <v>5568</v>
      </c>
      <c r="C5980" s="332" t="s">
        <v>3473</v>
      </c>
      <c r="D5980" s="332" t="s">
        <v>3474</v>
      </c>
      <c r="E5980" s="262"/>
      <c r="F5980" s="331" t="n">
        <v>2</v>
      </c>
      <c r="G5980" s="333" t="n">
        <v>2703</v>
      </c>
      <c r="H5980" s="333" t="n">
        <f aca="false">A5980*G5980*(1-H5979/100)</f>
        <v>18921</v>
      </c>
      <c r="I5980" s="334" t="n">
        <v>1930.5</v>
      </c>
      <c r="J5980" s="334" t="n">
        <f aca="false">(A5980*I5980)/J5979*K5979</f>
        <v>12266.1</v>
      </c>
      <c r="K5980" s="335" t="n">
        <f aca="false">H5980-J5980</f>
        <v>6654.9</v>
      </c>
      <c r="L5980" s="330"/>
      <c r="M5980" s="262"/>
      <c r="N5980" s="262" t="n">
        <v>1930.5</v>
      </c>
      <c r="O5980" s="262" t="n">
        <v>22</v>
      </c>
      <c r="P5980" s="262"/>
      <c r="Q5980" s="262" t="n">
        <v>2702.7</v>
      </c>
      <c r="R5980" s="331" t="n">
        <f aca="false">A5980*F5980</f>
        <v>14</v>
      </c>
    </row>
    <row r="5981" s="1" customFormat="true" ht="12.75" hidden="false" customHeight="false" outlineLevel="0" collapsed="false">
      <c r="A5981" s="336" t="n">
        <f aca="false">SUM(A5980:A5980)</f>
        <v>7</v>
      </c>
      <c r="B5981" s="336" t="s">
        <v>377</v>
      </c>
      <c r="C5981" s="336"/>
      <c r="D5981" s="336"/>
      <c r="E5981" s="336"/>
      <c r="F5981" s="337" t="n">
        <f aca="false">R5981</f>
        <v>14</v>
      </c>
      <c r="G5981" s="338"/>
      <c r="H5981" s="339" t="n">
        <f aca="false">SUM(H5980:H5980)</f>
        <v>18921</v>
      </c>
      <c r="I5981" s="340"/>
      <c r="J5981" s="341" t="n">
        <f aca="false">SUM(J5980:J5980)</f>
        <v>12266.1</v>
      </c>
      <c r="K5981" s="335" t="n">
        <f aca="false">SUM(K5980:K5980)</f>
        <v>6654.9</v>
      </c>
      <c r="L5981" s="330"/>
      <c r="M5981" s="262"/>
      <c r="N5981" s="262"/>
      <c r="O5981" s="262"/>
      <c r="P5981" s="262"/>
      <c r="Q5981" s="262"/>
      <c r="R5981" s="331" t="n">
        <f aca="false">SUM(R5980:R5980)</f>
        <v>14</v>
      </c>
    </row>
    <row r="5982" s="1" customFormat="true" ht="12.75" hidden="false" customHeight="false" outlineLevel="0" collapsed="false">
      <c r="A5982" s="262"/>
      <c r="B5982" s="272" t="s">
        <v>914</v>
      </c>
      <c r="C5982" s="342"/>
      <c r="D5982" s="342"/>
      <c r="E5982" s="262"/>
      <c r="F5982" s="262"/>
      <c r="G5982" s="333"/>
      <c r="H5982" s="343" t="n">
        <v>0</v>
      </c>
      <c r="I5982" s="344" t="n">
        <f aca="false">K5983/J5983</f>
        <v>0.542544084916966</v>
      </c>
      <c r="J5982" s="345"/>
      <c r="K5982" s="335"/>
      <c r="L5982" s="330"/>
      <c r="M5982" s="262"/>
      <c r="N5982" s="262"/>
      <c r="O5982" s="262"/>
      <c r="P5982" s="262"/>
      <c r="Q5982" s="262"/>
      <c r="R5982" s="331"/>
    </row>
    <row r="5983" s="1" customFormat="true" ht="13.5" hidden="false" customHeight="false" outlineLevel="0" collapsed="false">
      <c r="A5983" s="346"/>
      <c r="B5983" s="346" t="s">
        <v>915</v>
      </c>
      <c r="C5983" s="346"/>
      <c r="D5983" s="346"/>
      <c r="E5983" s="346"/>
      <c r="F5983" s="347"/>
      <c r="G5983" s="348"/>
      <c r="H5983" s="349" t="n">
        <f aca="false">SUM(H5981:H5982)</f>
        <v>18921</v>
      </c>
      <c r="I5983" s="350" t="n">
        <f aca="false">K5983/H5983</f>
        <v>0.351720310765816</v>
      </c>
      <c r="J5983" s="351" t="n">
        <f aca="false">SUM(J5981:J5982)</f>
        <v>12266.1</v>
      </c>
      <c r="K5983" s="352" t="n">
        <f aca="false">H5983-J5983</f>
        <v>6654.9</v>
      </c>
      <c r="L5983" s="330"/>
      <c r="M5983" s="262"/>
      <c r="N5983" s="262"/>
      <c r="O5983" s="262"/>
      <c r="P5983" s="262"/>
      <c r="Q5983" s="262"/>
      <c r="R5983" s="331"/>
    </row>
    <row r="5984" s="1" customFormat="true" ht="13.5" hidden="false" customHeight="false" outlineLevel="0" collapsed="false">
      <c r="A5984" s="262"/>
      <c r="B5984" s="332"/>
      <c r="C5984" s="342"/>
      <c r="D5984" s="342"/>
      <c r="E5984" s="262"/>
      <c r="F5984" s="262"/>
      <c r="G5984" s="262"/>
      <c r="H5984" s="262"/>
      <c r="I5984" s="354"/>
      <c r="J5984" s="354"/>
      <c r="K5984" s="355"/>
      <c r="L5984" s="330"/>
      <c r="M5984" s="262"/>
      <c r="N5984" s="262"/>
      <c r="O5984" s="262"/>
      <c r="P5984" s="262"/>
      <c r="Q5984" s="262"/>
      <c r="R5984" s="331"/>
    </row>
    <row r="5985" s="1" customFormat="true" ht="13.5" hidden="false" customHeight="false" outlineLevel="0" collapsed="false">
      <c r="A5985" s="322"/>
      <c r="B5985" s="323" t="s">
        <v>5569</v>
      </c>
      <c r="C5985" s="324" t="s">
        <v>5570</v>
      </c>
      <c r="D5985" s="325" t="n">
        <v>42819</v>
      </c>
      <c r="E5985" s="322"/>
      <c r="F5985" s="322" t="s">
        <v>5567</v>
      </c>
      <c r="G5985" s="324"/>
      <c r="H5985" s="326" t="n">
        <v>0</v>
      </c>
      <c r="I5985" s="327" t="s">
        <v>358</v>
      </c>
      <c r="J5985" s="328" t="n">
        <v>65</v>
      </c>
      <c r="K5985" s="329" t="n">
        <v>59</v>
      </c>
      <c r="L5985" s="330"/>
      <c r="M5985" s="262"/>
      <c r="N5985" s="262"/>
      <c r="O5985" s="262"/>
      <c r="P5985" s="262"/>
      <c r="Q5985" s="262"/>
      <c r="R5985" s="331"/>
    </row>
    <row r="5986" s="1" customFormat="true" ht="12.75" hidden="false" customHeight="false" outlineLevel="0" collapsed="false">
      <c r="A5986" s="262" t="n">
        <v>4</v>
      </c>
      <c r="B5986" s="332" t="s">
        <v>5215</v>
      </c>
      <c r="C5986" s="332" t="s">
        <v>5216</v>
      </c>
      <c r="D5986" s="332" t="s">
        <v>5217</v>
      </c>
      <c r="E5986" s="262"/>
      <c r="F5986" s="331" t="n">
        <v>1.09</v>
      </c>
      <c r="G5986" s="333" t="n">
        <v>1616</v>
      </c>
      <c r="H5986" s="333" t="n">
        <f aca="false">A5986*G5986*(1-H5985/100)</f>
        <v>6464</v>
      </c>
      <c r="I5986" s="334" t="n">
        <v>1196.91</v>
      </c>
      <c r="J5986" s="334" t="n">
        <f aca="false">(A5986*I5986)/J5985*K5985</f>
        <v>4345.704</v>
      </c>
      <c r="K5986" s="335" t="n">
        <f aca="false">H5986-J5986</f>
        <v>2118.296</v>
      </c>
      <c r="L5986" s="330"/>
      <c r="M5986" s="262"/>
      <c r="N5986" s="262" t="n">
        <v>1196.91</v>
      </c>
      <c r="O5986" s="262" t="n">
        <v>13.64</v>
      </c>
      <c r="P5986" s="262" t="n">
        <v>1795.365</v>
      </c>
      <c r="Q5986" s="262" t="n">
        <v>1615.8285</v>
      </c>
      <c r="R5986" s="331" t="n">
        <f aca="false">A5986*F5986</f>
        <v>4.36</v>
      </c>
    </row>
    <row r="5987" s="1" customFormat="true" ht="12.75" hidden="false" customHeight="false" outlineLevel="0" collapsed="false">
      <c r="A5987" s="336" t="n">
        <f aca="false">SUM(A5986:A5986)</f>
        <v>4</v>
      </c>
      <c r="B5987" s="336" t="s">
        <v>377</v>
      </c>
      <c r="C5987" s="336"/>
      <c r="D5987" s="336"/>
      <c r="E5987" s="336"/>
      <c r="F5987" s="337" t="n">
        <f aca="false">R5987</f>
        <v>4.36</v>
      </c>
      <c r="G5987" s="338"/>
      <c r="H5987" s="339" t="n">
        <f aca="false">SUM(H5986:H5986)</f>
        <v>6464</v>
      </c>
      <c r="I5987" s="340"/>
      <c r="J5987" s="341" t="n">
        <f aca="false">SUM(J5986:J5986)</f>
        <v>4345.704</v>
      </c>
      <c r="K5987" s="335" t="n">
        <f aca="false">SUM(K5986:K5986)</f>
        <v>2118.296</v>
      </c>
      <c r="L5987" s="330"/>
      <c r="M5987" s="262"/>
      <c r="N5987" s="262"/>
      <c r="O5987" s="262"/>
      <c r="P5987" s="262"/>
      <c r="Q5987" s="262"/>
      <c r="R5987" s="331" t="n">
        <f aca="false">SUM(R5986:R5986)</f>
        <v>4.36</v>
      </c>
    </row>
    <row r="5988" s="1" customFormat="true" ht="12.75" hidden="false" customHeight="false" outlineLevel="0" collapsed="false">
      <c r="A5988" s="262"/>
      <c r="B5988" s="272" t="s">
        <v>914</v>
      </c>
      <c r="C5988" s="342"/>
      <c r="D5988" s="342"/>
      <c r="E5988" s="262"/>
      <c r="F5988" s="262"/>
      <c r="G5988" s="333"/>
      <c r="H5988" s="343" t="n">
        <v>0</v>
      </c>
      <c r="I5988" s="344" t="n">
        <f aca="false">K5989/J5989</f>
        <v>0.487445992640088</v>
      </c>
      <c r="J5988" s="345"/>
      <c r="K5988" s="335"/>
      <c r="L5988" s="330"/>
      <c r="M5988" s="262"/>
      <c r="N5988" s="262"/>
      <c r="O5988" s="262"/>
      <c r="P5988" s="262"/>
      <c r="Q5988" s="262"/>
      <c r="R5988" s="331"/>
    </row>
    <row r="5989" s="1" customFormat="true" ht="13.5" hidden="false" customHeight="false" outlineLevel="0" collapsed="false">
      <c r="A5989" s="346"/>
      <c r="B5989" s="346" t="s">
        <v>915</v>
      </c>
      <c r="C5989" s="346"/>
      <c r="D5989" s="346"/>
      <c r="E5989" s="346"/>
      <c r="F5989" s="347"/>
      <c r="G5989" s="348"/>
      <c r="H5989" s="349" t="n">
        <f aca="false">SUM(H5987:H5988)</f>
        <v>6464</v>
      </c>
      <c r="I5989" s="350" t="n">
        <f aca="false">K5989/H5989</f>
        <v>0.327706683168317</v>
      </c>
      <c r="J5989" s="351" t="n">
        <f aca="false">SUM(J5987:J5988)</f>
        <v>4345.704</v>
      </c>
      <c r="K5989" s="352" t="n">
        <f aca="false">H5989-J5989</f>
        <v>2118.296</v>
      </c>
      <c r="L5989" s="330"/>
      <c r="M5989" s="262"/>
      <c r="N5989" s="262"/>
      <c r="O5989" s="262"/>
      <c r="P5989" s="262"/>
      <c r="Q5989" s="262"/>
      <c r="R5989" s="331"/>
    </row>
    <row r="5990" s="1" customFormat="true" ht="13.5" hidden="false" customHeight="false" outlineLevel="0" collapsed="false">
      <c r="A5990" s="262"/>
      <c r="B5990" s="332"/>
      <c r="C5990" s="342"/>
      <c r="D5990" s="342"/>
      <c r="E5990" s="262"/>
      <c r="F5990" s="262"/>
      <c r="G5990" s="262"/>
      <c r="H5990" s="262"/>
      <c r="I5990" s="354"/>
      <c r="J5990" s="354"/>
      <c r="K5990" s="355"/>
      <c r="L5990" s="330"/>
      <c r="M5990" s="262"/>
      <c r="N5990" s="262"/>
      <c r="O5990" s="262"/>
      <c r="P5990" s="262"/>
      <c r="Q5990" s="262"/>
      <c r="R5990" s="331"/>
    </row>
    <row r="5991" s="1" customFormat="true" ht="13.5" hidden="false" customHeight="false" outlineLevel="0" collapsed="false">
      <c r="A5991" s="322"/>
      <c r="B5991" s="323" t="s">
        <v>2666</v>
      </c>
      <c r="C5991" s="324" t="s">
        <v>2027</v>
      </c>
      <c r="D5991" s="325" t="n">
        <v>42819</v>
      </c>
      <c r="E5991" s="322"/>
      <c r="F5991" s="322" t="s">
        <v>5567</v>
      </c>
      <c r="G5991" s="324"/>
      <c r="H5991" s="326" t="n">
        <v>0</v>
      </c>
      <c r="I5991" s="327" t="s">
        <v>358</v>
      </c>
      <c r="J5991" s="328" t="n">
        <v>65</v>
      </c>
      <c r="K5991" s="329" t="n">
        <v>59</v>
      </c>
      <c r="L5991" s="330"/>
      <c r="M5991" s="262"/>
      <c r="N5991" s="262"/>
      <c r="O5991" s="262"/>
      <c r="P5991" s="262"/>
      <c r="Q5991" s="262"/>
      <c r="R5991" s="331"/>
    </row>
    <row r="5992" s="1" customFormat="true" ht="12.75" hidden="false" customHeight="false" outlineLevel="0" collapsed="false">
      <c r="A5992" s="262" t="n">
        <v>64</v>
      </c>
      <c r="B5992" s="332" t="s">
        <v>2006</v>
      </c>
      <c r="C5992" s="332" t="s">
        <v>2007</v>
      </c>
      <c r="D5992" s="332" t="s">
        <v>2008</v>
      </c>
      <c r="E5992" s="262"/>
      <c r="F5992" s="331" t="n">
        <v>0.18</v>
      </c>
      <c r="G5992" s="333" t="n">
        <v>40</v>
      </c>
      <c r="H5992" s="333" t="n">
        <f aca="false">A5992*G5992*(1-H5991/100)</f>
        <v>2560</v>
      </c>
      <c r="I5992" s="334" t="n">
        <v>28.275</v>
      </c>
      <c r="J5992" s="334" t="n">
        <f aca="false">(A5992*I5992)/J5991*K5991</f>
        <v>1642.56</v>
      </c>
      <c r="K5992" s="335" t="n">
        <f aca="false">H5992-J5992</f>
        <v>917.44</v>
      </c>
      <c r="L5992" s="330"/>
      <c r="M5992" s="262"/>
      <c r="N5992" s="262" t="n">
        <v>28.275</v>
      </c>
      <c r="O5992" s="262" t="n">
        <v>0.3</v>
      </c>
      <c r="P5992" s="262" t="n">
        <v>50</v>
      </c>
      <c r="Q5992" s="262" t="n">
        <v>39.585</v>
      </c>
      <c r="R5992" s="331" t="n">
        <f aca="false">A5992*F5992</f>
        <v>11.52</v>
      </c>
    </row>
    <row r="5993" s="1" customFormat="true" ht="12.75" hidden="false" customHeight="false" outlineLevel="0" collapsed="false">
      <c r="A5993" s="262" t="n">
        <v>64</v>
      </c>
      <c r="B5993" s="332" t="s">
        <v>2009</v>
      </c>
      <c r="C5993" s="332" t="s">
        <v>2010</v>
      </c>
      <c r="D5993" s="332" t="s">
        <v>2011</v>
      </c>
      <c r="E5993" s="262"/>
      <c r="F5993" s="331" t="n">
        <v>0.05</v>
      </c>
      <c r="G5993" s="333" t="n">
        <v>20</v>
      </c>
      <c r="H5993" s="333" t="n">
        <f aca="false">A5993*G5993*(1-H5991/100)</f>
        <v>1280</v>
      </c>
      <c r="I5993" s="334" t="n">
        <v>14.1375</v>
      </c>
      <c r="J5993" s="334" t="n">
        <f aca="false">(A5993*I5993)/J5991*K5991</f>
        <v>821.28</v>
      </c>
      <c r="K5993" s="335" t="n">
        <f aca="false">H5993-J5993</f>
        <v>458.72</v>
      </c>
      <c r="L5993" s="330"/>
      <c r="M5993" s="262"/>
      <c r="N5993" s="262" t="n">
        <v>14.1375</v>
      </c>
      <c r="O5993" s="262" t="n">
        <v>0.15</v>
      </c>
      <c r="P5993" s="262" t="n">
        <v>20</v>
      </c>
      <c r="Q5993" s="262" t="n">
        <v>19.7925</v>
      </c>
      <c r="R5993" s="331" t="n">
        <f aca="false">A5993*F5993</f>
        <v>3.2</v>
      </c>
    </row>
    <row r="5994" s="1" customFormat="true" ht="12.75" hidden="false" customHeight="false" outlineLevel="0" collapsed="false">
      <c r="A5994" s="336" t="n">
        <f aca="false">SUM(A5992:A5993)</f>
        <v>128</v>
      </c>
      <c r="B5994" s="336" t="s">
        <v>377</v>
      </c>
      <c r="C5994" s="336"/>
      <c r="D5994" s="336"/>
      <c r="E5994" s="336"/>
      <c r="F5994" s="337" t="n">
        <f aca="false">R5994</f>
        <v>14.72</v>
      </c>
      <c r="G5994" s="338"/>
      <c r="H5994" s="339" t="n">
        <f aca="false">SUM(H5992:H5993)</f>
        <v>3840</v>
      </c>
      <c r="I5994" s="340"/>
      <c r="J5994" s="341" t="n">
        <f aca="false">SUM(J5992:J5993)</f>
        <v>2463.84</v>
      </c>
      <c r="K5994" s="335" t="n">
        <f aca="false">SUM(K5992:K5993)</f>
        <v>1376.16</v>
      </c>
      <c r="L5994" s="330"/>
      <c r="M5994" s="262"/>
      <c r="N5994" s="262"/>
      <c r="O5994" s="262"/>
      <c r="P5994" s="262"/>
      <c r="Q5994" s="262"/>
      <c r="R5994" s="331" t="n">
        <f aca="false">SUM(R5992:R5993)</f>
        <v>14.72</v>
      </c>
    </row>
    <row r="5995" s="1" customFormat="true" ht="12.75" hidden="false" customHeight="false" outlineLevel="0" collapsed="false">
      <c r="A5995" s="262"/>
      <c r="B5995" s="272" t="s">
        <v>914</v>
      </c>
      <c r="C5995" s="342"/>
      <c r="D5995" s="342"/>
      <c r="E5995" s="262"/>
      <c r="F5995" s="262"/>
      <c r="G5995" s="333"/>
      <c r="H5995" s="343" t="n">
        <v>0</v>
      </c>
      <c r="I5995" s="344" t="n">
        <f aca="false">K5996/J5996</f>
        <v>0.558542762517047</v>
      </c>
      <c r="J5995" s="345"/>
      <c r="K5995" s="335"/>
      <c r="L5995" s="330"/>
      <c r="M5995" s="262"/>
      <c r="N5995" s="262"/>
      <c r="O5995" s="262"/>
      <c r="P5995" s="262"/>
      <c r="Q5995" s="262"/>
      <c r="R5995" s="331"/>
    </row>
    <row r="5996" s="1" customFormat="true" ht="13.5" hidden="false" customHeight="false" outlineLevel="0" collapsed="false">
      <c r="A5996" s="346"/>
      <c r="B5996" s="346" t="s">
        <v>915</v>
      </c>
      <c r="C5996" s="346"/>
      <c r="D5996" s="346"/>
      <c r="E5996" s="346"/>
      <c r="F5996" s="347"/>
      <c r="G5996" s="348"/>
      <c r="H5996" s="349" t="n">
        <f aca="false">SUM(H5994:H5995)</f>
        <v>3840</v>
      </c>
      <c r="I5996" s="350" t="n">
        <f aca="false">K5996/H5996</f>
        <v>0.358375</v>
      </c>
      <c r="J5996" s="351" t="n">
        <f aca="false">SUM(J5994:J5995)</f>
        <v>2463.84</v>
      </c>
      <c r="K5996" s="352" t="n">
        <f aca="false">H5996-J5996</f>
        <v>1376.16</v>
      </c>
      <c r="L5996" s="330"/>
      <c r="M5996" s="262"/>
      <c r="N5996" s="262"/>
      <c r="O5996" s="262"/>
      <c r="P5996" s="262"/>
      <c r="Q5996" s="262"/>
      <c r="R5996" s="331"/>
    </row>
    <row r="5997" s="1" customFormat="true" ht="13.5" hidden="false" customHeight="false" outlineLevel="0" collapsed="false">
      <c r="A5997" s="262"/>
      <c r="B5997" s="332"/>
      <c r="C5997" s="342"/>
      <c r="D5997" s="342"/>
      <c r="E5997" s="262"/>
      <c r="F5997" s="262"/>
      <c r="G5997" s="262"/>
      <c r="H5997" s="262"/>
      <c r="I5997" s="354"/>
      <c r="J5997" s="354"/>
      <c r="K5997" s="355"/>
      <c r="L5997" s="330"/>
      <c r="M5997" s="262"/>
      <c r="N5997" s="262"/>
      <c r="O5997" s="262"/>
      <c r="P5997" s="262"/>
      <c r="Q5997" s="262"/>
      <c r="R5997" s="331"/>
    </row>
    <row r="5998" s="1" customFormat="true" ht="13.5" hidden="false" customHeight="false" outlineLevel="0" collapsed="false">
      <c r="A5998" s="322"/>
      <c r="B5998" s="323" t="s">
        <v>5571</v>
      </c>
      <c r="C5998" s="324" t="s">
        <v>2027</v>
      </c>
      <c r="D5998" s="325" t="n">
        <v>42819</v>
      </c>
      <c r="E5998" s="322"/>
      <c r="F5998" s="322" t="s">
        <v>5567</v>
      </c>
      <c r="G5998" s="324"/>
      <c r="H5998" s="326" t="n">
        <v>0</v>
      </c>
      <c r="I5998" s="327" t="s">
        <v>358</v>
      </c>
      <c r="J5998" s="328" t="n">
        <v>65</v>
      </c>
      <c r="K5998" s="329" t="n">
        <v>59</v>
      </c>
      <c r="L5998" s="330"/>
      <c r="M5998" s="262"/>
      <c r="N5998" s="262"/>
      <c r="O5998" s="262"/>
      <c r="P5998" s="262"/>
      <c r="Q5998" s="262"/>
      <c r="R5998" s="331"/>
    </row>
    <row r="5999" s="1" customFormat="true" ht="12.75" hidden="false" customHeight="false" outlineLevel="0" collapsed="false">
      <c r="A5999" s="262" t="n">
        <v>5</v>
      </c>
      <c r="B5999" s="332" t="s">
        <v>1219</v>
      </c>
      <c r="C5999" s="332" t="s">
        <v>830</v>
      </c>
      <c r="D5999" s="332" t="s">
        <v>1347</v>
      </c>
      <c r="E5999" s="262"/>
      <c r="F5999" s="331" t="n">
        <v>2.5</v>
      </c>
      <c r="G5999" s="333" t="n">
        <v>700</v>
      </c>
      <c r="H5999" s="333" t="n">
        <f aca="false">A5999*G5999*(1-H5998/100)</f>
        <v>3500</v>
      </c>
      <c r="I5999" s="334" t="n">
        <v>318.5</v>
      </c>
      <c r="J5999" s="334" t="n">
        <f aca="false">(A5999*I5999)/J5998*K5998</f>
        <v>1445.5</v>
      </c>
      <c r="K5999" s="335" t="n">
        <f aca="false">H5999-J5999</f>
        <v>2054.5</v>
      </c>
      <c r="L5999" s="330"/>
      <c r="M5999" s="262"/>
      <c r="N5999" s="262" t="n">
        <v>318.5</v>
      </c>
      <c r="O5999" s="262" t="n">
        <v>3.5</v>
      </c>
      <c r="P5999" s="262" t="n">
        <v>573.3</v>
      </c>
      <c r="Q5999" s="262" t="n">
        <v>429.975</v>
      </c>
      <c r="R5999" s="331" t="n">
        <f aca="false">A5999*F5999</f>
        <v>12.5</v>
      </c>
    </row>
    <row r="6000" s="1" customFormat="true" ht="12.75" hidden="false" customHeight="false" outlineLevel="0" collapsed="false">
      <c r="A6000" s="262" t="n">
        <v>2</v>
      </c>
      <c r="B6000" s="332" t="s">
        <v>1148</v>
      </c>
      <c r="C6000" s="332" t="s">
        <v>1149</v>
      </c>
      <c r="D6000" s="332" t="s">
        <v>1150</v>
      </c>
      <c r="E6000" s="262"/>
      <c r="F6000" s="331" t="n">
        <v>7.3</v>
      </c>
      <c r="G6000" s="333" t="n">
        <v>1300</v>
      </c>
      <c r="H6000" s="333" t="n">
        <f aca="false">A6000*G6000*(1-H5998/100)</f>
        <v>2600</v>
      </c>
      <c r="I6000" s="334" t="n">
        <v>871.3575</v>
      </c>
      <c r="J6000" s="334" t="n">
        <f aca="false">(A6000*I6000)/J5998*K5998</f>
        <v>1581.849</v>
      </c>
      <c r="K6000" s="335" t="n">
        <f aca="false">H6000-J6000</f>
        <v>1018.151</v>
      </c>
      <c r="L6000" s="330"/>
      <c r="M6000" s="262"/>
      <c r="N6000" s="262" t="n">
        <v>871.3575</v>
      </c>
      <c r="O6000" s="262" t="n">
        <v>9.93</v>
      </c>
      <c r="P6000" s="262" t="n">
        <v>1307.0362</v>
      </c>
      <c r="Q6000" s="262" t="n">
        <v>1176.3326</v>
      </c>
      <c r="R6000" s="331" t="n">
        <f aca="false">A6000*F6000</f>
        <v>14.6</v>
      </c>
    </row>
    <row r="6001" s="1" customFormat="true" ht="12.75" hidden="false" customHeight="false" outlineLevel="0" collapsed="false">
      <c r="A6001" s="262" t="n">
        <v>5</v>
      </c>
      <c r="B6001" s="332" t="s">
        <v>837</v>
      </c>
      <c r="C6001" s="332" t="s">
        <v>833</v>
      </c>
      <c r="D6001" s="332" t="s">
        <v>1304</v>
      </c>
      <c r="E6001" s="262"/>
      <c r="F6001" s="331" t="n">
        <v>0.09</v>
      </c>
      <c r="G6001" s="333" t="n">
        <v>100</v>
      </c>
      <c r="H6001" s="333" t="n">
        <f aca="false">A6001*G6001*(1-H5998/100)</f>
        <v>500</v>
      </c>
      <c r="I6001" s="334" t="n">
        <v>34.58</v>
      </c>
      <c r="J6001" s="334" t="n">
        <f aca="false">(A6001*I6001)/J5998*K5998</f>
        <v>156.94</v>
      </c>
      <c r="K6001" s="335" t="n">
        <f aca="false">H6001-J6001</f>
        <v>343.06</v>
      </c>
      <c r="L6001" s="330"/>
      <c r="M6001" s="262"/>
      <c r="N6001" s="262" t="n">
        <v>34.58</v>
      </c>
      <c r="O6001" s="262" t="n">
        <v>0.38</v>
      </c>
      <c r="P6001" s="262" t="n">
        <v>51.87</v>
      </c>
      <c r="Q6001" s="262" t="n">
        <v>51.87</v>
      </c>
      <c r="R6001" s="331" t="n">
        <f aca="false">A6001*F6001</f>
        <v>0.45</v>
      </c>
    </row>
    <row r="6002" s="1" customFormat="true" ht="12.75" hidden="false" customHeight="false" outlineLevel="0" collapsed="false">
      <c r="A6002" s="262" t="n">
        <v>5</v>
      </c>
      <c r="B6002" s="332" t="s">
        <v>844</v>
      </c>
      <c r="C6002" s="332" t="s">
        <v>842</v>
      </c>
      <c r="D6002" s="332" t="s">
        <v>1305</v>
      </c>
      <c r="E6002" s="262"/>
      <c r="F6002" s="331" t="n">
        <v>0.03</v>
      </c>
      <c r="G6002" s="333" t="n">
        <v>100</v>
      </c>
      <c r="H6002" s="333" t="n">
        <f aca="false">A6002*G6002*(1-H5998/100)</f>
        <v>500</v>
      </c>
      <c r="I6002" s="334" t="n">
        <v>22.75</v>
      </c>
      <c r="J6002" s="334" t="n">
        <f aca="false">(A6002*I6002)/J5998*K5998</f>
        <v>103.25</v>
      </c>
      <c r="K6002" s="335" t="n">
        <f aca="false">H6002-J6002</f>
        <v>396.75</v>
      </c>
      <c r="L6002" s="330"/>
      <c r="M6002" s="262"/>
      <c r="N6002" s="262" t="n">
        <v>22.75</v>
      </c>
      <c r="O6002" s="262" t="n">
        <v>0.25</v>
      </c>
      <c r="P6002" s="262" t="n">
        <v>50</v>
      </c>
      <c r="Q6002" s="262" t="n">
        <v>29.575</v>
      </c>
      <c r="R6002" s="331" t="n">
        <f aca="false">A6002*F6002</f>
        <v>0.15</v>
      </c>
    </row>
    <row r="6003" s="1" customFormat="true" ht="12.75" hidden="false" customHeight="false" outlineLevel="0" collapsed="false">
      <c r="A6003" s="336" t="n">
        <f aca="false">SUM(A5999:A6002)</f>
        <v>17</v>
      </c>
      <c r="B6003" s="336" t="s">
        <v>377</v>
      </c>
      <c r="C6003" s="336"/>
      <c r="D6003" s="336"/>
      <c r="E6003" s="336"/>
      <c r="F6003" s="337" t="n">
        <f aca="false">R6003</f>
        <v>27.7</v>
      </c>
      <c r="G6003" s="338"/>
      <c r="H6003" s="339" t="n">
        <f aca="false">SUM(H5999:H6002)</f>
        <v>7100</v>
      </c>
      <c r="I6003" s="340"/>
      <c r="J6003" s="341" t="n">
        <f aca="false">SUM(J5999:J6002)</f>
        <v>3287.539</v>
      </c>
      <c r="K6003" s="335" t="n">
        <f aca="false">SUM(K5999:K6002)</f>
        <v>3812.461</v>
      </c>
      <c r="L6003" s="330"/>
      <c r="M6003" s="262"/>
      <c r="N6003" s="262"/>
      <c r="O6003" s="262"/>
      <c r="P6003" s="262"/>
      <c r="Q6003" s="262"/>
      <c r="R6003" s="331" t="n">
        <f aca="false">SUM(R5999:R6002)</f>
        <v>27.7</v>
      </c>
    </row>
    <row r="6004" s="1" customFormat="true" ht="12.75" hidden="false" customHeight="false" outlineLevel="0" collapsed="false">
      <c r="A6004" s="262"/>
      <c r="B6004" s="272" t="s">
        <v>914</v>
      </c>
      <c r="C6004" s="342"/>
      <c r="D6004" s="342"/>
      <c r="E6004" s="262"/>
      <c r="F6004" s="262"/>
      <c r="G6004" s="333"/>
      <c r="H6004" s="343" t="n">
        <v>0</v>
      </c>
      <c r="I6004" s="344" t="n">
        <f aca="false">K6005/J6005</f>
        <v>1.15967019706838</v>
      </c>
      <c r="J6004" s="345"/>
      <c r="K6004" s="335"/>
      <c r="L6004" s="330"/>
      <c r="M6004" s="262"/>
      <c r="N6004" s="262"/>
      <c r="O6004" s="262"/>
      <c r="P6004" s="262"/>
      <c r="Q6004" s="262"/>
      <c r="R6004" s="331"/>
    </row>
    <row r="6005" s="1" customFormat="true" ht="13.5" hidden="false" customHeight="false" outlineLevel="0" collapsed="false">
      <c r="A6005" s="346"/>
      <c r="B6005" s="346" t="s">
        <v>915</v>
      </c>
      <c r="C6005" s="346"/>
      <c r="D6005" s="346"/>
      <c r="E6005" s="346"/>
      <c r="F6005" s="347"/>
      <c r="G6005" s="348"/>
      <c r="H6005" s="349" t="n">
        <f aca="false">SUM(H6003:H6004)</f>
        <v>7100</v>
      </c>
      <c r="I6005" s="350" t="n">
        <f aca="false">K6005/H6005</f>
        <v>0.536966338028169</v>
      </c>
      <c r="J6005" s="351" t="n">
        <f aca="false">SUM(J6003:J6004)</f>
        <v>3287.539</v>
      </c>
      <c r="K6005" s="352" t="n">
        <f aca="false">H6005-J6005</f>
        <v>3812.461</v>
      </c>
      <c r="L6005" s="330"/>
      <c r="M6005" s="262"/>
      <c r="N6005" s="262"/>
      <c r="O6005" s="262"/>
      <c r="P6005" s="262"/>
      <c r="Q6005" s="262"/>
      <c r="R6005" s="331"/>
    </row>
    <row r="6006" s="1" customFormat="true" ht="13.5" hidden="false" customHeight="false" outlineLevel="0" collapsed="false">
      <c r="A6006" s="262"/>
      <c r="B6006" s="332"/>
      <c r="C6006" s="342"/>
      <c r="D6006" s="342"/>
      <c r="E6006" s="262"/>
      <c r="F6006" s="262"/>
      <c r="G6006" s="262"/>
      <c r="H6006" s="262"/>
      <c r="I6006" s="354"/>
      <c r="J6006" s="354"/>
      <c r="K6006" s="355"/>
      <c r="L6006" s="330"/>
      <c r="M6006" s="262"/>
      <c r="N6006" s="262"/>
      <c r="O6006" s="262"/>
      <c r="P6006" s="262"/>
      <c r="Q6006" s="262"/>
      <c r="R6006" s="331"/>
    </row>
    <row r="6007" s="1" customFormat="true" ht="13.5" hidden="false" customHeight="false" outlineLevel="0" collapsed="false">
      <c r="A6007" s="322"/>
      <c r="B6007" s="323" t="s">
        <v>1529</v>
      </c>
      <c r="C6007" s="324" t="s">
        <v>3834</v>
      </c>
      <c r="D6007" s="325" t="n">
        <v>42819</v>
      </c>
      <c r="E6007" s="322"/>
      <c r="F6007" s="322" t="s">
        <v>5572</v>
      </c>
      <c r="G6007" s="324"/>
      <c r="H6007" s="326" t="n">
        <v>5</v>
      </c>
      <c r="I6007" s="327" t="s">
        <v>358</v>
      </c>
      <c r="J6007" s="328" t="n">
        <v>65</v>
      </c>
      <c r="K6007" s="329" t="n">
        <v>59</v>
      </c>
      <c r="L6007" s="330"/>
      <c r="M6007" s="262"/>
      <c r="N6007" s="262"/>
      <c r="O6007" s="262"/>
      <c r="P6007" s="262"/>
      <c r="Q6007" s="262"/>
      <c r="R6007" s="331"/>
    </row>
    <row r="6008" s="1" customFormat="true" ht="12.75" hidden="false" customHeight="false" outlineLevel="0" collapsed="false">
      <c r="A6008" s="262" t="n">
        <v>4</v>
      </c>
      <c r="B6008" s="332" t="s">
        <v>5573</v>
      </c>
      <c r="C6008" s="332" t="s">
        <v>5574</v>
      </c>
      <c r="D6008" s="332" t="s">
        <v>5575</v>
      </c>
      <c r="E6008" s="262"/>
      <c r="F6008" s="331" t="n">
        <v>102</v>
      </c>
      <c r="G6008" s="333" t="n">
        <v>20603</v>
      </c>
      <c r="H6008" s="333" t="n">
        <f aca="false">A6008*G6008*(1-H6007/100)</f>
        <v>78291.4</v>
      </c>
      <c r="I6008" s="334" t="n">
        <v>15261.48</v>
      </c>
      <c r="J6008" s="334" t="n">
        <f aca="false">(A6008*I6008)/J6007*K6007</f>
        <v>55410.912</v>
      </c>
      <c r="K6008" s="335" t="n">
        <f aca="false">H6008-J6008</f>
        <v>22880.488</v>
      </c>
      <c r="L6008" s="330"/>
      <c r="M6008" s="262"/>
      <c r="N6008" s="262" t="n">
        <v>15261.48</v>
      </c>
      <c r="O6008" s="262" t="n">
        <v>173.92</v>
      </c>
      <c r="P6008" s="262" t="n">
        <v>22892.22</v>
      </c>
      <c r="Q6008" s="262" t="n">
        <v>20602.998</v>
      </c>
      <c r="R6008" s="331" t="n">
        <f aca="false">A6008*F6008</f>
        <v>408</v>
      </c>
    </row>
    <row r="6009" s="1" customFormat="true" ht="12.75" hidden="false" customHeight="false" outlineLevel="0" collapsed="false">
      <c r="A6009" s="262" t="n">
        <v>4</v>
      </c>
      <c r="B6009" s="332" t="s">
        <v>5287</v>
      </c>
      <c r="C6009" s="332" t="s">
        <v>2663</v>
      </c>
      <c r="D6009" s="332" t="s">
        <v>5288</v>
      </c>
      <c r="E6009" s="262"/>
      <c r="F6009" s="331" t="n">
        <v>45</v>
      </c>
      <c r="G6009" s="333" t="n">
        <v>7894</v>
      </c>
      <c r="H6009" s="333" t="n">
        <f aca="false">A6009*G6009*(1-H6007/100)</f>
        <v>29997.2</v>
      </c>
      <c r="I6009" s="334" t="n">
        <v>6072.3</v>
      </c>
      <c r="J6009" s="334" t="n">
        <f aca="false">(A6009*I6009)/J6007*K6007</f>
        <v>22047.12</v>
      </c>
      <c r="K6009" s="335" t="n">
        <f aca="false">H6009-J6009</f>
        <v>7950.08</v>
      </c>
      <c r="L6009" s="330"/>
      <c r="M6009" s="262"/>
      <c r="N6009" s="262" t="n">
        <v>6072.3</v>
      </c>
      <c r="O6009" s="262" t="n">
        <v>69.2</v>
      </c>
      <c r="P6009" s="262" t="n">
        <v>9100</v>
      </c>
      <c r="Q6009" s="262" t="n">
        <v>7893.99</v>
      </c>
      <c r="R6009" s="331" t="n">
        <f aca="false">A6009*F6009</f>
        <v>180</v>
      </c>
    </row>
    <row r="6010" s="1" customFormat="true" ht="12.75" hidden="false" customHeight="false" outlineLevel="0" collapsed="false">
      <c r="A6010" s="262" t="n">
        <v>6</v>
      </c>
      <c r="B6010" s="332" t="s">
        <v>2851</v>
      </c>
      <c r="C6010" s="332" t="s">
        <v>1636</v>
      </c>
      <c r="D6010" s="332" t="s">
        <v>1637</v>
      </c>
      <c r="E6010" s="262"/>
      <c r="F6010" s="331" t="n">
        <v>4.08</v>
      </c>
      <c r="G6010" s="333" t="n">
        <v>2862</v>
      </c>
      <c r="H6010" s="333" t="n">
        <f aca="false">A6010*G6010*(1-H6007/100)</f>
        <v>16313.4</v>
      </c>
      <c r="I6010" s="334" t="n">
        <v>2120.3</v>
      </c>
      <c r="J6010" s="334" t="n">
        <f aca="false">(A6010*I6010)/J6007*K6007</f>
        <v>11547.48</v>
      </c>
      <c r="K6010" s="335" t="n">
        <f aca="false">H6010-J6010</f>
        <v>4765.92</v>
      </c>
      <c r="L6010" s="330"/>
      <c r="M6010" s="262"/>
      <c r="N6010" s="262" t="n">
        <v>2120.3</v>
      </c>
      <c r="O6010" s="262" t="n">
        <v>23.3</v>
      </c>
      <c r="P6010" s="262" t="n">
        <v>3500</v>
      </c>
      <c r="Q6010" s="262" t="n">
        <v>2862.405</v>
      </c>
      <c r="R6010" s="331" t="n">
        <f aca="false">A6010*F6010</f>
        <v>24.48</v>
      </c>
    </row>
    <row r="6011" s="1" customFormat="true" ht="12.75" hidden="false" customHeight="false" outlineLevel="0" collapsed="false">
      <c r="A6011" s="262"/>
      <c r="B6011" s="272" t="s">
        <v>1365</v>
      </c>
      <c r="C6011" s="332"/>
      <c r="D6011" s="332"/>
      <c r="E6011" s="262"/>
      <c r="F6011" s="331"/>
      <c r="G6011" s="333"/>
      <c r="H6011" s="333"/>
      <c r="I6011" s="334"/>
      <c r="J6011" s="334"/>
      <c r="K6011" s="335"/>
      <c r="L6011" s="330"/>
      <c r="M6011" s="262"/>
      <c r="N6011" s="262"/>
      <c r="O6011" s="262"/>
      <c r="P6011" s="262"/>
      <c r="Q6011" s="262"/>
      <c r="R6011" s="331"/>
    </row>
    <row r="6012" s="1" customFormat="true" ht="12.75" hidden="false" customHeight="false" outlineLevel="0" collapsed="false">
      <c r="A6012" s="262" t="n">
        <v>2</v>
      </c>
      <c r="B6012" s="332" t="s">
        <v>5576</v>
      </c>
      <c r="C6012" s="332" t="s">
        <v>5577</v>
      </c>
      <c r="D6012" s="332" t="s">
        <v>5578</v>
      </c>
      <c r="E6012" s="262"/>
      <c r="F6012" s="331"/>
      <c r="G6012" s="333" t="n">
        <v>1108</v>
      </c>
      <c r="H6012" s="333" t="n">
        <f aca="false">A6012*G6012*(1-H6007/100)</f>
        <v>2105.2</v>
      </c>
      <c r="I6012" s="334" t="n">
        <v>820.4625</v>
      </c>
      <c r="J6012" s="334" t="n">
        <f aca="false">(A6012*I6012)/J6007*K6007</f>
        <v>1489.455</v>
      </c>
      <c r="K6012" s="335" t="n">
        <f aca="false">H6012-J6012</f>
        <v>615.745</v>
      </c>
      <c r="L6012" s="330"/>
      <c r="M6012" s="262"/>
      <c r="N6012" s="262" t="n">
        <v>820.4625</v>
      </c>
      <c r="O6012" s="262" t="n">
        <v>9.35</v>
      </c>
      <c r="P6012" s="262"/>
      <c r="Q6012" s="262" t="n">
        <v>1107.6244</v>
      </c>
      <c r="R6012" s="331" t="n">
        <f aca="false">A6012*F6012</f>
        <v>0</v>
      </c>
    </row>
    <row r="6013" s="1" customFormat="true" ht="12.75" hidden="false" customHeight="false" outlineLevel="0" collapsed="false">
      <c r="A6013" s="262" t="n">
        <v>12</v>
      </c>
      <c r="B6013" s="332" t="s">
        <v>5509</v>
      </c>
      <c r="C6013" s="332" t="s">
        <v>3543</v>
      </c>
      <c r="D6013" s="332" t="s">
        <v>5510</v>
      </c>
      <c r="E6013" s="262"/>
      <c r="F6013" s="331"/>
      <c r="G6013" s="333" t="n">
        <v>329</v>
      </c>
      <c r="H6013" s="333" t="n">
        <f aca="false">A6013*G6013*(1-H6007/100)</f>
        <v>3750.6</v>
      </c>
      <c r="I6013" s="334" t="n">
        <v>243.88</v>
      </c>
      <c r="J6013" s="334" t="n">
        <f aca="false">(A6013*I6013)/J6007*K6007</f>
        <v>2656.416</v>
      </c>
      <c r="K6013" s="335" t="n">
        <f aca="false">H6013-J6013</f>
        <v>1094.184</v>
      </c>
      <c r="L6013" s="330"/>
      <c r="M6013" s="262"/>
      <c r="N6013" s="262" t="n">
        <v>243.88</v>
      </c>
      <c r="O6013" s="262" t="n">
        <v>2.68</v>
      </c>
      <c r="P6013" s="262" t="n">
        <v>370</v>
      </c>
      <c r="Q6013" s="262" t="n">
        <v>329.238</v>
      </c>
      <c r="R6013" s="331" t="n">
        <f aca="false">A6013*F6013</f>
        <v>0</v>
      </c>
    </row>
    <row r="6014" s="1" customFormat="true" ht="12.75" hidden="false" customHeight="false" outlineLevel="0" collapsed="false">
      <c r="A6014" s="262" t="n">
        <v>16</v>
      </c>
      <c r="B6014" s="332" t="s">
        <v>5513</v>
      </c>
      <c r="C6014" s="332" t="s">
        <v>5514</v>
      </c>
      <c r="D6014" s="332" t="s">
        <v>5515</v>
      </c>
      <c r="E6014" s="262"/>
      <c r="F6014" s="331" t="n">
        <v>0.01</v>
      </c>
      <c r="G6014" s="333" t="n">
        <v>70</v>
      </c>
      <c r="H6014" s="333" t="n">
        <f aca="false">A6014*G6014*(1-H6007/100)</f>
        <v>1064</v>
      </c>
      <c r="I6014" s="334" t="n">
        <v>23.4</v>
      </c>
      <c r="J6014" s="334" t="n">
        <f aca="false">(A6014*I6014)/J6007*K6007</f>
        <v>339.84</v>
      </c>
      <c r="K6014" s="335" t="n">
        <f aca="false">H6014-J6014</f>
        <v>724.16</v>
      </c>
      <c r="L6014" s="330"/>
      <c r="M6014" s="262"/>
      <c r="N6014" s="262" t="n">
        <v>23.4</v>
      </c>
      <c r="O6014" s="262" t="n">
        <v>0.18</v>
      </c>
      <c r="P6014" s="262" t="n">
        <v>90</v>
      </c>
      <c r="Q6014" s="262" t="n">
        <v>70.2</v>
      </c>
      <c r="R6014" s="331" t="n">
        <f aca="false">A6014*F6014</f>
        <v>0.16</v>
      </c>
    </row>
    <row r="6015" s="1" customFormat="true" ht="12.75" hidden="false" customHeight="false" outlineLevel="0" collapsed="false">
      <c r="A6015" s="336" t="n">
        <f aca="false">SUM(A6008:A6014)</f>
        <v>44</v>
      </c>
      <c r="B6015" s="336" t="s">
        <v>377</v>
      </c>
      <c r="C6015" s="336"/>
      <c r="D6015" s="336"/>
      <c r="E6015" s="336"/>
      <c r="F6015" s="337" t="n">
        <f aca="false">R6015</f>
        <v>612.64</v>
      </c>
      <c r="G6015" s="338"/>
      <c r="H6015" s="339" t="n">
        <f aca="false">SUM(H6008:H6014)</f>
        <v>131521.8</v>
      </c>
      <c r="I6015" s="340"/>
      <c r="J6015" s="341" t="n">
        <f aca="false">SUM(J6008:J6014)</f>
        <v>93491.223</v>
      </c>
      <c r="K6015" s="335" t="n">
        <f aca="false">SUM(K6008:K6014)</f>
        <v>38030.577</v>
      </c>
      <c r="L6015" s="330"/>
      <c r="M6015" s="262"/>
      <c r="N6015" s="262"/>
      <c r="O6015" s="262"/>
      <c r="P6015" s="262"/>
      <c r="Q6015" s="262"/>
      <c r="R6015" s="331" t="n">
        <f aca="false">SUM(R6008:R6014)</f>
        <v>612.64</v>
      </c>
    </row>
    <row r="6016" s="1" customFormat="true" ht="12.75" hidden="false" customHeight="false" outlineLevel="0" collapsed="false">
      <c r="A6016" s="262"/>
      <c r="B6016" s="272" t="s">
        <v>914</v>
      </c>
      <c r="C6016" s="342"/>
      <c r="D6016" s="342"/>
      <c r="E6016" s="262"/>
      <c r="F6016" s="262"/>
      <c r="G6016" s="333"/>
      <c r="H6016" s="343" t="n">
        <v>0</v>
      </c>
      <c r="I6016" s="344" t="n">
        <f aca="false">K6017/J6017</f>
        <v>0.406782324368567</v>
      </c>
      <c r="J6016" s="345"/>
      <c r="K6016" s="335"/>
      <c r="L6016" s="330"/>
      <c r="M6016" s="262"/>
      <c r="N6016" s="262"/>
      <c r="O6016" s="262"/>
      <c r="P6016" s="262"/>
      <c r="Q6016" s="262"/>
      <c r="R6016" s="331"/>
    </row>
    <row r="6017" s="1" customFormat="true" ht="13.5" hidden="false" customHeight="false" outlineLevel="0" collapsed="false">
      <c r="A6017" s="346"/>
      <c r="B6017" s="346" t="s">
        <v>915</v>
      </c>
      <c r="C6017" s="346"/>
      <c r="D6017" s="346"/>
      <c r="E6017" s="346"/>
      <c r="F6017" s="347"/>
      <c r="G6017" s="348"/>
      <c r="H6017" s="349" t="n">
        <f aca="false">SUM(H6015:H6016)</f>
        <v>131521.8</v>
      </c>
      <c r="I6017" s="350" t="n">
        <f aca="false">K6017/H6017</f>
        <v>0.289157972290525</v>
      </c>
      <c r="J6017" s="351" t="n">
        <f aca="false">SUM(J6015:J6016)</f>
        <v>93491.223</v>
      </c>
      <c r="K6017" s="352" t="n">
        <f aca="false">H6017-J6017</f>
        <v>38030.577</v>
      </c>
      <c r="L6017" s="330"/>
      <c r="M6017" s="262"/>
      <c r="N6017" s="262"/>
      <c r="O6017" s="262"/>
      <c r="P6017" s="262"/>
      <c r="Q6017" s="262"/>
      <c r="R6017" s="331"/>
    </row>
    <row r="6018" s="1" customFormat="true" ht="13.5" hidden="false" customHeight="false" outlineLevel="0" collapsed="false">
      <c r="A6018" s="262"/>
      <c r="B6018" s="332"/>
      <c r="C6018" s="342"/>
      <c r="D6018" s="342"/>
      <c r="E6018" s="262"/>
      <c r="F6018" s="262"/>
      <c r="G6018" s="262"/>
      <c r="H6018" s="262"/>
      <c r="I6018" s="354"/>
      <c r="J6018" s="354"/>
      <c r="K6018" s="355"/>
      <c r="L6018" s="330"/>
      <c r="M6018" s="262"/>
      <c r="N6018" s="262"/>
      <c r="O6018" s="262"/>
      <c r="P6018" s="262"/>
      <c r="Q6018" s="262"/>
      <c r="R6018" s="331"/>
    </row>
    <row r="6019" s="1" customFormat="true" ht="13.5" hidden="false" customHeight="false" outlineLevel="0" collapsed="false">
      <c r="A6019" s="322"/>
      <c r="B6019" s="323" t="s">
        <v>3932</v>
      </c>
      <c r="C6019" s="324" t="s">
        <v>5579</v>
      </c>
      <c r="D6019" s="325" t="n">
        <v>42819</v>
      </c>
      <c r="E6019" s="322"/>
      <c r="F6019" s="322" t="s">
        <v>5580</v>
      </c>
      <c r="G6019" s="324"/>
      <c r="H6019" s="326" t="n">
        <v>0</v>
      </c>
      <c r="I6019" s="327" t="s">
        <v>358</v>
      </c>
      <c r="J6019" s="328" t="n">
        <v>65</v>
      </c>
      <c r="K6019" s="329" t="n">
        <v>59</v>
      </c>
      <c r="L6019" s="330"/>
      <c r="M6019" s="262"/>
      <c r="N6019" s="262"/>
      <c r="O6019" s="262"/>
      <c r="P6019" s="262"/>
      <c r="Q6019" s="262"/>
      <c r="R6019" s="331"/>
    </row>
    <row r="6020" s="1" customFormat="true" ht="12.75" hidden="false" customHeight="false" outlineLevel="0" collapsed="false">
      <c r="A6020" s="262" t="n">
        <v>5</v>
      </c>
      <c r="B6020" s="332" t="s">
        <v>777</v>
      </c>
      <c r="C6020" s="332" t="s">
        <v>775</v>
      </c>
      <c r="D6020" s="332" t="s">
        <v>1046</v>
      </c>
      <c r="E6020" s="262"/>
      <c r="F6020" s="331" t="n">
        <v>2.5</v>
      </c>
      <c r="G6020" s="333" t="n">
        <v>781</v>
      </c>
      <c r="H6020" s="333" t="n">
        <f aca="false">A6020*G6020*(1-H6019/100)</f>
        <v>3905</v>
      </c>
      <c r="I6020" s="334" t="n">
        <v>624.455</v>
      </c>
      <c r="J6020" s="334" t="n">
        <f aca="false">(A6020*I6020)/J6019*K6019</f>
        <v>2834.065</v>
      </c>
      <c r="K6020" s="335" t="n">
        <f aca="false">H6020-J6020</f>
        <v>1070.935</v>
      </c>
      <c r="L6020" s="330"/>
      <c r="M6020" s="262"/>
      <c r="N6020" s="262" t="n">
        <v>624.455</v>
      </c>
      <c r="O6020" s="262" t="n">
        <v>7.39</v>
      </c>
      <c r="P6020" s="262" t="n">
        <v>750</v>
      </c>
      <c r="Q6020" s="262" t="n">
        <v>780.5687</v>
      </c>
      <c r="R6020" s="331" t="n">
        <f aca="false">A6020*F6020</f>
        <v>12.5</v>
      </c>
    </row>
    <row r="6021" s="1" customFormat="true" ht="12.75" hidden="false" customHeight="false" outlineLevel="0" collapsed="false">
      <c r="A6021" s="262" t="n">
        <v>3</v>
      </c>
      <c r="B6021" s="332" t="s">
        <v>3528</v>
      </c>
      <c r="C6021" s="332" t="s">
        <v>3529</v>
      </c>
      <c r="D6021" s="332" t="s">
        <v>3530</v>
      </c>
      <c r="E6021" s="262"/>
      <c r="F6021" s="331" t="n">
        <v>4.8</v>
      </c>
      <c r="G6021" s="333" t="n">
        <v>870</v>
      </c>
      <c r="H6021" s="333" t="n">
        <f aca="false">A6021*G6021*(1-H6019/100)</f>
        <v>2610</v>
      </c>
      <c r="I6021" s="334" t="n">
        <v>644.085</v>
      </c>
      <c r="J6021" s="334" t="n">
        <f aca="false">(A6021*I6021)/J6019*K6019</f>
        <v>1753.893</v>
      </c>
      <c r="K6021" s="335" t="n">
        <f aca="false">H6021-J6021</f>
        <v>856.107</v>
      </c>
      <c r="L6021" s="330"/>
      <c r="M6021" s="262"/>
      <c r="N6021" s="262" t="n">
        <v>644.085</v>
      </c>
      <c r="O6021" s="262" t="n">
        <v>7.34</v>
      </c>
      <c r="P6021" s="262" t="n">
        <v>966.1275</v>
      </c>
      <c r="Q6021" s="262" t="n">
        <v>869.5148</v>
      </c>
      <c r="R6021" s="331" t="n">
        <f aca="false">A6021*F6021</f>
        <v>14.4</v>
      </c>
    </row>
    <row r="6022" s="1" customFormat="true" ht="12.75" hidden="false" customHeight="false" outlineLevel="0" collapsed="false">
      <c r="A6022" s="262" t="n">
        <v>1</v>
      </c>
      <c r="B6022" s="332" t="s">
        <v>3531</v>
      </c>
      <c r="C6022" s="332" t="s">
        <v>3532</v>
      </c>
      <c r="D6022" s="332" t="s">
        <v>3533</v>
      </c>
      <c r="E6022" s="262"/>
      <c r="F6022" s="331" t="n">
        <v>4.8</v>
      </c>
      <c r="G6022" s="333" t="n">
        <v>870</v>
      </c>
      <c r="H6022" s="333" t="n">
        <f aca="false">A6022*G6022*(1-H6019/100)</f>
        <v>870</v>
      </c>
      <c r="I6022" s="334" t="n">
        <v>644.085</v>
      </c>
      <c r="J6022" s="334" t="n">
        <f aca="false">(A6022*I6022)/J6019*K6019</f>
        <v>584.631</v>
      </c>
      <c r="K6022" s="335" t="n">
        <f aca="false">H6022-J6022</f>
        <v>285.369</v>
      </c>
      <c r="L6022" s="330"/>
      <c r="M6022" s="262"/>
      <c r="N6022" s="262" t="n">
        <v>644.085</v>
      </c>
      <c r="O6022" s="262" t="n">
        <v>7.34</v>
      </c>
      <c r="P6022" s="262" t="n">
        <v>966.1275</v>
      </c>
      <c r="Q6022" s="262" t="n">
        <v>869.5148</v>
      </c>
      <c r="R6022" s="331" t="n">
        <f aca="false">A6022*F6022</f>
        <v>4.8</v>
      </c>
    </row>
    <row r="6023" s="1" customFormat="true" ht="12.75" hidden="false" customHeight="false" outlineLevel="0" collapsed="false">
      <c r="A6023" s="262" t="n">
        <v>5</v>
      </c>
      <c r="B6023" s="332" t="s">
        <v>5581</v>
      </c>
      <c r="C6023" s="332" t="s">
        <v>5582</v>
      </c>
      <c r="D6023" s="332" t="s">
        <v>5583</v>
      </c>
      <c r="E6023" s="262"/>
      <c r="F6023" s="331" t="n">
        <v>31</v>
      </c>
      <c r="G6023" s="333" t="n">
        <v>4994</v>
      </c>
      <c r="H6023" s="333" t="n">
        <f aca="false">A6023*G6023*(1-H6019/100)</f>
        <v>24970</v>
      </c>
      <c r="I6023" s="334" t="n">
        <v>3699.54</v>
      </c>
      <c r="J6023" s="334" t="n">
        <f aca="false">(A6023*I6023)/J6019*K6019</f>
        <v>16790.22</v>
      </c>
      <c r="K6023" s="335" t="n">
        <f aca="false">H6023-J6023</f>
        <v>8179.78</v>
      </c>
      <c r="L6023" s="330"/>
      <c r="M6023" s="262"/>
      <c r="N6023" s="262" t="n">
        <v>3699.54</v>
      </c>
      <c r="O6023" s="262" t="n">
        <v>42.16</v>
      </c>
      <c r="P6023" s="262" t="n">
        <v>5549.31</v>
      </c>
      <c r="Q6023" s="262" t="n">
        <v>4994.379</v>
      </c>
      <c r="R6023" s="331" t="n">
        <f aca="false">A6023*F6023</f>
        <v>155</v>
      </c>
    </row>
    <row r="6024" s="1" customFormat="true" ht="12.75" hidden="false" customHeight="false" outlineLevel="0" collapsed="false">
      <c r="A6024" s="262" t="n">
        <v>6</v>
      </c>
      <c r="B6024" s="332" t="s">
        <v>2851</v>
      </c>
      <c r="C6024" s="332" t="s">
        <v>1636</v>
      </c>
      <c r="D6024" s="332" t="s">
        <v>1637</v>
      </c>
      <c r="E6024" s="262"/>
      <c r="F6024" s="331" t="n">
        <v>4.08</v>
      </c>
      <c r="G6024" s="333" t="n">
        <v>2862</v>
      </c>
      <c r="H6024" s="333" t="n">
        <f aca="false">A6024*G6024*(1-H6019/100)</f>
        <v>17172</v>
      </c>
      <c r="I6024" s="334" t="n">
        <v>2120.3</v>
      </c>
      <c r="J6024" s="334" t="n">
        <f aca="false">(A6024*I6024)/J6019*K6019</f>
        <v>11547.48</v>
      </c>
      <c r="K6024" s="335" t="n">
        <f aca="false">H6024-J6024</f>
        <v>5624.52</v>
      </c>
      <c r="L6024" s="330"/>
      <c r="M6024" s="262"/>
      <c r="N6024" s="262" t="n">
        <v>2120.3</v>
      </c>
      <c r="O6024" s="262" t="n">
        <v>23.3</v>
      </c>
      <c r="P6024" s="262" t="n">
        <v>3500</v>
      </c>
      <c r="Q6024" s="262" t="n">
        <v>2862.405</v>
      </c>
      <c r="R6024" s="331" t="n">
        <f aca="false">A6024*F6024</f>
        <v>24.48</v>
      </c>
    </row>
    <row r="6025" s="1" customFormat="true" ht="12.75" hidden="false" customHeight="false" outlineLevel="0" collapsed="false">
      <c r="A6025" s="262" t="n">
        <v>6</v>
      </c>
      <c r="B6025" s="332" t="s">
        <v>3936</v>
      </c>
      <c r="C6025" s="332" t="s">
        <v>1636</v>
      </c>
      <c r="D6025" s="332" t="s">
        <v>3937</v>
      </c>
      <c r="E6025" s="262"/>
      <c r="F6025" s="331" t="n">
        <v>4.08</v>
      </c>
      <c r="G6025" s="333" t="n">
        <v>2862</v>
      </c>
      <c r="H6025" s="333" t="n">
        <f aca="false">A6025*G6025*(1-H6019/100)</f>
        <v>17172</v>
      </c>
      <c r="I6025" s="334" t="n">
        <v>2120.3</v>
      </c>
      <c r="J6025" s="334" t="n">
        <f aca="false">(A6025*I6025)/J6019*K6019</f>
        <v>11547.48</v>
      </c>
      <c r="K6025" s="335" t="n">
        <f aca="false">H6025-J6025</f>
        <v>5624.52</v>
      </c>
      <c r="L6025" s="330"/>
      <c r="M6025" s="262"/>
      <c r="N6025" s="262" t="n">
        <v>2120.3</v>
      </c>
      <c r="O6025" s="262" t="n">
        <v>23.3</v>
      </c>
      <c r="P6025" s="262" t="n">
        <v>3500</v>
      </c>
      <c r="Q6025" s="262" t="n">
        <v>2862.405</v>
      </c>
      <c r="R6025" s="331" t="n">
        <f aca="false">A6025*F6025</f>
        <v>24.48</v>
      </c>
    </row>
    <row r="6026" s="1" customFormat="true" ht="12.75" hidden="false" customHeight="false" outlineLevel="0" collapsed="false">
      <c r="A6026" s="262" t="n">
        <v>10</v>
      </c>
      <c r="B6026" s="332" t="s">
        <v>5584</v>
      </c>
      <c r="C6026" s="332" t="s">
        <v>5435</v>
      </c>
      <c r="D6026" s="332" t="s">
        <v>5585</v>
      </c>
      <c r="E6026" s="262"/>
      <c r="F6026" s="331" t="n">
        <v>5.45</v>
      </c>
      <c r="G6026" s="333" t="n">
        <v>9214</v>
      </c>
      <c r="H6026" s="333" t="n">
        <f aca="false">A6026*G6026*(1-H6019/100)</f>
        <v>92140</v>
      </c>
      <c r="I6026" s="334" t="n">
        <v>6142.5</v>
      </c>
      <c r="J6026" s="334" t="n">
        <f aca="false">(A6026*I6026)/J6019*K6019</f>
        <v>55755</v>
      </c>
      <c r="K6026" s="335" t="n">
        <f aca="false">H6026-J6026</f>
        <v>36385</v>
      </c>
      <c r="L6026" s="330"/>
      <c r="M6026" s="262"/>
      <c r="N6026" s="262" t="n">
        <v>6142.5</v>
      </c>
      <c r="O6026" s="262" t="n">
        <v>63</v>
      </c>
      <c r="P6026" s="262" t="n">
        <v>12500</v>
      </c>
      <c r="Q6026" s="262" t="n">
        <v>9213.75</v>
      </c>
      <c r="R6026" s="331" t="n">
        <f aca="false">A6026*F6026</f>
        <v>54.5</v>
      </c>
    </row>
    <row r="6027" s="1" customFormat="true" ht="12.75" hidden="false" customHeight="false" outlineLevel="0" collapsed="false">
      <c r="A6027" s="262" t="n">
        <v>10</v>
      </c>
      <c r="B6027" s="332" t="s">
        <v>1016</v>
      </c>
      <c r="C6027" s="332" t="s">
        <v>1263</v>
      </c>
      <c r="D6027" s="332" t="s">
        <v>1018</v>
      </c>
      <c r="E6027" s="262"/>
      <c r="F6027" s="331" t="n">
        <v>0.71</v>
      </c>
      <c r="G6027" s="333" t="n">
        <v>930</v>
      </c>
      <c r="H6027" s="333" t="n">
        <f aca="false">A6027*G6027*(1-H6019/100)</f>
        <v>9300</v>
      </c>
      <c r="I6027" s="334" t="n">
        <v>403.65</v>
      </c>
      <c r="J6027" s="334" t="n">
        <f aca="false">(A6027*I6027)/J6019*K6019</f>
        <v>3663.9</v>
      </c>
      <c r="K6027" s="335" t="n">
        <f aca="false">H6027-J6027</f>
        <v>5636.1</v>
      </c>
      <c r="L6027" s="330"/>
      <c r="M6027" s="262"/>
      <c r="N6027" s="262" t="n">
        <v>403.65</v>
      </c>
      <c r="O6027" s="262" t="n">
        <v>4.6</v>
      </c>
      <c r="P6027" s="262" t="n">
        <v>1300</v>
      </c>
      <c r="Q6027" s="262" t="n">
        <v>930</v>
      </c>
      <c r="R6027" s="331" t="n">
        <f aca="false">A6027*F6027</f>
        <v>7.1</v>
      </c>
    </row>
    <row r="6028" s="1" customFormat="true" ht="12.75" hidden="false" customHeight="false" outlineLevel="0" collapsed="false">
      <c r="A6028" s="262" t="n">
        <v>10</v>
      </c>
      <c r="B6028" s="332" t="s">
        <v>1025</v>
      </c>
      <c r="C6028" s="332" t="s">
        <v>1263</v>
      </c>
      <c r="D6028" s="332" t="s">
        <v>1026</v>
      </c>
      <c r="E6028" s="262"/>
      <c r="F6028" s="331" t="n">
        <v>0.71</v>
      </c>
      <c r="G6028" s="333" t="n">
        <v>930</v>
      </c>
      <c r="H6028" s="333" t="n">
        <f aca="false">A6028*G6028*(1-H6019/100)</f>
        <v>9300</v>
      </c>
      <c r="I6028" s="334" t="n">
        <v>403.65</v>
      </c>
      <c r="J6028" s="334" t="n">
        <f aca="false">(A6028*I6028)/J6019*K6019</f>
        <v>3663.9</v>
      </c>
      <c r="K6028" s="335" t="n">
        <f aca="false">H6028-J6028</f>
        <v>5636.1</v>
      </c>
      <c r="L6028" s="330"/>
      <c r="M6028" s="262"/>
      <c r="N6028" s="262" t="n">
        <v>403.65</v>
      </c>
      <c r="O6028" s="262" t="n">
        <v>4.6</v>
      </c>
      <c r="P6028" s="262" t="n">
        <v>1300</v>
      </c>
      <c r="Q6028" s="262" t="n">
        <v>930</v>
      </c>
      <c r="R6028" s="331" t="n">
        <f aca="false">A6028*F6028</f>
        <v>7.1</v>
      </c>
    </row>
    <row r="6029" s="1" customFormat="true" ht="12.75" hidden="false" customHeight="false" outlineLevel="0" collapsed="false">
      <c r="A6029" s="262" t="n">
        <v>24</v>
      </c>
      <c r="B6029" s="332" t="s">
        <v>5586</v>
      </c>
      <c r="C6029" s="272" t="s">
        <v>4841</v>
      </c>
      <c r="D6029" s="332"/>
      <c r="E6029" s="262"/>
      <c r="F6029" s="331"/>
      <c r="G6029" s="333"/>
      <c r="H6029" s="333"/>
      <c r="I6029" s="334"/>
      <c r="J6029" s="334"/>
      <c r="K6029" s="335"/>
      <c r="L6029" s="330"/>
      <c r="M6029" s="262"/>
      <c r="N6029" s="262"/>
      <c r="O6029" s="262"/>
      <c r="P6029" s="262"/>
      <c r="Q6029" s="262"/>
      <c r="R6029" s="331"/>
    </row>
    <row r="6030" s="1" customFormat="true" ht="12.75" hidden="false" customHeight="false" outlineLevel="0" collapsed="false">
      <c r="A6030" s="262" t="n">
        <v>1</v>
      </c>
      <c r="B6030" s="332" t="s">
        <v>5587</v>
      </c>
      <c r="C6030" s="272" t="s">
        <v>4841</v>
      </c>
      <c r="D6030" s="332"/>
      <c r="E6030" s="262"/>
      <c r="F6030" s="331"/>
      <c r="G6030" s="333"/>
      <c r="H6030" s="333"/>
      <c r="I6030" s="334"/>
      <c r="J6030" s="334"/>
      <c r="K6030" s="335"/>
      <c r="L6030" s="330"/>
      <c r="M6030" s="262"/>
      <c r="N6030" s="262"/>
      <c r="O6030" s="262"/>
      <c r="P6030" s="262"/>
      <c r="Q6030" s="262"/>
      <c r="R6030" s="331"/>
    </row>
    <row r="6031" s="1" customFormat="true" ht="12.75" hidden="false" customHeight="false" outlineLevel="0" collapsed="false">
      <c r="A6031" s="262" t="n">
        <v>2</v>
      </c>
      <c r="B6031" s="332" t="s">
        <v>5588</v>
      </c>
      <c r="C6031" s="272" t="s">
        <v>4841</v>
      </c>
      <c r="D6031" s="332"/>
      <c r="E6031" s="262"/>
      <c r="F6031" s="331"/>
      <c r="G6031" s="333"/>
      <c r="H6031" s="333"/>
      <c r="I6031" s="334"/>
      <c r="J6031" s="334"/>
      <c r="K6031" s="335"/>
      <c r="L6031" s="330"/>
      <c r="M6031" s="262"/>
      <c r="N6031" s="262"/>
      <c r="O6031" s="262"/>
      <c r="P6031" s="262"/>
      <c r="Q6031" s="262"/>
      <c r="R6031" s="331"/>
    </row>
    <row r="6032" s="1" customFormat="true" ht="12.75" hidden="false" customHeight="false" outlineLevel="0" collapsed="false">
      <c r="A6032" s="262"/>
      <c r="B6032" s="272" t="s">
        <v>2471</v>
      </c>
      <c r="C6032" s="332"/>
      <c r="D6032" s="332"/>
      <c r="E6032" s="262"/>
      <c r="F6032" s="331"/>
      <c r="G6032" s="333"/>
      <c r="H6032" s="333"/>
      <c r="I6032" s="334"/>
      <c r="J6032" s="334"/>
      <c r="K6032" s="335"/>
      <c r="L6032" s="330"/>
      <c r="M6032" s="262"/>
      <c r="N6032" s="262"/>
      <c r="O6032" s="262"/>
      <c r="P6032" s="262"/>
      <c r="Q6032" s="262"/>
      <c r="R6032" s="331"/>
    </row>
    <row r="6033" s="1" customFormat="true" ht="12.75" hidden="false" customHeight="false" outlineLevel="0" collapsed="false">
      <c r="A6033" s="262" t="n">
        <v>10</v>
      </c>
      <c r="B6033" s="332" t="s">
        <v>5548</v>
      </c>
      <c r="C6033" s="332" t="s">
        <v>5549</v>
      </c>
      <c r="D6033" s="332" t="s">
        <v>5550</v>
      </c>
      <c r="E6033" s="262"/>
      <c r="F6033" s="331"/>
      <c r="G6033" s="333" t="n">
        <v>646</v>
      </c>
      <c r="H6033" s="333" t="n">
        <f aca="false">A6033*G6033*(1-H6019/100)</f>
        <v>6460</v>
      </c>
      <c r="I6033" s="334" t="n">
        <v>258.57</v>
      </c>
      <c r="J6033" s="334" t="n">
        <f aca="false">(A6033*I6033)/J6019*K6019</f>
        <v>2347.02</v>
      </c>
      <c r="K6033" s="335" t="n">
        <f aca="false">H6033-J6033</f>
        <v>4112.98</v>
      </c>
      <c r="L6033" s="330"/>
      <c r="M6033" s="262"/>
      <c r="N6033" s="262" t="n">
        <v>258.57</v>
      </c>
      <c r="O6033" s="262" t="n">
        <v>2.21</v>
      </c>
      <c r="P6033" s="262" t="n">
        <v>1100</v>
      </c>
      <c r="Q6033" s="262" t="n">
        <v>646.425</v>
      </c>
      <c r="R6033" s="331" t="n">
        <f aca="false">A6033*F6033</f>
        <v>0</v>
      </c>
    </row>
    <row r="6034" s="1" customFormat="true" ht="12.75" hidden="false" customHeight="false" outlineLevel="0" collapsed="false">
      <c r="A6034" s="262" t="n">
        <v>1</v>
      </c>
      <c r="B6034" s="332" t="s">
        <v>5589</v>
      </c>
      <c r="C6034" s="332" t="s">
        <v>5590</v>
      </c>
      <c r="D6034" s="332" t="s">
        <v>5591</v>
      </c>
      <c r="E6034" s="262"/>
      <c r="F6034" s="331" t="n">
        <v>0.62</v>
      </c>
      <c r="G6034" s="333" t="n">
        <v>956</v>
      </c>
      <c r="H6034" s="333" t="n">
        <f aca="false">A6034*G6034*(1-H6019/100)</f>
        <v>956</v>
      </c>
      <c r="I6034" s="334" t="n">
        <v>637</v>
      </c>
      <c r="J6034" s="334" t="n">
        <f aca="false">(A6034*I6034)/J6019*K6019</f>
        <v>578.2</v>
      </c>
      <c r="K6034" s="335" t="n">
        <f aca="false">H6034-J6034</f>
        <v>377.8</v>
      </c>
      <c r="L6034" s="330"/>
      <c r="M6034" s="262"/>
      <c r="N6034" s="262" t="n">
        <v>637</v>
      </c>
      <c r="O6034" s="262" t="n">
        <v>7</v>
      </c>
      <c r="P6034" s="262"/>
      <c r="Q6034" s="262" t="n">
        <v>955.5</v>
      </c>
      <c r="R6034" s="331" t="n">
        <f aca="false">A6034*F6034</f>
        <v>0.62</v>
      </c>
    </row>
    <row r="6035" s="1" customFormat="true" ht="12.75" hidden="false" customHeight="false" outlineLevel="0" collapsed="false">
      <c r="A6035" s="262" t="n">
        <v>40</v>
      </c>
      <c r="B6035" s="332" t="s">
        <v>2021</v>
      </c>
      <c r="C6035" s="332" t="s">
        <v>2022</v>
      </c>
      <c r="D6035" s="332" t="s">
        <v>856</v>
      </c>
      <c r="E6035" s="262"/>
      <c r="F6035" s="331"/>
      <c r="G6035" s="333" t="n">
        <v>105</v>
      </c>
      <c r="H6035" s="333" t="n">
        <f aca="false">A6035*G6035*(1-H6019/100)</f>
        <v>4200</v>
      </c>
      <c r="I6035" s="334" t="n">
        <v>80.73</v>
      </c>
      <c r="J6035" s="334" t="n">
        <f aca="false">(A6035*I6035)/J6019*K6019</f>
        <v>2931.12</v>
      </c>
      <c r="K6035" s="335" t="n">
        <f aca="false">H6035-J6035</f>
        <v>1268.88</v>
      </c>
      <c r="L6035" s="330"/>
      <c r="M6035" s="262"/>
      <c r="N6035" s="262" t="n">
        <v>80.73</v>
      </c>
      <c r="O6035" s="262" t="n">
        <v>0.92</v>
      </c>
      <c r="P6035" s="262" t="n">
        <v>130</v>
      </c>
      <c r="Q6035" s="262" t="n">
        <v>104.949</v>
      </c>
      <c r="R6035" s="331" t="n">
        <f aca="false">A6035*F6035</f>
        <v>0</v>
      </c>
    </row>
    <row r="6036" s="1" customFormat="true" ht="12.75" hidden="false" customHeight="false" outlineLevel="0" collapsed="false">
      <c r="A6036" s="262" t="n">
        <v>30</v>
      </c>
      <c r="B6036" s="332" t="s">
        <v>2023</v>
      </c>
      <c r="C6036" s="332" t="s">
        <v>2024</v>
      </c>
      <c r="D6036" s="332" t="s">
        <v>2025</v>
      </c>
      <c r="E6036" s="262"/>
      <c r="F6036" s="331"/>
      <c r="G6036" s="333" t="n">
        <v>95</v>
      </c>
      <c r="H6036" s="333" t="n">
        <f aca="false">A6036*G6036*(1-H6019/100)</f>
        <v>2850</v>
      </c>
      <c r="I6036" s="334" t="n">
        <v>70.2</v>
      </c>
      <c r="J6036" s="334" t="n">
        <f aca="false">(A6036*I6036)/J6019*K6019</f>
        <v>1911.6</v>
      </c>
      <c r="K6036" s="335" t="n">
        <f aca="false">H6036-J6036</f>
        <v>938.4</v>
      </c>
      <c r="L6036" s="330"/>
      <c r="M6036" s="262"/>
      <c r="N6036" s="262" t="n">
        <v>70.2</v>
      </c>
      <c r="O6036" s="262" t="n">
        <v>0.8</v>
      </c>
      <c r="P6036" s="262" t="n">
        <v>120</v>
      </c>
      <c r="Q6036" s="262" t="n">
        <v>94.77</v>
      </c>
      <c r="R6036" s="331" t="n">
        <f aca="false">A6036*F6036</f>
        <v>0</v>
      </c>
    </row>
    <row r="6037" s="1" customFormat="true" ht="12.75" hidden="false" customHeight="false" outlineLevel="0" collapsed="false">
      <c r="A6037" s="262" t="n">
        <v>10</v>
      </c>
      <c r="B6037" s="332" t="s">
        <v>5592</v>
      </c>
      <c r="C6037" s="332" t="s">
        <v>3434</v>
      </c>
      <c r="D6037" s="332" t="s">
        <v>856</v>
      </c>
      <c r="E6037" s="262"/>
      <c r="F6037" s="331"/>
      <c r="G6037" s="333" t="n">
        <v>71</v>
      </c>
      <c r="H6037" s="333" t="n">
        <f aca="false">A6037*G6037*(1-H6019/100)</f>
        <v>710</v>
      </c>
      <c r="I6037" s="334" t="n">
        <v>47.385</v>
      </c>
      <c r="J6037" s="334" t="n">
        <f aca="false">(A6037*I6037)/J6019*K6019</f>
        <v>430.11</v>
      </c>
      <c r="K6037" s="335" t="n">
        <f aca="false">H6037-J6037</f>
        <v>279.89</v>
      </c>
      <c r="L6037" s="330"/>
      <c r="M6037" s="262"/>
      <c r="N6037" s="262" t="n">
        <v>47.385</v>
      </c>
      <c r="O6037" s="262" t="n">
        <v>0.54</v>
      </c>
      <c r="P6037" s="262" t="n">
        <v>90</v>
      </c>
      <c r="Q6037" s="262" t="n">
        <v>71.0775</v>
      </c>
      <c r="R6037" s="331" t="n">
        <f aca="false">A6037*F6037</f>
        <v>0</v>
      </c>
    </row>
    <row r="6038" s="1" customFormat="true" ht="12.75" hidden="false" customHeight="false" outlineLevel="0" collapsed="false">
      <c r="A6038" s="262" t="n">
        <v>9</v>
      </c>
      <c r="B6038" s="332" t="s">
        <v>3433</v>
      </c>
      <c r="C6038" s="332" t="s">
        <v>3434</v>
      </c>
      <c r="D6038" s="332" t="s">
        <v>3435</v>
      </c>
      <c r="E6038" s="262"/>
      <c r="F6038" s="331" t="n">
        <v>0.015</v>
      </c>
      <c r="G6038" s="333" t="n">
        <v>103</v>
      </c>
      <c r="H6038" s="333" t="n">
        <f aca="false">A6038*G6038*(1-H6019/100)</f>
        <v>927</v>
      </c>
      <c r="I6038" s="334" t="n">
        <v>78.975</v>
      </c>
      <c r="J6038" s="334" t="n">
        <f aca="false">(A6038*I6038)/J6019*K6019</f>
        <v>645.165</v>
      </c>
      <c r="K6038" s="335" t="n">
        <f aca="false">H6038-J6038</f>
        <v>281.835</v>
      </c>
      <c r="L6038" s="330"/>
      <c r="M6038" s="262"/>
      <c r="N6038" s="262" t="n">
        <v>78.975</v>
      </c>
      <c r="O6038" s="262" t="n">
        <v>0.9</v>
      </c>
      <c r="P6038" s="262" t="n">
        <v>120</v>
      </c>
      <c r="Q6038" s="262" t="n">
        <v>102.6675</v>
      </c>
      <c r="R6038" s="331" t="n">
        <f aca="false">A6038*F6038</f>
        <v>0.135</v>
      </c>
    </row>
    <row r="6039" s="1" customFormat="true" ht="12.75" hidden="false" customHeight="false" outlineLevel="0" collapsed="false">
      <c r="A6039" s="262" t="n">
        <v>10</v>
      </c>
      <c r="B6039" s="332" t="s">
        <v>5593</v>
      </c>
      <c r="C6039" s="332" t="s">
        <v>3434</v>
      </c>
      <c r="D6039" s="332" t="s">
        <v>5594</v>
      </c>
      <c r="E6039" s="262"/>
      <c r="F6039" s="331" t="n">
        <v>0.005</v>
      </c>
      <c r="G6039" s="333" t="n">
        <v>112</v>
      </c>
      <c r="H6039" s="333" t="n">
        <f aca="false">A6039*G6039*(1-H6019/100)</f>
        <v>1120</v>
      </c>
      <c r="I6039" s="334" t="n">
        <v>56.16</v>
      </c>
      <c r="J6039" s="334" t="n">
        <f aca="false">(A6039*I6039)/J6019*K6019</f>
        <v>509.76</v>
      </c>
      <c r="K6039" s="335" t="n">
        <f aca="false">H6039-J6039</f>
        <v>610.24</v>
      </c>
      <c r="L6039" s="330"/>
      <c r="M6039" s="262"/>
      <c r="N6039" s="262" t="n">
        <v>56.16</v>
      </c>
      <c r="O6039" s="262" t="n">
        <v>0.64</v>
      </c>
      <c r="P6039" s="262" t="n">
        <v>130</v>
      </c>
      <c r="Q6039" s="262" t="n">
        <v>112.32</v>
      </c>
      <c r="R6039" s="331" t="n">
        <f aca="false">A6039*F6039</f>
        <v>0.05</v>
      </c>
    </row>
    <row r="6040" s="1" customFormat="true" ht="12.75" hidden="false" customHeight="false" outlineLevel="0" collapsed="false">
      <c r="A6040" s="262" t="n">
        <v>10</v>
      </c>
      <c r="B6040" s="332" t="s">
        <v>5595</v>
      </c>
      <c r="C6040" s="332" t="s">
        <v>5498</v>
      </c>
      <c r="D6040" s="332" t="s">
        <v>856</v>
      </c>
      <c r="E6040" s="262"/>
      <c r="F6040" s="331"/>
      <c r="G6040" s="333" t="n">
        <v>126</v>
      </c>
      <c r="H6040" s="333" t="n">
        <f aca="false">A6040*G6040*(1-H6019/100)</f>
        <v>1260</v>
      </c>
      <c r="I6040" s="334" t="n">
        <v>93.015</v>
      </c>
      <c r="J6040" s="334" t="n">
        <f aca="false">(A6040*I6040)/J6019*K6019</f>
        <v>844.29</v>
      </c>
      <c r="K6040" s="335" t="n">
        <f aca="false">H6040-J6040</f>
        <v>415.71</v>
      </c>
      <c r="L6040" s="330"/>
      <c r="M6040" s="262"/>
      <c r="N6040" s="262" t="n">
        <v>93.015</v>
      </c>
      <c r="O6040" s="262" t="n">
        <v>1.06</v>
      </c>
      <c r="P6040" s="262" t="n">
        <v>150</v>
      </c>
      <c r="Q6040" s="262" t="n">
        <v>125.5703</v>
      </c>
      <c r="R6040" s="331" t="n">
        <f aca="false">A6040*F6040</f>
        <v>0</v>
      </c>
    </row>
    <row r="6041" s="1" customFormat="true" ht="12.75" hidden="false" customHeight="false" outlineLevel="0" collapsed="false">
      <c r="A6041" s="262" t="n">
        <v>10</v>
      </c>
      <c r="B6041" s="332" t="s">
        <v>5596</v>
      </c>
      <c r="C6041" s="332" t="s">
        <v>5498</v>
      </c>
      <c r="D6041" s="332" t="s">
        <v>856</v>
      </c>
      <c r="E6041" s="262"/>
      <c r="F6041" s="331"/>
      <c r="G6041" s="333" t="n">
        <v>121</v>
      </c>
      <c r="H6041" s="333" t="n">
        <f aca="false">A6041*G6041*(1-H6019/100)</f>
        <v>1210</v>
      </c>
      <c r="I6041" s="334" t="n">
        <v>93.015</v>
      </c>
      <c r="J6041" s="334" t="n">
        <f aca="false">(A6041*I6041)/J6019*K6019</f>
        <v>844.29</v>
      </c>
      <c r="K6041" s="335" t="n">
        <f aca="false">H6041-J6041</f>
        <v>365.71</v>
      </c>
      <c r="L6041" s="330"/>
      <c r="M6041" s="262"/>
      <c r="N6041" s="262" t="n">
        <v>93.015</v>
      </c>
      <c r="O6041" s="262" t="n">
        <v>1.06</v>
      </c>
      <c r="P6041" s="262" t="n">
        <v>140</v>
      </c>
      <c r="Q6041" s="262" t="n">
        <v>120.9195</v>
      </c>
      <c r="R6041" s="331" t="n">
        <f aca="false">A6041*F6041</f>
        <v>0</v>
      </c>
    </row>
    <row r="6042" s="1" customFormat="true" ht="12.75" hidden="false" customHeight="false" outlineLevel="0" collapsed="false">
      <c r="A6042" s="262" t="n">
        <v>10</v>
      </c>
      <c r="B6042" s="332" t="s">
        <v>5496</v>
      </c>
      <c r="C6042" s="332" t="s">
        <v>3434</v>
      </c>
      <c r="D6042" s="332" t="s">
        <v>856</v>
      </c>
      <c r="E6042" s="262"/>
      <c r="F6042" s="331" t="n">
        <v>0.009</v>
      </c>
      <c r="G6042" s="333" t="n">
        <v>154</v>
      </c>
      <c r="H6042" s="333" t="n">
        <f aca="false">A6042*G6042*(1-H6019/100)</f>
        <v>1540</v>
      </c>
      <c r="I6042" s="334" t="n">
        <v>118.4625</v>
      </c>
      <c r="J6042" s="334" t="n">
        <f aca="false">(A6042*I6042)/J6019*K6019</f>
        <v>1075.275</v>
      </c>
      <c r="K6042" s="335" t="n">
        <f aca="false">H6042-J6042</f>
        <v>464.725</v>
      </c>
      <c r="L6042" s="330"/>
      <c r="M6042" s="262"/>
      <c r="N6042" s="262" t="n">
        <v>118.4625</v>
      </c>
      <c r="O6042" s="262" t="n">
        <v>1.35</v>
      </c>
      <c r="P6042" s="262" t="n">
        <v>180</v>
      </c>
      <c r="Q6042" s="262" t="n">
        <v>154.0013</v>
      </c>
      <c r="R6042" s="331" t="n">
        <f aca="false">A6042*F6042</f>
        <v>0.09</v>
      </c>
    </row>
    <row r="6043" s="1" customFormat="true" ht="12.75" hidden="false" customHeight="false" outlineLevel="0" collapsed="false">
      <c r="A6043" s="262" t="n">
        <v>8</v>
      </c>
      <c r="B6043" s="332" t="s">
        <v>5597</v>
      </c>
      <c r="C6043" s="332" t="s">
        <v>5498</v>
      </c>
      <c r="D6043" s="332" t="s">
        <v>856</v>
      </c>
      <c r="E6043" s="262"/>
      <c r="F6043" s="331"/>
      <c r="G6043" s="333" t="n">
        <v>190</v>
      </c>
      <c r="H6043" s="333" t="n">
        <f aca="false">A6043*G6043*(1-H6019/100)</f>
        <v>1520</v>
      </c>
      <c r="I6043" s="334" t="n">
        <v>179.01</v>
      </c>
      <c r="J6043" s="334" t="n">
        <f aca="false">(A6043*I6043)/J6019*K6019</f>
        <v>1299.888</v>
      </c>
      <c r="K6043" s="335" t="n">
        <f aca="false">H6043-J6043</f>
        <v>220.112</v>
      </c>
      <c r="L6043" s="330"/>
      <c r="M6043" s="262"/>
      <c r="N6043" s="262" t="n">
        <v>179.01</v>
      </c>
      <c r="O6043" s="262" t="n">
        <v>2.04</v>
      </c>
      <c r="P6043" s="262" t="n">
        <v>220</v>
      </c>
      <c r="Q6043" s="262" t="n">
        <v>190</v>
      </c>
      <c r="R6043" s="331" t="n">
        <f aca="false">A6043*F6043</f>
        <v>0</v>
      </c>
    </row>
    <row r="6044" s="1" customFormat="true" ht="12.75" hidden="false" customHeight="false" outlineLevel="0" collapsed="false">
      <c r="A6044" s="262" t="n">
        <v>10</v>
      </c>
      <c r="B6044" s="332" t="s">
        <v>4972</v>
      </c>
      <c r="C6044" s="332" t="s">
        <v>3434</v>
      </c>
      <c r="D6044" s="332" t="s">
        <v>856</v>
      </c>
      <c r="E6044" s="262"/>
      <c r="F6044" s="331"/>
      <c r="G6044" s="333" t="n">
        <v>163</v>
      </c>
      <c r="H6044" s="333" t="n">
        <f aca="false">A6044*G6044*(1-H6019/100)</f>
        <v>1630</v>
      </c>
      <c r="I6044" s="334" t="n">
        <v>125.4825</v>
      </c>
      <c r="J6044" s="334" t="n">
        <f aca="false">(A6044*I6044)/J6019*K6019</f>
        <v>1138.995</v>
      </c>
      <c r="K6044" s="335" t="n">
        <f aca="false">H6044-J6044</f>
        <v>491.005</v>
      </c>
      <c r="L6044" s="330"/>
      <c r="M6044" s="262"/>
      <c r="N6044" s="262" t="n">
        <v>125.4825</v>
      </c>
      <c r="O6044" s="262" t="n">
        <v>1.43</v>
      </c>
      <c r="P6044" s="262" t="n">
        <v>190</v>
      </c>
      <c r="Q6044" s="262" t="n">
        <v>163.1273</v>
      </c>
      <c r="R6044" s="331" t="n">
        <f aca="false">A6044*F6044</f>
        <v>0</v>
      </c>
    </row>
    <row r="6045" s="1" customFormat="true" ht="12.75" hidden="false" customHeight="false" outlineLevel="0" collapsed="false">
      <c r="A6045" s="262" t="n">
        <v>10</v>
      </c>
      <c r="B6045" s="332" t="s">
        <v>5504</v>
      </c>
      <c r="C6045" s="332" t="s">
        <v>5498</v>
      </c>
      <c r="D6045" s="332" t="s">
        <v>856</v>
      </c>
      <c r="E6045" s="262"/>
      <c r="F6045" s="331" t="n">
        <v>0.018</v>
      </c>
      <c r="G6045" s="333" t="n">
        <v>579</v>
      </c>
      <c r="H6045" s="333" t="n">
        <f aca="false">A6045*G6045*(1-H6019/100)</f>
        <v>5790</v>
      </c>
      <c r="I6045" s="334" t="n">
        <v>482.625</v>
      </c>
      <c r="J6045" s="334" t="n">
        <f aca="false">(A6045*I6045)/J6019*K6019</f>
        <v>4380.75</v>
      </c>
      <c r="K6045" s="335" t="n">
        <f aca="false">H6045-J6045</f>
        <v>1409.25</v>
      </c>
      <c r="L6045" s="330"/>
      <c r="M6045" s="262"/>
      <c r="N6045" s="262" t="n">
        <v>482.625</v>
      </c>
      <c r="O6045" s="262" t="n">
        <v>5.5</v>
      </c>
      <c r="P6045" s="262" t="n">
        <v>650</v>
      </c>
      <c r="Q6045" s="262" t="n">
        <v>579.15</v>
      </c>
      <c r="R6045" s="331" t="n">
        <f aca="false">A6045*F6045</f>
        <v>0.18</v>
      </c>
    </row>
    <row r="6046" s="1" customFormat="true" ht="12.75" hidden="false" customHeight="false" outlineLevel="0" collapsed="false">
      <c r="A6046" s="262" t="n">
        <v>2</v>
      </c>
      <c r="B6046" s="332" t="s">
        <v>5147</v>
      </c>
      <c r="C6046" s="332" t="s">
        <v>1680</v>
      </c>
      <c r="D6046" s="332" t="s">
        <v>5148</v>
      </c>
      <c r="E6046" s="262"/>
      <c r="F6046" s="331"/>
      <c r="G6046" s="333" t="n">
        <v>415</v>
      </c>
      <c r="H6046" s="333" t="n">
        <f aca="false">A6046*G6046*(1-H6019/100)</f>
        <v>830</v>
      </c>
      <c r="I6046" s="334" t="n">
        <v>307.125</v>
      </c>
      <c r="J6046" s="334" t="n">
        <f aca="false">(A6046*I6046)/J6019*K6019</f>
        <v>557.55</v>
      </c>
      <c r="K6046" s="335" t="n">
        <f aca="false">H6046-J6046</f>
        <v>272.45</v>
      </c>
      <c r="L6046" s="330"/>
      <c r="M6046" s="262"/>
      <c r="N6046" s="262" t="n">
        <v>307.125</v>
      </c>
      <c r="O6046" s="262" t="n">
        <v>3.5</v>
      </c>
      <c r="P6046" s="262" t="n">
        <v>460</v>
      </c>
      <c r="Q6046" s="262" t="n">
        <v>414.6188</v>
      </c>
      <c r="R6046" s="331" t="n">
        <f aca="false">A6046*F6046</f>
        <v>0</v>
      </c>
    </row>
    <row r="6047" s="1" customFormat="true" ht="12.75" hidden="false" customHeight="false" outlineLevel="0" collapsed="false">
      <c r="A6047" s="262" t="n">
        <v>10</v>
      </c>
      <c r="B6047" s="332" t="s">
        <v>4668</v>
      </c>
      <c r="C6047" s="332" t="s">
        <v>1688</v>
      </c>
      <c r="D6047" s="332" t="s">
        <v>856</v>
      </c>
      <c r="E6047" s="262"/>
      <c r="F6047" s="331" t="n">
        <v>0.02</v>
      </c>
      <c r="G6047" s="333" t="n">
        <v>206</v>
      </c>
      <c r="H6047" s="333" t="n">
        <f aca="false">A6047*G6047*(1-H6019/100)</f>
        <v>2060</v>
      </c>
      <c r="I6047" s="334" t="n">
        <v>152.685</v>
      </c>
      <c r="J6047" s="334" t="n">
        <f aca="false">(A6047*I6047)/J6019*K6019</f>
        <v>1385.91</v>
      </c>
      <c r="K6047" s="335" t="n">
        <f aca="false">H6047-J6047</f>
        <v>674.09</v>
      </c>
      <c r="L6047" s="330"/>
      <c r="M6047" s="262"/>
      <c r="N6047" s="262" t="n">
        <v>152.685</v>
      </c>
      <c r="O6047" s="262" t="n">
        <v>1.74</v>
      </c>
      <c r="P6047" s="262" t="n">
        <v>240</v>
      </c>
      <c r="Q6047" s="262" t="n">
        <v>206.1248</v>
      </c>
      <c r="R6047" s="331" t="n">
        <f aca="false">A6047*F6047</f>
        <v>0.2</v>
      </c>
    </row>
    <row r="6048" s="1" customFormat="true" ht="12.75" hidden="false" customHeight="false" outlineLevel="0" collapsed="false">
      <c r="A6048" s="262" t="n">
        <v>9</v>
      </c>
      <c r="B6048" s="332" t="s">
        <v>3006</v>
      </c>
      <c r="C6048" s="332" t="s">
        <v>1701</v>
      </c>
      <c r="D6048" s="332" t="s">
        <v>3007</v>
      </c>
      <c r="E6048" s="262"/>
      <c r="F6048" s="331"/>
      <c r="G6048" s="333" t="n">
        <v>360</v>
      </c>
      <c r="H6048" s="333" t="n">
        <f aca="false">A6048*G6048*(1-H6019/100)</f>
        <v>3240</v>
      </c>
      <c r="I6048" s="334" t="n">
        <v>266.9333</v>
      </c>
      <c r="J6048" s="334" t="n">
        <f aca="false">(A6048*I6048)/J6019*K6019</f>
        <v>2180.63972769231</v>
      </c>
      <c r="K6048" s="335" t="n">
        <f aca="false">H6048-J6048</f>
        <v>1059.36027230769</v>
      </c>
      <c r="L6048" s="330"/>
      <c r="M6048" s="262"/>
      <c r="N6048" s="262" t="n">
        <v>266.9333</v>
      </c>
      <c r="O6048" s="262" t="n">
        <v>2.93333333333333</v>
      </c>
      <c r="P6048" s="262" t="n">
        <v>410</v>
      </c>
      <c r="Q6048" s="262" t="n">
        <v>360.36</v>
      </c>
      <c r="R6048" s="331" t="n">
        <f aca="false">A6048*F6048</f>
        <v>0</v>
      </c>
    </row>
    <row r="6049" s="1" customFormat="true" ht="12.75" hidden="false" customHeight="false" outlineLevel="0" collapsed="false">
      <c r="A6049" s="262" t="n">
        <v>10</v>
      </c>
      <c r="B6049" s="332" t="s">
        <v>4695</v>
      </c>
      <c r="C6049" s="332" t="s">
        <v>1701</v>
      </c>
      <c r="D6049" s="332" t="s">
        <v>4696</v>
      </c>
      <c r="E6049" s="262"/>
      <c r="F6049" s="331" t="n">
        <v>0.116</v>
      </c>
      <c r="G6049" s="333" t="n">
        <v>614</v>
      </c>
      <c r="H6049" s="333" t="n">
        <f aca="false">A6049*G6049*(1-H6019/100)</f>
        <v>6140</v>
      </c>
      <c r="I6049" s="334" t="n">
        <v>455</v>
      </c>
      <c r="J6049" s="334" t="n">
        <f aca="false">(A6049*I6049)/J6019*K6019</f>
        <v>4130</v>
      </c>
      <c r="K6049" s="335" t="n">
        <f aca="false">H6049-J6049</f>
        <v>2010</v>
      </c>
      <c r="L6049" s="330"/>
      <c r="M6049" s="262"/>
      <c r="N6049" s="262" t="n">
        <v>455</v>
      </c>
      <c r="O6049" s="262" t="n">
        <v>5</v>
      </c>
      <c r="P6049" s="262" t="n">
        <v>680</v>
      </c>
      <c r="Q6049" s="262" t="n">
        <v>614.25</v>
      </c>
      <c r="R6049" s="331" t="n">
        <f aca="false">A6049*F6049</f>
        <v>1.16</v>
      </c>
    </row>
    <row r="6050" s="1" customFormat="true" ht="12.75" hidden="false" customHeight="false" outlineLevel="0" collapsed="false">
      <c r="A6050" s="262" t="n">
        <v>5</v>
      </c>
      <c r="B6050" s="332" t="s">
        <v>5598</v>
      </c>
      <c r="C6050" s="332" t="s">
        <v>1701</v>
      </c>
      <c r="D6050" s="332" t="s">
        <v>856</v>
      </c>
      <c r="E6050" s="262"/>
      <c r="F6050" s="331"/>
      <c r="G6050" s="333" t="n">
        <v>676</v>
      </c>
      <c r="H6050" s="333" t="n">
        <f aca="false">A6050*G6050*(1-H6019/100)</f>
        <v>3380</v>
      </c>
      <c r="I6050" s="334" t="n">
        <v>500.5</v>
      </c>
      <c r="J6050" s="334" t="n">
        <f aca="false">(A6050*I6050)/J6019*K6019</f>
        <v>2271.5</v>
      </c>
      <c r="K6050" s="335" t="n">
        <f aca="false">H6050-J6050</f>
        <v>1108.5</v>
      </c>
      <c r="L6050" s="330"/>
      <c r="M6050" s="262"/>
      <c r="N6050" s="262" t="n">
        <v>500.5</v>
      </c>
      <c r="O6050" s="262" t="n">
        <v>5.5</v>
      </c>
      <c r="P6050" s="262" t="n">
        <v>750</v>
      </c>
      <c r="Q6050" s="262" t="n">
        <v>675.675</v>
      </c>
      <c r="R6050" s="331" t="n">
        <f aca="false">A6050*F6050</f>
        <v>0</v>
      </c>
    </row>
    <row r="6051" s="1" customFormat="true" ht="12.75" hidden="false" customHeight="false" outlineLevel="0" collapsed="false">
      <c r="A6051" s="262" t="n">
        <v>10</v>
      </c>
      <c r="B6051" s="332" t="s">
        <v>5599</v>
      </c>
      <c r="C6051" s="332" t="s">
        <v>1701</v>
      </c>
      <c r="D6051" s="332" t="s">
        <v>5600</v>
      </c>
      <c r="E6051" s="262"/>
      <c r="F6051" s="331"/>
      <c r="G6051" s="333" t="n">
        <v>151</v>
      </c>
      <c r="H6051" s="333" t="n">
        <f aca="false">A6051*G6051*(1-H6019/100)</f>
        <v>1510</v>
      </c>
      <c r="I6051" s="334" t="n">
        <v>112.125</v>
      </c>
      <c r="J6051" s="334" t="n">
        <f aca="false">(A6051*I6051)/J6019*K6019</f>
        <v>1017.75</v>
      </c>
      <c r="K6051" s="335" t="n">
        <f aca="false">H6051-J6051</f>
        <v>492.25</v>
      </c>
      <c r="L6051" s="330"/>
      <c r="M6051" s="262"/>
      <c r="N6051" s="262" t="n">
        <v>112.125</v>
      </c>
      <c r="O6051" s="262" t="n">
        <v>1.15</v>
      </c>
      <c r="P6051" s="262" t="n">
        <v>180</v>
      </c>
      <c r="Q6051" s="262" t="n">
        <v>151.3687</v>
      </c>
      <c r="R6051" s="331" t="n">
        <f aca="false">A6051*F6051</f>
        <v>0</v>
      </c>
    </row>
    <row r="6052" s="1" customFormat="true" ht="12.75" hidden="false" customHeight="false" outlineLevel="0" collapsed="false">
      <c r="A6052" s="262" t="n">
        <v>10</v>
      </c>
      <c r="B6052" s="332" t="s">
        <v>4393</v>
      </c>
      <c r="C6052" s="332" t="s">
        <v>1701</v>
      </c>
      <c r="D6052" s="332" t="s">
        <v>4394</v>
      </c>
      <c r="E6052" s="262"/>
      <c r="F6052" s="331" t="n">
        <v>0.035</v>
      </c>
      <c r="G6052" s="333" t="n">
        <v>237</v>
      </c>
      <c r="H6052" s="333" t="n">
        <f aca="false">A6052*G6052*(1-H6019/100)</f>
        <v>2370</v>
      </c>
      <c r="I6052" s="334" t="n">
        <v>175.5</v>
      </c>
      <c r="J6052" s="334" t="n">
        <f aca="false">(A6052*I6052)/J6019*K6019</f>
        <v>1593</v>
      </c>
      <c r="K6052" s="335" t="n">
        <f aca="false">H6052-J6052</f>
        <v>777</v>
      </c>
      <c r="L6052" s="330"/>
      <c r="M6052" s="262"/>
      <c r="N6052" s="262" t="n">
        <v>175.5</v>
      </c>
      <c r="O6052" s="262" t="n">
        <v>2</v>
      </c>
      <c r="P6052" s="262" t="n">
        <v>270</v>
      </c>
      <c r="Q6052" s="262" t="n">
        <v>236.925</v>
      </c>
      <c r="R6052" s="331" t="n">
        <f aca="false">A6052*F6052</f>
        <v>0.35</v>
      </c>
    </row>
    <row r="6053" s="1" customFormat="true" ht="12.75" hidden="false" customHeight="false" outlineLevel="0" collapsed="false">
      <c r="A6053" s="262" t="n">
        <v>10</v>
      </c>
      <c r="B6053" s="332" t="s">
        <v>3012</v>
      </c>
      <c r="C6053" s="332" t="s">
        <v>1701</v>
      </c>
      <c r="D6053" s="332" t="s">
        <v>3013</v>
      </c>
      <c r="E6053" s="262"/>
      <c r="F6053" s="331"/>
      <c r="G6053" s="333" t="n">
        <v>526</v>
      </c>
      <c r="H6053" s="333" t="n">
        <f aca="false">A6053*G6053*(1-H6019/100)</f>
        <v>5260</v>
      </c>
      <c r="I6053" s="334" t="n">
        <v>390</v>
      </c>
      <c r="J6053" s="334" t="n">
        <f aca="false">(A6053*I6053)/J6019*K6019</f>
        <v>3540</v>
      </c>
      <c r="K6053" s="335" t="n">
        <f aca="false">H6053-J6053</f>
        <v>1720</v>
      </c>
      <c r="L6053" s="330"/>
      <c r="M6053" s="262"/>
      <c r="N6053" s="262" t="n">
        <v>390</v>
      </c>
      <c r="O6053" s="262" t="n">
        <v>4.44444444444444</v>
      </c>
      <c r="P6053" s="262" t="n">
        <v>590</v>
      </c>
      <c r="Q6053" s="262" t="n">
        <v>526.5</v>
      </c>
      <c r="R6053" s="331" t="n">
        <f aca="false">A6053*F6053</f>
        <v>0</v>
      </c>
    </row>
    <row r="6054" s="1" customFormat="true" ht="12.75" hidden="false" customHeight="false" outlineLevel="0" collapsed="false">
      <c r="A6054" s="262" t="n">
        <v>9</v>
      </c>
      <c r="B6054" s="332" t="s">
        <v>3014</v>
      </c>
      <c r="C6054" s="332" t="s">
        <v>1701</v>
      </c>
      <c r="D6054" s="332" t="s">
        <v>3015</v>
      </c>
      <c r="E6054" s="262"/>
      <c r="F6054" s="331"/>
      <c r="G6054" s="333" t="n">
        <v>462</v>
      </c>
      <c r="H6054" s="333" t="n">
        <f aca="false">A6054*G6054*(1-H6019/100)</f>
        <v>4158</v>
      </c>
      <c r="I6054" s="334" t="n">
        <v>342.225</v>
      </c>
      <c r="J6054" s="334" t="n">
        <f aca="false">(A6054*I6054)/J6019*K6019</f>
        <v>2795.715</v>
      </c>
      <c r="K6054" s="335" t="n">
        <f aca="false">H6054-J6054</f>
        <v>1362.285</v>
      </c>
      <c r="L6054" s="330"/>
      <c r="M6054" s="262"/>
      <c r="N6054" s="262" t="n">
        <v>342.225</v>
      </c>
      <c r="O6054" s="262" t="n">
        <v>3.9</v>
      </c>
      <c r="P6054" s="262" t="n">
        <v>520</v>
      </c>
      <c r="Q6054" s="262" t="n">
        <v>462.0038</v>
      </c>
      <c r="R6054" s="331" t="n">
        <f aca="false">A6054*F6054</f>
        <v>0</v>
      </c>
    </row>
    <row r="6055" s="1" customFormat="true" ht="12.75" hidden="false" customHeight="false" outlineLevel="0" collapsed="false">
      <c r="A6055" s="262" t="n">
        <v>5</v>
      </c>
      <c r="B6055" s="332" t="s">
        <v>5601</v>
      </c>
      <c r="C6055" s="332" t="s">
        <v>1701</v>
      </c>
      <c r="D6055" s="332" t="s">
        <v>5602</v>
      </c>
      <c r="E6055" s="262"/>
      <c r="F6055" s="331"/>
      <c r="G6055" s="333" t="n">
        <v>614</v>
      </c>
      <c r="H6055" s="333" t="n">
        <f aca="false">A6055*G6055*(1-H6019/100)</f>
        <v>3070</v>
      </c>
      <c r="I6055" s="334" t="n">
        <v>455</v>
      </c>
      <c r="J6055" s="334" t="n">
        <f aca="false">(A6055*I6055)/J6019*K6019</f>
        <v>2065</v>
      </c>
      <c r="K6055" s="335" t="n">
        <f aca="false">H6055-J6055</f>
        <v>1005</v>
      </c>
      <c r="L6055" s="330"/>
      <c r="M6055" s="262"/>
      <c r="N6055" s="262" t="n">
        <v>455</v>
      </c>
      <c r="O6055" s="262" t="n">
        <v>5.18518518518519</v>
      </c>
      <c r="P6055" s="262" t="n">
        <v>680</v>
      </c>
      <c r="Q6055" s="262" t="n">
        <v>614.25</v>
      </c>
      <c r="R6055" s="331" t="n">
        <f aca="false">A6055*F6055</f>
        <v>0</v>
      </c>
    </row>
    <row r="6056" s="1" customFormat="true" ht="12.75" hidden="false" customHeight="false" outlineLevel="0" collapsed="false">
      <c r="A6056" s="262" t="n">
        <v>5</v>
      </c>
      <c r="B6056" s="332" t="s">
        <v>5603</v>
      </c>
      <c r="C6056" s="332" t="s">
        <v>1701</v>
      </c>
      <c r="D6056" s="332" t="s">
        <v>5604</v>
      </c>
      <c r="E6056" s="262"/>
      <c r="F6056" s="331"/>
      <c r="G6056" s="333" t="n">
        <v>658</v>
      </c>
      <c r="H6056" s="333" t="n">
        <f aca="false">A6056*G6056*(1-H6019/100)</f>
        <v>3290</v>
      </c>
      <c r="I6056" s="334" t="n">
        <v>487.5</v>
      </c>
      <c r="J6056" s="334" t="n">
        <f aca="false">(A6056*I6056)/J6019*K6019</f>
        <v>2212.5</v>
      </c>
      <c r="K6056" s="335" t="n">
        <f aca="false">H6056-J6056</f>
        <v>1077.5</v>
      </c>
      <c r="L6056" s="330"/>
      <c r="M6056" s="262"/>
      <c r="N6056" s="262" t="n">
        <v>487.5</v>
      </c>
      <c r="O6056" s="262" t="n">
        <v>5.55555555555556</v>
      </c>
      <c r="P6056" s="262" t="n">
        <v>730</v>
      </c>
      <c r="Q6056" s="262" t="n">
        <v>658.125</v>
      </c>
      <c r="R6056" s="331" t="n">
        <f aca="false">A6056*F6056</f>
        <v>0</v>
      </c>
    </row>
    <row r="6057" s="1" customFormat="true" ht="12.75" hidden="false" customHeight="false" outlineLevel="0" collapsed="false">
      <c r="A6057" s="262" t="n">
        <v>5</v>
      </c>
      <c r="B6057" s="332" t="s">
        <v>4805</v>
      </c>
      <c r="C6057" s="332" t="s">
        <v>1701</v>
      </c>
      <c r="D6057" s="332" t="s">
        <v>4806</v>
      </c>
      <c r="E6057" s="262"/>
      <c r="F6057" s="331"/>
      <c r="G6057" s="333" t="n">
        <v>659</v>
      </c>
      <c r="H6057" s="333" t="n">
        <f aca="false">A6057*G6057*(1-H6019/100)</f>
        <v>3295</v>
      </c>
      <c r="I6057" s="334" t="n">
        <v>487.89</v>
      </c>
      <c r="J6057" s="334" t="n">
        <f aca="false">(A6057*I6057)/J6019*K6019</f>
        <v>2214.27</v>
      </c>
      <c r="K6057" s="335" t="n">
        <f aca="false">H6057-J6057</f>
        <v>1080.73</v>
      </c>
      <c r="L6057" s="330"/>
      <c r="M6057" s="262"/>
      <c r="N6057" s="262" t="n">
        <v>487.89</v>
      </c>
      <c r="O6057" s="262" t="n">
        <v>5.56</v>
      </c>
      <c r="P6057" s="262" t="n">
        <v>730</v>
      </c>
      <c r="Q6057" s="262" t="n">
        <v>658.6515</v>
      </c>
      <c r="R6057" s="331" t="n">
        <f aca="false">A6057*F6057</f>
        <v>0</v>
      </c>
    </row>
    <row r="6058" s="1" customFormat="true" ht="12.75" hidden="false" customHeight="false" outlineLevel="0" collapsed="false">
      <c r="A6058" s="262" t="n">
        <v>5</v>
      </c>
      <c r="B6058" s="332" t="s">
        <v>5605</v>
      </c>
      <c r="C6058" s="332" t="s">
        <v>1701</v>
      </c>
      <c r="D6058" s="332" t="s">
        <v>5606</v>
      </c>
      <c r="E6058" s="262"/>
      <c r="F6058" s="331"/>
      <c r="G6058" s="333" t="n">
        <v>747</v>
      </c>
      <c r="H6058" s="333" t="n">
        <f aca="false">A6058*G6058*(1-H6019/100)</f>
        <v>3735</v>
      </c>
      <c r="I6058" s="334" t="n">
        <v>553.7025</v>
      </c>
      <c r="J6058" s="334" t="n">
        <f aca="false">(A6058*I6058)/J6019*K6019</f>
        <v>2512.9575</v>
      </c>
      <c r="K6058" s="335" t="n">
        <f aca="false">H6058-J6058</f>
        <v>1222.0425</v>
      </c>
      <c r="L6058" s="330"/>
      <c r="M6058" s="262"/>
      <c r="N6058" s="262" t="n">
        <v>553.7025</v>
      </c>
      <c r="O6058" s="262" t="n">
        <v>6.31</v>
      </c>
      <c r="P6058" s="262" t="n">
        <v>830</v>
      </c>
      <c r="Q6058" s="262" t="n">
        <v>747.4984</v>
      </c>
      <c r="R6058" s="331" t="n">
        <f aca="false">A6058*F6058</f>
        <v>0</v>
      </c>
    </row>
    <row r="6059" s="1" customFormat="true" ht="12.75" hidden="false" customHeight="false" outlineLevel="0" collapsed="false">
      <c r="A6059" s="336" t="n">
        <f aca="false">SUM(A6020:A6058)</f>
        <v>346</v>
      </c>
      <c r="B6059" s="336" t="s">
        <v>377</v>
      </c>
      <c r="C6059" s="336"/>
      <c r="D6059" s="336"/>
      <c r="E6059" s="336"/>
      <c r="F6059" s="337" t="n">
        <f aca="false">R6059</f>
        <v>307.145</v>
      </c>
      <c r="G6059" s="338"/>
      <c r="H6059" s="339" t="n">
        <f aca="false">SUM(H6020:H6058)</f>
        <v>249950</v>
      </c>
      <c r="I6059" s="340"/>
      <c r="J6059" s="341" t="n">
        <f aca="false">SUM(J6020:J6058)</f>
        <v>155553.824227692</v>
      </c>
      <c r="K6059" s="335" t="n">
        <f aca="false">SUM(K6020:K6058)</f>
        <v>94396.1757723077</v>
      </c>
      <c r="L6059" s="330"/>
      <c r="M6059" s="262"/>
      <c r="N6059" s="262"/>
      <c r="O6059" s="262"/>
      <c r="P6059" s="262"/>
      <c r="Q6059" s="262"/>
      <c r="R6059" s="331" t="n">
        <f aca="false">SUM(R6020:R6058)</f>
        <v>307.145</v>
      </c>
    </row>
    <row r="6060" s="1" customFormat="true" ht="12.75" hidden="false" customHeight="false" outlineLevel="0" collapsed="false">
      <c r="A6060" s="262"/>
      <c r="B6060" s="272" t="s">
        <v>914</v>
      </c>
      <c r="C6060" s="342"/>
      <c r="D6060" s="342"/>
      <c r="E6060" s="262"/>
      <c r="F6060" s="262"/>
      <c r="G6060" s="333"/>
      <c r="H6060" s="343" t="n">
        <v>0</v>
      </c>
      <c r="I6060" s="344" t="n">
        <f aca="false">K6061/J6061</f>
        <v>0.606839312636475</v>
      </c>
      <c r="J6060" s="345"/>
      <c r="K6060" s="335"/>
      <c r="L6060" s="330"/>
      <c r="M6060" s="262"/>
      <c r="N6060" s="262"/>
      <c r="O6060" s="262"/>
      <c r="P6060" s="262"/>
      <c r="Q6060" s="262"/>
      <c r="R6060" s="331"/>
    </row>
    <row r="6061" s="1" customFormat="true" ht="13.5" hidden="false" customHeight="false" outlineLevel="0" collapsed="false">
      <c r="A6061" s="346"/>
      <c r="B6061" s="346" t="s">
        <v>915</v>
      </c>
      <c r="C6061" s="346"/>
      <c r="D6061" s="346"/>
      <c r="E6061" s="346"/>
      <c r="F6061" s="347"/>
      <c r="G6061" s="348"/>
      <c r="H6061" s="349" t="n">
        <f aca="false">SUM(H6059:H6060)</f>
        <v>249950</v>
      </c>
      <c r="I6061" s="350" t="n">
        <f aca="false">K6061/H6061</f>
        <v>0.377660235136258</v>
      </c>
      <c r="J6061" s="351" t="n">
        <f aca="false">SUM(J6059:J6060)</f>
        <v>155553.824227692</v>
      </c>
      <c r="K6061" s="352" t="n">
        <f aca="false">H6061-J6061</f>
        <v>94396.1757723078</v>
      </c>
      <c r="L6061" s="330"/>
      <c r="M6061" s="262"/>
      <c r="N6061" s="262"/>
      <c r="O6061" s="262"/>
      <c r="P6061" s="262"/>
      <c r="Q6061" s="262"/>
      <c r="R6061" s="331"/>
    </row>
    <row r="6062" s="1" customFormat="true" ht="13.5" hidden="false" customHeight="false" outlineLevel="0" collapsed="false">
      <c r="A6062" s="262"/>
      <c r="B6062" s="332"/>
      <c r="C6062" s="342"/>
      <c r="D6062" s="342"/>
      <c r="E6062" s="262"/>
      <c r="F6062" s="262"/>
      <c r="G6062" s="262"/>
      <c r="H6062" s="262"/>
      <c r="I6062" s="354"/>
      <c r="J6062" s="354"/>
      <c r="K6062" s="355"/>
      <c r="L6062" s="330"/>
      <c r="M6062" s="262"/>
      <c r="N6062" s="262"/>
      <c r="O6062" s="262"/>
      <c r="P6062" s="262"/>
      <c r="Q6062" s="262"/>
      <c r="R6062" s="331"/>
    </row>
    <row r="6063" s="1" customFormat="true" ht="13.5" hidden="false" customHeight="false" outlineLevel="0" collapsed="false">
      <c r="A6063" s="322"/>
      <c r="B6063" s="323" t="s">
        <v>2448</v>
      </c>
      <c r="C6063" s="380" t="s">
        <v>2449</v>
      </c>
      <c r="D6063" s="325" t="n">
        <v>42820</v>
      </c>
      <c r="E6063" s="322"/>
      <c r="F6063" s="322" t="s">
        <v>5607</v>
      </c>
      <c r="G6063" s="324"/>
      <c r="H6063" s="326" t="n">
        <v>5</v>
      </c>
      <c r="I6063" s="327" t="s">
        <v>358</v>
      </c>
      <c r="J6063" s="328" t="n">
        <v>65</v>
      </c>
      <c r="K6063" s="329" t="n">
        <v>59</v>
      </c>
      <c r="L6063" s="330"/>
      <c r="M6063" s="262"/>
      <c r="N6063" s="262"/>
      <c r="O6063" s="262"/>
      <c r="P6063" s="262"/>
      <c r="Q6063" s="262"/>
      <c r="R6063" s="331"/>
    </row>
    <row r="6064" s="1" customFormat="true" ht="12.75" hidden="false" customHeight="false" outlineLevel="0" collapsed="false">
      <c r="A6064" s="262" t="n">
        <v>2</v>
      </c>
      <c r="B6064" s="332" t="s">
        <v>2710</v>
      </c>
      <c r="C6064" s="332" t="s">
        <v>1731</v>
      </c>
      <c r="D6064" s="332" t="s">
        <v>2711</v>
      </c>
      <c r="E6064" s="262"/>
      <c r="F6064" s="331" t="n">
        <v>18.5</v>
      </c>
      <c r="G6064" s="333" t="n">
        <v>5738</v>
      </c>
      <c r="H6064" s="333" t="n">
        <f aca="false">A6064*G6064*(1-H6063/100)</f>
        <v>10902.2</v>
      </c>
      <c r="I6064" s="334" t="n">
        <v>4250.61</v>
      </c>
      <c r="J6064" s="334" t="n">
        <f aca="false">(A6064*I6064)/J6063*K6063</f>
        <v>7716.492</v>
      </c>
      <c r="K6064" s="335" t="n">
        <f aca="false">H6064-J6064</f>
        <v>3185.708</v>
      </c>
      <c r="L6064" s="330"/>
      <c r="M6064" s="262"/>
      <c r="N6064" s="262" t="n">
        <v>4250.61</v>
      </c>
      <c r="O6064" s="262" t="n">
        <v>48.44</v>
      </c>
      <c r="P6064" s="262" t="n">
        <v>6380</v>
      </c>
      <c r="Q6064" s="262" t="n">
        <v>5738.3235</v>
      </c>
      <c r="R6064" s="331" t="n">
        <f aca="false">A6064*F6064</f>
        <v>37</v>
      </c>
    </row>
    <row r="6065" s="1" customFormat="true" ht="12.75" hidden="false" customHeight="false" outlineLevel="0" collapsed="false">
      <c r="A6065" s="262" t="n">
        <v>2</v>
      </c>
      <c r="B6065" s="332" t="s">
        <v>2194</v>
      </c>
      <c r="C6065" s="332" t="s">
        <v>1734</v>
      </c>
      <c r="D6065" s="332" t="s">
        <v>2195</v>
      </c>
      <c r="E6065" s="262"/>
      <c r="F6065" s="331" t="n">
        <v>18</v>
      </c>
      <c r="G6065" s="333" t="n">
        <v>5627</v>
      </c>
      <c r="H6065" s="333" t="n">
        <f aca="false">A6065*G6065*(1-H6063/100)</f>
        <v>10691.3</v>
      </c>
      <c r="I6065" s="334" t="n">
        <v>4328.7075</v>
      </c>
      <c r="J6065" s="334" t="n">
        <f aca="false">(A6065*I6065)/J6063*K6063</f>
        <v>7858.269</v>
      </c>
      <c r="K6065" s="335" t="n">
        <f aca="false">H6065-J6065</f>
        <v>2833.031</v>
      </c>
      <c r="L6065" s="330"/>
      <c r="M6065" s="262"/>
      <c r="N6065" s="262" t="n">
        <v>4328.7075</v>
      </c>
      <c r="O6065" s="262" t="n">
        <v>49.33</v>
      </c>
      <c r="P6065" s="262" t="n">
        <v>6490</v>
      </c>
      <c r="Q6065" s="262" t="n">
        <v>5627.3198</v>
      </c>
      <c r="R6065" s="331" t="n">
        <f aca="false">A6065*F6065</f>
        <v>36</v>
      </c>
    </row>
    <row r="6066" s="1" customFormat="true" ht="12.75" hidden="false" customHeight="false" outlineLevel="0" collapsed="false">
      <c r="A6066" s="336" t="n">
        <f aca="false">SUM(A6064:A6065)</f>
        <v>4</v>
      </c>
      <c r="B6066" s="336" t="s">
        <v>377</v>
      </c>
      <c r="C6066" s="336"/>
      <c r="D6066" s="336"/>
      <c r="E6066" s="336"/>
      <c r="F6066" s="337" t="n">
        <f aca="false">R6066</f>
        <v>73</v>
      </c>
      <c r="G6066" s="338"/>
      <c r="H6066" s="339" t="n">
        <f aca="false">SUM(H6064:H6065)</f>
        <v>21593.5</v>
      </c>
      <c r="I6066" s="340"/>
      <c r="J6066" s="341" t="n">
        <f aca="false">SUM(J6064:J6065)</f>
        <v>15574.761</v>
      </c>
      <c r="K6066" s="335" t="n">
        <f aca="false">SUM(K6064:K6065)</f>
        <v>6018.739</v>
      </c>
      <c r="L6066" s="330"/>
      <c r="M6066" s="262"/>
      <c r="N6066" s="262"/>
      <c r="O6066" s="262"/>
      <c r="P6066" s="262"/>
      <c r="Q6066" s="262"/>
      <c r="R6066" s="331" t="n">
        <f aca="false">SUM(R6064:R6065)</f>
        <v>73</v>
      </c>
    </row>
    <row r="6067" s="1" customFormat="true" ht="12.75" hidden="false" customHeight="false" outlineLevel="0" collapsed="false">
      <c r="A6067" s="262"/>
      <c r="B6067" s="272" t="s">
        <v>914</v>
      </c>
      <c r="C6067" s="342"/>
      <c r="D6067" s="342"/>
      <c r="E6067" s="262"/>
      <c r="F6067" s="262"/>
      <c r="G6067" s="333"/>
      <c r="H6067" s="343" t="n">
        <v>0</v>
      </c>
      <c r="I6067" s="344" t="n">
        <f aca="false">K6068/J6068</f>
        <v>0.386441820840782</v>
      </c>
      <c r="J6067" s="345"/>
      <c r="K6067" s="335"/>
      <c r="L6067" s="330"/>
      <c r="M6067" s="262"/>
      <c r="N6067" s="262"/>
      <c r="O6067" s="262"/>
      <c r="P6067" s="262"/>
      <c r="Q6067" s="262"/>
      <c r="R6067" s="331"/>
    </row>
    <row r="6068" s="1" customFormat="true" ht="13.5" hidden="false" customHeight="false" outlineLevel="0" collapsed="false">
      <c r="A6068" s="346"/>
      <c r="B6068" s="346" t="s">
        <v>915</v>
      </c>
      <c r="C6068" s="346"/>
      <c r="D6068" s="346"/>
      <c r="E6068" s="346"/>
      <c r="F6068" s="347"/>
      <c r="G6068" s="348"/>
      <c r="H6068" s="349" t="n">
        <f aca="false">SUM(H6066:H6067)</f>
        <v>21593.5</v>
      </c>
      <c r="I6068" s="350" t="n">
        <f aca="false">K6068/H6068</f>
        <v>0.278729200916943</v>
      </c>
      <c r="J6068" s="351" t="n">
        <f aca="false">SUM(J6066:J6067)</f>
        <v>15574.761</v>
      </c>
      <c r="K6068" s="352" t="n">
        <f aca="false">H6068-J6068</f>
        <v>6018.739</v>
      </c>
      <c r="L6068" s="330"/>
      <c r="M6068" s="262"/>
      <c r="N6068" s="262"/>
      <c r="O6068" s="262"/>
      <c r="P6068" s="262"/>
      <c r="Q6068" s="262"/>
      <c r="R6068" s="331"/>
    </row>
    <row r="6069" s="1" customFormat="true" ht="13.5" hidden="false" customHeight="false" outlineLevel="0" collapsed="false">
      <c r="A6069" s="262"/>
      <c r="B6069" s="332"/>
      <c r="C6069" s="342"/>
      <c r="D6069" s="342"/>
      <c r="E6069" s="262"/>
      <c r="F6069" s="262"/>
      <c r="G6069" s="262"/>
      <c r="H6069" s="262"/>
      <c r="I6069" s="354"/>
      <c r="J6069" s="354"/>
      <c r="K6069" s="355"/>
      <c r="L6069" s="330"/>
      <c r="M6069" s="262"/>
      <c r="N6069" s="262"/>
      <c r="O6069" s="262"/>
      <c r="P6069" s="262"/>
      <c r="Q6069" s="262"/>
      <c r="R6069" s="331"/>
    </row>
    <row r="6070" s="1" customFormat="true" ht="13.5" hidden="false" customHeight="false" outlineLevel="0" collapsed="false">
      <c r="A6070" s="322"/>
      <c r="B6070" s="323" t="s">
        <v>395</v>
      </c>
      <c r="C6070" s="324"/>
      <c r="D6070" s="325" t="n">
        <v>42821</v>
      </c>
      <c r="E6070" s="322"/>
      <c r="F6070" s="322" t="s">
        <v>5607</v>
      </c>
      <c r="G6070" s="324"/>
      <c r="H6070" s="326" t="n">
        <v>0</v>
      </c>
      <c r="I6070" s="327" t="s">
        <v>358</v>
      </c>
      <c r="J6070" s="328" t="n">
        <v>65</v>
      </c>
      <c r="K6070" s="329" t="n">
        <v>59</v>
      </c>
      <c r="L6070" s="330"/>
      <c r="M6070" s="262"/>
      <c r="N6070" s="262"/>
      <c r="O6070" s="262"/>
      <c r="P6070" s="262"/>
      <c r="Q6070" s="262"/>
      <c r="R6070" s="331"/>
    </row>
    <row r="6071" s="1" customFormat="true" ht="12.75" hidden="false" customHeight="false" outlineLevel="0" collapsed="false">
      <c r="A6071" s="262" t="n">
        <v>3</v>
      </c>
      <c r="B6071" s="332" t="s">
        <v>5608</v>
      </c>
      <c r="C6071" s="332" t="s">
        <v>1136</v>
      </c>
      <c r="D6071" s="332" t="s">
        <v>5609</v>
      </c>
      <c r="E6071" s="262"/>
      <c r="F6071" s="331" t="n">
        <v>6.4</v>
      </c>
      <c r="G6071" s="333" t="n">
        <v>3407</v>
      </c>
      <c r="H6071" s="333" t="n">
        <f aca="false">A6071*G6071*(1-H6070/100)</f>
        <v>10221</v>
      </c>
      <c r="I6071" s="334" t="n">
        <v>2620.8</v>
      </c>
      <c r="J6071" s="334" t="n">
        <f aca="false">(A6071*I6071)/J6070*K6070</f>
        <v>7136.64</v>
      </c>
      <c r="K6071" s="335" t="n">
        <f aca="false">H6071-J6071</f>
        <v>3084.36</v>
      </c>
      <c r="L6071" s="330"/>
      <c r="M6071" s="262"/>
      <c r="N6071" s="262" t="n">
        <v>2620.8</v>
      </c>
      <c r="O6071" s="262" t="n">
        <v>28.8</v>
      </c>
      <c r="P6071" s="262" t="n">
        <v>3100</v>
      </c>
      <c r="Q6071" s="262" t="n">
        <v>3407.04</v>
      </c>
      <c r="R6071" s="331" t="n">
        <f aca="false">A6071*F6071</f>
        <v>19.2</v>
      </c>
    </row>
    <row r="6072" s="1" customFormat="true" ht="12.75" hidden="false" customHeight="false" outlineLevel="0" collapsed="false">
      <c r="A6072" s="262" t="n">
        <v>4</v>
      </c>
      <c r="B6072" s="332" t="s">
        <v>5610</v>
      </c>
      <c r="C6072" s="332" t="s">
        <v>1136</v>
      </c>
      <c r="D6072" s="332" t="s">
        <v>1274</v>
      </c>
      <c r="E6072" s="262"/>
      <c r="F6072" s="331" t="n">
        <v>9</v>
      </c>
      <c r="G6072" s="333" t="n">
        <v>3093</v>
      </c>
      <c r="H6072" s="333" t="n">
        <f aca="false">A6072*G6072*(1-H6070/100)</f>
        <v>12372</v>
      </c>
      <c r="I6072" s="334" t="n">
        <v>2291.25</v>
      </c>
      <c r="J6072" s="334" t="n">
        <f aca="false">(A6072*I6072)/J6070*K6070</f>
        <v>8319</v>
      </c>
      <c r="K6072" s="335" t="n">
        <f aca="false">H6072-J6072</f>
        <v>4053</v>
      </c>
      <c r="L6072" s="330"/>
      <c r="M6072" s="262"/>
      <c r="N6072" s="262" t="n">
        <v>2291.25</v>
      </c>
      <c r="O6072" s="262" t="n">
        <v>25</v>
      </c>
      <c r="P6072" s="262" t="n">
        <v>4000</v>
      </c>
      <c r="Q6072" s="262" t="n">
        <v>3093.1875</v>
      </c>
      <c r="R6072" s="331" t="n">
        <f aca="false">A6072*F6072</f>
        <v>36</v>
      </c>
    </row>
    <row r="6073" s="1" customFormat="true" ht="12.75" hidden="false" customHeight="false" outlineLevel="0" collapsed="false">
      <c r="A6073" s="262" t="n">
        <v>2</v>
      </c>
      <c r="B6073" s="332" t="s">
        <v>5611</v>
      </c>
      <c r="C6073" s="332" t="s">
        <v>1136</v>
      </c>
      <c r="D6073" s="332" t="s">
        <v>1276</v>
      </c>
      <c r="E6073" s="262"/>
      <c r="F6073" s="331" t="n">
        <v>7</v>
      </c>
      <c r="G6073" s="333" t="n">
        <v>3093</v>
      </c>
      <c r="H6073" s="333" t="n">
        <f aca="false">A6073*G6073*(1-H6070/100)</f>
        <v>6186</v>
      </c>
      <c r="I6073" s="334" t="n">
        <v>2291.25</v>
      </c>
      <c r="J6073" s="334" t="n">
        <f aca="false">(A6073*I6073)/J6070*K6070</f>
        <v>4159.5</v>
      </c>
      <c r="K6073" s="335" t="n">
        <f aca="false">H6073-J6073</f>
        <v>2026.5</v>
      </c>
      <c r="L6073" s="330"/>
      <c r="M6073" s="262"/>
      <c r="N6073" s="262" t="n">
        <v>2291.25</v>
      </c>
      <c r="O6073" s="262" t="n">
        <v>25</v>
      </c>
      <c r="P6073" s="262" t="n">
        <v>4000</v>
      </c>
      <c r="Q6073" s="262" t="n">
        <v>3093.1875</v>
      </c>
      <c r="R6073" s="331" t="n">
        <f aca="false">A6073*F6073</f>
        <v>14</v>
      </c>
    </row>
    <row r="6074" s="1" customFormat="true" ht="12.75" hidden="false" customHeight="false" outlineLevel="0" collapsed="false">
      <c r="A6074" s="262" t="n">
        <v>4</v>
      </c>
      <c r="B6074" s="332" t="s">
        <v>3661</v>
      </c>
      <c r="C6074" s="332" t="s">
        <v>2295</v>
      </c>
      <c r="D6074" s="332" t="s">
        <v>3662</v>
      </c>
      <c r="E6074" s="262"/>
      <c r="F6074" s="331" t="n">
        <v>3.46</v>
      </c>
      <c r="G6074" s="333" t="n">
        <v>1362</v>
      </c>
      <c r="H6074" s="333" t="n">
        <f aca="false">A6074*G6074*(1-H6070/100)</f>
        <v>5448</v>
      </c>
      <c r="I6074" s="334" t="n">
        <v>1009.125</v>
      </c>
      <c r="J6074" s="334" t="n">
        <f aca="false">(A6074*I6074)/J6070*K6070</f>
        <v>3663.9</v>
      </c>
      <c r="K6074" s="335" t="n">
        <f aca="false">H6074-J6074</f>
        <v>1784.1</v>
      </c>
      <c r="L6074" s="330"/>
      <c r="M6074" s="262"/>
      <c r="N6074" s="262" t="n">
        <v>1009.125</v>
      </c>
      <c r="O6074" s="262" t="n">
        <v>11.5</v>
      </c>
      <c r="P6074" s="262" t="n">
        <v>2020</v>
      </c>
      <c r="Q6074" s="262" t="n">
        <v>1362</v>
      </c>
      <c r="R6074" s="331" t="n">
        <f aca="false">A6074*F6074</f>
        <v>13.84</v>
      </c>
    </row>
    <row r="6075" s="1" customFormat="true" ht="12.75" hidden="false" customHeight="false" outlineLevel="0" collapsed="false">
      <c r="A6075" s="336" t="n">
        <f aca="false">SUM(A6071:A6074)</f>
        <v>13</v>
      </c>
      <c r="B6075" s="336" t="s">
        <v>377</v>
      </c>
      <c r="C6075" s="336"/>
      <c r="D6075" s="336"/>
      <c r="E6075" s="336"/>
      <c r="F6075" s="337" t="n">
        <f aca="false">R6075</f>
        <v>83.04</v>
      </c>
      <c r="G6075" s="338"/>
      <c r="H6075" s="339" t="n">
        <f aca="false">SUM(H6071:H6074)</f>
        <v>34227</v>
      </c>
      <c r="I6075" s="340"/>
      <c r="J6075" s="341" t="n">
        <f aca="false">SUM(J6071:J6074)</f>
        <v>23279.04</v>
      </c>
      <c r="K6075" s="335" t="n">
        <f aca="false">SUM(K6071:K6074)</f>
        <v>10947.96</v>
      </c>
      <c r="L6075" s="330"/>
      <c r="M6075" s="262"/>
      <c r="N6075" s="262"/>
      <c r="O6075" s="262"/>
      <c r="P6075" s="262"/>
      <c r="Q6075" s="262"/>
      <c r="R6075" s="331" t="n">
        <f aca="false">SUM(R6071:R6074)</f>
        <v>83.04</v>
      </c>
    </row>
    <row r="6076" s="1" customFormat="true" ht="12.75" hidden="false" customHeight="false" outlineLevel="0" collapsed="false">
      <c r="A6076" s="262"/>
      <c r="B6076" s="272" t="s">
        <v>914</v>
      </c>
      <c r="C6076" s="342"/>
      <c r="D6076" s="342"/>
      <c r="E6076" s="262"/>
      <c r="F6076" s="262"/>
      <c r="G6076" s="333"/>
      <c r="H6076" s="343" t="n">
        <v>0</v>
      </c>
      <c r="I6076" s="344" t="n">
        <f aca="false">K6077/J6077</f>
        <v>0.470292589385129</v>
      </c>
      <c r="J6076" s="345"/>
      <c r="K6076" s="335"/>
      <c r="L6076" s="330"/>
      <c r="M6076" s="262"/>
      <c r="N6076" s="262"/>
      <c r="O6076" s="262"/>
      <c r="P6076" s="262"/>
      <c r="Q6076" s="262"/>
      <c r="R6076" s="331"/>
    </row>
    <row r="6077" s="1" customFormat="true" ht="13.5" hidden="false" customHeight="false" outlineLevel="0" collapsed="false">
      <c r="A6077" s="346"/>
      <c r="B6077" s="346" t="s">
        <v>915</v>
      </c>
      <c r="C6077" s="346"/>
      <c r="D6077" s="346"/>
      <c r="E6077" s="346"/>
      <c r="F6077" s="347"/>
      <c r="G6077" s="348"/>
      <c r="H6077" s="349" t="n">
        <f aca="false">SUM(H6075:H6076)</f>
        <v>34227</v>
      </c>
      <c r="I6077" s="350" t="n">
        <f aca="false">K6077/H6077</f>
        <v>0.319863265842756</v>
      </c>
      <c r="J6077" s="351" t="n">
        <f aca="false">SUM(J6075:J6076)</f>
        <v>23279.04</v>
      </c>
      <c r="K6077" s="352" t="n">
        <f aca="false">H6077-J6077</f>
        <v>10947.96</v>
      </c>
      <c r="L6077" s="330"/>
      <c r="M6077" s="262"/>
      <c r="N6077" s="262"/>
      <c r="O6077" s="262"/>
      <c r="P6077" s="262"/>
      <c r="Q6077" s="262"/>
      <c r="R6077" s="331"/>
    </row>
    <row r="6078" s="1" customFormat="true" ht="13.5" hidden="false" customHeight="false" outlineLevel="0" collapsed="false">
      <c r="A6078" s="262"/>
      <c r="B6078" s="332"/>
      <c r="C6078" s="342"/>
      <c r="D6078" s="342"/>
      <c r="E6078" s="262"/>
      <c r="F6078" s="262"/>
      <c r="G6078" s="262"/>
      <c r="H6078" s="262"/>
      <c r="I6078" s="354"/>
      <c r="J6078" s="354"/>
      <c r="K6078" s="355"/>
      <c r="L6078" s="330"/>
      <c r="M6078" s="262"/>
      <c r="N6078" s="262"/>
      <c r="O6078" s="262"/>
      <c r="P6078" s="262"/>
      <c r="Q6078" s="262"/>
      <c r="R6078" s="331"/>
    </row>
    <row r="6079" s="1" customFormat="true" ht="13.5" hidden="false" customHeight="false" outlineLevel="0" collapsed="false">
      <c r="A6079" s="322"/>
      <c r="B6079" s="323" t="s">
        <v>5285</v>
      </c>
      <c r="C6079" s="324" t="s">
        <v>5286</v>
      </c>
      <c r="D6079" s="325" t="n">
        <v>42821</v>
      </c>
      <c r="E6079" s="322"/>
      <c r="F6079" s="322" t="s">
        <v>5607</v>
      </c>
      <c r="G6079" s="324"/>
      <c r="H6079" s="326" t="n">
        <v>0</v>
      </c>
      <c r="I6079" s="327" t="s">
        <v>358</v>
      </c>
      <c r="J6079" s="328" t="n">
        <v>65</v>
      </c>
      <c r="K6079" s="329" t="n">
        <v>59</v>
      </c>
      <c r="L6079" s="330"/>
      <c r="M6079" s="262"/>
      <c r="N6079" s="262"/>
      <c r="O6079" s="262"/>
      <c r="P6079" s="262"/>
      <c r="Q6079" s="262"/>
      <c r="R6079" s="331"/>
    </row>
    <row r="6080" s="1" customFormat="true" ht="12.75" hidden="false" customHeight="false" outlineLevel="0" collapsed="false">
      <c r="A6080" s="262" t="n">
        <v>4</v>
      </c>
      <c r="B6080" s="332" t="s">
        <v>5612</v>
      </c>
      <c r="C6080" s="332" t="s">
        <v>2277</v>
      </c>
      <c r="D6080" s="332" t="s">
        <v>5613</v>
      </c>
      <c r="E6080" s="262"/>
      <c r="F6080" s="331" t="n">
        <v>30.96</v>
      </c>
      <c r="G6080" s="333" t="n">
        <v>7856</v>
      </c>
      <c r="H6080" s="333" t="n">
        <f aca="false">A6080*G6080*(1-H6079/100)</f>
        <v>31424</v>
      </c>
      <c r="I6080" s="334" t="n">
        <v>5611.6125</v>
      </c>
      <c r="J6080" s="334" t="n">
        <f aca="false">(A6080*I6080)/J6079*K6079</f>
        <v>20374.47</v>
      </c>
      <c r="K6080" s="335" t="n">
        <f aca="false">H6080-J6080</f>
        <v>11049.53</v>
      </c>
      <c r="L6080" s="330"/>
      <c r="M6080" s="262"/>
      <c r="N6080" s="262" t="n">
        <v>5611.6125</v>
      </c>
      <c r="O6080" s="262" t="n">
        <v>63.95</v>
      </c>
      <c r="P6080" s="262" t="n">
        <v>8420</v>
      </c>
      <c r="Q6080" s="262" t="n">
        <v>7856.2575</v>
      </c>
      <c r="R6080" s="331" t="n">
        <f aca="false">A6080*F6080</f>
        <v>123.84</v>
      </c>
    </row>
    <row r="6081" s="1" customFormat="true" ht="12.75" hidden="false" customHeight="false" outlineLevel="0" collapsed="false">
      <c r="A6081" s="336" t="n">
        <f aca="false">SUM(A6080:A6080)</f>
        <v>4</v>
      </c>
      <c r="B6081" s="336" t="s">
        <v>377</v>
      </c>
      <c r="C6081" s="336"/>
      <c r="D6081" s="336"/>
      <c r="E6081" s="336"/>
      <c r="F6081" s="337" t="n">
        <f aca="false">R6081</f>
        <v>123.84</v>
      </c>
      <c r="G6081" s="338"/>
      <c r="H6081" s="339" t="n">
        <f aca="false">SUM(H6080:H6080)</f>
        <v>31424</v>
      </c>
      <c r="I6081" s="340"/>
      <c r="J6081" s="341" t="n">
        <f aca="false">SUM(J6080:J6080)</f>
        <v>20374.47</v>
      </c>
      <c r="K6081" s="335" t="n">
        <f aca="false">SUM(K6080:K6080)</f>
        <v>11049.53</v>
      </c>
      <c r="L6081" s="330"/>
      <c r="M6081" s="262"/>
      <c r="N6081" s="262"/>
      <c r="O6081" s="262"/>
      <c r="P6081" s="262"/>
      <c r="Q6081" s="262"/>
      <c r="R6081" s="331" t="n">
        <f aca="false">SUM(R6080:R6080)</f>
        <v>123.84</v>
      </c>
    </row>
    <row r="6082" s="1" customFormat="true" ht="12.75" hidden="false" customHeight="false" outlineLevel="0" collapsed="false">
      <c r="A6082" s="262"/>
      <c r="B6082" s="272" t="s">
        <v>914</v>
      </c>
      <c r="C6082" s="342"/>
      <c r="D6082" s="342"/>
      <c r="E6082" s="262"/>
      <c r="F6082" s="262"/>
      <c r="G6082" s="333"/>
      <c r="H6082" s="343" t="n">
        <v>0</v>
      </c>
      <c r="I6082" s="344" t="n">
        <f aca="false">K6083/J6083</f>
        <v>0.542322327893683</v>
      </c>
      <c r="J6082" s="345"/>
      <c r="K6082" s="335"/>
      <c r="L6082" s="330"/>
      <c r="M6082" s="262"/>
      <c r="N6082" s="262"/>
      <c r="O6082" s="262"/>
      <c r="P6082" s="262"/>
      <c r="Q6082" s="262"/>
      <c r="R6082" s="331"/>
    </row>
    <row r="6083" s="1" customFormat="true" ht="13.5" hidden="false" customHeight="false" outlineLevel="0" collapsed="false">
      <c r="A6083" s="346"/>
      <c r="B6083" s="346" t="s">
        <v>915</v>
      </c>
      <c r="C6083" s="346"/>
      <c r="D6083" s="346"/>
      <c r="E6083" s="346"/>
      <c r="F6083" s="347"/>
      <c r="G6083" s="348"/>
      <c r="H6083" s="349" t="n">
        <f aca="false">SUM(H6081:H6082)</f>
        <v>31424</v>
      </c>
      <c r="I6083" s="350" t="n">
        <f aca="false">K6083/H6083</f>
        <v>0.351627100305499</v>
      </c>
      <c r="J6083" s="351" t="n">
        <f aca="false">SUM(J6081:J6082)</f>
        <v>20374.47</v>
      </c>
      <c r="K6083" s="352" t="n">
        <f aca="false">H6083-J6083</f>
        <v>11049.53</v>
      </c>
      <c r="L6083" s="330"/>
      <c r="M6083" s="262"/>
      <c r="N6083" s="262"/>
      <c r="O6083" s="262"/>
      <c r="P6083" s="262"/>
      <c r="Q6083" s="262"/>
      <c r="R6083" s="331"/>
    </row>
    <row r="6084" s="1" customFormat="true" ht="13.5" hidden="false" customHeight="false" outlineLevel="0" collapsed="false">
      <c r="A6084" s="262"/>
      <c r="B6084" s="332"/>
      <c r="C6084" s="342"/>
      <c r="D6084" s="342"/>
      <c r="E6084" s="262"/>
      <c r="F6084" s="262"/>
      <c r="G6084" s="262"/>
      <c r="H6084" s="262"/>
      <c r="I6084" s="354"/>
      <c r="J6084" s="354"/>
      <c r="K6084" s="355"/>
      <c r="L6084" s="330"/>
      <c r="M6084" s="262"/>
      <c r="N6084" s="262"/>
      <c r="O6084" s="262"/>
      <c r="P6084" s="262"/>
      <c r="Q6084" s="262"/>
      <c r="R6084" s="331"/>
    </row>
    <row r="6085" s="1" customFormat="true" ht="13.5" hidden="false" customHeight="false" outlineLevel="0" collapsed="false">
      <c r="A6085" s="322"/>
      <c r="B6085" s="323" t="s">
        <v>5614</v>
      </c>
      <c r="C6085" s="324"/>
      <c r="D6085" s="325" t="n">
        <v>42821</v>
      </c>
      <c r="E6085" s="322"/>
      <c r="F6085" s="322" t="s">
        <v>5615</v>
      </c>
      <c r="G6085" s="324"/>
      <c r="H6085" s="326" t="n">
        <v>0</v>
      </c>
      <c r="I6085" s="327" t="s">
        <v>358</v>
      </c>
      <c r="J6085" s="328" t="n">
        <v>65</v>
      </c>
      <c r="K6085" s="329" t="n">
        <v>59</v>
      </c>
      <c r="L6085" s="330"/>
      <c r="M6085" s="262"/>
      <c r="N6085" s="262"/>
      <c r="O6085" s="262"/>
      <c r="P6085" s="262"/>
      <c r="Q6085" s="262"/>
      <c r="R6085" s="331"/>
    </row>
    <row r="6086" s="1" customFormat="true" ht="12.75" hidden="false" customHeight="false" outlineLevel="0" collapsed="false">
      <c r="A6086" s="262" t="n">
        <v>5</v>
      </c>
      <c r="B6086" s="332" t="s">
        <v>1542</v>
      </c>
      <c r="C6086" s="332" t="s">
        <v>786</v>
      </c>
      <c r="D6086" s="332" t="s">
        <v>1543</v>
      </c>
      <c r="E6086" s="262"/>
      <c r="F6086" s="331" t="n">
        <v>14</v>
      </c>
      <c r="G6086" s="333" t="n">
        <v>2339</v>
      </c>
      <c r="H6086" s="333" t="n">
        <f aca="false">A6086*G6086*(1-H6085/100)</f>
        <v>11695</v>
      </c>
      <c r="I6086" s="334" t="n">
        <v>1732.64</v>
      </c>
      <c r="J6086" s="334" t="n">
        <f aca="false">(A6086*I6086)/J6085*K6085</f>
        <v>7863.52</v>
      </c>
      <c r="K6086" s="335" t="n">
        <f aca="false">H6086-J6086</f>
        <v>3831.48</v>
      </c>
      <c r="L6086" s="330"/>
      <c r="M6086" s="262"/>
      <c r="N6086" s="262" t="n">
        <v>1732.64</v>
      </c>
      <c r="O6086" s="262" t="n">
        <v>19.04</v>
      </c>
      <c r="P6086" s="262" t="n">
        <v>2600</v>
      </c>
      <c r="Q6086" s="262" t="n">
        <v>2339.064</v>
      </c>
      <c r="R6086" s="331" t="n">
        <f aca="false">A6086*F6086</f>
        <v>70</v>
      </c>
    </row>
    <row r="6087" s="1" customFormat="true" ht="12.75" hidden="false" customHeight="false" outlineLevel="0" collapsed="false">
      <c r="A6087" s="262" t="n">
        <v>20</v>
      </c>
      <c r="B6087" s="332" t="s">
        <v>1330</v>
      </c>
      <c r="C6087" s="332" t="s">
        <v>1331</v>
      </c>
      <c r="D6087" s="332" t="s">
        <v>1332</v>
      </c>
      <c r="E6087" s="262"/>
      <c r="F6087" s="331" t="n">
        <v>0.15</v>
      </c>
      <c r="G6087" s="333" t="n">
        <v>49</v>
      </c>
      <c r="H6087" s="333" t="n">
        <f aca="false">A6087*G6087*(1-H6085/100)</f>
        <v>980</v>
      </c>
      <c r="I6087" s="334" t="n">
        <v>34.8725</v>
      </c>
      <c r="J6087" s="334" t="n">
        <f aca="false">(A6087*I6087)/J6085*K6085</f>
        <v>633.07</v>
      </c>
      <c r="K6087" s="335" t="n">
        <f aca="false">H6087-J6087</f>
        <v>346.93</v>
      </c>
      <c r="L6087" s="330"/>
      <c r="M6087" s="262"/>
      <c r="N6087" s="262" t="n">
        <v>34.8725</v>
      </c>
      <c r="O6087" s="262" t="n">
        <v>0.37</v>
      </c>
      <c r="P6087" s="262" t="n">
        <v>62.7705</v>
      </c>
      <c r="Q6087" s="262" t="n">
        <v>48.8215</v>
      </c>
      <c r="R6087" s="331" t="n">
        <f aca="false">A6087*F6087</f>
        <v>3</v>
      </c>
    </row>
    <row r="6088" s="1" customFormat="true" ht="12.75" hidden="false" customHeight="false" outlineLevel="0" collapsed="false">
      <c r="A6088" s="262" t="n">
        <v>20</v>
      </c>
      <c r="B6088" s="332" t="s">
        <v>1333</v>
      </c>
      <c r="C6088" s="332" t="s">
        <v>1334</v>
      </c>
      <c r="D6088" s="332" t="s">
        <v>1335</v>
      </c>
      <c r="E6088" s="262"/>
      <c r="F6088" s="331" t="n">
        <v>0.08</v>
      </c>
      <c r="G6088" s="333" t="n">
        <v>24</v>
      </c>
      <c r="H6088" s="333" t="n">
        <f aca="false">A6088*G6088*(1-H6085/100)</f>
        <v>480</v>
      </c>
      <c r="I6088" s="334" t="n">
        <v>17.55</v>
      </c>
      <c r="J6088" s="334" t="n">
        <f aca="false">(A6088*I6088)/J6085*K6085</f>
        <v>318.6</v>
      </c>
      <c r="K6088" s="335" t="n">
        <f aca="false">H6088-J6088</f>
        <v>161.4</v>
      </c>
      <c r="L6088" s="330"/>
      <c r="M6088" s="262"/>
      <c r="N6088" s="262" t="n">
        <v>17.55</v>
      </c>
      <c r="O6088" s="262" t="n">
        <v>0.2</v>
      </c>
      <c r="P6088" s="262" t="n">
        <v>31.59</v>
      </c>
      <c r="Q6088" s="262" t="n">
        <v>23.6925</v>
      </c>
      <c r="R6088" s="331" t="n">
        <f aca="false">A6088*F6088</f>
        <v>1.6</v>
      </c>
    </row>
    <row r="6089" s="1" customFormat="true" ht="12.75" hidden="false" customHeight="false" outlineLevel="0" collapsed="false">
      <c r="A6089" s="262" t="n">
        <v>2</v>
      </c>
      <c r="B6089" s="332" t="s">
        <v>3148</v>
      </c>
      <c r="C6089" s="332" t="s">
        <v>2895</v>
      </c>
      <c r="D6089" s="332" t="s">
        <v>3149</v>
      </c>
      <c r="E6089" s="262"/>
      <c r="F6089" s="331" t="n">
        <v>40.69</v>
      </c>
      <c r="G6089" s="333" t="n">
        <v>9172</v>
      </c>
      <c r="H6089" s="333" t="n">
        <f aca="false">A6089*G6089*(1-H6085/100)</f>
        <v>18344</v>
      </c>
      <c r="I6089" s="334" t="n">
        <v>6551.415</v>
      </c>
      <c r="J6089" s="334" t="n">
        <f aca="false">(A6089*I6089)/J6085*K6085</f>
        <v>11893.338</v>
      </c>
      <c r="K6089" s="335" t="n">
        <f aca="false">H6089-J6089</f>
        <v>6450.662</v>
      </c>
      <c r="L6089" s="330"/>
      <c r="M6089" s="262"/>
      <c r="N6089" s="262" t="n">
        <v>6551.415</v>
      </c>
      <c r="O6089" s="262" t="n">
        <v>74.66</v>
      </c>
      <c r="P6089" s="262" t="n">
        <v>9830</v>
      </c>
      <c r="Q6089" s="262" t="n">
        <v>9171.981</v>
      </c>
      <c r="R6089" s="331" t="n">
        <f aca="false">A6089*F6089</f>
        <v>81.38</v>
      </c>
    </row>
    <row r="6090" s="1" customFormat="true" ht="12.75" hidden="false" customHeight="false" outlineLevel="0" collapsed="false">
      <c r="A6090" s="262" t="n">
        <v>4</v>
      </c>
      <c r="B6090" s="332" t="s">
        <v>3150</v>
      </c>
      <c r="C6090" s="332" t="s">
        <v>2241</v>
      </c>
      <c r="D6090" s="332" t="s">
        <v>3151</v>
      </c>
      <c r="E6090" s="262"/>
      <c r="F6090" s="331" t="n">
        <v>1.38</v>
      </c>
      <c r="G6090" s="333" t="n">
        <v>1612</v>
      </c>
      <c r="H6090" s="333" t="n">
        <f aca="false">A6090*G6090*(1-H6085/100)</f>
        <v>6448</v>
      </c>
      <c r="I6090" s="334" t="n">
        <v>1007.37</v>
      </c>
      <c r="J6090" s="334" t="n">
        <f aca="false">(A6090*I6090)/J6085*K6085</f>
        <v>3657.528</v>
      </c>
      <c r="K6090" s="335" t="n">
        <f aca="false">H6090-J6090</f>
        <v>2790.472</v>
      </c>
      <c r="L6090" s="330"/>
      <c r="M6090" s="262"/>
      <c r="N6090" s="262" t="n">
        <v>1007.37</v>
      </c>
      <c r="O6090" s="262" t="n">
        <v>11.07</v>
      </c>
      <c r="P6090" s="262"/>
      <c r="Q6090" s="262" t="n">
        <v>1611.792</v>
      </c>
      <c r="R6090" s="331" t="n">
        <f aca="false">A6090*F6090</f>
        <v>5.52</v>
      </c>
    </row>
    <row r="6091" s="1" customFormat="true" ht="12.75" hidden="false" customHeight="false" outlineLevel="0" collapsed="false">
      <c r="A6091" s="262" t="n">
        <v>5</v>
      </c>
      <c r="B6091" s="332" t="s">
        <v>1615</v>
      </c>
      <c r="C6091" s="332" t="s">
        <v>1532</v>
      </c>
      <c r="D6091" s="332" t="s">
        <v>1616</v>
      </c>
      <c r="E6091" s="262"/>
      <c r="F6091" s="331" t="n">
        <v>0.3</v>
      </c>
      <c r="G6091" s="333" t="n">
        <v>225</v>
      </c>
      <c r="H6091" s="333" t="n">
        <f aca="false">A6091*G6091*(1-H6085/100)</f>
        <v>1125</v>
      </c>
      <c r="I6091" s="334" t="n">
        <v>158.015</v>
      </c>
      <c r="J6091" s="334" t="n">
        <f aca="false">(A6091*I6091)/J6085*K6085</f>
        <v>717.145</v>
      </c>
      <c r="K6091" s="335" t="n">
        <f aca="false">H6091-J6091</f>
        <v>407.855</v>
      </c>
      <c r="L6091" s="330"/>
      <c r="M6091" s="262"/>
      <c r="N6091" s="262" t="n">
        <v>158.015</v>
      </c>
      <c r="O6091" s="262" t="n">
        <v>1.43</v>
      </c>
      <c r="P6091" s="262" t="n">
        <v>500</v>
      </c>
      <c r="Q6091" s="262" t="n">
        <v>225</v>
      </c>
      <c r="R6091" s="331" t="n">
        <f aca="false">A6091*F6091</f>
        <v>1.5</v>
      </c>
    </row>
    <row r="6092" s="1" customFormat="true" ht="12.75" hidden="false" customHeight="false" outlineLevel="0" collapsed="false">
      <c r="A6092" s="262" t="n">
        <v>9</v>
      </c>
      <c r="B6092" s="332" t="s">
        <v>2297</v>
      </c>
      <c r="C6092" s="332" t="s">
        <v>1553</v>
      </c>
      <c r="D6092" s="332" t="s">
        <v>3679</v>
      </c>
      <c r="E6092" s="262"/>
      <c r="F6092" s="331" t="n">
        <v>4.2</v>
      </c>
      <c r="G6092" s="333" t="n">
        <v>2685</v>
      </c>
      <c r="H6092" s="333" t="n">
        <f aca="false">A6092*G6092*(1-H6085/100)</f>
        <v>24165</v>
      </c>
      <c r="I6092" s="334" t="n">
        <v>1790.1</v>
      </c>
      <c r="J6092" s="334" t="n">
        <f aca="false">(A6092*I6092)/J6085*K6085</f>
        <v>14623.74</v>
      </c>
      <c r="K6092" s="335" t="n">
        <f aca="false">H6092-J6092</f>
        <v>9541.26</v>
      </c>
      <c r="L6092" s="330"/>
      <c r="M6092" s="262"/>
      <c r="N6092" s="262" t="n">
        <v>1790.1</v>
      </c>
      <c r="O6092" s="262" t="n">
        <v>20.4</v>
      </c>
      <c r="P6092" s="262" t="n">
        <v>3220</v>
      </c>
      <c r="Q6092" s="262" t="n">
        <v>2685</v>
      </c>
      <c r="R6092" s="331" t="n">
        <f aca="false">A6092*F6092</f>
        <v>37.8</v>
      </c>
    </row>
    <row r="6093" s="1" customFormat="true" ht="12.75" hidden="false" customHeight="false" outlineLevel="0" collapsed="false">
      <c r="A6093" s="262" t="n">
        <v>20</v>
      </c>
      <c r="B6093" s="332" t="s">
        <v>3728</v>
      </c>
      <c r="C6093" s="332" t="s">
        <v>1562</v>
      </c>
      <c r="D6093" s="332" t="s">
        <v>3729</v>
      </c>
      <c r="E6093" s="262"/>
      <c r="F6093" s="331" t="n">
        <v>0.3</v>
      </c>
      <c r="G6093" s="333" t="n">
        <v>261</v>
      </c>
      <c r="H6093" s="333" t="n">
        <f aca="false">A6093*G6093*(1-H6085/100)</f>
        <v>5220</v>
      </c>
      <c r="I6093" s="334" t="n">
        <v>193.05</v>
      </c>
      <c r="J6093" s="334" t="n">
        <f aca="false">(A6093*I6093)/J6085*K6085</f>
        <v>3504.6</v>
      </c>
      <c r="K6093" s="335" t="n">
        <f aca="false">H6093-J6093</f>
        <v>1715.4</v>
      </c>
      <c r="L6093" s="330"/>
      <c r="M6093" s="262"/>
      <c r="N6093" s="262" t="n">
        <v>193.05</v>
      </c>
      <c r="O6093" s="262" t="n">
        <v>2.2</v>
      </c>
      <c r="P6093" s="262" t="n">
        <v>500</v>
      </c>
      <c r="Q6093" s="262" t="n">
        <v>261</v>
      </c>
      <c r="R6093" s="331" t="n">
        <f aca="false">A6093*F6093</f>
        <v>6</v>
      </c>
    </row>
    <row r="6094" s="1" customFormat="true" ht="12.75" hidden="false" customHeight="false" outlineLevel="0" collapsed="false">
      <c r="A6094" s="336" t="n">
        <f aca="false">SUM(A6086:A6093)</f>
        <v>85</v>
      </c>
      <c r="B6094" s="336" t="s">
        <v>377</v>
      </c>
      <c r="C6094" s="336"/>
      <c r="D6094" s="336"/>
      <c r="E6094" s="336"/>
      <c r="F6094" s="337" t="n">
        <f aca="false">R6094</f>
        <v>206.8</v>
      </c>
      <c r="G6094" s="338"/>
      <c r="H6094" s="339" t="n">
        <f aca="false">SUM(H6086:H6093)</f>
        <v>68457</v>
      </c>
      <c r="I6094" s="340"/>
      <c r="J6094" s="341" t="n">
        <f aca="false">SUM(J6086:J6093)</f>
        <v>43211.541</v>
      </c>
      <c r="K6094" s="335" t="n">
        <f aca="false">SUM(K6086:K6093)</f>
        <v>25245.459</v>
      </c>
      <c r="L6094" s="330"/>
      <c r="M6094" s="262"/>
      <c r="N6094" s="262"/>
      <c r="O6094" s="262"/>
      <c r="P6094" s="262"/>
      <c r="Q6094" s="262"/>
      <c r="R6094" s="331" t="n">
        <f aca="false">SUM(R6086:R6093)</f>
        <v>206.8</v>
      </c>
    </row>
    <row r="6095" s="1" customFormat="true" ht="12.75" hidden="false" customHeight="false" outlineLevel="0" collapsed="false">
      <c r="A6095" s="262"/>
      <c r="B6095" s="272" t="s">
        <v>914</v>
      </c>
      <c r="C6095" s="342"/>
      <c r="D6095" s="342"/>
      <c r="E6095" s="262"/>
      <c r="F6095" s="262"/>
      <c r="G6095" s="333"/>
      <c r="H6095" s="343" t="n">
        <v>0</v>
      </c>
      <c r="I6095" s="344" t="n">
        <f aca="false">K6096/J6096</f>
        <v>0.584229546453805</v>
      </c>
      <c r="J6095" s="345"/>
      <c r="K6095" s="335"/>
      <c r="L6095" s="330"/>
      <c r="M6095" s="262"/>
      <c r="N6095" s="262"/>
      <c r="O6095" s="262"/>
      <c r="P6095" s="262"/>
      <c r="Q6095" s="262"/>
      <c r="R6095" s="331"/>
    </row>
    <row r="6096" s="1" customFormat="true" ht="13.5" hidden="false" customHeight="false" outlineLevel="0" collapsed="false">
      <c r="A6096" s="346"/>
      <c r="B6096" s="346" t="s">
        <v>915</v>
      </c>
      <c r="C6096" s="346"/>
      <c r="D6096" s="346"/>
      <c r="E6096" s="346"/>
      <c r="F6096" s="347"/>
      <c r="G6096" s="348"/>
      <c r="H6096" s="349" t="n">
        <f aca="false">SUM(H6094:H6095)</f>
        <v>68457</v>
      </c>
      <c r="I6096" s="350" t="n">
        <f aca="false">K6096/H6096</f>
        <v>0.368778342609229</v>
      </c>
      <c r="J6096" s="351" t="n">
        <f aca="false">SUM(J6094:J6095)</f>
        <v>43211.541</v>
      </c>
      <c r="K6096" s="352" t="n">
        <f aca="false">H6096-J6096</f>
        <v>25245.459</v>
      </c>
      <c r="L6096" s="330"/>
      <c r="M6096" s="262"/>
      <c r="N6096" s="262"/>
      <c r="O6096" s="262"/>
      <c r="P6096" s="262"/>
      <c r="Q6096" s="262"/>
      <c r="R6096" s="331"/>
    </row>
    <row r="6097" s="1" customFormat="true" ht="13.5" hidden="false" customHeight="false" outlineLevel="0" collapsed="false">
      <c r="A6097" s="262"/>
      <c r="B6097" s="332"/>
      <c r="C6097" s="342"/>
      <c r="D6097" s="342"/>
      <c r="E6097" s="262"/>
      <c r="F6097" s="262"/>
      <c r="G6097" s="262"/>
      <c r="H6097" s="262"/>
      <c r="I6097" s="354"/>
      <c r="J6097" s="354"/>
      <c r="K6097" s="355"/>
      <c r="L6097" s="330"/>
      <c r="M6097" s="262"/>
      <c r="N6097" s="262"/>
      <c r="O6097" s="262"/>
      <c r="P6097" s="262"/>
      <c r="Q6097" s="262"/>
      <c r="R6097" s="331"/>
    </row>
    <row r="6098" s="1" customFormat="true" ht="13.5" hidden="false" customHeight="false" outlineLevel="0" collapsed="false">
      <c r="A6098" s="322"/>
      <c r="B6098" s="323" t="s">
        <v>5616</v>
      </c>
      <c r="C6098" s="324"/>
      <c r="D6098" s="325" t="n">
        <v>42821</v>
      </c>
      <c r="E6098" s="322"/>
      <c r="F6098" s="322" t="s">
        <v>5617</v>
      </c>
      <c r="G6098" s="324"/>
      <c r="H6098" s="326" t="n">
        <v>0</v>
      </c>
      <c r="I6098" s="327" t="s">
        <v>358</v>
      </c>
      <c r="J6098" s="328" t="n">
        <v>65</v>
      </c>
      <c r="K6098" s="329" t="n">
        <v>59</v>
      </c>
      <c r="L6098" s="330"/>
      <c r="M6098" s="262"/>
      <c r="N6098" s="262"/>
      <c r="O6098" s="262"/>
      <c r="P6098" s="262"/>
      <c r="Q6098" s="262"/>
      <c r="R6098" s="331"/>
    </row>
    <row r="6099" s="1" customFormat="true" ht="12.75" hidden="false" customHeight="false" outlineLevel="0" collapsed="false">
      <c r="A6099" s="262" t="n">
        <v>2</v>
      </c>
      <c r="B6099" s="332" t="s">
        <v>263</v>
      </c>
      <c r="C6099" s="332" t="s">
        <v>780</v>
      </c>
      <c r="D6099" s="332" t="s">
        <v>2368</v>
      </c>
      <c r="E6099" s="262"/>
      <c r="F6099" s="331" t="n">
        <v>17</v>
      </c>
      <c r="G6099" s="333" t="n">
        <v>2715</v>
      </c>
      <c r="H6099" s="333" t="n">
        <f aca="false">A6099*G6099*(1-H6098/100)</f>
        <v>5430</v>
      </c>
      <c r="I6099" s="334" t="n">
        <v>2088.45</v>
      </c>
      <c r="J6099" s="334" t="n">
        <f aca="false">(A6099*I6099)/J6098*K6098</f>
        <v>3791.34</v>
      </c>
      <c r="K6099" s="335" t="n">
        <f aca="false">H6099-J6099</f>
        <v>1638.66</v>
      </c>
      <c r="L6099" s="330"/>
      <c r="M6099" s="262"/>
      <c r="N6099" s="262" t="n">
        <v>2088.45</v>
      </c>
      <c r="O6099" s="262" t="n">
        <v>23.8</v>
      </c>
      <c r="P6099" s="262" t="n">
        <v>2920</v>
      </c>
      <c r="Q6099" s="262" t="n">
        <v>2714.985</v>
      </c>
      <c r="R6099" s="331" t="n">
        <f aca="false">A6099*F6099</f>
        <v>0</v>
      </c>
    </row>
    <row r="6100" s="1" customFormat="true" ht="12.75" hidden="false" customHeight="false" outlineLevel="0" collapsed="false">
      <c r="A6100" s="262" t="n">
        <v>5</v>
      </c>
      <c r="B6100" s="332" t="s">
        <v>2074</v>
      </c>
      <c r="C6100" s="332" t="s">
        <v>786</v>
      </c>
      <c r="D6100" s="332" t="s">
        <v>2075</v>
      </c>
      <c r="E6100" s="262"/>
      <c r="F6100" s="331" t="n">
        <v>4.3</v>
      </c>
      <c r="G6100" s="333" t="n">
        <v>693</v>
      </c>
      <c r="H6100" s="333" t="n">
        <f aca="false">A6100*G6100*(1-H6098/100)</f>
        <v>3465</v>
      </c>
      <c r="I6100" s="334" t="n">
        <v>513.3375</v>
      </c>
      <c r="J6100" s="334" t="n">
        <f aca="false">(A6100*I6100)/J6098*K6098</f>
        <v>2329.7625</v>
      </c>
      <c r="K6100" s="335" t="n">
        <f aca="false">H6100-J6100</f>
        <v>1135.2375</v>
      </c>
      <c r="L6100" s="330"/>
      <c r="M6100" s="262"/>
      <c r="N6100" s="262" t="n">
        <v>513.3375</v>
      </c>
      <c r="O6100" s="262" t="n">
        <v>5.85</v>
      </c>
      <c r="P6100" s="262" t="n">
        <v>770</v>
      </c>
      <c r="Q6100" s="262" t="n">
        <v>693.0056</v>
      </c>
      <c r="R6100" s="331" t="n">
        <f aca="false">A6100*F6100</f>
        <v>0</v>
      </c>
    </row>
    <row r="6101" s="1" customFormat="true" ht="12.75" hidden="false" customHeight="false" outlineLevel="0" collapsed="false">
      <c r="A6101" s="262" t="n">
        <v>5</v>
      </c>
      <c r="B6101" s="332" t="s">
        <v>1871</v>
      </c>
      <c r="C6101" s="332" t="s">
        <v>1872</v>
      </c>
      <c r="D6101" s="332" t="s">
        <v>1873</v>
      </c>
      <c r="E6101" s="262"/>
      <c r="F6101" s="331" t="n">
        <v>2.9</v>
      </c>
      <c r="G6101" s="333" t="n">
        <v>485</v>
      </c>
      <c r="H6101" s="333" t="n">
        <f aca="false">A6101*G6101*(1-H6098/100)</f>
        <v>2425</v>
      </c>
      <c r="I6101" s="334" t="n">
        <v>358.8975</v>
      </c>
      <c r="J6101" s="334" t="n">
        <f aca="false">(A6101*I6101)/J6098*K6098</f>
        <v>1628.8425</v>
      </c>
      <c r="K6101" s="335" t="n">
        <f aca="false">H6101-J6101</f>
        <v>796.1575</v>
      </c>
      <c r="L6101" s="330"/>
      <c r="M6101" s="262"/>
      <c r="N6101" s="262" t="n">
        <v>358.8975</v>
      </c>
      <c r="O6101" s="262" t="n">
        <v>4.09</v>
      </c>
      <c r="P6101" s="262" t="n">
        <v>540</v>
      </c>
      <c r="Q6101" s="262" t="n">
        <v>484.5116</v>
      </c>
      <c r="R6101" s="331" t="n">
        <f aca="false">A6101*F6101</f>
        <v>0</v>
      </c>
    </row>
    <row r="6102" s="1" customFormat="true" ht="12.75" hidden="false" customHeight="false" outlineLevel="0" collapsed="false">
      <c r="A6102" s="262" t="n">
        <v>5</v>
      </c>
      <c r="B6102" s="332" t="s">
        <v>1443</v>
      </c>
      <c r="C6102" s="332" t="s">
        <v>795</v>
      </c>
      <c r="D6102" s="332" t="s">
        <v>796</v>
      </c>
      <c r="E6102" s="262"/>
      <c r="F6102" s="331" t="n">
        <v>4.95</v>
      </c>
      <c r="G6102" s="333" t="n">
        <v>891</v>
      </c>
      <c r="H6102" s="333" t="n">
        <f aca="false">A6102*G6102*(1-H6098/100)</f>
        <v>4455</v>
      </c>
      <c r="I6102" s="334" t="n">
        <v>659.88</v>
      </c>
      <c r="J6102" s="334" t="n">
        <f aca="false">(A6102*I6102)/J6098*K6098</f>
        <v>2994.84</v>
      </c>
      <c r="K6102" s="335" t="n">
        <f aca="false">H6102-J6102</f>
        <v>1460.16</v>
      </c>
      <c r="L6102" s="330"/>
      <c r="M6102" s="262"/>
      <c r="N6102" s="262" t="n">
        <v>659.88</v>
      </c>
      <c r="O6102" s="262" t="n">
        <v>7.52</v>
      </c>
      <c r="P6102" s="262" t="n">
        <v>990</v>
      </c>
      <c r="Q6102" s="262" t="n">
        <v>890.838</v>
      </c>
      <c r="R6102" s="331" t="n">
        <f aca="false">A6102*F6102</f>
        <v>0</v>
      </c>
    </row>
    <row r="6103" s="1" customFormat="true" ht="12.75" hidden="false" customHeight="false" outlineLevel="0" collapsed="false">
      <c r="A6103" s="262" t="n">
        <v>5</v>
      </c>
      <c r="B6103" s="332" t="s">
        <v>799</v>
      </c>
      <c r="C6103" s="332" t="s">
        <v>800</v>
      </c>
      <c r="D6103" s="332" t="s">
        <v>801</v>
      </c>
      <c r="E6103" s="262"/>
      <c r="F6103" s="331" t="n">
        <v>5.8</v>
      </c>
      <c r="G6103" s="333" t="n">
        <v>936</v>
      </c>
      <c r="H6103" s="333" t="n">
        <f aca="false">A6103*G6103*(1-H6098/100)</f>
        <v>4680</v>
      </c>
      <c r="I6103" s="334" t="n">
        <v>693.225</v>
      </c>
      <c r="J6103" s="334" t="n">
        <f aca="false">(A6103*I6103)/J6098*K6098</f>
        <v>3146.175</v>
      </c>
      <c r="K6103" s="335" t="n">
        <f aca="false">H6103-J6103</f>
        <v>1533.825</v>
      </c>
      <c r="L6103" s="330"/>
      <c r="M6103" s="262"/>
      <c r="N6103" s="262" t="n">
        <v>693.225</v>
      </c>
      <c r="O6103" s="262" t="n">
        <v>7.9</v>
      </c>
      <c r="P6103" s="262" t="n">
        <v>1040</v>
      </c>
      <c r="Q6103" s="262" t="n">
        <v>935.8538</v>
      </c>
      <c r="R6103" s="331" t="n">
        <f aca="false">A6103*F6103</f>
        <v>0</v>
      </c>
    </row>
    <row r="6104" s="1" customFormat="true" ht="12.75" hidden="false" customHeight="false" outlineLevel="0" collapsed="false">
      <c r="A6104" s="262" t="n">
        <v>5</v>
      </c>
      <c r="B6104" s="332" t="s">
        <v>807</v>
      </c>
      <c r="C6104" s="332" t="s">
        <v>808</v>
      </c>
      <c r="D6104" s="332" t="s">
        <v>1882</v>
      </c>
      <c r="E6104" s="262"/>
      <c r="F6104" s="331" t="n">
        <v>7</v>
      </c>
      <c r="G6104" s="333" t="n">
        <v>1086</v>
      </c>
      <c r="H6104" s="333" t="n">
        <f aca="false">A6104*G6104*(1-H6098/100)</f>
        <v>5430</v>
      </c>
      <c r="I6104" s="334" t="n">
        <v>835.38</v>
      </c>
      <c r="J6104" s="334" t="n">
        <f aca="false">(A6104*I6104)/J6098*K6098</f>
        <v>3791.34</v>
      </c>
      <c r="K6104" s="335" t="n">
        <f aca="false">H6104-J6104</f>
        <v>1638.66</v>
      </c>
      <c r="L6104" s="330"/>
      <c r="M6104" s="262"/>
      <c r="N6104" s="262" t="n">
        <v>835.38</v>
      </c>
      <c r="O6104" s="262" t="n">
        <v>9.52</v>
      </c>
      <c r="P6104" s="262" t="n">
        <v>1250</v>
      </c>
      <c r="Q6104" s="262" t="n">
        <v>1085.994</v>
      </c>
      <c r="R6104" s="331" t="n">
        <f aca="false">A6104*F6104</f>
        <v>0</v>
      </c>
    </row>
    <row r="6105" s="1" customFormat="true" ht="12.75" hidden="false" customHeight="false" outlineLevel="0" collapsed="false">
      <c r="A6105" s="262" t="n">
        <v>5</v>
      </c>
      <c r="B6105" s="332" t="s">
        <v>812</v>
      </c>
      <c r="C6105" s="332" t="s">
        <v>813</v>
      </c>
      <c r="D6105" s="332" t="s">
        <v>1205</v>
      </c>
      <c r="E6105" s="262"/>
      <c r="F6105" s="331" t="n">
        <v>10</v>
      </c>
      <c r="G6105" s="333" t="n">
        <v>1637</v>
      </c>
      <c r="H6105" s="333" t="n">
        <f aca="false">A6105*G6105*(1-H6098/100)</f>
        <v>8185</v>
      </c>
      <c r="I6105" s="334" t="n">
        <v>1259.05</v>
      </c>
      <c r="J6105" s="334" t="n">
        <f aca="false">(A6105*I6105)/J6098*K6098</f>
        <v>5714.15</v>
      </c>
      <c r="K6105" s="335" t="n">
        <f aca="false">H6105-J6105</f>
        <v>2470.85</v>
      </c>
      <c r="L6105" s="330"/>
      <c r="M6105" s="262"/>
      <c r="N6105" s="262" t="n">
        <v>1259.05</v>
      </c>
      <c r="O6105" s="262" t="n">
        <v>14.9</v>
      </c>
      <c r="P6105" s="262" t="n">
        <v>1890</v>
      </c>
      <c r="Q6105" s="262" t="n">
        <v>1636.765</v>
      </c>
      <c r="R6105" s="331" t="n">
        <f aca="false">A6105*F6105</f>
        <v>0</v>
      </c>
    </row>
    <row r="6106" s="1" customFormat="true" ht="12.75" hidden="false" customHeight="false" outlineLevel="0" collapsed="false">
      <c r="A6106" s="262" t="n">
        <v>10</v>
      </c>
      <c r="B6106" s="332" t="s">
        <v>1302</v>
      </c>
      <c r="C6106" s="332" t="s">
        <v>830</v>
      </c>
      <c r="D6106" s="332" t="s">
        <v>1049</v>
      </c>
      <c r="E6106" s="262"/>
      <c r="F6106" s="331" t="n">
        <v>1.1</v>
      </c>
      <c r="G6106" s="333" t="n">
        <v>218</v>
      </c>
      <c r="H6106" s="333" t="n">
        <f aca="false">A6106*G6106*(1-H6098/100)</f>
        <v>2180</v>
      </c>
      <c r="I6106" s="334" t="n">
        <v>145.6</v>
      </c>
      <c r="J6106" s="334" t="n">
        <f aca="false">(A6106*I6106)/J6098*K6098</f>
        <v>1321.6</v>
      </c>
      <c r="K6106" s="335" t="n">
        <f aca="false">H6106-J6106</f>
        <v>858.4</v>
      </c>
      <c r="L6106" s="330"/>
      <c r="M6106" s="262"/>
      <c r="N6106" s="262" t="n">
        <v>145.6</v>
      </c>
      <c r="O6106" s="262" t="n">
        <v>1.6</v>
      </c>
      <c r="P6106" s="262" t="n">
        <v>550</v>
      </c>
      <c r="Q6106" s="262" t="n">
        <v>218.4</v>
      </c>
      <c r="R6106" s="331" t="n">
        <f aca="false">A6106*F6106</f>
        <v>0</v>
      </c>
    </row>
    <row r="6107" s="1" customFormat="true" ht="12.75" hidden="false" customHeight="false" outlineLevel="0" collapsed="false">
      <c r="A6107" s="262" t="n">
        <v>5</v>
      </c>
      <c r="B6107" s="332" t="s">
        <v>1308</v>
      </c>
      <c r="C6107" s="332" t="s">
        <v>830</v>
      </c>
      <c r="D6107" s="332" t="s">
        <v>1339</v>
      </c>
      <c r="E6107" s="262"/>
      <c r="F6107" s="331" t="n">
        <v>2.2</v>
      </c>
      <c r="G6107" s="333" t="n">
        <v>435</v>
      </c>
      <c r="H6107" s="333" t="n">
        <f aca="false">A6107*G6107*(1-H6098/100)</f>
        <v>2175</v>
      </c>
      <c r="I6107" s="334" t="n">
        <v>290.29</v>
      </c>
      <c r="J6107" s="334" t="n">
        <f aca="false">(A6107*I6107)/J6098*K6098</f>
        <v>1317.47</v>
      </c>
      <c r="K6107" s="335" t="n">
        <f aca="false">H6107-J6107</f>
        <v>857.53</v>
      </c>
      <c r="L6107" s="330"/>
      <c r="M6107" s="262"/>
      <c r="N6107" s="262" t="n">
        <v>290.29</v>
      </c>
      <c r="O6107" s="262" t="n">
        <v>3.19</v>
      </c>
      <c r="P6107" s="262" t="n">
        <v>435.435</v>
      </c>
      <c r="Q6107" s="262" t="n">
        <v>435.435</v>
      </c>
      <c r="R6107" s="331" t="n">
        <f aca="false">A6107*F6107</f>
        <v>0</v>
      </c>
    </row>
    <row r="6108" s="1" customFormat="true" ht="12.75" hidden="false" customHeight="false" outlineLevel="0" collapsed="false">
      <c r="A6108" s="262" t="n">
        <v>5</v>
      </c>
      <c r="B6108" s="332" t="s">
        <v>1219</v>
      </c>
      <c r="C6108" s="332" t="s">
        <v>830</v>
      </c>
      <c r="D6108" s="332" t="s">
        <v>1347</v>
      </c>
      <c r="E6108" s="262"/>
      <c r="F6108" s="331" t="n">
        <v>2.5</v>
      </c>
      <c r="G6108" s="333" t="n">
        <v>430</v>
      </c>
      <c r="H6108" s="333" t="n">
        <f aca="false">A6108*G6108*(1-H6098/100)</f>
        <v>2150</v>
      </c>
      <c r="I6108" s="334" t="n">
        <v>318.5</v>
      </c>
      <c r="J6108" s="334" t="n">
        <f aca="false">(A6108*I6108)/J6098*K6098</f>
        <v>1445.5</v>
      </c>
      <c r="K6108" s="335" t="n">
        <f aca="false">H6108-J6108</f>
        <v>704.5</v>
      </c>
      <c r="L6108" s="330"/>
      <c r="M6108" s="262"/>
      <c r="N6108" s="262" t="n">
        <v>318.5</v>
      </c>
      <c r="O6108" s="262" t="n">
        <v>3.5</v>
      </c>
      <c r="P6108" s="262" t="n">
        <v>573.3</v>
      </c>
      <c r="Q6108" s="262" t="n">
        <v>429.975</v>
      </c>
      <c r="R6108" s="331" t="n">
        <f aca="false">A6108*F6108</f>
        <v>0</v>
      </c>
    </row>
    <row r="6109" s="1" customFormat="true" ht="12.75" hidden="false" customHeight="false" outlineLevel="0" collapsed="false">
      <c r="A6109" s="262" t="n">
        <v>5</v>
      </c>
      <c r="B6109" s="332" t="s">
        <v>1225</v>
      </c>
      <c r="C6109" s="332" t="s">
        <v>830</v>
      </c>
      <c r="D6109" s="332" t="s">
        <v>1348</v>
      </c>
      <c r="E6109" s="262"/>
      <c r="F6109" s="331" t="n">
        <v>4.1</v>
      </c>
      <c r="G6109" s="333" t="n">
        <v>713</v>
      </c>
      <c r="H6109" s="333" t="n">
        <f aca="false">A6109*G6109*(1-H6098/100)</f>
        <v>3565</v>
      </c>
      <c r="I6109" s="334" t="n">
        <v>508.95</v>
      </c>
      <c r="J6109" s="334" t="n">
        <f aca="false">(A6109*I6109)/J6098*K6098</f>
        <v>2309.85</v>
      </c>
      <c r="K6109" s="335" t="n">
        <f aca="false">H6109-J6109</f>
        <v>1255.15</v>
      </c>
      <c r="L6109" s="330"/>
      <c r="M6109" s="262"/>
      <c r="N6109" s="262" t="n">
        <v>508.95</v>
      </c>
      <c r="O6109" s="262" t="n">
        <v>5.8</v>
      </c>
      <c r="P6109" s="262" t="n">
        <v>763.425</v>
      </c>
      <c r="Q6109" s="262" t="n">
        <v>712.53</v>
      </c>
      <c r="R6109" s="331" t="n">
        <f aca="false">A6109*F6109</f>
        <v>0</v>
      </c>
    </row>
    <row r="6110" s="1" customFormat="true" ht="12.75" hidden="false" customHeight="false" outlineLevel="0" collapsed="false">
      <c r="A6110" s="262" t="n">
        <v>5</v>
      </c>
      <c r="B6110" s="332" t="s">
        <v>1874</v>
      </c>
      <c r="C6110" s="332" t="s">
        <v>1875</v>
      </c>
      <c r="D6110" s="332" t="s">
        <v>1876</v>
      </c>
      <c r="E6110" s="262"/>
      <c r="F6110" s="331" t="n">
        <v>0.1</v>
      </c>
      <c r="G6110" s="333" t="n">
        <v>55</v>
      </c>
      <c r="H6110" s="333" t="n">
        <f aca="false">A6110*G6110*(1-H6098/100)</f>
        <v>275</v>
      </c>
      <c r="I6110" s="334" t="n">
        <v>45.5</v>
      </c>
      <c r="J6110" s="334" t="n">
        <f aca="false">(A6110*I6110)/J6098*K6098</f>
        <v>206.5</v>
      </c>
      <c r="K6110" s="335" t="n">
        <f aca="false">H6110-J6110</f>
        <v>68.5</v>
      </c>
      <c r="L6110" s="330"/>
      <c r="M6110" s="262"/>
      <c r="N6110" s="262" t="n">
        <v>45.5</v>
      </c>
      <c r="O6110" s="262" t="n">
        <v>0.5</v>
      </c>
      <c r="P6110" s="262" t="n">
        <v>81.9</v>
      </c>
      <c r="Q6110" s="262" t="n">
        <v>54.6</v>
      </c>
      <c r="R6110" s="331" t="n">
        <f aca="false">A6110*F6110</f>
        <v>0</v>
      </c>
    </row>
    <row r="6111" s="1" customFormat="true" ht="12.75" hidden="false" customHeight="false" outlineLevel="0" collapsed="false">
      <c r="A6111" s="262" t="n">
        <v>5</v>
      </c>
      <c r="B6111" s="332" t="s">
        <v>879</v>
      </c>
      <c r="C6111" s="332" t="s">
        <v>1287</v>
      </c>
      <c r="D6111" s="332" t="s">
        <v>1206</v>
      </c>
      <c r="E6111" s="262"/>
      <c r="F6111" s="331" t="n">
        <v>0.16</v>
      </c>
      <c r="G6111" s="333" t="n">
        <v>60</v>
      </c>
      <c r="H6111" s="333" t="n">
        <f aca="false">A6111*G6111*(1-H6098/100)</f>
        <v>300</v>
      </c>
      <c r="I6111" s="334" t="n">
        <v>50.05</v>
      </c>
      <c r="J6111" s="334" t="n">
        <f aca="false">(A6111*I6111)/J6098*K6098</f>
        <v>227.15</v>
      </c>
      <c r="K6111" s="335" t="n">
        <f aca="false">H6111-J6111</f>
        <v>72.85</v>
      </c>
      <c r="L6111" s="330"/>
      <c r="M6111" s="262"/>
      <c r="N6111" s="262" t="n">
        <v>50.05</v>
      </c>
      <c r="O6111" s="262" t="n">
        <v>0.55</v>
      </c>
      <c r="P6111" s="262" t="n">
        <v>90.09</v>
      </c>
      <c r="Q6111" s="262" t="n">
        <v>60.06</v>
      </c>
      <c r="R6111" s="331" t="n">
        <f aca="false">A6111*F6111</f>
        <v>0</v>
      </c>
    </row>
    <row r="6112" s="1" customFormat="true" ht="12.75" hidden="false" customHeight="false" outlineLevel="0" collapsed="false">
      <c r="A6112" s="262" t="n">
        <v>10</v>
      </c>
      <c r="B6112" s="332" t="s">
        <v>1330</v>
      </c>
      <c r="C6112" s="332" t="s">
        <v>1331</v>
      </c>
      <c r="D6112" s="332" t="s">
        <v>1332</v>
      </c>
      <c r="E6112" s="262"/>
      <c r="F6112" s="331" t="n">
        <v>0.15</v>
      </c>
      <c r="G6112" s="333" t="n">
        <v>49</v>
      </c>
      <c r="H6112" s="333" t="n">
        <f aca="false">A6112*G6112*(1-H6098/100)</f>
        <v>490</v>
      </c>
      <c r="I6112" s="334" t="n">
        <v>34.8725</v>
      </c>
      <c r="J6112" s="334" t="n">
        <f aca="false">(A6112*I6112)/J6098*K6098</f>
        <v>316.535</v>
      </c>
      <c r="K6112" s="335" t="n">
        <f aca="false">H6112-J6112</f>
        <v>173.465</v>
      </c>
      <c r="L6112" s="330"/>
      <c r="M6112" s="262"/>
      <c r="N6112" s="262" t="n">
        <v>34.8725</v>
      </c>
      <c r="O6112" s="262" t="n">
        <v>0.37</v>
      </c>
      <c r="P6112" s="262" t="n">
        <v>62.7705</v>
      </c>
      <c r="Q6112" s="262" t="n">
        <v>48.8215</v>
      </c>
      <c r="R6112" s="331" t="n">
        <f aca="false">A6112*F6112</f>
        <v>0</v>
      </c>
    </row>
    <row r="6113" s="1" customFormat="true" ht="12.75" hidden="false" customHeight="false" outlineLevel="0" collapsed="false">
      <c r="A6113" s="262" t="n">
        <v>10</v>
      </c>
      <c r="B6113" s="332" t="s">
        <v>2345</v>
      </c>
      <c r="C6113" s="332" t="s">
        <v>2346</v>
      </c>
      <c r="D6113" s="332" t="s">
        <v>2347</v>
      </c>
      <c r="E6113" s="262"/>
      <c r="F6113" s="331" t="n">
        <v>0.05</v>
      </c>
      <c r="G6113" s="333" t="n">
        <v>28</v>
      </c>
      <c r="H6113" s="333" t="n">
        <f aca="false">A6113*G6113*(1-H6098/100)</f>
        <v>280</v>
      </c>
      <c r="I6113" s="334" t="n">
        <v>21.06</v>
      </c>
      <c r="J6113" s="334" t="n">
        <f aca="false">(A6113*I6113)/J6098*K6098</f>
        <v>191.16</v>
      </c>
      <c r="K6113" s="335" t="n">
        <f aca="false">H6113-J6113</f>
        <v>88.84</v>
      </c>
      <c r="L6113" s="330"/>
      <c r="M6113" s="262"/>
      <c r="N6113" s="262" t="n">
        <v>21.06</v>
      </c>
      <c r="O6113" s="262" t="n">
        <v>0.24</v>
      </c>
      <c r="P6113" s="262" t="n">
        <v>37.908</v>
      </c>
      <c r="Q6113" s="262" t="n">
        <v>28.431</v>
      </c>
      <c r="R6113" s="331" t="n">
        <f aca="false">A6113*F6113</f>
        <v>0</v>
      </c>
    </row>
    <row r="6114" s="1" customFormat="true" ht="12.75" hidden="false" customHeight="false" outlineLevel="0" collapsed="false">
      <c r="A6114" s="262" t="n">
        <v>5</v>
      </c>
      <c r="B6114" s="332" t="s">
        <v>1333</v>
      </c>
      <c r="C6114" s="332" t="s">
        <v>1334</v>
      </c>
      <c r="D6114" s="332" t="s">
        <v>1335</v>
      </c>
      <c r="E6114" s="262"/>
      <c r="F6114" s="331" t="n">
        <v>0.08</v>
      </c>
      <c r="G6114" s="333" t="n">
        <v>24</v>
      </c>
      <c r="H6114" s="333" t="n">
        <f aca="false">A6114*G6114*(1-H6098/100)</f>
        <v>120</v>
      </c>
      <c r="I6114" s="334" t="n">
        <v>17.55</v>
      </c>
      <c r="J6114" s="334" t="n">
        <f aca="false">(A6114*I6114)/J6098*K6098</f>
        <v>79.65</v>
      </c>
      <c r="K6114" s="335" t="n">
        <f aca="false">H6114-J6114</f>
        <v>40.35</v>
      </c>
      <c r="L6114" s="330"/>
      <c r="M6114" s="262"/>
      <c r="N6114" s="262" t="n">
        <v>17.55</v>
      </c>
      <c r="O6114" s="262" t="n">
        <v>0.2</v>
      </c>
      <c r="P6114" s="262" t="n">
        <v>31.59</v>
      </c>
      <c r="Q6114" s="262" t="n">
        <v>23.6925</v>
      </c>
      <c r="R6114" s="331" t="n">
        <f aca="false">A6114*F6114</f>
        <v>0</v>
      </c>
    </row>
    <row r="6115" s="1" customFormat="true" ht="12.75" hidden="false" customHeight="false" outlineLevel="0" collapsed="false">
      <c r="A6115" s="262" t="n">
        <v>5</v>
      </c>
      <c r="B6115" s="332" t="s">
        <v>3347</v>
      </c>
      <c r="C6115" s="332" t="s">
        <v>3348</v>
      </c>
      <c r="D6115" s="332" t="s">
        <v>901</v>
      </c>
      <c r="E6115" s="262"/>
      <c r="F6115" s="331" t="n">
        <v>0.29</v>
      </c>
      <c r="G6115" s="333" t="n">
        <v>53</v>
      </c>
      <c r="H6115" s="333" t="n">
        <f aca="false">A6115*G6115*(1-H6098/100)</f>
        <v>265</v>
      </c>
      <c r="I6115" s="334" t="n">
        <v>35.1</v>
      </c>
      <c r="J6115" s="334" t="n">
        <f aca="false">(A6115*I6115)/J6098*K6098</f>
        <v>159.3</v>
      </c>
      <c r="K6115" s="335" t="n">
        <f aca="false">H6115-J6115</f>
        <v>105.7</v>
      </c>
      <c r="L6115" s="330"/>
      <c r="M6115" s="262"/>
      <c r="N6115" s="262" t="n">
        <v>35.1</v>
      </c>
      <c r="O6115" s="262" t="n">
        <v>0.4</v>
      </c>
      <c r="P6115" s="262" t="n">
        <v>63.18</v>
      </c>
      <c r="Q6115" s="262" t="n">
        <v>52.65</v>
      </c>
      <c r="R6115" s="331" t="n">
        <f aca="false">A6115*F6115</f>
        <v>0</v>
      </c>
    </row>
    <row r="6116" s="1" customFormat="true" ht="12.75" hidden="false" customHeight="false" outlineLevel="0" collapsed="false">
      <c r="A6116" s="262" t="n">
        <v>12</v>
      </c>
      <c r="B6116" s="332" t="s">
        <v>1613</v>
      </c>
      <c r="C6116" s="332" t="s">
        <v>1532</v>
      </c>
      <c r="D6116" s="332" t="s">
        <v>1614</v>
      </c>
      <c r="E6116" s="262"/>
      <c r="F6116" s="331" t="n">
        <v>0.38</v>
      </c>
      <c r="G6116" s="333" t="n">
        <v>131</v>
      </c>
      <c r="H6116" s="333" t="n">
        <f aca="false">A6116*G6116*(1-H6098/100)</f>
        <v>1572</v>
      </c>
      <c r="I6116" s="334" t="n">
        <v>88.4</v>
      </c>
      <c r="J6116" s="334" t="n">
        <f aca="false">(A6116*I6116)/J6098*K6098</f>
        <v>962.88</v>
      </c>
      <c r="K6116" s="335" t="n">
        <f aca="false">H6116-J6116</f>
        <v>609.12</v>
      </c>
      <c r="L6116" s="330"/>
      <c r="M6116" s="262"/>
      <c r="N6116" s="262" t="n">
        <v>88.4</v>
      </c>
      <c r="O6116" s="262" t="n">
        <v>0.8</v>
      </c>
      <c r="P6116" s="262" t="n">
        <v>300</v>
      </c>
      <c r="Q6116" s="262" t="n">
        <v>131</v>
      </c>
      <c r="R6116" s="331" t="n">
        <f aca="false">A6116*F6116</f>
        <v>0</v>
      </c>
    </row>
    <row r="6117" s="1" customFormat="true" ht="12.75" hidden="false" customHeight="false" outlineLevel="0" collapsed="false">
      <c r="A6117" s="262" t="n">
        <v>12</v>
      </c>
      <c r="B6117" s="332" t="s">
        <v>1531</v>
      </c>
      <c r="C6117" s="332" t="s">
        <v>1532</v>
      </c>
      <c r="D6117" s="332" t="s">
        <v>1533</v>
      </c>
      <c r="E6117" s="262"/>
      <c r="F6117" s="331" t="n">
        <v>0.59</v>
      </c>
      <c r="G6117" s="333" t="n">
        <v>225</v>
      </c>
      <c r="H6117" s="333" t="n">
        <f aca="false">A6117*G6117*(1-H6098/100)</f>
        <v>2700</v>
      </c>
      <c r="I6117" s="334" t="n">
        <v>201.825</v>
      </c>
      <c r="J6117" s="334" t="n">
        <f aca="false">(A6117*I6117)/J6098*K6098</f>
        <v>2198.34</v>
      </c>
      <c r="K6117" s="335" t="n">
        <f aca="false">H6117-J6117</f>
        <v>501.660000000001</v>
      </c>
      <c r="L6117" s="330"/>
      <c r="M6117" s="262"/>
      <c r="N6117" s="262" t="n">
        <v>201.825</v>
      </c>
      <c r="O6117" s="262" t="n">
        <v>2.3</v>
      </c>
      <c r="P6117" s="262" t="n">
        <v>400</v>
      </c>
      <c r="Q6117" s="262" t="n">
        <v>225</v>
      </c>
      <c r="R6117" s="331" t="n">
        <f aca="false">A6117*F6117</f>
        <v>0</v>
      </c>
    </row>
    <row r="6118" s="1" customFormat="true" ht="12.75" hidden="false" customHeight="false" outlineLevel="0" collapsed="false">
      <c r="A6118" s="262" t="n">
        <v>12</v>
      </c>
      <c r="B6118" s="332" t="s">
        <v>1615</v>
      </c>
      <c r="C6118" s="332" t="s">
        <v>1532</v>
      </c>
      <c r="D6118" s="332" t="s">
        <v>1616</v>
      </c>
      <c r="E6118" s="262"/>
      <c r="F6118" s="331" t="n">
        <v>0.3</v>
      </c>
      <c r="G6118" s="333" t="n">
        <v>225</v>
      </c>
      <c r="H6118" s="333" t="n">
        <f aca="false">A6118*G6118*(1-H6098/100)</f>
        <v>2700</v>
      </c>
      <c r="I6118" s="334" t="n">
        <v>158.015</v>
      </c>
      <c r="J6118" s="334" t="n">
        <f aca="false">(A6118*I6118)/J6098*K6098</f>
        <v>1721.148</v>
      </c>
      <c r="K6118" s="335" t="n">
        <f aca="false">H6118-J6118</f>
        <v>978.852</v>
      </c>
      <c r="L6118" s="330"/>
      <c r="M6118" s="262"/>
      <c r="N6118" s="262" t="n">
        <v>158.015</v>
      </c>
      <c r="O6118" s="262" t="n">
        <v>1.43</v>
      </c>
      <c r="P6118" s="262" t="n">
        <v>500</v>
      </c>
      <c r="Q6118" s="262" t="n">
        <v>225</v>
      </c>
      <c r="R6118" s="331" t="n">
        <f aca="false">A6118*F6118</f>
        <v>0</v>
      </c>
    </row>
    <row r="6119" s="1" customFormat="true" ht="12.75" hidden="false" customHeight="false" outlineLevel="0" collapsed="false">
      <c r="A6119" s="262" t="n">
        <v>12</v>
      </c>
      <c r="B6119" s="332" t="s">
        <v>2047</v>
      </c>
      <c r="C6119" s="332" t="s">
        <v>1532</v>
      </c>
      <c r="D6119" s="332" t="s">
        <v>2048</v>
      </c>
      <c r="E6119" s="262"/>
      <c r="F6119" s="331" t="n">
        <v>0.69</v>
      </c>
      <c r="G6119" s="333" t="n">
        <v>199</v>
      </c>
      <c r="H6119" s="333" t="n">
        <f aca="false">A6119*G6119*(1-H6098/100)</f>
        <v>2388</v>
      </c>
      <c r="I6119" s="334" t="n">
        <v>158.015</v>
      </c>
      <c r="J6119" s="334" t="n">
        <f aca="false">(A6119*I6119)/J6098*K6098</f>
        <v>1721.148</v>
      </c>
      <c r="K6119" s="335" t="n">
        <f aca="false">H6119-J6119</f>
        <v>666.852</v>
      </c>
      <c r="L6119" s="330"/>
      <c r="M6119" s="262"/>
      <c r="N6119" s="262" t="n">
        <v>158.015</v>
      </c>
      <c r="O6119" s="262" t="n">
        <v>1.43</v>
      </c>
      <c r="P6119" s="262" t="n">
        <v>500</v>
      </c>
      <c r="Q6119" s="262" t="n">
        <v>199</v>
      </c>
      <c r="R6119" s="331" t="n">
        <f aca="false">A6119*F6119</f>
        <v>0</v>
      </c>
    </row>
    <row r="6120" s="1" customFormat="true" ht="12.75" hidden="false" customHeight="false" outlineLevel="0" collapsed="false">
      <c r="A6120" s="262" t="n">
        <v>4</v>
      </c>
      <c r="B6120" s="332" t="s">
        <v>2468</v>
      </c>
      <c r="C6120" s="332" t="s">
        <v>1532</v>
      </c>
      <c r="D6120" s="332" t="s">
        <v>2469</v>
      </c>
      <c r="E6120" s="262"/>
      <c r="F6120" s="331" t="n">
        <v>0.75</v>
      </c>
      <c r="G6120" s="333" t="n">
        <v>325</v>
      </c>
      <c r="H6120" s="333" t="n">
        <f aca="false">A6120*G6120*(1-H6098/100)</f>
        <v>1300</v>
      </c>
      <c r="I6120" s="334" t="n">
        <v>175.5</v>
      </c>
      <c r="J6120" s="334" t="n">
        <f aca="false">(A6120*I6120)/J6098*K6098</f>
        <v>637.2</v>
      </c>
      <c r="K6120" s="335" t="n">
        <f aca="false">H6120-J6120</f>
        <v>662.8</v>
      </c>
      <c r="L6120" s="330"/>
      <c r="M6120" s="262"/>
      <c r="N6120" s="262" t="n">
        <v>175.5</v>
      </c>
      <c r="O6120" s="262" t="n">
        <v>2</v>
      </c>
      <c r="P6120" s="262" t="n">
        <v>900</v>
      </c>
      <c r="Q6120" s="262" t="n">
        <v>325</v>
      </c>
      <c r="R6120" s="331" t="n">
        <f aca="false">A6120*F6120</f>
        <v>0</v>
      </c>
    </row>
    <row r="6121" s="1" customFormat="true" ht="12.75" hidden="false" customHeight="false" outlineLevel="0" collapsed="false">
      <c r="A6121" s="262" t="n">
        <v>12</v>
      </c>
      <c r="B6121" s="332" t="s">
        <v>1738</v>
      </c>
      <c r="C6121" s="332" t="s">
        <v>1532</v>
      </c>
      <c r="D6121" s="332" t="s">
        <v>1739</v>
      </c>
      <c r="E6121" s="262"/>
      <c r="F6121" s="331" t="n">
        <v>0.7</v>
      </c>
      <c r="G6121" s="333" t="n">
        <v>250</v>
      </c>
      <c r="H6121" s="333" t="n">
        <f aca="false">A6121*G6121*(1-H6098/100)</f>
        <v>3000</v>
      </c>
      <c r="I6121" s="334" t="n">
        <v>121.9725</v>
      </c>
      <c r="J6121" s="334" t="n">
        <f aca="false">(A6121*I6121)/J6098*K6098</f>
        <v>1328.562</v>
      </c>
      <c r="K6121" s="335" t="n">
        <f aca="false">H6121-J6121</f>
        <v>1671.438</v>
      </c>
      <c r="L6121" s="330"/>
      <c r="M6121" s="262"/>
      <c r="N6121" s="262" t="n">
        <v>121.9725</v>
      </c>
      <c r="O6121" s="262" t="n">
        <v>1.39</v>
      </c>
      <c r="P6121" s="262" t="n">
        <v>500</v>
      </c>
      <c r="Q6121" s="262" t="n">
        <v>250</v>
      </c>
      <c r="R6121" s="331" t="n">
        <f aca="false">A6121*F6121</f>
        <v>0</v>
      </c>
    </row>
    <row r="6122" s="1" customFormat="true" ht="12.75" hidden="false" customHeight="false" outlineLevel="0" collapsed="false">
      <c r="A6122" s="262" t="n">
        <v>2</v>
      </c>
      <c r="B6122" s="332" t="s">
        <v>5618</v>
      </c>
      <c r="C6122" s="332" t="s">
        <v>1532</v>
      </c>
      <c r="D6122" s="332" t="s">
        <v>5619</v>
      </c>
      <c r="E6122" s="262"/>
      <c r="F6122" s="331" t="n">
        <v>0.6</v>
      </c>
      <c r="G6122" s="333" t="n">
        <v>450</v>
      </c>
      <c r="H6122" s="333" t="n">
        <f aca="false">A6122*G6122*(1-H6098/100)</f>
        <v>900</v>
      </c>
      <c r="I6122" s="334" t="n">
        <v>280.8</v>
      </c>
      <c r="J6122" s="334" t="n">
        <f aca="false">(A6122*I6122)/J6098*K6098</f>
        <v>509.76</v>
      </c>
      <c r="K6122" s="335" t="n">
        <f aca="false">H6122-J6122</f>
        <v>390.24</v>
      </c>
      <c r="L6122" s="330"/>
      <c r="M6122" s="262"/>
      <c r="N6122" s="262" t="n">
        <v>280.8</v>
      </c>
      <c r="O6122" s="262" t="n">
        <v>3.2</v>
      </c>
      <c r="P6122" s="262" t="n">
        <v>500</v>
      </c>
      <c r="Q6122" s="262" t="n">
        <v>450</v>
      </c>
      <c r="R6122" s="331" t="n">
        <f aca="false">A6122*F6122</f>
        <v>0</v>
      </c>
    </row>
    <row r="6123" s="1" customFormat="true" ht="12.75" hidden="false" customHeight="false" outlineLevel="0" collapsed="false">
      <c r="A6123" s="262" t="n">
        <v>2</v>
      </c>
      <c r="B6123" s="332" t="s">
        <v>2290</v>
      </c>
      <c r="C6123" s="332" t="s">
        <v>1532</v>
      </c>
      <c r="D6123" s="332" t="s">
        <v>2291</v>
      </c>
      <c r="E6123" s="262"/>
      <c r="F6123" s="331" t="n">
        <v>1.5</v>
      </c>
      <c r="G6123" s="333" t="n">
        <v>599</v>
      </c>
      <c r="H6123" s="333" t="n">
        <f aca="false">A6123*G6123*(1-H6098/100)</f>
        <v>1198</v>
      </c>
      <c r="I6123" s="334" t="n">
        <v>442</v>
      </c>
      <c r="J6123" s="334" t="n">
        <f aca="false">(A6123*I6123)/J6098*K6098</f>
        <v>802.4</v>
      </c>
      <c r="K6123" s="335" t="n">
        <f aca="false">H6123-J6123</f>
        <v>395.6</v>
      </c>
      <c r="L6123" s="330"/>
      <c r="M6123" s="262"/>
      <c r="N6123" s="262" t="n">
        <v>442</v>
      </c>
      <c r="O6123" s="262" t="n">
        <v>4</v>
      </c>
      <c r="P6123" s="262" t="n">
        <v>900</v>
      </c>
      <c r="Q6123" s="262" t="n">
        <v>599</v>
      </c>
      <c r="R6123" s="331" t="n">
        <f aca="false">A6123*F6123</f>
        <v>0</v>
      </c>
    </row>
    <row r="6124" s="1" customFormat="true" ht="12.75" hidden="false" customHeight="false" outlineLevel="0" collapsed="false">
      <c r="A6124" s="262" t="n">
        <v>6</v>
      </c>
      <c r="B6124" s="332" t="s">
        <v>2049</v>
      </c>
      <c r="C6124" s="332" t="s">
        <v>1532</v>
      </c>
      <c r="D6124" s="332" t="s">
        <v>1748</v>
      </c>
      <c r="E6124" s="262"/>
      <c r="F6124" s="331" t="n">
        <v>0.95</v>
      </c>
      <c r="G6124" s="333" t="n">
        <v>529</v>
      </c>
      <c r="H6124" s="333" t="n">
        <f aca="false">A6124*G6124*(1-H6098/100)</f>
        <v>3174</v>
      </c>
      <c r="I6124" s="334" t="n">
        <v>438.75</v>
      </c>
      <c r="J6124" s="334" t="n">
        <f aca="false">(A6124*I6124)/J6098*K6098</f>
        <v>2389.5</v>
      </c>
      <c r="K6124" s="335" t="n">
        <f aca="false">H6124-J6124</f>
        <v>784.5</v>
      </c>
      <c r="L6124" s="330"/>
      <c r="M6124" s="262"/>
      <c r="N6124" s="262" t="n">
        <v>438.75</v>
      </c>
      <c r="O6124" s="262" t="n">
        <v>4.5</v>
      </c>
      <c r="P6124" s="262" t="n">
        <v>900</v>
      </c>
      <c r="Q6124" s="262" t="n">
        <v>529</v>
      </c>
      <c r="R6124" s="331" t="n">
        <f aca="false">A6124*F6124</f>
        <v>0</v>
      </c>
    </row>
    <row r="6125" s="1" customFormat="true" ht="12.75" hidden="false" customHeight="false" outlineLevel="0" collapsed="false">
      <c r="A6125" s="262" t="n">
        <v>12</v>
      </c>
      <c r="B6125" s="332" t="s">
        <v>2409</v>
      </c>
      <c r="C6125" s="332" t="s">
        <v>2410</v>
      </c>
      <c r="D6125" s="332" t="s">
        <v>2411</v>
      </c>
      <c r="E6125" s="262"/>
      <c r="F6125" s="331" t="n">
        <v>0.63</v>
      </c>
      <c r="G6125" s="333" t="n">
        <v>225</v>
      </c>
      <c r="H6125" s="333" t="n">
        <f aca="false">A6125*G6125*(1-H6098/100)</f>
        <v>2700</v>
      </c>
      <c r="I6125" s="334" t="n">
        <v>158.015</v>
      </c>
      <c r="J6125" s="334" t="n">
        <f aca="false">(A6125*I6125)/J6098*K6098</f>
        <v>1721.148</v>
      </c>
      <c r="K6125" s="335" t="n">
        <f aca="false">H6125-J6125</f>
        <v>978.852</v>
      </c>
      <c r="L6125" s="330"/>
      <c r="M6125" s="262"/>
      <c r="N6125" s="262" t="n">
        <v>158.015</v>
      </c>
      <c r="O6125" s="262" t="n">
        <v>1.43</v>
      </c>
      <c r="P6125" s="262" t="n">
        <v>500</v>
      </c>
      <c r="Q6125" s="262" t="n">
        <v>225</v>
      </c>
      <c r="R6125" s="331" t="n">
        <f aca="false">A6125*F6125</f>
        <v>0</v>
      </c>
    </row>
    <row r="6126" s="1" customFormat="true" ht="12.75" hidden="false" customHeight="false" outlineLevel="0" collapsed="false">
      <c r="A6126" s="262" t="n">
        <v>6</v>
      </c>
      <c r="B6126" s="332" t="s">
        <v>2050</v>
      </c>
      <c r="C6126" s="332" t="s">
        <v>1974</v>
      </c>
      <c r="D6126" s="332" t="s">
        <v>2051</v>
      </c>
      <c r="E6126" s="262"/>
      <c r="F6126" s="331" t="n">
        <v>0.52</v>
      </c>
      <c r="G6126" s="333" t="n">
        <v>470</v>
      </c>
      <c r="H6126" s="333" t="n">
        <f aca="false">A6126*G6126*(1-H6098/100)</f>
        <v>2820</v>
      </c>
      <c r="I6126" s="334" t="n">
        <v>337.5</v>
      </c>
      <c r="J6126" s="334" t="n">
        <f aca="false">(A6126*I6126)/J6098*K6098</f>
        <v>1838.07692307692</v>
      </c>
      <c r="K6126" s="335" t="n">
        <f aca="false">H6126-J6126</f>
        <v>981.923076923077</v>
      </c>
      <c r="L6126" s="330"/>
      <c r="M6126" s="262"/>
      <c r="N6126" s="262" t="n">
        <v>337.5</v>
      </c>
      <c r="O6126" s="262" t="n">
        <v>3.84615384615385</v>
      </c>
      <c r="P6126" s="262" t="n">
        <v>800</v>
      </c>
      <c r="Q6126" s="262" t="n">
        <v>470</v>
      </c>
      <c r="R6126" s="331" t="n">
        <f aca="false">A6126*F6126</f>
        <v>0</v>
      </c>
    </row>
    <row r="6127" s="1" customFormat="true" ht="12.75" hidden="false" customHeight="false" outlineLevel="0" collapsed="false">
      <c r="A6127" s="262" t="n">
        <v>6</v>
      </c>
      <c r="B6127" s="332" t="s">
        <v>2972</v>
      </c>
      <c r="C6127" s="332" t="s">
        <v>1974</v>
      </c>
      <c r="D6127" s="332" t="s">
        <v>2056</v>
      </c>
      <c r="E6127" s="262"/>
      <c r="F6127" s="331" t="n">
        <v>0.52</v>
      </c>
      <c r="G6127" s="333" t="n">
        <v>470</v>
      </c>
      <c r="H6127" s="333" t="n">
        <f aca="false">A6127*G6127*(1-H6098/100)</f>
        <v>2820</v>
      </c>
      <c r="I6127" s="334" t="n">
        <v>337.5</v>
      </c>
      <c r="J6127" s="334" t="n">
        <f aca="false">(A6127*I6127)/J6098*K6098</f>
        <v>1838.07692307692</v>
      </c>
      <c r="K6127" s="335" t="n">
        <f aca="false">H6127-J6127</f>
        <v>981.923076923077</v>
      </c>
      <c r="L6127" s="330"/>
      <c r="M6127" s="262"/>
      <c r="N6127" s="262" t="n">
        <v>337.5</v>
      </c>
      <c r="O6127" s="262" t="n">
        <v>3.84615384615385</v>
      </c>
      <c r="P6127" s="262" t="n">
        <v>800</v>
      </c>
      <c r="Q6127" s="262" t="n">
        <v>470</v>
      </c>
      <c r="R6127" s="331" t="n">
        <f aca="false">A6127*F6127</f>
        <v>0</v>
      </c>
    </row>
    <row r="6128" s="1" customFormat="true" ht="12.75" hidden="false" customHeight="false" outlineLevel="0" collapsed="false">
      <c r="A6128" s="262" t="n">
        <v>3</v>
      </c>
      <c r="B6128" s="332" t="s">
        <v>2052</v>
      </c>
      <c r="C6128" s="332" t="s">
        <v>1974</v>
      </c>
      <c r="D6128" s="332" t="s">
        <v>2053</v>
      </c>
      <c r="E6128" s="262"/>
      <c r="F6128" s="331" t="n">
        <v>1.84</v>
      </c>
      <c r="G6128" s="333" t="n">
        <v>685</v>
      </c>
      <c r="H6128" s="333" t="n">
        <f aca="false">A6128*G6128*(1-H6098/100)</f>
        <v>2055</v>
      </c>
      <c r="I6128" s="334" t="n">
        <v>475.15</v>
      </c>
      <c r="J6128" s="334" t="n">
        <f aca="false">(A6128*I6128)/J6098*K6098</f>
        <v>1293.87</v>
      </c>
      <c r="K6128" s="335" t="n">
        <f aca="false">H6128-J6128</f>
        <v>761.13</v>
      </c>
      <c r="L6128" s="330"/>
      <c r="M6128" s="262"/>
      <c r="N6128" s="262" t="n">
        <v>475.15</v>
      </c>
      <c r="O6128" s="262" t="n">
        <v>4.3</v>
      </c>
      <c r="P6128" s="262" t="n">
        <v>1100</v>
      </c>
      <c r="Q6128" s="262" t="n">
        <v>685</v>
      </c>
      <c r="R6128" s="331" t="n">
        <f aca="false">A6128*F6128</f>
        <v>0</v>
      </c>
    </row>
    <row r="6129" s="1" customFormat="true" ht="12.75" hidden="false" customHeight="false" outlineLevel="0" collapsed="false">
      <c r="A6129" s="262" t="n">
        <v>6</v>
      </c>
      <c r="B6129" s="332" t="s">
        <v>1973</v>
      </c>
      <c r="C6129" s="332" t="s">
        <v>1974</v>
      </c>
      <c r="D6129" s="332" t="s">
        <v>1975</v>
      </c>
      <c r="E6129" s="262"/>
      <c r="F6129" s="331" t="n">
        <v>1.84</v>
      </c>
      <c r="G6129" s="333" t="n">
        <v>685</v>
      </c>
      <c r="H6129" s="333" t="n">
        <f aca="false">A6129*G6129*(1-H6098/100)</f>
        <v>4110</v>
      </c>
      <c r="I6129" s="334" t="n">
        <v>475.15</v>
      </c>
      <c r="J6129" s="334" t="n">
        <f aca="false">(A6129*I6129)/J6098*K6098</f>
        <v>2587.74</v>
      </c>
      <c r="K6129" s="335" t="n">
        <f aca="false">H6129-J6129</f>
        <v>1522.26</v>
      </c>
      <c r="L6129" s="330"/>
      <c r="M6129" s="262"/>
      <c r="N6129" s="262" t="n">
        <v>475.15</v>
      </c>
      <c r="O6129" s="262" t="n">
        <v>4.3</v>
      </c>
      <c r="P6129" s="262" t="n">
        <v>1300</v>
      </c>
      <c r="Q6129" s="262" t="n">
        <v>685</v>
      </c>
      <c r="R6129" s="331" t="n">
        <f aca="false">A6129*F6129</f>
        <v>0</v>
      </c>
    </row>
    <row r="6130" s="1" customFormat="true" ht="12.75" hidden="false" customHeight="false" outlineLevel="0" collapsed="false">
      <c r="A6130" s="262" t="n">
        <v>6</v>
      </c>
      <c r="B6130" s="332" t="s">
        <v>2292</v>
      </c>
      <c r="C6130" s="332" t="s">
        <v>1974</v>
      </c>
      <c r="D6130" s="332" t="s">
        <v>2293</v>
      </c>
      <c r="E6130" s="262"/>
      <c r="F6130" s="331" t="n">
        <v>1.84</v>
      </c>
      <c r="G6130" s="333" t="n">
        <v>685</v>
      </c>
      <c r="H6130" s="333" t="n">
        <f aca="false">A6130*G6130*(1-H6098/100)</f>
        <v>4110</v>
      </c>
      <c r="I6130" s="334" t="n">
        <v>475.15</v>
      </c>
      <c r="J6130" s="334" t="n">
        <f aca="false">(A6130*I6130)/J6098*K6098</f>
        <v>2587.74</v>
      </c>
      <c r="K6130" s="335" t="n">
        <f aca="false">H6130-J6130</f>
        <v>1522.26</v>
      </c>
      <c r="L6130" s="330"/>
      <c r="M6130" s="262"/>
      <c r="N6130" s="262" t="n">
        <v>475.15</v>
      </c>
      <c r="O6130" s="262" t="n">
        <v>4.3</v>
      </c>
      <c r="P6130" s="262" t="n">
        <v>1100</v>
      </c>
      <c r="Q6130" s="262" t="n">
        <v>685</v>
      </c>
      <c r="R6130" s="331" t="n">
        <f aca="false">A6130*F6130</f>
        <v>0</v>
      </c>
    </row>
    <row r="6131" s="1" customFormat="true" ht="12.75" hidden="false" customHeight="false" outlineLevel="0" collapsed="false">
      <c r="A6131" s="262" t="n">
        <v>6</v>
      </c>
      <c r="B6131" s="332" t="s">
        <v>2625</v>
      </c>
      <c r="C6131" s="332" t="s">
        <v>2410</v>
      </c>
      <c r="D6131" s="332" t="s">
        <v>2626</v>
      </c>
      <c r="E6131" s="262"/>
      <c r="F6131" s="331" t="n">
        <v>0.58</v>
      </c>
      <c r="G6131" s="333" t="n">
        <v>250</v>
      </c>
      <c r="H6131" s="333" t="n">
        <f aca="false">A6131*G6131*(1-H6098/100)</f>
        <v>1500</v>
      </c>
      <c r="I6131" s="334" t="n">
        <v>165.75</v>
      </c>
      <c r="J6131" s="334" t="n">
        <f aca="false">(A6131*I6131)/J6098*K6098</f>
        <v>902.7</v>
      </c>
      <c r="K6131" s="335" t="n">
        <f aca="false">H6131-J6131</f>
        <v>597.3</v>
      </c>
      <c r="L6131" s="330"/>
      <c r="M6131" s="262"/>
      <c r="N6131" s="262" t="n">
        <v>165.75</v>
      </c>
      <c r="O6131" s="262" t="n">
        <v>1.5</v>
      </c>
      <c r="P6131" s="262" t="n">
        <v>500</v>
      </c>
      <c r="Q6131" s="262" t="n">
        <v>250</v>
      </c>
      <c r="R6131" s="331" t="n">
        <f aca="false">A6131*F6131</f>
        <v>0</v>
      </c>
    </row>
    <row r="6132" s="1" customFormat="true" ht="12.75" hidden="false" customHeight="false" outlineLevel="0" collapsed="false">
      <c r="A6132" s="262" t="n">
        <v>4</v>
      </c>
      <c r="B6132" s="332" t="s">
        <v>3257</v>
      </c>
      <c r="C6132" s="332" t="s">
        <v>2410</v>
      </c>
      <c r="D6132" s="332" t="s">
        <v>3258</v>
      </c>
      <c r="E6132" s="262"/>
      <c r="F6132" s="331" t="n">
        <v>1.67</v>
      </c>
      <c r="G6132" s="333" t="n">
        <v>415</v>
      </c>
      <c r="H6132" s="333" t="n">
        <f aca="false">A6132*G6132*(1-H6098/100)</f>
        <v>1660</v>
      </c>
      <c r="I6132" s="334" t="n">
        <v>271.1475</v>
      </c>
      <c r="J6132" s="334" t="n">
        <f aca="false">(A6132*I6132)/J6098*K6098</f>
        <v>984.474</v>
      </c>
      <c r="K6132" s="335" t="n">
        <f aca="false">H6132-J6132</f>
        <v>675.526</v>
      </c>
      <c r="L6132" s="330"/>
      <c r="M6132" s="262"/>
      <c r="N6132" s="262" t="n">
        <v>271.1475</v>
      </c>
      <c r="O6132" s="262" t="n">
        <v>3.09</v>
      </c>
      <c r="P6132" s="262" t="n">
        <v>800</v>
      </c>
      <c r="Q6132" s="262" t="n">
        <v>415</v>
      </c>
      <c r="R6132" s="331" t="n">
        <f aca="false">A6132*F6132</f>
        <v>0</v>
      </c>
    </row>
    <row r="6133" s="1" customFormat="true" ht="12.75" hidden="false" customHeight="false" outlineLevel="0" collapsed="false">
      <c r="A6133" s="262" t="n">
        <v>1</v>
      </c>
      <c r="B6133" s="332" t="s">
        <v>4741</v>
      </c>
      <c r="C6133" s="332" t="s">
        <v>2498</v>
      </c>
      <c r="D6133" s="332" t="s">
        <v>4742</v>
      </c>
      <c r="E6133" s="262"/>
      <c r="F6133" s="331" t="n">
        <v>4</v>
      </c>
      <c r="G6133" s="333" t="n">
        <v>1200</v>
      </c>
      <c r="H6133" s="333" t="n">
        <f aca="false">A6133*G6133*(1-H6098/100)</f>
        <v>1200</v>
      </c>
      <c r="I6133" s="334" t="n">
        <v>772.2</v>
      </c>
      <c r="J6133" s="334" t="n">
        <f aca="false">(A6133*I6133)/J6098*K6098</f>
        <v>700.92</v>
      </c>
      <c r="K6133" s="335" t="n">
        <f aca="false">H6133-J6133</f>
        <v>499.08</v>
      </c>
      <c r="L6133" s="330"/>
      <c r="M6133" s="262"/>
      <c r="N6133" s="262" t="n">
        <v>772.2</v>
      </c>
      <c r="O6133" s="262" t="n">
        <v>8.8</v>
      </c>
      <c r="P6133" s="262" t="n">
        <v>1800</v>
      </c>
      <c r="Q6133" s="262" t="n">
        <v>1200</v>
      </c>
      <c r="R6133" s="331" t="n">
        <f aca="false">A6133*F6133</f>
        <v>0</v>
      </c>
    </row>
    <row r="6134" s="1" customFormat="true" ht="12.75" hidden="false" customHeight="false" outlineLevel="0" collapsed="false">
      <c r="A6134" s="262" t="n">
        <v>1</v>
      </c>
      <c r="B6134" s="332" t="s">
        <v>2497</v>
      </c>
      <c r="C6134" s="332" t="s">
        <v>2498</v>
      </c>
      <c r="D6134" s="332" t="s">
        <v>2499</v>
      </c>
      <c r="E6134" s="262"/>
      <c r="F6134" s="331" t="n">
        <v>4.17</v>
      </c>
      <c r="G6134" s="333" t="n">
        <v>950</v>
      </c>
      <c r="H6134" s="333" t="n">
        <f aca="false">A6134*G6134*(1-H6098/100)</f>
        <v>950</v>
      </c>
      <c r="I6134" s="334" t="n">
        <v>544.05</v>
      </c>
      <c r="J6134" s="334" t="n">
        <f aca="false">(A6134*I6134)/J6098*K6098</f>
        <v>493.83</v>
      </c>
      <c r="K6134" s="335" t="n">
        <f aca="false">H6134-J6134</f>
        <v>456.17</v>
      </c>
      <c r="L6134" s="330"/>
      <c r="M6134" s="262"/>
      <c r="N6134" s="262" t="n">
        <v>544.05</v>
      </c>
      <c r="O6134" s="262" t="n">
        <v>6.2</v>
      </c>
      <c r="P6134" s="262" t="n">
        <v>1500</v>
      </c>
      <c r="Q6134" s="262" t="n">
        <v>950</v>
      </c>
      <c r="R6134" s="331" t="n">
        <f aca="false">A6134*F6134</f>
        <v>0</v>
      </c>
    </row>
    <row r="6135" s="1" customFormat="true" ht="12.75" hidden="false" customHeight="false" outlineLevel="0" collapsed="false">
      <c r="A6135" s="262" t="n">
        <v>2</v>
      </c>
      <c r="B6135" s="332" t="s">
        <v>3311</v>
      </c>
      <c r="C6135" s="332" t="s">
        <v>3312</v>
      </c>
      <c r="D6135" s="332" t="s">
        <v>2716</v>
      </c>
      <c r="E6135" s="262"/>
      <c r="F6135" s="331" t="n">
        <v>4</v>
      </c>
      <c r="G6135" s="333" t="n">
        <v>1566</v>
      </c>
      <c r="H6135" s="333" t="n">
        <f aca="false">A6135*G6135*(1-H6098/100)</f>
        <v>3132</v>
      </c>
      <c r="I6135" s="334" t="n">
        <v>1080</v>
      </c>
      <c r="J6135" s="334" t="n">
        <f aca="false">(A6135*I6135)/J6098*K6098</f>
        <v>1960.61538461538</v>
      </c>
      <c r="K6135" s="335" t="n">
        <f aca="false">H6135-J6135</f>
        <v>1171.38461538462</v>
      </c>
      <c r="L6135" s="330"/>
      <c r="M6135" s="262"/>
      <c r="N6135" s="262" t="n">
        <v>1080</v>
      </c>
      <c r="O6135" s="262" t="n">
        <v>11.0769230769231</v>
      </c>
      <c r="P6135" s="262" t="n">
        <v>2800</v>
      </c>
      <c r="Q6135" s="262" t="n">
        <v>1566</v>
      </c>
      <c r="R6135" s="331" t="n">
        <f aca="false">A6135*F6135</f>
        <v>0</v>
      </c>
    </row>
    <row r="6136" s="1" customFormat="true" ht="12.75" hidden="false" customHeight="false" outlineLevel="0" collapsed="false">
      <c r="A6136" s="262" t="n">
        <v>2</v>
      </c>
      <c r="B6136" s="332" t="s">
        <v>4988</v>
      </c>
      <c r="C6136" s="332" t="s">
        <v>4989</v>
      </c>
      <c r="D6136" s="332" t="s">
        <v>3679</v>
      </c>
      <c r="E6136" s="262"/>
      <c r="F6136" s="331" t="n">
        <v>4.2</v>
      </c>
      <c r="G6136" s="333" t="n">
        <v>2444</v>
      </c>
      <c r="H6136" s="333" t="n">
        <f aca="false">A6136*G6136*(1-H6098/100)</f>
        <v>4888</v>
      </c>
      <c r="I6136" s="334" t="n">
        <v>1576.575</v>
      </c>
      <c r="J6136" s="334" t="n">
        <f aca="false">(A6136*I6136)/J6098*K6098</f>
        <v>2862.09</v>
      </c>
      <c r="K6136" s="335" t="n">
        <f aca="false">H6136-J6136</f>
        <v>2025.91</v>
      </c>
      <c r="L6136" s="330"/>
      <c r="M6136" s="262"/>
      <c r="N6136" s="262" t="n">
        <v>1576.575</v>
      </c>
      <c r="O6136" s="262" t="n">
        <v>16.17</v>
      </c>
      <c r="P6136" s="262" t="n">
        <v>3100</v>
      </c>
      <c r="Q6136" s="262" t="n">
        <v>2444</v>
      </c>
      <c r="R6136" s="331" t="n">
        <f aca="false">A6136*F6136</f>
        <v>0</v>
      </c>
    </row>
    <row r="6137" s="1" customFormat="true" ht="12.75" hidden="false" customHeight="false" outlineLevel="0" collapsed="false">
      <c r="A6137" s="262" t="n">
        <v>2</v>
      </c>
      <c r="B6137" s="332" t="s">
        <v>1740</v>
      </c>
      <c r="C6137" s="332" t="s">
        <v>1741</v>
      </c>
      <c r="D6137" s="332" t="s">
        <v>1742</v>
      </c>
      <c r="E6137" s="262"/>
      <c r="F6137" s="331" t="n">
        <v>4.85</v>
      </c>
      <c r="G6137" s="333" t="n">
        <v>2575</v>
      </c>
      <c r="H6137" s="333" t="n">
        <f aca="false">A6137*G6137*(1-H6098/100)</f>
        <v>5150</v>
      </c>
      <c r="I6137" s="334" t="n">
        <v>1797.9</v>
      </c>
      <c r="J6137" s="334" t="n">
        <f aca="false">(A6137*I6137)/J6098*K6098</f>
        <v>3263.88</v>
      </c>
      <c r="K6137" s="335" t="n">
        <f aca="false">H6137-J6137</f>
        <v>1886.12</v>
      </c>
      <c r="L6137" s="330"/>
      <c r="M6137" s="262"/>
      <c r="N6137" s="262" t="n">
        <v>1797.9</v>
      </c>
      <c r="O6137" s="262" t="n">
        <v>18.44</v>
      </c>
      <c r="P6137" s="262" t="n">
        <v>3200</v>
      </c>
      <c r="Q6137" s="262" t="n">
        <v>2575</v>
      </c>
      <c r="R6137" s="331" t="n">
        <f aca="false">A6137*F6137</f>
        <v>0</v>
      </c>
    </row>
    <row r="6138" s="1" customFormat="true" ht="12.75" hidden="false" customHeight="false" outlineLevel="0" collapsed="false">
      <c r="A6138" s="262" t="n">
        <v>1</v>
      </c>
      <c r="B6138" s="332" t="s">
        <v>5620</v>
      </c>
      <c r="C6138" s="332" t="s">
        <v>1806</v>
      </c>
      <c r="D6138" s="332" t="s">
        <v>5621</v>
      </c>
      <c r="E6138" s="262"/>
      <c r="F6138" s="331" t="n">
        <v>1.03</v>
      </c>
      <c r="G6138" s="333" t="n">
        <v>573</v>
      </c>
      <c r="H6138" s="333" t="n">
        <f aca="false">A6138*G6138*(1-H6098/100)</f>
        <v>573</v>
      </c>
      <c r="I6138" s="334" t="n">
        <v>381.7125</v>
      </c>
      <c r="J6138" s="334" t="n">
        <f aca="false">(A6138*I6138)/J6098*K6098</f>
        <v>346.4775</v>
      </c>
      <c r="K6138" s="335" t="n">
        <f aca="false">H6138-J6138</f>
        <v>226.5225</v>
      </c>
      <c r="L6138" s="330"/>
      <c r="M6138" s="262"/>
      <c r="N6138" s="262" t="n">
        <v>381.7125</v>
      </c>
      <c r="O6138" s="262" t="n">
        <v>4.35</v>
      </c>
      <c r="P6138" s="262" t="n">
        <v>690</v>
      </c>
      <c r="Q6138" s="262" t="n">
        <v>573</v>
      </c>
      <c r="R6138" s="331" t="n">
        <f aca="false">A6138*F6138</f>
        <v>0</v>
      </c>
    </row>
    <row r="6139" s="1" customFormat="true" ht="12.75" hidden="false" customHeight="false" outlineLevel="0" collapsed="false">
      <c r="A6139" s="262" t="n">
        <v>1</v>
      </c>
      <c r="B6139" s="332" t="s">
        <v>4927</v>
      </c>
      <c r="C6139" s="332" t="s">
        <v>4447</v>
      </c>
      <c r="D6139" s="332" t="s">
        <v>4928</v>
      </c>
      <c r="E6139" s="262"/>
      <c r="F6139" s="331" t="n">
        <v>5.23</v>
      </c>
      <c r="G6139" s="333" t="n">
        <v>1369</v>
      </c>
      <c r="H6139" s="333" t="n">
        <f aca="false">A6139*G6139*(1-H6098/100)</f>
        <v>1369</v>
      </c>
      <c r="I6139" s="334" t="n">
        <v>1014.39</v>
      </c>
      <c r="J6139" s="334" t="n">
        <f aca="false">(A6139*I6139)/J6098*K6098</f>
        <v>920.754</v>
      </c>
      <c r="K6139" s="335" t="n">
        <f aca="false">H6139-J6139</f>
        <v>448.246</v>
      </c>
      <c r="L6139" s="330"/>
      <c r="M6139" s="262"/>
      <c r="N6139" s="262" t="n">
        <v>1014.39</v>
      </c>
      <c r="O6139" s="262" t="n">
        <v>11.56</v>
      </c>
      <c r="P6139" s="262" t="n">
        <v>1830</v>
      </c>
      <c r="Q6139" s="262" t="n">
        <v>1369</v>
      </c>
      <c r="R6139" s="331" t="n">
        <f aca="false">A6139*F6139</f>
        <v>0</v>
      </c>
    </row>
    <row r="6140" s="1" customFormat="true" ht="12.75" hidden="false" customHeight="false" outlineLevel="0" collapsed="false">
      <c r="A6140" s="262" t="n">
        <v>1</v>
      </c>
      <c r="B6140" s="332" t="s">
        <v>4140</v>
      </c>
      <c r="C6140" s="332" t="s">
        <v>2295</v>
      </c>
      <c r="D6140" s="332" t="s">
        <v>4141</v>
      </c>
      <c r="E6140" s="262"/>
      <c r="F6140" s="331" t="n">
        <v>1.36</v>
      </c>
      <c r="G6140" s="333" t="n">
        <v>1367</v>
      </c>
      <c r="H6140" s="333" t="n">
        <f aca="false">A6140*G6140*(1-H6098/100)</f>
        <v>1367</v>
      </c>
      <c r="I6140" s="334" t="n">
        <v>881.8875</v>
      </c>
      <c r="J6140" s="334" t="n">
        <f aca="false">(A6140*I6140)/J6098*K6098</f>
        <v>800.4825</v>
      </c>
      <c r="K6140" s="335" t="n">
        <f aca="false">H6140-J6140</f>
        <v>566.5175</v>
      </c>
      <c r="L6140" s="330"/>
      <c r="M6140" s="262"/>
      <c r="N6140" s="262" t="n">
        <v>881.8875</v>
      </c>
      <c r="O6140" s="262" t="n">
        <v>10.05</v>
      </c>
      <c r="P6140" s="262" t="n">
        <v>1590</v>
      </c>
      <c r="Q6140" s="262" t="n">
        <v>1367</v>
      </c>
      <c r="R6140" s="331" t="n">
        <f aca="false">A6140*F6140</f>
        <v>0</v>
      </c>
    </row>
    <row r="6141" s="1" customFormat="true" ht="12.75" hidden="false" customHeight="false" outlineLevel="0" collapsed="false">
      <c r="A6141" s="262" t="n">
        <v>1</v>
      </c>
      <c r="B6141" s="332" t="s">
        <v>2828</v>
      </c>
      <c r="C6141" s="332" t="s">
        <v>1553</v>
      </c>
      <c r="D6141" s="332" t="s">
        <v>2829</v>
      </c>
      <c r="E6141" s="262"/>
      <c r="F6141" s="331" t="n">
        <v>3.4</v>
      </c>
      <c r="G6141" s="333" t="n">
        <v>1576</v>
      </c>
      <c r="H6141" s="333" t="n">
        <f aca="false">A6141*G6141*(1-H6098/100)</f>
        <v>1576</v>
      </c>
      <c r="I6141" s="334" t="n">
        <v>1102.14</v>
      </c>
      <c r="J6141" s="334" t="n">
        <f aca="false">(A6141*I6141)/J6098*K6098</f>
        <v>1000.404</v>
      </c>
      <c r="K6141" s="335" t="n">
        <f aca="false">H6141-J6141</f>
        <v>575.596</v>
      </c>
      <c r="L6141" s="330"/>
      <c r="M6141" s="262"/>
      <c r="N6141" s="262" t="n">
        <v>1102.14</v>
      </c>
      <c r="O6141" s="262" t="n">
        <v>12.56</v>
      </c>
      <c r="P6141" s="262" t="n">
        <v>1980</v>
      </c>
      <c r="Q6141" s="262" t="n">
        <v>1576</v>
      </c>
      <c r="R6141" s="331" t="n">
        <f aca="false">A6141*F6141</f>
        <v>0</v>
      </c>
    </row>
    <row r="6142" s="1" customFormat="true" ht="12.75" hidden="false" customHeight="false" outlineLevel="0" collapsed="false">
      <c r="A6142" s="262" t="n">
        <v>1</v>
      </c>
      <c r="B6142" s="332" t="s">
        <v>3661</v>
      </c>
      <c r="C6142" s="332" t="s">
        <v>2295</v>
      </c>
      <c r="D6142" s="332" t="s">
        <v>3662</v>
      </c>
      <c r="E6142" s="262"/>
      <c r="F6142" s="331" t="n">
        <v>3.46</v>
      </c>
      <c r="G6142" s="333" t="n">
        <v>1362</v>
      </c>
      <c r="H6142" s="333" t="n">
        <f aca="false">A6142*G6142*(1-H6098/100)</f>
        <v>1362</v>
      </c>
      <c r="I6142" s="334" t="n">
        <v>1009.125</v>
      </c>
      <c r="J6142" s="334" t="n">
        <f aca="false">(A6142*I6142)/J6098*K6098</f>
        <v>915.975</v>
      </c>
      <c r="K6142" s="335" t="n">
        <f aca="false">H6142-J6142</f>
        <v>446.025</v>
      </c>
      <c r="L6142" s="330"/>
      <c r="M6142" s="262"/>
      <c r="N6142" s="262" t="n">
        <v>1009.125</v>
      </c>
      <c r="O6142" s="262" t="n">
        <v>11.5</v>
      </c>
      <c r="P6142" s="262" t="n">
        <v>2020</v>
      </c>
      <c r="Q6142" s="262" t="n">
        <v>1362</v>
      </c>
      <c r="R6142" s="331" t="n">
        <f aca="false">A6142*F6142</f>
        <v>0</v>
      </c>
    </row>
    <row r="6143" s="1" customFormat="true" ht="12.75" hidden="false" customHeight="false" outlineLevel="0" collapsed="false">
      <c r="A6143" s="262" t="n">
        <v>1</v>
      </c>
      <c r="B6143" s="332" t="s">
        <v>5622</v>
      </c>
      <c r="C6143" s="332" t="s">
        <v>2295</v>
      </c>
      <c r="D6143" s="332" t="s">
        <v>5623</v>
      </c>
      <c r="E6143" s="262"/>
      <c r="F6143" s="331"/>
      <c r="G6143" s="333" t="n">
        <v>1580</v>
      </c>
      <c r="H6143" s="333" t="n">
        <f aca="false">A6143*G6143*(1-H6098/100)</f>
        <v>1580</v>
      </c>
      <c r="I6143" s="334" t="n">
        <v>1128.465</v>
      </c>
      <c r="J6143" s="334" t="n">
        <f aca="false">(A6143*I6143)/J6098*K6098</f>
        <v>1024.299</v>
      </c>
      <c r="K6143" s="335" t="n">
        <f aca="false">H6143-J6143</f>
        <v>555.701</v>
      </c>
      <c r="L6143" s="330"/>
      <c r="M6143" s="262"/>
      <c r="N6143" s="262" t="n">
        <v>1128.465</v>
      </c>
      <c r="O6143" s="262" t="n">
        <v>12.86</v>
      </c>
      <c r="P6143" s="262" t="n">
        <v>2260</v>
      </c>
      <c r="Q6143" s="262" t="n">
        <v>1580</v>
      </c>
      <c r="R6143" s="331" t="n">
        <f aca="false">A6143*F6143</f>
        <v>0</v>
      </c>
    </row>
    <row r="6144" s="1" customFormat="true" ht="12.75" hidden="false" customHeight="false" outlineLevel="0" collapsed="false">
      <c r="A6144" s="262" t="n">
        <v>10</v>
      </c>
      <c r="B6144" s="332" t="s">
        <v>4968</v>
      </c>
      <c r="C6144" s="332" t="s">
        <v>3234</v>
      </c>
      <c r="D6144" s="332" t="s">
        <v>4969</v>
      </c>
      <c r="E6144" s="262"/>
      <c r="F6144" s="331" t="n">
        <v>0.6</v>
      </c>
      <c r="G6144" s="333" t="n">
        <v>438</v>
      </c>
      <c r="H6144" s="333" t="n">
        <f aca="false">A6144*G6144*(1-H6098/100)</f>
        <v>4380</v>
      </c>
      <c r="I6144" s="334" t="n">
        <v>324.675</v>
      </c>
      <c r="J6144" s="334" t="n">
        <f aca="false">(A6144*I6144)/J6098*K6098</f>
        <v>2947.05</v>
      </c>
      <c r="K6144" s="335" t="n">
        <f aca="false">H6144-J6144</f>
        <v>1432.95</v>
      </c>
      <c r="L6144" s="330"/>
      <c r="M6144" s="262"/>
      <c r="N6144" s="262" t="n">
        <v>324.675</v>
      </c>
      <c r="O6144" s="262" t="n">
        <v>3.7</v>
      </c>
      <c r="P6144" s="262" t="n">
        <v>580</v>
      </c>
      <c r="Q6144" s="262" t="n">
        <v>438</v>
      </c>
      <c r="R6144" s="331" t="n">
        <f aca="false">A6144*F6144</f>
        <v>0</v>
      </c>
    </row>
    <row r="6145" s="1" customFormat="true" ht="12.75" hidden="false" customHeight="false" outlineLevel="0" collapsed="false">
      <c r="A6145" s="262" t="n">
        <v>4</v>
      </c>
      <c r="B6145" s="332" t="s">
        <v>4493</v>
      </c>
      <c r="C6145" s="332" t="s">
        <v>3234</v>
      </c>
      <c r="D6145" s="332" t="s">
        <v>1145</v>
      </c>
      <c r="E6145" s="262"/>
      <c r="F6145" s="331" t="n">
        <v>0.76</v>
      </c>
      <c r="G6145" s="333" t="n">
        <v>668</v>
      </c>
      <c r="H6145" s="333" t="n">
        <f aca="false">A6145*G6145*(1-H6098/100)</f>
        <v>2672</v>
      </c>
      <c r="I6145" s="334" t="n">
        <v>514.215</v>
      </c>
      <c r="J6145" s="334" t="n">
        <f aca="false">(A6145*I6145)/J6098*K6098</f>
        <v>1866.996</v>
      </c>
      <c r="K6145" s="335" t="n">
        <f aca="false">H6145-J6145</f>
        <v>805.004</v>
      </c>
      <c r="L6145" s="330"/>
      <c r="M6145" s="262"/>
      <c r="N6145" s="262" t="n">
        <v>514.215</v>
      </c>
      <c r="O6145" s="262" t="n">
        <v>5.86</v>
      </c>
      <c r="P6145" s="262" t="n">
        <v>930</v>
      </c>
      <c r="Q6145" s="262" t="n">
        <v>668</v>
      </c>
      <c r="R6145" s="331" t="n">
        <f aca="false">A6145*F6145</f>
        <v>0</v>
      </c>
    </row>
    <row r="6146" s="1" customFormat="true" ht="12.75" hidden="false" customHeight="false" outlineLevel="0" collapsed="false">
      <c r="A6146" s="262" t="n">
        <v>1</v>
      </c>
      <c r="B6146" s="332" t="s">
        <v>5152</v>
      </c>
      <c r="C6146" s="332" t="s">
        <v>2295</v>
      </c>
      <c r="D6146" s="332" t="s">
        <v>5153</v>
      </c>
      <c r="E6146" s="262"/>
      <c r="F6146" s="331" t="n">
        <v>1.6006</v>
      </c>
      <c r="G6146" s="333" t="n">
        <v>639</v>
      </c>
      <c r="H6146" s="333" t="n">
        <f aca="false">A6146*G6146*(1-H6098/100)</f>
        <v>639</v>
      </c>
      <c r="I6146" s="334" t="n">
        <v>456.3</v>
      </c>
      <c r="J6146" s="334" t="n">
        <f aca="false">(A6146*I6146)/J6098*K6098</f>
        <v>414.18</v>
      </c>
      <c r="K6146" s="335" t="n">
        <f aca="false">H6146-J6146</f>
        <v>224.82</v>
      </c>
      <c r="L6146" s="330"/>
      <c r="M6146" s="262"/>
      <c r="N6146" s="262" t="n">
        <v>456.3</v>
      </c>
      <c r="O6146" s="262" t="n">
        <v>5.2</v>
      </c>
      <c r="P6146" s="262" t="n">
        <v>820</v>
      </c>
      <c r="Q6146" s="262" t="n">
        <v>639</v>
      </c>
      <c r="R6146" s="331" t="n">
        <f aca="false">A6146*F6146</f>
        <v>0</v>
      </c>
    </row>
    <row r="6147" s="1" customFormat="true" ht="12.75" hidden="false" customHeight="false" outlineLevel="0" collapsed="false">
      <c r="A6147" s="262" t="n">
        <v>1</v>
      </c>
      <c r="B6147" s="332" t="s">
        <v>4036</v>
      </c>
      <c r="C6147" s="332" t="s">
        <v>1553</v>
      </c>
      <c r="D6147" s="332" t="s">
        <v>4037</v>
      </c>
      <c r="E6147" s="262"/>
      <c r="F6147" s="331" t="n">
        <v>1.65</v>
      </c>
      <c r="G6147" s="333" t="n">
        <v>948</v>
      </c>
      <c r="H6147" s="333" t="n">
        <f aca="false">A6147*G6147*(1-H6098/100)</f>
        <v>948</v>
      </c>
      <c r="I6147" s="334" t="n">
        <v>526.5</v>
      </c>
      <c r="J6147" s="334" t="n">
        <f aca="false">(A6147*I6147)/J6098*K6098</f>
        <v>477.9</v>
      </c>
      <c r="K6147" s="335" t="n">
        <f aca="false">H6147-J6147</f>
        <v>470.1</v>
      </c>
      <c r="L6147" s="330"/>
      <c r="M6147" s="262"/>
      <c r="N6147" s="262" t="n">
        <v>526.5</v>
      </c>
      <c r="O6147" s="262" t="n">
        <v>6</v>
      </c>
      <c r="P6147" s="262" t="n">
        <v>950</v>
      </c>
      <c r="Q6147" s="262" t="n">
        <v>948</v>
      </c>
      <c r="R6147" s="331" t="n">
        <f aca="false">A6147*F6147</f>
        <v>0</v>
      </c>
    </row>
    <row r="6148" s="1" customFormat="true" ht="12.75" hidden="false" customHeight="false" outlineLevel="0" collapsed="false">
      <c r="A6148" s="262" t="n">
        <v>1</v>
      </c>
      <c r="B6148" s="332" t="s">
        <v>4941</v>
      </c>
      <c r="C6148" s="332" t="s">
        <v>1553</v>
      </c>
      <c r="D6148" s="332" t="s">
        <v>4942</v>
      </c>
      <c r="E6148" s="262"/>
      <c r="F6148" s="331" t="n">
        <v>3.1</v>
      </c>
      <c r="G6148" s="333" t="n">
        <v>1422</v>
      </c>
      <c r="H6148" s="333" t="n">
        <f aca="false">A6148*G6148*(1-H6098/100)</f>
        <v>1422</v>
      </c>
      <c r="I6148" s="334" t="n">
        <v>1053</v>
      </c>
      <c r="J6148" s="334" t="n">
        <f aca="false">(A6148*I6148)/J6098*K6098</f>
        <v>955.8</v>
      </c>
      <c r="K6148" s="335" t="n">
        <f aca="false">H6148-J6148</f>
        <v>466.2</v>
      </c>
      <c r="L6148" s="330"/>
      <c r="M6148" s="262"/>
      <c r="N6148" s="262" t="n">
        <v>1053</v>
      </c>
      <c r="O6148" s="262" t="n">
        <v>12</v>
      </c>
      <c r="P6148" s="262" t="n">
        <v>1900</v>
      </c>
      <c r="Q6148" s="262" t="n">
        <v>1422</v>
      </c>
      <c r="R6148" s="331" t="n">
        <f aca="false">A6148*F6148</f>
        <v>0</v>
      </c>
    </row>
    <row r="6149" s="1" customFormat="true" ht="12.75" hidden="false" customHeight="false" outlineLevel="0" collapsed="false">
      <c r="A6149" s="262" t="n">
        <v>1</v>
      </c>
      <c r="B6149" s="332" t="s">
        <v>1552</v>
      </c>
      <c r="C6149" s="332" t="s">
        <v>1553</v>
      </c>
      <c r="D6149" s="332" t="s">
        <v>1554</v>
      </c>
      <c r="E6149" s="262"/>
      <c r="F6149" s="331" t="n">
        <v>4.6</v>
      </c>
      <c r="G6149" s="333" t="n">
        <v>1777</v>
      </c>
      <c r="H6149" s="333" t="n">
        <f aca="false">A6149*G6149*(1-H6098/100)</f>
        <v>1777</v>
      </c>
      <c r="I6149" s="334" t="n">
        <v>1316.25</v>
      </c>
      <c r="J6149" s="334" t="n">
        <f aca="false">(A6149*I6149)/J6098*K6098</f>
        <v>1194.75</v>
      </c>
      <c r="K6149" s="335" t="n">
        <f aca="false">H6149-J6149</f>
        <v>582.25</v>
      </c>
      <c r="L6149" s="330"/>
      <c r="M6149" s="262"/>
      <c r="N6149" s="262" t="n">
        <v>1316.25</v>
      </c>
      <c r="O6149" s="262" t="n">
        <v>15</v>
      </c>
      <c r="P6149" s="262" t="n">
        <v>2370</v>
      </c>
      <c r="Q6149" s="262" t="n">
        <v>1777</v>
      </c>
      <c r="R6149" s="331" t="n">
        <f aca="false">A6149*F6149</f>
        <v>0</v>
      </c>
    </row>
    <row r="6150" s="1" customFormat="true" ht="12.75" hidden="false" customHeight="false" outlineLevel="0" collapsed="false">
      <c r="A6150" s="262" t="n">
        <v>1</v>
      </c>
      <c r="B6150" s="332" t="s">
        <v>2412</v>
      </c>
      <c r="C6150" s="332" t="s">
        <v>1553</v>
      </c>
      <c r="D6150" s="332" t="s">
        <v>2413</v>
      </c>
      <c r="E6150" s="262"/>
      <c r="F6150" s="331" t="n">
        <v>5.5129</v>
      </c>
      <c r="G6150" s="333" t="n">
        <v>2251</v>
      </c>
      <c r="H6150" s="333" t="n">
        <f aca="false">A6150*G6150*(1-H6098/100)</f>
        <v>2251</v>
      </c>
      <c r="I6150" s="334" t="n">
        <v>1667.25</v>
      </c>
      <c r="J6150" s="334" t="n">
        <f aca="false">(A6150*I6150)/J6098*K6098</f>
        <v>1513.35</v>
      </c>
      <c r="K6150" s="335" t="n">
        <f aca="false">H6150-J6150</f>
        <v>737.65</v>
      </c>
      <c r="L6150" s="330"/>
      <c r="M6150" s="262"/>
      <c r="N6150" s="262" t="n">
        <v>1667.25</v>
      </c>
      <c r="O6150" s="262" t="n">
        <v>19</v>
      </c>
      <c r="P6150" s="262" t="n">
        <v>2670</v>
      </c>
      <c r="Q6150" s="262" t="n">
        <v>2251</v>
      </c>
      <c r="R6150" s="331" t="n">
        <f aca="false">A6150*F6150</f>
        <v>0</v>
      </c>
    </row>
    <row r="6151" s="1" customFormat="true" ht="12.75" hidden="false" customHeight="false" outlineLevel="0" collapsed="false">
      <c r="A6151" s="262" t="n">
        <v>1</v>
      </c>
      <c r="B6151" s="332" t="s">
        <v>2294</v>
      </c>
      <c r="C6151" s="332" t="s">
        <v>2295</v>
      </c>
      <c r="D6151" s="332" t="s">
        <v>2296</v>
      </c>
      <c r="E6151" s="262"/>
      <c r="F6151" s="331" t="n">
        <v>5.6</v>
      </c>
      <c r="G6151" s="333" t="n">
        <v>1860</v>
      </c>
      <c r="H6151" s="333" t="n">
        <f aca="false">A6151*G6151*(1-H6098/100)</f>
        <v>1860</v>
      </c>
      <c r="I6151" s="334" t="n">
        <v>1377.675</v>
      </c>
      <c r="J6151" s="334" t="n">
        <f aca="false">(A6151*I6151)/J6098*K6098</f>
        <v>1250.505</v>
      </c>
      <c r="K6151" s="335" t="n">
        <f aca="false">H6151-J6151</f>
        <v>609.495</v>
      </c>
      <c r="L6151" s="330"/>
      <c r="M6151" s="262"/>
      <c r="N6151" s="262" t="n">
        <v>1377.675</v>
      </c>
      <c r="O6151" s="262" t="n">
        <v>15.7</v>
      </c>
      <c r="P6151" s="262" t="n">
        <v>2480</v>
      </c>
      <c r="Q6151" s="262" t="n">
        <v>1860</v>
      </c>
      <c r="R6151" s="331" t="n">
        <f aca="false">A6151*F6151</f>
        <v>0</v>
      </c>
    </row>
    <row r="6152" s="1" customFormat="true" ht="12.75" hidden="false" customHeight="false" outlineLevel="0" collapsed="false">
      <c r="A6152" s="262" t="n">
        <v>1</v>
      </c>
      <c r="B6152" s="332" t="s">
        <v>1534</v>
      </c>
      <c r="C6152" s="332" t="s">
        <v>1535</v>
      </c>
      <c r="D6152" s="332" t="s">
        <v>1536</v>
      </c>
      <c r="E6152" s="262"/>
      <c r="F6152" s="331" t="n">
        <v>7</v>
      </c>
      <c r="G6152" s="333" t="n">
        <v>2547</v>
      </c>
      <c r="H6152" s="333" t="n">
        <f aca="false">A6152*G6152*(1-H6098/100)</f>
        <v>2547</v>
      </c>
      <c r="I6152" s="334" t="n">
        <v>1886.625</v>
      </c>
      <c r="J6152" s="334" t="n">
        <f aca="false">(A6152*I6152)/J6098*K6098</f>
        <v>1712.475</v>
      </c>
      <c r="K6152" s="335" t="n">
        <f aca="false">H6152-J6152</f>
        <v>834.525</v>
      </c>
      <c r="L6152" s="330"/>
      <c r="M6152" s="262"/>
      <c r="N6152" s="262" t="n">
        <v>1886.625</v>
      </c>
      <c r="O6152" s="262" t="n">
        <v>21.5</v>
      </c>
      <c r="P6152" s="262" t="n">
        <v>3400</v>
      </c>
      <c r="Q6152" s="262" t="n">
        <v>2547</v>
      </c>
      <c r="R6152" s="331" t="n">
        <f aca="false">A6152*F6152</f>
        <v>0</v>
      </c>
    </row>
    <row r="6153" s="1" customFormat="true" ht="12.75" hidden="false" customHeight="false" outlineLevel="0" collapsed="false">
      <c r="A6153" s="262" t="n">
        <v>1</v>
      </c>
      <c r="B6153" s="332" t="s">
        <v>2488</v>
      </c>
      <c r="C6153" s="332" t="s">
        <v>1861</v>
      </c>
      <c r="D6153" s="332" t="s">
        <v>4985</v>
      </c>
      <c r="E6153" s="262"/>
      <c r="F6153" s="331" t="n">
        <v>6.79</v>
      </c>
      <c r="G6153" s="333" t="n">
        <v>2488</v>
      </c>
      <c r="H6153" s="333" t="n">
        <f aca="false">A6153*G6153*(1-H6098/100)</f>
        <v>2488</v>
      </c>
      <c r="I6153" s="334" t="n">
        <v>1842.75</v>
      </c>
      <c r="J6153" s="334" t="n">
        <f aca="false">(A6153*I6153)/J6098*K6098</f>
        <v>1672.65</v>
      </c>
      <c r="K6153" s="335" t="n">
        <f aca="false">H6153-J6153</f>
        <v>815.35</v>
      </c>
      <c r="L6153" s="330"/>
      <c r="M6153" s="262"/>
      <c r="N6153" s="262" t="n">
        <v>1842.75</v>
      </c>
      <c r="O6153" s="262" t="n">
        <v>21</v>
      </c>
      <c r="P6153" s="262" t="n">
        <v>3320</v>
      </c>
      <c r="Q6153" s="262" t="n">
        <v>2488</v>
      </c>
      <c r="R6153" s="331" t="n">
        <f aca="false">A6153*F6153</f>
        <v>0</v>
      </c>
    </row>
    <row r="6154" s="1" customFormat="true" ht="12.75" hidden="false" customHeight="false" outlineLevel="0" collapsed="false">
      <c r="A6154" s="262" t="n">
        <v>1</v>
      </c>
      <c r="B6154" s="332" t="s">
        <v>5339</v>
      </c>
      <c r="C6154" s="332" t="s">
        <v>1806</v>
      </c>
      <c r="D6154" s="332" t="s">
        <v>5340</v>
      </c>
      <c r="E6154" s="262"/>
      <c r="F6154" s="331" t="n">
        <v>1.46</v>
      </c>
      <c r="G6154" s="333" t="n">
        <v>689</v>
      </c>
      <c r="H6154" s="333" t="n">
        <f aca="false">A6154*G6154*(1-H6098/100)</f>
        <v>689</v>
      </c>
      <c r="I6154" s="334" t="n">
        <v>510.705</v>
      </c>
      <c r="J6154" s="334" t="n">
        <f aca="false">(A6154*I6154)/J6098*K6098</f>
        <v>463.563</v>
      </c>
      <c r="K6154" s="335" t="n">
        <f aca="false">H6154-J6154</f>
        <v>225.437</v>
      </c>
      <c r="L6154" s="330"/>
      <c r="M6154" s="262"/>
      <c r="N6154" s="262" t="n">
        <v>510.705</v>
      </c>
      <c r="O6154" s="262" t="n">
        <v>5.82</v>
      </c>
      <c r="P6154" s="262" t="n">
        <v>920</v>
      </c>
      <c r="Q6154" s="262" t="n">
        <v>689</v>
      </c>
      <c r="R6154" s="331" t="n">
        <f aca="false">A6154*F6154</f>
        <v>0</v>
      </c>
    </row>
    <row r="6155" s="1" customFormat="true" ht="12.75" hidden="false" customHeight="false" outlineLevel="0" collapsed="false">
      <c r="A6155" s="262" t="n">
        <v>1</v>
      </c>
      <c r="B6155" s="332" t="s">
        <v>5624</v>
      </c>
      <c r="C6155" s="332" t="s">
        <v>2295</v>
      </c>
      <c r="D6155" s="332" t="s">
        <v>5625</v>
      </c>
      <c r="E6155" s="262"/>
      <c r="F6155" s="331" t="n">
        <v>3.9204</v>
      </c>
      <c r="G6155" s="333" t="n">
        <v>1696</v>
      </c>
      <c r="H6155" s="333" t="n">
        <f aca="false">A6155*G6155*(1-H6098/100)</f>
        <v>1696</v>
      </c>
      <c r="I6155" s="334" t="n">
        <v>1304.8425</v>
      </c>
      <c r="J6155" s="334" t="n">
        <f aca="false">(A6155*I6155)/J6098*K6098</f>
        <v>1184.3955</v>
      </c>
      <c r="K6155" s="335" t="n">
        <f aca="false">H6155-J6155</f>
        <v>511.6045</v>
      </c>
      <c r="L6155" s="330"/>
      <c r="M6155" s="262"/>
      <c r="N6155" s="262" t="n">
        <v>1304.8425</v>
      </c>
      <c r="O6155" s="262" t="n">
        <v>14.87</v>
      </c>
      <c r="P6155" s="262" t="n">
        <v>2350</v>
      </c>
      <c r="Q6155" s="262" t="n">
        <v>1696</v>
      </c>
      <c r="R6155" s="331" t="n">
        <f aca="false">A6155*F6155</f>
        <v>0</v>
      </c>
    </row>
    <row r="6156" s="1" customFormat="true" ht="12.75" hidden="false" customHeight="false" outlineLevel="0" collapsed="false">
      <c r="A6156" s="262" t="n">
        <v>1</v>
      </c>
      <c r="B6156" s="332" t="s">
        <v>4943</v>
      </c>
      <c r="C6156" s="332" t="s">
        <v>4944</v>
      </c>
      <c r="D6156" s="332" t="s">
        <v>4945</v>
      </c>
      <c r="E6156" s="262"/>
      <c r="F6156" s="331" t="n">
        <v>4.9631</v>
      </c>
      <c r="G6156" s="333" t="n">
        <v>1895</v>
      </c>
      <c r="H6156" s="333" t="n">
        <f aca="false">A6156*G6156*(1-H6098/100)</f>
        <v>1895</v>
      </c>
      <c r="I6156" s="334" t="n">
        <v>1404</v>
      </c>
      <c r="J6156" s="334" t="n">
        <f aca="false">(A6156*I6156)/J6098*K6098</f>
        <v>1274.4</v>
      </c>
      <c r="K6156" s="335" t="n">
        <f aca="false">H6156-J6156</f>
        <v>620.6</v>
      </c>
      <c r="L6156" s="330"/>
      <c r="M6156" s="262"/>
      <c r="N6156" s="262" t="n">
        <v>1404</v>
      </c>
      <c r="O6156" s="262" t="n">
        <v>16</v>
      </c>
      <c r="P6156" s="262" t="n">
        <v>2530</v>
      </c>
      <c r="Q6156" s="262" t="n">
        <v>1895</v>
      </c>
      <c r="R6156" s="331" t="n">
        <f aca="false">A6156*F6156</f>
        <v>0</v>
      </c>
    </row>
    <row r="6157" s="1" customFormat="true" ht="12.75" hidden="false" customHeight="false" outlineLevel="0" collapsed="false">
      <c r="A6157" s="262" t="n">
        <v>1</v>
      </c>
      <c r="B6157" s="332" t="s">
        <v>4946</v>
      </c>
      <c r="C6157" s="332" t="s">
        <v>2295</v>
      </c>
      <c r="D6157" s="332" t="s">
        <v>4947</v>
      </c>
      <c r="E6157" s="262"/>
      <c r="F6157" s="331" t="n">
        <v>1.9077</v>
      </c>
      <c r="G6157" s="333" t="n">
        <v>1409</v>
      </c>
      <c r="H6157" s="333" t="n">
        <f aca="false">A6157*G6157*(1-H6098/100)</f>
        <v>1409</v>
      </c>
      <c r="I6157" s="334" t="n">
        <v>1083.875</v>
      </c>
      <c r="J6157" s="334" t="n">
        <f aca="false">(A6157*I6157)/J6098*K6098</f>
        <v>983.825</v>
      </c>
      <c r="K6157" s="335" t="n">
        <f aca="false">H6157-J6157</f>
        <v>425.175</v>
      </c>
      <c r="L6157" s="330"/>
      <c r="M6157" s="262"/>
      <c r="N6157" s="262" t="n">
        <v>1083.875</v>
      </c>
      <c r="O6157" s="262" t="n">
        <v>11.5</v>
      </c>
      <c r="P6157" s="262" t="n">
        <v>1950</v>
      </c>
      <c r="Q6157" s="262" t="n">
        <v>1409</v>
      </c>
      <c r="R6157" s="331" t="n">
        <f aca="false">A6157*F6157</f>
        <v>0</v>
      </c>
    </row>
    <row r="6158" s="1" customFormat="true" ht="12.75" hidden="false" customHeight="false" outlineLevel="0" collapsed="false">
      <c r="A6158" s="262" t="n">
        <v>10</v>
      </c>
      <c r="B6158" s="332" t="s">
        <v>3230</v>
      </c>
      <c r="C6158" s="332" t="s">
        <v>3231</v>
      </c>
      <c r="D6158" s="332" t="s">
        <v>3232</v>
      </c>
      <c r="E6158" s="262"/>
      <c r="F6158" s="331" t="n">
        <v>0.75</v>
      </c>
      <c r="G6158" s="333" t="n">
        <v>490</v>
      </c>
      <c r="H6158" s="333" t="n">
        <f aca="false">A6158*G6158*(1-H6098/100)</f>
        <v>4900</v>
      </c>
      <c r="I6158" s="334" t="n">
        <v>363.285</v>
      </c>
      <c r="J6158" s="334" t="n">
        <f aca="false">(A6158*I6158)/J6098*K6098</f>
        <v>3297.51</v>
      </c>
      <c r="K6158" s="335" t="n">
        <f aca="false">H6158-J6158</f>
        <v>1602.49</v>
      </c>
      <c r="L6158" s="330"/>
      <c r="M6158" s="262"/>
      <c r="N6158" s="262" t="n">
        <v>363.285</v>
      </c>
      <c r="O6158" s="262" t="n">
        <v>4.14</v>
      </c>
      <c r="P6158" s="262" t="n">
        <v>650</v>
      </c>
      <c r="Q6158" s="262" t="n">
        <v>490</v>
      </c>
      <c r="R6158" s="331" t="n">
        <f aca="false">A6158*F6158</f>
        <v>0</v>
      </c>
    </row>
    <row r="6159" s="1" customFormat="true" ht="12.75" hidden="false" customHeight="false" outlineLevel="0" collapsed="false">
      <c r="A6159" s="262" t="n">
        <v>1</v>
      </c>
      <c r="B6159" s="332" t="s">
        <v>3677</v>
      </c>
      <c r="C6159" s="332" t="s">
        <v>2295</v>
      </c>
      <c r="D6159" s="332" t="s">
        <v>3678</v>
      </c>
      <c r="E6159" s="262"/>
      <c r="F6159" s="331" t="n">
        <v>1.44</v>
      </c>
      <c r="G6159" s="333" t="n">
        <v>1066</v>
      </c>
      <c r="H6159" s="333" t="n">
        <f aca="false">A6159*G6159*(1-H6098/100)</f>
        <v>1066</v>
      </c>
      <c r="I6159" s="334" t="n">
        <v>789.75</v>
      </c>
      <c r="J6159" s="334" t="n">
        <f aca="false">(A6159*I6159)/J6098*K6098</f>
        <v>716.85</v>
      </c>
      <c r="K6159" s="335" t="n">
        <f aca="false">H6159-J6159</f>
        <v>349.15</v>
      </c>
      <c r="L6159" s="330"/>
      <c r="M6159" s="262"/>
      <c r="N6159" s="262" t="n">
        <v>789.75</v>
      </c>
      <c r="O6159" s="262" t="n">
        <v>9</v>
      </c>
      <c r="P6159" s="262" t="n">
        <v>1420</v>
      </c>
      <c r="Q6159" s="262" t="n">
        <v>1066</v>
      </c>
      <c r="R6159" s="331" t="n">
        <f aca="false">A6159*F6159</f>
        <v>0</v>
      </c>
    </row>
    <row r="6160" s="1" customFormat="true" ht="12.75" hidden="false" customHeight="false" outlineLevel="0" collapsed="false">
      <c r="A6160" s="262" t="n">
        <v>1</v>
      </c>
      <c r="B6160" s="332" t="s">
        <v>3805</v>
      </c>
      <c r="C6160" s="332" t="s">
        <v>1553</v>
      </c>
      <c r="D6160" s="332" t="s">
        <v>3806</v>
      </c>
      <c r="E6160" s="262"/>
      <c r="F6160" s="331" t="n">
        <v>2.1</v>
      </c>
      <c r="G6160" s="333" t="n">
        <v>1279</v>
      </c>
      <c r="H6160" s="333" t="n">
        <f aca="false">A6160*G6160*(1-H6098/100)</f>
        <v>1279</v>
      </c>
      <c r="I6160" s="334" t="n">
        <v>947.7</v>
      </c>
      <c r="J6160" s="334" t="n">
        <f aca="false">(A6160*I6160)/J6098*K6098</f>
        <v>860.22</v>
      </c>
      <c r="K6160" s="335" t="n">
        <f aca="false">H6160-J6160</f>
        <v>418.78</v>
      </c>
      <c r="L6160" s="330"/>
      <c r="M6160" s="262"/>
      <c r="N6160" s="262" t="n">
        <v>947.7</v>
      </c>
      <c r="O6160" s="262" t="n">
        <v>10.8</v>
      </c>
      <c r="P6160" s="262" t="n">
        <v>1710</v>
      </c>
      <c r="Q6160" s="262" t="n">
        <v>1279</v>
      </c>
      <c r="R6160" s="331" t="n">
        <f aca="false">A6160*F6160</f>
        <v>0</v>
      </c>
    </row>
    <row r="6161" s="1" customFormat="true" ht="12.75" hidden="false" customHeight="false" outlineLevel="0" collapsed="false">
      <c r="A6161" s="262" t="n">
        <v>1</v>
      </c>
      <c r="B6161" s="332" t="s">
        <v>2357</v>
      </c>
      <c r="C6161" s="332" t="s">
        <v>1553</v>
      </c>
      <c r="D6161" s="332" t="s">
        <v>2358</v>
      </c>
      <c r="E6161" s="262"/>
      <c r="F6161" s="331" t="n">
        <v>3.6</v>
      </c>
      <c r="G6161" s="333" t="n">
        <v>2282</v>
      </c>
      <c r="H6161" s="333" t="n">
        <f aca="false">A6161*G6161*(1-H6098/100)</f>
        <v>2282</v>
      </c>
      <c r="I6161" s="334" t="n">
        <v>1690.065</v>
      </c>
      <c r="J6161" s="334" t="n">
        <f aca="false">(A6161*I6161)/J6098*K6098</f>
        <v>1534.059</v>
      </c>
      <c r="K6161" s="335" t="n">
        <f aca="false">H6161-J6161</f>
        <v>747.941</v>
      </c>
      <c r="L6161" s="330"/>
      <c r="M6161" s="262"/>
      <c r="N6161" s="262" t="n">
        <v>1690.065</v>
      </c>
      <c r="O6161" s="262" t="n">
        <v>19.26</v>
      </c>
      <c r="P6161" s="262" t="n">
        <v>3040</v>
      </c>
      <c r="Q6161" s="262" t="n">
        <v>2282</v>
      </c>
      <c r="R6161" s="331" t="n">
        <f aca="false">A6161*F6161</f>
        <v>0</v>
      </c>
    </row>
    <row r="6162" s="1" customFormat="true" ht="12.75" hidden="false" customHeight="false" outlineLevel="0" collapsed="false">
      <c r="A6162" s="262" t="n">
        <v>2</v>
      </c>
      <c r="B6162" s="332" t="s">
        <v>2593</v>
      </c>
      <c r="C6162" s="332" t="s">
        <v>1553</v>
      </c>
      <c r="D6162" s="332" t="s">
        <v>2594</v>
      </c>
      <c r="E6162" s="262"/>
      <c r="F6162" s="331" t="n">
        <v>2</v>
      </c>
      <c r="G6162" s="333" t="n">
        <v>1448</v>
      </c>
      <c r="H6162" s="333" t="n">
        <f aca="false">A6162*G6162*(1-H6098/100)</f>
        <v>2896</v>
      </c>
      <c r="I6162" s="334" t="n">
        <v>965.25</v>
      </c>
      <c r="J6162" s="334" t="n">
        <f aca="false">(A6162*I6162)/J6098*K6098</f>
        <v>1752.3</v>
      </c>
      <c r="K6162" s="335" t="n">
        <f aca="false">H6162-J6162</f>
        <v>1143.7</v>
      </c>
      <c r="L6162" s="330"/>
      <c r="M6162" s="262"/>
      <c r="N6162" s="262" t="n">
        <v>965.25</v>
      </c>
      <c r="O6162" s="262" t="n">
        <v>11</v>
      </c>
      <c r="P6162" s="262" t="n">
        <v>1740</v>
      </c>
      <c r="Q6162" s="262" t="n">
        <v>1448</v>
      </c>
      <c r="R6162" s="331" t="n">
        <f aca="false">A6162*F6162</f>
        <v>0</v>
      </c>
    </row>
    <row r="6163" s="1" customFormat="true" ht="12.75" hidden="false" customHeight="false" outlineLevel="0" collapsed="false">
      <c r="A6163" s="262" t="n">
        <v>2</v>
      </c>
      <c r="B6163" s="332" t="s">
        <v>1638</v>
      </c>
      <c r="C6163" s="332" t="s">
        <v>1553</v>
      </c>
      <c r="D6163" s="332" t="s">
        <v>1639</v>
      </c>
      <c r="E6163" s="262"/>
      <c r="F6163" s="331" t="n">
        <v>3.2</v>
      </c>
      <c r="G6163" s="333" t="n">
        <v>1385</v>
      </c>
      <c r="H6163" s="333" t="n">
        <f aca="false">A6163*G6163*(1-H6098/100)</f>
        <v>2770</v>
      </c>
      <c r="I6163" s="334" t="n">
        <v>877.5</v>
      </c>
      <c r="J6163" s="334" t="n">
        <f aca="false">(A6163*I6163)/J6098*K6098</f>
        <v>1593</v>
      </c>
      <c r="K6163" s="335" t="n">
        <f aca="false">H6163-J6163</f>
        <v>1177</v>
      </c>
      <c r="L6163" s="330"/>
      <c r="M6163" s="262"/>
      <c r="N6163" s="262" t="n">
        <v>877.5</v>
      </c>
      <c r="O6163" s="262" t="n">
        <v>10</v>
      </c>
      <c r="P6163" s="262" t="n">
        <v>1580</v>
      </c>
      <c r="Q6163" s="262" t="n">
        <v>1385</v>
      </c>
      <c r="R6163" s="331" t="n">
        <f aca="false">A6163*F6163</f>
        <v>0</v>
      </c>
    </row>
    <row r="6164" s="1" customFormat="true" ht="12.75" hidden="false" customHeight="false" outlineLevel="0" collapsed="false">
      <c r="A6164" s="262" t="n">
        <v>1</v>
      </c>
      <c r="B6164" s="332" t="s">
        <v>2595</v>
      </c>
      <c r="C6164" s="332" t="s">
        <v>1553</v>
      </c>
      <c r="D6164" s="332" t="s">
        <v>2596</v>
      </c>
      <c r="E6164" s="262"/>
      <c r="F6164" s="331" t="n">
        <v>4.08</v>
      </c>
      <c r="G6164" s="333" t="n">
        <v>1843</v>
      </c>
      <c r="H6164" s="333" t="n">
        <f aca="false">A6164*G6164*(1-H6098/100)</f>
        <v>1843</v>
      </c>
      <c r="I6164" s="334" t="n">
        <v>1316.25</v>
      </c>
      <c r="J6164" s="334" t="n">
        <f aca="false">(A6164*I6164)/J6098*K6098</f>
        <v>1194.75</v>
      </c>
      <c r="K6164" s="335" t="n">
        <f aca="false">H6164-J6164</f>
        <v>648.25</v>
      </c>
      <c r="L6164" s="330"/>
      <c r="M6164" s="262"/>
      <c r="N6164" s="262" t="n">
        <v>1316.25</v>
      </c>
      <c r="O6164" s="262" t="n">
        <v>15</v>
      </c>
      <c r="P6164" s="262" t="n">
        <v>2370</v>
      </c>
      <c r="Q6164" s="262" t="n">
        <v>1843</v>
      </c>
      <c r="R6164" s="331" t="n">
        <f aca="false">A6164*F6164</f>
        <v>0</v>
      </c>
    </row>
    <row r="6165" s="1" customFormat="true" ht="12.75" hidden="false" customHeight="false" outlineLevel="0" collapsed="false">
      <c r="A6165" s="262" t="n">
        <v>2</v>
      </c>
      <c r="B6165" s="332" t="s">
        <v>3233</v>
      </c>
      <c r="C6165" s="332" t="s">
        <v>3234</v>
      </c>
      <c r="D6165" s="332" t="s">
        <v>3235</v>
      </c>
      <c r="E6165" s="262"/>
      <c r="F6165" s="331" t="n">
        <v>1</v>
      </c>
      <c r="G6165" s="333" t="n">
        <v>829</v>
      </c>
      <c r="H6165" s="333" t="n">
        <f aca="false">A6165*G6165*(1-H6098/100)</f>
        <v>1658</v>
      </c>
      <c r="I6165" s="334" t="n">
        <v>614.25</v>
      </c>
      <c r="J6165" s="334" t="n">
        <f aca="false">(A6165*I6165)/J6098*K6098</f>
        <v>1115.1</v>
      </c>
      <c r="K6165" s="335" t="n">
        <f aca="false">H6165-J6165</f>
        <v>542.9</v>
      </c>
      <c r="L6165" s="330"/>
      <c r="M6165" s="262"/>
      <c r="N6165" s="262" t="n">
        <v>614.25</v>
      </c>
      <c r="O6165" s="262" t="n">
        <v>7</v>
      </c>
      <c r="P6165" s="262" t="n">
        <v>1110</v>
      </c>
      <c r="Q6165" s="262" t="n">
        <v>829</v>
      </c>
      <c r="R6165" s="331" t="n">
        <f aca="false">A6165*F6165</f>
        <v>0</v>
      </c>
    </row>
    <row r="6166" s="1" customFormat="true" ht="12.75" hidden="false" customHeight="false" outlineLevel="0" collapsed="false">
      <c r="A6166" s="262" t="n">
        <v>4</v>
      </c>
      <c r="B6166" s="332" t="s">
        <v>2618</v>
      </c>
      <c r="C6166" s="332" t="s">
        <v>1806</v>
      </c>
      <c r="D6166" s="332" t="s">
        <v>2619</v>
      </c>
      <c r="E6166" s="262"/>
      <c r="F6166" s="331" t="n">
        <v>0.96</v>
      </c>
      <c r="G6166" s="333" t="n">
        <v>829</v>
      </c>
      <c r="H6166" s="333" t="n">
        <f aca="false">A6166*G6166*(1-H6098/100)</f>
        <v>3316</v>
      </c>
      <c r="I6166" s="334" t="n">
        <v>614.25</v>
      </c>
      <c r="J6166" s="334" t="n">
        <f aca="false">(A6166*I6166)/J6098*K6098</f>
        <v>2230.2</v>
      </c>
      <c r="K6166" s="335" t="n">
        <f aca="false">H6166-J6166</f>
        <v>1085.8</v>
      </c>
      <c r="L6166" s="330"/>
      <c r="M6166" s="262"/>
      <c r="N6166" s="262" t="n">
        <v>614.25</v>
      </c>
      <c r="O6166" s="262" t="n">
        <v>7</v>
      </c>
      <c r="P6166" s="262" t="n">
        <v>1110</v>
      </c>
      <c r="Q6166" s="262" t="n">
        <v>829</v>
      </c>
      <c r="R6166" s="331" t="n">
        <f aca="false">A6166*F6166</f>
        <v>0</v>
      </c>
    </row>
    <row r="6167" s="1" customFormat="true" ht="12.75" hidden="false" customHeight="false" outlineLevel="0" collapsed="false">
      <c r="A6167" s="262" t="n">
        <v>1</v>
      </c>
      <c r="B6167" s="332" t="s">
        <v>5626</v>
      </c>
      <c r="C6167" s="332" t="s">
        <v>4447</v>
      </c>
      <c r="D6167" s="332" t="s">
        <v>5627</v>
      </c>
      <c r="E6167" s="262"/>
      <c r="F6167" s="331" t="n">
        <v>3.75</v>
      </c>
      <c r="G6167" s="333" t="n">
        <v>1895</v>
      </c>
      <c r="H6167" s="333" t="n">
        <f aca="false">A6167*G6167*(1-H6098/100)</f>
        <v>1895</v>
      </c>
      <c r="I6167" s="334" t="n">
        <v>1404</v>
      </c>
      <c r="J6167" s="334" t="n">
        <f aca="false">(A6167*I6167)/J6098*K6098</f>
        <v>1274.4</v>
      </c>
      <c r="K6167" s="335" t="n">
        <f aca="false">H6167-J6167</f>
        <v>620.6</v>
      </c>
      <c r="L6167" s="330"/>
      <c r="M6167" s="262"/>
      <c r="N6167" s="262" t="n">
        <v>1404</v>
      </c>
      <c r="O6167" s="262" t="n">
        <v>16</v>
      </c>
      <c r="P6167" s="262" t="n">
        <v>2530</v>
      </c>
      <c r="Q6167" s="262" t="n">
        <v>1895</v>
      </c>
      <c r="R6167" s="331" t="n">
        <f aca="false">A6167*F6167</f>
        <v>0</v>
      </c>
    </row>
    <row r="6168" s="1" customFormat="true" ht="12.75" hidden="false" customHeight="false" outlineLevel="0" collapsed="false">
      <c r="A6168" s="262" t="n">
        <v>6</v>
      </c>
      <c r="B6168" s="332" t="s">
        <v>2299</v>
      </c>
      <c r="C6168" s="332" t="s">
        <v>2077</v>
      </c>
      <c r="D6168" s="332" t="s">
        <v>2300</v>
      </c>
      <c r="E6168" s="262"/>
      <c r="F6168" s="331" t="n">
        <v>0.59</v>
      </c>
      <c r="G6168" s="333" t="n">
        <v>442</v>
      </c>
      <c r="H6168" s="333" t="n">
        <f aca="false">A6168*G6168*(1-H6098/100)</f>
        <v>2652</v>
      </c>
      <c r="I6168" s="334" t="n">
        <v>327.3075</v>
      </c>
      <c r="J6168" s="334" t="n">
        <f aca="false">(A6168*I6168)/J6098*K6098</f>
        <v>1782.567</v>
      </c>
      <c r="K6168" s="335" t="n">
        <f aca="false">H6168-J6168</f>
        <v>869.433</v>
      </c>
      <c r="L6168" s="330"/>
      <c r="M6168" s="262"/>
      <c r="N6168" s="262" t="n">
        <v>327.3075</v>
      </c>
      <c r="O6168" s="262" t="n">
        <v>3.73</v>
      </c>
      <c r="P6168" s="262"/>
      <c r="Q6168" s="262" t="n">
        <v>442</v>
      </c>
      <c r="R6168" s="331" t="n">
        <f aca="false">A6168*F6168</f>
        <v>0</v>
      </c>
    </row>
    <row r="6169" s="1" customFormat="true" ht="12.75" hidden="false" customHeight="false" outlineLevel="0" collapsed="false">
      <c r="A6169" s="262" t="n">
        <v>2</v>
      </c>
      <c r="B6169" s="332" t="s">
        <v>2301</v>
      </c>
      <c r="C6169" s="332" t="s">
        <v>2077</v>
      </c>
      <c r="D6169" s="332" t="s">
        <v>2302</v>
      </c>
      <c r="E6169" s="262"/>
      <c r="F6169" s="331" t="n">
        <v>0.3</v>
      </c>
      <c r="G6169" s="333" t="n">
        <v>590</v>
      </c>
      <c r="H6169" s="333" t="n">
        <f aca="false">A6169*G6169*(1-H6098/100)</f>
        <v>1180</v>
      </c>
      <c r="I6169" s="334" t="n">
        <v>393.12</v>
      </c>
      <c r="J6169" s="334" t="n">
        <f aca="false">(A6169*I6169)/J6098*K6098</f>
        <v>713.664</v>
      </c>
      <c r="K6169" s="335" t="n">
        <f aca="false">H6169-J6169</f>
        <v>466.336</v>
      </c>
      <c r="L6169" s="330"/>
      <c r="M6169" s="262"/>
      <c r="N6169" s="262" t="n">
        <v>393.12</v>
      </c>
      <c r="O6169" s="262" t="n">
        <v>4.48</v>
      </c>
      <c r="P6169" s="262"/>
      <c r="Q6169" s="262" t="n">
        <v>590</v>
      </c>
      <c r="R6169" s="331" t="n">
        <f aca="false">A6169*F6169</f>
        <v>0</v>
      </c>
    </row>
    <row r="6170" s="1" customFormat="true" ht="12.75" hidden="false" customHeight="false" outlineLevel="0" collapsed="false">
      <c r="A6170" s="262" t="n">
        <v>4</v>
      </c>
      <c r="B6170" s="332" t="s">
        <v>2830</v>
      </c>
      <c r="C6170" s="332" t="s">
        <v>2598</v>
      </c>
      <c r="D6170" s="332" t="s">
        <v>2831</v>
      </c>
      <c r="E6170" s="262"/>
      <c r="F6170" s="331" t="n">
        <v>1.67</v>
      </c>
      <c r="G6170" s="333" t="n">
        <v>533</v>
      </c>
      <c r="H6170" s="333" t="n">
        <f aca="false">A6170*G6170*(1-H6098/100)</f>
        <v>2132</v>
      </c>
      <c r="I6170" s="334" t="n">
        <v>394.875</v>
      </c>
      <c r="J6170" s="334" t="n">
        <f aca="false">(A6170*I6170)/J6098*K6098</f>
        <v>1433.7</v>
      </c>
      <c r="K6170" s="335" t="n">
        <f aca="false">H6170-J6170</f>
        <v>698.3</v>
      </c>
      <c r="L6170" s="330"/>
      <c r="M6170" s="262"/>
      <c r="N6170" s="262" t="n">
        <v>394.875</v>
      </c>
      <c r="O6170" s="262" t="n">
        <v>4.5</v>
      </c>
      <c r="P6170" s="262" t="n">
        <v>789.75</v>
      </c>
      <c r="Q6170" s="262" t="n">
        <v>533</v>
      </c>
      <c r="R6170" s="331" t="n">
        <f aca="false">A6170*F6170</f>
        <v>0</v>
      </c>
    </row>
    <row r="6171" s="1" customFormat="true" ht="12.75" hidden="false" customHeight="false" outlineLevel="0" collapsed="false">
      <c r="A6171" s="262" t="n">
        <v>6</v>
      </c>
      <c r="B6171" s="332" t="s">
        <v>2597</v>
      </c>
      <c r="C6171" s="332" t="s">
        <v>2598</v>
      </c>
      <c r="D6171" s="332" t="s">
        <v>2599</v>
      </c>
      <c r="E6171" s="262"/>
      <c r="F6171" s="331" t="n">
        <v>1.23</v>
      </c>
      <c r="G6171" s="333" t="n">
        <v>474</v>
      </c>
      <c r="H6171" s="333" t="n">
        <f aca="false">A6171*G6171*(1-H6098/100)</f>
        <v>2844</v>
      </c>
      <c r="I6171" s="334" t="n">
        <v>351</v>
      </c>
      <c r="J6171" s="334" t="n">
        <f aca="false">(A6171*I6171)/J6098*K6098</f>
        <v>1911.6</v>
      </c>
      <c r="K6171" s="335" t="n">
        <f aca="false">H6171-J6171</f>
        <v>932.4</v>
      </c>
      <c r="L6171" s="330"/>
      <c r="M6171" s="262"/>
      <c r="N6171" s="262" t="n">
        <v>351</v>
      </c>
      <c r="O6171" s="262" t="n">
        <v>4</v>
      </c>
      <c r="P6171" s="262" t="n">
        <v>702</v>
      </c>
      <c r="Q6171" s="262" t="n">
        <v>474</v>
      </c>
      <c r="R6171" s="331" t="n">
        <f aca="false">A6171*F6171</f>
        <v>0</v>
      </c>
    </row>
    <row r="6172" s="1" customFormat="true" ht="12.75" hidden="false" customHeight="false" outlineLevel="0" collapsed="false">
      <c r="A6172" s="262" t="n">
        <v>4</v>
      </c>
      <c r="B6172" s="332" t="s">
        <v>2076</v>
      </c>
      <c r="C6172" s="332" t="s">
        <v>2077</v>
      </c>
      <c r="D6172" s="332" t="s">
        <v>2078</v>
      </c>
      <c r="E6172" s="262"/>
      <c r="F6172" s="331" t="n">
        <v>1.16</v>
      </c>
      <c r="G6172" s="333" t="n">
        <v>447</v>
      </c>
      <c r="H6172" s="333" t="n">
        <f aca="false">A6172*G6172*(1-H6098/100)</f>
        <v>1788</v>
      </c>
      <c r="I6172" s="334" t="n">
        <v>319.41</v>
      </c>
      <c r="J6172" s="334" t="n">
        <f aca="false">(A6172*I6172)/J6098*K6098</f>
        <v>1159.704</v>
      </c>
      <c r="K6172" s="335" t="n">
        <f aca="false">H6172-J6172</f>
        <v>628.296</v>
      </c>
      <c r="L6172" s="330"/>
      <c r="M6172" s="262"/>
      <c r="N6172" s="262" t="n">
        <v>319.41</v>
      </c>
      <c r="O6172" s="262" t="n">
        <v>3.64</v>
      </c>
      <c r="P6172" s="262" t="n">
        <v>638.82</v>
      </c>
      <c r="Q6172" s="262" t="n">
        <v>447</v>
      </c>
      <c r="R6172" s="331" t="n">
        <f aca="false">A6172*F6172</f>
        <v>0</v>
      </c>
    </row>
    <row r="6173" s="1" customFormat="true" ht="12.75" hidden="false" customHeight="false" outlineLevel="0" collapsed="false">
      <c r="A6173" s="262" t="n">
        <v>6</v>
      </c>
      <c r="B6173" s="332" t="s">
        <v>3187</v>
      </c>
      <c r="C6173" s="332" t="s">
        <v>1556</v>
      </c>
      <c r="D6173" s="332" t="s">
        <v>3188</v>
      </c>
      <c r="E6173" s="262"/>
      <c r="F6173" s="331" t="n">
        <v>1.81</v>
      </c>
      <c r="G6173" s="333" t="n">
        <v>498</v>
      </c>
      <c r="H6173" s="333" t="n">
        <f aca="false">A6173*G6173*(1-H6098/100)</f>
        <v>2988</v>
      </c>
      <c r="I6173" s="334" t="n">
        <v>368.55</v>
      </c>
      <c r="J6173" s="334" t="n">
        <f aca="false">(A6173*I6173)/J6098*K6098</f>
        <v>2007.18</v>
      </c>
      <c r="K6173" s="335" t="n">
        <f aca="false">H6173-J6173</f>
        <v>980.82</v>
      </c>
      <c r="L6173" s="330"/>
      <c r="M6173" s="262"/>
      <c r="N6173" s="262" t="n">
        <v>368.55</v>
      </c>
      <c r="O6173" s="262" t="n">
        <v>4.2</v>
      </c>
      <c r="P6173" s="262" t="n">
        <v>737.1</v>
      </c>
      <c r="Q6173" s="262" t="n">
        <v>498</v>
      </c>
      <c r="R6173" s="331" t="n">
        <f aca="false">A6173*F6173</f>
        <v>0</v>
      </c>
    </row>
    <row r="6174" s="1" customFormat="true" ht="12.75" hidden="false" customHeight="false" outlineLevel="0" collapsed="false">
      <c r="A6174" s="262" t="n">
        <v>10</v>
      </c>
      <c r="B6174" s="332" t="s">
        <v>3680</v>
      </c>
      <c r="C6174" s="332" t="s">
        <v>2520</v>
      </c>
      <c r="D6174" s="332" t="s">
        <v>3681</v>
      </c>
      <c r="E6174" s="262"/>
      <c r="F6174" s="331" t="n">
        <v>0.45</v>
      </c>
      <c r="G6174" s="333" t="n">
        <v>195</v>
      </c>
      <c r="H6174" s="333" t="n">
        <f aca="false">A6174*G6174*(1-H6098/100)</f>
        <v>1950</v>
      </c>
      <c r="I6174" s="334" t="n">
        <v>144.7875</v>
      </c>
      <c r="J6174" s="334" t="n">
        <f aca="false">(A6174*I6174)/J6098*K6098</f>
        <v>1314.225</v>
      </c>
      <c r="K6174" s="335" t="n">
        <f aca="false">H6174-J6174</f>
        <v>635.775</v>
      </c>
      <c r="L6174" s="330"/>
      <c r="M6174" s="262"/>
      <c r="N6174" s="262" t="n">
        <v>144.7875</v>
      </c>
      <c r="O6174" s="262" t="n">
        <v>1.65</v>
      </c>
      <c r="P6174" s="262" t="n">
        <v>333.0112</v>
      </c>
      <c r="Q6174" s="262" t="n">
        <v>195</v>
      </c>
      <c r="R6174" s="331" t="n">
        <f aca="false">A6174*F6174</f>
        <v>0</v>
      </c>
    </row>
    <row r="6175" s="1" customFormat="true" ht="12.75" hidden="false" customHeight="false" outlineLevel="0" collapsed="false">
      <c r="A6175" s="262" t="n">
        <v>2</v>
      </c>
      <c r="B6175" s="332" t="s">
        <v>4212</v>
      </c>
      <c r="C6175" s="332" t="s">
        <v>2520</v>
      </c>
      <c r="D6175" s="332" t="s">
        <v>4213</v>
      </c>
      <c r="E6175" s="262"/>
      <c r="F6175" s="331" t="n">
        <v>0.557</v>
      </c>
      <c r="G6175" s="333" t="n">
        <v>213</v>
      </c>
      <c r="H6175" s="333" t="n">
        <f aca="false">A6175*G6175*(1-H6098/100)</f>
        <v>426</v>
      </c>
      <c r="I6175" s="334" t="n">
        <v>157.95</v>
      </c>
      <c r="J6175" s="334" t="n">
        <f aca="false">(A6175*I6175)/J6098*K6098</f>
        <v>286.74</v>
      </c>
      <c r="K6175" s="335" t="n">
        <f aca="false">H6175-J6175</f>
        <v>139.26</v>
      </c>
      <c r="L6175" s="330"/>
      <c r="M6175" s="262"/>
      <c r="N6175" s="262" t="n">
        <v>157.95</v>
      </c>
      <c r="O6175" s="262" t="n">
        <v>1.8</v>
      </c>
      <c r="P6175" s="262" t="n">
        <v>347.49</v>
      </c>
      <c r="Q6175" s="262" t="n">
        <v>213</v>
      </c>
      <c r="R6175" s="331" t="n">
        <f aca="false">A6175*F6175</f>
        <v>0</v>
      </c>
    </row>
    <row r="6176" s="1" customFormat="true" ht="12.75" hidden="false" customHeight="false" outlineLevel="0" collapsed="false">
      <c r="A6176" s="262" t="n">
        <v>6</v>
      </c>
      <c r="B6176" s="332" t="s">
        <v>2973</v>
      </c>
      <c r="C6176" s="332" t="s">
        <v>2598</v>
      </c>
      <c r="D6176" s="332" t="s">
        <v>2974</v>
      </c>
      <c r="E6176" s="262"/>
      <c r="F6176" s="331" t="n">
        <v>0.86</v>
      </c>
      <c r="G6176" s="333" t="n">
        <v>355</v>
      </c>
      <c r="H6176" s="333" t="n">
        <f aca="false">A6176*G6176*(1-H6098/100)</f>
        <v>2130</v>
      </c>
      <c r="I6176" s="334" t="n">
        <v>263.25</v>
      </c>
      <c r="J6176" s="334" t="n">
        <f aca="false">(A6176*I6176)/J6098*K6098</f>
        <v>1433.7</v>
      </c>
      <c r="K6176" s="335" t="n">
        <f aca="false">H6176-J6176</f>
        <v>696.3</v>
      </c>
      <c r="L6176" s="330"/>
      <c r="M6176" s="262"/>
      <c r="N6176" s="262" t="n">
        <v>263.25</v>
      </c>
      <c r="O6176" s="262" t="n">
        <v>3</v>
      </c>
      <c r="P6176" s="262" t="n">
        <v>526.5</v>
      </c>
      <c r="Q6176" s="262" t="n">
        <v>355</v>
      </c>
      <c r="R6176" s="331" t="n">
        <f aca="false">A6176*F6176</f>
        <v>0</v>
      </c>
    </row>
    <row r="6177" s="1" customFormat="true" ht="12.75" hidden="false" customHeight="false" outlineLevel="0" collapsed="false">
      <c r="A6177" s="262" t="n">
        <v>10</v>
      </c>
      <c r="B6177" s="332" t="s">
        <v>1909</v>
      </c>
      <c r="C6177" s="332" t="s">
        <v>1910</v>
      </c>
      <c r="D6177" s="332" t="s">
        <v>1911</v>
      </c>
      <c r="E6177" s="262"/>
      <c r="F6177" s="331" t="n">
        <v>0.36</v>
      </c>
      <c r="G6177" s="333" t="n">
        <v>166</v>
      </c>
      <c r="H6177" s="333" t="n">
        <f aca="false">A6177*G6177*(1-H6098/100)</f>
        <v>1660</v>
      </c>
      <c r="I6177" s="334" t="n">
        <v>122.85</v>
      </c>
      <c r="J6177" s="334" t="n">
        <f aca="false">(A6177*I6177)/J6098*K6098</f>
        <v>1115.1</v>
      </c>
      <c r="K6177" s="335" t="n">
        <f aca="false">H6177-J6177</f>
        <v>544.9</v>
      </c>
      <c r="L6177" s="330"/>
      <c r="M6177" s="262"/>
      <c r="N6177" s="262" t="n">
        <v>122.85</v>
      </c>
      <c r="O6177" s="262" t="n">
        <v>1.4</v>
      </c>
      <c r="P6177" s="262" t="n">
        <v>245.7</v>
      </c>
      <c r="Q6177" s="262" t="n">
        <v>166</v>
      </c>
      <c r="R6177" s="331" t="n">
        <f aca="false">A6177*F6177</f>
        <v>0</v>
      </c>
    </row>
    <row r="6178" s="1" customFormat="true" ht="12.75" hidden="false" customHeight="false" outlineLevel="0" collapsed="false">
      <c r="A6178" s="262" t="n">
        <v>6</v>
      </c>
      <c r="B6178" s="332" t="s">
        <v>2600</v>
      </c>
      <c r="C6178" s="332" t="s">
        <v>2598</v>
      </c>
      <c r="D6178" s="332" t="s">
        <v>2601</v>
      </c>
      <c r="E6178" s="262"/>
      <c r="F6178" s="331" t="n">
        <v>0.8</v>
      </c>
      <c r="G6178" s="333" t="n">
        <v>265</v>
      </c>
      <c r="H6178" s="333" t="n">
        <f aca="false">A6178*G6178*(1-H6098/100)</f>
        <v>1590</v>
      </c>
      <c r="I6178" s="334" t="n">
        <v>203.58</v>
      </c>
      <c r="J6178" s="334" t="n">
        <f aca="false">(A6178*I6178)/J6098*K6098</f>
        <v>1108.728</v>
      </c>
      <c r="K6178" s="335" t="n">
        <f aca="false">H6178-J6178</f>
        <v>481.272</v>
      </c>
      <c r="L6178" s="330"/>
      <c r="M6178" s="262"/>
      <c r="N6178" s="262" t="n">
        <v>203.58</v>
      </c>
      <c r="O6178" s="262" t="n">
        <v>2.32</v>
      </c>
      <c r="P6178" s="262" t="n">
        <v>447.876</v>
      </c>
      <c r="Q6178" s="262" t="n">
        <v>265</v>
      </c>
      <c r="R6178" s="331" t="n">
        <f aca="false">A6178*F6178</f>
        <v>0</v>
      </c>
    </row>
    <row r="6179" s="1" customFormat="true" ht="12.75" hidden="false" customHeight="false" outlineLevel="0" collapsed="false">
      <c r="A6179" s="262" t="n">
        <v>2</v>
      </c>
      <c r="B6179" s="332" t="s">
        <v>4038</v>
      </c>
      <c r="C6179" s="332" t="s">
        <v>1910</v>
      </c>
      <c r="D6179" s="332" t="s">
        <v>4039</v>
      </c>
      <c r="E6179" s="262"/>
      <c r="F6179" s="331" t="n">
        <v>0.53</v>
      </c>
      <c r="G6179" s="333" t="n">
        <v>190</v>
      </c>
      <c r="H6179" s="333" t="n">
        <f aca="false">A6179*G6179*(1-H6098/100)</f>
        <v>380</v>
      </c>
      <c r="I6179" s="334" t="n">
        <v>140.4</v>
      </c>
      <c r="J6179" s="334" t="n">
        <f aca="false">(A6179*I6179)/J6098*K6098</f>
        <v>254.88</v>
      </c>
      <c r="K6179" s="335" t="n">
        <f aca="false">H6179-J6179</f>
        <v>125.12</v>
      </c>
      <c r="L6179" s="330"/>
      <c r="M6179" s="262"/>
      <c r="N6179" s="262" t="n">
        <v>140.4</v>
      </c>
      <c r="O6179" s="262" t="n">
        <v>1.6</v>
      </c>
      <c r="P6179" s="262" t="n">
        <v>280.8</v>
      </c>
      <c r="Q6179" s="262" t="n">
        <v>190</v>
      </c>
      <c r="R6179" s="331" t="n">
        <f aca="false">A6179*F6179</f>
        <v>0</v>
      </c>
    </row>
    <row r="6180" s="1" customFormat="true" ht="12.75" hidden="false" customHeight="false" outlineLevel="0" collapsed="false">
      <c r="A6180" s="262" t="n">
        <v>6</v>
      </c>
      <c r="B6180" s="332" t="s">
        <v>5628</v>
      </c>
      <c r="C6180" s="332" t="s">
        <v>5629</v>
      </c>
      <c r="D6180" s="332" t="s">
        <v>5630</v>
      </c>
      <c r="E6180" s="262"/>
      <c r="F6180" s="331" t="n">
        <v>0.43</v>
      </c>
      <c r="G6180" s="333" t="n">
        <v>169</v>
      </c>
      <c r="H6180" s="333" t="n">
        <f aca="false">A6180*G6180*(1-H6098/100)</f>
        <v>1014</v>
      </c>
      <c r="I6180" s="334" t="n">
        <v>125.4825</v>
      </c>
      <c r="J6180" s="334" t="n">
        <f aca="false">(A6180*I6180)/J6098*K6098</f>
        <v>683.397</v>
      </c>
      <c r="K6180" s="335" t="n">
        <f aca="false">H6180-J6180</f>
        <v>330.603</v>
      </c>
      <c r="L6180" s="330"/>
      <c r="M6180" s="262"/>
      <c r="N6180" s="262" t="n">
        <v>125.4825</v>
      </c>
      <c r="O6180" s="262" t="n">
        <v>1.43</v>
      </c>
      <c r="P6180" s="262" t="n">
        <v>250.965</v>
      </c>
      <c r="Q6180" s="262" t="n">
        <v>169</v>
      </c>
      <c r="R6180" s="331" t="n">
        <f aca="false">A6180*F6180</f>
        <v>0</v>
      </c>
    </row>
    <row r="6181" s="1" customFormat="true" ht="12.75" hidden="false" customHeight="false" outlineLevel="0" collapsed="false">
      <c r="A6181" s="262" t="n">
        <v>2</v>
      </c>
      <c r="B6181" s="332" t="s">
        <v>4302</v>
      </c>
      <c r="C6181" s="332" t="s">
        <v>1556</v>
      </c>
      <c r="D6181" s="332" t="s">
        <v>4303</v>
      </c>
      <c r="E6181" s="262"/>
      <c r="F6181" s="331" t="n">
        <v>1.72</v>
      </c>
      <c r="G6181" s="333" t="n">
        <v>687</v>
      </c>
      <c r="H6181" s="333" t="n">
        <f aca="false">A6181*G6181*(1-H6098/100)</f>
        <v>1374</v>
      </c>
      <c r="I6181" s="334" t="n">
        <v>508.95</v>
      </c>
      <c r="J6181" s="334" t="n">
        <f aca="false">(A6181*I6181)/J6098*K6098</f>
        <v>923.94</v>
      </c>
      <c r="K6181" s="335" t="n">
        <f aca="false">H6181-J6181</f>
        <v>450.06</v>
      </c>
      <c r="L6181" s="330"/>
      <c r="M6181" s="262"/>
      <c r="N6181" s="262" t="n">
        <v>508.95</v>
      </c>
      <c r="O6181" s="262" t="n">
        <v>5.8</v>
      </c>
      <c r="P6181" s="262" t="n">
        <v>1017.9</v>
      </c>
      <c r="Q6181" s="262" t="n">
        <v>687</v>
      </c>
      <c r="R6181" s="331" t="n">
        <f aca="false">A6181*F6181</f>
        <v>0</v>
      </c>
    </row>
    <row r="6182" s="1" customFormat="true" ht="12.75" hidden="false" customHeight="false" outlineLevel="0" collapsed="false">
      <c r="A6182" s="262" t="n">
        <v>6</v>
      </c>
      <c r="B6182" s="332" t="s">
        <v>4707</v>
      </c>
      <c r="C6182" s="332" t="s">
        <v>2077</v>
      </c>
      <c r="D6182" s="332" t="s">
        <v>4708</v>
      </c>
      <c r="E6182" s="262"/>
      <c r="F6182" s="331" t="n">
        <v>0.37</v>
      </c>
      <c r="G6182" s="333" t="n">
        <v>178</v>
      </c>
      <c r="H6182" s="333" t="n">
        <f aca="false">A6182*G6182*(1-H6098/100)</f>
        <v>1068</v>
      </c>
      <c r="I6182" s="334" t="n">
        <v>131.625</v>
      </c>
      <c r="J6182" s="334" t="n">
        <f aca="false">(A6182*I6182)/J6098*K6098</f>
        <v>716.85</v>
      </c>
      <c r="K6182" s="335" t="n">
        <f aca="false">H6182-J6182</f>
        <v>351.15</v>
      </c>
      <c r="L6182" s="330"/>
      <c r="M6182" s="262"/>
      <c r="N6182" s="262" t="n">
        <v>131.625</v>
      </c>
      <c r="O6182" s="262" t="n">
        <v>1.5</v>
      </c>
      <c r="P6182" s="262" t="n">
        <v>263.25</v>
      </c>
      <c r="Q6182" s="262" t="n">
        <v>178</v>
      </c>
      <c r="R6182" s="331" t="n">
        <f aca="false">A6182*F6182</f>
        <v>0</v>
      </c>
    </row>
    <row r="6183" s="1" customFormat="true" ht="12.75" hidden="false" customHeight="false" outlineLevel="0" collapsed="false">
      <c r="A6183" s="262" t="n">
        <v>2</v>
      </c>
      <c r="B6183" s="332" t="s">
        <v>3081</v>
      </c>
      <c r="C6183" s="332" t="s">
        <v>1747</v>
      </c>
      <c r="D6183" s="332" t="s">
        <v>3082</v>
      </c>
      <c r="E6183" s="262"/>
      <c r="F6183" s="331" t="n">
        <v>0.58</v>
      </c>
      <c r="G6183" s="333" t="n">
        <v>384</v>
      </c>
      <c r="H6183" s="333" t="n">
        <f aca="false">A6183*G6183*(1-H6098/100)</f>
        <v>768</v>
      </c>
      <c r="I6183" s="334" t="n">
        <v>307.125</v>
      </c>
      <c r="J6183" s="334" t="n">
        <f aca="false">(A6183*I6183)/J6098*K6098</f>
        <v>557.55</v>
      </c>
      <c r="K6183" s="335" t="n">
        <f aca="false">H6183-J6183</f>
        <v>210.45</v>
      </c>
      <c r="L6183" s="330"/>
      <c r="M6183" s="262"/>
      <c r="N6183" s="262" t="n">
        <v>307.125</v>
      </c>
      <c r="O6183" s="262" t="n">
        <v>3.5</v>
      </c>
      <c r="P6183" s="262" t="n">
        <v>500</v>
      </c>
      <c r="Q6183" s="262" t="n">
        <v>384</v>
      </c>
      <c r="R6183" s="331" t="n">
        <f aca="false">A6183*F6183</f>
        <v>0</v>
      </c>
    </row>
    <row r="6184" s="1" customFormat="true" ht="12.75" hidden="false" customHeight="false" outlineLevel="0" collapsed="false">
      <c r="A6184" s="262" t="n">
        <v>2</v>
      </c>
      <c r="B6184" s="332" t="s">
        <v>5631</v>
      </c>
      <c r="C6184" s="332" t="s">
        <v>1562</v>
      </c>
      <c r="D6184" s="332" t="s">
        <v>5632</v>
      </c>
      <c r="E6184" s="262"/>
      <c r="F6184" s="331" t="n">
        <v>0.7</v>
      </c>
      <c r="G6184" s="333" t="n">
        <v>237</v>
      </c>
      <c r="H6184" s="333" t="n">
        <f aca="false">A6184*G6184*(1-H6098/100)</f>
        <v>474</v>
      </c>
      <c r="I6184" s="334" t="n">
        <v>175.5</v>
      </c>
      <c r="J6184" s="334" t="n">
        <f aca="false">(A6184*I6184)/J6098*K6098</f>
        <v>318.6</v>
      </c>
      <c r="K6184" s="335" t="n">
        <f aca="false">H6184-J6184</f>
        <v>155.4</v>
      </c>
      <c r="L6184" s="330"/>
      <c r="M6184" s="262"/>
      <c r="N6184" s="262" t="n">
        <v>175.5</v>
      </c>
      <c r="O6184" s="262" t="n">
        <v>2</v>
      </c>
      <c r="P6184" s="262" t="n">
        <v>300</v>
      </c>
      <c r="Q6184" s="262" t="n">
        <v>237</v>
      </c>
      <c r="R6184" s="331" t="n">
        <f aca="false">A6184*F6184</f>
        <v>0</v>
      </c>
    </row>
    <row r="6185" s="1" customFormat="true" ht="12.75" hidden="false" customHeight="false" outlineLevel="0" collapsed="false">
      <c r="A6185" s="262" t="n">
        <v>6</v>
      </c>
      <c r="B6185" s="332" t="s">
        <v>3454</v>
      </c>
      <c r="C6185" s="332" t="s">
        <v>1562</v>
      </c>
      <c r="D6185" s="332" t="s">
        <v>3455</v>
      </c>
      <c r="E6185" s="262"/>
      <c r="F6185" s="331" t="n">
        <v>0.38</v>
      </c>
      <c r="G6185" s="333" t="n">
        <v>355</v>
      </c>
      <c r="H6185" s="333" t="n">
        <f aca="false">A6185*G6185*(1-H6098/100)</f>
        <v>2130</v>
      </c>
      <c r="I6185" s="334" t="n">
        <v>263.25</v>
      </c>
      <c r="J6185" s="334" t="n">
        <f aca="false">(A6185*I6185)/J6098*K6098</f>
        <v>1433.7</v>
      </c>
      <c r="K6185" s="335" t="n">
        <f aca="false">H6185-J6185</f>
        <v>696.3</v>
      </c>
      <c r="L6185" s="330"/>
      <c r="M6185" s="262"/>
      <c r="N6185" s="262" t="n">
        <v>263.25</v>
      </c>
      <c r="O6185" s="262" t="n">
        <v>3</v>
      </c>
      <c r="P6185" s="262" t="n">
        <v>600</v>
      </c>
      <c r="Q6185" s="262" t="n">
        <v>355</v>
      </c>
      <c r="R6185" s="331" t="n">
        <f aca="false">A6185*F6185</f>
        <v>0</v>
      </c>
    </row>
    <row r="6186" s="1" customFormat="true" ht="12.75" hidden="false" customHeight="false" outlineLevel="0" collapsed="false">
      <c r="A6186" s="262" t="n">
        <v>4</v>
      </c>
      <c r="B6186" s="332" t="s">
        <v>2832</v>
      </c>
      <c r="C6186" s="332" t="s">
        <v>1562</v>
      </c>
      <c r="D6186" s="332" t="s">
        <v>2833</v>
      </c>
      <c r="E6186" s="262"/>
      <c r="F6186" s="331" t="n">
        <v>0.33</v>
      </c>
      <c r="G6186" s="333" t="n">
        <v>284</v>
      </c>
      <c r="H6186" s="333" t="n">
        <f aca="false">A6186*G6186*(1-H6098/100)</f>
        <v>1136</v>
      </c>
      <c r="I6186" s="334" t="n">
        <v>210.6</v>
      </c>
      <c r="J6186" s="334" t="n">
        <f aca="false">(A6186*I6186)/J6098*K6098</f>
        <v>764.64</v>
      </c>
      <c r="K6186" s="335" t="n">
        <f aca="false">H6186-J6186</f>
        <v>371.36</v>
      </c>
      <c r="L6186" s="330"/>
      <c r="M6186" s="262"/>
      <c r="N6186" s="262" t="n">
        <v>210.6</v>
      </c>
      <c r="O6186" s="262" t="n">
        <v>2.4</v>
      </c>
      <c r="P6186" s="262" t="n">
        <v>400</v>
      </c>
      <c r="Q6186" s="262" t="n">
        <v>284</v>
      </c>
      <c r="R6186" s="331" t="n">
        <f aca="false">A6186*F6186</f>
        <v>0</v>
      </c>
    </row>
    <row r="6187" s="1" customFormat="true" ht="12.75" hidden="false" customHeight="false" outlineLevel="0" collapsed="false">
      <c r="A6187" s="262" t="n">
        <v>12</v>
      </c>
      <c r="B6187" s="332" t="s">
        <v>1561</v>
      </c>
      <c r="C6187" s="332" t="s">
        <v>1562</v>
      </c>
      <c r="D6187" s="332" t="s">
        <v>1563</v>
      </c>
      <c r="E6187" s="262"/>
      <c r="F6187" s="331" t="n">
        <v>1.26</v>
      </c>
      <c r="G6187" s="333" t="n">
        <v>171</v>
      </c>
      <c r="H6187" s="333" t="n">
        <f aca="false">A6187*G6187*(1-H6098/100)</f>
        <v>2052</v>
      </c>
      <c r="I6187" s="334" t="n">
        <v>126.36</v>
      </c>
      <c r="J6187" s="334" t="n">
        <f aca="false">(A6187*I6187)/J6098*K6098</f>
        <v>1376.352</v>
      </c>
      <c r="K6187" s="335" t="n">
        <f aca="false">H6187-J6187</f>
        <v>675.648</v>
      </c>
      <c r="L6187" s="330"/>
      <c r="M6187" s="262"/>
      <c r="N6187" s="262" t="n">
        <v>126.36</v>
      </c>
      <c r="O6187" s="262" t="n">
        <v>1.44</v>
      </c>
      <c r="P6187" s="262" t="n">
        <v>300</v>
      </c>
      <c r="Q6187" s="262" t="n">
        <v>171</v>
      </c>
      <c r="R6187" s="331" t="n">
        <f aca="false">A6187*F6187</f>
        <v>0</v>
      </c>
    </row>
    <row r="6188" s="1" customFormat="true" ht="12.75" hidden="false" customHeight="false" outlineLevel="0" collapsed="false">
      <c r="A6188" s="262" t="n">
        <v>12</v>
      </c>
      <c r="B6188" s="332" t="s">
        <v>3125</v>
      </c>
      <c r="C6188" s="332" t="s">
        <v>3126</v>
      </c>
      <c r="D6188" s="332" t="s">
        <v>4640</v>
      </c>
      <c r="E6188" s="262"/>
      <c r="F6188" s="331" t="n">
        <v>0.39</v>
      </c>
      <c r="G6188" s="333" t="n">
        <v>136</v>
      </c>
      <c r="H6188" s="333" t="n">
        <f aca="false">A6188*G6188*(1-H6098/100)</f>
        <v>1632</v>
      </c>
      <c r="I6188" s="334" t="n">
        <v>100.9125</v>
      </c>
      <c r="J6188" s="334" t="n">
        <f aca="false">(A6188*I6188)/J6098*K6098</f>
        <v>1099.17</v>
      </c>
      <c r="K6188" s="335" t="n">
        <f aca="false">H6188-J6188</f>
        <v>532.83</v>
      </c>
      <c r="L6188" s="330"/>
      <c r="M6188" s="262"/>
      <c r="N6188" s="262" t="n">
        <v>100.9125</v>
      </c>
      <c r="O6188" s="262" t="n">
        <v>1.15</v>
      </c>
      <c r="P6188" s="262" t="n">
        <v>300</v>
      </c>
      <c r="Q6188" s="262" t="n">
        <v>136</v>
      </c>
      <c r="R6188" s="331" t="n">
        <f aca="false">A6188*F6188</f>
        <v>0</v>
      </c>
    </row>
    <row r="6189" s="1" customFormat="true" ht="12.75" hidden="false" customHeight="false" outlineLevel="0" collapsed="false">
      <c r="A6189" s="262" t="n">
        <v>2</v>
      </c>
      <c r="B6189" s="332" t="s">
        <v>1914</v>
      </c>
      <c r="C6189" s="332" t="s">
        <v>1565</v>
      </c>
      <c r="D6189" s="332" t="s">
        <v>1915</v>
      </c>
      <c r="E6189" s="262"/>
      <c r="F6189" s="331" t="n">
        <v>1.68</v>
      </c>
      <c r="G6189" s="333" t="n">
        <v>888</v>
      </c>
      <c r="H6189" s="333" t="n">
        <f aca="false">A6189*G6189*(1-H6098/100)</f>
        <v>1776</v>
      </c>
      <c r="I6189" s="334" t="n">
        <v>658.125</v>
      </c>
      <c r="J6189" s="334" t="n">
        <f aca="false">(A6189*I6189)/J6098*K6098</f>
        <v>1194.75</v>
      </c>
      <c r="K6189" s="335" t="n">
        <f aca="false">H6189-J6189</f>
        <v>581.25</v>
      </c>
      <c r="L6189" s="330"/>
      <c r="M6189" s="262"/>
      <c r="N6189" s="262" t="n">
        <v>658.125</v>
      </c>
      <c r="O6189" s="262" t="n">
        <v>7.5</v>
      </c>
      <c r="P6189" s="262" t="n">
        <v>1200</v>
      </c>
      <c r="Q6189" s="262" t="n">
        <v>888</v>
      </c>
      <c r="R6189" s="331" t="n">
        <f aca="false">A6189*F6189</f>
        <v>0</v>
      </c>
    </row>
    <row r="6190" s="1" customFormat="true" ht="12.75" hidden="false" customHeight="false" outlineLevel="0" collapsed="false">
      <c r="A6190" s="262" t="n">
        <v>2</v>
      </c>
      <c r="B6190" s="332" t="s">
        <v>4948</v>
      </c>
      <c r="C6190" s="332" t="s">
        <v>2603</v>
      </c>
      <c r="D6190" s="332" t="s">
        <v>4949</v>
      </c>
      <c r="E6190" s="262"/>
      <c r="F6190" s="331" t="n">
        <v>1.42</v>
      </c>
      <c r="G6190" s="333" t="n">
        <v>913</v>
      </c>
      <c r="H6190" s="333" t="n">
        <f aca="false">A6190*G6190*(1-H6098/100)</f>
        <v>1826</v>
      </c>
      <c r="I6190" s="334" t="n">
        <v>702</v>
      </c>
      <c r="J6190" s="334" t="n">
        <f aca="false">(A6190*I6190)/J6098*K6098</f>
        <v>1274.4</v>
      </c>
      <c r="K6190" s="335" t="n">
        <f aca="false">H6190-J6190</f>
        <v>551.6</v>
      </c>
      <c r="L6190" s="330"/>
      <c r="M6190" s="262"/>
      <c r="N6190" s="262" t="n">
        <v>702</v>
      </c>
      <c r="O6190" s="262" t="n">
        <v>8</v>
      </c>
      <c r="P6190" s="262" t="n">
        <v>1200</v>
      </c>
      <c r="Q6190" s="262" t="n">
        <v>913</v>
      </c>
      <c r="R6190" s="331" t="n">
        <f aca="false">A6190*F6190</f>
        <v>0</v>
      </c>
    </row>
    <row r="6191" s="1" customFormat="true" ht="12.75" hidden="false" customHeight="false" outlineLevel="0" collapsed="false">
      <c r="A6191" s="262" t="n">
        <v>2</v>
      </c>
      <c r="B6191" s="332" t="s">
        <v>4728</v>
      </c>
      <c r="C6191" s="332" t="s">
        <v>2365</v>
      </c>
      <c r="D6191" s="332" t="s">
        <v>4729</v>
      </c>
      <c r="E6191" s="262"/>
      <c r="F6191" s="331" t="n">
        <v>0.95</v>
      </c>
      <c r="G6191" s="333" t="n">
        <v>923</v>
      </c>
      <c r="H6191" s="333" t="n">
        <f aca="false">A6191*G6191*(1-H6098/100)</f>
        <v>1846</v>
      </c>
      <c r="I6191" s="334" t="n">
        <v>658.125</v>
      </c>
      <c r="J6191" s="334" t="n">
        <f aca="false">(A6191*I6191)/J6098*K6098</f>
        <v>1194.75</v>
      </c>
      <c r="K6191" s="335" t="n">
        <f aca="false">H6191-J6191</f>
        <v>651.25</v>
      </c>
      <c r="L6191" s="330"/>
      <c r="M6191" s="262"/>
      <c r="N6191" s="262" t="n">
        <v>658.125</v>
      </c>
      <c r="O6191" s="262" t="n">
        <v>7.5</v>
      </c>
      <c r="P6191" s="262" t="n">
        <v>1100</v>
      </c>
      <c r="Q6191" s="262" t="n">
        <v>923</v>
      </c>
      <c r="R6191" s="331" t="n">
        <f aca="false">A6191*F6191</f>
        <v>0</v>
      </c>
    </row>
    <row r="6192" s="1" customFormat="true" ht="12.75" hidden="false" customHeight="false" outlineLevel="0" collapsed="false">
      <c r="A6192" s="262" t="n">
        <v>2</v>
      </c>
      <c r="B6192" s="332" t="s">
        <v>3062</v>
      </c>
      <c r="C6192" s="332" t="s">
        <v>2365</v>
      </c>
      <c r="D6192" s="332" t="s">
        <v>2363</v>
      </c>
      <c r="E6192" s="262"/>
      <c r="F6192" s="331" t="n">
        <v>1.1</v>
      </c>
      <c r="G6192" s="333" t="n">
        <v>770</v>
      </c>
      <c r="H6192" s="333" t="n">
        <f aca="false">A6192*G6192*(1-H6098/100)</f>
        <v>1540</v>
      </c>
      <c r="I6192" s="334" t="n">
        <v>570.375</v>
      </c>
      <c r="J6192" s="334" t="n">
        <f aca="false">(A6192*I6192)/J6098*K6098</f>
        <v>1035.45</v>
      </c>
      <c r="K6192" s="335" t="n">
        <f aca="false">H6192-J6192</f>
        <v>504.55</v>
      </c>
      <c r="L6192" s="330"/>
      <c r="M6192" s="262"/>
      <c r="N6192" s="262" t="n">
        <v>570.375</v>
      </c>
      <c r="O6192" s="262" t="n">
        <v>6.5</v>
      </c>
      <c r="P6192" s="262" t="n">
        <v>1000</v>
      </c>
      <c r="Q6192" s="262" t="n">
        <v>770</v>
      </c>
      <c r="R6192" s="331" t="n">
        <f aca="false">A6192*F6192</f>
        <v>0</v>
      </c>
    </row>
    <row r="6193" s="1" customFormat="true" ht="12.75" hidden="false" customHeight="false" outlineLevel="0" collapsed="false">
      <c r="A6193" s="262" t="n">
        <v>2</v>
      </c>
      <c r="B6193" s="332" t="s">
        <v>5633</v>
      </c>
      <c r="C6193" s="332" t="s">
        <v>1565</v>
      </c>
      <c r="D6193" s="332" t="s">
        <v>5634</v>
      </c>
      <c r="E6193" s="262"/>
      <c r="F6193" s="331" t="n">
        <v>0.68</v>
      </c>
      <c r="G6193" s="333" t="n">
        <v>249</v>
      </c>
      <c r="H6193" s="333" t="n">
        <f aca="false">A6193*G6193*(1-H6098/100)</f>
        <v>498</v>
      </c>
      <c r="I6193" s="334" t="n">
        <v>184.275</v>
      </c>
      <c r="J6193" s="334" t="n">
        <f aca="false">(A6193*I6193)/J6098*K6098</f>
        <v>334.53</v>
      </c>
      <c r="K6193" s="335" t="n">
        <f aca="false">H6193-J6193</f>
        <v>163.47</v>
      </c>
      <c r="L6193" s="330"/>
      <c r="M6193" s="262"/>
      <c r="N6193" s="262" t="n">
        <v>184.275</v>
      </c>
      <c r="O6193" s="262" t="n">
        <v>2.1</v>
      </c>
      <c r="P6193" s="262"/>
      <c r="Q6193" s="262" t="n">
        <v>249</v>
      </c>
      <c r="R6193" s="331" t="n">
        <f aca="false">A6193*F6193</f>
        <v>0</v>
      </c>
    </row>
    <row r="6194" s="1" customFormat="true" ht="12.75" hidden="false" customHeight="false" outlineLevel="0" collapsed="false">
      <c r="A6194" s="262" t="n">
        <v>2</v>
      </c>
      <c r="B6194" s="332" t="s">
        <v>5541</v>
      </c>
      <c r="C6194" s="332" t="s">
        <v>1565</v>
      </c>
      <c r="D6194" s="332" t="s">
        <v>5542</v>
      </c>
      <c r="E6194" s="262"/>
      <c r="F6194" s="331" t="n">
        <v>0.59</v>
      </c>
      <c r="G6194" s="333" t="n">
        <v>230</v>
      </c>
      <c r="H6194" s="333" t="n">
        <f aca="false">A6194*G6194*(1-H6098/100)</f>
        <v>460</v>
      </c>
      <c r="I6194" s="334" t="n">
        <v>170.235</v>
      </c>
      <c r="J6194" s="334" t="n">
        <f aca="false">(A6194*I6194)/J6098*K6098</f>
        <v>309.042</v>
      </c>
      <c r="K6194" s="335" t="n">
        <f aca="false">H6194-J6194</f>
        <v>150.958</v>
      </c>
      <c r="L6194" s="330"/>
      <c r="M6194" s="262"/>
      <c r="N6194" s="262" t="n">
        <v>170.235</v>
      </c>
      <c r="O6194" s="262" t="n">
        <v>1.94</v>
      </c>
      <c r="P6194" s="262"/>
      <c r="Q6194" s="262" t="n">
        <v>230</v>
      </c>
      <c r="R6194" s="331" t="n">
        <f aca="false">A6194*F6194</f>
        <v>0</v>
      </c>
    </row>
    <row r="6195" s="1" customFormat="true" ht="12.75" hidden="false" customHeight="false" outlineLevel="0" collapsed="false">
      <c r="A6195" s="262" t="n">
        <v>2</v>
      </c>
      <c r="B6195" s="332" t="s">
        <v>2503</v>
      </c>
      <c r="C6195" s="332" t="s">
        <v>1565</v>
      </c>
      <c r="D6195" s="332" t="s">
        <v>2504</v>
      </c>
      <c r="E6195" s="262"/>
      <c r="F6195" s="331" t="n">
        <v>0.82</v>
      </c>
      <c r="G6195" s="333" t="n">
        <v>521</v>
      </c>
      <c r="H6195" s="333" t="n">
        <f aca="false">A6195*G6195*(1-H6098/100)</f>
        <v>1042</v>
      </c>
      <c r="I6195" s="334" t="n">
        <v>386.1</v>
      </c>
      <c r="J6195" s="334" t="n">
        <f aca="false">(A6195*I6195)/J6098*K6098</f>
        <v>700.92</v>
      </c>
      <c r="K6195" s="335" t="n">
        <f aca="false">H6195-J6195</f>
        <v>341.08</v>
      </c>
      <c r="L6195" s="330"/>
      <c r="M6195" s="262"/>
      <c r="N6195" s="262" t="n">
        <v>386.1</v>
      </c>
      <c r="O6195" s="262" t="n">
        <v>4.4</v>
      </c>
      <c r="P6195" s="262" t="n">
        <v>800</v>
      </c>
      <c r="Q6195" s="262" t="n">
        <v>521</v>
      </c>
      <c r="R6195" s="331" t="n">
        <f aca="false">A6195*F6195</f>
        <v>0</v>
      </c>
    </row>
    <row r="6196" s="1" customFormat="true" ht="12.75" hidden="false" customHeight="false" outlineLevel="0" collapsed="false">
      <c r="A6196" s="262" t="n">
        <v>2</v>
      </c>
      <c r="B6196" s="332" t="s">
        <v>3352</v>
      </c>
      <c r="C6196" s="332" t="s">
        <v>1562</v>
      </c>
      <c r="D6196" s="332" t="s">
        <v>3353</v>
      </c>
      <c r="E6196" s="262"/>
      <c r="F6196" s="331" t="n">
        <v>0.41</v>
      </c>
      <c r="G6196" s="333" t="n">
        <v>162</v>
      </c>
      <c r="H6196" s="333" t="n">
        <f aca="false">A6196*G6196*(1-H6098/100)</f>
        <v>324</v>
      </c>
      <c r="I6196" s="334" t="n">
        <v>120.2175</v>
      </c>
      <c r="J6196" s="334" t="n">
        <f aca="false">(A6196*I6196)/J6098*K6098</f>
        <v>218.241</v>
      </c>
      <c r="K6196" s="335" t="n">
        <f aca="false">H6196-J6196</f>
        <v>105.759</v>
      </c>
      <c r="L6196" s="330"/>
      <c r="M6196" s="262"/>
      <c r="N6196" s="262" t="n">
        <v>120.2175</v>
      </c>
      <c r="O6196" s="262" t="n">
        <v>1.37</v>
      </c>
      <c r="P6196" s="262" t="n">
        <v>200</v>
      </c>
      <c r="Q6196" s="262" t="n">
        <v>162</v>
      </c>
      <c r="R6196" s="331" t="n">
        <f aca="false">A6196*F6196</f>
        <v>0</v>
      </c>
    </row>
    <row r="6197" s="1" customFormat="true" ht="12.75" hidden="false" customHeight="false" outlineLevel="0" collapsed="false">
      <c r="A6197" s="262" t="n">
        <v>12</v>
      </c>
      <c r="B6197" s="332" t="s">
        <v>2605</v>
      </c>
      <c r="C6197" s="332" t="s">
        <v>1562</v>
      </c>
      <c r="D6197" s="332" t="s">
        <v>1917</v>
      </c>
      <c r="E6197" s="262"/>
      <c r="F6197" s="331" t="n">
        <v>0.78</v>
      </c>
      <c r="G6197" s="333" t="n">
        <v>308</v>
      </c>
      <c r="H6197" s="333" t="n">
        <f aca="false">A6197*G6197*(1-H6098/100)</f>
        <v>3696</v>
      </c>
      <c r="I6197" s="334" t="n">
        <v>219.375</v>
      </c>
      <c r="J6197" s="334" t="n">
        <f aca="false">(A6197*I6197)/J6098*K6098</f>
        <v>2389.5</v>
      </c>
      <c r="K6197" s="335" t="n">
        <f aca="false">H6197-J6197</f>
        <v>1306.5</v>
      </c>
      <c r="L6197" s="330"/>
      <c r="M6197" s="262"/>
      <c r="N6197" s="262" t="n">
        <v>219.375</v>
      </c>
      <c r="O6197" s="262" t="n">
        <v>2.5</v>
      </c>
      <c r="P6197" s="262" t="n">
        <v>450</v>
      </c>
      <c r="Q6197" s="262" t="n">
        <v>308</v>
      </c>
      <c r="R6197" s="331" t="n">
        <f aca="false">A6197*F6197</f>
        <v>0</v>
      </c>
    </row>
    <row r="6198" s="1" customFormat="true" ht="12.75" hidden="false" customHeight="false" outlineLevel="0" collapsed="false">
      <c r="A6198" s="262" t="n">
        <v>2</v>
      </c>
      <c r="B6198" s="332" t="s">
        <v>4040</v>
      </c>
      <c r="C6198" s="332" t="s">
        <v>1565</v>
      </c>
      <c r="D6198" s="332" t="s">
        <v>4041</v>
      </c>
      <c r="E6198" s="262"/>
      <c r="F6198" s="331"/>
      <c r="G6198" s="333" t="n">
        <v>829</v>
      </c>
      <c r="H6198" s="333" t="n">
        <f aca="false">A6198*G6198*(1-H6098/100)</f>
        <v>1658</v>
      </c>
      <c r="I6198" s="334" t="n">
        <v>614.25</v>
      </c>
      <c r="J6198" s="334" t="n">
        <f aca="false">(A6198*I6198)/J6098*K6098</f>
        <v>1115.1</v>
      </c>
      <c r="K6198" s="335" t="n">
        <f aca="false">H6198-J6198</f>
        <v>542.9</v>
      </c>
      <c r="L6198" s="330"/>
      <c r="M6198" s="262"/>
      <c r="N6198" s="262" t="n">
        <v>614.25</v>
      </c>
      <c r="O6198" s="262" t="n">
        <v>7</v>
      </c>
      <c r="P6198" s="262" t="n">
        <v>1700</v>
      </c>
      <c r="Q6198" s="262" t="n">
        <v>829</v>
      </c>
      <c r="R6198" s="331" t="n">
        <f aca="false">A6198*F6198</f>
        <v>0</v>
      </c>
    </row>
    <row r="6199" s="1" customFormat="true" ht="12.75" hidden="false" customHeight="false" outlineLevel="0" collapsed="false">
      <c r="A6199" s="262" t="n">
        <v>4</v>
      </c>
      <c r="B6199" s="332" t="s">
        <v>3275</v>
      </c>
      <c r="C6199" s="332" t="s">
        <v>1562</v>
      </c>
      <c r="D6199" s="332" t="s">
        <v>3276</v>
      </c>
      <c r="E6199" s="262"/>
      <c r="F6199" s="331" t="n">
        <v>0.67</v>
      </c>
      <c r="G6199" s="333" t="n">
        <v>213</v>
      </c>
      <c r="H6199" s="333" t="n">
        <f aca="false">A6199*G6199*(1-H6098/100)</f>
        <v>852</v>
      </c>
      <c r="I6199" s="334" t="n">
        <v>157.95</v>
      </c>
      <c r="J6199" s="334" t="n">
        <f aca="false">(A6199*I6199)/J6098*K6098</f>
        <v>573.48</v>
      </c>
      <c r="K6199" s="335" t="n">
        <f aca="false">H6199-J6199</f>
        <v>278.52</v>
      </c>
      <c r="L6199" s="330"/>
      <c r="M6199" s="262"/>
      <c r="N6199" s="262" t="n">
        <v>157.95</v>
      </c>
      <c r="O6199" s="262" t="n">
        <v>1.8</v>
      </c>
      <c r="P6199" s="262" t="n">
        <v>400</v>
      </c>
      <c r="Q6199" s="262" t="n">
        <v>213</v>
      </c>
      <c r="R6199" s="331" t="n">
        <f aca="false">A6199*F6199</f>
        <v>0</v>
      </c>
    </row>
    <row r="6200" s="1" customFormat="true" ht="12.75" hidden="false" customHeight="false" outlineLevel="0" collapsed="false">
      <c r="A6200" s="262" t="n">
        <v>4</v>
      </c>
      <c r="B6200" s="332" t="s">
        <v>3259</v>
      </c>
      <c r="C6200" s="332" t="s">
        <v>3260</v>
      </c>
      <c r="D6200" s="332" t="s">
        <v>3261</v>
      </c>
      <c r="E6200" s="262"/>
      <c r="F6200" s="331" t="n">
        <v>0.56</v>
      </c>
      <c r="G6200" s="333" t="n">
        <v>213</v>
      </c>
      <c r="H6200" s="333" t="n">
        <f aca="false">A6200*G6200*(1-H6098/100)</f>
        <v>852</v>
      </c>
      <c r="I6200" s="334" t="n">
        <v>157.95</v>
      </c>
      <c r="J6200" s="334" t="n">
        <f aca="false">(A6200*I6200)/J6098*K6098</f>
        <v>573.48</v>
      </c>
      <c r="K6200" s="335" t="n">
        <f aca="false">H6200-J6200</f>
        <v>278.52</v>
      </c>
      <c r="L6200" s="330"/>
      <c r="M6200" s="262"/>
      <c r="N6200" s="262" t="n">
        <v>157.95</v>
      </c>
      <c r="O6200" s="262" t="n">
        <v>1.8</v>
      </c>
      <c r="P6200" s="262" t="n">
        <v>350</v>
      </c>
      <c r="Q6200" s="262" t="n">
        <v>213</v>
      </c>
      <c r="R6200" s="331" t="n">
        <f aca="false">A6200*F6200</f>
        <v>0</v>
      </c>
    </row>
    <row r="6201" s="1" customFormat="true" ht="12.75" hidden="false" customHeight="false" outlineLevel="0" collapsed="false">
      <c r="A6201" s="262" t="n">
        <v>2</v>
      </c>
      <c r="B6201" s="332" t="s">
        <v>3083</v>
      </c>
      <c r="C6201" s="332" t="s">
        <v>2365</v>
      </c>
      <c r="D6201" s="332" t="s">
        <v>3084</v>
      </c>
      <c r="E6201" s="262"/>
      <c r="F6201" s="331" t="n">
        <v>0.37</v>
      </c>
      <c r="G6201" s="333" t="n">
        <v>178</v>
      </c>
      <c r="H6201" s="333" t="n">
        <f aca="false">A6201*G6201*(1-H6098/100)</f>
        <v>356</v>
      </c>
      <c r="I6201" s="334" t="n">
        <v>131.625</v>
      </c>
      <c r="J6201" s="334" t="n">
        <f aca="false">(A6201*I6201)/J6098*K6098</f>
        <v>238.95</v>
      </c>
      <c r="K6201" s="335" t="n">
        <f aca="false">H6201-J6201</f>
        <v>117.05</v>
      </c>
      <c r="L6201" s="330"/>
      <c r="M6201" s="262"/>
      <c r="N6201" s="262" t="n">
        <v>131.625</v>
      </c>
      <c r="O6201" s="262" t="n">
        <v>1.5</v>
      </c>
      <c r="P6201" s="262" t="n">
        <v>300</v>
      </c>
      <c r="Q6201" s="262" t="n">
        <v>178</v>
      </c>
      <c r="R6201" s="331" t="n">
        <f aca="false">A6201*F6201</f>
        <v>0</v>
      </c>
    </row>
    <row r="6202" s="1" customFormat="true" ht="12.75" hidden="false" customHeight="false" outlineLevel="0" collapsed="false">
      <c r="A6202" s="262" t="n">
        <v>4</v>
      </c>
      <c r="B6202" s="332" t="s">
        <v>4297</v>
      </c>
      <c r="C6202" s="332" t="s">
        <v>4298</v>
      </c>
      <c r="D6202" s="332" t="s">
        <v>4299</v>
      </c>
      <c r="E6202" s="262"/>
      <c r="F6202" s="331" t="n">
        <v>0.44</v>
      </c>
      <c r="G6202" s="333" t="n">
        <v>161</v>
      </c>
      <c r="H6202" s="333" t="n">
        <f aca="false">A6202*G6202*(1-H6098/100)</f>
        <v>644</v>
      </c>
      <c r="I6202" s="334" t="n">
        <v>119.2431</v>
      </c>
      <c r="J6202" s="334" t="n">
        <f aca="false">(A6202*I6202)/J6098*K6098</f>
        <v>432.944178461538</v>
      </c>
      <c r="K6202" s="335" t="n">
        <f aca="false">H6202-J6202</f>
        <v>211.055821538462</v>
      </c>
      <c r="L6202" s="330"/>
      <c r="M6202" s="262"/>
      <c r="N6202" s="262" t="n">
        <v>119.2431</v>
      </c>
      <c r="O6202" s="262" t="n">
        <v>1.358895706</v>
      </c>
      <c r="P6202" s="262" t="n">
        <v>300</v>
      </c>
      <c r="Q6202" s="262" t="n">
        <v>161</v>
      </c>
      <c r="R6202" s="331" t="n">
        <f aca="false">A6202*F6202</f>
        <v>0</v>
      </c>
    </row>
    <row r="6203" s="1" customFormat="true" ht="12.75" hidden="false" customHeight="false" outlineLevel="0" collapsed="false">
      <c r="A6203" s="262" t="n">
        <v>2</v>
      </c>
      <c r="B6203" s="332" t="s">
        <v>1569</v>
      </c>
      <c r="C6203" s="332" t="s">
        <v>1570</v>
      </c>
      <c r="D6203" s="332" t="s">
        <v>1571</v>
      </c>
      <c r="E6203" s="262"/>
      <c r="F6203" s="331" t="n">
        <v>1.9</v>
      </c>
      <c r="G6203" s="333" t="n">
        <v>770</v>
      </c>
      <c r="H6203" s="333" t="n">
        <f aca="false">A6203*G6203*(1-H6098/100)</f>
        <v>1540</v>
      </c>
      <c r="I6203" s="334" t="n">
        <v>570.375</v>
      </c>
      <c r="J6203" s="334" t="n">
        <f aca="false">(A6203*I6203)/J6098*K6098</f>
        <v>1035.45</v>
      </c>
      <c r="K6203" s="335" t="n">
        <f aca="false">H6203-J6203</f>
        <v>504.55</v>
      </c>
      <c r="L6203" s="330"/>
      <c r="M6203" s="262"/>
      <c r="N6203" s="262" t="n">
        <v>570.375</v>
      </c>
      <c r="O6203" s="262" t="n">
        <v>6.5</v>
      </c>
      <c r="P6203" s="262" t="n">
        <v>1030</v>
      </c>
      <c r="Q6203" s="262" t="n">
        <v>770</v>
      </c>
      <c r="R6203" s="331" t="n">
        <f aca="false">A6203*F6203</f>
        <v>0</v>
      </c>
    </row>
    <row r="6204" s="1" customFormat="true" ht="12.75" hidden="false" customHeight="false" outlineLevel="0" collapsed="false">
      <c r="A6204" s="262" t="n">
        <v>2</v>
      </c>
      <c r="B6204" s="332" t="s">
        <v>2057</v>
      </c>
      <c r="C6204" s="332" t="s">
        <v>1570</v>
      </c>
      <c r="D6204" s="332" t="s">
        <v>2470</v>
      </c>
      <c r="E6204" s="262"/>
      <c r="F6204" s="331" t="n">
        <v>2.2</v>
      </c>
      <c r="G6204" s="333" t="n">
        <v>833</v>
      </c>
      <c r="H6204" s="333" t="n">
        <f aca="false">A6204*G6204*(1-H6098/100)</f>
        <v>1666</v>
      </c>
      <c r="I6204" s="334" t="n">
        <v>640.575</v>
      </c>
      <c r="J6204" s="334" t="n">
        <f aca="false">(A6204*I6204)/J6098*K6098</f>
        <v>1162.89</v>
      </c>
      <c r="K6204" s="335" t="n">
        <f aca="false">H6204-J6204</f>
        <v>503.11</v>
      </c>
      <c r="L6204" s="330"/>
      <c r="M6204" s="262"/>
      <c r="N6204" s="262" t="n">
        <v>640.575</v>
      </c>
      <c r="O6204" s="262" t="n">
        <v>7.3</v>
      </c>
      <c r="P6204" s="262" t="n">
        <v>1150</v>
      </c>
      <c r="Q6204" s="262" t="n">
        <v>833</v>
      </c>
      <c r="R6204" s="331" t="n">
        <f aca="false">A6204*F6204</f>
        <v>0</v>
      </c>
    </row>
    <row r="6205" s="1" customFormat="true" ht="12.75" hidden="false" customHeight="false" outlineLevel="0" collapsed="false">
      <c r="A6205" s="262" t="n">
        <v>2</v>
      </c>
      <c r="B6205" s="332" t="s">
        <v>5543</v>
      </c>
      <c r="C6205" s="332" t="s">
        <v>1846</v>
      </c>
      <c r="D6205" s="332" t="s">
        <v>5544</v>
      </c>
      <c r="E6205" s="262"/>
      <c r="F6205" s="331" t="n">
        <v>1.99</v>
      </c>
      <c r="G6205" s="333" t="n">
        <v>948</v>
      </c>
      <c r="H6205" s="333" t="n">
        <f aca="false">A6205*G6205*(1-H6098/100)</f>
        <v>1896</v>
      </c>
      <c r="I6205" s="334" t="n">
        <v>702</v>
      </c>
      <c r="J6205" s="334" t="n">
        <f aca="false">(A6205*I6205)/J6098*K6098</f>
        <v>1274.4</v>
      </c>
      <c r="K6205" s="335" t="n">
        <f aca="false">H6205-J6205</f>
        <v>621.6</v>
      </c>
      <c r="L6205" s="330"/>
      <c r="M6205" s="262"/>
      <c r="N6205" s="262" t="n">
        <v>702</v>
      </c>
      <c r="O6205" s="262" t="n">
        <v>8</v>
      </c>
      <c r="P6205" s="262" t="n">
        <v>1260</v>
      </c>
      <c r="Q6205" s="262" t="n">
        <v>948</v>
      </c>
      <c r="R6205" s="331" t="n">
        <f aca="false">A6205*F6205</f>
        <v>0</v>
      </c>
    </row>
    <row r="6206" s="1" customFormat="true" ht="12.75" hidden="false" customHeight="false" outlineLevel="0" collapsed="false">
      <c r="A6206" s="262" t="n">
        <v>2</v>
      </c>
      <c r="B6206" s="332" t="s">
        <v>1845</v>
      </c>
      <c r="C6206" s="332" t="s">
        <v>1846</v>
      </c>
      <c r="D6206" s="332" t="s">
        <v>1847</v>
      </c>
      <c r="E6206" s="262"/>
      <c r="F6206" s="331" t="n">
        <v>2.2</v>
      </c>
      <c r="G6206" s="333" t="n">
        <v>1066</v>
      </c>
      <c r="H6206" s="333" t="n">
        <f aca="false">A6206*G6206*(1-H6098/100)</f>
        <v>2132</v>
      </c>
      <c r="I6206" s="334" t="n">
        <v>789.75</v>
      </c>
      <c r="J6206" s="334" t="n">
        <f aca="false">(A6206*I6206)/J6098*K6098</f>
        <v>1433.7</v>
      </c>
      <c r="K6206" s="335" t="n">
        <f aca="false">H6206-J6206</f>
        <v>698.3</v>
      </c>
      <c r="L6206" s="330"/>
      <c r="M6206" s="262"/>
      <c r="N6206" s="262" t="n">
        <v>789.75</v>
      </c>
      <c r="O6206" s="262" t="n">
        <v>9</v>
      </c>
      <c r="P6206" s="262" t="n">
        <v>1420</v>
      </c>
      <c r="Q6206" s="262" t="n">
        <v>1066</v>
      </c>
      <c r="R6206" s="331" t="n">
        <f aca="false">A6206*F6206</f>
        <v>0</v>
      </c>
    </row>
    <row r="6207" s="1" customFormat="true" ht="12.75" hidden="false" customHeight="false" outlineLevel="0" collapsed="false">
      <c r="A6207" s="262" t="n">
        <v>2</v>
      </c>
      <c r="B6207" s="332" t="s">
        <v>1749</v>
      </c>
      <c r="C6207" s="332" t="s">
        <v>1570</v>
      </c>
      <c r="D6207" s="332" t="s">
        <v>1750</v>
      </c>
      <c r="E6207" s="262"/>
      <c r="F6207" s="331" t="n">
        <v>1.83</v>
      </c>
      <c r="G6207" s="333" t="n">
        <v>711</v>
      </c>
      <c r="H6207" s="333" t="n">
        <f aca="false">A6207*G6207*(1-H6098/100)</f>
        <v>1422</v>
      </c>
      <c r="I6207" s="334" t="n">
        <v>526.5</v>
      </c>
      <c r="J6207" s="334" t="n">
        <f aca="false">(A6207*I6207)/J6098*K6098</f>
        <v>955.8</v>
      </c>
      <c r="K6207" s="335" t="n">
        <f aca="false">H6207-J6207</f>
        <v>466.2</v>
      </c>
      <c r="L6207" s="330"/>
      <c r="M6207" s="262"/>
      <c r="N6207" s="262" t="n">
        <v>526.5</v>
      </c>
      <c r="O6207" s="262" t="n">
        <v>6</v>
      </c>
      <c r="P6207" s="262" t="n">
        <v>950</v>
      </c>
      <c r="Q6207" s="262" t="n">
        <v>711</v>
      </c>
      <c r="R6207" s="331" t="n">
        <f aca="false">A6207*F6207</f>
        <v>0</v>
      </c>
    </row>
    <row r="6208" s="1" customFormat="true" ht="12.75" hidden="false" customHeight="false" outlineLevel="0" collapsed="false">
      <c r="A6208" s="262" t="n">
        <v>2</v>
      </c>
      <c r="B6208" s="332" t="s">
        <v>5341</v>
      </c>
      <c r="C6208" s="332" t="s">
        <v>2628</v>
      </c>
      <c r="D6208" s="332" t="s">
        <v>5342</v>
      </c>
      <c r="E6208" s="262"/>
      <c r="F6208" s="331"/>
      <c r="G6208" s="333" t="n">
        <v>711</v>
      </c>
      <c r="H6208" s="333" t="n">
        <f aca="false">A6208*G6208*(1-H6098/100)</f>
        <v>1422</v>
      </c>
      <c r="I6208" s="334" t="n">
        <v>526.5</v>
      </c>
      <c r="J6208" s="334" t="n">
        <f aca="false">(A6208*I6208)/J6098*K6098</f>
        <v>955.8</v>
      </c>
      <c r="K6208" s="335" t="n">
        <f aca="false">H6208-J6208</f>
        <v>466.2</v>
      </c>
      <c r="L6208" s="330"/>
      <c r="M6208" s="262"/>
      <c r="N6208" s="262" t="n">
        <v>526.5</v>
      </c>
      <c r="O6208" s="262" t="n">
        <v>6</v>
      </c>
      <c r="P6208" s="262" t="n">
        <v>950</v>
      </c>
      <c r="Q6208" s="262" t="n">
        <v>711</v>
      </c>
      <c r="R6208" s="331" t="n">
        <f aca="false">A6208*F6208</f>
        <v>0</v>
      </c>
    </row>
    <row r="6209" s="1" customFormat="true" ht="12.75" hidden="false" customHeight="false" outlineLevel="0" collapsed="false">
      <c r="A6209" s="262" t="n">
        <v>2</v>
      </c>
      <c r="B6209" s="332" t="s">
        <v>2977</v>
      </c>
      <c r="C6209" s="332" t="s">
        <v>1570</v>
      </c>
      <c r="D6209" s="332" t="s">
        <v>2978</v>
      </c>
      <c r="E6209" s="262"/>
      <c r="F6209" s="331" t="n">
        <v>0.6</v>
      </c>
      <c r="G6209" s="333" t="n">
        <v>391</v>
      </c>
      <c r="H6209" s="333" t="n">
        <f aca="false">A6209*G6209*(1-H6098/100)</f>
        <v>782</v>
      </c>
      <c r="I6209" s="334" t="n">
        <v>289.575</v>
      </c>
      <c r="J6209" s="334" t="n">
        <f aca="false">(A6209*I6209)/J6098*K6098</f>
        <v>525.69</v>
      </c>
      <c r="K6209" s="335" t="n">
        <f aca="false">H6209-J6209</f>
        <v>256.31</v>
      </c>
      <c r="L6209" s="330"/>
      <c r="M6209" s="262"/>
      <c r="N6209" s="262" t="n">
        <v>289.575</v>
      </c>
      <c r="O6209" s="262" t="n">
        <v>3.3</v>
      </c>
      <c r="P6209" s="262" t="n">
        <v>520</v>
      </c>
      <c r="Q6209" s="262" t="n">
        <v>391</v>
      </c>
      <c r="R6209" s="331" t="n">
        <f aca="false">A6209*F6209</f>
        <v>0</v>
      </c>
    </row>
    <row r="6210" s="1" customFormat="true" ht="12.75" hidden="false" customHeight="false" outlineLevel="0" collapsed="false">
      <c r="A6210" s="262" t="n">
        <v>6</v>
      </c>
      <c r="B6210" s="332" t="s">
        <v>2472</v>
      </c>
      <c r="C6210" s="332" t="s">
        <v>4912</v>
      </c>
      <c r="D6210" s="332" t="s">
        <v>2474</v>
      </c>
      <c r="E6210" s="262"/>
      <c r="F6210" s="331" t="n">
        <v>0.03</v>
      </c>
      <c r="G6210" s="333" t="n">
        <v>154</v>
      </c>
      <c r="H6210" s="333" t="n">
        <f aca="false">A6210*G6210*(1-H6098/100)</f>
        <v>924</v>
      </c>
      <c r="I6210" s="334" t="n">
        <v>114.075</v>
      </c>
      <c r="J6210" s="334" t="n">
        <f aca="false">(A6210*I6210)/J6098*K6098</f>
        <v>621.27</v>
      </c>
      <c r="K6210" s="335" t="n">
        <f aca="false">H6210-J6210</f>
        <v>302.73</v>
      </c>
      <c r="L6210" s="330"/>
      <c r="M6210" s="262"/>
      <c r="N6210" s="262" t="n">
        <v>114.075</v>
      </c>
      <c r="O6210" s="262" t="n">
        <v>1.3</v>
      </c>
      <c r="P6210" s="262" t="n">
        <v>210</v>
      </c>
      <c r="Q6210" s="262" t="n">
        <v>154</v>
      </c>
      <c r="R6210" s="331" t="n">
        <f aca="false">A6210*F6210</f>
        <v>0</v>
      </c>
    </row>
    <row r="6211" s="1" customFormat="true" ht="12.75" hidden="false" customHeight="false" outlineLevel="0" collapsed="false">
      <c r="A6211" s="262" t="n">
        <v>1</v>
      </c>
      <c r="B6211" s="332" t="s">
        <v>4711</v>
      </c>
      <c r="C6211" s="332" t="s">
        <v>1570</v>
      </c>
      <c r="D6211" s="332" t="s">
        <v>4712</v>
      </c>
      <c r="E6211" s="262"/>
      <c r="F6211" s="331" t="n">
        <v>2.2</v>
      </c>
      <c r="G6211" s="333" t="n">
        <v>1303</v>
      </c>
      <c r="H6211" s="333" t="n">
        <f aca="false">A6211*G6211*(1-H6098/100)</f>
        <v>1303</v>
      </c>
      <c r="I6211" s="334" t="n">
        <v>965.25</v>
      </c>
      <c r="J6211" s="334" t="n">
        <f aca="false">(A6211*I6211)/J6098*K6098</f>
        <v>876.15</v>
      </c>
      <c r="K6211" s="335" t="n">
        <f aca="false">H6211-J6211</f>
        <v>426.85</v>
      </c>
      <c r="L6211" s="330"/>
      <c r="M6211" s="262"/>
      <c r="N6211" s="262" t="n">
        <v>965.25</v>
      </c>
      <c r="O6211" s="262" t="n">
        <v>11</v>
      </c>
      <c r="P6211" s="262" t="n">
        <v>1740</v>
      </c>
      <c r="Q6211" s="262" t="n">
        <v>1303</v>
      </c>
      <c r="R6211" s="331" t="n">
        <f aca="false">A6211*F6211</f>
        <v>0</v>
      </c>
    </row>
    <row r="6212" s="1" customFormat="true" ht="12.75" hidden="false" customHeight="false" outlineLevel="0" collapsed="false">
      <c r="A6212" s="262" t="n">
        <v>2</v>
      </c>
      <c r="B6212" s="332" t="s">
        <v>5545</v>
      </c>
      <c r="C6212" s="332" t="s">
        <v>1570</v>
      </c>
      <c r="D6212" s="332" t="s">
        <v>5546</v>
      </c>
      <c r="E6212" s="262"/>
      <c r="F6212" s="331" t="n">
        <v>1.12</v>
      </c>
      <c r="G6212" s="333" t="n">
        <v>462</v>
      </c>
      <c r="H6212" s="333" t="n">
        <f aca="false">A6212*G6212*(1-H6098/100)</f>
        <v>924</v>
      </c>
      <c r="I6212" s="334" t="n">
        <v>342.225</v>
      </c>
      <c r="J6212" s="334" t="n">
        <f aca="false">(A6212*I6212)/J6098*K6098</f>
        <v>621.27</v>
      </c>
      <c r="K6212" s="335" t="n">
        <f aca="false">H6212-J6212</f>
        <v>302.73</v>
      </c>
      <c r="L6212" s="330"/>
      <c r="M6212" s="262"/>
      <c r="N6212" s="262" t="n">
        <v>342.225</v>
      </c>
      <c r="O6212" s="262" t="n">
        <v>3.9</v>
      </c>
      <c r="P6212" s="262" t="n">
        <v>620</v>
      </c>
      <c r="Q6212" s="262" t="n">
        <v>462</v>
      </c>
      <c r="R6212" s="331" t="n">
        <f aca="false">A6212*F6212</f>
        <v>0</v>
      </c>
    </row>
    <row r="6213" s="1" customFormat="true" ht="12.75" hidden="false" customHeight="false" outlineLevel="0" collapsed="false">
      <c r="A6213" s="262" t="n">
        <v>2</v>
      </c>
      <c r="B6213" s="332" t="s">
        <v>4083</v>
      </c>
      <c r="C6213" s="332" t="s">
        <v>2628</v>
      </c>
      <c r="D6213" s="332" t="s">
        <v>4084</v>
      </c>
      <c r="E6213" s="262"/>
      <c r="F6213" s="331" t="n">
        <v>1.23</v>
      </c>
      <c r="G6213" s="333" t="n">
        <v>668</v>
      </c>
      <c r="H6213" s="333" t="n">
        <f aca="false">A6213*G6213*(1-H6098/100)</f>
        <v>1336</v>
      </c>
      <c r="I6213" s="334" t="n">
        <v>514.215</v>
      </c>
      <c r="J6213" s="334" t="n">
        <f aca="false">(A6213*I6213)/J6098*K6098</f>
        <v>933.498</v>
      </c>
      <c r="K6213" s="335" t="n">
        <f aca="false">H6213-J6213</f>
        <v>402.502</v>
      </c>
      <c r="L6213" s="330"/>
      <c r="M6213" s="262"/>
      <c r="N6213" s="262" t="n">
        <v>514.215</v>
      </c>
      <c r="O6213" s="262" t="n">
        <v>5.86</v>
      </c>
      <c r="P6213" s="262" t="n">
        <v>930</v>
      </c>
      <c r="Q6213" s="262" t="n">
        <v>668</v>
      </c>
      <c r="R6213" s="331" t="n">
        <f aca="false">A6213*F6213</f>
        <v>0</v>
      </c>
    </row>
    <row r="6214" s="1" customFormat="true" ht="12.75" hidden="false" customHeight="false" outlineLevel="0" collapsed="false">
      <c r="A6214" s="262" t="n">
        <v>2</v>
      </c>
      <c r="B6214" s="332" t="s">
        <v>2979</v>
      </c>
      <c r="C6214" s="332" t="s">
        <v>1570</v>
      </c>
      <c r="D6214" s="332" t="s">
        <v>2980</v>
      </c>
      <c r="E6214" s="262"/>
      <c r="F6214" s="331" t="n">
        <v>1.16</v>
      </c>
      <c r="G6214" s="333" t="n">
        <v>521</v>
      </c>
      <c r="H6214" s="333" t="n">
        <f aca="false">A6214*G6214*(1-H6098/100)</f>
        <v>1042</v>
      </c>
      <c r="I6214" s="334" t="n">
        <v>386.1</v>
      </c>
      <c r="J6214" s="334" t="n">
        <f aca="false">(A6214*I6214)/J6098*K6098</f>
        <v>700.92</v>
      </c>
      <c r="K6214" s="335" t="n">
        <f aca="false">H6214-J6214</f>
        <v>341.08</v>
      </c>
      <c r="L6214" s="330"/>
      <c r="M6214" s="262"/>
      <c r="N6214" s="262" t="n">
        <v>386.1</v>
      </c>
      <c r="O6214" s="262" t="n">
        <v>4.4</v>
      </c>
      <c r="P6214" s="262" t="n">
        <v>690</v>
      </c>
      <c r="Q6214" s="262" t="n">
        <v>521</v>
      </c>
      <c r="R6214" s="331" t="n">
        <f aca="false">A6214*F6214</f>
        <v>0</v>
      </c>
    </row>
    <row r="6215" s="1" customFormat="true" ht="12.75" hidden="false" customHeight="false" outlineLevel="0" collapsed="false">
      <c r="A6215" s="262" t="n">
        <v>2</v>
      </c>
      <c r="B6215" s="332" t="s">
        <v>4730</v>
      </c>
      <c r="C6215" s="332" t="s">
        <v>1846</v>
      </c>
      <c r="D6215" s="332" t="s">
        <v>4731</v>
      </c>
      <c r="E6215" s="262"/>
      <c r="F6215" s="331" t="n">
        <v>1.52</v>
      </c>
      <c r="G6215" s="333" t="n">
        <v>569</v>
      </c>
      <c r="H6215" s="333" t="n">
        <f aca="false">A6215*G6215*(1-H6098/100)</f>
        <v>1138</v>
      </c>
      <c r="I6215" s="334" t="n">
        <v>421.2</v>
      </c>
      <c r="J6215" s="334" t="n">
        <f aca="false">(A6215*I6215)/J6098*K6098</f>
        <v>764.64</v>
      </c>
      <c r="K6215" s="335" t="n">
        <f aca="false">H6215-J6215</f>
        <v>373.36</v>
      </c>
      <c r="L6215" s="330"/>
      <c r="M6215" s="262"/>
      <c r="N6215" s="262" t="n">
        <v>421.2</v>
      </c>
      <c r="O6215" s="262" t="n">
        <v>4.8</v>
      </c>
      <c r="P6215" s="262" t="n">
        <v>760</v>
      </c>
      <c r="Q6215" s="262" t="n">
        <v>569</v>
      </c>
      <c r="R6215" s="331" t="n">
        <f aca="false">A6215*F6215</f>
        <v>0</v>
      </c>
    </row>
    <row r="6216" s="1" customFormat="true" ht="12.75" hidden="false" customHeight="false" outlineLevel="0" collapsed="false">
      <c r="A6216" s="262" t="n">
        <v>1</v>
      </c>
      <c r="B6216" s="332" t="s">
        <v>5635</v>
      </c>
      <c r="C6216" s="332" t="s">
        <v>2628</v>
      </c>
      <c r="D6216" s="332" t="s">
        <v>5636</v>
      </c>
      <c r="E6216" s="262"/>
      <c r="F6216" s="331"/>
      <c r="G6216" s="333" t="n">
        <v>978</v>
      </c>
      <c r="H6216" s="333" t="n">
        <f aca="false">A6216*G6216*(1-H6098/100)</f>
        <v>978</v>
      </c>
      <c r="I6216" s="334" t="n">
        <v>752.0175</v>
      </c>
      <c r="J6216" s="334" t="n">
        <f aca="false">(A6216*I6216)/J6098*K6098</f>
        <v>682.6005</v>
      </c>
      <c r="K6216" s="335" t="n">
        <f aca="false">H6216-J6216</f>
        <v>295.3995</v>
      </c>
      <c r="L6216" s="330"/>
      <c r="M6216" s="262"/>
      <c r="N6216" s="262" t="n">
        <v>752.0175</v>
      </c>
      <c r="O6216" s="262" t="n">
        <v>8.57</v>
      </c>
      <c r="P6216" s="262" t="n">
        <v>1350</v>
      </c>
      <c r="Q6216" s="262" t="n">
        <v>978</v>
      </c>
      <c r="R6216" s="331" t="n">
        <f aca="false">A6216*F6216</f>
        <v>0</v>
      </c>
    </row>
    <row r="6217" s="1" customFormat="true" ht="12.75" hidden="false" customHeight="false" outlineLevel="0" collapsed="false">
      <c r="A6217" s="262" t="n">
        <v>1</v>
      </c>
      <c r="B6217" s="332" t="s">
        <v>5321</v>
      </c>
      <c r="C6217" s="332" t="s">
        <v>2628</v>
      </c>
      <c r="D6217" s="332" t="s">
        <v>4028</v>
      </c>
      <c r="E6217" s="262"/>
      <c r="F6217" s="331" t="n">
        <v>1.58</v>
      </c>
      <c r="G6217" s="333" t="n">
        <v>1269</v>
      </c>
      <c r="H6217" s="333" t="n">
        <f aca="false">A6217*G6217*(1-H6098/100)</f>
        <v>1269</v>
      </c>
      <c r="I6217" s="334" t="n">
        <v>975.78</v>
      </c>
      <c r="J6217" s="334" t="n">
        <f aca="false">(A6217*I6217)/J6098*K6098</f>
        <v>885.708</v>
      </c>
      <c r="K6217" s="335" t="n">
        <f aca="false">H6217-J6217</f>
        <v>383.292</v>
      </c>
      <c r="L6217" s="330"/>
      <c r="M6217" s="262"/>
      <c r="N6217" s="262" t="n">
        <v>975.78</v>
      </c>
      <c r="O6217" s="262" t="n">
        <v>11.12</v>
      </c>
      <c r="P6217" s="262" t="n">
        <v>1760</v>
      </c>
      <c r="Q6217" s="262" t="n">
        <v>1269</v>
      </c>
      <c r="R6217" s="331" t="n">
        <f aca="false">A6217*F6217</f>
        <v>0</v>
      </c>
    </row>
    <row r="6218" s="1" customFormat="true" ht="12.75" hidden="false" customHeight="false" outlineLevel="0" collapsed="false">
      <c r="A6218" s="262" t="n">
        <v>12</v>
      </c>
      <c r="B6218" s="332" t="s">
        <v>1976</v>
      </c>
      <c r="C6218" s="332" t="s">
        <v>1977</v>
      </c>
      <c r="D6218" s="332" t="s">
        <v>3236</v>
      </c>
      <c r="E6218" s="262"/>
      <c r="F6218" s="331" t="n">
        <v>0.66</v>
      </c>
      <c r="G6218" s="333" t="n">
        <v>237</v>
      </c>
      <c r="H6218" s="333" t="n">
        <f aca="false">A6218*G6218*(1-H6098/100)</f>
        <v>2844</v>
      </c>
      <c r="I6218" s="334" t="n">
        <v>175.5</v>
      </c>
      <c r="J6218" s="334" t="n">
        <f aca="false">(A6218*I6218)/J6098*K6098</f>
        <v>1911.6</v>
      </c>
      <c r="K6218" s="335" t="n">
        <f aca="false">H6218-J6218</f>
        <v>932.4</v>
      </c>
      <c r="L6218" s="330"/>
      <c r="M6218" s="262"/>
      <c r="N6218" s="262" t="n">
        <v>175.5</v>
      </c>
      <c r="O6218" s="262" t="n">
        <v>2</v>
      </c>
      <c r="P6218" s="262" t="n">
        <v>320</v>
      </c>
      <c r="Q6218" s="262" t="n">
        <v>237</v>
      </c>
      <c r="R6218" s="331" t="n">
        <f aca="false">A6218*F6218</f>
        <v>0</v>
      </c>
    </row>
    <row r="6219" s="1" customFormat="true" ht="12.75" hidden="false" customHeight="false" outlineLevel="0" collapsed="false">
      <c r="A6219" s="262" t="n">
        <v>2</v>
      </c>
      <c r="B6219" s="332" t="s">
        <v>1808</v>
      </c>
      <c r="C6219" s="332" t="s">
        <v>1809</v>
      </c>
      <c r="D6219" s="332" t="s">
        <v>1810</v>
      </c>
      <c r="E6219" s="262"/>
      <c r="F6219" s="331" t="n">
        <v>1.4</v>
      </c>
      <c r="G6219" s="333" t="n">
        <v>888</v>
      </c>
      <c r="H6219" s="333" t="n">
        <f aca="false">A6219*G6219*(1-H6098/100)</f>
        <v>1776</v>
      </c>
      <c r="I6219" s="334" t="n">
        <v>658.125</v>
      </c>
      <c r="J6219" s="334" t="n">
        <f aca="false">(A6219*I6219)/J6098*K6098</f>
        <v>1194.75</v>
      </c>
      <c r="K6219" s="335" t="n">
        <f aca="false">H6219-J6219</f>
        <v>581.25</v>
      </c>
      <c r="L6219" s="330"/>
      <c r="M6219" s="262"/>
      <c r="N6219" s="262" t="n">
        <v>658.125</v>
      </c>
      <c r="O6219" s="262" t="n">
        <v>7.5</v>
      </c>
      <c r="P6219" s="262" t="n">
        <v>1180</v>
      </c>
      <c r="Q6219" s="262" t="n">
        <v>888</v>
      </c>
      <c r="R6219" s="331" t="n">
        <f aca="false">A6219*F6219</f>
        <v>0</v>
      </c>
    </row>
    <row r="6220" s="1" customFormat="true" ht="12.75" hidden="false" customHeight="false" outlineLevel="0" collapsed="false">
      <c r="A6220" s="262" t="n">
        <v>2</v>
      </c>
      <c r="B6220" s="332" t="s">
        <v>4958</v>
      </c>
      <c r="C6220" s="332" t="s">
        <v>3110</v>
      </c>
      <c r="D6220" s="332" t="s">
        <v>4959</v>
      </c>
      <c r="E6220" s="262"/>
      <c r="F6220" s="331"/>
      <c r="G6220" s="333" t="n">
        <v>790</v>
      </c>
      <c r="H6220" s="333" t="n">
        <f aca="false">A6220*G6220*(1-H6098/100)</f>
        <v>1580</v>
      </c>
      <c r="I6220" s="334" t="n">
        <v>658.125</v>
      </c>
      <c r="J6220" s="334" t="n">
        <f aca="false">(A6220*I6220)/J6098*K6098</f>
        <v>1194.75</v>
      </c>
      <c r="K6220" s="335" t="n">
        <f aca="false">H6220-J6220</f>
        <v>385.25</v>
      </c>
      <c r="L6220" s="330"/>
      <c r="M6220" s="262"/>
      <c r="N6220" s="262" t="n">
        <v>658.125</v>
      </c>
      <c r="O6220" s="262" t="n">
        <v>7.5</v>
      </c>
      <c r="P6220" s="262" t="n">
        <v>1316</v>
      </c>
      <c r="Q6220" s="262" t="n">
        <v>790</v>
      </c>
      <c r="R6220" s="331" t="n">
        <f aca="false">A6220*F6220</f>
        <v>0</v>
      </c>
    </row>
    <row r="6221" s="1" customFormat="true" ht="12.75" hidden="false" customHeight="false" outlineLevel="0" collapsed="false">
      <c r="A6221" s="262" t="n">
        <v>1</v>
      </c>
      <c r="B6221" s="332" t="s">
        <v>1811</v>
      </c>
      <c r="C6221" s="332" t="s">
        <v>1812</v>
      </c>
      <c r="D6221" s="332" t="s">
        <v>1813</v>
      </c>
      <c r="E6221" s="262"/>
      <c r="F6221" s="331" t="n">
        <v>1.1</v>
      </c>
      <c r="G6221" s="333" t="n">
        <v>3000</v>
      </c>
      <c r="H6221" s="333" t="n">
        <f aca="false">A6221*G6221*(1-H6098/100)</f>
        <v>3000</v>
      </c>
      <c r="I6221" s="334" t="n">
        <v>2117.1429</v>
      </c>
      <c r="J6221" s="334" t="n">
        <f aca="false">(A6221*I6221)/J6098*K6098</f>
        <v>1921.71432461538</v>
      </c>
      <c r="K6221" s="335" t="n">
        <f aca="false">H6221-J6221</f>
        <v>1078.28567538462</v>
      </c>
      <c r="L6221" s="330"/>
      <c r="M6221" s="262"/>
      <c r="N6221" s="262" t="n">
        <v>2117.1429</v>
      </c>
      <c r="O6221" s="262" t="n">
        <v>24.1269841269841</v>
      </c>
      <c r="P6221" s="262" t="n">
        <v>3500</v>
      </c>
      <c r="Q6221" s="262" t="n">
        <v>3000</v>
      </c>
      <c r="R6221" s="331" t="n">
        <f aca="false">A6221*F6221</f>
        <v>0</v>
      </c>
    </row>
    <row r="6222" s="1" customFormat="true" ht="12.75" hidden="false" customHeight="false" outlineLevel="0" collapsed="false">
      <c r="A6222" s="262" t="n">
        <v>4</v>
      </c>
      <c r="B6222" s="332" t="s">
        <v>5637</v>
      </c>
      <c r="C6222" s="332" t="s">
        <v>5638</v>
      </c>
      <c r="D6222" s="332" t="s">
        <v>5639</v>
      </c>
      <c r="E6222" s="262"/>
      <c r="F6222" s="331" t="n">
        <v>0.24</v>
      </c>
      <c r="G6222" s="333" t="n">
        <v>642</v>
      </c>
      <c r="H6222" s="333" t="n">
        <f aca="false">A6222*G6222*(1-H6098/100)</f>
        <v>2568</v>
      </c>
      <c r="I6222" s="334" t="n">
        <v>475.605</v>
      </c>
      <c r="J6222" s="334" t="n">
        <f aca="false">(A6222*I6222)/J6098*K6098</f>
        <v>1726.812</v>
      </c>
      <c r="K6222" s="335" t="n">
        <f aca="false">H6222-J6222</f>
        <v>841.188</v>
      </c>
      <c r="L6222" s="330"/>
      <c r="M6222" s="262"/>
      <c r="N6222" s="262" t="n">
        <v>475.605</v>
      </c>
      <c r="O6222" s="262" t="n">
        <v>5.42</v>
      </c>
      <c r="P6222" s="262"/>
      <c r="Q6222" s="262" t="n">
        <v>642</v>
      </c>
      <c r="R6222" s="331" t="n">
        <f aca="false">A6222*F6222</f>
        <v>0</v>
      </c>
    </row>
    <row r="6223" s="1" customFormat="true" ht="12.75" hidden="false" customHeight="false" outlineLevel="0" collapsed="false">
      <c r="A6223" s="262"/>
      <c r="B6223" s="272" t="s">
        <v>5640</v>
      </c>
      <c r="C6223" s="332"/>
      <c r="D6223" s="332"/>
      <c r="E6223" s="262"/>
      <c r="F6223" s="331"/>
      <c r="G6223" s="333"/>
      <c r="H6223" s="333"/>
      <c r="I6223" s="334"/>
      <c r="J6223" s="334"/>
      <c r="K6223" s="335"/>
      <c r="L6223" s="330"/>
      <c r="M6223" s="262"/>
      <c r="N6223" s="262"/>
      <c r="O6223" s="262"/>
      <c r="P6223" s="262"/>
      <c r="Q6223" s="262"/>
      <c r="R6223" s="331"/>
    </row>
    <row r="6224" s="1" customFormat="true" ht="12.75" hidden="false" customHeight="false" outlineLevel="0" collapsed="false">
      <c r="A6224" s="262" t="n">
        <v>10</v>
      </c>
      <c r="B6224" s="332" t="s">
        <v>2820</v>
      </c>
      <c r="C6224" s="332" t="s">
        <v>1664</v>
      </c>
      <c r="D6224" s="332" t="s">
        <v>2821</v>
      </c>
      <c r="E6224" s="262"/>
      <c r="F6224" s="331" t="n">
        <v>0.05</v>
      </c>
      <c r="G6224" s="333" t="n">
        <v>66</v>
      </c>
      <c r="H6224" s="333" t="n">
        <f aca="false">A6224*G6224*(1-H6098/100)</f>
        <v>660</v>
      </c>
      <c r="I6224" s="334" t="n">
        <v>47.385</v>
      </c>
      <c r="J6224" s="334" t="n">
        <f aca="false">(A6224*I6224)/J6098*K6098</f>
        <v>430.11</v>
      </c>
      <c r="K6224" s="335" t="n">
        <f aca="false">H6224-J6224</f>
        <v>229.89</v>
      </c>
      <c r="L6224" s="330"/>
      <c r="M6224" s="262"/>
      <c r="N6224" s="262" t="n">
        <v>47.385</v>
      </c>
      <c r="O6224" s="262" t="n">
        <v>0.54</v>
      </c>
      <c r="P6224" s="262" t="n">
        <v>80</v>
      </c>
      <c r="Q6224" s="262" t="n">
        <v>66.339</v>
      </c>
      <c r="R6224" s="331" t="n">
        <f aca="false">A6224*F6224</f>
        <v>0.5</v>
      </c>
    </row>
    <row r="6225" s="1" customFormat="true" ht="12.75" hidden="false" customHeight="false" outlineLevel="0" collapsed="false">
      <c r="A6225" s="262" t="n">
        <v>10</v>
      </c>
      <c r="B6225" s="332" t="s">
        <v>5351</v>
      </c>
      <c r="C6225" s="332" t="s">
        <v>1664</v>
      </c>
      <c r="D6225" s="332" t="s">
        <v>5352</v>
      </c>
      <c r="E6225" s="262"/>
      <c r="F6225" s="331" t="n">
        <v>0.09</v>
      </c>
      <c r="G6225" s="333" t="n">
        <v>77</v>
      </c>
      <c r="H6225" s="333" t="n">
        <f aca="false">A6225*G6225*(1-H6098/100)</f>
        <v>770</v>
      </c>
      <c r="I6225" s="334" t="n">
        <v>55.2825</v>
      </c>
      <c r="J6225" s="334" t="n">
        <f aca="false">(A6225*I6225)/J6098*K6098</f>
        <v>501.795</v>
      </c>
      <c r="K6225" s="335" t="n">
        <f aca="false">H6225-J6225</f>
        <v>268.205</v>
      </c>
      <c r="L6225" s="330"/>
      <c r="M6225" s="262"/>
      <c r="N6225" s="262" t="n">
        <v>55.2825</v>
      </c>
      <c r="O6225" s="262" t="n">
        <v>0.63</v>
      </c>
      <c r="P6225" s="262" t="n">
        <v>90</v>
      </c>
      <c r="Q6225" s="262" t="n">
        <v>77.3955</v>
      </c>
      <c r="R6225" s="331" t="n">
        <f aca="false">A6225*F6225</f>
        <v>0.9</v>
      </c>
    </row>
    <row r="6226" s="1" customFormat="true" ht="12.75" hidden="false" customHeight="false" outlineLevel="0" collapsed="false">
      <c r="A6226" s="262" t="n">
        <v>10</v>
      </c>
      <c r="B6226" s="332" t="s">
        <v>1930</v>
      </c>
      <c r="C6226" s="332" t="s">
        <v>1931</v>
      </c>
      <c r="D6226" s="332" t="s">
        <v>1932</v>
      </c>
      <c r="E6226" s="262"/>
      <c r="F6226" s="331" t="n">
        <v>0.05</v>
      </c>
      <c r="G6226" s="333" t="n">
        <v>85</v>
      </c>
      <c r="H6226" s="333" t="n">
        <f aca="false">A6226*G6226*(1-H6098/100)</f>
        <v>850</v>
      </c>
      <c r="I6226" s="334" t="n">
        <v>60.5475</v>
      </c>
      <c r="J6226" s="334" t="n">
        <f aca="false">(A6226*I6226)/J6098*K6098</f>
        <v>549.585</v>
      </c>
      <c r="K6226" s="335" t="n">
        <f aca="false">H6226-J6226</f>
        <v>300.415</v>
      </c>
      <c r="L6226" s="330"/>
      <c r="M6226" s="262"/>
      <c r="N6226" s="262" t="n">
        <v>60.5475</v>
      </c>
      <c r="O6226" s="262" t="n">
        <v>0.69</v>
      </c>
      <c r="P6226" s="262" t="n">
        <v>100</v>
      </c>
      <c r="Q6226" s="262" t="n">
        <v>84.7665</v>
      </c>
      <c r="R6226" s="331" t="n">
        <f aca="false">A6226*F6226</f>
        <v>0.5</v>
      </c>
    </row>
    <row r="6227" s="1" customFormat="true" ht="12.75" hidden="false" customHeight="false" outlineLevel="0" collapsed="false">
      <c r="A6227" s="262" t="n">
        <v>10</v>
      </c>
      <c r="B6227" s="332" t="s">
        <v>4528</v>
      </c>
      <c r="C6227" s="332" t="s">
        <v>1931</v>
      </c>
      <c r="D6227" s="332" t="s">
        <v>4529</v>
      </c>
      <c r="E6227" s="262"/>
      <c r="F6227" s="331" t="n">
        <v>0.11</v>
      </c>
      <c r="G6227" s="333" t="n">
        <v>96</v>
      </c>
      <c r="H6227" s="333" t="n">
        <f aca="false">A6227*G6227*(1-H6098/100)</f>
        <v>960</v>
      </c>
      <c r="I6227" s="334" t="n">
        <v>68.445</v>
      </c>
      <c r="J6227" s="334" t="n">
        <f aca="false">(A6227*I6227)/J6098*K6098</f>
        <v>621.27</v>
      </c>
      <c r="K6227" s="335" t="n">
        <f aca="false">H6227-J6227</f>
        <v>338.73</v>
      </c>
      <c r="L6227" s="330"/>
      <c r="M6227" s="262"/>
      <c r="N6227" s="262" t="n">
        <v>68.445</v>
      </c>
      <c r="O6227" s="262" t="n">
        <v>0.78</v>
      </c>
      <c r="P6227" s="262" t="n">
        <v>110</v>
      </c>
      <c r="Q6227" s="262" t="n">
        <v>95.823</v>
      </c>
      <c r="R6227" s="331" t="n">
        <f aca="false">A6227*F6227</f>
        <v>1.1</v>
      </c>
    </row>
    <row r="6228" s="1" customFormat="true" ht="12.75" hidden="false" customHeight="false" outlineLevel="0" collapsed="false">
      <c r="A6228" s="262" t="n">
        <v>10</v>
      </c>
      <c r="B6228" s="332" t="s">
        <v>1933</v>
      </c>
      <c r="C6228" s="332" t="s">
        <v>1931</v>
      </c>
      <c r="D6228" s="332" t="s">
        <v>1934</v>
      </c>
      <c r="E6228" s="262"/>
      <c r="F6228" s="331" t="n">
        <v>0.07</v>
      </c>
      <c r="G6228" s="333" t="n">
        <v>106</v>
      </c>
      <c r="H6228" s="333" t="n">
        <f aca="false">A6228*G6228*(1-H6098/100)</f>
        <v>1060</v>
      </c>
      <c r="I6228" s="334" t="n">
        <v>75.465</v>
      </c>
      <c r="J6228" s="334" t="n">
        <f aca="false">(A6228*I6228)/J6098*K6098</f>
        <v>684.99</v>
      </c>
      <c r="K6228" s="335" t="n">
        <f aca="false">H6228-J6228</f>
        <v>375.01</v>
      </c>
      <c r="L6228" s="330"/>
      <c r="M6228" s="262"/>
      <c r="N6228" s="262" t="n">
        <v>75.465</v>
      </c>
      <c r="O6228" s="262" t="n">
        <v>0.86</v>
      </c>
      <c r="P6228" s="262" t="n">
        <v>120</v>
      </c>
      <c r="Q6228" s="262" t="n">
        <v>105.651</v>
      </c>
      <c r="R6228" s="331" t="n">
        <f aca="false">A6228*F6228</f>
        <v>0.7</v>
      </c>
    </row>
    <row r="6229" s="1" customFormat="true" ht="12.75" hidden="false" customHeight="false" outlineLevel="0" collapsed="false">
      <c r="A6229" s="262" t="n">
        <v>10</v>
      </c>
      <c r="B6229" s="332" t="s">
        <v>2686</v>
      </c>
      <c r="C6229" s="332" t="s">
        <v>1931</v>
      </c>
      <c r="D6229" s="332" t="s">
        <v>2687</v>
      </c>
      <c r="E6229" s="262"/>
      <c r="F6229" s="331" t="n">
        <v>0.16</v>
      </c>
      <c r="G6229" s="333" t="n">
        <v>111</v>
      </c>
      <c r="H6229" s="333" t="n">
        <f aca="false">A6229*G6229*(1-H6098/100)</f>
        <v>1110</v>
      </c>
      <c r="I6229" s="334" t="n">
        <v>78.975</v>
      </c>
      <c r="J6229" s="334" t="n">
        <f aca="false">(A6229*I6229)/J6098*K6098</f>
        <v>716.85</v>
      </c>
      <c r="K6229" s="335" t="n">
        <f aca="false">H6229-J6229</f>
        <v>393.15</v>
      </c>
      <c r="L6229" s="330"/>
      <c r="M6229" s="262"/>
      <c r="N6229" s="262" t="n">
        <v>78.975</v>
      </c>
      <c r="O6229" s="262" t="n">
        <v>0.9</v>
      </c>
      <c r="P6229" s="262" t="n">
        <v>130</v>
      </c>
      <c r="Q6229" s="262" t="n">
        <v>110.565</v>
      </c>
      <c r="R6229" s="331" t="n">
        <f aca="false">A6229*F6229</f>
        <v>1.6</v>
      </c>
    </row>
    <row r="6230" s="1" customFormat="true" ht="12.75" hidden="false" customHeight="false" outlineLevel="0" collapsed="false">
      <c r="A6230" s="262" t="n">
        <v>5</v>
      </c>
      <c r="B6230" s="332" t="s">
        <v>2688</v>
      </c>
      <c r="C6230" s="332" t="s">
        <v>1931</v>
      </c>
      <c r="D6230" s="332" t="s">
        <v>2689</v>
      </c>
      <c r="E6230" s="262"/>
      <c r="F6230" s="331" t="n">
        <v>0.08</v>
      </c>
      <c r="G6230" s="333" t="n">
        <v>124</v>
      </c>
      <c r="H6230" s="333" t="n">
        <f aca="false">A6230*G6230*(1-H6098/100)</f>
        <v>620</v>
      </c>
      <c r="I6230" s="334" t="n">
        <v>92.1375</v>
      </c>
      <c r="J6230" s="334" t="n">
        <f aca="false">(A6230*I6230)/J6098*K6098</f>
        <v>418.1625</v>
      </c>
      <c r="K6230" s="335" t="n">
        <f aca="false">H6230-J6230</f>
        <v>201.8375</v>
      </c>
      <c r="L6230" s="330"/>
      <c r="M6230" s="262"/>
      <c r="N6230" s="262" t="n">
        <v>92.1375</v>
      </c>
      <c r="O6230" s="262" t="n">
        <v>1.05</v>
      </c>
      <c r="P6230" s="262" t="n">
        <v>150</v>
      </c>
      <c r="Q6230" s="262" t="n">
        <v>124.3856</v>
      </c>
      <c r="R6230" s="331" t="n">
        <f aca="false">A6230*F6230</f>
        <v>0.4</v>
      </c>
    </row>
    <row r="6231" s="1" customFormat="true" ht="12.75" hidden="false" customHeight="false" outlineLevel="0" collapsed="false">
      <c r="A6231" s="262" t="n">
        <v>5</v>
      </c>
      <c r="B6231" s="332" t="s">
        <v>3137</v>
      </c>
      <c r="C6231" s="332" t="s">
        <v>1762</v>
      </c>
      <c r="D6231" s="332" t="s">
        <v>3138</v>
      </c>
      <c r="E6231" s="262"/>
      <c r="F6231" s="331" t="n">
        <v>0.16</v>
      </c>
      <c r="G6231" s="333" t="n">
        <v>154</v>
      </c>
      <c r="H6231" s="333" t="n">
        <f aca="false">A6231*G6231*(1-H6098/100)</f>
        <v>770</v>
      </c>
      <c r="I6231" s="334" t="n">
        <v>114.075</v>
      </c>
      <c r="J6231" s="334" t="n">
        <f aca="false">(A6231*I6231)/J6098*K6098</f>
        <v>517.725</v>
      </c>
      <c r="K6231" s="335" t="n">
        <f aca="false">H6231-J6231</f>
        <v>252.275</v>
      </c>
      <c r="L6231" s="330"/>
      <c r="M6231" s="262"/>
      <c r="N6231" s="262" t="n">
        <v>114.075</v>
      </c>
      <c r="O6231" s="262" t="n">
        <v>1.3</v>
      </c>
      <c r="P6231" s="262" t="n">
        <v>180</v>
      </c>
      <c r="Q6231" s="262" t="n">
        <v>154.0013</v>
      </c>
      <c r="R6231" s="331" t="n">
        <f aca="false">A6231*F6231</f>
        <v>0.8</v>
      </c>
    </row>
    <row r="6232" s="1" customFormat="true" ht="12.75" hidden="false" customHeight="false" outlineLevel="0" collapsed="false">
      <c r="A6232" s="262" t="n">
        <v>10</v>
      </c>
      <c r="B6232" s="332" t="s">
        <v>1801</v>
      </c>
      <c r="C6232" s="332" t="s">
        <v>1802</v>
      </c>
      <c r="D6232" s="332" t="s">
        <v>1803</v>
      </c>
      <c r="E6232" s="262"/>
      <c r="F6232" s="331" t="n">
        <v>0.01</v>
      </c>
      <c r="G6232" s="333" t="n">
        <v>21</v>
      </c>
      <c r="H6232" s="333" t="n">
        <f aca="false">A6232*G6232*(1-H6098/100)</f>
        <v>210</v>
      </c>
      <c r="I6232" s="334" t="n">
        <v>15.795</v>
      </c>
      <c r="J6232" s="334" t="n">
        <f aca="false">(A6232*I6232)/J6098*K6098</f>
        <v>143.37</v>
      </c>
      <c r="K6232" s="335" t="n">
        <f aca="false">H6232-J6232</f>
        <v>66.63</v>
      </c>
      <c r="L6232" s="330"/>
      <c r="M6232" s="262"/>
      <c r="N6232" s="262" t="n">
        <v>15.795</v>
      </c>
      <c r="O6232" s="262" t="n">
        <v>0.18</v>
      </c>
      <c r="P6232" s="262" t="n">
        <v>30</v>
      </c>
      <c r="Q6232" s="262" t="n">
        <v>21.3233</v>
      </c>
      <c r="R6232" s="331" t="n">
        <f aca="false">A6232*F6232</f>
        <v>0.1</v>
      </c>
    </row>
    <row r="6233" s="1" customFormat="true" ht="12.75" hidden="false" customHeight="false" outlineLevel="0" collapsed="false">
      <c r="A6233" s="262" t="n">
        <v>10</v>
      </c>
      <c r="B6233" s="332" t="s">
        <v>2858</v>
      </c>
      <c r="C6233" s="332" t="s">
        <v>1802</v>
      </c>
      <c r="D6233" s="332" t="s">
        <v>2859</v>
      </c>
      <c r="E6233" s="262"/>
      <c r="F6233" s="331" t="n">
        <v>0.01</v>
      </c>
      <c r="G6233" s="333" t="n">
        <v>29</v>
      </c>
      <c r="H6233" s="333" t="n">
        <f aca="false">A6233*G6233*(1-H6098/100)</f>
        <v>290</v>
      </c>
      <c r="I6233" s="334" t="n">
        <v>22.815</v>
      </c>
      <c r="J6233" s="334" t="n">
        <f aca="false">(A6233*I6233)/J6098*K6098</f>
        <v>207.09</v>
      </c>
      <c r="K6233" s="335" t="n">
        <f aca="false">H6233-J6233</f>
        <v>82.91</v>
      </c>
      <c r="L6233" s="330"/>
      <c r="M6233" s="262"/>
      <c r="N6233" s="262" t="n">
        <v>22.815</v>
      </c>
      <c r="O6233" s="262" t="n">
        <v>0.26</v>
      </c>
      <c r="P6233" s="262" t="n">
        <v>40</v>
      </c>
      <c r="Q6233" s="262" t="n">
        <v>28.5188</v>
      </c>
      <c r="R6233" s="331" t="n">
        <f aca="false">A6233*F6233</f>
        <v>0.1</v>
      </c>
    </row>
    <row r="6234" s="1" customFormat="true" ht="12.75" hidden="false" customHeight="false" outlineLevel="0" collapsed="false">
      <c r="A6234" s="262" t="n">
        <v>10</v>
      </c>
      <c r="B6234" s="332" t="s">
        <v>2860</v>
      </c>
      <c r="C6234" s="332" t="s">
        <v>1802</v>
      </c>
      <c r="D6234" s="332" t="s">
        <v>2861</v>
      </c>
      <c r="E6234" s="262"/>
      <c r="F6234" s="331" t="n">
        <v>0.01</v>
      </c>
      <c r="G6234" s="333" t="n">
        <v>29</v>
      </c>
      <c r="H6234" s="333" t="n">
        <f aca="false">A6234*G6234*(1-H6098/100)</f>
        <v>290</v>
      </c>
      <c r="I6234" s="334" t="n">
        <v>22.815</v>
      </c>
      <c r="J6234" s="334" t="n">
        <f aca="false">(A6234*I6234)/J6098*K6098</f>
        <v>207.09</v>
      </c>
      <c r="K6234" s="335" t="n">
        <f aca="false">H6234-J6234</f>
        <v>82.91</v>
      </c>
      <c r="L6234" s="330"/>
      <c r="M6234" s="262"/>
      <c r="N6234" s="262" t="n">
        <v>22.815</v>
      </c>
      <c r="O6234" s="262" t="n">
        <v>0.26</v>
      </c>
      <c r="P6234" s="262" t="n">
        <v>40</v>
      </c>
      <c r="Q6234" s="262" t="n">
        <v>28.5188</v>
      </c>
      <c r="R6234" s="331" t="n">
        <f aca="false">A6234*F6234</f>
        <v>0.1</v>
      </c>
    </row>
    <row r="6235" s="1" customFormat="true" ht="12.75" hidden="false" customHeight="false" outlineLevel="0" collapsed="false">
      <c r="A6235" s="262" t="n">
        <v>2</v>
      </c>
      <c r="B6235" s="332" t="s">
        <v>5641</v>
      </c>
      <c r="C6235" s="332" t="s">
        <v>2077</v>
      </c>
      <c r="D6235" s="332" t="s">
        <v>5642</v>
      </c>
      <c r="E6235" s="262"/>
      <c r="F6235" s="331" t="n">
        <v>0.68</v>
      </c>
      <c r="G6235" s="333" t="n">
        <v>213</v>
      </c>
      <c r="H6235" s="333" t="n">
        <f aca="false">A6235*G6235*(1-H6098/100)</f>
        <v>426</v>
      </c>
      <c r="I6235" s="334" t="n">
        <v>157.95</v>
      </c>
      <c r="J6235" s="334" t="n">
        <f aca="false">(A6235*I6235)/J6098*K6098</f>
        <v>286.74</v>
      </c>
      <c r="K6235" s="335" t="n">
        <f aca="false">H6235-J6235</f>
        <v>139.26</v>
      </c>
      <c r="L6235" s="330"/>
      <c r="M6235" s="262"/>
      <c r="N6235" s="262" t="n">
        <v>157.95</v>
      </c>
      <c r="O6235" s="262" t="n">
        <v>1.8</v>
      </c>
      <c r="P6235" s="262" t="n">
        <v>315.9</v>
      </c>
      <c r="Q6235" s="262" t="n">
        <v>213</v>
      </c>
      <c r="R6235" s="331" t="n">
        <f aca="false">A6235*F6235</f>
        <v>1.36</v>
      </c>
    </row>
    <row r="6236" s="1" customFormat="true" ht="12.75" hidden="false" customHeight="false" outlineLevel="0" collapsed="false">
      <c r="A6236" s="262" t="n">
        <v>2</v>
      </c>
      <c r="B6236" s="332" t="s">
        <v>3685</v>
      </c>
      <c r="C6236" s="332" t="s">
        <v>2077</v>
      </c>
      <c r="D6236" s="332" t="s">
        <v>3686</v>
      </c>
      <c r="E6236" s="262"/>
      <c r="F6236" s="331" t="n">
        <v>0.6</v>
      </c>
      <c r="G6236" s="333" t="n">
        <v>284</v>
      </c>
      <c r="H6236" s="333" t="n">
        <f aca="false">A6236*G6236*(1-H6098/100)</f>
        <v>568</v>
      </c>
      <c r="I6236" s="334" t="n">
        <v>210.6</v>
      </c>
      <c r="J6236" s="334" t="n">
        <f aca="false">(A6236*I6236)/J6098*K6098</f>
        <v>382.32</v>
      </c>
      <c r="K6236" s="335" t="n">
        <f aca="false">H6236-J6236</f>
        <v>185.68</v>
      </c>
      <c r="L6236" s="330"/>
      <c r="M6236" s="262"/>
      <c r="N6236" s="262" t="n">
        <v>210.6</v>
      </c>
      <c r="O6236" s="262" t="n">
        <v>2.4</v>
      </c>
      <c r="P6236" s="262" t="n">
        <v>421.2</v>
      </c>
      <c r="Q6236" s="262" t="n">
        <v>284</v>
      </c>
      <c r="R6236" s="331" t="n">
        <f aca="false">A6236*F6236</f>
        <v>1.2</v>
      </c>
    </row>
    <row r="6237" s="1" customFormat="true" ht="12.75" hidden="false" customHeight="false" outlineLevel="0" collapsed="false">
      <c r="A6237" s="262" t="n">
        <v>10</v>
      </c>
      <c r="B6237" s="332" t="s">
        <v>832</v>
      </c>
      <c r="C6237" s="332" t="s">
        <v>833</v>
      </c>
      <c r="D6237" s="332" t="s">
        <v>834</v>
      </c>
      <c r="E6237" s="262"/>
      <c r="F6237" s="331" t="n">
        <v>0.03</v>
      </c>
      <c r="G6237" s="333" t="n">
        <v>36</v>
      </c>
      <c r="H6237" s="333" t="n">
        <f aca="false">A6237*G6237*(1-H6098/100)</f>
        <v>360</v>
      </c>
      <c r="I6237" s="334" t="n">
        <v>22.75</v>
      </c>
      <c r="J6237" s="334" t="n">
        <f aca="false">(A6237*I6237)/J6098*K6098</f>
        <v>206.5</v>
      </c>
      <c r="K6237" s="335" t="n">
        <f aca="false">H6237-J6237</f>
        <v>153.5</v>
      </c>
      <c r="L6237" s="330"/>
      <c r="M6237" s="262"/>
      <c r="N6237" s="262" t="n">
        <v>22.75</v>
      </c>
      <c r="O6237" s="262" t="n">
        <v>0.25</v>
      </c>
      <c r="P6237" s="262" t="n">
        <v>34.125</v>
      </c>
      <c r="Q6237" s="262" t="n">
        <v>36.4</v>
      </c>
      <c r="R6237" s="331" t="n">
        <f aca="false">A6237*F6237</f>
        <v>0.3</v>
      </c>
    </row>
    <row r="6238" s="1" customFormat="true" ht="12.75" hidden="false" customHeight="false" outlineLevel="0" collapsed="false">
      <c r="A6238" s="262" t="n">
        <v>10</v>
      </c>
      <c r="B6238" s="332" t="s">
        <v>837</v>
      </c>
      <c r="C6238" s="332" t="s">
        <v>833</v>
      </c>
      <c r="D6238" s="332" t="s">
        <v>1304</v>
      </c>
      <c r="E6238" s="262"/>
      <c r="F6238" s="331" t="n">
        <v>0.09</v>
      </c>
      <c r="G6238" s="333" t="n">
        <v>52</v>
      </c>
      <c r="H6238" s="333" t="n">
        <f aca="false">A6238*G6238*(1-H6098/100)</f>
        <v>520</v>
      </c>
      <c r="I6238" s="334" t="n">
        <v>34.58</v>
      </c>
      <c r="J6238" s="334" t="n">
        <f aca="false">(A6238*I6238)/J6098*K6098</f>
        <v>313.88</v>
      </c>
      <c r="K6238" s="335" t="n">
        <f aca="false">H6238-J6238</f>
        <v>206.12</v>
      </c>
      <c r="L6238" s="330"/>
      <c r="M6238" s="262"/>
      <c r="N6238" s="262" t="n">
        <v>34.58</v>
      </c>
      <c r="O6238" s="262" t="n">
        <v>0.38</v>
      </c>
      <c r="P6238" s="262" t="n">
        <v>51.87</v>
      </c>
      <c r="Q6238" s="262" t="n">
        <v>51.87</v>
      </c>
      <c r="R6238" s="331" t="n">
        <f aca="false">A6238*F6238</f>
        <v>0.9</v>
      </c>
    </row>
    <row r="6239" s="1" customFormat="true" ht="12.75" hidden="false" customHeight="false" outlineLevel="0" collapsed="false">
      <c r="A6239" s="262" t="n">
        <v>5</v>
      </c>
      <c r="B6239" s="332" t="s">
        <v>839</v>
      </c>
      <c r="C6239" s="332" t="s">
        <v>833</v>
      </c>
      <c r="D6239" s="332" t="s">
        <v>1317</v>
      </c>
      <c r="E6239" s="262"/>
      <c r="F6239" s="331" t="n">
        <v>0.11</v>
      </c>
      <c r="G6239" s="333" t="n">
        <v>53</v>
      </c>
      <c r="H6239" s="333" t="n">
        <f aca="false">A6239*G6239*(1-H6098/100)</f>
        <v>265</v>
      </c>
      <c r="I6239" s="334" t="n">
        <v>35.1</v>
      </c>
      <c r="J6239" s="334" t="n">
        <f aca="false">(A6239*I6239)/J6098*K6098</f>
        <v>159.3</v>
      </c>
      <c r="K6239" s="335" t="n">
        <f aca="false">H6239-J6239</f>
        <v>105.7</v>
      </c>
      <c r="L6239" s="330"/>
      <c r="M6239" s="262"/>
      <c r="N6239" s="262" t="n">
        <v>35.1</v>
      </c>
      <c r="O6239" s="262" t="n">
        <v>0.4</v>
      </c>
      <c r="P6239" s="262" t="n">
        <v>52.65</v>
      </c>
      <c r="Q6239" s="262" t="n">
        <v>52.65</v>
      </c>
      <c r="R6239" s="331" t="n">
        <f aca="false">A6239*F6239</f>
        <v>0.55</v>
      </c>
    </row>
    <row r="6240" s="1" customFormat="true" ht="12.75" hidden="false" customHeight="false" outlineLevel="0" collapsed="false">
      <c r="A6240" s="262" t="n">
        <v>10</v>
      </c>
      <c r="B6240" s="332" t="s">
        <v>841</v>
      </c>
      <c r="C6240" s="332" t="s">
        <v>842</v>
      </c>
      <c r="D6240" s="332" t="s">
        <v>834</v>
      </c>
      <c r="E6240" s="262"/>
      <c r="F6240" s="331" t="n">
        <v>0.02</v>
      </c>
      <c r="G6240" s="333" t="n">
        <v>27</v>
      </c>
      <c r="H6240" s="333" t="n">
        <f aca="false">A6240*G6240*(1-H6098/100)</f>
        <v>270</v>
      </c>
      <c r="I6240" s="334" t="n">
        <v>20.93</v>
      </c>
      <c r="J6240" s="334" t="n">
        <f aca="false">(A6240*I6240)/J6098*K6098</f>
        <v>189.98</v>
      </c>
      <c r="K6240" s="335" t="n">
        <f aca="false">H6240-J6240</f>
        <v>80.02</v>
      </c>
      <c r="L6240" s="330"/>
      <c r="M6240" s="262"/>
      <c r="N6240" s="262" t="n">
        <v>20.93</v>
      </c>
      <c r="O6240" s="262" t="n">
        <v>0.23</v>
      </c>
      <c r="P6240" s="262" t="n">
        <v>31.395</v>
      </c>
      <c r="Q6240" s="262" t="n">
        <v>27.209</v>
      </c>
      <c r="R6240" s="331" t="n">
        <f aca="false">A6240*F6240</f>
        <v>0.2</v>
      </c>
    </row>
    <row r="6241" s="1" customFormat="true" ht="12.75" hidden="false" customHeight="false" outlineLevel="0" collapsed="false">
      <c r="A6241" s="262" t="n">
        <v>10</v>
      </c>
      <c r="B6241" s="332" t="s">
        <v>844</v>
      </c>
      <c r="C6241" s="332" t="s">
        <v>842</v>
      </c>
      <c r="D6241" s="332" t="s">
        <v>1305</v>
      </c>
      <c r="E6241" s="262"/>
      <c r="F6241" s="331" t="n">
        <v>0.03</v>
      </c>
      <c r="G6241" s="333" t="n">
        <v>30</v>
      </c>
      <c r="H6241" s="333" t="n">
        <f aca="false">A6241*G6241*(1-H6098/100)</f>
        <v>300</v>
      </c>
      <c r="I6241" s="334" t="n">
        <v>22.75</v>
      </c>
      <c r="J6241" s="334" t="n">
        <f aca="false">(A6241*I6241)/J6098*K6098</f>
        <v>206.5</v>
      </c>
      <c r="K6241" s="335" t="n">
        <f aca="false">H6241-J6241</f>
        <v>93.5</v>
      </c>
      <c r="L6241" s="330"/>
      <c r="M6241" s="262"/>
      <c r="N6241" s="262" t="n">
        <v>22.75</v>
      </c>
      <c r="O6241" s="262" t="n">
        <v>0.25</v>
      </c>
      <c r="P6241" s="262" t="n">
        <v>50</v>
      </c>
      <c r="Q6241" s="262" t="n">
        <v>29.575</v>
      </c>
      <c r="R6241" s="331" t="n">
        <f aca="false">A6241*F6241</f>
        <v>0.3</v>
      </c>
    </row>
    <row r="6242" s="1" customFormat="true" ht="12.75" hidden="false" customHeight="false" outlineLevel="0" collapsed="false">
      <c r="A6242" s="262" t="n">
        <v>5</v>
      </c>
      <c r="B6242" s="332" t="s">
        <v>846</v>
      </c>
      <c r="C6242" s="332" t="s">
        <v>842</v>
      </c>
      <c r="D6242" s="332" t="s">
        <v>1328</v>
      </c>
      <c r="E6242" s="262"/>
      <c r="F6242" s="331" t="n">
        <v>0.04</v>
      </c>
      <c r="G6242" s="333" t="n">
        <v>42</v>
      </c>
      <c r="H6242" s="333" t="n">
        <f aca="false">A6242*G6242*(1-H6098/100)</f>
        <v>210</v>
      </c>
      <c r="I6242" s="334" t="n">
        <v>26.325</v>
      </c>
      <c r="J6242" s="334" t="n">
        <f aca="false">(A6242*I6242)/J6098*K6098</f>
        <v>119.475</v>
      </c>
      <c r="K6242" s="335" t="n">
        <f aca="false">H6242-J6242</f>
        <v>90.525</v>
      </c>
      <c r="L6242" s="330"/>
      <c r="M6242" s="262"/>
      <c r="N6242" s="262" t="n">
        <v>26.325</v>
      </c>
      <c r="O6242" s="262" t="n">
        <v>0.3</v>
      </c>
      <c r="P6242" s="262" t="n">
        <v>80</v>
      </c>
      <c r="Q6242" s="262" t="n">
        <v>42.12</v>
      </c>
      <c r="R6242" s="331" t="n">
        <f aca="false">A6242*F6242</f>
        <v>0.2</v>
      </c>
    </row>
    <row r="6243" s="1" customFormat="true" ht="12.75" hidden="false" customHeight="false" outlineLevel="0" collapsed="false">
      <c r="A6243" s="262" t="n">
        <v>2</v>
      </c>
      <c r="B6243" s="332" t="s">
        <v>4982</v>
      </c>
      <c r="C6243" s="332" t="s">
        <v>3110</v>
      </c>
      <c r="D6243" s="332" t="s">
        <v>4983</v>
      </c>
      <c r="E6243" s="262"/>
      <c r="F6243" s="331"/>
      <c r="G6243" s="333" t="n">
        <v>220</v>
      </c>
      <c r="H6243" s="333" t="n">
        <f aca="false">A6243*G6243*(1-H6098/100)</f>
        <v>440</v>
      </c>
      <c r="I6243" s="334" t="n">
        <v>230.7825</v>
      </c>
      <c r="J6243" s="334" t="n">
        <f aca="false">(A6243*I6243)/J6098*K6098</f>
        <v>418.959</v>
      </c>
      <c r="K6243" s="335" t="n">
        <f aca="false">H6243-J6243</f>
        <v>21.041</v>
      </c>
      <c r="L6243" s="330"/>
      <c r="M6243" s="262"/>
      <c r="N6243" s="262" t="n">
        <v>230.7825</v>
      </c>
      <c r="O6243" s="262" t="n">
        <v>2.63</v>
      </c>
      <c r="P6243" s="262" t="n">
        <v>350</v>
      </c>
      <c r="Q6243" s="262" t="n">
        <v>220</v>
      </c>
      <c r="R6243" s="331" t="n">
        <f aca="false">A6243*F6243</f>
        <v>0</v>
      </c>
    </row>
    <row r="6244" s="1" customFormat="true" ht="12.75" hidden="false" customHeight="false" outlineLevel="0" collapsed="false">
      <c r="A6244" s="262" t="n">
        <v>2</v>
      </c>
      <c r="B6244" s="332" t="s">
        <v>5409</v>
      </c>
      <c r="C6244" s="332" t="s">
        <v>3110</v>
      </c>
      <c r="D6244" s="332" t="s">
        <v>5410</v>
      </c>
      <c r="E6244" s="262"/>
      <c r="F6244" s="331" t="n">
        <v>0.32</v>
      </c>
      <c r="G6244" s="333" t="n">
        <v>220</v>
      </c>
      <c r="H6244" s="333" t="n">
        <f aca="false">A6244*G6244*(1-H6098/100)</f>
        <v>440</v>
      </c>
      <c r="I6244" s="334" t="n">
        <v>214.11</v>
      </c>
      <c r="J6244" s="334" t="n">
        <f aca="false">(A6244*I6244)/J6098*K6098</f>
        <v>388.692</v>
      </c>
      <c r="K6244" s="335" t="n">
        <f aca="false">H6244-J6244</f>
        <v>51.308</v>
      </c>
      <c r="L6244" s="330"/>
      <c r="M6244" s="262"/>
      <c r="N6244" s="262" t="n">
        <v>214.11</v>
      </c>
      <c r="O6244" s="262" t="n">
        <v>2.44</v>
      </c>
      <c r="P6244" s="262" t="n">
        <v>350</v>
      </c>
      <c r="Q6244" s="262" t="n">
        <v>220</v>
      </c>
      <c r="R6244" s="331" t="n">
        <f aca="false">A6244*F6244</f>
        <v>0.64</v>
      </c>
    </row>
    <row r="6245" s="1" customFormat="true" ht="12.75" hidden="false" customHeight="false" outlineLevel="0" collapsed="false">
      <c r="A6245" s="262" t="n">
        <v>2</v>
      </c>
      <c r="B6245" s="332" t="s">
        <v>5643</v>
      </c>
      <c r="C6245" s="332" t="s">
        <v>1919</v>
      </c>
      <c r="D6245" s="332" t="s">
        <v>5644</v>
      </c>
      <c r="E6245" s="262"/>
      <c r="F6245" s="331" t="n">
        <v>0.74</v>
      </c>
      <c r="G6245" s="333" t="n">
        <v>551</v>
      </c>
      <c r="H6245" s="333" t="n">
        <f aca="false">A6245*G6245*(1-H6098/100)</f>
        <v>1102</v>
      </c>
      <c r="I6245" s="334" t="n">
        <v>543.1725</v>
      </c>
      <c r="J6245" s="334" t="n">
        <f aca="false">(A6245*I6245)/J6098*K6098</f>
        <v>986.067</v>
      </c>
      <c r="K6245" s="335" t="n">
        <f aca="false">H6245-J6245</f>
        <v>115.933</v>
      </c>
      <c r="L6245" s="330"/>
      <c r="M6245" s="262"/>
      <c r="N6245" s="262" t="n">
        <v>543.1725</v>
      </c>
      <c r="O6245" s="262" t="n">
        <v>6.19</v>
      </c>
      <c r="P6245" s="262"/>
      <c r="Q6245" s="262" t="n">
        <v>551</v>
      </c>
      <c r="R6245" s="331" t="n">
        <f aca="false">A6245*F6245</f>
        <v>1.48</v>
      </c>
    </row>
    <row r="6246" s="1" customFormat="true" ht="12.75" hidden="false" customHeight="false" outlineLevel="0" collapsed="false">
      <c r="A6246" s="262" t="n">
        <v>2</v>
      </c>
      <c r="B6246" s="332" t="s">
        <v>2305</v>
      </c>
      <c r="C6246" s="332" t="s">
        <v>1866</v>
      </c>
      <c r="D6246" s="332" t="s">
        <v>2306</v>
      </c>
      <c r="E6246" s="262"/>
      <c r="F6246" s="331" t="n">
        <v>0.8</v>
      </c>
      <c r="G6246" s="333" t="n">
        <v>379</v>
      </c>
      <c r="H6246" s="333" t="n">
        <f aca="false">A6246*G6246*(1-H6098/100)</f>
        <v>758</v>
      </c>
      <c r="I6246" s="334" t="n">
        <v>280.8</v>
      </c>
      <c r="J6246" s="334" t="n">
        <f aca="false">(A6246*I6246)/J6098*K6098</f>
        <v>509.76</v>
      </c>
      <c r="K6246" s="335" t="n">
        <f aca="false">H6246-J6246</f>
        <v>248.24</v>
      </c>
      <c r="L6246" s="330"/>
      <c r="M6246" s="262"/>
      <c r="N6246" s="262" t="n">
        <v>280.8</v>
      </c>
      <c r="O6246" s="262" t="n">
        <v>3.2</v>
      </c>
      <c r="P6246" s="262" t="n">
        <v>450</v>
      </c>
      <c r="Q6246" s="262" t="n">
        <v>379</v>
      </c>
      <c r="R6246" s="331" t="n">
        <f aca="false">A6246*F6246</f>
        <v>1.6</v>
      </c>
    </row>
    <row r="6247" s="1" customFormat="true" ht="12.75" hidden="false" customHeight="false" outlineLevel="0" collapsed="false">
      <c r="A6247" s="262" t="n">
        <v>2</v>
      </c>
      <c r="B6247" s="332" t="s">
        <v>1865</v>
      </c>
      <c r="C6247" s="332" t="s">
        <v>1866</v>
      </c>
      <c r="D6247" s="332" t="s">
        <v>1867</v>
      </c>
      <c r="E6247" s="262"/>
      <c r="F6247" s="331" t="n">
        <v>0.63</v>
      </c>
      <c r="G6247" s="333" t="n">
        <v>308</v>
      </c>
      <c r="H6247" s="333" t="n">
        <f aca="false">A6247*G6247*(1-H6098/100)</f>
        <v>616</v>
      </c>
      <c r="I6247" s="334" t="n">
        <v>228.15</v>
      </c>
      <c r="J6247" s="334" t="n">
        <f aca="false">(A6247*I6247)/J6098*K6098</f>
        <v>414.18</v>
      </c>
      <c r="K6247" s="335" t="n">
        <f aca="false">H6247-J6247</f>
        <v>201.82</v>
      </c>
      <c r="L6247" s="330"/>
      <c r="M6247" s="262"/>
      <c r="N6247" s="262" t="n">
        <v>228.15</v>
      </c>
      <c r="O6247" s="262" t="n">
        <v>2.6</v>
      </c>
      <c r="P6247" s="262" t="n">
        <v>370</v>
      </c>
      <c r="Q6247" s="262" t="n">
        <v>308</v>
      </c>
      <c r="R6247" s="331" t="n">
        <f aca="false">A6247*F6247</f>
        <v>1.26</v>
      </c>
    </row>
    <row r="6248" s="1" customFormat="true" ht="12.75" hidden="false" customHeight="false" outlineLevel="0" collapsed="false">
      <c r="A6248" s="262" t="n">
        <v>6</v>
      </c>
      <c r="B6248" s="332" t="s">
        <v>2627</v>
      </c>
      <c r="C6248" s="332" t="s">
        <v>2628</v>
      </c>
      <c r="D6248" s="332" t="s">
        <v>2629</v>
      </c>
      <c r="E6248" s="262"/>
      <c r="F6248" s="331" t="n">
        <v>0.11</v>
      </c>
      <c r="G6248" s="333" t="n">
        <v>178</v>
      </c>
      <c r="H6248" s="333" t="n">
        <f aca="false">A6248*G6248*(1-H6098/100)</f>
        <v>1068</v>
      </c>
      <c r="I6248" s="334" t="n">
        <v>131.625</v>
      </c>
      <c r="J6248" s="334" t="n">
        <f aca="false">(A6248*I6248)/J6098*K6098</f>
        <v>716.85</v>
      </c>
      <c r="K6248" s="335" t="n">
        <f aca="false">H6248-J6248</f>
        <v>351.15</v>
      </c>
      <c r="L6248" s="330"/>
      <c r="M6248" s="262"/>
      <c r="N6248" s="262" t="n">
        <v>131.625</v>
      </c>
      <c r="O6248" s="262" t="n">
        <v>1.5</v>
      </c>
      <c r="P6248" s="262" t="n">
        <v>240</v>
      </c>
      <c r="Q6248" s="262" t="n">
        <v>178</v>
      </c>
      <c r="R6248" s="331" t="n">
        <f aca="false">A6248*F6248</f>
        <v>0.66</v>
      </c>
    </row>
    <row r="6249" s="1" customFormat="true" ht="12.75" hidden="false" customHeight="false" outlineLevel="0" collapsed="false">
      <c r="A6249" s="262" t="n">
        <v>1</v>
      </c>
      <c r="B6249" s="332" t="s">
        <v>5645</v>
      </c>
      <c r="C6249" s="332" t="s">
        <v>2628</v>
      </c>
      <c r="D6249" s="332" t="s">
        <v>5646</v>
      </c>
      <c r="E6249" s="262"/>
      <c r="F6249" s="331" t="n">
        <v>0.81</v>
      </c>
      <c r="G6249" s="333" t="n">
        <v>600</v>
      </c>
      <c r="H6249" s="333" t="n">
        <f aca="false">A6249*G6249*(1-H6098/100)</f>
        <v>600</v>
      </c>
      <c r="I6249" s="334" t="n">
        <v>444.2563</v>
      </c>
      <c r="J6249" s="334" t="n">
        <f aca="false">(A6249*I6249)/J6098*K6098</f>
        <v>403.248026153846</v>
      </c>
      <c r="K6249" s="335" t="n">
        <f aca="false">H6249-J6249</f>
        <v>196.751973846154</v>
      </c>
      <c r="L6249" s="330"/>
      <c r="M6249" s="262"/>
      <c r="N6249" s="262" t="n">
        <v>444.2563</v>
      </c>
      <c r="O6249" s="262" t="n">
        <v>5.06275</v>
      </c>
      <c r="P6249" s="262" t="n">
        <v>800</v>
      </c>
      <c r="Q6249" s="262" t="n">
        <v>600</v>
      </c>
      <c r="R6249" s="331" t="n">
        <f aca="false">A6249*F6249</f>
        <v>0.81</v>
      </c>
    </row>
    <row r="6250" s="1" customFormat="true" ht="12.75" hidden="false" customHeight="false" outlineLevel="0" collapsed="false">
      <c r="A6250" s="262" t="n">
        <v>1</v>
      </c>
      <c r="B6250" s="332" t="s">
        <v>3939</v>
      </c>
      <c r="C6250" s="332" t="s">
        <v>1570</v>
      </c>
      <c r="D6250" s="332" t="s">
        <v>3940</v>
      </c>
      <c r="E6250" s="262"/>
      <c r="F6250" s="331" t="n">
        <v>1.37</v>
      </c>
      <c r="G6250" s="333" t="n">
        <v>521</v>
      </c>
      <c r="H6250" s="333" t="n">
        <f aca="false">A6250*G6250*(1-H6098/100)</f>
        <v>521</v>
      </c>
      <c r="I6250" s="334" t="n">
        <v>386.1</v>
      </c>
      <c r="J6250" s="334" t="n">
        <f aca="false">(A6250*I6250)/J6098*K6098</f>
        <v>350.46</v>
      </c>
      <c r="K6250" s="335" t="n">
        <f aca="false">H6250-J6250</f>
        <v>170.54</v>
      </c>
      <c r="L6250" s="330"/>
      <c r="M6250" s="262"/>
      <c r="N6250" s="262" t="n">
        <v>386.1</v>
      </c>
      <c r="O6250" s="262" t="n">
        <v>4.4</v>
      </c>
      <c r="P6250" s="262" t="n">
        <v>690</v>
      </c>
      <c r="Q6250" s="262" t="n">
        <v>521</v>
      </c>
      <c r="R6250" s="331" t="n">
        <f aca="false">A6250*F6250</f>
        <v>1.37</v>
      </c>
    </row>
    <row r="6251" s="1" customFormat="true" ht="12.75" hidden="false" customHeight="false" outlineLevel="0" collapsed="false">
      <c r="A6251" s="262" t="n">
        <v>1</v>
      </c>
      <c r="B6251" s="332" t="s">
        <v>5647</v>
      </c>
      <c r="C6251" s="332" t="s">
        <v>1846</v>
      </c>
      <c r="D6251" s="332" t="s">
        <v>5648</v>
      </c>
      <c r="E6251" s="262"/>
      <c r="F6251" s="331"/>
      <c r="G6251" s="333" t="n">
        <v>2157</v>
      </c>
      <c r="H6251" s="333" t="n">
        <f aca="false">A6251*G6251*(1-H6098/100)</f>
        <v>2157</v>
      </c>
      <c r="I6251" s="334" t="n">
        <v>1597.9275</v>
      </c>
      <c r="J6251" s="334" t="n">
        <f aca="false">(A6251*I6251)/J6098*K6098</f>
        <v>1450.4265</v>
      </c>
      <c r="K6251" s="335" t="n">
        <f aca="false">H6251-J6251</f>
        <v>706.5735</v>
      </c>
      <c r="L6251" s="330"/>
      <c r="M6251" s="262"/>
      <c r="N6251" s="262" t="n">
        <v>1597.9275</v>
      </c>
      <c r="O6251" s="262" t="n">
        <v>18.21</v>
      </c>
      <c r="P6251" s="262" t="n">
        <v>2880</v>
      </c>
      <c r="Q6251" s="262" t="n">
        <v>2157</v>
      </c>
      <c r="R6251" s="331" t="n">
        <f aca="false">A6251*F6251</f>
        <v>0</v>
      </c>
    </row>
    <row r="6252" s="1" customFormat="true" ht="12.75" hidden="false" customHeight="false" outlineLevel="0" collapsed="false">
      <c r="A6252" s="262" t="n">
        <v>1</v>
      </c>
      <c r="B6252" s="332" t="s">
        <v>5649</v>
      </c>
      <c r="C6252" s="332" t="s">
        <v>2628</v>
      </c>
      <c r="D6252" s="332" t="s">
        <v>5650</v>
      </c>
      <c r="E6252" s="262"/>
      <c r="F6252" s="331" t="n">
        <v>1.74</v>
      </c>
      <c r="G6252" s="333" t="n">
        <v>922</v>
      </c>
      <c r="H6252" s="333" t="n">
        <f aca="false">A6252*G6252*(1-H6098/100)</f>
        <v>922</v>
      </c>
      <c r="I6252" s="334" t="n">
        <v>709.4588</v>
      </c>
      <c r="J6252" s="334" t="n">
        <f aca="false">(A6252*I6252)/J6098*K6098</f>
        <v>643.970295384615</v>
      </c>
      <c r="K6252" s="335" t="n">
        <f aca="false">H6252-J6252</f>
        <v>278.029704615385</v>
      </c>
      <c r="L6252" s="330"/>
      <c r="M6252" s="262"/>
      <c r="N6252" s="262" t="n">
        <v>709.4588</v>
      </c>
      <c r="O6252" s="262" t="n">
        <v>8.085</v>
      </c>
      <c r="P6252" s="262" t="n">
        <v>1280</v>
      </c>
      <c r="Q6252" s="262" t="n">
        <v>922</v>
      </c>
      <c r="R6252" s="331" t="n">
        <f aca="false">A6252*F6252</f>
        <v>1.74</v>
      </c>
    </row>
    <row r="6253" s="1" customFormat="true" ht="12.75" hidden="false" customHeight="false" outlineLevel="0" collapsed="false">
      <c r="A6253" s="262" t="n">
        <v>1</v>
      </c>
      <c r="B6253" s="332" t="s">
        <v>5651</v>
      </c>
      <c r="C6253" s="332" t="s">
        <v>2628</v>
      </c>
      <c r="D6253" s="332" t="s">
        <v>5652</v>
      </c>
      <c r="E6253" s="262"/>
      <c r="F6253" s="331" t="n">
        <v>1.1317</v>
      </c>
      <c r="G6253" s="333" t="n">
        <v>1097</v>
      </c>
      <c r="H6253" s="333" t="n">
        <f aca="false">A6253*G6253*(1-H6098/100)</f>
        <v>1097</v>
      </c>
      <c r="I6253" s="334" t="n">
        <v>783.6075</v>
      </c>
      <c r="J6253" s="334" t="n">
        <f aca="false">(A6253*I6253)/J6098*K6098</f>
        <v>711.2745</v>
      </c>
      <c r="K6253" s="335" t="n">
        <f aca="false">H6253-J6253</f>
        <v>385.7255</v>
      </c>
      <c r="L6253" s="330"/>
      <c r="M6253" s="262"/>
      <c r="N6253" s="262" t="n">
        <v>783.6075</v>
      </c>
      <c r="O6253" s="262" t="n">
        <v>8.93</v>
      </c>
      <c r="P6253" s="262" t="n">
        <v>1410</v>
      </c>
      <c r="Q6253" s="262" t="n">
        <v>1097</v>
      </c>
      <c r="R6253" s="331" t="n">
        <f aca="false">A6253*F6253</f>
        <v>1.1317</v>
      </c>
    </row>
    <row r="6254" s="1" customFormat="true" ht="12.75" hidden="false" customHeight="false" outlineLevel="0" collapsed="false">
      <c r="A6254" s="262" t="n">
        <v>2</v>
      </c>
      <c r="B6254" s="332" t="s">
        <v>5389</v>
      </c>
      <c r="C6254" s="332" t="s">
        <v>1562</v>
      </c>
      <c r="D6254" s="332" t="s">
        <v>5390</v>
      </c>
      <c r="E6254" s="262"/>
      <c r="F6254" s="331" t="n">
        <v>0.5</v>
      </c>
      <c r="G6254" s="333" t="n">
        <v>178</v>
      </c>
      <c r="H6254" s="333" t="n">
        <f aca="false">A6254*G6254*(1-H6098/100)</f>
        <v>356</v>
      </c>
      <c r="I6254" s="334" t="n">
        <v>131.625</v>
      </c>
      <c r="J6254" s="334" t="n">
        <f aca="false">(A6254*I6254)/J6098*K6098</f>
        <v>238.95</v>
      </c>
      <c r="K6254" s="335" t="n">
        <f aca="false">H6254-J6254</f>
        <v>117.05</v>
      </c>
      <c r="L6254" s="330"/>
      <c r="M6254" s="262"/>
      <c r="N6254" s="262" t="n">
        <v>131.625</v>
      </c>
      <c r="O6254" s="262" t="n">
        <v>1.5</v>
      </c>
      <c r="P6254" s="262" t="n">
        <v>300</v>
      </c>
      <c r="Q6254" s="262" t="n">
        <v>178</v>
      </c>
      <c r="R6254" s="331" t="n">
        <f aca="false">A6254*F6254</f>
        <v>1</v>
      </c>
    </row>
    <row r="6255" s="1" customFormat="true" ht="12.75" hidden="false" customHeight="false" outlineLevel="0" collapsed="false">
      <c r="A6255" s="262" t="n">
        <v>2</v>
      </c>
      <c r="B6255" s="332" t="s">
        <v>3577</v>
      </c>
      <c r="C6255" s="332" t="s">
        <v>1565</v>
      </c>
      <c r="D6255" s="332" t="s">
        <v>3578</v>
      </c>
      <c r="E6255" s="262"/>
      <c r="F6255" s="331" t="n">
        <v>0.17</v>
      </c>
      <c r="G6255" s="333" t="n">
        <v>214</v>
      </c>
      <c r="H6255" s="333" t="n">
        <f aca="false">A6255*G6255*(1-H6098/100)</f>
        <v>428</v>
      </c>
      <c r="I6255" s="334" t="n">
        <v>158.8275</v>
      </c>
      <c r="J6255" s="334" t="n">
        <f aca="false">(A6255*I6255)/J6098*K6098</f>
        <v>288.333</v>
      </c>
      <c r="K6255" s="335" t="n">
        <f aca="false">H6255-J6255</f>
        <v>139.667</v>
      </c>
      <c r="L6255" s="330"/>
      <c r="M6255" s="262"/>
      <c r="N6255" s="262" t="n">
        <v>158.8275</v>
      </c>
      <c r="O6255" s="262" t="n">
        <v>1.81</v>
      </c>
      <c r="P6255" s="262" t="n">
        <v>300</v>
      </c>
      <c r="Q6255" s="262" t="n">
        <v>214</v>
      </c>
      <c r="R6255" s="331" t="n">
        <f aca="false">A6255*F6255</f>
        <v>0.34</v>
      </c>
    </row>
    <row r="6256" s="1" customFormat="true" ht="12.75" hidden="false" customHeight="false" outlineLevel="0" collapsed="false">
      <c r="A6256" s="262" t="n">
        <v>2</v>
      </c>
      <c r="B6256" s="332" t="s">
        <v>3451</v>
      </c>
      <c r="C6256" s="332" t="s">
        <v>3452</v>
      </c>
      <c r="D6256" s="332" t="s">
        <v>3453</v>
      </c>
      <c r="E6256" s="262"/>
      <c r="F6256" s="331" t="n">
        <v>0.36</v>
      </c>
      <c r="G6256" s="333" t="n">
        <v>224</v>
      </c>
      <c r="H6256" s="333" t="n">
        <f aca="false">A6256*G6256*(1-H6098/100)</f>
        <v>448</v>
      </c>
      <c r="I6256" s="334" t="n">
        <v>165.8475</v>
      </c>
      <c r="J6256" s="334" t="n">
        <f aca="false">(A6256*I6256)/J6098*K6098</f>
        <v>301.077</v>
      </c>
      <c r="K6256" s="335" t="n">
        <f aca="false">H6256-J6256</f>
        <v>146.923</v>
      </c>
      <c r="L6256" s="330"/>
      <c r="M6256" s="262"/>
      <c r="N6256" s="262" t="n">
        <v>165.8475</v>
      </c>
      <c r="O6256" s="262" t="n">
        <v>1.89</v>
      </c>
      <c r="P6256" s="262" t="n">
        <v>300</v>
      </c>
      <c r="Q6256" s="262" t="n">
        <v>224</v>
      </c>
      <c r="R6256" s="331" t="n">
        <f aca="false">A6256*F6256</f>
        <v>0.72</v>
      </c>
    </row>
    <row r="6257" s="1" customFormat="true" ht="12.75" hidden="false" customHeight="false" outlineLevel="0" collapsed="false">
      <c r="A6257" s="262" t="n">
        <v>1</v>
      </c>
      <c r="B6257" s="332" t="s">
        <v>5653</v>
      </c>
      <c r="C6257" s="332" t="s">
        <v>1922</v>
      </c>
      <c r="D6257" s="332" t="s">
        <v>5654</v>
      </c>
      <c r="E6257" s="262"/>
      <c r="F6257" s="331" t="n">
        <v>1</v>
      </c>
      <c r="G6257" s="333" t="n">
        <v>474</v>
      </c>
      <c r="H6257" s="333" t="n">
        <f aca="false">A6257*G6257*(1-H6098/100)</f>
        <v>474</v>
      </c>
      <c r="I6257" s="334" t="n">
        <v>351</v>
      </c>
      <c r="J6257" s="334" t="n">
        <f aca="false">(A6257*I6257)/J6098*K6098</f>
        <v>318.6</v>
      </c>
      <c r="K6257" s="335" t="n">
        <f aca="false">H6257-J6257</f>
        <v>155.4</v>
      </c>
      <c r="L6257" s="330"/>
      <c r="M6257" s="262"/>
      <c r="N6257" s="262" t="n">
        <v>351</v>
      </c>
      <c r="O6257" s="262" t="n">
        <v>4</v>
      </c>
      <c r="P6257" s="262" t="n">
        <v>702</v>
      </c>
      <c r="Q6257" s="262" t="n">
        <v>474</v>
      </c>
      <c r="R6257" s="331" t="n">
        <f aca="false">A6257*F6257</f>
        <v>1</v>
      </c>
    </row>
    <row r="6258" s="1" customFormat="true" ht="12.75" hidden="false" customHeight="false" outlineLevel="0" collapsed="false">
      <c r="A6258" s="336" t="n">
        <f aca="false">SUM(A6099:A6257)</f>
        <v>679</v>
      </c>
      <c r="B6258" s="336" t="s">
        <v>377</v>
      </c>
      <c r="C6258" s="336"/>
      <c r="D6258" s="336"/>
      <c r="E6258" s="336"/>
      <c r="F6258" s="337" t="n">
        <f aca="false">R6258</f>
        <v>25.5617</v>
      </c>
      <c r="G6258" s="338"/>
      <c r="H6258" s="339" t="n">
        <f aca="false">SUM(H6099:H6257)</f>
        <v>264518</v>
      </c>
      <c r="I6258" s="340"/>
      <c r="J6258" s="341" t="n">
        <f aca="false">SUM(J6099:J6257)</f>
        <v>175130.401555385</v>
      </c>
      <c r="K6258" s="335" t="n">
        <f aca="false">SUM(K6099:K6257)</f>
        <v>89387.5984446154</v>
      </c>
      <c r="L6258" s="330"/>
      <c r="M6258" s="262"/>
      <c r="N6258" s="262"/>
      <c r="O6258" s="262"/>
      <c r="P6258" s="262"/>
      <c r="Q6258" s="262"/>
      <c r="R6258" s="331" t="n">
        <f aca="false">SUM(R6099:R6257)</f>
        <v>25.5617</v>
      </c>
    </row>
    <row r="6259" s="1" customFormat="true" ht="12.75" hidden="false" customHeight="false" outlineLevel="0" collapsed="false">
      <c r="A6259" s="262"/>
      <c r="B6259" s="272" t="s">
        <v>914</v>
      </c>
      <c r="C6259" s="342"/>
      <c r="D6259" s="342"/>
      <c r="E6259" s="262"/>
      <c r="F6259" s="262"/>
      <c r="G6259" s="333"/>
      <c r="H6259" s="343" t="n">
        <v>0</v>
      </c>
      <c r="I6259" s="344" t="n">
        <f aca="false">K6260/J6260</f>
        <v>0.510405946944321</v>
      </c>
      <c r="J6259" s="345"/>
      <c r="K6259" s="335"/>
      <c r="L6259" s="330"/>
      <c r="M6259" s="262"/>
      <c r="N6259" s="262"/>
      <c r="O6259" s="262"/>
      <c r="P6259" s="262"/>
      <c r="Q6259" s="262"/>
      <c r="R6259" s="331"/>
    </row>
    <row r="6260" s="1" customFormat="true" ht="13.5" hidden="false" customHeight="false" outlineLevel="0" collapsed="false">
      <c r="A6260" s="346"/>
      <c r="B6260" s="346" t="s">
        <v>915</v>
      </c>
      <c r="C6260" s="346"/>
      <c r="D6260" s="346"/>
      <c r="E6260" s="346"/>
      <c r="F6260" s="347"/>
      <c r="G6260" s="348"/>
      <c r="H6260" s="349" t="n">
        <f aca="false">SUM(H6258:H6259)</f>
        <v>264518</v>
      </c>
      <c r="I6260" s="350" t="n">
        <f aca="false">K6260/H6260</f>
        <v>0.337926335616538</v>
      </c>
      <c r="J6260" s="351" t="n">
        <f aca="false">SUM(J6258:J6259)</f>
        <v>175130.401555385</v>
      </c>
      <c r="K6260" s="352" t="n">
        <f aca="false">H6260-J6260</f>
        <v>89387.5984446153</v>
      </c>
      <c r="L6260" s="330"/>
      <c r="M6260" s="262"/>
      <c r="N6260" s="262"/>
      <c r="O6260" s="262"/>
      <c r="P6260" s="262"/>
      <c r="Q6260" s="262"/>
      <c r="R6260" s="331"/>
    </row>
    <row r="6261" s="1" customFormat="true" ht="13.5" hidden="false" customHeight="false" outlineLevel="0" collapsed="false">
      <c r="A6261" s="262"/>
      <c r="B6261" s="332"/>
      <c r="C6261" s="342"/>
      <c r="D6261" s="342"/>
      <c r="E6261" s="262"/>
      <c r="F6261" s="262"/>
      <c r="G6261" s="262"/>
      <c r="H6261" s="262"/>
      <c r="I6261" s="354"/>
      <c r="J6261" s="354"/>
      <c r="K6261" s="355"/>
      <c r="L6261" s="330"/>
      <c r="M6261" s="262"/>
      <c r="N6261" s="262"/>
      <c r="O6261" s="262"/>
      <c r="P6261" s="262"/>
      <c r="Q6261" s="262"/>
      <c r="R6261" s="331"/>
    </row>
    <row r="6262" s="1" customFormat="true" ht="13.5" hidden="false" customHeight="false" outlineLevel="0" collapsed="false">
      <c r="A6262" s="322"/>
      <c r="B6262" s="323" t="s">
        <v>5655</v>
      </c>
      <c r="C6262" s="324"/>
      <c r="D6262" s="325" t="n">
        <v>42821</v>
      </c>
      <c r="E6262" s="322"/>
      <c r="F6262" s="322" t="s">
        <v>5656</v>
      </c>
      <c r="G6262" s="324"/>
      <c r="H6262" s="326" t="n">
        <v>0</v>
      </c>
      <c r="I6262" s="327" t="s">
        <v>358</v>
      </c>
      <c r="J6262" s="328" t="n">
        <v>65</v>
      </c>
      <c r="K6262" s="329" t="n">
        <v>59</v>
      </c>
      <c r="L6262" s="330"/>
      <c r="M6262" s="262"/>
      <c r="N6262" s="262"/>
      <c r="O6262" s="262"/>
      <c r="P6262" s="262"/>
      <c r="Q6262" s="262"/>
      <c r="R6262" s="331"/>
    </row>
    <row r="6263" s="1" customFormat="true" ht="12.75" hidden="false" customHeight="false" outlineLevel="0" collapsed="false">
      <c r="A6263" s="262" t="n">
        <v>10</v>
      </c>
      <c r="B6263" s="332" t="s">
        <v>3144</v>
      </c>
      <c r="C6263" s="332" t="s">
        <v>833</v>
      </c>
      <c r="D6263" s="332" t="s">
        <v>3145</v>
      </c>
      <c r="E6263" s="262"/>
      <c r="F6263" s="331" t="n">
        <v>0.22</v>
      </c>
      <c r="G6263" s="333" t="n">
        <v>75</v>
      </c>
      <c r="H6263" s="333" t="n">
        <f aca="false">A6263*G6263*(1-H6262/100)</f>
        <v>750</v>
      </c>
      <c r="I6263" s="334" t="n">
        <v>50.05</v>
      </c>
      <c r="J6263" s="334" t="n">
        <f aca="false">(A6263*I6263)/J6262*K6262</f>
        <v>454.3</v>
      </c>
      <c r="K6263" s="335" t="n">
        <f aca="false">H6263-J6263</f>
        <v>295.7</v>
      </c>
      <c r="L6263" s="330"/>
      <c r="M6263" s="262"/>
      <c r="N6263" s="262" t="n">
        <v>50.05</v>
      </c>
      <c r="O6263" s="262" t="n">
        <v>0.55</v>
      </c>
      <c r="P6263" s="262" t="n">
        <v>75.075</v>
      </c>
      <c r="Q6263" s="262" t="n">
        <v>75.075</v>
      </c>
      <c r="R6263" s="331" t="n">
        <f aca="false">A6263*F6263</f>
        <v>2.2</v>
      </c>
    </row>
    <row r="6264" s="1" customFormat="true" ht="12.75" hidden="false" customHeight="false" outlineLevel="0" collapsed="false">
      <c r="A6264" s="262" t="n">
        <v>50</v>
      </c>
      <c r="B6264" s="332" t="s">
        <v>2337</v>
      </c>
      <c r="C6264" s="332" t="s">
        <v>2173</v>
      </c>
      <c r="D6264" s="332" t="s">
        <v>2174</v>
      </c>
      <c r="E6264" s="262"/>
      <c r="F6264" s="331"/>
      <c r="G6264" s="333" t="n">
        <v>31</v>
      </c>
      <c r="H6264" s="333" t="n">
        <f aca="false">A6264*G6264*(1-H6262/100)</f>
        <v>1550</v>
      </c>
      <c r="I6264" s="334" t="n">
        <v>20.735</v>
      </c>
      <c r="J6264" s="334" t="n">
        <f aca="false">(A6264*I6264)/J6262*K6262</f>
        <v>941.05</v>
      </c>
      <c r="K6264" s="335" t="n">
        <f aca="false">H6264-J6264</f>
        <v>608.95</v>
      </c>
      <c r="L6264" s="330"/>
      <c r="M6264" s="262"/>
      <c r="N6264" s="262" t="n">
        <v>20.735</v>
      </c>
      <c r="O6264" s="262" t="n">
        <v>0.22</v>
      </c>
      <c r="P6264" s="262" t="n">
        <v>40</v>
      </c>
      <c r="Q6264" s="262" t="n">
        <v>31</v>
      </c>
      <c r="R6264" s="331" t="n">
        <f aca="false">A6264*F6264</f>
        <v>0</v>
      </c>
    </row>
    <row r="6265" s="1" customFormat="true" ht="12.75" hidden="false" customHeight="false" outlineLevel="0" collapsed="false">
      <c r="A6265" s="262" t="n">
        <v>12</v>
      </c>
      <c r="B6265" s="332" t="s">
        <v>4493</v>
      </c>
      <c r="C6265" s="332" t="s">
        <v>3234</v>
      </c>
      <c r="D6265" s="332" t="s">
        <v>1145</v>
      </c>
      <c r="E6265" s="262"/>
      <c r="F6265" s="331" t="n">
        <v>0.76</v>
      </c>
      <c r="G6265" s="333" t="n">
        <v>668</v>
      </c>
      <c r="H6265" s="333" t="n">
        <f aca="false">A6265*G6265*(1-H6262/100)</f>
        <v>8016</v>
      </c>
      <c r="I6265" s="334" t="n">
        <v>514.215</v>
      </c>
      <c r="J6265" s="334" t="n">
        <f aca="false">(A6265*I6265)/J6262*K6262</f>
        <v>5600.988</v>
      </c>
      <c r="K6265" s="335" t="n">
        <f aca="false">H6265-J6265</f>
        <v>2415.012</v>
      </c>
      <c r="L6265" s="330"/>
      <c r="M6265" s="262"/>
      <c r="N6265" s="262" t="n">
        <v>514.215</v>
      </c>
      <c r="O6265" s="262" t="n">
        <v>5.86</v>
      </c>
      <c r="P6265" s="262" t="n">
        <v>930</v>
      </c>
      <c r="Q6265" s="262" t="n">
        <v>668</v>
      </c>
      <c r="R6265" s="331" t="n">
        <f aca="false">A6265*F6265</f>
        <v>9.12</v>
      </c>
    </row>
    <row r="6266" s="1" customFormat="true" ht="12.75" hidden="false" customHeight="false" outlineLevel="0" collapsed="false">
      <c r="A6266" s="262" t="n">
        <v>6</v>
      </c>
      <c r="B6266" s="332" t="s">
        <v>5657</v>
      </c>
      <c r="C6266" s="332" t="s">
        <v>1570</v>
      </c>
      <c r="D6266" s="332" t="s">
        <v>5658</v>
      </c>
      <c r="E6266" s="262"/>
      <c r="F6266" s="331"/>
      <c r="G6266" s="333" t="n">
        <v>0</v>
      </c>
      <c r="H6266" s="333" t="n">
        <f aca="false">A6266*G6266*(1-H6262/100)</f>
        <v>0</v>
      </c>
      <c r="I6266" s="334"/>
      <c r="J6266" s="334" t="n">
        <f aca="false">(A6266*I6266)/J6262*K6262</f>
        <v>0</v>
      </c>
      <c r="K6266" s="335" t="n">
        <f aca="false">H6266-J6266</f>
        <v>0</v>
      </c>
      <c r="L6266" s="330"/>
      <c r="M6266" s="262"/>
      <c r="N6266" s="262"/>
      <c r="O6266" s="262"/>
      <c r="P6266" s="262" t="n">
        <v>0</v>
      </c>
      <c r="Q6266" s="262" t="n">
        <v>0</v>
      </c>
      <c r="R6266" s="331" t="n">
        <f aca="false">A6266*F6266</f>
        <v>0</v>
      </c>
    </row>
    <row r="6267" s="1" customFormat="true" ht="12.75" hidden="false" customHeight="false" outlineLevel="0" collapsed="false">
      <c r="A6267" s="262" t="n">
        <v>4</v>
      </c>
      <c r="B6267" s="332" t="s">
        <v>5659</v>
      </c>
      <c r="C6267" s="332" t="s">
        <v>4590</v>
      </c>
      <c r="D6267" s="332" t="s">
        <v>5660</v>
      </c>
      <c r="E6267" s="262"/>
      <c r="F6267" s="331"/>
      <c r="G6267" s="333" t="n">
        <v>809</v>
      </c>
      <c r="H6267" s="333" t="n">
        <f aca="false">A6267*G6267*(1-H6262/100)</f>
        <v>3236</v>
      </c>
      <c r="I6267" s="334" t="n">
        <v>522.1125</v>
      </c>
      <c r="J6267" s="334" t="n">
        <f aca="false">(A6267*I6267)/J6262*K6262</f>
        <v>1895.67</v>
      </c>
      <c r="K6267" s="335" t="n">
        <f aca="false">H6267-J6267</f>
        <v>1340.33</v>
      </c>
      <c r="L6267" s="330"/>
      <c r="M6267" s="262"/>
      <c r="N6267" s="262" t="n">
        <v>522.1125</v>
      </c>
      <c r="O6267" s="262" t="n">
        <v>5.95</v>
      </c>
      <c r="P6267" s="262" t="n">
        <v>940</v>
      </c>
      <c r="Q6267" s="262" t="n">
        <v>809</v>
      </c>
      <c r="R6267" s="331" t="n">
        <f aca="false">A6267*F6267</f>
        <v>0</v>
      </c>
    </row>
    <row r="6268" s="1" customFormat="true" ht="12.75" hidden="false" customHeight="false" outlineLevel="0" collapsed="false">
      <c r="A6268" s="262"/>
      <c r="B6268" s="272" t="s">
        <v>5661</v>
      </c>
      <c r="C6268" s="332"/>
      <c r="D6268" s="332"/>
      <c r="E6268" s="262"/>
      <c r="F6268" s="331"/>
      <c r="G6268" s="333"/>
      <c r="H6268" s="333"/>
      <c r="I6268" s="334"/>
      <c r="J6268" s="334"/>
      <c r="K6268" s="335"/>
      <c r="L6268" s="330"/>
      <c r="M6268" s="262"/>
      <c r="N6268" s="262"/>
      <c r="O6268" s="262"/>
      <c r="P6268" s="262"/>
      <c r="Q6268" s="262"/>
      <c r="R6268" s="331"/>
    </row>
    <row r="6269" s="1" customFormat="true" ht="12.75" hidden="false" customHeight="false" outlineLevel="0" collapsed="false">
      <c r="A6269" s="262" t="n">
        <v>24</v>
      </c>
      <c r="B6269" s="332" t="s">
        <v>5406</v>
      </c>
      <c r="C6269" s="332" t="s">
        <v>1532</v>
      </c>
      <c r="D6269" s="332" t="s">
        <v>5408</v>
      </c>
      <c r="E6269" s="262"/>
      <c r="F6269" s="331" t="n">
        <v>0.5</v>
      </c>
      <c r="G6269" s="333" t="n">
        <v>186</v>
      </c>
      <c r="H6269" s="333" t="n">
        <f aca="false">A6269*G6269*(1-H6262/100)</f>
        <v>4464</v>
      </c>
      <c r="I6269" s="334" t="n">
        <v>103.2353</v>
      </c>
      <c r="J6269" s="334" t="n">
        <f aca="false">(A6269*I6269)/J6262*K6262</f>
        <v>2248.94130461538</v>
      </c>
      <c r="K6269" s="335" t="n">
        <f aca="false">H6269-J6269</f>
        <v>2215.05869538462</v>
      </c>
      <c r="L6269" s="330"/>
      <c r="M6269" s="262"/>
      <c r="N6269" s="262" t="n">
        <v>103.2353</v>
      </c>
      <c r="O6269" s="262" t="n">
        <v>1.17647058823529</v>
      </c>
      <c r="P6269" s="262"/>
      <c r="Q6269" s="262" t="n">
        <v>186</v>
      </c>
      <c r="R6269" s="331" t="n">
        <f aca="false">A6269*F6269</f>
        <v>12</v>
      </c>
    </row>
    <row r="6270" s="1" customFormat="true" ht="12.75" hidden="false" customHeight="false" outlineLevel="0" collapsed="false">
      <c r="A6270" s="262" t="n">
        <v>12</v>
      </c>
      <c r="B6270" s="332" t="s">
        <v>5662</v>
      </c>
      <c r="C6270" s="332" t="s">
        <v>1532</v>
      </c>
      <c r="D6270" s="332" t="s">
        <v>5663</v>
      </c>
      <c r="E6270" s="262"/>
      <c r="F6270" s="331" t="n">
        <v>0.5</v>
      </c>
      <c r="G6270" s="333" t="n">
        <v>186</v>
      </c>
      <c r="H6270" s="333" t="n">
        <f aca="false">A6270*G6270*(1-H6262/100)</f>
        <v>2232</v>
      </c>
      <c r="I6270" s="334" t="n">
        <v>103.2353</v>
      </c>
      <c r="J6270" s="334" t="n">
        <f aca="false">(A6270*I6270)/J6262*K6262</f>
        <v>1124.47065230769</v>
      </c>
      <c r="K6270" s="335" t="n">
        <f aca="false">H6270-J6270</f>
        <v>1107.52934769231</v>
      </c>
      <c r="L6270" s="330"/>
      <c r="M6270" s="262"/>
      <c r="N6270" s="262" t="n">
        <v>103.2353</v>
      </c>
      <c r="O6270" s="262" t="n">
        <v>1.17647058823529</v>
      </c>
      <c r="P6270" s="262"/>
      <c r="Q6270" s="262" t="n">
        <v>186</v>
      </c>
      <c r="R6270" s="331" t="n">
        <f aca="false">A6270*F6270</f>
        <v>6</v>
      </c>
    </row>
    <row r="6271" s="1" customFormat="true" ht="12.75" hidden="false" customHeight="false" outlineLevel="0" collapsed="false">
      <c r="A6271" s="262" t="n">
        <v>12</v>
      </c>
      <c r="B6271" s="332" t="s">
        <v>5664</v>
      </c>
      <c r="C6271" s="332" t="s">
        <v>1532</v>
      </c>
      <c r="D6271" s="332" t="s">
        <v>5665</v>
      </c>
      <c r="E6271" s="262"/>
      <c r="F6271" s="331" t="n">
        <v>0.46</v>
      </c>
      <c r="G6271" s="333" t="n">
        <v>165</v>
      </c>
      <c r="H6271" s="333" t="n">
        <f aca="false">A6271*G6271*(1-H6262/100)</f>
        <v>1980</v>
      </c>
      <c r="I6271" s="334" t="n">
        <v>96.7831</v>
      </c>
      <c r="J6271" s="334" t="n">
        <f aca="false">(A6271*I6271)/J6262*K6262</f>
        <v>1054.19130461538</v>
      </c>
      <c r="K6271" s="335" t="n">
        <f aca="false">H6271-J6271</f>
        <v>925.808695384615</v>
      </c>
      <c r="L6271" s="330"/>
      <c r="M6271" s="262"/>
      <c r="N6271" s="262" t="n">
        <v>96.7831</v>
      </c>
      <c r="O6271" s="262" t="n">
        <v>1.10294117647059</v>
      </c>
      <c r="P6271" s="262"/>
      <c r="Q6271" s="262" t="n">
        <v>165</v>
      </c>
      <c r="R6271" s="331" t="n">
        <f aca="false">A6271*F6271</f>
        <v>5.52</v>
      </c>
    </row>
    <row r="6272" s="1" customFormat="true" ht="12.75" hidden="false" customHeight="false" outlineLevel="0" collapsed="false">
      <c r="A6272" s="262" t="n">
        <v>24</v>
      </c>
      <c r="B6272" s="332" t="s">
        <v>5666</v>
      </c>
      <c r="C6272" s="332" t="s">
        <v>5667</v>
      </c>
      <c r="D6272" s="332" t="s">
        <v>5668</v>
      </c>
      <c r="E6272" s="262"/>
      <c r="F6272" s="331" t="n">
        <v>0.6</v>
      </c>
      <c r="G6272" s="333" t="n">
        <v>350</v>
      </c>
      <c r="H6272" s="333" t="n">
        <f aca="false">A6272*G6272*(1-H6262/100)</f>
        <v>8400</v>
      </c>
      <c r="I6272" s="334" t="n">
        <v>258.0882</v>
      </c>
      <c r="J6272" s="334" t="n">
        <f aca="false">(A6272*I6272)/J6262*K6262</f>
        <v>5622.35217230769</v>
      </c>
      <c r="K6272" s="335" t="n">
        <f aca="false">H6272-J6272</f>
        <v>2777.64782769231</v>
      </c>
      <c r="L6272" s="330"/>
      <c r="M6272" s="262"/>
      <c r="N6272" s="262" t="n">
        <v>258.0882</v>
      </c>
      <c r="O6272" s="262" t="n">
        <v>2.94117647058824</v>
      </c>
      <c r="P6272" s="262"/>
      <c r="Q6272" s="262" t="n">
        <v>350</v>
      </c>
      <c r="R6272" s="331" t="n">
        <f aca="false">A6272*F6272</f>
        <v>14.4</v>
      </c>
    </row>
    <row r="6273" s="1" customFormat="true" ht="12.75" hidden="false" customHeight="false" outlineLevel="0" collapsed="false">
      <c r="A6273" s="262" t="n">
        <v>2</v>
      </c>
      <c r="B6273" s="332" t="s">
        <v>5669</v>
      </c>
      <c r="C6273" s="332" t="s">
        <v>1741</v>
      </c>
      <c r="D6273" s="332" t="s">
        <v>5670</v>
      </c>
      <c r="E6273" s="262"/>
      <c r="F6273" s="331" t="n">
        <v>2.75</v>
      </c>
      <c r="G6273" s="333" t="n">
        <v>1450</v>
      </c>
      <c r="H6273" s="333" t="n">
        <f aca="false">A6273*G6273*(1-H6262/100)</f>
        <v>2900</v>
      </c>
      <c r="I6273" s="334" t="n">
        <v>975</v>
      </c>
      <c r="J6273" s="334" t="n">
        <f aca="false">(A6273*I6273)/J6262*K6262</f>
        <v>1770</v>
      </c>
      <c r="K6273" s="335" t="n">
        <f aca="false">H6273-J6273</f>
        <v>1130</v>
      </c>
      <c r="L6273" s="330"/>
      <c r="M6273" s="262"/>
      <c r="N6273" s="262" t="n">
        <v>975</v>
      </c>
      <c r="O6273" s="262" t="n">
        <v>8.82352941176471</v>
      </c>
      <c r="P6273" s="262"/>
      <c r="Q6273" s="262" t="n">
        <v>1450</v>
      </c>
      <c r="R6273" s="331" t="n">
        <f aca="false">A6273*F6273</f>
        <v>5.5</v>
      </c>
    </row>
    <row r="6274" s="1" customFormat="true" ht="12.75" hidden="false" customHeight="false" outlineLevel="0" collapsed="false">
      <c r="A6274" s="262" t="n">
        <v>2</v>
      </c>
      <c r="B6274" s="332" t="s">
        <v>5671</v>
      </c>
      <c r="C6274" s="332" t="s">
        <v>1741</v>
      </c>
      <c r="D6274" s="332" t="s">
        <v>5672</v>
      </c>
      <c r="E6274" s="262"/>
      <c r="F6274" s="331" t="n">
        <v>4</v>
      </c>
      <c r="G6274" s="333" t="n">
        <v>1850</v>
      </c>
      <c r="H6274" s="333" t="n">
        <f aca="false">A6274*G6274*(1-H6262/100)</f>
        <v>3700</v>
      </c>
      <c r="I6274" s="334" t="n">
        <v>1381.25</v>
      </c>
      <c r="J6274" s="334" t="n">
        <f aca="false">(A6274*I6274)/J6262*K6262</f>
        <v>2507.5</v>
      </c>
      <c r="K6274" s="335" t="n">
        <f aca="false">H6274-J6274</f>
        <v>1192.5</v>
      </c>
      <c r="L6274" s="330"/>
      <c r="M6274" s="262"/>
      <c r="N6274" s="262" t="n">
        <v>1381.25</v>
      </c>
      <c r="O6274" s="262" t="n">
        <v>12.5</v>
      </c>
      <c r="P6274" s="262"/>
      <c r="Q6274" s="262" t="n">
        <v>1850</v>
      </c>
      <c r="R6274" s="331" t="n">
        <f aca="false">A6274*F6274</f>
        <v>8</v>
      </c>
    </row>
    <row r="6275" s="1" customFormat="true" ht="12.75" hidden="false" customHeight="false" outlineLevel="0" collapsed="false">
      <c r="A6275" s="336" t="n">
        <f aca="false">SUM(A6263:A6274)</f>
        <v>158</v>
      </c>
      <c r="B6275" s="336" t="s">
        <v>377</v>
      </c>
      <c r="C6275" s="336"/>
      <c r="D6275" s="336"/>
      <c r="E6275" s="336"/>
      <c r="F6275" s="337" t="n">
        <f aca="false">R6275</f>
        <v>62.74</v>
      </c>
      <c r="G6275" s="338"/>
      <c r="H6275" s="339" t="n">
        <f aca="false">SUM(H6263:H6274)</f>
        <v>37228</v>
      </c>
      <c r="I6275" s="340"/>
      <c r="J6275" s="341" t="n">
        <f aca="false">SUM(J6263:J6274)</f>
        <v>23219.4634338461</v>
      </c>
      <c r="K6275" s="335" t="n">
        <f aca="false">SUM(K6263:K6274)</f>
        <v>14008.5365661538</v>
      </c>
      <c r="L6275" s="330"/>
      <c r="M6275" s="262"/>
      <c r="N6275" s="262"/>
      <c r="O6275" s="262"/>
      <c r="P6275" s="262"/>
      <c r="Q6275" s="262"/>
      <c r="R6275" s="331" t="n">
        <f aca="false">SUM(R6263:R6274)</f>
        <v>62.74</v>
      </c>
    </row>
    <row r="6276" s="1" customFormat="true" ht="12.75" hidden="false" customHeight="false" outlineLevel="0" collapsed="false">
      <c r="A6276" s="262"/>
      <c r="B6276" s="272" t="s">
        <v>914</v>
      </c>
      <c r="C6276" s="342"/>
      <c r="D6276" s="342"/>
      <c r="E6276" s="262"/>
      <c r="F6276" s="262"/>
      <c r="G6276" s="333"/>
      <c r="H6276" s="343" t="n">
        <v>0</v>
      </c>
      <c r="I6276" s="344" t="n">
        <f aca="false">K6277/J6277</f>
        <v>0.603310089660992</v>
      </c>
      <c r="J6276" s="345"/>
      <c r="K6276" s="335"/>
      <c r="L6276" s="330"/>
      <c r="M6276" s="262"/>
      <c r="N6276" s="262"/>
      <c r="O6276" s="262"/>
      <c r="P6276" s="262"/>
      <c r="Q6276" s="262"/>
      <c r="R6276" s="331"/>
    </row>
    <row r="6277" s="1" customFormat="true" ht="13.5" hidden="false" customHeight="false" outlineLevel="0" collapsed="false">
      <c r="A6277" s="346"/>
      <c r="B6277" s="346" t="s">
        <v>915</v>
      </c>
      <c r="C6277" s="346"/>
      <c r="D6277" s="346"/>
      <c r="E6277" s="346"/>
      <c r="F6277" s="347"/>
      <c r="G6277" s="348"/>
      <c r="H6277" s="349" t="n">
        <f aca="false">SUM(H6275:H6276)</f>
        <v>37228</v>
      </c>
      <c r="I6277" s="350" t="n">
        <f aca="false">K6277/H6277</f>
        <v>0.376290334322388</v>
      </c>
      <c r="J6277" s="351" t="n">
        <f aca="false">SUM(J6275:J6276)</f>
        <v>23219.4634338461</v>
      </c>
      <c r="K6277" s="352" t="n">
        <f aca="false">H6277-J6277</f>
        <v>14008.5365661539</v>
      </c>
      <c r="L6277" s="330"/>
      <c r="M6277" s="262"/>
      <c r="N6277" s="262"/>
      <c r="O6277" s="262"/>
      <c r="P6277" s="262"/>
      <c r="Q6277" s="262"/>
      <c r="R6277" s="331"/>
    </row>
    <row r="6278" s="1" customFormat="true" ht="13.5" hidden="false" customHeight="false" outlineLevel="0" collapsed="false">
      <c r="A6278" s="262"/>
      <c r="B6278" s="332"/>
      <c r="C6278" s="342"/>
      <c r="D6278" s="342"/>
      <c r="E6278" s="262"/>
      <c r="F6278" s="262"/>
      <c r="G6278" s="262"/>
      <c r="H6278" s="262"/>
      <c r="I6278" s="354"/>
      <c r="J6278" s="354"/>
      <c r="K6278" s="355"/>
      <c r="L6278" s="330"/>
      <c r="M6278" s="262"/>
      <c r="N6278" s="262"/>
      <c r="O6278" s="262"/>
      <c r="P6278" s="262"/>
      <c r="Q6278" s="262"/>
      <c r="R6278" s="331"/>
    </row>
    <row r="6279" s="1" customFormat="true" ht="13.5" hidden="false" customHeight="false" outlineLevel="0" collapsed="false">
      <c r="A6279" s="322"/>
      <c r="B6279" s="323" t="s">
        <v>3633</v>
      </c>
      <c r="C6279" s="324" t="s">
        <v>4758</v>
      </c>
      <c r="D6279" s="325" t="n">
        <v>42821</v>
      </c>
      <c r="E6279" s="322"/>
      <c r="F6279" s="322" t="s">
        <v>5673</v>
      </c>
      <c r="G6279" s="324"/>
      <c r="H6279" s="326" t="n">
        <v>0</v>
      </c>
      <c r="I6279" s="327" t="s">
        <v>358</v>
      </c>
      <c r="J6279" s="328" t="n">
        <v>65</v>
      </c>
      <c r="K6279" s="329" t="n">
        <v>59</v>
      </c>
      <c r="L6279" s="330"/>
      <c r="M6279" s="262"/>
      <c r="N6279" s="262"/>
      <c r="O6279" s="262"/>
      <c r="P6279" s="262"/>
      <c r="Q6279" s="262"/>
      <c r="R6279" s="331"/>
    </row>
    <row r="6280" s="1" customFormat="true" ht="12.75" hidden="false" customHeight="false" outlineLevel="0" collapsed="false">
      <c r="A6280" s="262" t="n">
        <v>1</v>
      </c>
      <c r="B6280" s="332" t="s">
        <v>4822</v>
      </c>
      <c r="C6280" s="332" t="s">
        <v>3465</v>
      </c>
      <c r="D6280" s="332" t="s">
        <v>3466</v>
      </c>
      <c r="E6280" s="262"/>
      <c r="F6280" s="331" t="n">
        <v>4</v>
      </c>
      <c r="G6280" s="333" t="n">
        <v>2106</v>
      </c>
      <c r="H6280" s="333" t="n">
        <f aca="false">A6280*G6280*(1-H6279/100)</f>
        <v>2106</v>
      </c>
      <c r="I6280" s="334" t="n">
        <v>1404</v>
      </c>
      <c r="J6280" s="334" t="n">
        <f aca="false">(A6280*I6280)/J6279*K6279</f>
        <v>1274.4</v>
      </c>
      <c r="K6280" s="335" t="n">
        <f aca="false">H6280-J6280</f>
        <v>831.6</v>
      </c>
      <c r="L6280" s="330"/>
      <c r="M6280" s="262"/>
      <c r="N6280" s="262" t="n">
        <v>1404</v>
      </c>
      <c r="O6280" s="262" t="n">
        <v>16</v>
      </c>
      <c r="P6280" s="262" t="n">
        <v>2100</v>
      </c>
      <c r="Q6280" s="262" t="n">
        <v>2106</v>
      </c>
      <c r="R6280" s="331" t="n">
        <f aca="false">A6280*F6280</f>
        <v>4</v>
      </c>
    </row>
    <row r="6281" s="1" customFormat="true" ht="12.75" hidden="false" customHeight="false" outlineLevel="0" collapsed="false">
      <c r="A6281" s="262" t="n">
        <v>5</v>
      </c>
      <c r="B6281" s="332" t="s">
        <v>4823</v>
      </c>
      <c r="C6281" s="332" t="s">
        <v>4824</v>
      </c>
      <c r="D6281" s="332" t="s">
        <v>4825</v>
      </c>
      <c r="E6281" s="262"/>
      <c r="F6281" s="331"/>
      <c r="G6281" s="333" t="n">
        <v>510</v>
      </c>
      <c r="H6281" s="333" t="n">
        <f aca="false">A6281*G6281*(1-H6279/100)</f>
        <v>2550</v>
      </c>
      <c r="I6281" s="334" t="n">
        <v>254.8</v>
      </c>
      <c r="J6281" s="334" t="n">
        <f aca="false">(A6281*I6281)/J6279*K6279</f>
        <v>1156.4</v>
      </c>
      <c r="K6281" s="335" t="n">
        <f aca="false">H6281-J6281</f>
        <v>1393.6</v>
      </c>
      <c r="L6281" s="330"/>
      <c r="M6281" s="262"/>
      <c r="N6281" s="262" t="n">
        <v>254.8</v>
      </c>
      <c r="O6281" s="262" t="n">
        <v>2.8</v>
      </c>
      <c r="P6281" s="262" t="n">
        <v>433.16</v>
      </c>
      <c r="Q6281" s="262" t="n">
        <v>509.6</v>
      </c>
      <c r="R6281" s="331" t="n">
        <f aca="false">A6281*F6281</f>
        <v>0</v>
      </c>
    </row>
    <row r="6282" s="1" customFormat="true" ht="12.75" hidden="false" customHeight="false" outlineLevel="0" collapsed="false">
      <c r="A6282" s="262" t="n">
        <v>2</v>
      </c>
      <c r="B6282" s="332" t="s">
        <v>4661</v>
      </c>
      <c r="C6282" s="332" t="s">
        <v>1550</v>
      </c>
      <c r="D6282" s="332" t="s">
        <v>2668</v>
      </c>
      <c r="E6282" s="262"/>
      <c r="F6282" s="331" t="n">
        <v>1</v>
      </c>
      <c r="G6282" s="333" t="n">
        <v>707</v>
      </c>
      <c r="H6282" s="333" t="n">
        <f aca="false">A6282*G6282*(1-H6279/100)</f>
        <v>1414</v>
      </c>
      <c r="I6282" s="334" t="n">
        <v>523.8675</v>
      </c>
      <c r="J6282" s="334" t="n">
        <f aca="false">(A6282*I6282)/J6279*K6279</f>
        <v>951.021</v>
      </c>
      <c r="K6282" s="335" t="n">
        <f aca="false">H6282-J6282</f>
        <v>462.979</v>
      </c>
      <c r="L6282" s="330"/>
      <c r="M6282" s="262"/>
      <c r="N6282" s="262" t="n">
        <v>523.8675</v>
      </c>
      <c r="O6282" s="262" t="n">
        <v>5.97</v>
      </c>
      <c r="P6282" s="262" t="n">
        <v>890</v>
      </c>
      <c r="Q6282" s="262" t="n">
        <v>707.2211</v>
      </c>
      <c r="R6282" s="331" t="n">
        <f aca="false">A6282*F6282</f>
        <v>2</v>
      </c>
    </row>
    <row r="6283" s="1" customFormat="true" ht="12.75" hidden="false" customHeight="false" outlineLevel="0" collapsed="false">
      <c r="A6283" s="262" t="n">
        <v>12</v>
      </c>
      <c r="B6283" s="332" t="s">
        <v>4834</v>
      </c>
      <c r="C6283" s="332" t="s">
        <v>1550</v>
      </c>
      <c r="D6283" s="332" t="s">
        <v>4835</v>
      </c>
      <c r="E6283" s="262"/>
      <c r="F6283" s="331" t="n">
        <v>1.46</v>
      </c>
      <c r="G6283" s="333" t="n">
        <v>1055</v>
      </c>
      <c r="H6283" s="333" t="n">
        <f aca="false">A6283*G6283*(1-H6279/100)</f>
        <v>12660</v>
      </c>
      <c r="I6283" s="334" t="n">
        <v>753.675</v>
      </c>
      <c r="J6283" s="334" t="n">
        <f aca="false">(A6283*I6283)/J6279*K6279</f>
        <v>8209.26</v>
      </c>
      <c r="K6283" s="335" t="n">
        <f aca="false">H6283-J6283</f>
        <v>4450.74</v>
      </c>
      <c r="L6283" s="330"/>
      <c r="M6283" s="262"/>
      <c r="N6283" s="262" t="n">
        <v>753.675</v>
      </c>
      <c r="O6283" s="262" t="n">
        <v>7.73</v>
      </c>
      <c r="P6283" s="262" t="n">
        <v>1130</v>
      </c>
      <c r="Q6283" s="262" t="n">
        <v>1055.145</v>
      </c>
      <c r="R6283" s="331" t="n">
        <f aca="false">A6283*F6283</f>
        <v>17.52</v>
      </c>
    </row>
    <row r="6284" s="1" customFormat="true" ht="12.75" hidden="false" customHeight="false" outlineLevel="0" collapsed="false">
      <c r="A6284" s="262" t="n">
        <v>2</v>
      </c>
      <c r="B6284" s="332" t="s">
        <v>5674</v>
      </c>
      <c r="C6284" s="332" t="s">
        <v>1550</v>
      </c>
      <c r="D6284" s="332" t="s">
        <v>5675</v>
      </c>
      <c r="E6284" s="262"/>
      <c r="F6284" s="331" t="n">
        <v>1.62</v>
      </c>
      <c r="G6284" s="333" t="n">
        <v>1130</v>
      </c>
      <c r="H6284" s="333" t="n">
        <f aca="false">A6284*G6284*(1-H6279/100)</f>
        <v>2260</v>
      </c>
      <c r="I6284" s="334" t="n">
        <v>807.3</v>
      </c>
      <c r="J6284" s="334" t="n">
        <f aca="false">(A6284*I6284)/J6279*K6279</f>
        <v>1465.56</v>
      </c>
      <c r="K6284" s="335" t="n">
        <f aca="false">H6284-J6284</f>
        <v>794.44</v>
      </c>
      <c r="L6284" s="330"/>
      <c r="M6284" s="262"/>
      <c r="N6284" s="262" t="n">
        <v>807.3</v>
      </c>
      <c r="O6284" s="262" t="n">
        <v>9.2</v>
      </c>
      <c r="P6284" s="262" t="n">
        <v>1370</v>
      </c>
      <c r="Q6284" s="262" t="n">
        <v>1130.22</v>
      </c>
      <c r="R6284" s="331" t="n">
        <f aca="false">A6284*F6284</f>
        <v>3.24</v>
      </c>
    </row>
    <row r="6285" s="1" customFormat="true" ht="12.75" hidden="false" customHeight="false" outlineLevel="0" collapsed="false">
      <c r="A6285" s="262" t="n">
        <v>2</v>
      </c>
      <c r="B6285" s="420" t="s">
        <v>5676</v>
      </c>
      <c r="C6285" s="332" t="s">
        <v>5677</v>
      </c>
      <c r="D6285" s="332" t="s">
        <v>5678</v>
      </c>
      <c r="E6285" s="262"/>
      <c r="F6285" s="331" t="n">
        <v>3.26</v>
      </c>
      <c r="G6285" s="333" t="n">
        <v>3052</v>
      </c>
      <c r="H6285" s="333" t="n">
        <f aca="false">A6285*G6285*(1-H6279/100)</f>
        <v>6104</v>
      </c>
      <c r="I6285" s="334" t="n">
        <v>2261.025</v>
      </c>
      <c r="J6285" s="334" t="n">
        <f aca="false">(A6285*I6285)/J6279*K6279</f>
        <v>4104.63</v>
      </c>
      <c r="K6285" s="335" t="n">
        <f aca="false">H6285-J6285</f>
        <v>1999.37</v>
      </c>
      <c r="L6285" s="330"/>
      <c r="M6285" s="262"/>
      <c r="N6285" s="262" t="n">
        <v>2261.025</v>
      </c>
      <c r="O6285" s="262" t="n">
        <v>23.19</v>
      </c>
      <c r="P6285" s="262" t="n">
        <v>3390</v>
      </c>
      <c r="Q6285" s="262" t="n">
        <v>3052.3838</v>
      </c>
      <c r="R6285" s="331" t="n">
        <f aca="false">A6285*F6285</f>
        <v>6.52</v>
      </c>
    </row>
    <row r="6286" s="1" customFormat="true" ht="12.75" hidden="false" customHeight="false" outlineLevel="0" collapsed="false">
      <c r="A6286" s="262" t="n">
        <v>2</v>
      </c>
      <c r="B6286" s="332" t="s">
        <v>5679</v>
      </c>
      <c r="C6286" s="332" t="s">
        <v>5133</v>
      </c>
      <c r="D6286" s="332" t="s">
        <v>5680</v>
      </c>
      <c r="E6286" s="262"/>
      <c r="F6286" s="331" t="n">
        <v>3.84</v>
      </c>
      <c r="G6286" s="333" t="n">
        <v>3270</v>
      </c>
      <c r="H6286" s="333" t="n">
        <f aca="false">A6286*G6286*(1-H6279/100)</f>
        <v>6540</v>
      </c>
      <c r="I6286" s="334" t="n">
        <v>2281.5</v>
      </c>
      <c r="J6286" s="334" t="n">
        <f aca="false">(A6286*I6286)/J6279*K6279</f>
        <v>4141.8</v>
      </c>
      <c r="K6286" s="335" t="n">
        <f aca="false">H6286-J6286</f>
        <v>2398.2</v>
      </c>
      <c r="L6286" s="330"/>
      <c r="M6286" s="262"/>
      <c r="N6286" s="262" t="n">
        <v>2281.5</v>
      </c>
      <c r="O6286" s="262" t="n">
        <v>26</v>
      </c>
      <c r="P6286" s="262" t="n">
        <v>3420</v>
      </c>
      <c r="Q6286" s="262" t="n">
        <v>3270</v>
      </c>
      <c r="R6286" s="331" t="n">
        <f aca="false">A6286*F6286</f>
        <v>7.68</v>
      </c>
    </row>
    <row r="6287" s="1" customFormat="true" ht="12.75" hidden="false" customHeight="false" outlineLevel="0" collapsed="false">
      <c r="A6287" s="262" t="n">
        <v>3</v>
      </c>
      <c r="B6287" s="332" t="s">
        <v>2198</v>
      </c>
      <c r="C6287" s="332" t="s">
        <v>2199</v>
      </c>
      <c r="D6287" s="332" t="s">
        <v>2200</v>
      </c>
      <c r="E6287" s="262"/>
      <c r="F6287" s="331" t="n">
        <v>1.53</v>
      </c>
      <c r="G6287" s="333" t="n">
        <v>1007</v>
      </c>
      <c r="H6287" s="333" t="n">
        <f aca="false">A6287*G6287*(1-H6279/100)</f>
        <v>3021</v>
      </c>
      <c r="I6287" s="334" t="n">
        <v>671.58</v>
      </c>
      <c r="J6287" s="334" t="n">
        <f aca="false">(A6287*I6287)/J6279*K6279</f>
        <v>1828.764</v>
      </c>
      <c r="K6287" s="335" t="n">
        <f aca="false">H6287-J6287</f>
        <v>1192.236</v>
      </c>
      <c r="L6287" s="330"/>
      <c r="M6287" s="262"/>
      <c r="N6287" s="262" t="n">
        <v>671.58</v>
      </c>
      <c r="O6287" s="262" t="n">
        <v>7.38</v>
      </c>
      <c r="P6287" s="262" t="n">
        <v>1100</v>
      </c>
      <c r="Q6287" s="262" t="n">
        <v>1007.37</v>
      </c>
      <c r="R6287" s="331" t="n">
        <f aca="false">A6287*F6287</f>
        <v>4.59</v>
      </c>
    </row>
    <row r="6288" s="1" customFormat="true" ht="12.75" hidden="false" customHeight="false" outlineLevel="0" collapsed="false">
      <c r="A6288" s="262" t="n">
        <v>1</v>
      </c>
      <c r="B6288" s="332" t="s">
        <v>5681</v>
      </c>
      <c r="C6288" s="332" t="s">
        <v>2199</v>
      </c>
      <c r="D6288" s="332" t="s">
        <v>4827</v>
      </c>
      <c r="E6288" s="262"/>
      <c r="F6288" s="331" t="n">
        <v>1.6</v>
      </c>
      <c r="G6288" s="333" t="n">
        <v>1067</v>
      </c>
      <c r="H6288" s="333" t="n">
        <f aca="false">A6288*G6288*(1-H6279/100)</f>
        <v>1067</v>
      </c>
      <c r="I6288" s="334" t="n">
        <v>820.82</v>
      </c>
      <c r="J6288" s="334" t="n">
        <f aca="false">(A6288*I6288)/J6279*K6279</f>
        <v>745.052</v>
      </c>
      <c r="K6288" s="335" t="n">
        <f aca="false">H6288-J6288</f>
        <v>321.948</v>
      </c>
      <c r="L6288" s="330"/>
      <c r="M6288" s="262"/>
      <c r="N6288" s="262" t="n">
        <v>820.82</v>
      </c>
      <c r="O6288" s="262" t="n">
        <v>9.02</v>
      </c>
      <c r="P6288" s="262" t="n">
        <v>1100</v>
      </c>
      <c r="Q6288" s="262" t="n">
        <v>1067.066</v>
      </c>
      <c r="R6288" s="331" t="n">
        <f aca="false">A6288*F6288</f>
        <v>1.6</v>
      </c>
    </row>
    <row r="6289" s="1" customFormat="true" ht="12.75" hidden="false" customHeight="false" outlineLevel="0" collapsed="false">
      <c r="A6289" s="262" t="n">
        <v>2</v>
      </c>
      <c r="B6289" s="332" t="s">
        <v>1684</v>
      </c>
      <c r="C6289" s="332" t="s">
        <v>1685</v>
      </c>
      <c r="D6289" s="332" t="s">
        <v>1686</v>
      </c>
      <c r="E6289" s="262"/>
      <c r="F6289" s="331"/>
      <c r="G6289" s="333" t="n">
        <v>218</v>
      </c>
      <c r="H6289" s="333" t="n">
        <f aca="false">A6289*G6289*(1-H6279/100)</f>
        <v>436</v>
      </c>
      <c r="I6289" s="334" t="n">
        <v>259.74</v>
      </c>
      <c r="J6289" s="334" t="n">
        <f aca="false">(A6289*I6289)/J6279*K6279</f>
        <v>471.528</v>
      </c>
      <c r="K6289" s="335" t="n">
        <f aca="false">H6289-J6289</f>
        <v>-35.528</v>
      </c>
      <c r="L6289" s="330"/>
      <c r="M6289" s="262"/>
      <c r="N6289" s="262" t="n">
        <v>259.74</v>
      </c>
      <c r="O6289" s="262" t="n">
        <v>2.96</v>
      </c>
      <c r="P6289" s="262" t="n">
        <v>390</v>
      </c>
      <c r="Q6289" s="262" t="n">
        <v>350.649</v>
      </c>
      <c r="R6289" s="331" t="n">
        <f aca="false">A6289*F6289</f>
        <v>0</v>
      </c>
    </row>
    <row r="6290" s="1" customFormat="true" ht="12.75" hidden="false" customHeight="false" outlineLevel="0" collapsed="false">
      <c r="A6290" s="336" t="n">
        <f aca="false">SUM(A6280:A6289)</f>
        <v>32</v>
      </c>
      <c r="B6290" s="336" t="s">
        <v>377</v>
      </c>
      <c r="C6290" s="336"/>
      <c r="D6290" s="336"/>
      <c r="E6290" s="336"/>
      <c r="F6290" s="337" t="n">
        <f aca="false">R6290</f>
        <v>47.15</v>
      </c>
      <c r="G6290" s="338"/>
      <c r="H6290" s="339" t="n">
        <f aca="false">SUM(H6280:H6289)</f>
        <v>38158</v>
      </c>
      <c r="I6290" s="340"/>
      <c r="J6290" s="341" t="n">
        <f aca="false">SUM(J6280:J6289)</f>
        <v>24348.415</v>
      </c>
      <c r="K6290" s="335" t="n">
        <f aca="false">SUM(K6280:K6289)</f>
        <v>13809.585</v>
      </c>
      <c r="L6290" s="330"/>
      <c r="M6290" s="262"/>
      <c r="N6290" s="262"/>
      <c r="O6290" s="262"/>
      <c r="P6290" s="262"/>
      <c r="Q6290" s="262"/>
      <c r="R6290" s="331" t="n">
        <f aca="false">SUM(R6280:R6289)</f>
        <v>47.15</v>
      </c>
    </row>
    <row r="6291" s="1" customFormat="true" ht="12.75" hidden="false" customHeight="false" outlineLevel="0" collapsed="false">
      <c r="A6291" s="262"/>
      <c r="B6291" s="272" t="s">
        <v>914</v>
      </c>
      <c r="C6291" s="342"/>
      <c r="D6291" s="342"/>
      <c r="E6291" s="262"/>
      <c r="F6291" s="262"/>
      <c r="G6291" s="333"/>
      <c r="H6291" s="343"/>
      <c r="I6291" s="344" t="n">
        <f aca="false">K6292/J6292</f>
        <v>0.567165665609035</v>
      </c>
      <c r="J6291" s="345"/>
      <c r="K6291" s="335"/>
      <c r="L6291" s="330"/>
      <c r="M6291" s="262"/>
      <c r="N6291" s="262"/>
      <c r="O6291" s="262"/>
      <c r="P6291" s="262"/>
      <c r="Q6291" s="262"/>
      <c r="R6291" s="331"/>
    </row>
    <row r="6292" s="1" customFormat="true" ht="13.5" hidden="false" customHeight="false" outlineLevel="0" collapsed="false">
      <c r="A6292" s="346"/>
      <c r="B6292" s="346" t="s">
        <v>915</v>
      </c>
      <c r="C6292" s="346"/>
      <c r="D6292" s="346"/>
      <c r="E6292" s="346"/>
      <c r="F6292" s="347"/>
      <c r="G6292" s="348"/>
      <c r="H6292" s="349" t="n">
        <f aca="false">SUM(H6290:H6291)</f>
        <v>38158</v>
      </c>
      <c r="I6292" s="350" t="n">
        <f aca="false">K6292/H6292</f>
        <v>0.361905367157608</v>
      </c>
      <c r="J6292" s="351" t="n">
        <f aca="false">SUM(J6290:J6291)</f>
        <v>24348.415</v>
      </c>
      <c r="K6292" s="352" t="n">
        <f aca="false">H6292-J6292</f>
        <v>13809.585</v>
      </c>
      <c r="L6292" s="330"/>
      <c r="M6292" s="262"/>
      <c r="N6292" s="262"/>
      <c r="O6292" s="262"/>
      <c r="P6292" s="262"/>
      <c r="Q6292" s="262"/>
      <c r="R6292" s="331"/>
    </row>
    <row r="6293" s="1" customFormat="true" ht="13.5" hidden="false" customHeight="false" outlineLevel="0" collapsed="false">
      <c r="A6293" s="262"/>
      <c r="B6293" s="332"/>
      <c r="C6293" s="342"/>
      <c r="D6293" s="342"/>
      <c r="E6293" s="262"/>
      <c r="F6293" s="262"/>
      <c r="G6293" s="262"/>
      <c r="H6293" s="262"/>
      <c r="I6293" s="354"/>
      <c r="J6293" s="354"/>
      <c r="K6293" s="355"/>
      <c r="L6293" s="330"/>
      <c r="M6293" s="262"/>
      <c r="N6293" s="262"/>
      <c r="O6293" s="262"/>
      <c r="P6293" s="262"/>
      <c r="Q6293" s="262"/>
      <c r="R6293" s="331"/>
    </row>
    <row r="6294" s="1" customFormat="true" ht="13.5" hidden="false" customHeight="false" outlineLevel="0" collapsed="false">
      <c r="A6294" s="322"/>
      <c r="B6294" s="323" t="s">
        <v>385</v>
      </c>
      <c r="C6294" s="324"/>
      <c r="D6294" s="325" t="n">
        <v>42821</v>
      </c>
      <c r="E6294" s="322"/>
      <c r="F6294" s="322" t="s">
        <v>5682</v>
      </c>
      <c r="G6294" s="324"/>
      <c r="H6294" s="326" t="n">
        <v>0</v>
      </c>
      <c r="I6294" s="327" t="s">
        <v>358</v>
      </c>
      <c r="J6294" s="328" t="n">
        <v>65</v>
      </c>
      <c r="K6294" s="329" t="n">
        <v>59</v>
      </c>
      <c r="L6294" s="330"/>
      <c r="M6294" s="262"/>
      <c r="N6294" s="262"/>
      <c r="O6294" s="262"/>
      <c r="P6294" s="262"/>
      <c r="Q6294" s="262"/>
      <c r="R6294" s="331"/>
    </row>
    <row r="6295" s="1" customFormat="true" ht="12.75" hidden="false" customHeight="false" outlineLevel="0" collapsed="false">
      <c r="A6295" s="262" t="n">
        <v>4</v>
      </c>
      <c r="B6295" s="332" t="s">
        <v>5683</v>
      </c>
      <c r="C6295" s="332" t="s">
        <v>5684</v>
      </c>
      <c r="D6295" s="332" t="s">
        <v>5685</v>
      </c>
      <c r="E6295" s="262"/>
      <c r="F6295" s="331" t="n">
        <v>1.4</v>
      </c>
      <c r="G6295" s="333" t="n">
        <v>370</v>
      </c>
      <c r="H6295" s="333" t="n">
        <f aca="false">A6295*G6295*(1-H6294/100)</f>
        <v>1480</v>
      </c>
      <c r="I6295" s="334" t="n">
        <v>245.7</v>
      </c>
      <c r="J6295" s="334" t="n">
        <f aca="false">(A6295*I6295)/J6294*K6294</f>
        <v>892.08</v>
      </c>
      <c r="K6295" s="335" t="n">
        <f aca="false">H6295-J6295</f>
        <v>587.92</v>
      </c>
      <c r="L6295" s="330"/>
      <c r="M6295" s="262"/>
      <c r="N6295" s="262" t="n">
        <v>245.7</v>
      </c>
      <c r="O6295" s="262" t="n">
        <v>2.8</v>
      </c>
      <c r="P6295" s="262" t="n">
        <v>370</v>
      </c>
      <c r="Q6295" s="262" t="n">
        <v>331.695</v>
      </c>
      <c r="R6295" s="331" t="n">
        <f aca="false">A6295*F6295</f>
        <v>5.6</v>
      </c>
    </row>
    <row r="6296" s="1" customFormat="true" ht="12.75" hidden="false" customHeight="false" outlineLevel="0" collapsed="false">
      <c r="A6296" s="262" t="n">
        <v>5</v>
      </c>
      <c r="B6296" s="332" t="s">
        <v>812</v>
      </c>
      <c r="C6296" s="332" t="s">
        <v>813</v>
      </c>
      <c r="D6296" s="332" t="s">
        <v>1205</v>
      </c>
      <c r="E6296" s="262"/>
      <c r="F6296" s="331" t="n">
        <v>10</v>
      </c>
      <c r="G6296" s="333" t="n">
        <v>1890</v>
      </c>
      <c r="H6296" s="333" t="n">
        <f aca="false">A6296*G6296*(1-H6294/100)</f>
        <v>9450</v>
      </c>
      <c r="I6296" s="334" t="n">
        <v>1259.05</v>
      </c>
      <c r="J6296" s="334" t="n">
        <f aca="false">(A6296*I6296)/J6294*K6294</f>
        <v>5714.15</v>
      </c>
      <c r="K6296" s="335" t="n">
        <f aca="false">H6296-J6296</f>
        <v>3735.85</v>
      </c>
      <c r="L6296" s="330"/>
      <c r="M6296" s="262"/>
      <c r="N6296" s="262" t="n">
        <v>1259.05</v>
      </c>
      <c r="O6296" s="262" t="n">
        <v>14.9</v>
      </c>
      <c r="P6296" s="262" t="n">
        <v>1890</v>
      </c>
      <c r="Q6296" s="262" t="n">
        <v>1636.765</v>
      </c>
      <c r="R6296" s="331" t="n">
        <f aca="false">A6296*F6296</f>
        <v>50</v>
      </c>
    </row>
    <row r="6297" s="1" customFormat="true" ht="12.75" hidden="false" customHeight="false" outlineLevel="0" collapsed="false">
      <c r="A6297" s="262" t="n">
        <v>4</v>
      </c>
      <c r="B6297" s="332" t="s">
        <v>774</v>
      </c>
      <c r="C6297" s="332" t="s">
        <v>775</v>
      </c>
      <c r="D6297" s="332" t="s">
        <v>1233</v>
      </c>
      <c r="E6297" s="262"/>
      <c r="F6297" s="331" t="n">
        <v>1.5</v>
      </c>
      <c r="G6297" s="333" t="n">
        <v>650</v>
      </c>
      <c r="H6297" s="333" t="n">
        <f aca="false">A6297*G6297*(1-H6294/100)</f>
        <v>2600</v>
      </c>
      <c r="I6297" s="334" t="n">
        <v>434.33</v>
      </c>
      <c r="J6297" s="334" t="n">
        <f aca="false">(A6297*I6297)/J6294*K6294</f>
        <v>1576.952</v>
      </c>
      <c r="K6297" s="335" t="n">
        <f aca="false">H6297-J6297</f>
        <v>1023.048</v>
      </c>
      <c r="L6297" s="330"/>
      <c r="M6297" s="262"/>
      <c r="N6297" s="262" t="n">
        <v>434.33</v>
      </c>
      <c r="O6297" s="262" t="n">
        <v>5.14</v>
      </c>
      <c r="P6297" s="262" t="n">
        <v>650</v>
      </c>
      <c r="Q6297" s="262" t="n">
        <v>586.3455</v>
      </c>
      <c r="R6297" s="331" t="n">
        <f aca="false">A6297*F6297</f>
        <v>6</v>
      </c>
    </row>
    <row r="6298" s="1" customFormat="true" ht="12.75" hidden="false" customHeight="false" outlineLevel="0" collapsed="false">
      <c r="A6298" s="262" t="n">
        <v>11</v>
      </c>
      <c r="B6298" s="332" t="s">
        <v>1302</v>
      </c>
      <c r="C6298" s="332" t="s">
        <v>830</v>
      </c>
      <c r="D6298" s="332" t="s">
        <v>1049</v>
      </c>
      <c r="E6298" s="262"/>
      <c r="F6298" s="331" t="n">
        <v>1.1</v>
      </c>
      <c r="G6298" s="333" t="n">
        <v>550</v>
      </c>
      <c r="H6298" s="333" t="n">
        <f aca="false">A6298*G6298*(1-H6294/100)</f>
        <v>6050</v>
      </c>
      <c r="I6298" s="334" t="n">
        <v>145.6</v>
      </c>
      <c r="J6298" s="334" t="n">
        <f aca="false">(A6298*I6298)/J6294*K6294</f>
        <v>1453.76</v>
      </c>
      <c r="K6298" s="335" t="n">
        <f aca="false">H6298-J6298</f>
        <v>4596.24</v>
      </c>
      <c r="L6298" s="330"/>
      <c r="M6298" s="262"/>
      <c r="N6298" s="262" t="n">
        <v>145.6</v>
      </c>
      <c r="O6298" s="262" t="n">
        <v>1.6</v>
      </c>
      <c r="P6298" s="262" t="n">
        <v>550</v>
      </c>
      <c r="Q6298" s="262" t="n">
        <v>218.4</v>
      </c>
      <c r="R6298" s="331" t="n">
        <f aca="false">A6298*F6298</f>
        <v>12.1</v>
      </c>
    </row>
    <row r="6299" s="1" customFormat="true" ht="12.75" hidden="false" customHeight="false" outlineLevel="0" collapsed="false">
      <c r="A6299" s="262" t="n">
        <v>3</v>
      </c>
      <c r="B6299" s="332" t="s">
        <v>1308</v>
      </c>
      <c r="C6299" s="332" t="s">
        <v>830</v>
      </c>
      <c r="D6299" s="332" t="s">
        <v>1339</v>
      </c>
      <c r="E6299" s="262"/>
      <c r="F6299" s="331" t="n">
        <v>2.2</v>
      </c>
      <c r="G6299" s="333" t="n">
        <v>435</v>
      </c>
      <c r="H6299" s="333" t="n">
        <f aca="false">A6299*G6299*(1-H6294/100)</f>
        <v>1305</v>
      </c>
      <c r="I6299" s="334" t="n">
        <v>290.29</v>
      </c>
      <c r="J6299" s="334" t="n">
        <f aca="false">(A6299*I6299)/J6294*K6294</f>
        <v>790.482</v>
      </c>
      <c r="K6299" s="335" t="n">
        <f aca="false">H6299-J6299</f>
        <v>514.518</v>
      </c>
      <c r="L6299" s="330"/>
      <c r="M6299" s="262"/>
      <c r="N6299" s="262" t="n">
        <v>290.29</v>
      </c>
      <c r="O6299" s="262" t="n">
        <v>3.19</v>
      </c>
      <c r="P6299" s="262" t="n">
        <v>435.435</v>
      </c>
      <c r="Q6299" s="262" t="n">
        <v>435.435</v>
      </c>
      <c r="R6299" s="331" t="n">
        <f aca="false">A6299*F6299</f>
        <v>6.6</v>
      </c>
    </row>
    <row r="6300" s="1" customFormat="true" ht="12.75" hidden="false" customHeight="false" outlineLevel="0" collapsed="false">
      <c r="A6300" s="262" t="n">
        <v>15</v>
      </c>
      <c r="B6300" s="332" t="s">
        <v>2795</v>
      </c>
      <c r="C6300" s="332" t="s">
        <v>830</v>
      </c>
      <c r="D6300" s="332" t="s">
        <v>2796</v>
      </c>
      <c r="E6300" s="262"/>
      <c r="F6300" s="331" t="n">
        <v>5.9</v>
      </c>
      <c r="G6300" s="333" t="n">
        <v>1087</v>
      </c>
      <c r="H6300" s="333" t="n">
        <f aca="false">A6300*G6300*(1-H6294/100)</f>
        <v>16305</v>
      </c>
      <c r="I6300" s="334" t="n">
        <v>724.815</v>
      </c>
      <c r="J6300" s="334" t="n">
        <f aca="false">(A6300*I6300)/J6294*K6294</f>
        <v>9868.635</v>
      </c>
      <c r="K6300" s="335" t="n">
        <f aca="false">H6300-J6300</f>
        <v>6436.365</v>
      </c>
      <c r="L6300" s="330"/>
      <c r="M6300" s="262"/>
      <c r="N6300" s="262" t="n">
        <v>724.815</v>
      </c>
      <c r="O6300" s="262" t="n">
        <v>8.26</v>
      </c>
      <c r="P6300" s="262" t="n">
        <v>1087.2225</v>
      </c>
      <c r="Q6300" s="262" t="n">
        <v>1014.741</v>
      </c>
      <c r="R6300" s="331" t="n">
        <f aca="false">A6300*F6300</f>
        <v>88.5</v>
      </c>
    </row>
    <row r="6301" s="1" customFormat="true" ht="12.75" hidden="false" customHeight="false" outlineLevel="0" collapsed="false">
      <c r="A6301" s="262" t="n">
        <v>11</v>
      </c>
      <c r="B6301" s="332" t="s">
        <v>832</v>
      </c>
      <c r="C6301" s="332" t="s">
        <v>833</v>
      </c>
      <c r="D6301" s="332" t="s">
        <v>834</v>
      </c>
      <c r="E6301" s="262"/>
      <c r="F6301" s="331" t="n">
        <v>0.03</v>
      </c>
      <c r="G6301" s="333" t="n">
        <v>34</v>
      </c>
      <c r="H6301" s="333" t="n">
        <f aca="false">A6301*G6301*(1-H6294/100)</f>
        <v>374</v>
      </c>
      <c r="I6301" s="334" t="n">
        <v>22.75</v>
      </c>
      <c r="J6301" s="334" t="n">
        <f aca="false">(A6301*I6301)/J6294*K6294</f>
        <v>227.15</v>
      </c>
      <c r="K6301" s="335" t="n">
        <f aca="false">H6301-J6301</f>
        <v>146.85</v>
      </c>
      <c r="L6301" s="330"/>
      <c r="M6301" s="262"/>
      <c r="N6301" s="262" t="n">
        <v>22.75</v>
      </c>
      <c r="O6301" s="262" t="n">
        <v>0.25</v>
      </c>
      <c r="P6301" s="262" t="n">
        <v>34.125</v>
      </c>
      <c r="Q6301" s="262" t="n">
        <v>36.4</v>
      </c>
      <c r="R6301" s="331" t="n">
        <f aca="false">A6301*F6301</f>
        <v>0.33</v>
      </c>
    </row>
    <row r="6302" s="1" customFormat="true" ht="12.75" hidden="false" customHeight="false" outlineLevel="0" collapsed="false">
      <c r="A6302" s="262" t="n">
        <v>3</v>
      </c>
      <c r="B6302" s="332" t="s">
        <v>837</v>
      </c>
      <c r="C6302" s="332" t="s">
        <v>833</v>
      </c>
      <c r="D6302" s="332" t="s">
        <v>1304</v>
      </c>
      <c r="E6302" s="262"/>
      <c r="F6302" s="331" t="n">
        <v>0.09</v>
      </c>
      <c r="G6302" s="333" t="n">
        <v>52</v>
      </c>
      <c r="H6302" s="333" t="n">
        <f aca="false">A6302*G6302*(1-H6294/100)</f>
        <v>156</v>
      </c>
      <c r="I6302" s="334" t="n">
        <v>34.58</v>
      </c>
      <c r="J6302" s="334" t="n">
        <f aca="false">(A6302*I6302)/J6294*K6294</f>
        <v>94.164</v>
      </c>
      <c r="K6302" s="335" t="n">
        <f aca="false">H6302-J6302</f>
        <v>61.836</v>
      </c>
      <c r="L6302" s="330"/>
      <c r="M6302" s="262"/>
      <c r="N6302" s="262" t="n">
        <v>34.58</v>
      </c>
      <c r="O6302" s="262" t="n">
        <v>0.38</v>
      </c>
      <c r="P6302" s="262" t="n">
        <v>51.87</v>
      </c>
      <c r="Q6302" s="262" t="n">
        <v>51.87</v>
      </c>
      <c r="R6302" s="331" t="n">
        <f aca="false">A6302*F6302</f>
        <v>0.27</v>
      </c>
    </row>
    <row r="6303" s="1" customFormat="true" ht="12.75" hidden="false" customHeight="false" outlineLevel="0" collapsed="false">
      <c r="A6303" s="262" t="n">
        <v>11</v>
      </c>
      <c r="B6303" s="332" t="s">
        <v>841</v>
      </c>
      <c r="C6303" s="332" t="s">
        <v>842</v>
      </c>
      <c r="D6303" s="332" t="s">
        <v>834</v>
      </c>
      <c r="E6303" s="262"/>
      <c r="F6303" s="331" t="n">
        <v>0.02</v>
      </c>
      <c r="G6303" s="333" t="n">
        <v>31</v>
      </c>
      <c r="H6303" s="333" t="n">
        <f aca="false">A6303*G6303*(1-H6294/100)</f>
        <v>341</v>
      </c>
      <c r="I6303" s="334" t="n">
        <v>20.93</v>
      </c>
      <c r="J6303" s="334" t="n">
        <f aca="false">(A6303*I6303)/J6294*K6294</f>
        <v>208.978</v>
      </c>
      <c r="K6303" s="335" t="n">
        <f aca="false">H6303-J6303</f>
        <v>132.022</v>
      </c>
      <c r="L6303" s="330"/>
      <c r="M6303" s="262"/>
      <c r="N6303" s="262" t="n">
        <v>20.93</v>
      </c>
      <c r="O6303" s="262" t="n">
        <v>0.23</v>
      </c>
      <c r="P6303" s="262" t="n">
        <v>31.395</v>
      </c>
      <c r="Q6303" s="262" t="n">
        <v>27.209</v>
      </c>
      <c r="R6303" s="331" t="n">
        <f aca="false">A6303*F6303</f>
        <v>0.22</v>
      </c>
    </row>
    <row r="6304" s="1" customFormat="true" ht="12.75" hidden="false" customHeight="false" outlineLevel="0" collapsed="false">
      <c r="A6304" s="262" t="n">
        <v>3</v>
      </c>
      <c r="B6304" s="332" t="s">
        <v>844</v>
      </c>
      <c r="C6304" s="332" t="s">
        <v>842</v>
      </c>
      <c r="D6304" s="332" t="s">
        <v>1305</v>
      </c>
      <c r="E6304" s="262"/>
      <c r="F6304" s="331" t="n">
        <v>0.03</v>
      </c>
      <c r="G6304" s="333" t="n">
        <v>50</v>
      </c>
      <c r="H6304" s="333" t="n">
        <f aca="false">A6304*G6304*(1-H6294/100)</f>
        <v>150</v>
      </c>
      <c r="I6304" s="334" t="n">
        <v>22.75</v>
      </c>
      <c r="J6304" s="334" t="n">
        <f aca="false">(A6304*I6304)/J6294*K6294</f>
        <v>61.95</v>
      </c>
      <c r="K6304" s="335" t="n">
        <f aca="false">H6304-J6304</f>
        <v>88.05</v>
      </c>
      <c r="L6304" s="330"/>
      <c r="M6304" s="262"/>
      <c r="N6304" s="262" t="n">
        <v>22.75</v>
      </c>
      <c r="O6304" s="262" t="n">
        <v>0.25</v>
      </c>
      <c r="P6304" s="262" t="n">
        <v>50</v>
      </c>
      <c r="Q6304" s="262" t="n">
        <v>29.575</v>
      </c>
      <c r="R6304" s="331" t="n">
        <f aca="false">A6304*F6304</f>
        <v>0.09</v>
      </c>
    </row>
    <row r="6305" s="1" customFormat="true" ht="12.75" hidden="false" customHeight="false" outlineLevel="0" collapsed="false">
      <c r="A6305" s="262" t="n">
        <v>4</v>
      </c>
      <c r="B6305" s="332" t="s">
        <v>4454</v>
      </c>
      <c r="C6305" s="332" t="s">
        <v>4455</v>
      </c>
      <c r="D6305" s="332" t="s">
        <v>4456</v>
      </c>
      <c r="E6305" s="262"/>
      <c r="F6305" s="331" t="n">
        <v>1.6</v>
      </c>
      <c r="G6305" s="333" t="n">
        <v>366</v>
      </c>
      <c r="H6305" s="333" t="n">
        <f aca="false">A6305*G6305*(1-H6294/100)</f>
        <v>1464</v>
      </c>
      <c r="I6305" s="334" t="n">
        <v>243.75</v>
      </c>
      <c r="J6305" s="334" t="n">
        <f aca="false">(A6305*I6305)/J6294*K6294</f>
        <v>885</v>
      </c>
      <c r="K6305" s="335" t="n">
        <f aca="false">H6305-J6305</f>
        <v>579</v>
      </c>
      <c r="L6305" s="330"/>
      <c r="M6305" s="262"/>
      <c r="N6305" s="262" t="n">
        <v>243.75</v>
      </c>
      <c r="O6305" s="262" t="n">
        <v>2.5</v>
      </c>
      <c r="P6305" s="262" t="n">
        <v>365.625</v>
      </c>
      <c r="Q6305" s="262" t="n">
        <v>329.0625</v>
      </c>
      <c r="R6305" s="331" t="n">
        <f aca="false">A6305*F6305</f>
        <v>6.4</v>
      </c>
    </row>
    <row r="6306" s="1" customFormat="true" ht="12.75" hidden="false" customHeight="false" outlineLevel="0" collapsed="false">
      <c r="A6306" s="262" t="n">
        <v>4</v>
      </c>
      <c r="B6306" s="332" t="s">
        <v>3534</v>
      </c>
      <c r="C6306" s="332" t="s">
        <v>3535</v>
      </c>
      <c r="D6306" s="332" t="s">
        <v>3536</v>
      </c>
      <c r="E6306" s="262"/>
      <c r="F6306" s="331"/>
      <c r="G6306" s="333" t="n">
        <v>87</v>
      </c>
      <c r="H6306" s="333" t="n">
        <f aca="false">A6306*G6306*(1-H6294/100)</f>
        <v>348</v>
      </c>
      <c r="I6306" s="334" t="n">
        <v>48.2625</v>
      </c>
      <c r="J6306" s="334" t="n">
        <f aca="false">(A6306*I6306)/J6294*K6294</f>
        <v>175.23</v>
      </c>
      <c r="K6306" s="335" t="n">
        <f aca="false">H6306-J6306</f>
        <v>172.77</v>
      </c>
      <c r="L6306" s="330"/>
      <c r="M6306" s="262"/>
      <c r="N6306" s="262" t="n">
        <v>48.2625</v>
      </c>
      <c r="O6306" s="262" t="n">
        <v>0.55</v>
      </c>
      <c r="P6306" s="262" t="n">
        <v>86.8725</v>
      </c>
      <c r="Q6306" s="262" t="n">
        <v>30</v>
      </c>
      <c r="R6306" s="331" t="n">
        <f aca="false">A6306*F6306</f>
        <v>0</v>
      </c>
    </row>
    <row r="6307" s="1" customFormat="true" ht="12.75" hidden="false" customHeight="false" outlineLevel="0" collapsed="false">
      <c r="A6307" s="262" t="n">
        <v>5</v>
      </c>
      <c r="B6307" s="332" t="s">
        <v>2345</v>
      </c>
      <c r="C6307" s="332" t="s">
        <v>2346</v>
      </c>
      <c r="D6307" s="332" t="s">
        <v>2347</v>
      </c>
      <c r="E6307" s="262"/>
      <c r="F6307" s="331" t="n">
        <v>0.05</v>
      </c>
      <c r="G6307" s="333" t="n">
        <v>38</v>
      </c>
      <c r="H6307" s="333" t="n">
        <f aca="false">A6307*G6307*(1-H6294/100)</f>
        <v>190</v>
      </c>
      <c r="I6307" s="334" t="n">
        <v>21.06</v>
      </c>
      <c r="J6307" s="334" t="n">
        <f aca="false">(A6307*I6307)/J6294*K6294</f>
        <v>95.58</v>
      </c>
      <c r="K6307" s="335" t="n">
        <f aca="false">H6307-J6307</f>
        <v>94.42</v>
      </c>
      <c r="L6307" s="330"/>
      <c r="M6307" s="262"/>
      <c r="N6307" s="262" t="n">
        <v>21.06</v>
      </c>
      <c r="O6307" s="262" t="n">
        <v>0.24</v>
      </c>
      <c r="P6307" s="262" t="n">
        <v>37.908</v>
      </c>
      <c r="Q6307" s="262" t="n">
        <v>28.431</v>
      </c>
      <c r="R6307" s="331" t="n">
        <f aca="false">A6307*F6307</f>
        <v>0.25</v>
      </c>
    </row>
    <row r="6308" s="1" customFormat="true" ht="12.75" hidden="false" customHeight="false" outlineLevel="0" collapsed="false">
      <c r="A6308" s="262" t="n">
        <v>5</v>
      </c>
      <c r="B6308" s="332" t="s">
        <v>3347</v>
      </c>
      <c r="C6308" s="332" t="s">
        <v>3348</v>
      </c>
      <c r="D6308" s="332" t="s">
        <v>901</v>
      </c>
      <c r="E6308" s="262"/>
      <c r="F6308" s="331" t="n">
        <v>0.29</v>
      </c>
      <c r="G6308" s="333" t="n">
        <v>63</v>
      </c>
      <c r="H6308" s="333" t="n">
        <f aca="false">A6308*G6308*(1-H6294/100)</f>
        <v>315</v>
      </c>
      <c r="I6308" s="334" t="n">
        <v>35.1</v>
      </c>
      <c r="J6308" s="334" t="n">
        <f aca="false">(A6308*I6308)/J6294*K6294</f>
        <v>159.3</v>
      </c>
      <c r="K6308" s="335" t="n">
        <f aca="false">H6308-J6308</f>
        <v>155.7</v>
      </c>
      <c r="L6308" s="330"/>
      <c r="M6308" s="262"/>
      <c r="N6308" s="262" t="n">
        <v>35.1</v>
      </c>
      <c r="O6308" s="262" t="n">
        <v>0.4</v>
      </c>
      <c r="P6308" s="262" t="n">
        <v>63.18</v>
      </c>
      <c r="Q6308" s="262" t="n">
        <v>52.65</v>
      </c>
      <c r="R6308" s="331" t="n">
        <f aca="false">A6308*F6308</f>
        <v>1.45</v>
      </c>
    </row>
    <row r="6309" s="1" customFormat="true" ht="12.75" hidden="false" customHeight="false" outlineLevel="0" collapsed="false">
      <c r="A6309" s="262" t="n">
        <v>1</v>
      </c>
      <c r="B6309" s="332" t="s">
        <v>1420</v>
      </c>
      <c r="C6309" s="332" t="s">
        <v>5129</v>
      </c>
      <c r="D6309" s="332" t="s">
        <v>5130</v>
      </c>
      <c r="E6309" s="262"/>
      <c r="F6309" s="331" t="n">
        <v>2.1</v>
      </c>
      <c r="G6309" s="333" t="n">
        <v>685</v>
      </c>
      <c r="H6309" s="333" t="n">
        <f aca="false">A6309*G6309*(1-H6294/100)</f>
        <v>685</v>
      </c>
      <c r="I6309" s="334" t="n">
        <v>456.456</v>
      </c>
      <c r="J6309" s="334" t="n">
        <f aca="false">(A6309*I6309)/J6294*K6294</f>
        <v>414.3216</v>
      </c>
      <c r="K6309" s="335" t="n">
        <f aca="false">H6309-J6309</f>
        <v>270.6784</v>
      </c>
      <c r="L6309" s="330"/>
      <c r="M6309" s="262"/>
      <c r="N6309" s="262" t="n">
        <v>456.456</v>
      </c>
      <c r="O6309" s="262" t="n">
        <v>5.28</v>
      </c>
      <c r="P6309" s="262" t="n">
        <v>684.684</v>
      </c>
      <c r="Q6309" s="262" t="n">
        <v>593.3928</v>
      </c>
      <c r="R6309" s="331" t="n">
        <f aca="false">A6309*F6309</f>
        <v>2.1</v>
      </c>
    </row>
    <row r="6310" s="1" customFormat="true" ht="12.75" hidden="false" customHeight="false" outlineLevel="0" collapsed="false">
      <c r="A6310" s="262" t="n">
        <v>1</v>
      </c>
      <c r="B6310" s="332" t="s">
        <v>1423</v>
      </c>
      <c r="C6310" s="332" t="s">
        <v>5129</v>
      </c>
      <c r="D6310" s="332" t="s">
        <v>5131</v>
      </c>
      <c r="E6310" s="262"/>
      <c r="F6310" s="331" t="n">
        <v>2.1</v>
      </c>
      <c r="G6310" s="333" t="n">
        <v>685</v>
      </c>
      <c r="H6310" s="333" t="n">
        <f aca="false">A6310*G6310*(1-H6294/100)</f>
        <v>685</v>
      </c>
      <c r="I6310" s="334" t="n">
        <v>456.456</v>
      </c>
      <c r="J6310" s="334" t="n">
        <f aca="false">(A6310*I6310)/J6294*K6294</f>
        <v>414.3216</v>
      </c>
      <c r="K6310" s="335" t="n">
        <f aca="false">H6310-J6310</f>
        <v>270.6784</v>
      </c>
      <c r="L6310" s="330"/>
      <c r="M6310" s="262"/>
      <c r="N6310" s="262" t="n">
        <v>456.456</v>
      </c>
      <c r="O6310" s="262" t="n">
        <v>5.28</v>
      </c>
      <c r="P6310" s="262" t="n">
        <v>684.684</v>
      </c>
      <c r="Q6310" s="262" t="n">
        <v>593.3928</v>
      </c>
      <c r="R6310" s="331" t="n">
        <f aca="false">A6310*F6310</f>
        <v>2.1</v>
      </c>
    </row>
    <row r="6311" s="1" customFormat="true" ht="12.75" hidden="false" customHeight="false" outlineLevel="0" collapsed="false">
      <c r="A6311" s="262" t="n">
        <v>8</v>
      </c>
      <c r="B6311" s="332" t="s">
        <v>1100</v>
      </c>
      <c r="C6311" s="332" t="s">
        <v>1296</v>
      </c>
      <c r="D6311" s="332" t="s">
        <v>1297</v>
      </c>
      <c r="E6311" s="262"/>
      <c r="F6311" s="331" t="n">
        <v>0.14</v>
      </c>
      <c r="G6311" s="333" t="n">
        <v>45</v>
      </c>
      <c r="H6311" s="333" t="n">
        <f aca="false">A6311*G6311*(1-H6294/100)</f>
        <v>360</v>
      </c>
      <c r="I6311" s="334" t="n">
        <v>21.6775</v>
      </c>
      <c r="J6311" s="334" t="n">
        <f aca="false">(A6311*I6311)/J6294*K6294</f>
        <v>157.412</v>
      </c>
      <c r="K6311" s="335" t="n">
        <f aca="false">H6311-J6311</f>
        <v>202.588</v>
      </c>
      <c r="L6311" s="330"/>
      <c r="M6311" s="262"/>
      <c r="N6311" s="262" t="n">
        <v>21.6775</v>
      </c>
      <c r="O6311" s="262" t="n">
        <v>0.23</v>
      </c>
      <c r="P6311" s="262" t="n">
        <v>45</v>
      </c>
      <c r="Q6311" s="262" t="n">
        <v>30.3485</v>
      </c>
      <c r="R6311" s="331" t="n">
        <f aca="false">A6311*F6311</f>
        <v>1.12</v>
      </c>
    </row>
    <row r="6312" s="1" customFormat="true" ht="12.75" hidden="false" customHeight="false" outlineLevel="0" collapsed="false">
      <c r="A6312" s="262" t="n">
        <v>8</v>
      </c>
      <c r="B6312" s="332" t="s">
        <v>1103</v>
      </c>
      <c r="C6312" s="332" t="s">
        <v>1298</v>
      </c>
      <c r="D6312" s="332" t="s">
        <v>1299</v>
      </c>
      <c r="E6312" s="262"/>
      <c r="F6312" s="331" t="n">
        <v>0.03</v>
      </c>
      <c r="G6312" s="333" t="n">
        <v>20</v>
      </c>
      <c r="H6312" s="333" t="n">
        <f aca="false">A6312*G6312*(1-H6294/100)</f>
        <v>160</v>
      </c>
      <c r="I6312" s="334" t="n">
        <v>9.425</v>
      </c>
      <c r="J6312" s="334" t="n">
        <f aca="false">(A6312*I6312)/J6294*K6294</f>
        <v>68.44</v>
      </c>
      <c r="K6312" s="335" t="n">
        <f aca="false">H6312-J6312</f>
        <v>91.56</v>
      </c>
      <c r="L6312" s="330"/>
      <c r="M6312" s="262"/>
      <c r="N6312" s="262" t="n">
        <v>9.425</v>
      </c>
      <c r="O6312" s="262" t="n">
        <v>0.1</v>
      </c>
      <c r="P6312" s="262" t="n">
        <v>20</v>
      </c>
      <c r="Q6312" s="262" t="n">
        <v>13.195</v>
      </c>
      <c r="R6312" s="331" t="n">
        <f aca="false">A6312*F6312</f>
        <v>0.24</v>
      </c>
    </row>
    <row r="6313" s="1" customFormat="true" ht="12.75" hidden="false" customHeight="false" outlineLevel="0" collapsed="false">
      <c r="A6313" s="262" t="n">
        <v>8</v>
      </c>
      <c r="B6313" s="332" t="s">
        <v>2337</v>
      </c>
      <c r="C6313" s="332" t="s">
        <v>2173</v>
      </c>
      <c r="D6313" s="332" t="s">
        <v>2174</v>
      </c>
      <c r="E6313" s="262"/>
      <c r="F6313" s="331"/>
      <c r="G6313" s="333" t="n">
        <v>40</v>
      </c>
      <c r="H6313" s="333" t="n">
        <f aca="false">A6313*G6313*(1-H6294/100)</f>
        <v>320</v>
      </c>
      <c r="I6313" s="334" t="n">
        <v>20.735</v>
      </c>
      <c r="J6313" s="334" t="n">
        <f aca="false">(A6313*I6313)/J6294*K6294</f>
        <v>150.568</v>
      </c>
      <c r="K6313" s="335" t="n">
        <f aca="false">H6313-J6313</f>
        <v>169.432</v>
      </c>
      <c r="L6313" s="330"/>
      <c r="M6313" s="262"/>
      <c r="N6313" s="262" t="n">
        <v>20.735</v>
      </c>
      <c r="O6313" s="262" t="n">
        <v>0.22</v>
      </c>
      <c r="P6313" s="262" t="n">
        <v>40</v>
      </c>
      <c r="Q6313" s="262" t="n">
        <v>31</v>
      </c>
      <c r="R6313" s="331" t="n">
        <f aca="false">A6313*F6313</f>
        <v>0</v>
      </c>
    </row>
    <row r="6314" s="1" customFormat="true" ht="12.75" hidden="false" customHeight="false" outlineLevel="0" collapsed="false">
      <c r="A6314" s="262" t="n">
        <v>2</v>
      </c>
      <c r="B6314" s="332" t="s">
        <v>3412</v>
      </c>
      <c r="C6314" s="332" t="s">
        <v>1115</v>
      </c>
      <c r="D6314" s="332" t="s">
        <v>1122</v>
      </c>
      <c r="E6314" s="262"/>
      <c r="F6314" s="331" t="n">
        <v>28</v>
      </c>
      <c r="G6314" s="333" t="n">
        <v>6844</v>
      </c>
      <c r="H6314" s="333" t="n">
        <f aca="false">A6314*G6314*(1-H6294/100)</f>
        <v>13688</v>
      </c>
      <c r="I6314" s="334" t="n">
        <v>4563</v>
      </c>
      <c r="J6314" s="334" t="n">
        <f aca="false">(A6314*I6314)/J6294*K6294</f>
        <v>8283.6</v>
      </c>
      <c r="K6314" s="335" t="n">
        <f aca="false">H6314-J6314</f>
        <v>5404.4</v>
      </c>
      <c r="L6314" s="330"/>
      <c r="M6314" s="262"/>
      <c r="N6314" s="262" t="n">
        <v>4563</v>
      </c>
      <c r="O6314" s="262" t="n">
        <v>52</v>
      </c>
      <c r="P6314" s="262" t="n">
        <v>6844.5</v>
      </c>
      <c r="Q6314" s="262" t="n">
        <v>5931.9</v>
      </c>
      <c r="R6314" s="331" t="n">
        <f aca="false">A6314*F6314</f>
        <v>56</v>
      </c>
    </row>
    <row r="6315" s="1" customFormat="true" ht="12.75" hidden="false" customHeight="false" outlineLevel="0" collapsed="false">
      <c r="A6315" s="262" t="n">
        <v>2</v>
      </c>
      <c r="B6315" s="332" t="s">
        <v>5548</v>
      </c>
      <c r="C6315" s="332" t="s">
        <v>5549</v>
      </c>
      <c r="D6315" s="332" t="s">
        <v>5550</v>
      </c>
      <c r="E6315" s="262"/>
      <c r="F6315" s="331"/>
      <c r="G6315" s="333" t="n">
        <v>1100</v>
      </c>
      <c r="H6315" s="333" t="n">
        <f aca="false">A6315*G6315*(1-H6294/100)</f>
        <v>2200</v>
      </c>
      <c r="I6315" s="334" t="n">
        <v>258.57</v>
      </c>
      <c r="J6315" s="334" t="n">
        <f aca="false">(A6315*I6315)/J6294*K6294</f>
        <v>469.404</v>
      </c>
      <c r="K6315" s="335" t="n">
        <f aca="false">H6315-J6315</f>
        <v>1730.596</v>
      </c>
      <c r="L6315" s="330"/>
      <c r="M6315" s="262"/>
      <c r="N6315" s="262" t="n">
        <v>258.57</v>
      </c>
      <c r="O6315" s="262" t="n">
        <v>2.21</v>
      </c>
      <c r="P6315" s="262" t="n">
        <v>1100</v>
      </c>
      <c r="Q6315" s="262" t="n">
        <v>646.425</v>
      </c>
      <c r="R6315" s="331" t="n">
        <f aca="false">A6315*F6315</f>
        <v>0</v>
      </c>
    </row>
    <row r="6316" s="1" customFormat="true" ht="12.75" hidden="false" customHeight="false" outlineLevel="0" collapsed="false">
      <c r="A6316" s="262" t="n">
        <v>1</v>
      </c>
      <c r="B6316" s="332" t="s">
        <v>2237</v>
      </c>
      <c r="C6316" s="332" t="s">
        <v>2238</v>
      </c>
      <c r="D6316" s="332" t="s">
        <v>2239</v>
      </c>
      <c r="E6316" s="262"/>
      <c r="F6316" s="331" t="n">
        <v>2.55</v>
      </c>
      <c r="G6316" s="333" t="n">
        <v>2808</v>
      </c>
      <c r="H6316" s="333" t="n">
        <f aca="false">A6316*G6316*(1-H6294/100)</f>
        <v>2808</v>
      </c>
      <c r="I6316" s="334" t="n">
        <v>1755</v>
      </c>
      <c r="J6316" s="334" t="n">
        <f aca="false">(A6316*I6316)/J6294*K6294</f>
        <v>1593</v>
      </c>
      <c r="K6316" s="335" t="n">
        <f aca="false">H6316-J6316</f>
        <v>1215</v>
      </c>
      <c r="L6316" s="330"/>
      <c r="M6316" s="262"/>
      <c r="N6316" s="262" t="n">
        <v>1755</v>
      </c>
      <c r="O6316" s="262" t="n">
        <v>18</v>
      </c>
      <c r="P6316" s="262" t="n">
        <v>2808</v>
      </c>
      <c r="Q6316" s="262" t="n">
        <v>2808</v>
      </c>
      <c r="R6316" s="331" t="n">
        <f aca="false">A6316*F6316</f>
        <v>2.55</v>
      </c>
    </row>
    <row r="6317" s="1" customFormat="true" ht="12.75" hidden="false" customHeight="false" outlineLevel="0" collapsed="false">
      <c r="A6317" s="262" t="n">
        <v>2</v>
      </c>
      <c r="B6317" s="332" t="s">
        <v>5686</v>
      </c>
      <c r="C6317" s="332" t="s">
        <v>1794</v>
      </c>
      <c r="D6317" s="332" t="s">
        <v>5687</v>
      </c>
      <c r="E6317" s="262"/>
      <c r="F6317" s="331" t="n">
        <v>3.56</v>
      </c>
      <c r="G6317" s="333" t="n">
        <v>2060</v>
      </c>
      <c r="H6317" s="333" t="n">
        <f aca="false">A6317*G6317*(1-H6294/100)</f>
        <v>4120</v>
      </c>
      <c r="I6317" s="334" t="n">
        <v>1371.5325</v>
      </c>
      <c r="J6317" s="334" t="n">
        <f aca="false">(A6317*I6317)/J6294*K6294</f>
        <v>2489.859</v>
      </c>
      <c r="K6317" s="335" t="n">
        <f aca="false">H6317-J6317</f>
        <v>1630.141</v>
      </c>
      <c r="L6317" s="330"/>
      <c r="M6317" s="262"/>
      <c r="N6317" s="262" t="n">
        <v>1371.5325</v>
      </c>
      <c r="O6317" s="262" t="n">
        <v>15.63</v>
      </c>
      <c r="P6317" s="262" t="n">
        <v>2060</v>
      </c>
      <c r="Q6317" s="262" t="n">
        <v>1851.5689</v>
      </c>
      <c r="R6317" s="331" t="n">
        <f aca="false">A6317*F6317</f>
        <v>7.12</v>
      </c>
    </row>
    <row r="6318" s="1" customFormat="true" ht="12.75" hidden="false" customHeight="false" outlineLevel="0" collapsed="false">
      <c r="A6318" s="262" t="n">
        <v>1</v>
      </c>
      <c r="B6318" s="332" t="s">
        <v>2814</v>
      </c>
      <c r="C6318" s="332" t="s">
        <v>1794</v>
      </c>
      <c r="D6318" s="332" t="s">
        <v>2815</v>
      </c>
      <c r="E6318" s="262"/>
      <c r="F6318" s="331" t="n">
        <v>3.8</v>
      </c>
      <c r="G6318" s="333" t="n">
        <v>2060</v>
      </c>
      <c r="H6318" s="333" t="n">
        <f aca="false">A6318*G6318*(1-H6294/100)</f>
        <v>2060</v>
      </c>
      <c r="I6318" s="334" t="n">
        <v>1371.5325</v>
      </c>
      <c r="J6318" s="334" t="n">
        <f aca="false">(A6318*I6318)/J6294*K6294</f>
        <v>1244.9295</v>
      </c>
      <c r="K6318" s="335" t="n">
        <f aca="false">H6318-J6318</f>
        <v>815.0705</v>
      </c>
      <c r="L6318" s="330"/>
      <c r="M6318" s="262"/>
      <c r="N6318" s="262" t="n">
        <v>1371.5325</v>
      </c>
      <c r="O6318" s="262" t="n">
        <v>15.63</v>
      </c>
      <c r="P6318" s="262" t="n">
        <v>2060</v>
      </c>
      <c r="Q6318" s="262" t="n">
        <v>1920.1455</v>
      </c>
      <c r="R6318" s="331" t="n">
        <f aca="false">A6318*F6318</f>
        <v>3.8</v>
      </c>
    </row>
    <row r="6319" s="1" customFormat="true" ht="12.75" hidden="false" customHeight="false" outlineLevel="0" collapsed="false">
      <c r="A6319" s="262" t="n">
        <v>2</v>
      </c>
      <c r="B6319" s="332" t="s">
        <v>3297</v>
      </c>
      <c r="C6319" s="332" t="s">
        <v>1894</v>
      </c>
      <c r="D6319" s="332" t="s">
        <v>3298</v>
      </c>
      <c r="E6319" s="262"/>
      <c r="F6319" s="331" t="n">
        <v>6</v>
      </c>
      <c r="G6319" s="333" t="n">
        <v>2710</v>
      </c>
      <c r="H6319" s="333" t="n">
        <f aca="false">A6319*G6319*(1-H6294/100)</f>
        <v>5420</v>
      </c>
      <c r="I6319" s="334" t="n">
        <v>1083.875</v>
      </c>
      <c r="J6319" s="334" t="n">
        <f aca="false">(A6319*I6319)/J6294*K6294</f>
        <v>1967.65</v>
      </c>
      <c r="K6319" s="335" t="n">
        <f aca="false">H6319-J6319</f>
        <v>3452.35</v>
      </c>
      <c r="L6319" s="330"/>
      <c r="M6319" s="262"/>
      <c r="N6319" s="262" t="n">
        <v>1083.875</v>
      </c>
      <c r="O6319" s="262" t="n">
        <v>11.5</v>
      </c>
      <c r="P6319" s="262" t="n">
        <v>2710</v>
      </c>
      <c r="Q6319" s="262" t="n">
        <v>2167.75</v>
      </c>
      <c r="R6319" s="331" t="n">
        <f aca="false">A6319*F6319</f>
        <v>12</v>
      </c>
    </row>
    <row r="6320" s="1" customFormat="true" ht="12.75" hidden="false" customHeight="false" outlineLevel="0" collapsed="false">
      <c r="A6320" s="262" t="n">
        <v>6</v>
      </c>
      <c r="B6320" s="332" t="s">
        <v>2816</v>
      </c>
      <c r="C6320" s="332" t="s">
        <v>1664</v>
      </c>
      <c r="D6320" s="332" t="s">
        <v>2817</v>
      </c>
      <c r="E6320" s="262"/>
      <c r="F6320" s="331" t="n">
        <v>0.03</v>
      </c>
      <c r="G6320" s="333" t="n">
        <v>60</v>
      </c>
      <c r="H6320" s="333" t="n">
        <f aca="false">A6320*G6320*(1-H6294/100)</f>
        <v>360</v>
      </c>
      <c r="I6320" s="334" t="n">
        <v>33.345</v>
      </c>
      <c r="J6320" s="334" t="n">
        <f aca="false">(A6320*I6320)/J6294*K6294</f>
        <v>181.602</v>
      </c>
      <c r="K6320" s="335" t="n">
        <f aca="false">H6320-J6320</f>
        <v>178.398</v>
      </c>
      <c r="L6320" s="330"/>
      <c r="M6320" s="262"/>
      <c r="N6320" s="262" t="n">
        <v>33.345</v>
      </c>
      <c r="O6320" s="262" t="n">
        <v>0.38</v>
      </c>
      <c r="P6320" s="262" t="n">
        <v>60</v>
      </c>
      <c r="Q6320" s="262" t="n">
        <v>46.683</v>
      </c>
      <c r="R6320" s="331" t="n">
        <f aca="false">A6320*F6320</f>
        <v>0.18</v>
      </c>
    </row>
    <row r="6321" s="1" customFormat="true" ht="12.75" hidden="false" customHeight="false" outlineLevel="0" collapsed="false">
      <c r="A6321" s="262" t="n">
        <v>11</v>
      </c>
      <c r="B6321" s="332" t="s">
        <v>1900</v>
      </c>
      <c r="C6321" s="332" t="s">
        <v>1664</v>
      </c>
      <c r="D6321" s="332" t="s">
        <v>1901</v>
      </c>
      <c r="E6321" s="262"/>
      <c r="F6321" s="331" t="n">
        <v>0.07</v>
      </c>
      <c r="G6321" s="333" t="n">
        <v>80</v>
      </c>
      <c r="H6321" s="333" t="n">
        <f aca="false">A6321*G6321*(1-H6294/100)</f>
        <v>880</v>
      </c>
      <c r="I6321" s="334" t="n">
        <v>46.5075</v>
      </c>
      <c r="J6321" s="334" t="n">
        <f aca="false">(A6321*I6321)/J6294*K6294</f>
        <v>464.3595</v>
      </c>
      <c r="K6321" s="335" t="n">
        <f aca="false">H6321-J6321</f>
        <v>415.6405</v>
      </c>
      <c r="L6321" s="330"/>
      <c r="M6321" s="262"/>
      <c r="N6321" s="262" t="n">
        <v>46.5075</v>
      </c>
      <c r="O6321" s="262" t="n">
        <v>0.53</v>
      </c>
      <c r="P6321" s="262" t="n">
        <v>80</v>
      </c>
      <c r="Q6321" s="262" t="n">
        <v>65.1105</v>
      </c>
      <c r="R6321" s="331" t="n">
        <f aca="false">A6321*F6321</f>
        <v>0.77</v>
      </c>
    </row>
    <row r="6322" s="1" customFormat="true" ht="12.75" hidden="false" customHeight="false" outlineLevel="0" collapsed="false">
      <c r="A6322" s="262" t="n">
        <v>15</v>
      </c>
      <c r="B6322" s="332" t="s">
        <v>1801</v>
      </c>
      <c r="C6322" s="332" t="s">
        <v>1802</v>
      </c>
      <c r="D6322" s="332" t="s">
        <v>1803</v>
      </c>
      <c r="E6322" s="262"/>
      <c r="F6322" s="331" t="n">
        <v>0.01</v>
      </c>
      <c r="G6322" s="333" t="n">
        <v>30</v>
      </c>
      <c r="H6322" s="333" t="n">
        <f aca="false">A6322*G6322*(1-H6294/100)</f>
        <v>450</v>
      </c>
      <c r="I6322" s="334" t="n">
        <v>15.795</v>
      </c>
      <c r="J6322" s="334" t="n">
        <f aca="false">(A6322*I6322)/J6294*K6294</f>
        <v>215.055</v>
      </c>
      <c r="K6322" s="335" t="n">
        <f aca="false">H6322-J6322</f>
        <v>234.945</v>
      </c>
      <c r="L6322" s="330"/>
      <c r="M6322" s="262"/>
      <c r="N6322" s="262" t="n">
        <v>15.795</v>
      </c>
      <c r="O6322" s="262" t="n">
        <v>0.18</v>
      </c>
      <c r="P6322" s="262" t="n">
        <v>30</v>
      </c>
      <c r="Q6322" s="262" t="n">
        <v>21.3233</v>
      </c>
      <c r="R6322" s="331" t="n">
        <f aca="false">A6322*F6322</f>
        <v>0.15</v>
      </c>
    </row>
    <row r="6323" s="1" customFormat="true" ht="12.75" hidden="false" customHeight="false" outlineLevel="0" collapsed="false">
      <c r="A6323" s="262" t="n">
        <v>4</v>
      </c>
      <c r="B6323" s="332" t="s">
        <v>368</v>
      </c>
      <c r="C6323" s="332" t="s">
        <v>1680</v>
      </c>
      <c r="D6323" s="332" t="s">
        <v>1905</v>
      </c>
      <c r="E6323" s="262"/>
      <c r="F6323" s="331" t="n">
        <v>0.02</v>
      </c>
      <c r="G6323" s="333" t="n">
        <v>110</v>
      </c>
      <c r="H6323" s="333" t="n">
        <f aca="false">A6323*G6323*(1-H6294/100)</f>
        <v>440</v>
      </c>
      <c r="I6323" s="334" t="n">
        <v>76.05</v>
      </c>
      <c r="J6323" s="334" t="n">
        <f aca="false">(A6323*I6323)/J6294*K6294</f>
        <v>276.12</v>
      </c>
      <c r="K6323" s="335" t="n">
        <f aca="false">H6323-J6323</f>
        <v>163.88</v>
      </c>
      <c r="L6323" s="330"/>
      <c r="M6323" s="262"/>
      <c r="N6323" s="262" t="n">
        <v>76.05</v>
      </c>
      <c r="O6323" s="262" t="n">
        <v>0.9</v>
      </c>
      <c r="P6323" s="262" t="n">
        <v>110</v>
      </c>
      <c r="Q6323" s="262" t="n">
        <v>102.6675</v>
      </c>
      <c r="R6323" s="331" t="n">
        <f aca="false">A6323*F6323</f>
        <v>0.08</v>
      </c>
    </row>
    <row r="6324" s="1" customFormat="true" ht="12.75" hidden="false" customHeight="false" outlineLevel="0" collapsed="false">
      <c r="A6324" s="262" t="n">
        <v>4</v>
      </c>
      <c r="B6324" s="332" t="s">
        <v>5302</v>
      </c>
      <c r="C6324" s="332" t="s">
        <v>1907</v>
      </c>
      <c r="D6324" s="332" t="s">
        <v>5303</v>
      </c>
      <c r="E6324" s="262"/>
      <c r="F6324" s="331"/>
      <c r="G6324" s="333" t="n">
        <v>170</v>
      </c>
      <c r="H6324" s="333" t="n">
        <f aca="false">A6324*G6324*(1-H6294/100)</f>
        <v>680</v>
      </c>
      <c r="I6324" s="334" t="n">
        <v>114.075</v>
      </c>
      <c r="J6324" s="334" t="n">
        <f aca="false">(A6324*I6324)/J6294*K6294</f>
        <v>414.18</v>
      </c>
      <c r="K6324" s="335" t="n">
        <f aca="false">H6324-J6324</f>
        <v>265.82</v>
      </c>
      <c r="L6324" s="330"/>
      <c r="M6324" s="262"/>
      <c r="N6324" s="262" t="n">
        <v>114.075</v>
      </c>
      <c r="O6324" s="262" t="n">
        <v>1.3</v>
      </c>
      <c r="P6324" s="262" t="n">
        <v>170</v>
      </c>
      <c r="Q6324" s="262" t="n">
        <v>135</v>
      </c>
      <c r="R6324" s="331" t="n">
        <f aca="false">A6324*F6324</f>
        <v>0</v>
      </c>
    </row>
    <row r="6325" s="1" customFormat="true" ht="12.75" hidden="false" customHeight="false" outlineLevel="0" collapsed="false">
      <c r="A6325" s="336" t="n">
        <f aca="false">SUM(A6295:A6324)</f>
        <v>164</v>
      </c>
      <c r="B6325" s="336" t="s">
        <v>377</v>
      </c>
      <c r="C6325" s="336"/>
      <c r="D6325" s="336"/>
      <c r="E6325" s="336"/>
      <c r="F6325" s="337" t="n">
        <f aca="false">R6325</f>
        <v>266.02</v>
      </c>
      <c r="G6325" s="338"/>
      <c r="H6325" s="339" t="n">
        <f aca="false">SUM(H6295:H6324)</f>
        <v>75844</v>
      </c>
      <c r="I6325" s="340"/>
      <c r="J6325" s="341" t="n">
        <f aca="false">SUM(J6295:J6324)</f>
        <v>41008.2332</v>
      </c>
      <c r="K6325" s="335" t="n">
        <f aca="false">SUM(K6295:K6324)</f>
        <v>34835.7668</v>
      </c>
      <c r="L6325" s="330"/>
      <c r="M6325" s="262"/>
      <c r="N6325" s="262"/>
      <c r="O6325" s="262"/>
      <c r="P6325" s="262"/>
      <c r="Q6325" s="262"/>
      <c r="R6325" s="331" t="n">
        <f aca="false">SUM(R6295:R6324)</f>
        <v>266.02</v>
      </c>
    </row>
    <row r="6326" s="1" customFormat="true" ht="12.75" hidden="false" customHeight="false" outlineLevel="0" collapsed="false">
      <c r="A6326" s="262"/>
      <c r="B6326" s="272" t="s">
        <v>914</v>
      </c>
      <c r="C6326" s="342"/>
      <c r="D6326" s="342"/>
      <c r="E6326" s="262"/>
      <c r="F6326" s="262"/>
      <c r="G6326" s="333"/>
      <c r="H6326" s="343" t="n">
        <v>0</v>
      </c>
      <c r="I6326" s="344" t="n">
        <f aca="false">K6327/J6327</f>
        <v>0.849482264454154</v>
      </c>
      <c r="J6326" s="345"/>
      <c r="K6326" s="335"/>
      <c r="L6326" s="330"/>
      <c r="M6326" s="262"/>
      <c r="N6326" s="262"/>
      <c r="O6326" s="262"/>
      <c r="P6326" s="262"/>
      <c r="Q6326" s="262"/>
      <c r="R6326" s="331"/>
    </row>
    <row r="6327" s="1" customFormat="true" ht="13.5" hidden="false" customHeight="false" outlineLevel="0" collapsed="false">
      <c r="A6327" s="346"/>
      <c r="B6327" s="346" t="s">
        <v>915</v>
      </c>
      <c r="C6327" s="346"/>
      <c r="D6327" s="346"/>
      <c r="E6327" s="346"/>
      <c r="F6327" s="347"/>
      <c r="G6327" s="348"/>
      <c r="H6327" s="349" t="n">
        <f aca="false">SUM(H6325:H6326)</f>
        <v>75844</v>
      </c>
      <c r="I6327" s="350" t="n">
        <f aca="false">K6327/H6327</f>
        <v>0.459308143030431</v>
      </c>
      <c r="J6327" s="351" t="n">
        <f aca="false">SUM(J6325:J6326)</f>
        <v>41008.2332</v>
      </c>
      <c r="K6327" s="352" t="n">
        <f aca="false">H6327-J6327</f>
        <v>34835.7668</v>
      </c>
      <c r="L6327" s="330"/>
      <c r="M6327" s="262"/>
      <c r="N6327" s="262"/>
      <c r="O6327" s="262"/>
      <c r="P6327" s="262"/>
      <c r="Q6327" s="262"/>
      <c r="R6327" s="331"/>
    </row>
    <row r="6328" s="1" customFormat="true" ht="13.5" hidden="false" customHeight="false" outlineLevel="0" collapsed="false">
      <c r="A6328" s="262"/>
      <c r="B6328" s="272"/>
      <c r="C6328" s="342"/>
      <c r="D6328" s="342"/>
      <c r="E6328" s="262"/>
      <c r="F6328" s="262"/>
      <c r="G6328" s="262"/>
      <c r="H6328" s="262"/>
      <c r="I6328" s="354"/>
      <c r="J6328" s="354"/>
      <c r="K6328" s="355"/>
      <c r="L6328" s="330"/>
      <c r="M6328" s="262"/>
      <c r="N6328" s="262"/>
      <c r="O6328" s="262"/>
      <c r="P6328" s="262"/>
      <c r="Q6328" s="262"/>
      <c r="R6328" s="331"/>
    </row>
    <row r="6329" s="1" customFormat="true" ht="13.5" hidden="false" customHeight="false" outlineLevel="0" collapsed="false">
      <c r="A6329" s="322"/>
      <c r="B6329" s="272" t="s">
        <v>5688</v>
      </c>
      <c r="C6329" s="324"/>
      <c r="D6329" s="325" t="n">
        <v>42821</v>
      </c>
      <c r="E6329" s="322"/>
      <c r="F6329" s="322" t="s">
        <v>5689</v>
      </c>
      <c r="G6329" s="324"/>
      <c r="H6329" s="326" t="n">
        <v>0</v>
      </c>
      <c r="I6329" s="327" t="s">
        <v>358</v>
      </c>
      <c r="J6329" s="328" t="n">
        <v>65</v>
      </c>
      <c r="K6329" s="329" t="n">
        <v>59</v>
      </c>
      <c r="L6329" s="330"/>
      <c r="M6329" s="262"/>
      <c r="N6329" s="262"/>
      <c r="O6329" s="262"/>
      <c r="P6329" s="262"/>
      <c r="Q6329" s="262"/>
      <c r="R6329" s="331"/>
    </row>
    <row r="6330" s="1" customFormat="true" ht="12.75" hidden="false" customHeight="false" outlineLevel="0" collapsed="false">
      <c r="A6330" s="262" t="n">
        <v>2</v>
      </c>
      <c r="B6330" s="332" t="s">
        <v>253</v>
      </c>
      <c r="C6330" s="332" t="s">
        <v>780</v>
      </c>
      <c r="D6330" s="332" t="s">
        <v>4122</v>
      </c>
      <c r="E6330" s="262"/>
      <c r="F6330" s="331" t="n">
        <v>12.5</v>
      </c>
      <c r="G6330" s="333" t="n">
        <v>2240</v>
      </c>
      <c r="H6330" s="333" t="n">
        <f aca="false">A6330*G6330*(1-H6329/100)</f>
        <v>4480</v>
      </c>
      <c r="I6330" s="334" t="n">
        <v>1491.75</v>
      </c>
      <c r="J6330" s="334" t="n">
        <f aca="false">(A6330*I6330)/J6329*K6329</f>
        <v>2708.1</v>
      </c>
      <c r="K6330" s="335" t="n">
        <f aca="false">H6330-J6330</f>
        <v>1771.9</v>
      </c>
      <c r="L6330" s="330"/>
      <c r="M6330" s="262"/>
      <c r="N6330" s="262" t="n">
        <v>1491.75</v>
      </c>
      <c r="O6330" s="262" t="n">
        <v>17</v>
      </c>
      <c r="P6330" s="262" t="n">
        <v>2240</v>
      </c>
      <c r="Q6330" s="262" t="n">
        <v>2013.8625</v>
      </c>
      <c r="R6330" s="331" t="n">
        <f aca="false">A6330*F6330</f>
        <v>25</v>
      </c>
    </row>
    <row r="6331" s="1" customFormat="true" ht="12.75" hidden="false" customHeight="false" outlineLevel="0" collapsed="false">
      <c r="A6331" s="262" t="n">
        <v>10</v>
      </c>
      <c r="B6331" s="332" t="s">
        <v>4565</v>
      </c>
      <c r="C6331" s="332" t="s">
        <v>4566</v>
      </c>
      <c r="D6331" s="332" t="s">
        <v>4567</v>
      </c>
      <c r="E6331" s="262"/>
      <c r="F6331" s="331" t="n">
        <v>10.3</v>
      </c>
      <c r="G6331" s="333" t="n">
        <v>1840</v>
      </c>
      <c r="H6331" s="333" t="n">
        <f aca="false">A6331*G6331*(1-H6329/100)</f>
        <v>18400</v>
      </c>
      <c r="I6331" s="334" t="n">
        <v>1229.3775</v>
      </c>
      <c r="J6331" s="334" t="n">
        <f aca="false">(A6331*I6331)/J6329*K6329</f>
        <v>11158.965</v>
      </c>
      <c r="K6331" s="335" t="n">
        <f aca="false">H6331-J6331</f>
        <v>7241.035</v>
      </c>
      <c r="L6331" s="330"/>
      <c r="M6331" s="262"/>
      <c r="N6331" s="262" t="n">
        <v>1229.3775</v>
      </c>
      <c r="O6331" s="262" t="n">
        <v>14.01</v>
      </c>
      <c r="P6331" s="262" t="n">
        <v>1840</v>
      </c>
      <c r="Q6331" s="262" t="n">
        <v>1659.6596</v>
      </c>
      <c r="R6331" s="331" t="n">
        <f aca="false">A6331*F6331</f>
        <v>103</v>
      </c>
    </row>
    <row r="6332" s="1" customFormat="true" ht="12.75" hidden="false" customHeight="false" outlineLevel="0" collapsed="false">
      <c r="A6332" s="262" t="n">
        <v>3</v>
      </c>
      <c r="B6332" s="332" t="s">
        <v>2530</v>
      </c>
      <c r="C6332" s="332" t="s">
        <v>2531</v>
      </c>
      <c r="D6332" s="332" t="s">
        <v>2532</v>
      </c>
      <c r="E6332" s="262"/>
      <c r="F6332" s="331" t="n">
        <v>18.7</v>
      </c>
      <c r="G6332" s="333" t="n">
        <v>3481</v>
      </c>
      <c r="H6332" s="333" t="n">
        <f aca="false">A6332*G6332*(1-H6329/100)</f>
        <v>10443</v>
      </c>
      <c r="I6332" s="334" t="n">
        <v>2320.5</v>
      </c>
      <c r="J6332" s="334" t="n">
        <f aca="false">(A6332*I6332)/J6329*K6329</f>
        <v>6318.9</v>
      </c>
      <c r="K6332" s="335" t="n">
        <f aca="false">H6332-J6332</f>
        <v>4124.1</v>
      </c>
      <c r="L6332" s="330"/>
      <c r="M6332" s="262"/>
      <c r="N6332" s="262" t="n">
        <v>2320.5</v>
      </c>
      <c r="O6332" s="262" t="n">
        <v>25.5</v>
      </c>
      <c r="P6332" s="262" t="n">
        <v>3480.75</v>
      </c>
      <c r="Q6332" s="262" t="n">
        <v>3132.675</v>
      </c>
      <c r="R6332" s="331" t="n">
        <f aca="false">A6332*F6332</f>
        <v>56.1</v>
      </c>
    </row>
    <row r="6333" s="1" customFormat="true" ht="12.75" hidden="false" customHeight="false" outlineLevel="0" collapsed="false">
      <c r="A6333" s="262" t="n">
        <v>2</v>
      </c>
      <c r="B6333" s="332" t="s">
        <v>5690</v>
      </c>
      <c r="C6333" s="332" t="s">
        <v>5691</v>
      </c>
      <c r="D6333" s="332" t="s">
        <v>5692</v>
      </c>
      <c r="E6333" s="262"/>
      <c r="F6333" s="331" t="n">
        <v>27.2</v>
      </c>
      <c r="G6333" s="333" t="n">
        <v>5335</v>
      </c>
      <c r="H6333" s="333" t="n">
        <f aca="false">A6333*G6333*(1-H6329/100)</f>
        <v>10670</v>
      </c>
      <c r="I6333" s="334" t="n">
        <v>3556.5075</v>
      </c>
      <c r="J6333" s="334" t="n">
        <f aca="false">(A6333*I6333)/J6329*K6329</f>
        <v>6456.429</v>
      </c>
      <c r="K6333" s="335" t="n">
        <f aca="false">H6333-J6333</f>
        <v>4213.571</v>
      </c>
      <c r="L6333" s="330"/>
      <c r="M6333" s="262"/>
      <c r="N6333" s="262" t="n">
        <v>3556.5075</v>
      </c>
      <c r="O6333" s="262" t="n">
        <v>40.53</v>
      </c>
      <c r="P6333" s="262" t="n">
        <v>5334.7613</v>
      </c>
      <c r="Q6333" s="262" t="n">
        <v>4801.2851</v>
      </c>
      <c r="R6333" s="331" t="n">
        <f aca="false">A6333*F6333</f>
        <v>54.4</v>
      </c>
    </row>
    <row r="6334" s="1" customFormat="true" ht="12.75" hidden="false" customHeight="false" outlineLevel="0" collapsed="false">
      <c r="A6334" s="262" t="n">
        <v>18</v>
      </c>
      <c r="B6334" s="332" t="s">
        <v>1309</v>
      </c>
      <c r="C6334" s="332" t="s">
        <v>877</v>
      </c>
      <c r="D6334" s="332" t="s">
        <v>1310</v>
      </c>
      <c r="E6334" s="262"/>
      <c r="F6334" s="331" t="n">
        <v>0.42</v>
      </c>
      <c r="G6334" s="333" t="n">
        <v>200</v>
      </c>
      <c r="H6334" s="333" t="n">
        <f aca="false">A6334*G6334*(1-H6329/100)</f>
        <v>3600</v>
      </c>
      <c r="I6334" s="334" t="n">
        <v>69.745</v>
      </c>
      <c r="J6334" s="334" t="n">
        <f aca="false">(A6334*I6334)/J6329*K6329</f>
        <v>1139.526</v>
      </c>
      <c r="K6334" s="335" t="n">
        <f aca="false">H6334-J6334</f>
        <v>2460.474</v>
      </c>
      <c r="L6334" s="330"/>
      <c r="M6334" s="262"/>
      <c r="N6334" s="262" t="n">
        <v>69.745</v>
      </c>
      <c r="O6334" s="262" t="n">
        <v>0.74</v>
      </c>
      <c r="P6334" s="262" t="n">
        <v>200</v>
      </c>
      <c r="Q6334" s="262" t="n">
        <v>108.1047</v>
      </c>
      <c r="R6334" s="331" t="n">
        <f aca="false">A6334*F6334</f>
        <v>7.56</v>
      </c>
    </row>
    <row r="6335" s="1" customFormat="true" ht="12.75" hidden="false" customHeight="false" outlineLevel="0" collapsed="false">
      <c r="A6335" s="262" t="n">
        <v>10</v>
      </c>
      <c r="B6335" s="332" t="s">
        <v>4568</v>
      </c>
      <c r="C6335" s="332" t="s">
        <v>4569</v>
      </c>
      <c r="D6335" s="332" t="s">
        <v>4570</v>
      </c>
      <c r="E6335" s="262"/>
      <c r="F6335" s="331" t="n">
        <v>0.35</v>
      </c>
      <c r="G6335" s="333" t="n">
        <v>158</v>
      </c>
      <c r="H6335" s="333" t="n">
        <f aca="false">A6335*G6335*(1-H6329/100)</f>
        <v>1580</v>
      </c>
      <c r="I6335" s="334" t="n">
        <v>87.6525</v>
      </c>
      <c r="J6335" s="334" t="n">
        <f aca="false">(A6335*I6335)/J6329*K6329</f>
        <v>795.615</v>
      </c>
      <c r="K6335" s="335" t="n">
        <f aca="false">H6335-J6335</f>
        <v>784.385</v>
      </c>
      <c r="L6335" s="330"/>
      <c r="M6335" s="262"/>
      <c r="N6335" s="262" t="n">
        <v>87.6525</v>
      </c>
      <c r="O6335" s="262" t="n">
        <v>0.93</v>
      </c>
      <c r="P6335" s="262" t="n">
        <v>157.7745</v>
      </c>
      <c r="Q6335" s="262" t="n">
        <v>118.3309</v>
      </c>
      <c r="R6335" s="331" t="n">
        <f aca="false">A6335*F6335</f>
        <v>3.5</v>
      </c>
    </row>
    <row r="6336" s="1" customFormat="true" ht="12.75" hidden="false" customHeight="false" outlineLevel="0" collapsed="false">
      <c r="A6336" s="262" t="n">
        <v>32</v>
      </c>
      <c r="B6336" s="332" t="s">
        <v>2006</v>
      </c>
      <c r="C6336" s="332" t="s">
        <v>2007</v>
      </c>
      <c r="D6336" s="332" t="s">
        <v>2008</v>
      </c>
      <c r="E6336" s="262"/>
      <c r="F6336" s="331" t="n">
        <v>0.18</v>
      </c>
      <c r="G6336" s="333" t="n">
        <v>50</v>
      </c>
      <c r="H6336" s="333" t="n">
        <f aca="false">A6336*G6336*(1-H6329/100)</f>
        <v>1600</v>
      </c>
      <c r="I6336" s="334" t="n">
        <v>28.275</v>
      </c>
      <c r="J6336" s="334" t="n">
        <f aca="false">(A6336*I6336)/J6329*K6329</f>
        <v>821.28</v>
      </c>
      <c r="K6336" s="335" t="n">
        <f aca="false">H6336-J6336</f>
        <v>778.72</v>
      </c>
      <c r="L6336" s="330"/>
      <c r="M6336" s="262"/>
      <c r="N6336" s="262" t="n">
        <v>28.275</v>
      </c>
      <c r="O6336" s="262" t="n">
        <v>0.3</v>
      </c>
      <c r="P6336" s="262" t="n">
        <v>50</v>
      </c>
      <c r="Q6336" s="262" t="n">
        <v>39.585</v>
      </c>
      <c r="R6336" s="331" t="n">
        <f aca="false">A6336*F6336</f>
        <v>5.76</v>
      </c>
    </row>
    <row r="6337" s="1" customFormat="true" ht="12.75" hidden="false" customHeight="false" outlineLevel="0" collapsed="false">
      <c r="A6337" s="262" t="n">
        <v>32</v>
      </c>
      <c r="B6337" s="332" t="s">
        <v>2009</v>
      </c>
      <c r="C6337" s="332" t="s">
        <v>2010</v>
      </c>
      <c r="D6337" s="332" t="s">
        <v>2011</v>
      </c>
      <c r="E6337" s="262"/>
      <c r="F6337" s="331" t="n">
        <v>0.05</v>
      </c>
      <c r="G6337" s="333" t="n">
        <v>20</v>
      </c>
      <c r="H6337" s="333" t="n">
        <f aca="false">A6337*G6337*(1-H6329/100)</f>
        <v>640</v>
      </c>
      <c r="I6337" s="334" t="n">
        <v>14.1375</v>
      </c>
      <c r="J6337" s="334" t="n">
        <f aca="false">(A6337*I6337)/J6329*K6329</f>
        <v>410.64</v>
      </c>
      <c r="K6337" s="335" t="n">
        <f aca="false">H6337-J6337</f>
        <v>229.36</v>
      </c>
      <c r="L6337" s="330"/>
      <c r="M6337" s="262"/>
      <c r="N6337" s="262" t="n">
        <v>14.1375</v>
      </c>
      <c r="O6337" s="262" t="n">
        <v>0.15</v>
      </c>
      <c r="P6337" s="262" t="n">
        <v>20</v>
      </c>
      <c r="Q6337" s="262" t="n">
        <v>19.7925</v>
      </c>
      <c r="R6337" s="331" t="n">
        <f aca="false">A6337*F6337</f>
        <v>1.6</v>
      </c>
    </row>
    <row r="6338" s="1" customFormat="true" ht="12.75" hidden="false" customHeight="false" outlineLevel="0" collapsed="false">
      <c r="A6338" s="262" t="n">
        <v>30</v>
      </c>
      <c r="B6338" s="332" t="s">
        <v>5693</v>
      </c>
      <c r="C6338" s="332" t="s">
        <v>5694</v>
      </c>
      <c r="D6338" s="332" t="s">
        <v>5695</v>
      </c>
      <c r="E6338" s="262"/>
      <c r="F6338" s="331" t="n">
        <v>0.26</v>
      </c>
      <c r="G6338" s="333" t="n">
        <v>60</v>
      </c>
      <c r="H6338" s="333" t="n">
        <f aca="false">A6338*G6338*(1-H6329/100)</f>
        <v>1800</v>
      </c>
      <c r="I6338" s="334" t="n">
        <v>41.86</v>
      </c>
      <c r="J6338" s="334" t="n">
        <f aca="false">(A6338*I6338)/J6329*K6329</f>
        <v>1139.88</v>
      </c>
      <c r="K6338" s="335" t="n">
        <f aca="false">H6338-J6338</f>
        <v>660.12</v>
      </c>
      <c r="L6338" s="330"/>
      <c r="M6338" s="262"/>
      <c r="N6338" s="262" t="n">
        <v>41.86</v>
      </c>
      <c r="O6338" s="262" t="n">
        <v>0.46</v>
      </c>
      <c r="P6338" s="262" t="n">
        <v>60</v>
      </c>
      <c r="Q6338" s="262" t="n">
        <v>60</v>
      </c>
      <c r="R6338" s="331" t="n">
        <f aca="false">A6338*F6338</f>
        <v>7.8</v>
      </c>
    </row>
    <row r="6339" s="1" customFormat="true" ht="12.75" hidden="false" customHeight="false" outlineLevel="0" collapsed="false">
      <c r="A6339" s="262" t="n">
        <v>3</v>
      </c>
      <c r="B6339" s="332" t="s">
        <v>3053</v>
      </c>
      <c r="C6339" s="332" t="s">
        <v>1108</v>
      </c>
      <c r="D6339" s="332" t="s">
        <v>3054</v>
      </c>
      <c r="E6339" s="262"/>
      <c r="F6339" s="331" t="n">
        <v>54</v>
      </c>
      <c r="G6339" s="333" t="n">
        <v>9372</v>
      </c>
      <c r="H6339" s="333" t="n">
        <f aca="false">A6339*G6339*(1-H6329/100)</f>
        <v>28116</v>
      </c>
      <c r="I6339" s="334" t="n">
        <v>6247.8</v>
      </c>
      <c r="J6339" s="334" t="n">
        <f aca="false">(A6339*I6339)/J6329*K6329</f>
        <v>17013.24</v>
      </c>
      <c r="K6339" s="335" t="n">
        <f aca="false">H6339-J6339</f>
        <v>11102.76</v>
      </c>
      <c r="L6339" s="330"/>
      <c r="M6339" s="262"/>
      <c r="N6339" s="262" t="n">
        <v>6247.8</v>
      </c>
      <c r="O6339" s="262" t="n">
        <v>71.2</v>
      </c>
      <c r="P6339" s="262" t="n">
        <v>9371.7</v>
      </c>
      <c r="Q6339" s="262" t="n">
        <v>8434.53</v>
      </c>
      <c r="R6339" s="331" t="n">
        <f aca="false">A6339*F6339</f>
        <v>162</v>
      </c>
    </row>
    <row r="6340" s="1" customFormat="true" ht="12.75" hidden="false" customHeight="false" outlineLevel="0" collapsed="false">
      <c r="A6340" s="262" t="n">
        <v>1</v>
      </c>
      <c r="B6340" s="332" t="s">
        <v>3201</v>
      </c>
      <c r="C6340" s="332" t="s">
        <v>3202</v>
      </c>
      <c r="D6340" s="332" t="s">
        <v>3203</v>
      </c>
      <c r="E6340" s="262"/>
      <c r="F6340" s="331"/>
      <c r="G6340" s="333" t="n">
        <v>887</v>
      </c>
      <c r="H6340" s="333" t="n">
        <f aca="false">A6340*G6340*(1-H6329/100)</f>
        <v>887</v>
      </c>
      <c r="I6340" s="334" t="n">
        <v>354.9</v>
      </c>
      <c r="J6340" s="334" t="n">
        <f aca="false">(A6340*I6340)/J6329*K6329</f>
        <v>322.14</v>
      </c>
      <c r="K6340" s="335" t="n">
        <f aca="false">H6340-J6340</f>
        <v>564.86</v>
      </c>
      <c r="L6340" s="330"/>
      <c r="M6340" s="262"/>
      <c r="N6340" s="262" t="n">
        <v>354.9</v>
      </c>
      <c r="O6340" s="262" t="n">
        <v>3.9</v>
      </c>
      <c r="P6340" s="262" t="n">
        <v>887.25</v>
      </c>
      <c r="Q6340" s="262" t="n">
        <v>709.8</v>
      </c>
      <c r="R6340" s="331" t="n">
        <f aca="false">A6340*F6340</f>
        <v>0</v>
      </c>
    </row>
    <row r="6341" s="1" customFormat="true" ht="12.75" hidden="false" customHeight="false" outlineLevel="0" collapsed="false">
      <c r="A6341" s="262" t="n">
        <v>1</v>
      </c>
      <c r="B6341" s="332" t="s">
        <v>5696</v>
      </c>
      <c r="C6341" s="332" t="s">
        <v>5697</v>
      </c>
      <c r="D6341" s="332" t="s">
        <v>5698</v>
      </c>
      <c r="E6341" s="262"/>
      <c r="F6341" s="331"/>
      <c r="G6341" s="333" t="n">
        <v>19000</v>
      </c>
      <c r="H6341" s="333" t="n">
        <f aca="false">A6341*G6341*(1-H6329/100)</f>
        <v>19000</v>
      </c>
      <c r="I6341" s="334" t="n">
        <v>21713.25</v>
      </c>
      <c r="J6341" s="334" t="n">
        <f aca="false">(A6341*I6341)/J6329*K6329</f>
        <v>19708.95</v>
      </c>
      <c r="K6341" s="335" t="n">
        <f aca="false">H6341-J6341</f>
        <v>-708.950000000001</v>
      </c>
      <c r="L6341" s="330"/>
      <c r="M6341" s="262"/>
      <c r="N6341" s="262" t="n">
        <v>21713.25</v>
      </c>
      <c r="O6341" s="262" t="n">
        <v>196.5</v>
      </c>
      <c r="P6341" s="262" t="n">
        <v>19000</v>
      </c>
      <c r="Q6341" s="262" t="n">
        <v>19000</v>
      </c>
      <c r="R6341" s="331" t="n">
        <f aca="false">A6341*F6341</f>
        <v>0</v>
      </c>
    </row>
    <row r="6342" s="1" customFormat="true" ht="12.75" hidden="false" customHeight="false" outlineLevel="0" collapsed="false">
      <c r="A6342" s="262" t="n">
        <v>1</v>
      </c>
      <c r="B6342" s="332" t="s">
        <v>4271</v>
      </c>
      <c r="C6342" s="332" t="s">
        <v>4272</v>
      </c>
      <c r="D6342" s="332" t="s">
        <v>856</v>
      </c>
      <c r="E6342" s="262"/>
      <c r="F6342" s="331"/>
      <c r="G6342" s="333" t="n">
        <v>0</v>
      </c>
      <c r="H6342" s="333" t="n">
        <f aca="false">A6342*G6342*(1-H6329/100)</f>
        <v>0</v>
      </c>
      <c r="I6342" s="334" t="n">
        <v>1555.125</v>
      </c>
      <c r="J6342" s="334" t="n">
        <f aca="false">(A6342*I6342)/J6329*K6329</f>
        <v>1411.575</v>
      </c>
      <c r="K6342" s="335" t="n">
        <f aca="false">H6342-J6342</f>
        <v>-1411.575</v>
      </c>
      <c r="L6342" s="330"/>
      <c r="M6342" s="262"/>
      <c r="N6342" s="262" t="n">
        <v>1555.125</v>
      </c>
      <c r="O6342" s="262" t="n">
        <v>14.5</v>
      </c>
      <c r="P6342" s="262"/>
      <c r="Q6342" s="262" t="n">
        <v>2021.6625</v>
      </c>
      <c r="R6342" s="331" t="n">
        <f aca="false">A6342*F6342</f>
        <v>0</v>
      </c>
    </row>
    <row r="6343" s="1" customFormat="true" ht="12.75" hidden="false" customHeight="false" outlineLevel="0" collapsed="false">
      <c r="A6343" s="262" t="n">
        <v>1</v>
      </c>
      <c r="B6343" s="332" t="s">
        <v>2050</v>
      </c>
      <c r="C6343" s="332" t="s">
        <v>1974</v>
      </c>
      <c r="D6343" s="332" t="s">
        <v>2051</v>
      </c>
      <c r="E6343" s="262"/>
      <c r="F6343" s="331" t="n">
        <v>0.52</v>
      </c>
      <c r="G6343" s="333" t="n">
        <v>800</v>
      </c>
      <c r="H6343" s="333" t="n">
        <f aca="false">A6343*G6343*(1-H6329/100)</f>
        <v>800</v>
      </c>
      <c r="I6343" s="334" t="n">
        <v>337.5</v>
      </c>
      <c r="J6343" s="334" t="n">
        <f aca="false">(A6343*I6343)/J6329*K6329</f>
        <v>306.346153846154</v>
      </c>
      <c r="K6343" s="335" t="n">
        <f aca="false">H6343-J6343</f>
        <v>493.653846153846</v>
      </c>
      <c r="L6343" s="330"/>
      <c r="M6343" s="262"/>
      <c r="N6343" s="262" t="n">
        <v>337.5</v>
      </c>
      <c r="O6343" s="262" t="n">
        <v>3.84615384615385</v>
      </c>
      <c r="P6343" s="262" t="n">
        <v>800</v>
      </c>
      <c r="Q6343" s="262" t="n">
        <v>470</v>
      </c>
      <c r="R6343" s="331" t="n">
        <f aca="false">A6343*F6343</f>
        <v>0.52</v>
      </c>
    </row>
    <row r="6344" s="1" customFormat="true" ht="12.75" hidden="false" customHeight="false" outlineLevel="0" collapsed="false">
      <c r="A6344" s="262" t="n">
        <v>3</v>
      </c>
      <c r="B6344" s="332" t="s">
        <v>2497</v>
      </c>
      <c r="C6344" s="332" t="s">
        <v>2498</v>
      </c>
      <c r="D6344" s="332" t="s">
        <v>2499</v>
      </c>
      <c r="E6344" s="262"/>
      <c r="F6344" s="331" t="n">
        <v>4.17</v>
      </c>
      <c r="G6344" s="333" t="n">
        <v>1500</v>
      </c>
      <c r="H6344" s="333" t="n">
        <f aca="false">A6344*G6344*(1-H6329/100)</f>
        <v>4500</v>
      </c>
      <c r="I6344" s="334" t="n">
        <v>544.05</v>
      </c>
      <c r="J6344" s="334" t="n">
        <f aca="false">(A6344*I6344)/J6329*K6329</f>
        <v>1481.49</v>
      </c>
      <c r="K6344" s="335" t="n">
        <f aca="false">H6344-J6344</f>
        <v>3018.51</v>
      </c>
      <c r="L6344" s="330"/>
      <c r="M6344" s="262"/>
      <c r="N6344" s="262" t="n">
        <v>544.05</v>
      </c>
      <c r="O6344" s="262" t="n">
        <v>6.2</v>
      </c>
      <c r="P6344" s="262" t="n">
        <v>1500</v>
      </c>
      <c r="Q6344" s="262" t="n">
        <v>950</v>
      </c>
      <c r="R6344" s="331" t="n">
        <f aca="false">A6344*F6344</f>
        <v>12.51</v>
      </c>
    </row>
    <row r="6345" s="1" customFormat="true" ht="12.75" hidden="false" customHeight="false" outlineLevel="0" collapsed="false">
      <c r="A6345" s="262" t="n">
        <v>1</v>
      </c>
      <c r="B6345" s="332" t="s">
        <v>3830</v>
      </c>
      <c r="C6345" s="332" t="s">
        <v>2415</v>
      </c>
      <c r="D6345" s="332" t="s">
        <v>3831</v>
      </c>
      <c r="E6345" s="262"/>
      <c r="F6345" s="331" t="n">
        <v>6.6</v>
      </c>
      <c r="G6345" s="333" t="n">
        <v>3615</v>
      </c>
      <c r="H6345" s="333" t="n">
        <f aca="false">A6345*G6345*(1-H6329/100)</f>
        <v>3615</v>
      </c>
      <c r="I6345" s="334" t="n">
        <v>1807.65</v>
      </c>
      <c r="J6345" s="334" t="n">
        <f aca="false">(A6345*I6345)/J6329*K6329</f>
        <v>1640.79</v>
      </c>
      <c r="K6345" s="335" t="n">
        <f aca="false">H6345-J6345</f>
        <v>1974.21</v>
      </c>
      <c r="L6345" s="330"/>
      <c r="M6345" s="262"/>
      <c r="N6345" s="262" t="n">
        <v>1807.65</v>
      </c>
      <c r="O6345" s="262" t="n">
        <v>20.6</v>
      </c>
      <c r="P6345" s="262" t="n">
        <v>3615</v>
      </c>
      <c r="Q6345" s="262" t="n">
        <v>2440</v>
      </c>
      <c r="R6345" s="331" t="n">
        <f aca="false">A6345*F6345</f>
        <v>6.6</v>
      </c>
    </row>
    <row r="6346" s="1" customFormat="true" ht="12.75" hidden="false" customHeight="false" outlineLevel="0" collapsed="false">
      <c r="A6346" s="336" t="n">
        <f aca="false">SUM(A6330:A6345)</f>
        <v>150</v>
      </c>
      <c r="B6346" s="336" t="s">
        <v>377</v>
      </c>
      <c r="C6346" s="336"/>
      <c r="D6346" s="336"/>
      <c r="E6346" s="336"/>
      <c r="F6346" s="337" t="n">
        <f aca="false">R6346</f>
        <v>446.35</v>
      </c>
      <c r="G6346" s="338"/>
      <c r="H6346" s="339" t="n">
        <f aca="false">SUM(H6330:H6345)</f>
        <v>110131</v>
      </c>
      <c r="I6346" s="340"/>
      <c r="J6346" s="341" t="n">
        <f aca="false">SUM(J6330:J6345)</f>
        <v>72833.8661538462</v>
      </c>
      <c r="K6346" s="335" t="n">
        <f aca="false">SUM(K6330:K6345)</f>
        <v>37297.1338461538</v>
      </c>
      <c r="L6346" s="330"/>
      <c r="M6346" s="262"/>
      <c r="N6346" s="262"/>
      <c r="O6346" s="262"/>
      <c r="P6346" s="262"/>
      <c r="Q6346" s="262"/>
      <c r="R6346" s="331" t="n">
        <f aca="false">SUM(R6330:R6345)</f>
        <v>446.35</v>
      </c>
    </row>
    <row r="6347" s="1" customFormat="true" ht="12.75" hidden="false" customHeight="false" outlineLevel="0" collapsed="false">
      <c r="A6347" s="262"/>
      <c r="B6347" s="272" t="s">
        <v>914</v>
      </c>
      <c r="C6347" s="342"/>
      <c r="D6347" s="342"/>
      <c r="E6347" s="262"/>
      <c r="F6347" s="262"/>
      <c r="G6347" s="333"/>
      <c r="H6347" s="343" t="n">
        <v>0</v>
      </c>
      <c r="I6347" s="344" t="n">
        <f aca="false">K6348/J6348</f>
        <v>0.512085048010105</v>
      </c>
      <c r="J6347" s="345"/>
      <c r="K6347" s="335"/>
      <c r="L6347" s="330"/>
      <c r="M6347" s="262"/>
      <c r="N6347" s="262"/>
      <c r="O6347" s="262"/>
      <c r="P6347" s="262"/>
      <c r="Q6347" s="262"/>
      <c r="R6347" s="331"/>
    </row>
    <row r="6348" s="1" customFormat="true" ht="13.5" hidden="false" customHeight="false" outlineLevel="0" collapsed="false">
      <c r="A6348" s="346"/>
      <c r="B6348" s="346" t="s">
        <v>915</v>
      </c>
      <c r="C6348" s="346"/>
      <c r="D6348" s="346"/>
      <c r="E6348" s="346"/>
      <c r="F6348" s="347"/>
      <c r="G6348" s="348"/>
      <c r="H6348" s="349" t="n">
        <f aca="false">SUM(H6346:H6347)</f>
        <v>110131</v>
      </c>
      <c r="I6348" s="350" t="n">
        <f aca="false">K6348/H6348</f>
        <v>0.338661538042457</v>
      </c>
      <c r="J6348" s="351" t="n">
        <f aca="false">SUM(J6346:J6347)</f>
        <v>72833.8661538462</v>
      </c>
      <c r="K6348" s="352" t="n">
        <f aca="false">H6348-J6348</f>
        <v>37297.1338461538</v>
      </c>
      <c r="L6348" s="330"/>
      <c r="M6348" s="262"/>
      <c r="N6348" s="262"/>
      <c r="O6348" s="262"/>
      <c r="P6348" s="262"/>
      <c r="Q6348" s="262"/>
      <c r="R6348" s="331"/>
    </row>
    <row r="6349" s="1" customFormat="true" ht="13.5" hidden="false" customHeight="false" outlineLevel="0" collapsed="false">
      <c r="A6349" s="262"/>
      <c r="B6349" s="332"/>
      <c r="C6349" s="342"/>
      <c r="D6349" s="342"/>
      <c r="E6349" s="262"/>
      <c r="F6349" s="262"/>
      <c r="G6349" s="262"/>
      <c r="H6349" s="262"/>
      <c r="I6349" s="354"/>
      <c r="J6349" s="354"/>
      <c r="K6349" s="355"/>
      <c r="L6349" s="330"/>
      <c r="M6349" s="262"/>
      <c r="N6349" s="262"/>
      <c r="O6349" s="262"/>
      <c r="P6349" s="262"/>
      <c r="Q6349" s="262"/>
      <c r="R6349" s="331"/>
    </row>
    <row r="6350" s="1" customFormat="true" ht="13.5" hidden="false" customHeight="false" outlineLevel="0" collapsed="false">
      <c r="A6350" s="322"/>
      <c r="B6350" s="323" t="s">
        <v>3919</v>
      </c>
      <c r="C6350" s="324" t="s">
        <v>3920</v>
      </c>
      <c r="D6350" s="325" t="n">
        <v>42821</v>
      </c>
      <c r="E6350" s="322"/>
      <c r="F6350" s="322" t="s">
        <v>5699</v>
      </c>
      <c r="G6350" s="324"/>
      <c r="H6350" s="326" t="n">
        <v>0</v>
      </c>
      <c r="I6350" s="327" t="s">
        <v>358</v>
      </c>
      <c r="J6350" s="328" t="n">
        <v>65</v>
      </c>
      <c r="K6350" s="329" t="n">
        <v>59</v>
      </c>
      <c r="L6350" s="330"/>
      <c r="M6350" s="262"/>
      <c r="N6350" s="262"/>
      <c r="O6350" s="262"/>
      <c r="P6350" s="262"/>
      <c r="Q6350" s="262"/>
      <c r="R6350" s="331"/>
    </row>
    <row r="6351" s="1" customFormat="true" ht="12.75" hidden="false" customHeight="false" outlineLevel="0" collapsed="false">
      <c r="A6351" s="262" t="n">
        <v>15</v>
      </c>
      <c r="B6351" s="332" t="s">
        <v>2483</v>
      </c>
      <c r="C6351" s="332" t="s">
        <v>2484</v>
      </c>
      <c r="D6351" s="332" t="s">
        <v>2485</v>
      </c>
      <c r="E6351" s="262"/>
      <c r="F6351" s="331" t="n">
        <v>6.2</v>
      </c>
      <c r="G6351" s="333" t="n">
        <v>1273</v>
      </c>
      <c r="H6351" s="333" t="n">
        <f aca="false">A6351*G6351*(1-H6350/100)</f>
        <v>19095</v>
      </c>
      <c r="I6351" s="334" t="n">
        <v>921.375</v>
      </c>
      <c r="J6351" s="334" t="n">
        <f aca="false">(A6351*I6351)/J6350*K6350</f>
        <v>12544.875</v>
      </c>
      <c r="K6351" s="335" t="n">
        <f aca="false">H6351-J6351</f>
        <v>6550.125</v>
      </c>
      <c r="L6351" s="330"/>
      <c r="M6351" s="262"/>
      <c r="N6351" s="262" t="n">
        <v>921.375</v>
      </c>
      <c r="O6351" s="262" t="n">
        <v>10.5</v>
      </c>
      <c r="P6351" s="262" t="n">
        <v>1380</v>
      </c>
      <c r="Q6351" s="262" t="n">
        <v>1243.8563</v>
      </c>
      <c r="R6351" s="331" t="n">
        <f aca="false">A6351*F6351</f>
        <v>93</v>
      </c>
    </row>
    <row r="6352" s="1" customFormat="true" ht="12.75" hidden="false" customHeight="false" outlineLevel="0" collapsed="false">
      <c r="A6352" s="262" t="n">
        <v>12</v>
      </c>
      <c r="B6352" s="332" t="s">
        <v>2249</v>
      </c>
      <c r="C6352" s="332" t="s">
        <v>2250</v>
      </c>
      <c r="D6352" s="332" t="s">
        <v>2251</v>
      </c>
      <c r="E6352" s="262"/>
      <c r="F6352" s="331" t="n">
        <v>3.3</v>
      </c>
      <c r="G6352" s="333" t="n">
        <v>547</v>
      </c>
      <c r="H6352" s="333" t="n">
        <f aca="false">A6352*G6352*(1-H6350/100)</f>
        <v>6564</v>
      </c>
      <c r="I6352" s="334" t="n">
        <v>405.405</v>
      </c>
      <c r="J6352" s="334" t="n">
        <f aca="false">(A6352*I6352)/J6350*K6350</f>
        <v>4415.796</v>
      </c>
      <c r="K6352" s="335" t="n">
        <f aca="false">H6352-J6352</f>
        <v>2148.204</v>
      </c>
      <c r="L6352" s="330"/>
      <c r="M6352" s="262"/>
      <c r="N6352" s="262" t="n">
        <v>405.405</v>
      </c>
      <c r="O6352" s="262" t="n">
        <v>4.62</v>
      </c>
      <c r="P6352" s="262" t="n">
        <v>608.1075</v>
      </c>
      <c r="Q6352" s="262" t="n">
        <v>547.2968</v>
      </c>
      <c r="R6352" s="331" t="n">
        <f aca="false">A6352*F6352</f>
        <v>39.6</v>
      </c>
    </row>
    <row r="6353" s="1" customFormat="true" ht="12.75" hidden="false" customHeight="false" outlineLevel="0" collapsed="false">
      <c r="A6353" s="262" t="n">
        <v>15</v>
      </c>
      <c r="B6353" s="332" t="s">
        <v>1268</v>
      </c>
      <c r="C6353" s="332" t="s">
        <v>1269</v>
      </c>
      <c r="D6353" s="332" t="s">
        <v>1643</v>
      </c>
      <c r="E6353" s="262"/>
      <c r="F6353" s="331" t="n">
        <v>0.3</v>
      </c>
      <c r="G6353" s="333" t="n">
        <v>90</v>
      </c>
      <c r="H6353" s="333" t="n">
        <f aca="false">A6353*G6353*(1-H6350/100)</f>
        <v>1350</v>
      </c>
      <c r="I6353" s="334" t="n">
        <v>66.69</v>
      </c>
      <c r="J6353" s="334" t="n">
        <f aca="false">(A6353*I6353)/J6350*K6350</f>
        <v>908.01</v>
      </c>
      <c r="K6353" s="335" t="n">
        <f aca="false">H6353-J6353</f>
        <v>441.99</v>
      </c>
      <c r="L6353" s="330"/>
      <c r="M6353" s="262"/>
      <c r="N6353" s="262" t="n">
        <v>66.69</v>
      </c>
      <c r="O6353" s="262" t="n">
        <v>0.76</v>
      </c>
      <c r="P6353" s="262" t="n">
        <v>133.38</v>
      </c>
      <c r="Q6353" s="262" t="n">
        <v>90.0315</v>
      </c>
      <c r="R6353" s="331" t="n">
        <f aca="false">A6353*F6353</f>
        <v>4.5</v>
      </c>
    </row>
    <row r="6354" s="1" customFormat="true" ht="12.75" hidden="false" customHeight="false" outlineLevel="0" collapsed="false">
      <c r="A6354" s="336" t="n">
        <f aca="false">SUM(A6351:A6353)</f>
        <v>42</v>
      </c>
      <c r="B6354" s="336" t="s">
        <v>377</v>
      </c>
      <c r="C6354" s="336"/>
      <c r="D6354" s="336"/>
      <c r="E6354" s="336"/>
      <c r="F6354" s="337" t="n">
        <f aca="false">R6354</f>
        <v>137.1</v>
      </c>
      <c r="G6354" s="338"/>
      <c r="H6354" s="339" t="n">
        <f aca="false">SUM(H6351:H6353)</f>
        <v>27009</v>
      </c>
      <c r="I6354" s="340"/>
      <c r="J6354" s="341" t="n">
        <f aca="false">SUM(J6351:J6353)</f>
        <v>17868.681</v>
      </c>
      <c r="K6354" s="335" t="n">
        <f aca="false">SUM(K6351:K6353)</f>
        <v>9140.319</v>
      </c>
      <c r="L6354" s="330"/>
      <c r="M6354" s="262"/>
      <c r="N6354" s="262"/>
      <c r="O6354" s="262"/>
      <c r="P6354" s="262"/>
      <c r="Q6354" s="262"/>
      <c r="R6354" s="331" t="n">
        <f aca="false">SUM(R6351:R6353)</f>
        <v>137.1</v>
      </c>
    </row>
    <row r="6355" s="1" customFormat="true" ht="12.75" hidden="false" customHeight="false" outlineLevel="0" collapsed="false">
      <c r="A6355" s="262"/>
      <c r="B6355" s="272" t="s">
        <v>914</v>
      </c>
      <c r="C6355" s="342"/>
      <c r="D6355" s="342"/>
      <c r="E6355" s="262"/>
      <c r="F6355" s="262"/>
      <c r="G6355" s="333"/>
      <c r="H6355" s="343" t="n">
        <v>0</v>
      </c>
      <c r="I6355" s="344" t="n">
        <f aca="false">K6356/J6356</f>
        <v>0.511527347765624</v>
      </c>
      <c r="J6355" s="345"/>
      <c r="K6355" s="335"/>
      <c r="L6355" s="330"/>
      <c r="M6355" s="262"/>
      <c r="N6355" s="262"/>
      <c r="O6355" s="262"/>
      <c r="P6355" s="262"/>
      <c r="Q6355" s="262"/>
      <c r="R6355" s="331"/>
    </row>
    <row r="6356" s="1" customFormat="true" ht="13.5" hidden="false" customHeight="false" outlineLevel="0" collapsed="false">
      <c r="A6356" s="346"/>
      <c r="B6356" s="346" t="s">
        <v>915</v>
      </c>
      <c r="C6356" s="346"/>
      <c r="D6356" s="346"/>
      <c r="E6356" s="346"/>
      <c r="F6356" s="347"/>
      <c r="G6356" s="348"/>
      <c r="H6356" s="349" t="n">
        <f aca="false">SUM(H6354:H6355)</f>
        <v>27009</v>
      </c>
      <c r="I6356" s="350" t="n">
        <f aca="false">K6356/H6356</f>
        <v>0.338417527490836</v>
      </c>
      <c r="J6356" s="351" t="n">
        <f aca="false">SUM(J6354:J6355)</f>
        <v>17868.681</v>
      </c>
      <c r="K6356" s="352" t="n">
        <f aca="false">H6356-J6356</f>
        <v>9140.319</v>
      </c>
      <c r="L6356" s="330"/>
      <c r="M6356" s="262"/>
      <c r="N6356" s="262"/>
      <c r="O6356" s="262"/>
      <c r="P6356" s="262"/>
      <c r="Q6356" s="262"/>
      <c r="R6356" s="331"/>
    </row>
    <row r="6357" s="1" customFormat="true" ht="13.5" hidden="false" customHeight="false" outlineLevel="0" collapsed="false">
      <c r="A6357" s="262"/>
      <c r="B6357" s="332"/>
      <c r="C6357" s="342"/>
      <c r="D6357" s="342"/>
      <c r="E6357" s="262"/>
      <c r="F6357" s="262"/>
      <c r="G6357" s="262"/>
      <c r="H6357" s="262"/>
      <c r="I6357" s="354"/>
      <c r="J6357" s="354"/>
      <c r="K6357" s="355"/>
      <c r="L6357" s="330"/>
      <c r="M6357" s="262"/>
      <c r="N6357" s="262"/>
      <c r="O6357" s="262"/>
      <c r="P6357" s="262"/>
      <c r="Q6357" s="262"/>
      <c r="R6357" s="331"/>
    </row>
    <row r="6358" s="1" customFormat="true" ht="13.5" hidden="false" customHeight="false" outlineLevel="0" collapsed="false">
      <c r="A6358" s="322"/>
      <c r="B6358" s="323" t="s">
        <v>5700</v>
      </c>
      <c r="C6358" s="324"/>
      <c r="D6358" s="325" t="n">
        <v>42821</v>
      </c>
      <c r="E6358" s="322"/>
      <c r="F6358" s="322" t="s">
        <v>5701</v>
      </c>
      <c r="G6358" s="324"/>
      <c r="H6358" s="326" t="n">
        <v>0</v>
      </c>
      <c r="I6358" s="327" t="s">
        <v>358</v>
      </c>
      <c r="J6358" s="328" t="n">
        <v>65</v>
      </c>
      <c r="K6358" s="329" t="n">
        <v>59</v>
      </c>
      <c r="L6358" s="330"/>
      <c r="M6358" s="262"/>
      <c r="N6358" s="262"/>
      <c r="O6358" s="262"/>
      <c r="P6358" s="262"/>
      <c r="Q6358" s="262"/>
      <c r="R6358" s="331"/>
    </row>
    <row r="6359" s="1" customFormat="true" ht="12.75" hidden="false" customHeight="false" outlineLevel="0" collapsed="false">
      <c r="A6359" s="262" t="n">
        <v>15</v>
      </c>
      <c r="B6359" s="332" t="s">
        <v>3419</v>
      </c>
      <c r="C6359" s="332" t="s">
        <v>1550</v>
      </c>
      <c r="D6359" s="332" t="s">
        <v>3420</v>
      </c>
      <c r="E6359" s="262"/>
      <c r="F6359" s="331" t="n">
        <v>0.2</v>
      </c>
      <c r="G6359" s="333" t="n">
        <v>317</v>
      </c>
      <c r="H6359" s="333" t="n">
        <f aca="false">A6359*G6359*(1-H6358/100)</f>
        <v>4755</v>
      </c>
      <c r="I6359" s="345" t="n">
        <v>234.78</v>
      </c>
      <c r="J6359" s="345" t="n">
        <f aca="false">(A6359*I6359)/J6358*K6358</f>
        <v>3196.62</v>
      </c>
      <c r="K6359" s="335" t="n">
        <f aca="false">H6359-J6359</f>
        <v>1558.38</v>
      </c>
      <c r="L6359" s="330"/>
      <c r="M6359" s="262"/>
      <c r="N6359" s="262" t="n">
        <v>234.78</v>
      </c>
      <c r="O6359" s="262" t="n">
        <v>2.58</v>
      </c>
      <c r="P6359" s="262" t="n">
        <v>390</v>
      </c>
      <c r="Q6359" s="262" t="n">
        <v>316.953</v>
      </c>
      <c r="R6359" s="331" t="n">
        <f aca="false">A6359*F6359</f>
        <v>3</v>
      </c>
    </row>
    <row r="6360" s="1" customFormat="true" ht="12.75" hidden="false" customHeight="false" outlineLevel="0" collapsed="false">
      <c r="A6360" s="262" t="n">
        <v>10</v>
      </c>
      <c r="B6360" s="332" t="s">
        <v>1889</v>
      </c>
      <c r="C6360" s="332" t="s">
        <v>1550</v>
      </c>
      <c r="D6360" s="332" t="s">
        <v>1890</v>
      </c>
      <c r="E6360" s="262"/>
      <c r="F6360" s="331" t="n">
        <v>0.22</v>
      </c>
      <c r="G6360" s="333" t="n">
        <v>345</v>
      </c>
      <c r="H6360" s="333" t="n">
        <f aca="false">A6360*G6360*(1-H6358/100)</f>
        <v>3450</v>
      </c>
      <c r="I6360" s="345" t="n">
        <v>255.3525</v>
      </c>
      <c r="J6360" s="345" t="n">
        <f aca="false">(A6360*I6360)/J6358*K6358</f>
        <v>2317.815</v>
      </c>
      <c r="K6360" s="335" t="n">
        <f aca="false">H6360-J6360</f>
        <v>1132.185</v>
      </c>
      <c r="L6360" s="330"/>
      <c r="M6360" s="262"/>
      <c r="N6360" s="262" t="n">
        <v>255.3525</v>
      </c>
      <c r="O6360" s="262" t="n">
        <v>2.91</v>
      </c>
      <c r="P6360" s="262" t="n">
        <v>410</v>
      </c>
      <c r="Q6360" s="262" t="n">
        <v>344.7259</v>
      </c>
      <c r="R6360" s="331" t="n">
        <f aca="false">A6360*F6360</f>
        <v>2.2</v>
      </c>
    </row>
    <row r="6361" s="1" customFormat="true" ht="12.75" hidden="false" customHeight="false" outlineLevel="0" collapsed="false">
      <c r="A6361" s="262" t="n">
        <v>20</v>
      </c>
      <c r="B6361" s="332" t="s">
        <v>1654</v>
      </c>
      <c r="C6361" s="332" t="s">
        <v>1550</v>
      </c>
      <c r="D6361" s="332" t="s">
        <v>1655</v>
      </c>
      <c r="E6361" s="262"/>
      <c r="F6361" s="331" t="n">
        <v>0.25</v>
      </c>
      <c r="G6361" s="333" t="n">
        <v>407</v>
      </c>
      <c r="H6361" s="333" t="n">
        <f aca="false">A6361*G6361*(1-H6358/100)</f>
        <v>8140</v>
      </c>
      <c r="I6361" s="345" t="n">
        <v>301.275</v>
      </c>
      <c r="J6361" s="345" t="n">
        <f aca="false">(A6361*I6361)/J6358*K6358</f>
        <v>5469.3</v>
      </c>
      <c r="K6361" s="335" t="n">
        <f aca="false">H6361-J6361</f>
        <v>2670.7</v>
      </c>
      <c r="L6361" s="330"/>
      <c r="M6361" s="262"/>
      <c r="N6361" s="262" t="n">
        <v>301.275</v>
      </c>
      <c r="O6361" s="262" t="n">
        <v>3.09</v>
      </c>
      <c r="P6361" s="262" t="n">
        <v>480</v>
      </c>
      <c r="Q6361" s="262" t="n">
        <v>406.7212</v>
      </c>
      <c r="R6361" s="331" t="n">
        <f aca="false">A6361*F6361</f>
        <v>5</v>
      </c>
    </row>
    <row r="6362" s="1" customFormat="true" ht="12.75" hidden="false" customHeight="false" outlineLevel="0" collapsed="false">
      <c r="A6362" s="262" t="n">
        <v>20</v>
      </c>
      <c r="B6362" s="332" t="s">
        <v>1658</v>
      </c>
      <c r="C6362" s="332" t="s">
        <v>1550</v>
      </c>
      <c r="D6362" s="332" t="s">
        <v>1659</v>
      </c>
      <c r="E6362" s="262"/>
      <c r="F6362" s="331" t="n">
        <v>0.28</v>
      </c>
      <c r="G6362" s="333" t="n">
        <v>416</v>
      </c>
      <c r="H6362" s="333" t="n">
        <f aca="false">A6362*G6362*(1-H6358/100)</f>
        <v>8320</v>
      </c>
      <c r="I6362" s="345" t="n">
        <v>297.4725</v>
      </c>
      <c r="J6362" s="345" t="n">
        <f aca="false">(A6362*I6362)/J6358*K6358</f>
        <v>5400.27</v>
      </c>
      <c r="K6362" s="335" t="n">
        <f aca="false">H6362-J6362</f>
        <v>2919.73</v>
      </c>
      <c r="L6362" s="330"/>
      <c r="M6362" s="262"/>
      <c r="N6362" s="262" t="n">
        <v>297.4725</v>
      </c>
      <c r="O6362" s="262" t="n">
        <v>3.39</v>
      </c>
      <c r="P6362" s="262" t="n">
        <v>480</v>
      </c>
      <c r="Q6362" s="262" t="n">
        <v>416.4615</v>
      </c>
      <c r="R6362" s="331" t="n">
        <f aca="false">A6362*F6362</f>
        <v>5.6</v>
      </c>
    </row>
    <row r="6363" s="1" customFormat="true" ht="12.75" hidden="false" customHeight="false" outlineLevel="0" collapsed="false">
      <c r="A6363" s="262" t="n">
        <v>15</v>
      </c>
      <c r="B6363" s="332" t="s">
        <v>2806</v>
      </c>
      <c r="C6363" s="332" t="s">
        <v>1550</v>
      </c>
      <c r="D6363" s="332" t="s">
        <v>2807</v>
      </c>
      <c r="E6363" s="262"/>
      <c r="F6363" s="331" t="n">
        <v>0.31</v>
      </c>
      <c r="G6363" s="333" t="n">
        <v>439</v>
      </c>
      <c r="H6363" s="333" t="n">
        <f aca="false">A6363*G6363*(1-H6358/100)</f>
        <v>6585</v>
      </c>
      <c r="I6363" s="345" t="n">
        <v>325.5525</v>
      </c>
      <c r="J6363" s="345" t="n">
        <f aca="false">(A6363*I6363)/J6358*K6358</f>
        <v>4432.5225</v>
      </c>
      <c r="K6363" s="335" t="n">
        <f aca="false">H6363-J6363</f>
        <v>2152.4775</v>
      </c>
      <c r="L6363" s="330"/>
      <c r="M6363" s="262"/>
      <c r="N6363" s="262" t="n">
        <v>325.5525</v>
      </c>
      <c r="O6363" s="262" t="n">
        <v>3.71</v>
      </c>
      <c r="P6363" s="262" t="n">
        <v>520</v>
      </c>
      <c r="Q6363" s="262" t="n">
        <v>439.4959</v>
      </c>
      <c r="R6363" s="331" t="n">
        <f aca="false">A6363*F6363</f>
        <v>4.65</v>
      </c>
    </row>
    <row r="6364" s="1" customFormat="true" ht="12.75" hidden="false" customHeight="false" outlineLevel="0" collapsed="false">
      <c r="A6364" s="262" t="n">
        <v>5</v>
      </c>
      <c r="B6364" s="332" t="s">
        <v>2313</v>
      </c>
      <c r="C6364" s="332" t="s">
        <v>1550</v>
      </c>
      <c r="D6364" s="332" t="s">
        <v>2314</v>
      </c>
      <c r="E6364" s="262"/>
      <c r="F6364" s="331" t="n">
        <v>0.27</v>
      </c>
      <c r="G6364" s="333" t="n">
        <v>428</v>
      </c>
      <c r="H6364" s="333" t="n">
        <f aca="false">A6364*G6364*(1-H6358/100)</f>
        <v>2140</v>
      </c>
      <c r="I6364" s="345" t="n">
        <v>316.875</v>
      </c>
      <c r="J6364" s="345" t="n">
        <f aca="false">(A6364*I6364)/J6358*K6358</f>
        <v>1438.125</v>
      </c>
      <c r="K6364" s="335" t="n">
        <f aca="false">H6364-J6364</f>
        <v>701.875</v>
      </c>
      <c r="L6364" s="330"/>
      <c r="M6364" s="262"/>
      <c r="N6364" s="262" t="n">
        <v>316.875</v>
      </c>
      <c r="O6364" s="262" t="n">
        <v>3.25</v>
      </c>
      <c r="P6364" s="262" t="n">
        <v>510</v>
      </c>
      <c r="Q6364" s="262" t="n">
        <v>427.7812</v>
      </c>
      <c r="R6364" s="331" t="n">
        <f aca="false">A6364*F6364</f>
        <v>1.35</v>
      </c>
    </row>
    <row r="6365" s="1" customFormat="true" ht="12.75" hidden="false" customHeight="false" outlineLevel="0" collapsed="false">
      <c r="A6365" s="262" t="n">
        <v>20</v>
      </c>
      <c r="B6365" s="332" t="s">
        <v>2318</v>
      </c>
      <c r="C6365" s="332" t="s">
        <v>1550</v>
      </c>
      <c r="D6365" s="332" t="s">
        <v>2319</v>
      </c>
      <c r="E6365" s="262"/>
      <c r="F6365" s="331" t="n">
        <v>0.41</v>
      </c>
      <c r="G6365" s="333" t="n">
        <v>526</v>
      </c>
      <c r="H6365" s="333" t="n">
        <f aca="false">A6365*G6365*(1-H6358/100)</f>
        <v>10520</v>
      </c>
      <c r="I6365" s="345" t="n">
        <v>389.61</v>
      </c>
      <c r="J6365" s="345" t="n">
        <f aca="false">(A6365*I6365)/J6358*K6358</f>
        <v>7072.92</v>
      </c>
      <c r="K6365" s="335" t="n">
        <f aca="false">H6365-J6365</f>
        <v>3447.08</v>
      </c>
      <c r="L6365" s="330"/>
      <c r="M6365" s="262"/>
      <c r="N6365" s="262" t="n">
        <v>389.61</v>
      </c>
      <c r="O6365" s="262" t="n">
        <v>4.44</v>
      </c>
      <c r="P6365" s="262" t="n">
        <v>620</v>
      </c>
      <c r="Q6365" s="262" t="n">
        <v>525.9735</v>
      </c>
      <c r="R6365" s="331" t="n">
        <f aca="false">A6365*F6365</f>
        <v>8.2</v>
      </c>
    </row>
    <row r="6366" s="1" customFormat="true" ht="12.75" hidden="false" customHeight="false" outlineLevel="0" collapsed="false">
      <c r="A6366" s="262" t="n">
        <v>6</v>
      </c>
      <c r="B6366" s="332" t="s">
        <v>5295</v>
      </c>
      <c r="C6366" s="332" t="s">
        <v>1550</v>
      </c>
      <c r="D6366" s="332" t="s">
        <v>5296</v>
      </c>
      <c r="E6366" s="262"/>
      <c r="F6366" s="331" t="n">
        <v>0.44</v>
      </c>
      <c r="G6366" s="333" t="n">
        <v>580</v>
      </c>
      <c r="H6366" s="333" t="n">
        <f aca="false">A6366*G6366*(1-H6358/100)</f>
        <v>3480</v>
      </c>
      <c r="I6366" s="345" t="n">
        <v>429.975</v>
      </c>
      <c r="J6366" s="345" t="n">
        <f aca="false">(A6366*I6366)/J6358*K6358</f>
        <v>2341.71</v>
      </c>
      <c r="K6366" s="335" t="n">
        <f aca="false">H6366-J6366</f>
        <v>1138.29</v>
      </c>
      <c r="L6366" s="330"/>
      <c r="M6366" s="262"/>
      <c r="N6366" s="262" t="n">
        <v>429.975</v>
      </c>
      <c r="O6366" s="262" t="n">
        <v>4.41</v>
      </c>
      <c r="P6366" s="262" t="n">
        <v>690</v>
      </c>
      <c r="Q6366" s="262" t="n">
        <v>580.4663</v>
      </c>
      <c r="R6366" s="331" t="n">
        <f aca="false">A6366*F6366</f>
        <v>2.64</v>
      </c>
    </row>
    <row r="6367" s="1" customFormat="true" ht="12.75" hidden="false" customHeight="false" outlineLevel="0" collapsed="false">
      <c r="A6367" s="262" t="n">
        <v>6</v>
      </c>
      <c r="B6367" s="332" t="s">
        <v>3649</v>
      </c>
      <c r="C6367" s="332" t="s">
        <v>1550</v>
      </c>
      <c r="D6367" s="332" t="s">
        <v>3650</v>
      </c>
      <c r="E6367" s="262"/>
      <c r="F6367" s="331" t="n">
        <v>0.53</v>
      </c>
      <c r="G6367" s="333" t="n">
        <v>524</v>
      </c>
      <c r="H6367" s="333" t="n">
        <f aca="false">A6367*G6367*(1-H6358/100)</f>
        <v>3144</v>
      </c>
      <c r="I6367" s="345" t="n">
        <v>410.67</v>
      </c>
      <c r="J6367" s="345" t="n">
        <f aca="false">(A6367*I6367)/J6358*K6358</f>
        <v>2236.572</v>
      </c>
      <c r="K6367" s="335" t="n">
        <f aca="false">H6367-J6367</f>
        <v>907.428</v>
      </c>
      <c r="L6367" s="330"/>
      <c r="M6367" s="262"/>
      <c r="N6367" s="262" t="n">
        <v>410.67</v>
      </c>
      <c r="O6367" s="262" t="n">
        <v>4.68</v>
      </c>
      <c r="P6367" s="262" t="n">
        <v>660</v>
      </c>
      <c r="Q6367" s="262" t="n">
        <v>554.4045</v>
      </c>
      <c r="R6367" s="331" t="n">
        <f aca="false">A6367*F6367</f>
        <v>3.18</v>
      </c>
    </row>
    <row r="6368" s="1" customFormat="true" ht="12.75" hidden="false" customHeight="false" outlineLevel="0" collapsed="false">
      <c r="A6368" s="262" t="n">
        <v>2</v>
      </c>
      <c r="B6368" s="332" t="s">
        <v>2554</v>
      </c>
      <c r="C6368" s="332" t="s">
        <v>1550</v>
      </c>
      <c r="D6368" s="332" t="s">
        <v>2555</v>
      </c>
      <c r="E6368" s="262"/>
      <c r="F6368" s="331" t="n">
        <v>0.64</v>
      </c>
      <c r="G6368" s="333" t="n">
        <v>652</v>
      </c>
      <c r="H6368" s="333" t="n">
        <f aca="false">A6368*G6368*(1-H6358/100)</f>
        <v>1304</v>
      </c>
      <c r="I6368" s="345" t="n">
        <v>482.625</v>
      </c>
      <c r="J6368" s="345" t="n">
        <f aca="false">(A6368*I6368)/J6358*K6358</f>
        <v>876.15</v>
      </c>
      <c r="K6368" s="335" t="n">
        <f aca="false">H6368-J6368</f>
        <v>427.85</v>
      </c>
      <c r="L6368" s="330"/>
      <c r="M6368" s="262"/>
      <c r="N6368" s="262" t="n">
        <v>482.625</v>
      </c>
      <c r="O6368" s="262" t="n">
        <v>4.95</v>
      </c>
      <c r="P6368" s="262" t="n">
        <v>770</v>
      </c>
      <c r="Q6368" s="262" t="n">
        <v>651.5438</v>
      </c>
      <c r="R6368" s="331" t="n">
        <f aca="false">A6368*F6368</f>
        <v>1.28</v>
      </c>
    </row>
    <row r="6369" s="1" customFormat="true" ht="12.75" hidden="false" customHeight="false" outlineLevel="0" collapsed="false">
      <c r="A6369" s="262" t="n">
        <v>7</v>
      </c>
      <c r="B6369" s="332" t="s">
        <v>5702</v>
      </c>
      <c r="C6369" s="332" t="s">
        <v>2133</v>
      </c>
      <c r="D6369" s="332" t="s">
        <v>5703</v>
      </c>
      <c r="E6369" s="262"/>
      <c r="F6369" s="331" t="n">
        <v>0.51</v>
      </c>
      <c r="G6369" s="333" t="n">
        <v>592</v>
      </c>
      <c r="H6369" s="333" t="n">
        <f aca="false">A6369*G6369*(1-H6358/100)</f>
        <v>4144</v>
      </c>
      <c r="I6369" s="345" t="n">
        <v>438.75</v>
      </c>
      <c r="J6369" s="345" t="n">
        <f aca="false">(A6369*I6369)/J6358*K6358</f>
        <v>2787.75</v>
      </c>
      <c r="K6369" s="335" t="n">
        <f aca="false">H6369-J6369</f>
        <v>1356.25</v>
      </c>
      <c r="L6369" s="330"/>
      <c r="M6369" s="262"/>
      <c r="N6369" s="262" t="n">
        <v>438.75</v>
      </c>
      <c r="O6369" s="262" t="n">
        <v>5</v>
      </c>
      <c r="P6369" s="262" t="n">
        <v>700</v>
      </c>
      <c r="Q6369" s="262" t="n">
        <v>592.3125</v>
      </c>
      <c r="R6369" s="331" t="n">
        <f aca="false">A6369*F6369</f>
        <v>3.57</v>
      </c>
    </row>
    <row r="6370" s="1" customFormat="true" ht="12.75" hidden="false" customHeight="false" outlineLevel="0" collapsed="false">
      <c r="A6370" s="262" t="n">
        <v>4</v>
      </c>
      <c r="B6370" s="332" t="s">
        <v>3289</v>
      </c>
      <c r="C6370" s="332" t="s">
        <v>2386</v>
      </c>
      <c r="D6370" s="332" t="s">
        <v>3290</v>
      </c>
      <c r="E6370" s="262"/>
      <c r="F6370" s="331" t="n">
        <v>0.63</v>
      </c>
      <c r="G6370" s="333" t="n">
        <v>651</v>
      </c>
      <c r="H6370" s="333" t="n">
        <f aca="false">A6370*G6370*(1-H6358/100)</f>
        <v>2604</v>
      </c>
      <c r="I6370" s="345" t="n">
        <v>482.3</v>
      </c>
      <c r="J6370" s="345" t="n">
        <f aca="false">(A6370*I6370)/J6358*K6358</f>
        <v>1751.12</v>
      </c>
      <c r="K6370" s="335" t="n">
        <f aca="false">H6370-J6370</f>
        <v>852.88</v>
      </c>
      <c r="L6370" s="330"/>
      <c r="M6370" s="262"/>
      <c r="N6370" s="262" t="n">
        <v>482.3</v>
      </c>
      <c r="O6370" s="262" t="n">
        <v>5.3</v>
      </c>
      <c r="P6370" s="262" t="n">
        <v>770</v>
      </c>
      <c r="Q6370" s="262" t="n">
        <v>651.105</v>
      </c>
      <c r="R6370" s="331" t="n">
        <f aca="false">A6370*F6370</f>
        <v>2.52</v>
      </c>
    </row>
    <row r="6371" s="1" customFormat="true" ht="12.75" hidden="false" customHeight="false" outlineLevel="0" collapsed="false">
      <c r="A6371" s="262" t="n">
        <v>7</v>
      </c>
      <c r="B6371" s="332" t="s">
        <v>2852</v>
      </c>
      <c r="C6371" s="332" t="s">
        <v>1550</v>
      </c>
      <c r="D6371" s="332" t="s">
        <v>2853</v>
      </c>
      <c r="E6371" s="262"/>
      <c r="F6371" s="331" t="n">
        <v>0.75</v>
      </c>
      <c r="G6371" s="333" t="n">
        <v>746</v>
      </c>
      <c r="H6371" s="333" t="n">
        <f aca="false">A6371*G6371*(1-H6358/100)</f>
        <v>5222</v>
      </c>
      <c r="I6371" s="345" t="n">
        <v>497.25</v>
      </c>
      <c r="J6371" s="345" t="n">
        <f aca="false">(A6371*I6371)/J6358*K6358</f>
        <v>3159.45</v>
      </c>
      <c r="K6371" s="335" t="n">
        <f aca="false">H6371-J6371</f>
        <v>2062.55</v>
      </c>
      <c r="L6371" s="330"/>
      <c r="M6371" s="262"/>
      <c r="N6371" s="262" t="n">
        <v>497.25</v>
      </c>
      <c r="O6371" s="262" t="n">
        <v>5.1</v>
      </c>
      <c r="P6371" s="262" t="n">
        <v>800</v>
      </c>
      <c r="Q6371" s="262" t="n">
        <v>745.875</v>
      </c>
      <c r="R6371" s="331" t="n">
        <f aca="false">A6371*F6371</f>
        <v>5.25</v>
      </c>
    </row>
    <row r="6372" s="1" customFormat="true" ht="12.75" hidden="false" customHeight="false" outlineLevel="0" collapsed="false">
      <c r="A6372" s="262" t="n">
        <v>4</v>
      </c>
      <c r="B6372" s="332" t="s">
        <v>2981</v>
      </c>
      <c r="C6372" s="332" t="s">
        <v>1550</v>
      </c>
      <c r="D6372" s="332" t="s">
        <v>2982</v>
      </c>
      <c r="E6372" s="262"/>
      <c r="F6372" s="331" t="n">
        <v>0.87</v>
      </c>
      <c r="G6372" s="333" t="n">
        <v>791</v>
      </c>
      <c r="H6372" s="333" t="n">
        <f aca="false">A6372*G6372*(1-H6358/100)</f>
        <v>3164</v>
      </c>
      <c r="I6372" s="345" t="n">
        <v>527.475</v>
      </c>
      <c r="J6372" s="345" t="n">
        <f aca="false">(A6372*I6372)/J6358*K6358</f>
        <v>1915.14</v>
      </c>
      <c r="K6372" s="335" t="n">
        <f aca="false">H6372-J6372</f>
        <v>1248.86</v>
      </c>
      <c r="L6372" s="330"/>
      <c r="M6372" s="262"/>
      <c r="N6372" s="262" t="n">
        <v>527.475</v>
      </c>
      <c r="O6372" s="262" t="n">
        <v>5.41</v>
      </c>
      <c r="P6372" s="262" t="n">
        <v>840</v>
      </c>
      <c r="Q6372" s="262" t="n">
        <v>791.2125</v>
      </c>
      <c r="R6372" s="331" t="n">
        <f aca="false">A6372*F6372</f>
        <v>3.48</v>
      </c>
    </row>
    <row r="6373" s="1" customFormat="true" ht="12.75" hidden="false" customHeight="false" outlineLevel="0" collapsed="false">
      <c r="A6373" s="262" t="n">
        <v>10</v>
      </c>
      <c r="B6373" s="332" t="s">
        <v>3364</v>
      </c>
      <c r="C6373" s="332" t="s">
        <v>1550</v>
      </c>
      <c r="D6373" s="332" t="s">
        <v>3365</v>
      </c>
      <c r="E6373" s="262"/>
      <c r="F6373" s="331" t="n">
        <v>1</v>
      </c>
      <c r="G6373" s="333" t="n">
        <v>753</v>
      </c>
      <c r="H6373" s="333" t="n">
        <f aca="false">A6373*G6373*(1-H6358/100)</f>
        <v>7530</v>
      </c>
      <c r="I6373" s="345" t="n">
        <v>557.7</v>
      </c>
      <c r="J6373" s="345" t="n">
        <f aca="false">(A6373*I6373)/J6358*K6358</f>
        <v>5062.2</v>
      </c>
      <c r="K6373" s="335" t="n">
        <f aca="false">H6373-J6373</f>
        <v>2467.8</v>
      </c>
      <c r="L6373" s="330"/>
      <c r="M6373" s="262"/>
      <c r="N6373" s="262" t="n">
        <v>557.7</v>
      </c>
      <c r="O6373" s="262" t="n">
        <v>5.72</v>
      </c>
      <c r="P6373" s="262" t="n">
        <v>890</v>
      </c>
      <c r="Q6373" s="262" t="n">
        <v>752.895</v>
      </c>
      <c r="R6373" s="331" t="n">
        <f aca="false">A6373*F6373</f>
        <v>10</v>
      </c>
    </row>
    <row r="6374" s="1" customFormat="true" ht="12.75" hidden="false" customHeight="false" outlineLevel="0" collapsed="false">
      <c r="A6374" s="262" t="n">
        <v>8</v>
      </c>
      <c r="B6374" s="332" t="s">
        <v>1787</v>
      </c>
      <c r="C6374" s="332" t="s">
        <v>1550</v>
      </c>
      <c r="D6374" s="332" t="s">
        <v>1788</v>
      </c>
      <c r="E6374" s="262"/>
      <c r="F6374" s="331" t="n">
        <v>0.94</v>
      </c>
      <c r="G6374" s="333" t="n">
        <v>790</v>
      </c>
      <c r="H6374" s="333" t="n">
        <f aca="false">A6374*G6374*(1-H6358/100)</f>
        <v>6320</v>
      </c>
      <c r="I6374" s="345" t="n">
        <v>585</v>
      </c>
      <c r="J6374" s="345" t="n">
        <f aca="false">(A6374*I6374)/J6358*K6358</f>
        <v>4248</v>
      </c>
      <c r="K6374" s="335" t="n">
        <f aca="false">H6374-J6374</f>
        <v>2072</v>
      </c>
      <c r="L6374" s="330"/>
      <c r="M6374" s="262"/>
      <c r="N6374" s="262" t="n">
        <v>585</v>
      </c>
      <c r="O6374" s="262" t="n">
        <v>6</v>
      </c>
      <c r="P6374" s="262" t="n">
        <v>880</v>
      </c>
      <c r="Q6374" s="262" t="n">
        <v>789.75</v>
      </c>
      <c r="R6374" s="331" t="n">
        <f aca="false">A6374*F6374</f>
        <v>7.52</v>
      </c>
    </row>
    <row r="6375" s="1" customFormat="true" ht="12.75" hidden="false" customHeight="false" outlineLevel="0" collapsed="false">
      <c r="A6375" s="262" t="n">
        <v>5</v>
      </c>
      <c r="B6375" s="332" t="s">
        <v>2192</v>
      </c>
      <c r="C6375" s="332" t="s">
        <v>1550</v>
      </c>
      <c r="D6375" s="332" t="s">
        <v>2193</v>
      </c>
      <c r="E6375" s="262"/>
      <c r="F6375" s="331" t="n">
        <v>1.07</v>
      </c>
      <c r="G6375" s="333" t="n">
        <v>794</v>
      </c>
      <c r="H6375" s="333" t="n">
        <f aca="false">A6375*G6375*(1-H6358/100)</f>
        <v>3970</v>
      </c>
      <c r="I6375" s="345" t="n">
        <v>587.925</v>
      </c>
      <c r="J6375" s="345" t="n">
        <f aca="false">(A6375*I6375)/J6358*K6358</f>
        <v>2668.275</v>
      </c>
      <c r="K6375" s="335" t="n">
        <f aca="false">H6375-J6375</f>
        <v>1301.725</v>
      </c>
      <c r="L6375" s="330"/>
      <c r="M6375" s="262"/>
      <c r="N6375" s="262" t="n">
        <v>587.925</v>
      </c>
      <c r="O6375" s="262" t="n">
        <v>6.03</v>
      </c>
      <c r="P6375" s="262" t="n">
        <v>880</v>
      </c>
      <c r="Q6375" s="262" t="n">
        <v>793.6988</v>
      </c>
      <c r="R6375" s="331" t="n">
        <f aca="false">A6375*F6375</f>
        <v>5.35</v>
      </c>
    </row>
    <row r="6376" s="1" customFormat="true" ht="12.75" hidden="false" customHeight="false" outlineLevel="0" collapsed="false">
      <c r="A6376" s="262" t="n">
        <v>8</v>
      </c>
      <c r="B6376" s="332" t="s">
        <v>4661</v>
      </c>
      <c r="C6376" s="332" t="s">
        <v>1550</v>
      </c>
      <c r="D6376" s="332" t="s">
        <v>2668</v>
      </c>
      <c r="E6376" s="262"/>
      <c r="F6376" s="331" t="n">
        <v>1</v>
      </c>
      <c r="G6376" s="333" t="n">
        <v>707</v>
      </c>
      <c r="H6376" s="333" t="n">
        <f aca="false">A6376*G6376*(1-H6358/100)</f>
        <v>5656</v>
      </c>
      <c r="I6376" s="345" t="n">
        <v>523.8675</v>
      </c>
      <c r="J6376" s="345" t="n">
        <f aca="false">(A6376*I6376)/J6358*K6358</f>
        <v>3804.084</v>
      </c>
      <c r="K6376" s="335" t="n">
        <f aca="false">H6376-J6376</f>
        <v>1851.916</v>
      </c>
      <c r="L6376" s="330"/>
      <c r="M6376" s="262"/>
      <c r="N6376" s="262" t="n">
        <v>523.8675</v>
      </c>
      <c r="O6376" s="262" t="n">
        <v>5.97</v>
      </c>
      <c r="P6376" s="262" t="n">
        <v>890</v>
      </c>
      <c r="Q6376" s="262" t="n">
        <v>707.2211</v>
      </c>
      <c r="R6376" s="331" t="n">
        <f aca="false">A6376*F6376</f>
        <v>8</v>
      </c>
    </row>
    <row r="6377" s="1" customFormat="true" ht="12.75" hidden="false" customHeight="false" outlineLevel="0" collapsed="false">
      <c r="A6377" s="262" t="n">
        <v>12</v>
      </c>
      <c r="B6377" s="332" t="s">
        <v>4520</v>
      </c>
      <c r="C6377" s="332" t="s">
        <v>1550</v>
      </c>
      <c r="D6377" s="332" t="s">
        <v>4521</v>
      </c>
      <c r="E6377" s="262"/>
      <c r="F6377" s="331" t="n">
        <v>1.15</v>
      </c>
      <c r="G6377" s="333" t="n">
        <v>813</v>
      </c>
      <c r="H6377" s="333" t="n">
        <f aca="false">A6377*G6377*(1-H6358/100)</f>
        <v>9756</v>
      </c>
      <c r="I6377" s="345" t="n">
        <v>602.55</v>
      </c>
      <c r="J6377" s="345" t="n">
        <f aca="false">(A6377*I6377)/J6358*K6358</f>
        <v>6563.16</v>
      </c>
      <c r="K6377" s="335" t="n">
        <f aca="false">H6377-J6377</f>
        <v>3192.84</v>
      </c>
      <c r="L6377" s="330"/>
      <c r="M6377" s="262"/>
      <c r="N6377" s="262" t="n">
        <v>602.55</v>
      </c>
      <c r="O6377" s="262" t="n">
        <v>6.18</v>
      </c>
      <c r="P6377" s="262" t="n">
        <v>900</v>
      </c>
      <c r="Q6377" s="262" t="n">
        <v>813.4425</v>
      </c>
      <c r="R6377" s="331" t="n">
        <f aca="false">A6377*F6377</f>
        <v>13.8</v>
      </c>
    </row>
    <row r="6378" s="1" customFormat="true" ht="12.75" hidden="false" customHeight="false" outlineLevel="0" collapsed="false">
      <c r="A6378" s="262" t="n">
        <v>7</v>
      </c>
      <c r="B6378" s="332" t="s">
        <v>5704</v>
      </c>
      <c r="C6378" s="272" t="s">
        <v>2696</v>
      </c>
      <c r="D6378" s="332" t="s">
        <v>5705</v>
      </c>
      <c r="E6378" s="262"/>
      <c r="F6378" s="331" t="n">
        <v>1.15</v>
      </c>
      <c r="G6378" s="333" t="n">
        <v>1593</v>
      </c>
      <c r="H6378" s="333" t="n">
        <f aca="false">A6378*G6378*(1-H6358/100)</f>
        <v>11151</v>
      </c>
      <c r="I6378" s="345" t="n">
        <v>1180.2375</v>
      </c>
      <c r="J6378" s="345" t="n">
        <f aca="false">(A6378*I6378)/J6358*K6358</f>
        <v>7499.0475</v>
      </c>
      <c r="K6378" s="335" t="n">
        <f aca="false">H6378-J6378</f>
        <v>3651.9525</v>
      </c>
      <c r="L6378" s="330"/>
      <c r="M6378" s="262"/>
      <c r="N6378" s="262" t="n">
        <v>1180.2375</v>
      </c>
      <c r="O6378" s="262" t="n">
        <v>13.45</v>
      </c>
      <c r="P6378" s="262" t="n">
        <v>1770</v>
      </c>
      <c r="Q6378" s="262" t="n">
        <v>1593.3206</v>
      </c>
      <c r="R6378" s="331" t="n">
        <f aca="false">A6378*F6378</f>
        <v>8.05</v>
      </c>
    </row>
    <row r="6379" s="1" customFormat="true" ht="12.75" hidden="false" customHeight="false" outlineLevel="0" collapsed="false">
      <c r="A6379" s="262" t="n">
        <v>6</v>
      </c>
      <c r="B6379" s="332" t="s">
        <v>4420</v>
      </c>
      <c r="C6379" s="332" t="s">
        <v>1550</v>
      </c>
      <c r="D6379" s="332" t="s">
        <v>4421</v>
      </c>
      <c r="E6379" s="262"/>
      <c r="F6379" s="331" t="n">
        <v>1.38</v>
      </c>
      <c r="G6379" s="333" t="n">
        <v>1076</v>
      </c>
      <c r="H6379" s="333" t="n">
        <f aca="false">A6379*G6379*(1-H6358/100)</f>
        <v>6456</v>
      </c>
      <c r="I6379" s="345" t="n">
        <v>717.6</v>
      </c>
      <c r="J6379" s="345" t="n">
        <f aca="false">(A6379*I6379)/J6358*K6358</f>
        <v>3908.16</v>
      </c>
      <c r="K6379" s="335" t="n">
        <f aca="false">H6379-J6379</f>
        <v>2547.84</v>
      </c>
      <c r="L6379" s="330"/>
      <c r="M6379" s="262"/>
      <c r="N6379" s="262" t="n">
        <v>717.6</v>
      </c>
      <c r="O6379" s="262" t="n">
        <v>7.36</v>
      </c>
      <c r="P6379" s="262" t="n">
        <v>1080</v>
      </c>
      <c r="Q6379" s="262" t="n">
        <v>1076.4</v>
      </c>
      <c r="R6379" s="331" t="n">
        <f aca="false">A6379*F6379</f>
        <v>8.28</v>
      </c>
    </row>
    <row r="6380" s="1" customFormat="true" ht="12.75" hidden="false" customHeight="false" outlineLevel="0" collapsed="false">
      <c r="A6380" s="262" t="n">
        <v>6</v>
      </c>
      <c r="B6380" s="332" t="s">
        <v>4834</v>
      </c>
      <c r="C6380" s="332" t="s">
        <v>1550</v>
      </c>
      <c r="D6380" s="332" t="s">
        <v>4835</v>
      </c>
      <c r="E6380" s="262"/>
      <c r="F6380" s="331" t="n">
        <v>1.46</v>
      </c>
      <c r="G6380" s="333" t="n">
        <v>1055</v>
      </c>
      <c r="H6380" s="333" t="n">
        <f aca="false">A6380*G6380*(1-H6358/100)</f>
        <v>6330</v>
      </c>
      <c r="I6380" s="345" t="n">
        <v>753.675</v>
      </c>
      <c r="J6380" s="345" t="n">
        <f aca="false">(A6380*I6380)/J6358*K6358</f>
        <v>4104.63</v>
      </c>
      <c r="K6380" s="335" t="n">
        <f aca="false">H6380-J6380</f>
        <v>2225.37</v>
      </c>
      <c r="L6380" s="330"/>
      <c r="M6380" s="262"/>
      <c r="N6380" s="262" t="n">
        <v>753.675</v>
      </c>
      <c r="O6380" s="262" t="n">
        <v>7.73</v>
      </c>
      <c r="P6380" s="262" t="n">
        <v>1130</v>
      </c>
      <c r="Q6380" s="262" t="n">
        <v>1055.145</v>
      </c>
      <c r="R6380" s="331" t="n">
        <f aca="false">A6380*F6380</f>
        <v>8.76</v>
      </c>
    </row>
    <row r="6381" s="1" customFormat="true" ht="12.75" hidden="false" customHeight="false" outlineLevel="0" collapsed="false">
      <c r="A6381" s="262" t="n">
        <v>14</v>
      </c>
      <c r="B6381" s="332" t="s">
        <v>5706</v>
      </c>
      <c r="C6381" s="332" t="s">
        <v>1550</v>
      </c>
      <c r="D6381" s="332" t="s">
        <v>5707</v>
      </c>
      <c r="E6381" s="262"/>
      <c r="F6381" s="331" t="n">
        <v>1.54</v>
      </c>
      <c r="G6381" s="333" t="n">
        <v>1058</v>
      </c>
      <c r="H6381" s="333" t="n">
        <f aca="false">A6381*G6381*(1-H6358/100)</f>
        <v>14812</v>
      </c>
      <c r="I6381" s="345" t="n">
        <v>783.9</v>
      </c>
      <c r="J6381" s="345" t="n">
        <f aca="false">(A6381*I6381)/J6358*K6358</f>
        <v>9961.56</v>
      </c>
      <c r="K6381" s="335" t="n">
        <f aca="false">H6381-J6381</f>
        <v>4850.44</v>
      </c>
      <c r="L6381" s="330"/>
      <c r="M6381" s="262"/>
      <c r="N6381" s="262" t="n">
        <v>783.9</v>
      </c>
      <c r="O6381" s="262" t="n">
        <v>8.04</v>
      </c>
      <c r="P6381" s="262" t="n">
        <v>1180</v>
      </c>
      <c r="Q6381" s="262" t="n">
        <v>1058.265</v>
      </c>
      <c r="R6381" s="331" t="n">
        <f aca="false">A6381*F6381</f>
        <v>21.56</v>
      </c>
    </row>
    <row r="6382" s="1" customFormat="true" ht="12.75" hidden="false" customHeight="false" outlineLevel="0" collapsed="false">
      <c r="A6382" s="262" t="n">
        <v>3</v>
      </c>
      <c r="B6382" s="332" t="s">
        <v>5674</v>
      </c>
      <c r="C6382" s="332" t="s">
        <v>1550</v>
      </c>
      <c r="D6382" s="332" t="s">
        <v>5675</v>
      </c>
      <c r="E6382" s="262"/>
      <c r="F6382" s="331" t="n">
        <v>1.62</v>
      </c>
      <c r="G6382" s="333" t="n">
        <v>1130</v>
      </c>
      <c r="H6382" s="333" t="n">
        <f aca="false">A6382*G6382*(1-H6358/100)</f>
        <v>3390</v>
      </c>
      <c r="I6382" s="345" t="n">
        <v>807.3</v>
      </c>
      <c r="J6382" s="345" t="n">
        <f aca="false">(A6382*I6382)/J6358*K6358</f>
        <v>2198.34</v>
      </c>
      <c r="K6382" s="335" t="n">
        <f aca="false">H6382-J6382</f>
        <v>1191.66</v>
      </c>
      <c r="L6382" s="330"/>
      <c r="M6382" s="262"/>
      <c r="N6382" s="262" t="n">
        <v>807.3</v>
      </c>
      <c r="O6382" s="262" t="n">
        <v>9.2</v>
      </c>
      <c r="P6382" s="262" t="n">
        <v>1370</v>
      </c>
      <c r="Q6382" s="262" t="n">
        <v>1130.22</v>
      </c>
      <c r="R6382" s="331" t="n">
        <f aca="false">A6382*F6382</f>
        <v>4.86</v>
      </c>
    </row>
    <row r="6383" s="1" customFormat="true" ht="12.75" hidden="false" customHeight="false" outlineLevel="0" collapsed="false">
      <c r="A6383" s="262" t="n">
        <v>8</v>
      </c>
      <c r="B6383" s="332" t="s">
        <v>2320</v>
      </c>
      <c r="C6383" s="332" t="s">
        <v>2321</v>
      </c>
      <c r="D6383" s="332" t="s">
        <v>2322</v>
      </c>
      <c r="E6383" s="262"/>
      <c r="F6383" s="331" t="n">
        <v>1.59</v>
      </c>
      <c r="G6383" s="333" t="n">
        <v>1278</v>
      </c>
      <c r="H6383" s="333" t="n">
        <f aca="false">A6383*G6383*(1-H6358/100)</f>
        <v>10224</v>
      </c>
      <c r="I6383" s="345" t="n">
        <v>835.38</v>
      </c>
      <c r="J6383" s="345" t="n">
        <f aca="false">(A6383*I6383)/J6358*K6358</f>
        <v>6066.144</v>
      </c>
      <c r="K6383" s="335" t="n">
        <f aca="false">H6383-J6383</f>
        <v>4157.856</v>
      </c>
      <c r="L6383" s="330"/>
      <c r="M6383" s="262"/>
      <c r="N6383" s="262" t="n">
        <v>835.38</v>
      </c>
      <c r="O6383" s="262" t="n">
        <v>9.52</v>
      </c>
      <c r="P6383" s="262" t="n">
        <v>1250</v>
      </c>
      <c r="Q6383" s="262" t="n">
        <v>1127.763</v>
      </c>
      <c r="R6383" s="331" t="n">
        <f aca="false">A6383*F6383</f>
        <v>12.72</v>
      </c>
    </row>
    <row r="6384" s="1" customFormat="true" ht="12.75" hidden="false" customHeight="false" outlineLevel="0" collapsed="false">
      <c r="A6384" s="262" t="n">
        <v>2</v>
      </c>
      <c r="B6384" s="332" t="s">
        <v>5708</v>
      </c>
      <c r="C6384" s="272" t="s">
        <v>2696</v>
      </c>
      <c r="D6384" s="332" t="s">
        <v>5709</v>
      </c>
      <c r="E6384" s="262"/>
      <c r="F6384" s="331" t="n">
        <v>1.84</v>
      </c>
      <c r="G6384" s="333" t="n">
        <v>2157</v>
      </c>
      <c r="H6384" s="333" t="n">
        <f aca="false">A6384*G6384*(1-H6358/100)</f>
        <v>4314</v>
      </c>
      <c r="I6384" s="345" t="n">
        <v>1597.9275</v>
      </c>
      <c r="J6384" s="345" t="n">
        <f aca="false">(A6384*I6384)/J6358*K6358</f>
        <v>2900.853</v>
      </c>
      <c r="K6384" s="335" t="n">
        <f aca="false">H6384-J6384</f>
        <v>1413.147</v>
      </c>
      <c r="L6384" s="330"/>
      <c r="M6384" s="262"/>
      <c r="N6384" s="262" t="n">
        <v>1597.9275</v>
      </c>
      <c r="O6384" s="262" t="n">
        <v>18.21</v>
      </c>
      <c r="P6384" s="262" t="n">
        <v>2400</v>
      </c>
      <c r="Q6384" s="262" t="n">
        <v>2157.2021</v>
      </c>
      <c r="R6384" s="331" t="n">
        <f aca="false">A6384*F6384</f>
        <v>3.68</v>
      </c>
    </row>
    <row r="6385" s="1" customFormat="true" ht="12.75" hidden="false" customHeight="false" outlineLevel="0" collapsed="false">
      <c r="A6385" s="262" t="n">
        <v>4</v>
      </c>
      <c r="B6385" s="332" t="s">
        <v>1726</v>
      </c>
      <c r="C6385" s="332" t="s">
        <v>1550</v>
      </c>
      <c r="D6385" s="332" t="s">
        <v>5710</v>
      </c>
      <c r="E6385" s="262"/>
      <c r="F6385" s="331" t="n">
        <v>1.99</v>
      </c>
      <c r="G6385" s="333" t="n">
        <v>1401</v>
      </c>
      <c r="H6385" s="333" t="n">
        <f aca="false">A6385*G6385*(1-H6358/100)</f>
        <v>5604</v>
      </c>
      <c r="I6385" s="345" t="n">
        <v>1001</v>
      </c>
      <c r="J6385" s="345" t="n">
        <f aca="false">(A6385*I6385)/J6358*K6358</f>
        <v>3634.4</v>
      </c>
      <c r="K6385" s="335" t="n">
        <f aca="false">H6385-J6385</f>
        <v>1969.6</v>
      </c>
      <c r="L6385" s="330"/>
      <c r="M6385" s="262"/>
      <c r="N6385" s="262" t="n">
        <v>1001</v>
      </c>
      <c r="O6385" s="262" t="n">
        <v>11</v>
      </c>
      <c r="P6385" s="262" t="n">
        <v>1500</v>
      </c>
      <c r="Q6385" s="262" t="n">
        <v>1401.4</v>
      </c>
      <c r="R6385" s="331" t="n">
        <f aca="false">A6385*F6385</f>
        <v>7.96</v>
      </c>
    </row>
    <row r="6386" s="1" customFormat="true" ht="12.75" hidden="false" customHeight="false" outlineLevel="0" collapsed="false">
      <c r="A6386" s="262" t="n">
        <v>2</v>
      </c>
      <c r="B6386" s="332" t="s">
        <v>5711</v>
      </c>
      <c r="C6386" s="332" t="s">
        <v>1550</v>
      </c>
      <c r="D6386" s="332" t="s">
        <v>5712</v>
      </c>
      <c r="E6386" s="262"/>
      <c r="F6386" s="331" t="n">
        <v>2.19</v>
      </c>
      <c r="G6386" s="333" t="n">
        <v>1547</v>
      </c>
      <c r="H6386" s="333" t="n">
        <f aca="false">A6386*G6386*(1-H6358/100)</f>
        <v>3094</v>
      </c>
      <c r="I6386" s="345" t="n">
        <v>1145.625</v>
      </c>
      <c r="J6386" s="345" t="n">
        <f aca="false">(A6386*I6386)/J6358*K6358</f>
        <v>2079.75</v>
      </c>
      <c r="K6386" s="335" t="n">
        <f aca="false">H6386-J6386</f>
        <v>1014.25</v>
      </c>
      <c r="L6386" s="330"/>
      <c r="M6386" s="262"/>
      <c r="N6386" s="262" t="n">
        <v>1145.625</v>
      </c>
      <c r="O6386" s="262" t="n">
        <v>11.75</v>
      </c>
      <c r="P6386" s="262" t="n">
        <v>1720</v>
      </c>
      <c r="Q6386" s="262" t="n">
        <v>1546.5938</v>
      </c>
      <c r="R6386" s="331" t="n">
        <f aca="false">A6386*F6386</f>
        <v>4.38</v>
      </c>
    </row>
    <row r="6387" s="1" customFormat="true" ht="12.75" hidden="false" customHeight="false" outlineLevel="0" collapsed="false">
      <c r="A6387" s="262" t="n">
        <v>10</v>
      </c>
      <c r="B6387" s="332" t="s">
        <v>1906</v>
      </c>
      <c r="C6387" s="332" t="s">
        <v>1907</v>
      </c>
      <c r="D6387" s="332" t="s">
        <v>1908</v>
      </c>
      <c r="E6387" s="262"/>
      <c r="F6387" s="331" t="n">
        <v>0.02</v>
      </c>
      <c r="G6387" s="333" t="n">
        <v>107</v>
      </c>
      <c r="H6387" s="333" t="n">
        <f aca="false">A6387*G6387*(1-H6358/100)</f>
        <v>1070</v>
      </c>
      <c r="I6387" s="345" t="n">
        <v>78.975</v>
      </c>
      <c r="J6387" s="345" t="n">
        <f aca="false">(A6387*I6387)/J6358*K6358</f>
        <v>716.85</v>
      </c>
      <c r="K6387" s="335" t="n">
        <f aca="false">H6387-J6387</f>
        <v>353.15</v>
      </c>
      <c r="L6387" s="330"/>
      <c r="M6387" s="262"/>
      <c r="N6387" s="262" t="n">
        <v>78.975</v>
      </c>
      <c r="O6387" s="262" t="n">
        <v>0.9</v>
      </c>
      <c r="P6387" s="262" t="n">
        <v>120</v>
      </c>
      <c r="Q6387" s="262" t="n">
        <v>106.6163</v>
      </c>
      <c r="R6387" s="331" t="n">
        <f aca="false">A6387*F6387</f>
        <v>0.2</v>
      </c>
    </row>
    <row r="6388" s="1" customFormat="true" ht="12.75" hidden="false" customHeight="false" outlineLevel="0" collapsed="false">
      <c r="A6388" s="262" t="n">
        <v>25</v>
      </c>
      <c r="B6388" s="332" t="s">
        <v>3592</v>
      </c>
      <c r="C6388" s="332" t="s">
        <v>1680</v>
      </c>
      <c r="D6388" s="332" t="s">
        <v>3593</v>
      </c>
      <c r="E6388" s="262"/>
      <c r="F6388" s="331" t="n">
        <v>0.04</v>
      </c>
      <c r="G6388" s="333" t="n">
        <v>140</v>
      </c>
      <c r="H6388" s="333" t="n">
        <f aca="false">A6388*G6388*(1-H6358/100)</f>
        <v>3500</v>
      </c>
      <c r="I6388" s="345" t="n">
        <v>136.0125</v>
      </c>
      <c r="J6388" s="345" t="n">
        <f aca="false">(A6388*I6388)/J6358*K6358</f>
        <v>3086.4375</v>
      </c>
      <c r="K6388" s="335" t="n">
        <f aca="false">H6388-J6388</f>
        <v>413.5625</v>
      </c>
      <c r="L6388" s="330"/>
      <c r="M6388" s="262"/>
      <c r="N6388" s="262" t="n">
        <v>136.0125</v>
      </c>
      <c r="O6388" s="262" t="n">
        <v>1.55</v>
      </c>
      <c r="P6388" s="262" t="n">
        <v>200</v>
      </c>
      <c r="Q6388" s="262" t="n">
        <v>140</v>
      </c>
      <c r="R6388" s="331" t="n">
        <f aca="false">A6388*F6388</f>
        <v>1</v>
      </c>
    </row>
    <row r="6389" s="1" customFormat="true" ht="12.75" hidden="false" customHeight="false" outlineLevel="0" collapsed="false">
      <c r="A6389" s="336" t="n">
        <f aca="false">SUM(A6359:A6388)</f>
        <v>271</v>
      </c>
      <c r="B6389" s="336" t="s">
        <v>377</v>
      </c>
      <c r="C6389" s="336"/>
      <c r="D6389" s="336"/>
      <c r="E6389" s="336"/>
      <c r="F6389" s="337" t="n">
        <f aca="false">R6389</f>
        <v>178.04</v>
      </c>
      <c r="G6389" s="338"/>
      <c r="H6389" s="339" t="n">
        <f aca="false">SUM(H6359:H6388)</f>
        <v>170149</v>
      </c>
      <c r="I6389" s="428"/>
      <c r="J6389" s="429" t="n">
        <f aca="false">SUM(J6359:J6388)</f>
        <v>112897.3555</v>
      </c>
      <c r="K6389" s="335" t="n">
        <f aca="false">SUM(K6359:K6388)</f>
        <v>57251.6445</v>
      </c>
      <c r="L6389" s="330"/>
      <c r="M6389" s="262"/>
      <c r="N6389" s="262"/>
      <c r="O6389" s="262"/>
      <c r="P6389" s="262"/>
      <c r="Q6389" s="262"/>
      <c r="R6389" s="331" t="n">
        <f aca="false">SUM(R6359:R6388)</f>
        <v>178.04</v>
      </c>
    </row>
    <row r="6390" s="1" customFormat="true" ht="12.75" hidden="false" customHeight="false" outlineLevel="0" collapsed="false">
      <c r="A6390" s="262"/>
      <c r="B6390" s="272" t="s">
        <v>914</v>
      </c>
      <c r="C6390" s="342"/>
      <c r="D6390" s="342"/>
      <c r="E6390" s="262"/>
      <c r="F6390" s="262"/>
      <c r="G6390" s="333"/>
      <c r="H6390" s="343" t="n">
        <v>0</v>
      </c>
      <c r="I6390" s="344" t="n">
        <f aca="false">K6391/J6391</f>
        <v>0.5071123610154</v>
      </c>
      <c r="J6390" s="345"/>
      <c r="K6390" s="335"/>
      <c r="L6390" s="330"/>
      <c r="M6390" s="262"/>
      <c r="N6390" s="262"/>
      <c r="O6390" s="262"/>
      <c r="P6390" s="262"/>
      <c r="Q6390" s="262"/>
      <c r="R6390" s="331"/>
    </row>
    <row r="6391" s="1" customFormat="true" ht="12.75" hidden="false" customHeight="false" outlineLevel="0" collapsed="false">
      <c r="A6391" s="336"/>
      <c r="B6391" s="336" t="s">
        <v>915</v>
      </c>
      <c r="C6391" s="336"/>
      <c r="D6391" s="336"/>
      <c r="E6391" s="336"/>
      <c r="F6391" s="430"/>
      <c r="G6391" s="338"/>
      <c r="H6391" s="339" t="n">
        <f aca="false">SUM(H6389:H6390)</f>
        <v>170149</v>
      </c>
      <c r="I6391" s="431" t="n">
        <f aca="false">K6391/H6391</f>
        <v>0.336479465057097</v>
      </c>
      <c r="J6391" s="429" t="n">
        <f aca="false">SUM(J6389:J6390)</f>
        <v>112897.3555</v>
      </c>
      <c r="K6391" s="335" t="n">
        <f aca="false">H6391-J6391</f>
        <v>57251.6445</v>
      </c>
      <c r="L6391" s="330"/>
      <c r="M6391" s="262"/>
      <c r="N6391" s="262"/>
      <c r="O6391" s="262"/>
      <c r="P6391" s="262"/>
      <c r="Q6391" s="262"/>
      <c r="R6391" s="331"/>
    </row>
    <row r="6392" s="1" customFormat="true" ht="13.5" hidden="false" customHeight="false" outlineLevel="0" collapsed="false">
      <c r="A6392" s="262"/>
      <c r="B6392" s="332"/>
      <c r="C6392" s="342"/>
      <c r="D6392" s="342"/>
      <c r="E6392" s="262"/>
      <c r="F6392" s="262"/>
      <c r="G6392" s="262"/>
      <c r="H6392" s="262"/>
      <c r="I6392" s="354"/>
      <c r="J6392" s="354"/>
      <c r="K6392" s="355"/>
      <c r="L6392" s="330"/>
      <c r="M6392" s="262"/>
      <c r="N6392" s="262"/>
      <c r="O6392" s="262"/>
      <c r="P6392" s="262"/>
      <c r="Q6392" s="262"/>
      <c r="R6392" s="331"/>
    </row>
    <row r="6393" s="1" customFormat="true" ht="13.5" hidden="false" customHeight="false" outlineLevel="0" collapsed="false">
      <c r="A6393" s="322"/>
      <c r="B6393" s="323" t="s">
        <v>5713</v>
      </c>
      <c r="C6393" s="324"/>
      <c r="D6393" s="325" t="n">
        <v>42821</v>
      </c>
      <c r="E6393" s="322"/>
      <c r="F6393" s="322" t="s">
        <v>5714</v>
      </c>
      <c r="G6393" s="324"/>
      <c r="H6393" s="326" t="n">
        <v>0</v>
      </c>
      <c r="I6393" s="327" t="s">
        <v>358</v>
      </c>
      <c r="J6393" s="328" t="n">
        <v>65</v>
      </c>
      <c r="K6393" s="329" t="n">
        <v>59</v>
      </c>
      <c r="L6393" s="330"/>
      <c r="M6393" s="262"/>
      <c r="N6393" s="262"/>
      <c r="O6393" s="262"/>
      <c r="P6393" s="262"/>
      <c r="Q6393" s="262"/>
      <c r="R6393" s="331"/>
    </row>
    <row r="6394" s="1" customFormat="true" ht="12.75" hidden="false" customHeight="false" outlineLevel="0" collapsed="false">
      <c r="A6394" s="262" t="n">
        <v>4</v>
      </c>
      <c r="B6394" s="332" t="s">
        <v>3095</v>
      </c>
      <c r="C6394" s="332" t="s">
        <v>1676</v>
      </c>
      <c r="D6394" s="332" t="s">
        <v>3096</v>
      </c>
      <c r="E6394" s="262"/>
      <c r="F6394" s="331" t="n">
        <v>0.043</v>
      </c>
      <c r="G6394" s="333" t="n">
        <v>180</v>
      </c>
      <c r="H6394" s="333" t="n">
        <f aca="false">A6394*G6394*(1-H6393/100)</f>
        <v>720</v>
      </c>
      <c r="I6394" s="334" t="n">
        <v>116.025</v>
      </c>
      <c r="J6394" s="334" t="n">
        <f aca="false">(A6394*I6394)/J6393*K6393</f>
        <v>421.26</v>
      </c>
      <c r="K6394" s="335" t="n">
        <f aca="false">H6394-J6394</f>
        <v>298.74</v>
      </c>
      <c r="L6394" s="330"/>
      <c r="M6394" s="262"/>
      <c r="N6394" s="262" t="n">
        <v>116.025</v>
      </c>
      <c r="O6394" s="262" t="n">
        <v>1.05</v>
      </c>
      <c r="P6394" s="262" t="n">
        <v>180</v>
      </c>
      <c r="Q6394" s="262" t="n">
        <v>156.6337</v>
      </c>
      <c r="R6394" s="331" t="n">
        <f aca="false">A6394*F6394</f>
        <v>0.172</v>
      </c>
    </row>
    <row r="6395" s="1" customFormat="true" ht="12.75" hidden="false" customHeight="false" outlineLevel="0" collapsed="false">
      <c r="A6395" s="262" t="n">
        <v>10</v>
      </c>
      <c r="B6395" s="332" t="s">
        <v>4778</v>
      </c>
      <c r="C6395" s="332" t="s">
        <v>4779</v>
      </c>
      <c r="D6395" s="332" t="s">
        <v>4780</v>
      </c>
      <c r="E6395" s="262"/>
      <c r="F6395" s="331"/>
      <c r="G6395" s="333" t="n">
        <v>400</v>
      </c>
      <c r="H6395" s="333" t="n">
        <f aca="false">A6395*G6395*(1-H6393/100)</f>
        <v>4000</v>
      </c>
      <c r="I6395" s="334" t="n">
        <v>239.33</v>
      </c>
      <c r="J6395" s="334" t="n">
        <f aca="false">(A6395*I6395)/J6393*K6393</f>
        <v>2172.38</v>
      </c>
      <c r="K6395" s="335" t="n">
        <f aca="false">H6395-J6395</f>
        <v>1827.62</v>
      </c>
      <c r="L6395" s="330"/>
      <c r="M6395" s="262"/>
      <c r="N6395" s="262" t="n">
        <v>239.33</v>
      </c>
      <c r="O6395" s="262" t="n">
        <v>2.63</v>
      </c>
      <c r="P6395" s="262" t="n">
        <v>360</v>
      </c>
      <c r="Q6395" s="262" t="n">
        <v>323.0955</v>
      </c>
      <c r="R6395" s="331" t="n">
        <f aca="false">A6395*F6395</f>
        <v>0</v>
      </c>
    </row>
    <row r="6396" s="1" customFormat="true" ht="12.75" hidden="false" customHeight="false" outlineLevel="0" collapsed="false">
      <c r="A6396" s="262" t="n">
        <v>2</v>
      </c>
      <c r="B6396" s="332" t="s">
        <v>4817</v>
      </c>
      <c r="C6396" s="332" t="s">
        <v>1947</v>
      </c>
      <c r="D6396" s="332" t="s">
        <v>4818</v>
      </c>
      <c r="E6396" s="262"/>
      <c r="F6396" s="331"/>
      <c r="G6396" s="333" t="n">
        <v>360</v>
      </c>
      <c r="H6396" s="333" t="n">
        <f aca="false">A6396*G6396*(1-H6393/100)</f>
        <v>720</v>
      </c>
      <c r="I6396" s="334" t="n">
        <v>237.51</v>
      </c>
      <c r="J6396" s="334" t="n">
        <f aca="false">(A6396*I6396)/J6393*K6393</f>
        <v>431.172</v>
      </c>
      <c r="K6396" s="335" t="n">
        <f aca="false">H6396-J6396</f>
        <v>288.828</v>
      </c>
      <c r="L6396" s="330"/>
      <c r="M6396" s="262"/>
      <c r="N6396" s="262" t="n">
        <v>237.51</v>
      </c>
      <c r="O6396" s="262" t="n">
        <v>2.61</v>
      </c>
      <c r="P6396" s="262" t="n">
        <v>360</v>
      </c>
      <c r="Q6396" s="262" t="n">
        <v>320.6385</v>
      </c>
      <c r="R6396" s="331" t="n">
        <f aca="false">A6396*F6396</f>
        <v>0</v>
      </c>
    </row>
    <row r="6397" s="1" customFormat="true" ht="12.75" hidden="false" customHeight="false" outlineLevel="0" collapsed="false">
      <c r="A6397" s="262" t="n">
        <v>4</v>
      </c>
      <c r="B6397" s="332" t="s">
        <v>4781</v>
      </c>
      <c r="C6397" s="332" t="s">
        <v>2101</v>
      </c>
      <c r="D6397" s="332" t="s">
        <v>4782</v>
      </c>
      <c r="E6397" s="262"/>
      <c r="F6397" s="331"/>
      <c r="G6397" s="333" t="n">
        <v>220</v>
      </c>
      <c r="H6397" s="333" t="n">
        <f aca="false">A6397*G6397*(1-H6393/100)</f>
        <v>880</v>
      </c>
      <c r="I6397" s="334" t="n">
        <v>65</v>
      </c>
      <c r="J6397" s="334" t="n">
        <f aca="false">(A6397*I6397)/J6393*K6393</f>
        <v>236</v>
      </c>
      <c r="K6397" s="335" t="n">
        <f aca="false">H6397-J6397</f>
        <v>644</v>
      </c>
      <c r="L6397" s="330"/>
      <c r="M6397" s="262"/>
      <c r="N6397" s="262" t="n">
        <v>65</v>
      </c>
      <c r="O6397" s="262" t="n">
        <v>0.5</v>
      </c>
      <c r="P6397" s="262" t="n">
        <v>150</v>
      </c>
      <c r="Q6397" s="262" t="n">
        <v>130</v>
      </c>
      <c r="R6397" s="331" t="n">
        <f aca="false">A6397*F6397</f>
        <v>0</v>
      </c>
    </row>
    <row r="6398" s="1" customFormat="true" ht="12.75" hidden="false" customHeight="false" outlineLevel="0" collapsed="false">
      <c r="A6398" s="336" t="n">
        <f aca="false">SUM(A6394:A6397)</f>
        <v>20</v>
      </c>
      <c r="B6398" s="336" t="s">
        <v>377</v>
      </c>
      <c r="C6398" s="336"/>
      <c r="D6398" s="336"/>
      <c r="E6398" s="336"/>
      <c r="F6398" s="337" t="n">
        <f aca="false">R6398</f>
        <v>0.172</v>
      </c>
      <c r="G6398" s="338"/>
      <c r="H6398" s="339" t="n">
        <f aca="false">SUM(H6394:H6397)</f>
        <v>6320</v>
      </c>
      <c r="I6398" s="340"/>
      <c r="J6398" s="341" t="n">
        <f aca="false">SUM(J6394:J6397)</f>
        <v>3260.812</v>
      </c>
      <c r="K6398" s="335" t="n">
        <f aca="false">SUM(K6394:K6397)</f>
        <v>3059.188</v>
      </c>
      <c r="L6398" s="330"/>
      <c r="M6398" s="262"/>
      <c r="N6398" s="262"/>
      <c r="O6398" s="262"/>
      <c r="P6398" s="262"/>
      <c r="Q6398" s="262"/>
      <c r="R6398" s="331" t="n">
        <f aca="false">SUM(R6394:R6397)</f>
        <v>0.172</v>
      </c>
    </row>
    <row r="6399" s="1" customFormat="true" ht="12.75" hidden="false" customHeight="false" outlineLevel="0" collapsed="false">
      <c r="A6399" s="262"/>
      <c r="B6399" s="272" t="s">
        <v>914</v>
      </c>
      <c r="C6399" s="342"/>
      <c r="D6399" s="342"/>
      <c r="E6399" s="262"/>
      <c r="F6399" s="262"/>
      <c r="G6399" s="333"/>
      <c r="H6399" s="343" t="n">
        <v>0</v>
      </c>
      <c r="I6399" s="344" t="n">
        <f aca="false">K6400/J6400</f>
        <v>0.938167548451122</v>
      </c>
      <c r="J6399" s="345"/>
      <c r="K6399" s="335"/>
      <c r="L6399" s="330"/>
      <c r="M6399" s="262"/>
      <c r="N6399" s="262"/>
      <c r="O6399" s="262"/>
      <c r="P6399" s="262"/>
      <c r="Q6399" s="262"/>
      <c r="R6399" s="331"/>
    </row>
    <row r="6400" s="1" customFormat="true" ht="13.5" hidden="false" customHeight="false" outlineLevel="0" collapsed="false">
      <c r="A6400" s="346"/>
      <c r="B6400" s="346" t="s">
        <v>915</v>
      </c>
      <c r="C6400" s="346"/>
      <c r="D6400" s="346"/>
      <c r="E6400" s="346"/>
      <c r="F6400" s="347"/>
      <c r="G6400" s="348"/>
      <c r="H6400" s="349" t="n">
        <f aca="false">SUM(H6398:H6399)</f>
        <v>6320</v>
      </c>
      <c r="I6400" s="350" t="n">
        <f aca="false">K6400/H6400</f>
        <v>0.484048734177215</v>
      </c>
      <c r="J6400" s="351" t="n">
        <f aca="false">SUM(J6398:J6399)</f>
        <v>3260.812</v>
      </c>
      <c r="K6400" s="352" t="n">
        <f aca="false">H6400-J6400</f>
        <v>3059.188</v>
      </c>
      <c r="L6400" s="330"/>
      <c r="M6400" s="262"/>
      <c r="N6400" s="262"/>
      <c r="O6400" s="262"/>
      <c r="P6400" s="262"/>
      <c r="Q6400" s="262"/>
      <c r="R6400" s="331"/>
    </row>
    <row r="6401" s="1" customFormat="true" ht="13.5" hidden="false" customHeight="false" outlineLevel="0" collapsed="false">
      <c r="A6401" s="262"/>
      <c r="B6401" s="332"/>
      <c r="C6401" s="342"/>
      <c r="D6401" s="342"/>
      <c r="E6401" s="262"/>
      <c r="F6401" s="262"/>
      <c r="G6401" s="262"/>
      <c r="H6401" s="262"/>
      <c r="I6401" s="354"/>
      <c r="J6401" s="354"/>
      <c r="K6401" s="355"/>
      <c r="L6401" s="330"/>
      <c r="M6401" s="262"/>
      <c r="N6401" s="262"/>
      <c r="O6401" s="262"/>
      <c r="P6401" s="262"/>
      <c r="Q6401" s="262"/>
      <c r="R6401" s="331"/>
    </row>
    <row r="6402" s="1" customFormat="true" ht="13.5" hidden="false" customHeight="false" outlineLevel="0" collapsed="false">
      <c r="A6402" s="322"/>
      <c r="B6402" s="323" t="s">
        <v>3811</v>
      </c>
      <c r="C6402" s="324" t="s">
        <v>3080</v>
      </c>
      <c r="D6402" s="325" t="n">
        <v>42821</v>
      </c>
      <c r="E6402" s="322"/>
      <c r="F6402" s="322" t="s">
        <v>5714</v>
      </c>
      <c r="G6402" s="324"/>
      <c r="H6402" s="326" t="n">
        <v>0</v>
      </c>
      <c r="I6402" s="327" t="s">
        <v>358</v>
      </c>
      <c r="J6402" s="328" t="n">
        <v>65</v>
      </c>
      <c r="K6402" s="329" t="n">
        <v>59</v>
      </c>
      <c r="L6402" s="330"/>
      <c r="M6402" s="262"/>
      <c r="N6402" s="262"/>
      <c r="O6402" s="262"/>
      <c r="P6402" s="262"/>
      <c r="Q6402" s="262"/>
      <c r="R6402" s="331"/>
    </row>
    <row r="6403" s="1" customFormat="true" ht="12.75" hidden="false" customHeight="false" outlineLevel="0" collapsed="false">
      <c r="A6403" s="262" t="n">
        <v>1</v>
      </c>
      <c r="B6403" s="332" t="s">
        <v>2488</v>
      </c>
      <c r="C6403" s="332" t="s">
        <v>1861</v>
      </c>
      <c r="D6403" s="332" t="s">
        <v>4985</v>
      </c>
      <c r="E6403" s="262"/>
      <c r="F6403" s="331" t="n">
        <v>6.79</v>
      </c>
      <c r="G6403" s="333" t="n">
        <v>3300</v>
      </c>
      <c r="H6403" s="333" t="n">
        <f aca="false">A6403*G6403*(1-H6402/100)</f>
        <v>3300</v>
      </c>
      <c r="I6403" s="334" t="n">
        <v>1842.75</v>
      </c>
      <c r="J6403" s="334" t="n">
        <f aca="false">(A6403*I6403)/J6402*K6402</f>
        <v>1672.65</v>
      </c>
      <c r="K6403" s="335" t="n">
        <f aca="false">H6403-J6403</f>
        <v>1627.35</v>
      </c>
      <c r="L6403" s="330"/>
      <c r="M6403" s="262"/>
      <c r="N6403" s="262" t="n">
        <v>1842.75</v>
      </c>
      <c r="O6403" s="262" t="n">
        <v>21</v>
      </c>
      <c r="P6403" s="262" t="n">
        <v>3320</v>
      </c>
      <c r="Q6403" s="262" t="n">
        <v>2488</v>
      </c>
      <c r="R6403" s="331" t="n">
        <f aca="false">A6403*F6403</f>
        <v>6.79</v>
      </c>
    </row>
    <row r="6404" s="1" customFormat="true" ht="12.75" hidden="false" customHeight="false" outlineLevel="0" collapsed="false">
      <c r="A6404" s="262" t="n">
        <v>1</v>
      </c>
      <c r="B6404" s="332" t="s">
        <v>5715</v>
      </c>
      <c r="C6404" s="332" t="s">
        <v>3899</v>
      </c>
      <c r="D6404" s="332" t="s">
        <v>5716</v>
      </c>
      <c r="E6404" s="262"/>
      <c r="F6404" s="331"/>
      <c r="G6404" s="333" t="n">
        <v>3150</v>
      </c>
      <c r="H6404" s="333" t="n">
        <f aca="false">A6404*G6404*(1-H6402/100)</f>
        <v>3150</v>
      </c>
      <c r="I6404" s="334" t="n">
        <v>2091.0825</v>
      </c>
      <c r="J6404" s="334" t="n">
        <f aca="false">(A6404*I6404)/J6402*K6402</f>
        <v>1898.0595</v>
      </c>
      <c r="K6404" s="335" t="n">
        <f aca="false">H6404-J6404</f>
        <v>1251.9405</v>
      </c>
      <c r="L6404" s="330"/>
      <c r="M6404" s="262"/>
      <c r="N6404" s="262" t="n">
        <v>2091.0825</v>
      </c>
      <c r="O6404" s="262" t="n">
        <v>23.83</v>
      </c>
      <c r="P6404" s="262"/>
      <c r="Q6404" s="262" t="n">
        <v>2823</v>
      </c>
      <c r="R6404" s="331" t="n">
        <f aca="false">A6404*F6404</f>
        <v>0</v>
      </c>
    </row>
    <row r="6405" s="1" customFormat="true" ht="12.75" hidden="false" customHeight="false" outlineLevel="0" collapsed="false">
      <c r="A6405" s="336" t="n">
        <f aca="false">SUM(A6403:A6404)</f>
        <v>2</v>
      </c>
      <c r="B6405" s="336" t="s">
        <v>377</v>
      </c>
      <c r="C6405" s="336"/>
      <c r="D6405" s="336"/>
      <c r="E6405" s="336"/>
      <c r="F6405" s="337" t="n">
        <f aca="false">R6405</f>
        <v>6.79</v>
      </c>
      <c r="G6405" s="338"/>
      <c r="H6405" s="339" t="n">
        <f aca="false">SUM(H6403:H6404)</f>
        <v>6450</v>
      </c>
      <c r="I6405" s="340"/>
      <c r="J6405" s="341" t="n">
        <f aca="false">SUM(J6403:J6404)</f>
        <v>3570.7095</v>
      </c>
      <c r="K6405" s="335" t="n">
        <f aca="false">SUM(K6403:K6404)</f>
        <v>2879.2905</v>
      </c>
      <c r="L6405" s="330"/>
      <c r="M6405" s="262"/>
      <c r="N6405" s="262"/>
      <c r="O6405" s="262"/>
      <c r="P6405" s="262"/>
      <c r="Q6405" s="262"/>
      <c r="R6405" s="331" t="n">
        <f aca="false">SUM(R6403:R6404)</f>
        <v>6.79</v>
      </c>
    </row>
    <row r="6406" s="1" customFormat="true" ht="12.75" hidden="false" customHeight="false" outlineLevel="0" collapsed="false">
      <c r="A6406" s="262"/>
      <c r="B6406" s="272" t="s">
        <v>914</v>
      </c>
      <c r="C6406" s="342"/>
      <c r="D6406" s="342"/>
      <c r="E6406" s="262"/>
      <c r="F6406" s="262"/>
      <c r="G6406" s="333"/>
      <c r="H6406" s="343" t="n">
        <v>0</v>
      </c>
      <c r="I6406" s="344" t="n">
        <f aca="false">K6407/J6407</f>
        <v>0.806363693266002</v>
      </c>
      <c r="J6406" s="345"/>
      <c r="K6406" s="335"/>
      <c r="L6406" s="330"/>
      <c r="M6406" s="262"/>
      <c r="N6406" s="262"/>
      <c r="O6406" s="262"/>
      <c r="P6406" s="262"/>
      <c r="Q6406" s="262"/>
      <c r="R6406" s="331"/>
    </row>
    <row r="6407" s="1" customFormat="true" ht="13.5" hidden="false" customHeight="false" outlineLevel="0" collapsed="false">
      <c r="A6407" s="346"/>
      <c r="B6407" s="346" t="s">
        <v>915</v>
      </c>
      <c r="C6407" s="346"/>
      <c r="D6407" s="346"/>
      <c r="E6407" s="346"/>
      <c r="F6407" s="347"/>
      <c r="G6407" s="348"/>
      <c r="H6407" s="349" t="n">
        <f aca="false">SUM(H6405:H6406)</f>
        <v>6450</v>
      </c>
      <c r="I6407" s="350" t="n">
        <f aca="false">K6407/H6407</f>
        <v>0.446401627906977</v>
      </c>
      <c r="J6407" s="351" t="n">
        <f aca="false">SUM(J6405:J6406)</f>
        <v>3570.7095</v>
      </c>
      <c r="K6407" s="352" t="n">
        <f aca="false">H6407-J6407</f>
        <v>2879.2905</v>
      </c>
      <c r="L6407" s="330"/>
      <c r="M6407" s="262"/>
      <c r="N6407" s="262"/>
      <c r="O6407" s="262"/>
      <c r="P6407" s="262"/>
      <c r="Q6407" s="262"/>
      <c r="R6407" s="331"/>
    </row>
    <row r="6408" s="1" customFormat="true" ht="13.5" hidden="false" customHeight="false" outlineLevel="0" collapsed="false">
      <c r="A6408" s="262"/>
      <c r="B6408" s="332"/>
      <c r="C6408" s="342"/>
      <c r="D6408" s="342"/>
      <c r="E6408" s="262"/>
      <c r="F6408" s="262"/>
      <c r="G6408" s="262"/>
      <c r="H6408" s="262"/>
      <c r="I6408" s="354"/>
      <c r="J6408" s="354"/>
      <c r="K6408" s="355"/>
      <c r="L6408" s="330"/>
      <c r="M6408" s="262"/>
      <c r="N6408" s="262"/>
      <c r="O6408" s="262"/>
      <c r="P6408" s="262"/>
      <c r="Q6408" s="262"/>
      <c r="R6408" s="331"/>
    </row>
    <row r="6409" s="1" customFormat="true" ht="13.5" hidden="false" customHeight="false" outlineLevel="0" collapsed="false">
      <c r="A6409" s="322"/>
      <c r="B6409" s="323" t="s">
        <v>2243</v>
      </c>
      <c r="C6409" s="324" t="s">
        <v>3142</v>
      </c>
      <c r="D6409" s="325" t="n">
        <v>42822</v>
      </c>
      <c r="E6409" s="322"/>
      <c r="F6409" s="322" t="s">
        <v>5717</v>
      </c>
      <c r="G6409" s="324"/>
      <c r="H6409" s="326" t="n">
        <v>5</v>
      </c>
      <c r="I6409" s="327" t="s">
        <v>358</v>
      </c>
      <c r="J6409" s="328" t="n">
        <v>65</v>
      </c>
      <c r="K6409" s="329" t="n">
        <v>59</v>
      </c>
      <c r="L6409" s="330"/>
      <c r="M6409" s="262"/>
      <c r="N6409" s="262"/>
      <c r="O6409" s="262"/>
      <c r="P6409" s="262"/>
      <c r="Q6409" s="262"/>
      <c r="R6409" s="331"/>
    </row>
    <row r="6410" s="1" customFormat="true" ht="12.75" hidden="false" customHeight="false" outlineLevel="0" collapsed="false">
      <c r="A6410" s="262" t="n">
        <v>3</v>
      </c>
      <c r="B6410" s="332" t="s">
        <v>4186</v>
      </c>
      <c r="C6410" s="332" t="s">
        <v>1734</v>
      </c>
      <c r="D6410" s="332" t="s">
        <v>4187</v>
      </c>
      <c r="E6410" s="262"/>
      <c r="F6410" s="331" t="n">
        <v>37.1</v>
      </c>
      <c r="G6410" s="333" t="n">
        <v>11728</v>
      </c>
      <c r="H6410" s="333" t="n">
        <f aca="false">A6410*G6410*(1-H6409/100)</f>
        <v>33424.8</v>
      </c>
      <c r="I6410" s="334" t="n">
        <v>8687.25</v>
      </c>
      <c r="J6410" s="334" t="n">
        <f aca="false">(A6410*I6410)/J6409*K6409</f>
        <v>23656.05</v>
      </c>
      <c r="K6410" s="335" t="n">
        <f aca="false">H6410-J6410</f>
        <v>9768.75</v>
      </c>
      <c r="L6410" s="330"/>
      <c r="M6410" s="262"/>
      <c r="N6410" s="262" t="n">
        <v>8687.25</v>
      </c>
      <c r="O6410" s="262" t="n">
        <v>99</v>
      </c>
      <c r="P6410" s="262" t="n">
        <v>13030</v>
      </c>
      <c r="Q6410" s="262" t="n">
        <v>11727.7875</v>
      </c>
      <c r="R6410" s="331" t="n">
        <f aca="false">A6410*F6410</f>
        <v>111.3</v>
      </c>
    </row>
    <row r="6411" s="1" customFormat="true" ht="12.75" hidden="false" customHeight="false" outlineLevel="0" collapsed="false">
      <c r="A6411" s="262" t="n">
        <v>4</v>
      </c>
      <c r="B6411" s="332" t="s">
        <v>1733</v>
      </c>
      <c r="C6411" s="332" t="s">
        <v>1734</v>
      </c>
      <c r="D6411" s="332" t="s">
        <v>1735</v>
      </c>
      <c r="E6411" s="262"/>
      <c r="F6411" s="331" t="n">
        <v>37</v>
      </c>
      <c r="G6411" s="333" t="n">
        <v>11609</v>
      </c>
      <c r="H6411" s="333" t="n">
        <f aca="false">A6411*G6411*(1-H6409/100)</f>
        <v>44114.2</v>
      </c>
      <c r="I6411" s="334" t="n">
        <v>8599.5</v>
      </c>
      <c r="J6411" s="334" t="n">
        <f aca="false">(A6411*I6411)/J6409*K6409</f>
        <v>31222.8</v>
      </c>
      <c r="K6411" s="335" t="n">
        <f aca="false">H6411-J6411</f>
        <v>12891.4</v>
      </c>
      <c r="L6411" s="330"/>
      <c r="M6411" s="262"/>
      <c r="N6411" s="262" t="n">
        <v>8599.5</v>
      </c>
      <c r="O6411" s="262" t="n">
        <v>98</v>
      </c>
      <c r="P6411" s="262" t="n">
        <v>12900</v>
      </c>
      <c r="Q6411" s="262" t="n">
        <v>11609.325</v>
      </c>
      <c r="R6411" s="331" t="n">
        <f aca="false">A6411*F6411</f>
        <v>148</v>
      </c>
    </row>
    <row r="6412" s="1" customFormat="true" ht="12.75" hidden="false" customHeight="false" outlineLevel="0" collapsed="false">
      <c r="A6412" s="262" t="n">
        <v>6</v>
      </c>
      <c r="B6412" s="332" t="s">
        <v>4126</v>
      </c>
      <c r="C6412" s="332" t="s">
        <v>1734</v>
      </c>
      <c r="D6412" s="332" t="s">
        <v>4127</v>
      </c>
      <c r="E6412" s="262"/>
      <c r="F6412" s="331" t="n">
        <v>41.2</v>
      </c>
      <c r="G6412" s="333" t="n">
        <v>11644</v>
      </c>
      <c r="H6412" s="333" t="n">
        <f aca="false">A6412*G6412*(1-H6409/100)</f>
        <v>66370.8</v>
      </c>
      <c r="I6412" s="334" t="n">
        <v>8957</v>
      </c>
      <c r="J6412" s="334" t="n">
        <f aca="false">(A6412*I6412)/J6409*K6409</f>
        <v>48781.2</v>
      </c>
      <c r="K6412" s="335" t="n">
        <f aca="false">H6412-J6412</f>
        <v>17589.6</v>
      </c>
      <c r="L6412" s="330"/>
      <c r="M6412" s="262"/>
      <c r="N6412" s="262" t="n">
        <v>8957</v>
      </c>
      <c r="O6412" s="262" t="n">
        <v>106</v>
      </c>
      <c r="P6412" s="262" t="n">
        <v>13440</v>
      </c>
      <c r="Q6412" s="262" t="n">
        <v>11644.1</v>
      </c>
      <c r="R6412" s="331" t="n">
        <f aca="false">A6412*F6412</f>
        <v>247.2</v>
      </c>
    </row>
    <row r="6413" s="1" customFormat="true" ht="12.75" hidden="false" customHeight="false" outlineLevel="0" collapsed="false">
      <c r="A6413" s="336" t="n">
        <f aca="false">SUM(A6410:A6412)</f>
        <v>13</v>
      </c>
      <c r="B6413" s="336" t="s">
        <v>377</v>
      </c>
      <c r="C6413" s="336"/>
      <c r="D6413" s="336"/>
      <c r="E6413" s="336"/>
      <c r="F6413" s="337" t="n">
        <f aca="false">R6413</f>
        <v>506.5</v>
      </c>
      <c r="G6413" s="338"/>
      <c r="H6413" s="339" t="n">
        <f aca="false">SUM(H6410:H6412)</f>
        <v>143909.8</v>
      </c>
      <c r="I6413" s="340"/>
      <c r="J6413" s="341" t="n">
        <f aca="false">SUM(J6410:J6412)</f>
        <v>103660.05</v>
      </c>
      <c r="K6413" s="335" t="n">
        <f aca="false">SUM(K6410:K6412)</f>
        <v>40249.75</v>
      </c>
      <c r="L6413" s="330"/>
      <c r="M6413" s="262"/>
      <c r="N6413" s="262"/>
      <c r="O6413" s="262"/>
      <c r="P6413" s="262"/>
      <c r="Q6413" s="262"/>
      <c r="R6413" s="331" t="n">
        <f aca="false">SUM(R6410:R6412)</f>
        <v>506.5</v>
      </c>
    </row>
    <row r="6414" s="1" customFormat="true" ht="12.75" hidden="false" customHeight="false" outlineLevel="0" collapsed="false">
      <c r="A6414" s="262"/>
      <c r="B6414" s="272" t="s">
        <v>914</v>
      </c>
      <c r="C6414" s="342"/>
      <c r="D6414" s="342"/>
      <c r="E6414" s="262"/>
      <c r="F6414" s="262"/>
      <c r="G6414" s="333"/>
      <c r="H6414" s="343" t="n">
        <v>0</v>
      </c>
      <c r="I6414" s="344" t="n">
        <f aca="false">K6415/J6415</f>
        <v>0.388286036906214</v>
      </c>
      <c r="J6414" s="345"/>
      <c r="K6414" s="335"/>
      <c r="L6414" s="330"/>
      <c r="M6414" s="262"/>
      <c r="N6414" s="262"/>
      <c r="O6414" s="262"/>
      <c r="P6414" s="262"/>
      <c r="Q6414" s="262"/>
      <c r="R6414" s="331"/>
    </row>
    <row r="6415" s="1" customFormat="true" ht="13.5" hidden="false" customHeight="false" outlineLevel="0" collapsed="false">
      <c r="A6415" s="346"/>
      <c r="B6415" s="346" t="s">
        <v>915</v>
      </c>
      <c r="C6415" s="346"/>
      <c r="D6415" s="346"/>
      <c r="E6415" s="346"/>
      <c r="F6415" s="347"/>
      <c r="G6415" s="348"/>
      <c r="H6415" s="349" t="n">
        <f aca="false">SUM(H6413:H6414)</f>
        <v>143909.8</v>
      </c>
      <c r="I6415" s="350" t="n">
        <f aca="false">K6415/H6415</f>
        <v>0.279687345823564</v>
      </c>
      <c r="J6415" s="351" t="n">
        <f aca="false">SUM(J6413:J6414)</f>
        <v>103660.05</v>
      </c>
      <c r="K6415" s="352" t="n">
        <f aca="false">H6415-J6415</f>
        <v>40249.75</v>
      </c>
      <c r="L6415" s="330"/>
      <c r="M6415" s="262"/>
      <c r="N6415" s="262"/>
      <c r="O6415" s="262"/>
      <c r="P6415" s="262"/>
      <c r="Q6415" s="262"/>
      <c r="R6415" s="331"/>
    </row>
    <row r="6416" s="1" customFormat="true" ht="13.5" hidden="false" customHeight="false" outlineLevel="0" collapsed="false">
      <c r="A6416" s="262"/>
      <c r="B6416" s="332"/>
      <c r="C6416" s="342"/>
      <c r="D6416" s="342"/>
      <c r="E6416" s="262"/>
      <c r="F6416" s="262"/>
      <c r="G6416" s="262"/>
      <c r="H6416" s="262"/>
      <c r="I6416" s="354"/>
      <c r="J6416" s="354"/>
      <c r="K6416" s="355"/>
      <c r="L6416" s="330"/>
      <c r="M6416" s="262"/>
      <c r="N6416" s="262"/>
      <c r="O6416" s="262"/>
      <c r="P6416" s="262"/>
      <c r="Q6416" s="262"/>
      <c r="R6416" s="331"/>
    </row>
    <row r="6417" s="1" customFormat="true" ht="13.5" hidden="false" customHeight="false" outlineLevel="0" collapsed="false">
      <c r="A6417" s="322"/>
      <c r="B6417" s="323" t="s">
        <v>2489</v>
      </c>
      <c r="C6417" s="324" t="s">
        <v>4583</v>
      </c>
      <c r="D6417" s="325" t="n">
        <v>42822</v>
      </c>
      <c r="E6417" s="322"/>
      <c r="F6417" s="322" t="s">
        <v>5717</v>
      </c>
      <c r="G6417" s="324"/>
      <c r="H6417" s="326" t="n">
        <v>0</v>
      </c>
      <c r="I6417" s="327" t="s">
        <v>358</v>
      </c>
      <c r="J6417" s="328" t="n">
        <v>65</v>
      </c>
      <c r="K6417" s="329" t="n">
        <v>59</v>
      </c>
      <c r="L6417" s="330"/>
      <c r="M6417" s="262"/>
      <c r="N6417" s="262"/>
      <c r="O6417" s="262"/>
      <c r="P6417" s="262"/>
      <c r="Q6417" s="262"/>
      <c r="R6417" s="331"/>
    </row>
    <row r="6418" s="1" customFormat="true" ht="12.75" hidden="false" customHeight="false" outlineLevel="0" collapsed="false">
      <c r="A6418" s="262" t="n">
        <v>15</v>
      </c>
      <c r="B6418" s="332" t="s">
        <v>263</v>
      </c>
      <c r="C6418" s="332" t="s">
        <v>780</v>
      </c>
      <c r="D6418" s="332" t="s">
        <v>2368</v>
      </c>
      <c r="E6418" s="262"/>
      <c r="F6418" s="331" t="n">
        <v>17</v>
      </c>
      <c r="G6418" s="333" t="n">
        <v>2715</v>
      </c>
      <c r="H6418" s="333" t="n">
        <f aca="false">A6418*G6418*(1-H6417/100)</f>
        <v>40725</v>
      </c>
      <c r="I6418" s="334" t="n">
        <v>2088.45</v>
      </c>
      <c r="J6418" s="334" t="n">
        <f aca="false">(A6418*I6418)/J6417*K6417</f>
        <v>28435.05</v>
      </c>
      <c r="K6418" s="335" t="n">
        <f aca="false">H6418-J6418</f>
        <v>12289.95</v>
      </c>
      <c r="L6418" s="330"/>
      <c r="M6418" s="262"/>
      <c r="N6418" s="262" t="n">
        <v>2088.45</v>
      </c>
      <c r="O6418" s="262" t="n">
        <v>23.8</v>
      </c>
      <c r="P6418" s="262" t="n">
        <v>2920</v>
      </c>
      <c r="Q6418" s="262" t="n">
        <v>2714.985</v>
      </c>
      <c r="R6418" s="331" t="n">
        <f aca="false">A6418*F6418</f>
        <v>255</v>
      </c>
    </row>
    <row r="6419" s="1" customFormat="true" ht="12.75" hidden="false" customHeight="false" outlineLevel="0" collapsed="false">
      <c r="A6419" s="262" t="n">
        <v>1</v>
      </c>
      <c r="B6419" s="332" t="s">
        <v>4092</v>
      </c>
      <c r="C6419" s="332" t="s">
        <v>4093</v>
      </c>
      <c r="D6419" s="332" t="s">
        <v>4094</v>
      </c>
      <c r="E6419" s="262"/>
      <c r="F6419" s="331" t="n">
        <v>23.8</v>
      </c>
      <c r="G6419" s="333" t="n">
        <v>3801</v>
      </c>
      <c r="H6419" s="333" t="n">
        <f aca="false">A6419*G6419*(1-H6417/100)</f>
        <v>3801</v>
      </c>
      <c r="I6419" s="334" t="n">
        <v>2923.83</v>
      </c>
      <c r="J6419" s="334" t="n">
        <f aca="false">(A6419*I6419)/J6417*K6417</f>
        <v>2653.938</v>
      </c>
      <c r="K6419" s="335" t="n">
        <f aca="false">H6419-J6419</f>
        <v>1147.062</v>
      </c>
      <c r="L6419" s="330"/>
      <c r="M6419" s="262"/>
      <c r="N6419" s="262" t="n">
        <v>2923.83</v>
      </c>
      <c r="O6419" s="262" t="n">
        <v>33.32</v>
      </c>
      <c r="P6419" s="262" t="n">
        <v>4100</v>
      </c>
      <c r="Q6419" s="262" t="n">
        <v>3800.979</v>
      </c>
      <c r="R6419" s="331" t="n">
        <f aca="false">A6419*F6419</f>
        <v>23.8</v>
      </c>
    </row>
    <row r="6420" s="1" customFormat="true" ht="12.75" hidden="false" customHeight="false" outlineLevel="0" collapsed="false">
      <c r="A6420" s="262" t="n">
        <v>33</v>
      </c>
      <c r="B6420" s="332" t="s">
        <v>1738</v>
      </c>
      <c r="C6420" s="332" t="s">
        <v>1532</v>
      </c>
      <c r="D6420" s="332" t="s">
        <v>1739</v>
      </c>
      <c r="E6420" s="262"/>
      <c r="F6420" s="331" t="n">
        <v>0.7</v>
      </c>
      <c r="G6420" s="333" t="n">
        <v>250</v>
      </c>
      <c r="H6420" s="333" t="n">
        <f aca="false">A6420*G6420*(1-H6417/100)</f>
        <v>8250</v>
      </c>
      <c r="I6420" s="334" t="n">
        <v>121.9725</v>
      </c>
      <c r="J6420" s="334" t="n">
        <f aca="false">(A6420*I6420)/J6417*K6417</f>
        <v>3653.5455</v>
      </c>
      <c r="K6420" s="335" t="n">
        <f aca="false">H6420-J6420</f>
        <v>4596.4545</v>
      </c>
      <c r="L6420" s="330"/>
      <c r="M6420" s="262"/>
      <c r="N6420" s="262" t="n">
        <v>121.9725</v>
      </c>
      <c r="O6420" s="262" t="n">
        <v>1.39</v>
      </c>
      <c r="P6420" s="262" t="n">
        <v>500</v>
      </c>
      <c r="Q6420" s="262" t="n">
        <v>250</v>
      </c>
      <c r="R6420" s="331" t="n">
        <f aca="false">A6420*F6420</f>
        <v>23.1</v>
      </c>
    </row>
    <row r="6421" s="1" customFormat="true" ht="12.75" hidden="false" customHeight="false" outlineLevel="0" collapsed="false">
      <c r="A6421" s="262" t="n">
        <v>6</v>
      </c>
      <c r="B6421" s="332" t="s">
        <v>2595</v>
      </c>
      <c r="C6421" s="332" t="s">
        <v>1553</v>
      </c>
      <c r="D6421" s="332" t="s">
        <v>2596</v>
      </c>
      <c r="E6421" s="262"/>
      <c r="F6421" s="331" t="n">
        <v>4.08</v>
      </c>
      <c r="G6421" s="333" t="n">
        <v>1843</v>
      </c>
      <c r="H6421" s="333" t="n">
        <f aca="false">A6421*G6421*(1-H6417/100)</f>
        <v>11058</v>
      </c>
      <c r="I6421" s="334" t="n">
        <v>1316.25</v>
      </c>
      <c r="J6421" s="334" t="n">
        <f aca="false">(A6421*I6421)/J6417*K6417</f>
        <v>7168.5</v>
      </c>
      <c r="K6421" s="335" t="n">
        <f aca="false">H6421-J6421</f>
        <v>3889.5</v>
      </c>
      <c r="L6421" s="330"/>
      <c r="M6421" s="262"/>
      <c r="N6421" s="262" t="n">
        <v>1316.25</v>
      </c>
      <c r="O6421" s="262" t="n">
        <v>15</v>
      </c>
      <c r="P6421" s="262" t="n">
        <v>2370</v>
      </c>
      <c r="Q6421" s="262" t="n">
        <v>1843</v>
      </c>
      <c r="R6421" s="331" t="n">
        <f aca="false">A6421*F6421</f>
        <v>24.48</v>
      </c>
    </row>
    <row r="6422" s="1" customFormat="true" ht="12.75" hidden="false" customHeight="false" outlineLevel="0" collapsed="false">
      <c r="A6422" s="262" t="n">
        <v>1</v>
      </c>
      <c r="B6422" s="332" t="s">
        <v>3063</v>
      </c>
      <c r="C6422" s="332" t="s">
        <v>2603</v>
      </c>
      <c r="D6422" s="332" t="s">
        <v>3064</v>
      </c>
      <c r="E6422" s="262"/>
      <c r="F6422" s="331" t="n">
        <v>1.4</v>
      </c>
      <c r="G6422" s="333" t="n">
        <v>533</v>
      </c>
      <c r="H6422" s="333" t="n">
        <f aca="false">A6422*G6422*(1-H6417/100)</f>
        <v>533</v>
      </c>
      <c r="I6422" s="334" t="n">
        <v>394.875</v>
      </c>
      <c r="J6422" s="334" t="n">
        <f aca="false">(A6422*I6422)/J6417*K6417</f>
        <v>358.425</v>
      </c>
      <c r="K6422" s="335" t="n">
        <f aca="false">H6422-J6422</f>
        <v>174.575</v>
      </c>
      <c r="L6422" s="330"/>
      <c r="M6422" s="262"/>
      <c r="N6422" s="262" t="n">
        <v>394.875</v>
      </c>
      <c r="O6422" s="262" t="n">
        <v>4.5</v>
      </c>
      <c r="P6422" s="262" t="n">
        <v>700</v>
      </c>
      <c r="Q6422" s="262" t="n">
        <v>533</v>
      </c>
      <c r="R6422" s="331" t="n">
        <f aca="false">A6422*F6422</f>
        <v>1.4</v>
      </c>
    </row>
    <row r="6423" s="1" customFormat="true" ht="12.75" hidden="false" customHeight="false" outlineLevel="0" collapsed="false">
      <c r="A6423" s="262" t="n">
        <v>60</v>
      </c>
      <c r="B6423" s="332" t="s">
        <v>5718</v>
      </c>
      <c r="C6423" s="332" t="s">
        <v>1570</v>
      </c>
      <c r="D6423" s="332" t="s">
        <v>2978</v>
      </c>
      <c r="E6423" s="262"/>
      <c r="F6423" s="331" t="n">
        <v>0.6</v>
      </c>
      <c r="G6423" s="333" t="n">
        <v>391</v>
      </c>
      <c r="H6423" s="333" t="n">
        <f aca="false">A6423*G6423*(1-H6417/100)</f>
        <v>23460</v>
      </c>
      <c r="I6423" s="334" t="n">
        <v>289.575</v>
      </c>
      <c r="J6423" s="334" t="n">
        <f aca="false">(A6423*I6423)/J6417*K6417</f>
        <v>15770.7</v>
      </c>
      <c r="K6423" s="335" t="n">
        <f aca="false">H6423-J6423</f>
        <v>7689.3</v>
      </c>
      <c r="L6423" s="330"/>
      <c r="M6423" s="262"/>
      <c r="N6423" s="262" t="n">
        <v>289.575</v>
      </c>
      <c r="O6423" s="262" t="n">
        <v>3.3</v>
      </c>
      <c r="P6423" s="262" t="n">
        <v>520</v>
      </c>
      <c r="Q6423" s="262" t="n">
        <v>391</v>
      </c>
      <c r="R6423" s="331" t="n">
        <f aca="false">A6423*F6423</f>
        <v>36</v>
      </c>
    </row>
    <row r="6424" s="1" customFormat="true" ht="12.75" hidden="false" customHeight="false" outlineLevel="0" collapsed="false">
      <c r="A6424" s="262" t="n">
        <v>6</v>
      </c>
      <c r="B6424" s="332" t="s">
        <v>5719</v>
      </c>
      <c r="C6424" s="332" t="s">
        <v>5720</v>
      </c>
      <c r="D6424" s="272" t="s">
        <v>1980</v>
      </c>
      <c r="E6424" s="262"/>
      <c r="F6424" s="331"/>
      <c r="G6424" s="333" t="n">
        <v>430</v>
      </c>
      <c r="H6424" s="333" t="n">
        <f aca="false">A6424*G6424*(1-H6417/100)</f>
        <v>2580</v>
      </c>
      <c r="I6424" s="334" t="n">
        <v>424.45</v>
      </c>
      <c r="J6424" s="334" t="n">
        <f aca="false">(A6424*I6424)/J6417*K6417</f>
        <v>2311.62</v>
      </c>
      <c r="K6424" s="335" t="n">
        <f aca="false">H6424-J6424</f>
        <v>268.38</v>
      </c>
      <c r="L6424" s="330"/>
      <c r="M6424" s="262"/>
      <c r="N6424" s="262" t="n">
        <v>424.45</v>
      </c>
      <c r="O6424" s="262" t="n">
        <v>6.53</v>
      </c>
      <c r="P6424" s="262" t="n">
        <v>440</v>
      </c>
      <c r="Q6424" s="262"/>
      <c r="R6424" s="331" t="n">
        <f aca="false">A6424*F6424</f>
        <v>0</v>
      </c>
    </row>
    <row r="6425" s="1" customFormat="true" ht="12.75" hidden="false" customHeight="false" outlineLevel="0" collapsed="false">
      <c r="A6425" s="262" t="n">
        <v>10</v>
      </c>
      <c r="B6425" s="332" t="s">
        <v>5721</v>
      </c>
      <c r="C6425" s="332" t="s">
        <v>5722</v>
      </c>
      <c r="D6425" s="272" t="s">
        <v>1980</v>
      </c>
      <c r="E6425" s="262"/>
      <c r="F6425" s="331"/>
      <c r="G6425" s="333" t="n">
        <v>235</v>
      </c>
      <c r="H6425" s="333" t="n">
        <f aca="false">A6425*G6425*(1-H6417/100)</f>
        <v>2350</v>
      </c>
      <c r="I6425" s="334" t="n">
        <v>247</v>
      </c>
      <c r="J6425" s="334" t="n">
        <f aca="false">(A6425*I6425)/J6417*K6417</f>
        <v>2242</v>
      </c>
      <c r="K6425" s="335" t="n">
        <f aca="false">H6425-J6425</f>
        <v>108</v>
      </c>
      <c r="L6425" s="330"/>
      <c r="M6425" s="262"/>
      <c r="N6425" s="262" t="n">
        <v>247</v>
      </c>
      <c r="O6425" s="262" t="n">
        <v>3.8</v>
      </c>
      <c r="P6425" s="262" t="n">
        <v>260</v>
      </c>
      <c r="Q6425" s="262"/>
      <c r="R6425" s="331" t="n">
        <f aca="false">A6425*F6425</f>
        <v>0</v>
      </c>
    </row>
    <row r="6426" s="1" customFormat="true" ht="12.75" hidden="false" customHeight="false" outlineLevel="0" collapsed="false">
      <c r="A6426" s="262"/>
      <c r="B6426" s="272" t="s">
        <v>1365</v>
      </c>
      <c r="C6426" s="332"/>
      <c r="D6426" s="332"/>
      <c r="E6426" s="262"/>
      <c r="F6426" s="331"/>
      <c r="G6426" s="333"/>
      <c r="H6426" s="333"/>
      <c r="I6426" s="334"/>
      <c r="J6426" s="334"/>
      <c r="K6426" s="335"/>
      <c r="L6426" s="330"/>
      <c r="M6426" s="262"/>
      <c r="N6426" s="262"/>
      <c r="O6426" s="262"/>
      <c r="P6426" s="262"/>
      <c r="Q6426" s="262"/>
      <c r="R6426" s="331"/>
    </row>
    <row r="6427" s="1" customFormat="true" ht="12.75" hidden="false" customHeight="false" outlineLevel="0" collapsed="false">
      <c r="A6427" s="262" t="n">
        <v>1</v>
      </c>
      <c r="B6427" s="332" t="s">
        <v>2128</v>
      </c>
      <c r="C6427" s="332" t="s">
        <v>2066</v>
      </c>
      <c r="D6427" s="332" t="s">
        <v>2129</v>
      </c>
      <c r="E6427" s="262"/>
      <c r="F6427" s="331" t="n">
        <v>0.05</v>
      </c>
      <c r="G6427" s="333" t="n">
        <v>419</v>
      </c>
      <c r="H6427" s="333" t="n">
        <f aca="false">A6427*G6427*(1-H6417/100)</f>
        <v>419</v>
      </c>
      <c r="I6427" s="334" t="n">
        <v>310.635</v>
      </c>
      <c r="J6427" s="334" t="n">
        <f aca="false">(A6427*I6427)/J6417*K6417</f>
        <v>281.961</v>
      </c>
      <c r="K6427" s="335" t="n">
        <f aca="false">H6427-J6427</f>
        <v>137.039</v>
      </c>
      <c r="L6427" s="330"/>
      <c r="M6427" s="262"/>
      <c r="N6427" s="262" t="n">
        <v>310.635</v>
      </c>
      <c r="O6427" s="262" t="n">
        <v>3.54</v>
      </c>
      <c r="P6427" s="262" t="n">
        <v>465.9525</v>
      </c>
      <c r="Q6427" s="262" t="n">
        <v>419.3573</v>
      </c>
      <c r="R6427" s="331" t="n">
        <f aca="false">A6427*F6427</f>
        <v>0.05</v>
      </c>
    </row>
    <row r="6428" s="1" customFormat="true" ht="12.75" hidden="false" customHeight="false" outlineLevel="0" collapsed="false">
      <c r="A6428" s="336" t="n">
        <f aca="false">SUM(A6418:A6427)</f>
        <v>133</v>
      </c>
      <c r="B6428" s="336" t="s">
        <v>377</v>
      </c>
      <c r="C6428" s="336"/>
      <c r="D6428" s="336"/>
      <c r="E6428" s="336"/>
      <c r="F6428" s="337" t="n">
        <f aca="false">R6428</f>
        <v>363.83</v>
      </c>
      <c r="G6428" s="338"/>
      <c r="H6428" s="339" t="n">
        <f aca="false">SUM(H6418:H6427)</f>
        <v>93176</v>
      </c>
      <c r="I6428" s="340"/>
      <c r="J6428" s="341" t="n">
        <f aca="false">SUM(J6418:J6427)</f>
        <v>62875.7395</v>
      </c>
      <c r="K6428" s="335" t="n">
        <f aca="false">SUM(K6418:K6427)</f>
        <v>30300.2605</v>
      </c>
      <c r="L6428" s="330"/>
      <c r="M6428" s="262"/>
      <c r="N6428" s="262"/>
      <c r="O6428" s="262"/>
      <c r="P6428" s="262"/>
      <c r="Q6428" s="262"/>
      <c r="R6428" s="331" t="n">
        <f aca="false">SUM(R6418:R6427)</f>
        <v>363.83</v>
      </c>
    </row>
    <row r="6429" s="1" customFormat="true" ht="12.75" hidden="false" customHeight="false" outlineLevel="0" collapsed="false">
      <c r="A6429" s="262"/>
      <c r="B6429" s="272" t="s">
        <v>914</v>
      </c>
      <c r="C6429" s="342"/>
      <c r="D6429" s="342"/>
      <c r="E6429" s="262"/>
      <c r="F6429" s="262"/>
      <c r="G6429" s="333"/>
      <c r="H6429" s="343" t="n">
        <v>0</v>
      </c>
      <c r="I6429" s="344" t="n">
        <f aca="false">K6430/J6430</f>
        <v>0.481907023932498</v>
      </c>
      <c r="J6429" s="345"/>
      <c r="K6429" s="335"/>
      <c r="L6429" s="330"/>
      <c r="M6429" s="262"/>
      <c r="N6429" s="262"/>
      <c r="O6429" s="262"/>
      <c r="P6429" s="262"/>
      <c r="Q6429" s="262"/>
      <c r="R6429" s="331"/>
    </row>
    <row r="6430" s="1" customFormat="true" ht="13.5" hidden="false" customHeight="false" outlineLevel="0" collapsed="false">
      <c r="A6430" s="346"/>
      <c r="B6430" s="346" t="s">
        <v>915</v>
      </c>
      <c r="C6430" s="346"/>
      <c r="D6430" s="346"/>
      <c r="E6430" s="346"/>
      <c r="F6430" s="347"/>
      <c r="G6430" s="348"/>
      <c r="H6430" s="349" t="n">
        <f aca="false">SUM(H6428:H6429)</f>
        <v>93176</v>
      </c>
      <c r="I6430" s="350" t="n">
        <f aca="false">K6430/H6430</f>
        <v>0.325193832102687</v>
      </c>
      <c r="J6430" s="351" t="n">
        <f aca="false">SUM(J6428:J6429)</f>
        <v>62875.7395</v>
      </c>
      <c r="K6430" s="352" t="n">
        <f aca="false">H6430-J6430</f>
        <v>30300.2605</v>
      </c>
      <c r="L6430" s="330"/>
      <c r="M6430" s="262"/>
      <c r="N6430" s="262"/>
      <c r="O6430" s="262"/>
      <c r="P6430" s="262"/>
      <c r="Q6430" s="262"/>
      <c r="R6430" s="331"/>
    </row>
    <row r="6431" s="1" customFormat="true" ht="13.5" hidden="false" customHeight="false" outlineLevel="0" collapsed="false">
      <c r="A6431" s="262"/>
      <c r="B6431" s="332"/>
      <c r="C6431" s="342"/>
      <c r="D6431" s="342"/>
      <c r="E6431" s="262"/>
      <c r="F6431" s="262"/>
      <c r="G6431" s="262"/>
      <c r="H6431" s="262"/>
      <c r="I6431" s="354"/>
      <c r="J6431" s="354"/>
      <c r="K6431" s="355"/>
      <c r="L6431" s="330"/>
      <c r="M6431" s="262"/>
      <c r="N6431" s="262"/>
      <c r="O6431" s="262"/>
      <c r="P6431" s="262"/>
      <c r="Q6431" s="262"/>
      <c r="R6431" s="331"/>
    </row>
    <row r="6432" s="1" customFormat="true" ht="13.5" hidden="false" customHeight="false" outlineLevel="0" collapsed="false">
      <c r="A6432" s="322"/>
      <c r="B6432" s="323" t="s">
        <v>385</v>
      </c>
      <c r="C6432" s="324"/>
      <c r="D6432" s="325" t="n">
        <v>42822</v>
      </c>
      <c r="E6432" s="322"/>
      <c r="F6432" s="322" t="s">
        <v>5723</v>
      </c>
      <c r="G6432" s="324"/>
      <c r="H6432" s="326" t="n">
        <v>0</v>
      </c>
      <c r="I6432" s="327" t="s">
        <v>358</v>
      </c>
      <c r="J6432" s="328" t="n">
        <v>65</v>
      </c>
      <c r="K6432" s="329" t="n">
        <v>59</v>
      </c>
      <c r="L6432" s="330"/>
      <c r="M6432" s="262"/>
      <c r="N6432" s="262"/>
      <c r="O6432" s="262"/>
      <c r="P6432" s="262"/>
      <c r="Q6432" s="262"/>
      <c r="R6432" s="331"/>
    </row>
    <row r="6433" s="1" customFormat="true" ht="12.75" hidden="false" customHeight="false" outlineLevel="0" collapsed="false">
      <c r="A6433" s="262" t="n">
        <v>4</v>
      </c>
      <c r="B6433" s="332" t="s">
        <v>2794</v>
      </c>
      <c r="C6433" s="332" t="s">
        <v>2723</v>
      </c>
      <c r="D6433" s="332" t="s">
        <v>2724</v>
      </c>
      <c r="E6433" s="262"/>
      <c r="F6433" s="331" t="n">
        <v>2.2</v>
      </c>
      <c r="G6433" s="333" t="n">
        <v>520</v>
      </c>
      <c r="H6433" s="333" t="n">
        <f aca="false">A6433*G6433*(1-H6432/100)</f>
        <v>2080</v>
      </c>
      <c r="I6433" s="334" t="n">
        <v>245.7</v>
      </c>
      <c r="J6433" s="334" t="n">
        <f aca="false">(A6433*I6433)/J6432*K6432</f>
        <v>892.08</v>
      </c>
      <c r="K6433" s="335" t="n">
        <f aca="false">H6433-J6433</f>
        <v>1187.92</v>
      </c>
      <c r="L6433" s="330"/>
      <c r="M6433" s="262"/>
      <c r="N6433" s="262" t="n">
        <v>245.7</v>
      </c>
      <c r="O6433" s="262" t="n">
        <v>2.8</v>
      </c>
      <c r="P6433" s="262" t="n">
        <v>520</v>
      </c>
      <c r="Q6433" s="262" t="n">
        <v>331.695</v>
      </c>
      <c r="R6433" s="331" t="n">
        <f aca="false">A6433*F6433</f>
        <v>8.8</v>
      </c>
    </row>
    <row r="6434" s="1" customFormat="true" ht="12.75" hidden="false" customHeight="false" outlineLevel="0" collapsed="false">
      <c r="A6434" s="262" t="n">
        <v>4</v>
      </c>
      <c r="B6434" s="332" t="s">
        <v>1302</v>
      </c>
      <c r="C6434" s="332" t="s">
        <v>830</v>
      </c>
      <c r="D6434" s="332" t="s">
        <v>1049</v>
      </c>
      <c r="E6434" s="262"/>
      <c r="F6434" s="331" t="n">
        <v>1.1</v>
      </c>
      <c r="G6434" s="333" t="n">
        <v>550</v>
      </c>
      <c r="H6434" s="333" t="n">
        <f aca="false">A6434*G6434*(1-H6432/100)</f>
        <v>2200</v>
      </c>
      <c r="I6434" s="334" t="n">
        <v>145.6</v>
      </c>
      <c r="J6434" s="334" t="n">
        <f aca="false">(A6434*I6434)/J6432*K6432</f>
        <v>528.64</v>
      </c>
      <c r="K6434" s="335" t="n">
        <f aca="false">H6434-J6434</f>
        <v>1671.36</v>
      </c>
      <c r="L6434" s="330"/>
      <c r="M6434" s="262"/>
      <c r="N6434" s="262" t="n">
        <v>145.6</v>
      </c>
      <c r="O6434" s="262" t="n">
        <v>1.6</v>
      </c>
      <c r="P6434" s="262" t="n">
        <v>550</v>
      </c>
      <c r="Q6434" s="262" t="n">
        <v>218.4</v>
      </c>
      <c r="R6434" s="331" t="n">
        <f aca="false">A6434*F6434</f>
        <v>4.4</v>
      </c>
    </row>
    <row r="6435" s="1" customFormat="true" ht="12.75" hidden="false" customHeight="false" outlineLevel="0" collapsed="false">
      <c r="A6435" s="262" t="n">
        <v>4</v>
      </c>
      <c r="B6435" s="332" t="s">
        <v>832</v>
      </c>
      <c r="C6435" s="332" t="s">
        <v>833</v>
      </c>
      <c r="D6435" s="332" t="s">
        <v>834</v>
      </c>
      <c r="E6435" s="262"/>
      <c r="F6435" s="331" t="n">
        <v>0.03</v>
      </c>
      <c r="G6435" s="333" t="n">
        <v>34</v>
      </c>
      <c r="H6435" s="333" t="n">
        <f aca="false">A6435*G6435*(1-H6432/100)</f>
        <v>136</v>
      </c>
      <c r="I6435" s="334" t="n">
        <v>22.75</v>
      </c>
      <c r="J6435" s="334" t="n">
        <f aca="false">(A6435*I6435)/J6432*K6432</f>
        <v>82.6</v>
      </c>
      <c r="K6435" s="335" t="n">
        <f aca="false">H6435-J6435</f>
        <v>53.4</v>
      </c>
      <c r="L6435" s="330"/>
      <c r="M6435" s="262"/>
      <c r="N6435" s="262" t="n">
        <v>22.75</v>
      </c>
      <c r="O6435" s="262" t="n">
        <v>0.25</v>
      </c>
      <c r="P6435" s="262" t="n">
        <v>34.125</v>
      </c>
      <c r="Q6435" s="262" t="n">
        <v>36.4</v>
      </c>
      <c r="R6435" s="331" t="n">
        <f aca="false">A6435*F6435</f>
        <v>0.12</v>
      </c>
    </row>
    <row r="6436" s="1" customFormat="true" ht="12.75" hidden="false" customHeight="false" outlineLevel="0" collapsed="false">
      <c r="A6436" s="262" t="n">
        <v>4</v>
      </c>
      <c r="B6436" s="332" t="s">
        <v>841</v>
      </c>
      <c r="C6436" s="332" t="s">
        <v>842</v>
      </c>
      <c r="D6436" s="332" t="s">
        <v>834</v>
      </c>
      <c r="E6436" s="262"/>
      <c r="F6436" s="331" t="n">
        <v>0.02</v>
      </c>
      <c r="G6436" s="333" t="n">
        <v>31</v>
      </c>
      <c r="H6436" s="333" t="n">
        <f aca="false">A6436*G6436*(1-H6432/100)</f>
        <v>124</v>
      </c>
      <c r="I6436" s="334" t="n">
        <v>20.93</v>
      </c>
      <c r="J6436" s="334" t="n">
        <f aca="false">(A6436*I6436)/J6432*K6432</f>
        <v>75.992</v>
      </c>
      <c r="K6436" s="335" t="n">
        <f aca="false">H6436-J6436</f>
        <v>48.008</v>
      </c>
      <c r="L6436" s="330"/>
      <c r="M6436" s="262"/>
      <c r="N6436" s="262" t="n">
        <v>20.93</v>
      </c>
      <c r="O6436" s="262" t="n">
        <v>0.23</v>
      </c>
      <c r="P6436" s="262" t="n">
        <v>31.395</v>
      </c>
      <c r="Q6436" s="262" t="n">
        <v>27.209</v>
      </c>
      <c r="R6436" s="331" t="n">
        <f aca="false">A6436*F6436</f>
        <v>0.08</v>
      </c>
    </row>
    <row r="6437" s="1" customFormat="true" ht="12.75" hidden="false" customHeight="false" outlineLevel="0" collapsed="false">
      <c r="A6437" s="262" t="n">
        <v>4</v>
      </c>
      <c r="B6437" s="332" t="s">
        <v>1874</v>
      </c>
      <c r="C6437" s="332" t="s">
        <v>1875</v>
      </c>
      <c r="D6437" s="332" t="s">
        <v>1876</v>
      </c>
      <c r="E6437" s="262"/>
      <c r="F6437" s="331" t="n">
        <v>0.1</v>
      </c>
      <c r="G6437" s="333" t="n">
        <v>82</v>
      </c>
      <c r="H6437" s="333" t="n">
        <f aca="false">A6437*G6437*(1-H6432/100)</f>
        <v>328</v>
      </c>
      <c r="I6437" s="334" t="n">
        <v>45.5</v>
      </c>
      <c r="J6437" s="334" t="n">
        <f aca="false">(A6437*I6437)/J6432*K6432</f>
        <v>165.2</v>
      </c>
      <c r="K6437" s="335" t="n">
        <f aca="false">H6437-J6437</f>
        <v>162.8</v>
      </c>
      <c r="L6437" s="330"/>
      <c r="M6437" s="262"/>
      <c r="N6437" s="262" t="n">
        <v>45.5</v>
      </c>
      <c r="O6437" s="262" t="n">
        <v>0.5</v>
      </c>
      <c r="P6437" s="262" t="n">
        <v>81.9</v>
      </c>
      <c r="Q6437" s="262" t="n">
        <v>54.6</v>
      </c>
      <c r="R6437" s="331" t="n">
        <f aca="false">A6437*F6437</f>
        <v>0.4</v>
      </c>
    </row>
    <row r="6438" s="1" customFormat="true" ht="12.75" hidden="false" customHeight="false" outlineLevel="0" collapsed="false">
      <c r="A6438" s="262" t="n">
        <v>2</v>
      </c>
      <c r="B6438" s="332" t="s">
        <v>1330</v>
      </c>
      <c r="C6438" s="332" t="s">
        <v>1331</v>
      </c>
      <c r="D6438" s="332" t="s">
        <v>1332</v>
      </c>
      <c r="E6438" s="262"/>
      <c r="F6438" s="331" t="n">
        <v>0.15</v>
      </c>
      <c r="G6438" s="333" t="n">
        <v>63</v>
      </c>
      <c r="H6438" s="333" t="n">
        <f aca="false">A6438*G6438*(1-H6432/100)</f>
        <v>126</v>
      </c>
      <c r="I6438" s="334" t="n">
        <v>34.8725</v>
      </c>
      <c r="J6438" s="334" t="n">
        <f aca="false">(A6438*I6438)/J6432*K6432</f>
        <v>63.307</v>
      </c>
      <c r="K6438" s="335" t="n">
        <f aca="false">H6438-J6438</f>
        <v>62.693</v>
      </c>
      <c r="L6438" s="330"/>
      <c r="M6438" s="262"/>
      <c r="N6438" s="262" t="n">
        <v>34.8725</v>
      </c>
      <c r="O6438" s="262" t="n">
        <v>0.37</v>
      </c>
      <c r="P6438" s="262" t="n">
        <v>62.7705</v>
      </c>
      <c r="Q6438" s="262" t="n">
        <v>48.8215</v>
      </c>
      <c r="R6438" s="331" t="n">
        <f aca="false">A6438*F6438</f>
        <v>0.3</v>
      </c>
    </row>
    <row r="6439" s="1" customFormat="true" ht="12.75" hidden="false" customHeight="false" outlineLevel="0" collapsed="false">
      <c r="A6439" s="262" t="n">
        <v>2</v>
      </c>
      <c r="B6439" s="332" t="s">
        <v>2345</v>
      </c>
      <c r="C6439" s="332" t="s">
        <v>2346</v>
      </c>
      <c r="D6439" s="332" t="s">
        <v>2347</v>
      </c>
      <c r="E6439" s="262"/>
      <c r="F6439" s="331" t="n">
        <v>0.05</v>
      </c>
      <c r="G6439" s="333" t="n">
        <v>38</v>
      </c>
      <c r="H6439" s="333" t="n">
        <f aca="false">A6439*G6439*(1-H6432/100)</f>
        <v>76</v>
      </c>
      <c r="I6439" s="334" t="n">
        <v>21.06</v>
      </c>
      <c r="J6439" s="334" t="n">
        <f aca="false">(A6439*I6439)/J6432*K6432</f>
        <v>38.232</v>
      </c>
      <c r="K6439" s="335" t="n">
        <f aca="false">H6439-J6439</f>
        <v>37.768</v>
      </c>
      <c r="L6439" s="330"/>
      <c r="M6439" s="262"/>
      <c r="N6439" s="262" t="n">
        <v>21.06</v>
      </c>
      <c r="O6439" s="262" t="n">
        <v>0.24</v>
      </c>
      <c r="P6439" s="262" t="n">
        <v>37.908</v>
      </c>
      <c r="Q6439" s="262" t="n">
        <v>28.431</v>
      </c>
      <c r="R6439" s="331" t="n">
        <f aca="false">A6439*F6439</f>
        <v>0.1</v>
      </c>
    </row>
    <row r="6440" s="1" customFormat="true" ht="12.75" hidden="false" customHeight="false" outlineLevel="0" collapsed="false">
      <c r="A6440" s="262" t="n">
        <v>40</v>
      </c>
      <c r="B6440" s="332" t="s">
        <v>2006</v>
      </c>
      <c r="C6440" s="332" t="s">
        <v>2007</v>
      </c>
      <c r="D6440" s="332" t="s">
        <v>2008</v>
      </c>
      <c r="E6440" s="262"/>
      <c r="F6440" s="331" t="n">
        <v>0.18</v>
      </c>
      <c r="G6440" s="333" t="n">
        <v>50</v>
      </c>
      <c r="H6440" s="333" t="n">
        <f aca="false">A6440*G6440*(1-H6432/100)</f>
        <v>2000</v>
      </c>
      <c r="I6440" s="334" t="n">
        <v>28.275</v>
      </c>
      <c r="J6440" s="334" t="n">
        <f aca="false">(A6440*I6440)/J6432*K6432</f>
        <v>1026.6</v>
      </c>
      <c r="K6440" s="335" t="n">
        <f aca="false">H6440-J6440</f>
        <v>973.4</v>
      </c>
      <c r="L6440" s="330"/>
      <c r="M6440" s="262"/>
      <c r="N6440" s="262" t="n">
        <v>28.275</v>
      </c>
      <c r="O6440" s="262" t="n">
        <v>0.3</v>
      </c>
      <c r="P6440" s="262" t="n">
        <v>50</v>
      </c>
      <c r="Q6440" s="262" t="n">
        <v>39.585</v>
      </c>
      <c r="R6440" s="331" t="n">
        <f aca="false">A6440*F6440</f>
        <v>7.2</v>
      </c>
    </row>
    <row r="6441" s="1" customFormat="true" ht="12.75" hidden="false" customHeight="false" outlineLevel="0" collapsed="false">
      <c r="A6441" s="262" t="n">
        <v>40</v>
      </c>
      <c r="B6441" s="332" t="s">
        <v>2009</v>
      </c>
      <c r="C6441" s="332" t="s">
        <v>2010</v>
      </c>
      <c r="D6441" s="332" t="s">
        <v>2011</v>
      </c>
      <c r="E6441" s="262"/>
      <c r="F6441" s="331" t="n">
        <v>0.05</v>
      </c>
      <c r="G6441" s="333" t="n">
        <v>20</v>
      </c>
      <c r="H6441" s="333" t="n">
        <f aca="false">A6441*G6441*(1-H6432/100)</f>
        <v>800</v>
      </c>
      <c r="I6441" s="334" t="n">
        <v>14.1375</v>
      </c>
      <c r="J6441" s="334" t="n">
        <f aca="false">(A6441*I6441)/J6432*K6432</f>
        <v>513.3</v>
      </c>
      <c r="K6441" s="335" t="n">
        <f aca="false">H6441-J6441</f>
        <v>286.7</v>
      </c>
      <c r="L6441" s="330"/>
      <c r="M6441" s="262"/>
      <c r="N6441" s="262" t="n">
        <v>14.1375</v>
      </c>
      <c r="O6441" s="262" t="n">
        <v>0.15</v>
      </c>
      <c r="P6441" s="262" t="n">
        <v>20</v>
      </c>
      <c r="Q6441" s="262" t="n">
        <v>19.7925</v>
      </c>
      <c r="R6441" s="331" t="n">
        <f aca="false">A6441*F6441</f>
        <v>2</v>
      </c>
    </row>
    <row r="6442" s="1" customFormat="true" ht="12.75" hidden="false" customHeight="false" outlineLevel="0" collapsed="false">
      <c r="A6442" s="262" t="n">
        <v>1</v>
      </c>
      <c r="B6442" s="332" t="s">
        <v>1281</v>
      </c>
      <c r="C6442" s="332" t="s">
        <v>1108</v>
      </c>
      <c r="D6442" s="332" t="s">
        <v>1179</v>
      </c>
      <c r="E6442" s="262"/>
      <c r="F6442" s="331" t="n">
        <v>16</v>
      </c>
      <c r="G6442" s="333" t="n">
        <v>4344</v>
      </c>
      <c r="H6442" s="333" t="n">
        <f aca="false">A6442*G6442*(1-H6432/100)</f>
        <v>4344</v>
      </c>
      <c r="I6442" s="334" t="n">
        <v>2895.75</v>
      </c>
      <c r="J6442" s="334" t="n">
        <f aca="false">(A6442*I6442)/J6432*K6432</f>
        <v>2628.45</v>
      </c>
      <c r="K6442" s="335" t="n">
        <f aca="false">H6442-J6442</f>
        <v>1715.55</v>
      </c>
      <c r="L6442" s="330"/>
      <c r="M6442" s="262"/>
      <c r="N6442" s="262" t="n">
        <v>2895.75</v>
      </c>
      <c r="O6442" s="262" t="n">
        <v>33</v>
      </c>
      <c r="P6442" s="262" t="n">
        <v>4343.625</v>
      </c>
      <c r="Q6442" s="262" t="n">
        <v>3909.2625</v>
      </c>
      <c r="R6442" s="331" t="n">
        <f aca="false">A6442*F6442</f>
        <v>16</v>
      </c>
    </row>
    <row r="6443" s="1" customFormat="true" ht="12.75" hidden="false" customHeight="false" outlineLevel="0" collapsed="false">
      <c r="A6443" s="262" t="n">
        <v>1</v>
      </c>
      <c r="B6443" s="332" t="s">
        <v>5724</v>
      </c>
      <c r="C6443" s="332" t="s">
        <v>5725</v>
      </c>
      <c r="D6443" s="332" t="s">
        <v>5726</v>
      </c>
      <c r="E6443" s="262"/>
      <c r="F6443" s="331" t="n">
        <v>5.55</v>
      </c>
      <c r="G6443" s="333" t="n">
        <v>3300</v>
      </c>
      <c r="H6443" s="333" t="n">
        <f aca="false">A6443*G6443*(1-H6432/100)</f>
        <v>3300</v>
      </c>
      <c r="I6443" s="334" t="n">
        <v>2193.75</v>
      </c>
      <c r="J6443" s="334" t="n">
        <f aca="false">(A6443*I6443)/J6432*K6432</f>
        <v>1991.25</v>
      </c>
      <c r="K6443" s="335" t="n">
        <f aca="false">H6443-J6443</f>
        <v>1308.75</v>
      </c>
      <c r="L6443" s="330"/>
      <c r="M6443" s="262"/>
      <c r="N6443" s="262" t="n">
        <v>2193.75</v>
      </c>
      <c r="O6443" s="262" t="n">
        <v>25</v>
      </c>
      <c r="P6443" s="262" t="n">
        <v>3300</v>
      </c>
      <c r="Q6443" s="262" t="n">
        <v>2961.5625</v>
      </c>
      <c r="R6443" s="331" t="n">
        <f aca="false">A6443*F6443</f>
        <v>5.55</v>
      </c>
    </row>
    <row r="6444" s="1" customFormat="true" ht="12.75" hidden="false" customHeight="false" outlineLevel="0" collapsed="false">
      <c r="A6444" s="262" t="n">
        <v>1</v>
      </c>
      <c r="B6444" s="332" t="s">
        <v>5727</v>
      </c>
      <c r="C6444" s="332" t="s">
        <v>3225</v>
      </c>
      <c r="D6444" s="332" t="s">
        <v>5728</v>
      </c>
      <c r="E6444" s="262"/>
      <c r="F6444" s="331"/>
      <c r="G6444" s="333" t="n">
        <v>1855</v>
      </c>
      <c r="H6444" s="333" t="n">
        <f aca="false">A6444*G6444*(1-H6432/100)</f>
        <v>1855</v>
      </c>
      <c r="I6444" s="334" t="n">
        <v>1236.3975</v>
      </c>
      <c r="J6444" s="334" t="n">
        <f aca="false">(A6444*I6444)/J6432*K6432</f>
        <v>1122.2685</v>
      </c>
      <c r="K6444" s="335" t="n">
        <f aca="false">H6444-J6444</f>
        <v>732.7315</v>
      </c>
      <c r="L6444" s="330"/>
      <c r="M6444" s="262"/>
      <c r="N6444" s="262" t="n">
        <v>1236.3975</v>
      </c>
      <c r="O6444" s="262" t="n">
        <v>14.09</v>
      </c>
      <c r="P6444" s="262" t="n">
        <v>1854.5963</v>
      </c>
      <c r="Q6444" s="262" t="n">
        <v>1669.1366</v>
      </c>
      <c r="R6444" s="331" t="n">
        <f aca="false">A6444*F6444</f>
        <v>0</v>
      </c>
    </row>
    <row r="6445" s="1" customFormat="true" ht="12.75" hidden="false" customHeight="false" outlineLevel="0" collapsed="false">
      <c r="A6445" s="262" t="n">
        <v>1</v>
      </c>
      <c r="B6445" s="332" t="s">
        <v>5479</v>
      </c>
      <c r="C6445" s="332" t="s">
        <v>5480</v>
      </c>
      <c r="D6445" s="332" t="s">
        <v>5481</v>
      </c>
      <c r="E6445" s="262"/>
      <c r="F6445" s="331"/>
      <c r="G6445" s="333" t="n">
        <v>10500</v>
      </c>
      <c r="H6445" s="333" t="n">
        <f aca="false">A6445*G6445*(1-H6432/100)</f>
        <v>10500</v>
      </c>
      <c r="I6445" s="334" t="n">
        <v>6409.13</v>
      </c>
      <c r="J6445" s="334" t="n">
        <f aca="false">(A6445*I6445)/J6432*K6432</f>
        <v>5817.518</v>
      </c>
      <c r="K6445" s="335" t="n">
        <f aca="false">H6445-J6445</f>
        <v>4682.482</v>
      </c>
      <c r="L6445" s="330"/>
      <c r="M6445" s="262"/>
      <c r="N6445" s="262" t="n">
        <v>6409.13</v>
      </c>
      <c r="O6445" s="262" t="n">
        <v>70.43</v>
      </c>
      <c r="P6445" s="262" t="n">
        <v>10500</v>
      </c>
      <c r="Q6445" s="262" t="n">
        <v>10500</v>
      </c>
      <c r="R6445" s="331" t="n">
        <f aca="false">A6445*F6445</f>
        <v>0</v>
      </c>
    </row>
    <row r="6446" s="1" customFormat="true" ht="12.75" hidden="false" customHeight="false" outlineLevel="0" collapsed="false">
      <c r="A6446" s="262" t="n">
        <v>2</v>
      </c>
      <c r="B6446" s="332" t="s">
        <v>2315</v>
      </c>
      <c r="C6446" s="332" t="s">
        <v>2316</v>
      </c>
      <c r="D6446" s="332" t="s">
        <v>2317</v>
      </c>
      <c r="E6446" s="262"/>
      <c r="F6446" s="331" t="n">
        <v>0.34</v>
      </c>
      <c r="G6446" s="333" t="n">
        <v>540</v>
      </c>
      <c r="H6446" s="333" t="n">
        <f aca="false">A6446*G6446*(1-H6432/100)</f>
        <v>1080</v>
      </c>
      <c r="I6446" s="334" t="n">
        <v>361.725</v>
      </c>
      <c r="J6446" s="334" t="n">
        <f aca="false">(A6446*I6446)/J6432*K6432</f>
        <v>656.67</v>
      </c>
      <c r="K6446" s="335" t="n">
        <f aca="false">H6446-J6446</f>
        <v>423.33</v>
      </c>
      <c r="L6446" s="330"/>
      <c r="M6446" s="262"/>
      <c r="N6446" s="262" t="n">
        <v>361.725</v>
      </c>
      <c r="O6446" s="262" t="n">
        <v>3.71</v>
      </c>
      <c r="P6446" s="262" t="n">
        <v>540</v>
      </c>
      <c r="Q6446" s="262" t="n">
        <v>488.3288</v>
      </c>
      <c r="R6446" s="331" t="n">
        <f aca="false">A6446*F6446</f>
        <v>0.68</v>
      </c>
    </row>
    <row r="6447" s="1" customFormat="true" ht="12.75" hidden="false" customHeight="false" outlineLevel="0" collapsed="false">
      <c r="A6447" s="262" t="n">
        <v>2</v>
      </c>
      <c r="B6447" s="332" t="s">
        <v>4661</v>
      </c>
      <c r="C6447" s="332" t="s">
        <v>1550</v>
      </c>
      <c r="D6447" s="332" t="s">
        <v>2668</v>
      </c>
      <c r="E6447" s="262"/>
      <c r="F6447" s="331" t="n">
        <v>1</v>
      </c>
      <c r="G6447" s="333" t="n">
        <v>890</v>
      </c>
      <c r="H6447" s="333" t="n">
        <f aca="false">A6447*G6447*(1-H6432/100)</f>
        <v>1780</v>
      </c>
      <c r="I6447" s="334" t="n">
        <v>523.8675</v>
      </c>
      <c r="J6447" s="334" t="n">
        <f aca="false">(A6447*I6447)/J6432*K6432</f>
        <v>951.021</v>
      </c>
      <c r="K6447" s="335" t="n">
        <f aca="false">H6447-J6447</f>
        <v>828.979</v>
      </c>
      <c r="L6447" s="330"/>
      <c r="M6447" s="262"/>
      <c r="N6447" s="262" t="n">
        <v>523.8675</v>
      </c>
      <c r="O6447" s="262" t="n">
        <v>5.97</v>
      </c>
      <c r="P6447" s="262" t="n">
        <v>890</v>
      </c>
      <c r="Q6447" s="262" t="n">
        <v>707.2211</v>
      </c>
      <c r="R6447" s="331" t="n">
        <f aca="false">A6447*F6447</f>
        <v>2</v>
      </c>
    </row>
    <row r="6448" s="1" customFormat="true" ht="12.75" hidden="false" customHeight="false" outlineLevel="0" collapsed="false">
      <c r="A6448" s="262" t="n">
        <v>1</v>
      </c>
      <c r="B6448" s="332" t="s">
        <v>1896</v>
      </c>
      <c r="C6448" s="332" t="s">
        <v>1894</v>
      </c>
      <c r="D6448" s="332" t="s">
        <v>1897</v>
      </c>
      <c r="E6448" s="262"/>
      <c r="F6448" s="331" t="n">
        <v>3.5</v>
      </c>
      <c r="G6448" s="333" t="n">
        <v>1400</v>
      </c>
      <c r="H6448" s="333" t="n">
        <f aca="false">A6448*G6448*(1-H6432/100)</f>
        <v>1400</v>
      </c>
      <c r="I6448" s="334" t="n">
        <v>735.15</v>
      </c>
      <c r="J6448" s="334" t="n">
        <f aca="false">(A6448*I6448)/J6432*K6432</f>
        <v>667.29</v>
      </c>
      <c r="K6448" s="335" t="n">
        <f aca="false">H6448-J6448</f>
        <v>732.71</v>
      </c>
      <c r="L6448" s="330"/>
      <c r="M6448" s="262"/>
      <c r="N6448" s="262" t="n">
        <v>735.15</v>
      </c>
      <c r="O6448" s="262" t="n">
        <v>7.8</v>
      </c>
      <c r="P6448" s="262" t="n">
        <v>1400</v>
      </c>
      <c r="Q6448" s="262" t="n">
        <v>1176.24</v>
      </c>
      <c r="R6448" s="331" t="n">
        <f aca="false">A6448*F6448</f>
        <v>3.5</v>
      </c>
    </row>
    <row r="6449" s="1" customFormat="true" ht="12.75" hidden="false" customHeight="false" outlineLevel="0" collapsed="false">
      <c r="A6449" s="262" t="n">
        <v>1</v>
      </c>
      <c r="B6449" s="332" t="s">
        <v>5686</v>
      </c>
      <c r="C6449" s="332" t="s">
        <v>1794</v>
      </c>
      <c r="D6449" s="332" t="s">
        <v>5729</v>
      </c>
      <c r="E6449" s="262"/>
      <c r="F6449" s="331" t="n">
        <v>3.56</v>
      </c>
      <c r="G6449" s="333" t="n">
        <v>2060</v>
      </c>
      <c r="H6449" s="333" t="n">
        <f aca="false">A6449*G6449*(1-H6432/100)</f>
        <v>2060</v>
      </c>
      <c r="I6449" s="334" t="n">
        <v>1371.5325</v>
      </c>
      <c r="J6449" s="334" t="n">
        <f aca="false">(A6449*I6449)/J6432*K6432</f>
        <v>1244.9295</v>
      </c>
      <c r="K6449" s="335" t="n">
        <f aca="false">H6449-J6449</f>
        <v>815.0705</v>
      </c>
      <c r="L6449" s="330"/>
      <c r="M6449" s="262"/>
      <c r="N6449" s="262" t="n">
        <v>1371.5325</v>
      </c>
      <c r="O6449" s="262" t="n">
        <v>15.63</v>
      </c>
      <c r="P6449" s="262" t="n">
        <v>2060</v>
      </c>
      <c r="Q6449" s="262" t="n">
        <v>1851.5689</v>
      </c>
      <c r="R6449" s="331" t="n">
        <f aca="false">A6449*F6449</f>
        <v>3.56</v>
      </c>
    </row>
    <row r="6450" s="1" customFormat="true" ht="12.75" hidden="false" customHeight="false" outlineLevel="0" collapsed="false">
      <c r="A6450" s="262" t="n">
        <v>1</v>
      </c>
      <c r="B6450" s="332" t="s">
        <v>4613</v>
      </c>
      <c r="C6450" s="332" t="s">
        <v>2395</v>
      </c>
      <c r="D6450" s="332" t="s">
        <v>4614</v>
      </c>
      <c r="E6450" s="262"/>
      <c r="F6450" s="331" t="n">
        <v>12</v>
      </c>
      <c r="G6450" s="333" t="n">
        <v>3400</v>
      </c>
      <c r="H6450" s="333" t="n">
        <f aca="false">A6450*G6450*(1-H6432/100)</f>
        <v>3400</v>
      </c>
      <c r="I6450" s="334" t="n">
        <v>1820</v>
      </c>
      <c r="J6450" s="334" t="n">
        <f aca="false">(A6450*I6450)/J6432*K6432</f>
        <v>1652</v>
      </c>
      <c r="K6450" s="335" t="n">
        <f aca="false">H6450-J6450</f>
        <v>1748</v>
      </c>
      <c r="L6450" s="330"/>
      <c r="M6450" s="262"/>
      <c r="N6450" s="262" t="n">
        <v>1820</v>
      </c>
      <c r="O6450" s="262" t="n">
        <v>20</v>
      </c>
      <c r="P6450" s="262" t="n">
        <v>3400</v>
      </c>
      <c r="Q6450" s="262" t="n">
        <v>2800</v>
      </c>
      <c r="R6450" s="331" t="n">
        <f aca="false">A6450*F6450</f>
        <v>12</v>
      </c>
    </row>
    <row r="6451" s="1" customFormat="true" ht="12.75" hidden="false" customHeight="false" outlineLevel="0" collapsed="false">
      <c r="A6451" s="262" t="n">
        <v>15</v>
      </c>
      <c r="B6451" s="332" t="s">
        <v>1801</v>
      </c>
      <c r="C6451" s="332" t="s">
        <v>1802</v>
      </c>
      <c r="D6451" s="332" t="s">
        <v>1803</v>
      </c>
      <c r="E6451" s="262"/>
      <c r="F6451" s="331" t="n">
        <v>0.01</v>
      </c>
      <c r="G6451" s="333" t="n">
        <v>30</v>
      </c>
      <c r="H6451" s="333" t="n">
        <f aca="false">A6451*G6451*(1-H6432/100)</f>
        <v>450</v>
      </c>
      <c r="I6451" s="334" t="n">
        <v>15.795</v>
      </c>
      <c r="J6451" s="334" t="n">
        <f aca="false">(A6451*I6451)/J6432*K6432</f>
        <v>215.055</v>
      </c>
      <c r="K6451" s="335" t="n">
        <f aca="false">H6451-J6451</f>
        <v>234.945</v>
      </c>
      <c r="L6451" s="330"/>
      <c r="M6451" s="262"/>
      <c r="N6451" s="262" t="n">
        <v>15.795</v>
      </c>
      <c r="O6451" s="262" t="n">
        <v>0.18</v>
      </c>
      <c r="P6451" s="262" t="n">
        <v>30</v>
      </c>
      <c r="Q6451" s="262" t="n">
        <v>21.3233</v>
      </c>
      <c r="R6451" s="331" t="n">
        <f aca="false">A6451*F6451</f>
        <v>0.15</v>
      </c>
    </row>
    <row r="6452" s="1" customFormat="true" ht="12.75" hidden="false" customHeight="false" outlineLevel="0" collapsed="false">
      <c r="A6452" s="262" t="n">
        <v>10</v>
      </c>
      <c r="B6452" s="332" t="s">
        <v>2860</v>
      </c>
      <c r="C6452" s="332" t="s">
        <v>1802</v>
      </c>
      <c r="D6452" s="332" t="s">
        <v>2861</v>
      </c>
      <c r="E6452" s="262"/>
      <c r="F6452" s="331" t="n">
        <v>0.01</v>
      </c>
      <c r="G6452" s="333" t="n">
        <v>40</v>
      </c>
      <c r="H6452" s="333" t="n">
        <f aca="false">A6452*G6452*(1-H6432/100)</f>
        <v>400</v>
      </c>
      <c r="I6452" s="334" t="n">
        <v>22.815</v>
      </c>
      <c r="J6452" s="334" t="n">
        <f aca="false">(A6452*I6452)/J6432*K6432</f>
        <v>207.09</v>
      </c>
      <c r="K6452" s="335" t="n">
        <f aca="false">H6452-J6452</f>
        <v>192.91</v>
      </c>
      <c r="L6452" s="330"/>
      <c r="M6452" s="262"/>
      <c r="N6452" s="262" t="n">
        <v>22.815</v>
      </c>
      <c r="O6452" s="262" t="n">
        <v>0.26</v>
      </c>
      <c r="P6452" s="262" t="n">
        <v>40</v>
      </c>
      <c r="Q6452" s="262" t="n">
        <v>28.5188</v>
      </c>
      <c r="R6452" s="331" t="n">
        <f aca="false">A6452*F6452</f>
        <v>0.1</v>
      </c>
    </row>
    <row r="6453" s="1" customFormat="true" ht="12.75" hidden="false" customHeight="false" outlineLevel="0" collapsed="false">
      <c r="A6453" s="262" t="n">
        <v>2</v>
      </c>
      <c r="B6453" s="332" t="s">
        <v>2018</v>
      </c>
      <c r="C6453" s="332" t="s">
        <v>2019</v>
      </c>
      <c r="D6453" s="332" t="s">
        <v>2020</v>
      </c>
      <c r="E6453" s="262"/>
      <c r="F6453" s="331"/>
      <c r="G6453" s="333" t="n">
        <v>340</v>
      </c>
      <c r="H6453" s="333" t="n">
        <f aca="false">A6453*G6453*(1-H6432/100)</f>
        <v>680</v>
      </c>
      <c r="I6453" s="334" t="n">
        <v>219.375</v>
      </c>
      <c r="J6453" s="334" t="n">
        <f aca="false">(A6453*I6453)/J6432*K6432</f>
        <v>398.25</v>
      </c>
      <c r="K6453" s="335" t="n">
        <f aca="false">H6453-J6453</f>
        <v>281.75</v>
      </c>
      <c r="L6453" s="330"/>
      <c r="M6453" s="262"/>
      <c r="N6453" s="262" t="n">
        <v>219.375</v>
      </c>
      <c r="O6453" s="262" t="n">
        <v>2.5</v>
      </c>
      <c r="P6453" s="262" t="n">
        <v>340</v>
      </c>
      <c r="Q6453" s="262" t="n">
        <v>329.0625</v>
      </c>
      <c r="R6453" s="331" t="n">
        <f aca="false">A6453*F6453</f>
        <v>0</v>
      </c>
    </row>
    <row r="6454" s="1" customFormat="true" ht="12.75" hidden="false" customHeight="false" outlineLevel="0" collapsed="false">
      <c r="A6454" s="262" t="n">
        <v>1</v>
      </c>
      <c r="B6454" s="332" t="s">
        <v>2583</v>
      </c>
      <c r="C6454" s="332" t="s">
        <v>2584</v>
      </c>
      <c r="D6454" s="332" t="s">
        <v>856</v>
      </c>
      <c r="E6454" s="262"/>
      <c r="F6454" s="331" t="n">
        <v>1.5</v>
      </c>
      <c r="G6454" s="333" t="n">
        <v>1460</v>
      </c>
      <c r="H6454" s="333" t="n">
        <f aca="false">A6454*G6454*(1-H6432/100)</f>
        <v>1460</v>
      </c>
      <c r="I6454" s="334" t="n">
        <v>965.25</v>
      </c>
      <c r="J6454" s="334" t="n">
        <f aca="false">(A6454*I6454)/J6432*K6432</f>
        <v>876.15</v>
      </c>
      <c r="K6454" s="335" t="n">
        <f aca="false">H6454-J6454</f>
        <v>583.85</v>
      </c>
      <c r="L6454" s="330"/>
      <c r="M6454" s="262"/>
      <c r="N6454" s="262" t="n">
        <v>965.25</v>
      </c>
      <c r="O6454" s="262" t="n">
        <v>11</v>
      </c>
      <c r="P6454" s="262" t="n">
        <v>1460</v>
      </c>
      <c r="Q6454" s="262" t="n">
        <v>1206.5625</v>
      </c>
      <c r="R6454" s="331" t="n">
        <f aca="false">A6454*F6454</f>
        <v>1.5</v>
      </c>
    </row>
    <row r="6455" s="1" customFormat="true" ht="12.75" hidden="false" customHeight="false" outlineLevel="0" collapsed="false">
      <c r="A6455" s="262" t="n">
        <v>20</v>
      </c>
      <c r="B6455" s="332" t="s">
        <v>2023</v>
      </c>
      <c r="C6455" s="332" t="s">
        <v>2024</v>
      </c>
      <c r="D6455" s="332" t="s">
        <v>2025</v>
      </c>
      <c r="E6455" s="262"/>
      <c r="F6455" s="331"/>
      <c r="G6455" s="333" t="n">
        <v>120</v>
      </c>
      <c r="H6455" s="333" t="n">
        <f aca="false">A6455*G6455*(1-H6432/100)</f>
        <v>2400</v>
      </c>
      <c r="I6455" s="334" t="n">
        <v>70.2</v>
      </c>
      <c r="J6455" s="334" t="n">
        <f aca="false">(A6455*I6455)/J6432*K6432</f>
        <v>1274.4</v>
      </c>
      <c r="K6455" s="335" t="n">
        <f aca="false">H6455-J6455</f>
        <v>1125.6</v>
      </c>
      <c r="L6455" s="330"/>
      <c r="M6455" s="262"/>
      <c r="N6455" s="262" t="n">
        <v>70.2</v>
      </c>
      <c r="O6455" s="262" t="n">
        <v>0.8</v>
      </c>
      <c r="P6455" s="262" t="n">
        <v>120</v>
      </c>
      <c r="Q6455" s="262" t="n">
        <v>94.77</v>
      </c>
      <c r="R6455" s="331" t="n">
        <f aca="false">A6455*F6455</f>
        <v>0</v>
      </c>
    </row>
    <row r="6456" s="1" customFormat="true" ht="12.75" hidden="false" customHeight="false" outlineLevel="0" collapsed="false">
      <c r="A6456" s="262" t="n">
        <v>4</v>
      </c>
      <c r="B6456" s="332" t="s">
        <v>1682</v>
      </c>
      <c r="C6456" s="332" t="s">
        <v>1680</v>
      </c>
      <c r="D6456" s="332" t="s">
        <v>1683</v>
      </c>
      <c r="E6456" s="262"/>
      <c r="F6456" s="331" t="n">
        <v>0.025</v>
      </c>
      <c r="G6456" s="333" t="n">
        <v>130</v>
      </c>
      <c r="H6456" s="333" t="n">
        <f aca="false">A6456*G6456*(1-H6432/100)</f>
        <v>520</v>
      </c>
      <c r="I6456" s="334" t="n">
        <v>86.8725</v>
      </c>
      <c r="J6456" s="334" t="n">
        <f aca="false">(A6456*I6456)/J6432*K6432</f>
        <v>315.414</v>
      </c>
      <c r="K6456" s="335" t="n">
        <f aca="false">H6456-J6456</f>
        <v>204.586</v>
      </c>
      <c r="L6456" s="330"/>
      <c r="M6456" s="262"/>
      <c r="N6456" s="262" t="n">
        <v>86.8725</v>
      </c>
      <c r="O6456" s="262" t="n">
        <v>0.99</v>
      </c>
      <c r="P6456" s="262" t="n">
        <v>130</v>
      </c>
      <c r="Q6456" s="262" t="n">
        <v>117.2779</v>
      </c>
      <c r="R6456" s="331" t="n">
        <f aca="false">A6456*F6456</f>
        <v>0.1</v>
      </c>
    </row>
    <row r="6457" s="1" customFormat="true" ht="12.75" hidden="false" customHeight="false" outlineLevel="0" collapsed="false">
      <c r="A6457" s="336" t="n">
        <f aca="false">SUM(A6433:A6456)</f>
        <v>167</v>
      </c>
      <c r="B6457" s="336" t="s">
        <v>377</v>
      </c>
      <c r="C6457" s="336"/>
      <c r="D6457" s="336"/>
      <c r="E6457" s="336"/>
      <c r="F6457" s="337" t="n">
        <f aca="false">R6457</f>
        <v>68.54</v>
      </c>
      <c r="G6457" s="338"/>
      <c r="H6457" s="339" t="n">
        <f aca="false">SUM(H6433:H6456)</f>
        <v>43499</v>
      </c>
      <c r="I6457" s="340"/>
      <c r="J6457" s="341" t="n">
        <f aca="false">SUM(J6433:J6456)</f>
        <v>23403.707</v>
      </c>
      <c r="K6457" s="335" t="n">
        <f aca="false">SUM(K6433:K6456)</f>
        <v>20095.293</v>
      </c>
      <c r="L6457" s="330"/>
      <c r="M6457" s="262"/>
      <c r="N6457" s="262"/>
      <c r="O6457" s="262"/>
      <c r="P6457" s="262"/>
      <c r="Q6457" s="262"/>
      <c r="R6457" s="331" t="n">
        <f aca="false">SUM(R6433:R6456)</f>
        <v>68.54</v>
      </c>
    </row>
    <row r="6458" s="1" customFormat="true" ht="12.75" hidden="false" customHeight="false" outlineLevel="0" collapsed="false">
      <c r="A6458" s="262"/>
      <c r="B6458" s="272" t="s">
        <v>914</v>
      </c>
      <c r="C6458" s="342"/>
      <c r="D6458" s="342"/>
      <c r="E6458" s="262"/>
      <c r="F6458" s="262"/>
      <c r="G6458" s="333"/>
      <c r="H6458" s="343" t="n">
        <v>0</v>
      </c>
      <c r="I6458" s="344" t="n">
        <f aca="false">K6459/J6459</f>
        <v>0.858637180853443</v>
      </c>
      <c r="J6458" s="345"/>
      <c r="K6458" s="335"/>
      <c r="L6458" s="330"/>
      <c r="M6458" s="262"/>
      <c r="N6458" s="262"/>
      <c r="O6458" s="262"/>
      <c r="P6458" s="262"/>
      <c r="Q6458" s="262"/>
      <c r="R6458" s="331"/>
    </row>
    <row r="6459" s="1" customFormat="true" ht="13.5" hidden="false" customHeight="false" outlineLevel="0" collapsed="false">
      <c r="A6459" s="346"/>
      <c r="B6459" s="346" t="s">
        <v>915</v>
      </c>
      <c r="C6459" s="346"/>
      <c r="D6459" s="346"/>
      <c r="E6459" s="346"/>
      <c r="F6459" s="347"/>
      <c r="G6459" s="348"/>
      <c r="H6459" s="349" t="n">
        <f aca="false">SUM(H6457:H6458)</f>
        <v>43499</v>
      </c>
      <c r="I6459" s="350" t="n">
        <f aca="false">K6459/H6459</f>
        <v>0.461971378652383</v>
      </c>
      <c r="J6459" s="351" t="n">
        <f aca="false">SUM(J6457:J6458)</f>
        <v>23403.707</v>
      </c>
      <c r="K6459" s="352" t="n">
        <f aca="false">H6459-J6459</f>
        <v>20095.293</v>
      </c>
      <c r="L6459" s="330"/>
      <c r="M6459" s="262"/>
      <c r="N6459" s="262"/>
      <c r="O6459" s="262"/>
      <c r="P6459" s="262"/>
      <c r="Q6459" s="262"/>
      <c r="R6459" s="331"/>
    </row>
    <row r="6460" s="1" customFormat="true" ht="13.5" hidden="false" customHeight="false" outlineLevel="0" collapsed="false">
      <c r="A6460" s="262"/>
      <c r="B6460" s="332"/>
      <c r="C6460" s="342"/>
      <c r="D6460" s="342"/>
      <c r="E6460" s="262"/>
      <c r="F6460" s="262"/>
      <c r="G6460" s="262"/>
      <c r="H6460" s="262"/>
      <c r="I6460" s="354"/>
      <c r="J6460" s="354"/>
      <c r="K6460" s="355"/>
      <c r="L6460" s="330"/>
      <c r="M6460" s="262"/>
      <c r="N6460" s="262"/>
      <c r="O6460" s="262"/>
      <c r="P6460" s="262"/>
      <c r="Q6460" s="262"/>
      <c r="R6460" s="331"/>
    </row>
    <row r="6461" s="1" customFormat="true" ht="13.5" hidden="false" customHeight="false" outlineLevel="0" collapsed="false">
      <c r="A6461" s="322"/>
      <c r="B6461" s="323" t="s">
        <v>3227</v>
      </c>
      <c r="C6461" s="324" t="s">
        <v>3228</v>
      </c>
      <c r="D6461" s="325" t="n">
        <v>42822</v>
      </c>
      <c r="E6461" s="322"/>
      <c r="F6461" s="322" t="s">
        <v>5730</v>
      </c>
      <c r="G6461" s="324"/>
      <c r="H6461" s="326" t="n">
        <v>0</v>
      </c>
      <c r="I6461" s="327" t="s">
        <v>358</v>
      </c>
      <c r="J6461" s="328" t="n">
        <v>65</v>
      </c>
      <c r="K6461" s="329" t="n">
        <v>59</v>
      </c>
      <c r="L6461" s="330"/>
      <c r="M6461" s="262"/>
      <c r="N6461" s="262"/>
      <c r="O6461" s="262"/>
      <c r="P6461" s="262"/>
      <c r="Q6461" s="262"/>
      <c r="R6461" s="331"/>
    </row>
    <row r="6462" s="1" customFormat="true" ht="12.75" hidden="false" customHeight="false" outlineLevel="0" collapsed="false">
      <c r="A6462" s="262" t="n">
        <v>36</v>
      </c>
      <c r="B6462" s="332" t="s">
        <v>1561</v>
      </c>
      <c r="C6462" s="332" t="s">
        <v>1562</v>
      </c>
      <c r="D6462" s="332" t="s">
        <v>1563</v>
      </c>
      <c r="E6462" s="262"/>
      <c r="F6462" s="331" t="n">
        <v>1.26</v>
      </c>
      <c r="G6462" s="333" t="n">
        <v>162.45</v>
      </c>
      <c r="H6462" s="333" t="n">
        <f aca="false">A6462*G6462*(1-H6461/100)</f>
        <v>5848.2</v>
      </c>
      <c r="I6462" s="334" t="n">
        <v>126.36</v>
      </c>
      <c r="J6462" s="334" t="n">
        <f aca="false">(A6462*I6462)/J6461*K6461</f>
        <v>4129.056</v>
      </c>
      <c r="K6462" s="335" t="n">
        <f aca="false">H6462-J6462</f>
        <v>1719.144</v>
      </c>
      <c r="L6462" s="330"/>
      <c r="M6462" s="262"/>
      <c r="N6462" s="262" t="n">
        <v>126.36</v>
      </c>
      <c r="O6462" s="262" t="n">
        <v>1.44</v>
      </c>
      <c r="P6462" s="262" t="n">
        <v>300</v>
      </c>
      <c r="Q6462" s="262" t="n">
        <v>171</v>
      </c>
      <c r="R6462" s="331" t="n">
        <f aca="false">A6462*F6462</f>
        <v>45.36</v>
      </c>
    </row>
    <row r="6463" s="1" customFormat="true" ht="12.75" hidden="false" customHeight="false" outlineLevel="0" collapsed="false">
      <c r="A6463" s="262" t="n">
        <v>120</v>
      </c>
      <c r="B6463" s="332" t="s">
        <v>1567</v>
      </c>
      <c r="C6463" s="332" t="s">
        <v>1565</v>
      </c>
      <c r="D6463" s="332" t="s">
        <v>1568</v>
      </c>
      <c r="E6463" s="262"/>
      <c r="F6463" s="331" t="n">
        <v>0.5</v>
      </c>
      <c r="G6463" s="333" t="n">
        <v>213.75</v>
      </c>
      <c r="H6463" s="333" t="n">
        <f aca="false">A6463*G6463*(1-H6461/100)</f>
        <v>25650</v>
      </c>
      <c r="I6463" s="334" t="n">
        <v>166.725</v>
      </c>
      <c r="J6463" s="334" t="n">
        <f aca="false">(A6463*I6463)/J6461*K6461</f>
        <v>18160.2</v>
      </c>
      <c r="K6463" s="335" t="n">
        <f aca="false">H6463-J6463</f>
        <v>7489.8</v>
      </c>
      <c r="L6463" s="330"/>
      <c r="M6463" s="262"/>
      <c r="N6463" s="262" t="n">
        <v>166.725</v>
      </c>
      <c r="O6463" s="262" t="n">
        <v>1.9</v>
      </c>
      <c r="P6463" s="262"/>
      <c r="Q6463" s="262" t="n">
        <v>225</v>
      </c>
      <c r="R6463" s="331" t="n">
        <f aca="false">A6463*F6463</f>
        <v>60</v>
      </c>
    </row>
    <row r="6464" s="1" customFormat="true" ht="12.75" hidden="false" customHeight="false" outlineLevel="0" collapsed="false">
      <c r="A6464" s="262" t="n">
        <v>100</v>
      </c>
      <c r="B6464" s="332" t="s">
        <v>5731</v>
      </c>
      <c r="C6464" s="272" t="s">
        <v>1980</v>
      </c>
      <c r="D6464" s="332"/>
      <c r="E6464" s="262"/>
      <c r="F6464" s="331" t="n">
        <v>0.3</v>
      </c>
      <c r="G6464" s="333" t="n">
        <v>131</v>
      </c>
      <c r="H6464" s="333" t="n">
        <f aca="false">G6464*A6464</f>
        <v>13100</v>
      </c>
      <c r="I6464" s="334"/>
      <c r="J6464" s="334"/>
      <c r="K6464" s="335"/>
      <c r="L6464" s="330"/>
      <c r="M6464" s="262"/>
      <c r="N6464" s="262"/>
      <c r="O6464" s="262"/>
      <c r="P6464" s="262"/>
      <c r="Q6464" s="262"/>
      <c r="R6464" s="331" t="n">
        <f aca="false">A6464*F6464</f>
        <v>30</v>
      </c>
    </row>
    <row r="6465" s="1" customFormat="true" ht="12.75" hidden="false" customHeight="false" outlineLevel="0" collapsed="false">
      <c r="A6465" s="262" t="n">
        <v>60</v>
      </c>
      <c r="B6465" s="332" t="s">
        <v>5732</v>
      </c>
      <c r="C6465" s="272" t="s">
        <v>1980</v>
      </c>
      <c r="D6465" s="332"/>
      <c r="E6465" s="262"/>
      <c r="F6465" s="331" t="n">
        <v>0.3</v>
      </c>
      <c r="G6465" s="333" t="n">
        <v>130</v>
      </c>
      <c r="H6465" s="333" t="n">
        <f aca="false">G6465*A6465</f>
        <v>7800</v>
      </c>
      <c r="I6465" s="334"/>
      <c r="J6465" s="334"/>
      <c r="K6465" s="335"/>
      <c r="L6465" s="330"/>
      <c r="M6465" s="262"/>
      <c r="N6465" s="262"/>
      <c r="O6465" s="262"/>
      <c r="P6465" s="262"/>
      <c r="Q6465" s="262"/>
      <c r="R6465" s="331" t="n">
        <f aca="false">A6465*F6465</f>
        <v>18</v>
      </c>
    </row>
    <row r="6466" s="1" customFormat="true" ht="12.75" hidden="false" customHeight="false" outlineLevel="0" collapsed="false">
      <c r="A6466" s="262" t="n">
        <v>2</v>
      </c>
      <c r="B6466" s="332" t="s">
        <v>5733</v>
      </c>
      <c r="C6466" s="272" t="s">
        <v>1980</v>
      </c>
      <c r="D6466" s="332"/>
      <c r="E6466" s="262"/>
      <c r="F6466" s="331" t="n">
        <v>0.6</v>
      </c>
      <c r="G6466" s="333" t="n">
        <v>439</v>
      </c>
      <c r="H6466" s="333" t="n">
        <f aca="false">G6466*A6466</f>
        <v>878</v>
      </c>
      <c r="I6466" s="334"/>
      <c r="J6466" s="334"/>
      <c r="K6466" s="335"/>
      <c r="L6466" s="330"/>
      <c r="M6466" s="262"/>
      <c r="N6466" s="262"/>
      <c r="O6466" s="262"/>
      <c r="P6466" s="262"/>
      <c r="Q6466" s="262"/>
      <c r="R6466" s="331" t="n">
        <f aca="false">A6466*F6466</f>
        <v>1.2</v>
      </c>
    </row>
    <row r="6467" s="1" customFormat="true" ht="12.75" hidden="false" customHeight="false" outlineLevel="0" collapsed="false">
      <c r="A6467" s="262" t="n">
        <v>2</v>
      </c>
      <c r="B6467" s="332" t="s">
        <v>5734</v>
      </c>
      <c r="C6467" s="272" t="s">
        <v>1980</v>
      </c>
      <c r="D6467" s="332"/>
      <c r="E6467" s="262"/>
      <c r="F6467" s="331" t="n">
        <v>0.6</v>
      </c>
      <c r="G6467" s="333" t="n">
        <v>439</v>
      </c>
      <c r="H6467" s="333" t="n">
        <f aca="false">G6467*A6467</f>
        <v>878</v>
      </c>
      <c r="I6467" s="334"/>
      <c r="J6467" s="334"/>
      <c r="K6467" s="335"/>
      <c r="L6467" s="330"/>
      <c r="M6467" s="262"/>
      <c r="N6467" s="262"/>
      <c r="O6467" s="262"/>
      <c r="P6467" s="262"/>
      <c r="Q6467" s="262"/>
      <c r="R6467" s="331" t="n">
        <f aca="false">A6467*F6467</f>
        <v>1.2</v>
      </c>
    </row>
    <row r="6468" s="1" customFormat="true" ht="12.75" hidden="false" customHeight="false" outlineLevel="0" collapsed="false">
      <c r="A6468" s="262"/>
      <c r="B6468" s="272" t="s">
        <v>1365</v>
      </c>
      <c r="C6468" s="332"/>
      <c r="D6468" s="332"/>
      <c r="E6468" s="262"/>
      <c r="F6468" s="331"/>
      <c r="G6468" s="333"/>
      <c r="H6468" s="333"/>
      <c r="I6468" s="334"/>
      <c r="J6468" s="334"/>
      <c r="K6468" s="335"/>
      <c r="L6468" s="330"/>
      <c r="M6468" s="262"/>
      <c r="N6468" s="262"/>
      <c r="O6468" s="262"/>
      <c r="P6468" s="262"/>
      <c r="Q6468" s="262"/>
      <c r="R6468" s="331" t="n">
        <f aca="false">A6468*F6468</f>
        <v>0</v>
      </c>
    </row>
    <row r="6469" s="1" customFormat="true" ht="12.75" hidden="false" customHeight="false" outlineLevel="0" collapsed="false">
      <c r="A6469" s="262" t="n">
        <v>6</v>
      </c>
      <c r="B6469" s="332" t="s">
        <v>2068</v>
      </c>
      <c r="C6469" s="332" t="s">
        <v>2069</v>
      </c>
      <c r="D6469" s="332" t="s">
        <v>2070</v>
      </c>
      <c r="E6469" s="262"/>
      <c r="F6469" s="331" t="n">
        <v>0.06</v>
      </c>
      <c r="G6469" s="333" t="n">
        <v>263</v>
      </c>
      <c r="H6469" s="333" t="n">
        <f aca="false">A6469*G6469*(1-H6461/100)</f>
        <v>1578</v>
      </c>
      <c r="I6469" s="334" t="n">
        <v>175.5</v>
      </c>
      <c r="J6469" s="334" t="n">
        <f aca="false">(A6469*I6469)/J6461*K6461</f>
        <v>955.8</v>
      </c>
      <c r="K6469" s="335" t="n">
        <f aca="false">H6469-J6469</f>
        <v>622.2</v>
      </c>
      <c r="L6469" s="330"/>
      <c r="M6469" s="262"/>
      <c r="N6469" s="262" t="n">
        <v>175.5</v>
      </c>
      <c r="O6469" s="262" t="n">
        <v>2</v>
      </c>
      <c r="P6469" s="262" t="n">
        <v>351</v>
      </c>
      <c r="Q6469" s="262" t="n">
        <v>263</v>
      </c>
      <c r="R6469" s="331" t="n">
        <f aca="false">A6469*F6469</f>
        <v>0.36</v>
      </c>
    </row>
    <row r="6470" s="1" customFormat="true" ht="12.75" hidden="false" customHeight="false" outlineLevel="0" collapsed="false">
      <c r="A6470" s="262" t="n">
        <v>10</v>
      </c>
      <c r="B6470" s="332" t="s">
        <v>5735</v>
      </c>
      <c r="C6470" s="272" t="s">
        <v>2471</v>
      </c>
      <c r="D6470" s="332"/>
      <c r="E6470" s="262"/>
      <c r="F6470" s="331"/>
      <c r="G6470" s="333" t="n">
        <v>97.5</v>
      </c>
      <c r="H6470" s="333" t="n">
        <f aca="false">G6470*A6470</f>
        <v>975</v>
      </c>
      <c r="I6470" s="334"/>
      <c r="J6470" s="334"/>
      <c r="K6470" s="335"/>
      <c r="L6470" s="330"/>
      <c r="M6470" s="262"/>
      <c r="N6470" s="262"/>
      <c r="O6470" s="262"/>
      <c r="P6470" s="262"/>
      <c r="Q6470" s="262"/>
      <c r="R6470" s="331"/>
    </row>
    <row r="6471" s="1" customFormat="true" ht="12.75" hidden="false" customHeight="false" outlineLevel="0" collapsed="false">
      <c r="A6471" s="262" t="n">
        <v>4</v>
      </c>
      <c r="B6471" s="332" t="s">
        <v>5736</v>
      </c>
      <c r="C6471" s="272" t="s">
        <v>2471</v>
      </c>
      <c r="D6471" s="332"/>
      <c r="E6471" s="262"/>
      <c r="F6471" s="331"/>
      <c r="G6471" s="333" t="n">
        <v>170</v>
      </c>
      <c r="H6471" s="333" t="n">
        <f aca="false">G6471*A6471</f>
        <v>680</v>
      </c>
      <c r="I6471" s="334"/>
      <c r="J6471" s="334"/>
      <c r="K6471" s="335"/>
      <c r="L6471" s="330"/>
      <c r="M6471" s="262"/>
      <c r="N6471" s="262"/>
      <c r="O6471" s="262"/>
      <c r="P6471" s="262"/>
      <c r="Q6471" s="262"/>
      <c r="R6471" s="331"/>
    </row>
    <row r="6472" s="1" customFormat="true" ht="12.75" hidden="false" customHeight="false" outlineLevel="0" collapsed="false">
      <c r="A6472" s="336" t="n">
        <f aca="false">SUM(A6462:A6471)</f>
        <v>340</v>
      </c>
      <c r="B6472" s="336" t="s">
        <v>377</v>
      </c>
      <c r="C6472" s="336"/>
      <c r="D6472" s="336"/>
      <c r="E6472" s="336"/>
      <c r="F6472" s="337" t="n">
        <f aca="false">R6472</f>
        <v>156.12</v>
      </c>
      <c r="G6472" s="338"/>
      <c r="H6472" s="339" t="n">
        <f aca="false">SUM(H6462:H6471)</f>
        <v>57387.2</v>
      </c>
      <c r="I6472" s="340"/>
      <c r="J6472" s="341" t="n">
        <f aca="false">SUM(J6462:J6469)</f>
        <v>23245.056</v>
      </c>
      <c r="K6472" s="335" t="n">
        <f aca="false">SUM(K6462:K6469)</f>
        <v>9831.144</v>
      </c>
      <c r="L6472" s="330"/>
      <c r="M6472" s="262"/>
      <c r="N6472" s="262"/>
      <c r="O6472" s="262"/>
      <c r="P6472" s="262"/>
      <c r="Q6472" s="262"/>
      <c r="R6472" s="331" t="n">
        <f aca="false">SUM(R6462:R6469)</f>
        <v>156.12</v>
      </c>
    </row>
    <row r="6473" s="1" customFormat="true" ht="12.75" hidden="false" customHeight="false" outlineLevel="0" collapsed="false">
      <c r="A6473" s="262"/>
      <c r="B6473" s="272" t="s">
        <v>914</v>
      </c>
      <c r="C6473" s="342"/>
      <c r="D6473" s="342"/>
      <c r="E6473" s="262"/>
      <c r="F6473" s="262"/>
      <c r="G6473" s="333"/>
      <c r="H6473" s="343" t="n">
        <v>0</v>
      </c>
      <c r="I6473" s="344" t="n">
        <f aca="false">K6474/J6474</f>
        <v>1.46879164326384</v>
      </c>
      <c r="J6473" s="345"/>
      <c r="K6473" s="335"/>
      <c r="L6473" s="330"/>
      <c r="M6473" s="262"/>
      <c r="N6473" s="262"/>
      <c r="O6473" s="262"/>
      <c r="P6473" s="262"/>
      <c r="Q6473" s="262"/>
      <c r="R6473" s="331"/>
    </row>
    <row r="6474" s="1" customFormat="true" ht="13.5" hidden="false" customHeight="false" outlineLevel="0" collapsed="false">
      <c r="A6474" s="346"/>
      <c r="B6474" s="346" t="s">
        <v>915</v>
      </c>
      <c r="C6474" s="346"/>
      <c r="D6474" s="346"/>
      <c r="E6474" s="346"/>
      <c r="F6474" s="347"/>
      <c r="G6474" s="348"/>
      <c r="H6474" s="349" t="n">
        <f aca="false">SUM(H6472:H6473)</f>
        <v>57387.2</v>
      </c>
      <c r="I6474" s="350" t="n">
        <f aca="false">K6474/H6474</f>
        <v>0.594943541416901</v>
      </c>
      <c r="J6474" s="351" t="n">
        <f aca="false">SUM(J6472:J6473)</f>
        <v>23245.056</v>
      </c>
      <c r="K6474" s="352" t="n">
        <f aca="false">H6474-J6474</f>
        <v>34142.144</v>
      </c>
      <c r="L6474" s="330"/>
      <c r="M6474" s="262"/>
      <c r="N6474" s="262"/>
      <c r="O6474" s="262"/>
      <c r="P6474" s="262"/>
      <c r="Q6474" s="262"/>
      <c r="R6474" s="331"/>
    </row>
    <row r="6475" s="1" customFormat="true" ht="13.5" hidden="false" customHeight="false" outlineLevel="0" collapsed="false">
      <c r="A6475" s="262"/>
      <c r="B6475" s="332"/>
      <c r="C6475" s="342"/>
      <c r="D6475" s="342"/>
      <c r="E6475" s="262"/>
      <c r="F6475" s="262"/>
      <c r="G6475" s="262"/>
      <c r="H6475" s="262"/>
      <c r="I6475" s="354"/>
      <c r="J6475" s="354"/>
      <c r="K6475" s="355"/>
      <c r="L6475" s="330"/>
      <c r="M6475" s="262"/>
      <c r="N6475" s="262"/>
      <c r="O6475" s="262"/>
      <c r="P6475" s="262"/>
      <c r="Q6475" s="262"/>
      <c r="R6475" s="331"/>
    </row>
    <row r="6476" s="1" customFormat="true" ht="13.5" hidden="false" customHeight="false" outlineLevel="0" collapsed="false">
      <c r="A6476" s="322"/>
      <c r="B6476" s="272" t="s">
        <v>5737</v>
      </c>
      <c r="C6476" s="324"/>
      <c r="D6476" s="325" t="n">
        <v>42823</v>
      </c>
      <c r="E6476" s="322"/>
      <c r="F6476" s="322" t="s">
        <v>5738</v>
      </c>
      <c r="G6476" s="324"/>
      <c r="H6476" s="326" t="n">
        <v>0</v>
      </c>
      <c r="I6476" s="327" t="s">
        <v>358</v>
      </c>
      <c r="J6476" s="328" t="n">
        <v>65</v>
      </c>
      <c r="K6476" s="329" t="n">
        <v>59</v>
      </c>
      <c r="L6476" s="330"/>
      <c r="M6476" s="262"/>
      <c r="N6476" s="262"/>
      <c r="O6476" s="262"/>
      <c r="P6476" s="262"/>
      <c r="Q6476" s="262"/>
      <c r="R6476" s="331"/>
    </row>
    <row r="6477" s="1" customFormat="true" ht="12.75" hidden="false" customHeight="false" outlineLevel="0" collapsed="false">
      <c r="A6477" s="262" t="n">
        <v>5</v>
      </c>
      <c r="B6477" s="332" t="s">
        <v>3708</v>
      </c>
      <c r="C6477" s="332" t="s">
        <v>1577</v>
      </c>
      <c r="D6477" s="332" t="s">
        <v>3709</v>
      </c>
      <c r="E6477" s="262"/>
      <c r="F6477" s="331" t="n">
        <v>15</v>
      </c>
      <c r="G6477" s="333" t="n">
        <v>2488</v>
      </c>
      <c r="H6477" s="333" t="n">
        <f aca="false">A6477*G6477*(1-H6476/100)</f>
        <v>12440</v>
      </c>
      <c r="I6477" s="334" t="n">
        <v>1842.75</v>
      </c>
      <c r="J6477" s="334" t="n">
        <f aca="false">(A6477*I6477)/J6476*K6476</f>
        <v>8363.25</v>
      </c>
      <c r="K6477" s="335" t="n">
        <f aca="false">H6477-J6477</f>
        <v>4076.75</v>
      </c>
      <c r="L6477" s="330"/>
      <c r="M6477" s="262"/>
      <c r="N6477" s="262" t="n">
        <v>1842.75</v>
      </c>
      <c r="O6477" s="262" t="n">
        <v>21</v>
      </c>
      <c r="P6477" s="262" t="n">
        <v>2760</v>
      </c>
      <c r="Q6477" s="262" t="n">
        <v>2487.7125</v>
      </c>
      <c r="R6477" s="331" t="n">
        <f aca="false">A6477*F6477</f>
        <v>75</v>
      </c>
    </row>
    <row r="6478" s="1" customFormat="true" ht="12.75" hidden="false" customHeight="false" outlineLevel="0" collapsed="false">
      <c r="A6478" s="262" t="n">
        <v>5</v>
      </c>
      <c r="B6478" s="332" t="s">
        <v>2656</v>
      </c>
      <c r="C6478" s="332" t="s">
        <v>2657</v>
      </c>
      <c r="D6478" s="332" t="s">
        <v>5739</v>
      </c>
      <c r="E6478" s="262"/>
      <c r="F6478" s="331" t="n">
        <v>34</v>
      </c>
      <c r="G6478" s="333" t="n">
        <v>5900</v>
      </c>
      <c r="H6478" s="333" t="n">
        <f aca="false">A6478*G6478*(1-H6476/100)</f>
        <v>29500</v>
      </c>
      <c r="I6478" s="334" t="n">
        <v>4280.77</v>
      </c>
      <c r="J6478" s="334" t="n">
        <f aca="false">(A6478*I6478)/J6476*K6476</f>
        <v>19428.11</v>
      </c>
      <c r="K6478" s="335" t="n">
        <f aca="false">H6478-J6478</f>
        <v>10071.89</v>
      </c>
      <c r="L6478" s="330"/>
      <c r="M6478" s="262"/>
      <c r="N6478" s="262" t="n">
        <v>4280.77</v>
      </c>
      <c r="O6478" s="262" t="n">
        <v>50.66</v>
      </c>
      <c r="P6478" s="262"/>
      <c r="Q6478" s="262" t="n">
        <v>5900</v>
      </c>
      <c r="R6478" s="331" t="n">
        <f aca="false">A6478*F6478</f>
        <v>170</v>
      </c>
    </row>
    <row r="6479" s="1" customFormat="true" ht="12.75" hidden="false" customHeight="false" outlineLevel="0" collapsed="false">
      <c r="A6479" s="262" t="n">
        <v>1</v>
      </c>
      <c r="B6479" s="332" t="s">
        <v>5740</v>
      </c>
      <c r="C6479" s="332" t="s">
        <v>4199</v>
      </c>
      <c r="D6479" s="332" t="s">
        <v>5741</v>
      </c>
      <c r="E6479" s="262"/>
      <c r="F6479" s="331" t="n">
        <v>122</v>
      </c>
      <c r="G6479" s="333" t="n">
        <v>19236</v>
      </c>
      <c r="H6479" s="333" t="n">
        <f aca="false">A6479*G6479*(1-H6476/100)</f>
        <v>19236</v>
      </c>
      <c r="I6479" s="334" t="n">
        <v>14797.25</v>
      </c>
      <c r="J6479" s="334" t="n">
        <f aca="false">(A6479*I6479)/J6476*K6476</f>
        <v>13431.35</v>
      </c>
      <c r="K6479" s="335" t="n">
        <f aca="false">H6479-J6479</f>
        <v>5804.65</v>
      </c>
      <c r="L6479" s="330"/>
      <c r="M6479" s="262"/>
      <c r="N6479" s="262" t="n">
        <v>14797.25</v>
      </c>
      <c r="O6479" s="262" t="n">
        <v>157</v>
      </c>
      <c r="P6479" s="262" t="n">
        <v>22195.875</v>
      </c>
      <c r="Q6479" s="262" t="n">
        <v>19236.425</v>
      </c>
      <c r="R6479" s="331" t="n">
        <f aca="false">A6479*F6479</f>
        <v>122</v>
      </c>
    </row>
    <row r="6480" s="1" customFormat="true" ht="12.75" hidden="false" customHeight="false" outlineLevel="0" collapsed="false">
      <c r="A6480" s="262" t="n">
        <v>1</v>
      </c>
      <c r="B6480" s="332" t="s">
        <v>5742</v>
      </c>
      <c r="C6480" s="332" t="s">
        <v>3488</v>
      </c>
      <c r="D6480" s="332" t="s">
        <v>5743</v>
      </c>
      <c r="E6480" s="262"/>
      <c r="F6480" s="331"/>
      <c r="G6480" s="333" t="n">
        <v>828</v>
      </c>
      <c r="H6480" s="333" t="n">
        <f aca="false">A6480*G6480*(1-H6476/100)</f>
        <v>828</v>
      </c>
      <c r="I6480" s="334" t="n">
        <v>637</v>
      </c>
      <c r="J6480" s="334" t="n">
        <f aca="false">(A6480*I6480)/J6476*K6476</f>
        <v>578.2</v>
      </c>
      <c r="K6480" s="335" t="n">
        <f aca="false">H6480-J6480</f>
        <v>249.8</v>
      </c>
      <c r="L6480" s="330"/>
      <c r="M6480" s="262"/>
      <c r="N6480" s="262" t="n">
        <v>637</v>
      </c>
      <c r="O6480" s="262" t="n">
        <v>7</v>
      </c>
      <c r="P6480" s="262" t="n">
        <v>920</v>
      </c>
      <c r="Q6480" s="262" t="n">
        <v>828.1</v>
      </c>
      <c r="R6480" s="331" t="n">
        <f aca="false">A6480*F6480</f>
        <v>0</v>
      </c>
    </row>
    <row r="6481" s="1" customFormat="true" ht="12.75" hidden="false" customHeight="false" outlineLevel="0" collapsed="false">
      <c r="A6481" s="262" t="n">
        <v>1</v>
      </c>
      <c r="B6481" s="332" t="s">
        <v>4988</v>
      </c>
      <c r="C6481" s="332" t="s">
        <v>4989</v>
      </c>
      <c r="D6481" s="332" t="s">
        <v>3679</v>
      </c>
      <c r="E6481" s="262"/>
      <c r="F6481" s="331" t="n">
        <v>4.2</v>
      </c>
      <c r="G6481" s="333" t="n">
        <v>2444</v>
      </c>
      <c r="H6481" s="333" t="n">
        <f aca="false">A6481*G6481*(1-H6476/100)</f>
        <v>2444</v>
      </c>
      <c r="I6481" s="334" t="n">
        <v>1576.575</v>
      </c>
      <c r="J6481" s="334" t="n">
        <f aca="false">(A6481*I6481)/J6476*K6476</f>
        <v>1431.045</v>
      </c>
      <c r="K6481" s="335" t="n">
        <f aca="false">H6481-J6481</f>
        <v>1012.955</v>
      </c>
      <c r="L6481" s="330"/>
      <c r="M6481" s="262"/>
      <c r="N6481" s="262" t="n">
        <v>1576.575</v>
      </c>
      <c r="O6481" s="262" t="n">
        <v>16.17</v>
      </c>
      <c r="P6481" s="262" t="n">
        <v>3100</v>
      </c>
      <c r="Q6481" s="262" t="n">
        <v>2444</v>
      </c>
      <c r="R6481" s="331" t="n">
        <f aca="false">A6481*F6481</f>
        <v>4.2</v>
      </c>
    </row>
    <row r="6482" s="1" customFormat="true" ht="12.75" hidden="false" customHeight="false" outlineLevel="0" collapsed="false">
      <c r="A6482" s="262" t="n">
        <v>1</v>
      </c>
      <c r="B6482" s="332" t="s">
        <v>5669</v>
      </c>
      <c r="C6482" s="332" t="s">
        <v>1741</v>
      </c>
      <c r="D6482" s="332" t="s">
        <v>5670</v>
      </c>
      <c r="E6482" s="262"/>
      <c r="F6482" s="331" t="n">
        <v>2.75</v>
      </c>
      <c r="G6482" s="333" t="n">
        <v>1450</v>
      </c>
      <c r="H6482" s="333" t="n">
        <f aca="false">A6482*G6482*(1-H6476/100)</f>
        <v>1450</v>
      </c>
      <c r="I6482" s="334" t="n">
        <v>975</v>
      </c>
      <c r="J6482" s="334" t="n">
        <f aca="false">(A6482*I6482)/J6476*K6476</f>
        <v>885</v>
      </c>
      <c r="K6482" s="335" t="n">
        <f aca="false">H6482-J6482</f>
        <v>565</v>
      </c>
      <c r="L6482" s="330"/>
      <c r="M6482" s="262"/>
      <c r="N6482" s="262" t="n">
        <v>975</v>
      </c>
      <c r="O6482" s="262" t="n">
        <v>8.82352941176471</v>
      </c>
      <c r="P6482" s="262"/>
      <c r="Q6482" s="262" t="n">
        <v>1450</v>
      </c>
      <c r="R6482" s="331" t="n">
        <f aca="false">A6482*F6482</f>
        <v>2.75</v>
      </c>
    </row>
    <row r="6483" s="1" customFormat="true" ht="12.75" hidden="false" customHeight="false" outlineLevel="0" collapsed="false">
      <c r="A6483" s="262" t="n">
        <v>1</v>
      </c>
      <c r="B6483" s="332" t="s">
        <v>4927</v>
      </c>
      <c r="C6483" s="332" t="s">
        <v>4447</v>
      </c>
      <c r="D6483" s="332" t="s">
        <v>4928</v>
      </c>
      <c r="E6483" s="262"/>
      <c r="F6483" s="331" t="n">
        <v>5.23</v>
      </c>
      <c r="G6483" s="333" t="n">
        <v>1369</v>
      </c>
      <c r="H6483" s="333" t="n">
        <f aca="false">A6483*G6483*(1-H6476/100)</f>
        <v>1369</v>
      </c>
      <c r="I6483" s="334" t="n">
        <v>1014.39</v>
      </c>
      <c r="J6483" s="334" t="n">
        <f aca="false">(A6483*I6483)/J6476*K6476</f>
        <v>920.754</v>
      </c>
      <c r="K6483" s="335" t="n">
        <f aca="false">H6483-J6483</f>
        <v>448.246</v>
      </c>
      <c r="L6483" s="330"/>
      <c r="M6483" s="262"/>
      <c r="N6483" s="262" t="n">
        <v>1014.39</v>
      </c>
      <c r="O6483" s="262" t="n">
        <v>11.56</v>
      </c>
      <c r="P6483" s="262" t="n">
        <v>1830</v>
      </c>
      <c r="Q6483" s="262" t="n">
        <v>1369</v>
      </c>
      <c r="R6483" s="331" t="n">
        <f aca="false">A6483*F6483</f>
        <v>5.23</v>
      </c>
    </row>
    <row r="6484" s="1" customFormat="true" ht="12.75" hidden="false" customHeight="false" outlineLevel="0" collapsed="false">
      <c r="A6484" s="262" t="n">
        <v>1</v>
      </c>
      <c r="B6484" s="332" t="s">
        <v>2412</v>
      </c>
      <c r="C6484" s="332" t="s">
        <v>1553</v>
      </c>
      <c r="D6484" s="332" t="s">
        <v>2413</v>
      </c>
      <c r="E6484" s="262"/>
      <c r="F6484" s="331" t="n">
        <v>5.5129</v>
      </c>
      <c r="G6484" s="333" t="n">
        <v>2251</v>
      </c>
      <c r="H6484" s="333" t="n">
        <f aca="false">A6484*G6484*(1-H6476/100)</f>
        <v>2251</v>
      </c>
      <c r="I6484" s="334" t="n">
        <v>1667.25</v>
      </c>
      <c r="J6484" s="334" t="n">
        <f aca="false">(A6484*I6484)/J6476*K6476</f>
        <v>1513.35</v>
      </c>
      <c r="K6484" s="335" t="n">
        <f aca="false">H6484-J6484</f>
        <v>737.65</v>
      </c>
      <c r="L6484" s="330"/>
      <c r="M6484" s="262"/>
      <c r="N6484" s="262" t="n">
        <v>1667.25</v>
      </c>
      <c r="O6484" s="262" t="n">
        <v>19</v>
      </c>
      <c r="P6484" s="262" t="n">
        <v>2670</v>
      </c>
      <c r="Q6484" s="262" t="n">
        <v>2251</v>
      </c>
      <c r="R6484" s="331" t="n">
        <f aca="false">A6484*F6484</f>
        <v>5.5129</v>
      </c>
    </row>
    <row r="6485" s="1" customFormat="true" ht="12.75" hidden="false" customHeight="false" outlineLevel="0" collapsed="false">
      <c r="A6485" s="262" t="n">
        <v>3</v>
      </c>
      <c r="B6485" s="332" t="s">
        <v>5744</v>
      </c>
      <c r="C6485" s="332" t="s">
        <v>2598</v>
      </c>
      <c r="D6485" s="332" t="s">
        <v>5745</v>
      </c>
      <c r="E6485" s="262"/>
      <c r="F6485" s="331" t="n">
        <v>0.69</v>
      </c>
      <c r="G6485" s="333" t="n">
        <v>474</v>
      </c>
      <c r="H6485" s="333" t="n">
        <f aca="false">A6485*G6485*(1-H6476/100)</f>
        <v>1422</v>
      </c>
      <c r="I6485" s="334" t="n">
        <v>351</v>
      </c>
      <c r="J6485" s="334" t="n">
        <f aca="false">(A6485*I6485)/J6476*K6476</f>
        <v>955.8</v>
      </c>
      <c r="K6485" s="335" t="n">
        <f aca="false">H6485-J6485</f>
        <v>466.2</v>
      </c>
      <c r="L6485" s="330"/>
      <c r="M6485" s="262"/>
      <c r="N6485" s="262" t="n">
        <v>351</v>
      </c>
      <c r="O6485" s="262" t="n">
        <v>4</v>
      </c>
      <c r="P6485" s="262" t="n">
        <v>702</v>
      </c>
      <c r="Q6485" s="262" t="n">
        <v>474</v>
      </c>
      <c r="R6485" s="331" t="n">
        <f aca="false">A6485*F6485</f>
        <v>2.07</v>
      </c>
    </row>
    <row r="6486" s="1" customFormat="true" ht="12.75" hidden="false" customHeight="false" outlineLevel="0" collapsed="false">
      <c r="A6486" s="262" t="n">
        <v>2</v>
      </c>
      <c r="B6486" s="332" t="s">
        <v>3728</v>
      </c>
      <c r="C6486" s="332" t="s">
        <v>1562</v>
      </c>
      <c r="D6486" s="332" t="s">
        <v>3729</v>
      </c>
      <c r="E6486" s="262"/>
      <c r="F6486" s="331" t="n">
        <v>0.3</v>
      </c>
      <c r="G6486" s="333" t="n">
        <v>261</v>
      </c>
      <c r="H6486" s="333" t="n">
        <f aca="false">A6486*G6486*(1-H6476/100)</f>
        <v>522</v>
      </c>
      <c r="I6486" s="334" t="n">
        <v>193.05</v>
      </c>
      <c r="J6486" s="334" t="n">
        <f aca="false">(A6486*I6486)/J6476*K6476</f>
        <v>350.46</v>
      </c>
      <c r="K6486" s="335" t="n">
        <f aca="false">H6486-J6486</f>
        <v>171.54</v>
      </c>
      <c r="L6486" s="330"/>
      <c r="M6486" s="262"/>
      <c r="N6486" s="262" t="n">
        <v>193.05</v>
      </c>
      <c r="O6486" s="262" t="n">
        <v>2.2</v>
      </c>
      <c r="P6486" s="262" t="n">
        <v>500</v>
      </c>
      <c r="Q6486" s="262" t="n">
        <v>261</v>
      </c>
      <c r="R6486" s="331" t="n">
        <f aca="false">A6486*F6486</f>
        <v>0.6</v>
      </c>
    </row>
    <row r="6487" s="1" customFormat="true" ht="12.75" hidden="false" customHeight="false" outlineLevel="0" collapsed="false">
      <c r="A6487" s="262" t="n">
        <v>1</v>
      </c>
      <c r="B6487" s="332" t="s">
        <v>4728</v>
      </c>
      <c r="C6487" s="332" t="s">
        <v>2365</v>
      </c>
      <c r="D6487" s="332" t="s">
        <v>4729</v>
      </c>
      <c r="E6487" s="262"/>
      <c r="F6487" s="331" t="n">
        <v>0.95</v>
      </c>
      <c r="G6487" s="333" t="n">
        <v>923</v>
      </c>
      <c r="H6487" s="333" t="n">
        <f aca="false">A6487*G6487*(1-H6476/100)</f>
        <v>923</v>
      </c>
      <c r="I6487" s="334" t="n">
        <v>658.125</v>
      </c>
      <c r="J6487" s="334" t="n">
        <f aca="false">(A6487*I6487)/J6476*K6476</f>
        <v>597.375</v>
      </c>
      <c r="K6487" s="335" t="n">
        <f aca="false">H6487-J6487</f>
        <v>325.625</v>
      </c>
      <c r="L6487" s="330"/>
      <c r="M6487" s="262"/>
      <c r="N6487" s="262" t="n">
        <v>658.125</v>
      </c>
      <c r="O6487" s="262" t="n">
        <v>7.5</v>
      </c>
      <c r="P6487" s="262" t="n">
        <v>1100</v>
      </c>
      <c r="Q6487" s="262" t="n">
        <v>923</v>
      </c>
      <c r="R6487" s="331" t="n">
        <f aca="false">A6487*F6487</f>
        <v>0.95</v>
      </c>
    </row>
    <row r="6488" s="1" customFormat="true" ht="12.75" hidden="false" customHeight="false" outlineLevel="0" collapsed="false">
      <c r="A6488" s="262" t="n">
        <v>1</v>
      </c>
      <c r="B6488" s="332" t="s">
        <v>2501</v>
      </c>
      <c r="C6488" s="332" t="s">
        <v>1747</v>
      </c>
      <c r="D6488" s="332" t="s">
        <v>4953</v>
      </c>
      <c r="E6488" s="262"/>
      <c r="F6488" s="331" t="n">
        <v>0.76</v>
      </c>
      <c r="G6488" s="333" t="n">
        <v>278</v>
      </c>
      <c r="H6488" s="333" t="n">
        <f aca="false">A6488*G6488*(1-H6476/100)</f>
        <v>278</v>
      </c>
      <c r="I6488" s="334" t="n">
        <v>206.2125</v>
      </c>
      <c r="J6488" s="334" t="n">
        <f aca="false">(A6488*I6488)/J6476*K6476</f>
        <v>187.1775</v>
      </c>
      <c r="K6488" s="335" t="n">
        <f aca="false">H6488-J6488</f>
        <v>90.8225</v>
      </c>
      <c r="L6488" s="330"/>
      <c r="M6488" s="262"/>
      <c r="N6488" s="262" t="n">
        <v>206.2125</v>
      </c>
      <c r="O6488" s="262" t="n">
        <v>2.35</v>
      </c>
      <c r="P6488" s="262" t="n">
        <v>400</v>
      </c>
      <c r="Q6488" s="262" t="n">
        <v>278</v>
      </c>
      <c r="R6488" s="331" t="n">
        <f aca="false">A6488*F6488</f>
        <v>0.76</v>
      </c>
    </row>
    <row r="6489" s="1" customFormat="true" ht="12.75" hidden="false" customHeight="false" outlineLevel="0" collapsed="false">
      <c r="A6489" s="262" t="n">
        <v>1</v>
      </c>
      <c r="B6489" s="332" t="s">
        <v>1569</v>
      </c>
      <c r="C6489" s="332" t="s">
        <v>1570</v>
      </c>
      <c r="D6489" s="332" t="s">
        <v>1571</v>
      </c>
      <c r="E6489" s="262"/>
      <c r="F6489" s="331" t="n">
        <v>1.9</v>
      </c>
      <c r="G6489" s="333" t="n">
        <v>770</v>
      </c>
      <c r="H6489" s="333" t="n">
        <f aca="false">A6489*G6489*(1-H6476/100)</f>
        <v>770</v>
      </c>
      <c r="I6489" s="334" t="n">
        <v>570.375</v>
      </c>
      <c r="J6489" s="334" t="n">
        <f aca="false">(A6489*I6489)/J6476*K6476</f>
        <v>517.725</v>
      </c>
      <c r="K6489" s="335" t="n">
        <f aca="false">H6489-J6489</f>
        <v>252.275</v>
      </c>
      <c r="L6489" s="330"/>
      <c r="M6489" s="262"/>
      <c r="N6489" s="262" t="n">
        <v>570.375</v>
      </c>
      <c r="O6489" s="262" t="n">
        <v>6.5</v>
      </c>
      <c r="P6489" s="262" t="n">
        <v>1030</v>
      </c>
      <c r="Q6489" s="262" t="n">
        <v>770</v>
      </c>
      <c r="R6489" s="331" t="n">
        <f aca="false">A6489*F6489</f>
        <v>1.9</v>
      </c>
    </row>
    <row r="6490" s="1" customFormat="true" ht="12.75" hidden="false" customHeight="false" outlineLevel="0" collapsed="false">
      <c r="A6490" s="262" t="n">
        <v>2</v>
      </c>
      <c r="B6490" s="332" t="s">
        <v>5746</v>
      </c>
      <c r="C6490" s="332" t="s">
        <v>2628</v>
      </c>
      <c r="D6490" s="332" t="s">
        <v>5747</v>
      </c>
      <c r="E6490" s="262"/>
      <c r="F6490" s="331"/>
      <c r="G6490" s="333" t="n">
        <v>1635</v>
      </c>
      <c r="H6490" s="333" t="n">
        <f aca="false">A6490*G6490*(1-H6476/100)</f>
        <v>3270</v>
      </c>
      <c r="I6490" s="334" t="n">
        <v>1210.95</v>
      </c>
      <c r="J6490" s="334" t="n">
        <f aca="false">(A6490*I6490)/J6476*K6476</f>
        <v>2198.34</v>
      </c>
      <c r="K6490" s="335" t="n">
        <f aca="false">H6490-J6490</f>
        <v>1071.66</v>
      </c>
      <c r="L6490" s="330"/>
      <c r="M6490" s="262"/>
      <c r="N6490" s="262" t="n">
        <v>1210.95</v>
      </c>
      <c r="O6490" s="262" t="n">
        <v>13.8</v>
      </c>
      <c r="P6490" s="262" t="n">
        <v>2180</v>
      </c>
      <c r="Q6490" s="262" t="n">
        <v>1635</v>
      </c>
      <c r="R6490" s="331" t="n">
        <f aca="false">A6490*F6490</f>
        <v>0</v>
      </c>
    </row>
    <row r="6491" s="1" customFormat="true" ht="12.75" hidden="false" customHeight="false" outlineLevel="0" collapsed="false">
      <c r="A6491" s="262" t="n">
        <v>2</v>
      </c>
      <c r="B6491" s="332" t="s">
        <v>4958</v>
      </c>
      <c r="C6491" s="332" t="s">
        <v>3110</v>
      </c>
      <c r="D6491" s="332" t="s">
        <v>4959</v>
      </c>
      <c r="E6491" s="262"/>
      <c r="F6491" s="331"/>
      <c r="G6491" s="333" t="n">
        <v>790</v>
      </c>
      <c r="H6491" s="333" t="n">
        <f aca="false">A6491*G6491*(1-H6476/100)</f>
        <v>1580</v>
      </c>
      <c r="I6491" s="334" t="n">
        <v>658.125</v>
      </c>
      <c r="J6491" s="334" t="n">
        <f aca="false">(A6491*I6491)/J6476*K6476</f>
        <v>1194.75</v>
      </c>
      <c r="K6491" s="335" t="n">
        <f aca="false">H6491-J6491</f>
        <v>385.25</v>
      </c>
      <c r="L6491" s="330"/>
      <c r="M6491" s="262"/>
      <c r="N6491" s="262" t="n">
        <v>658.125</v>
      </c>
      <c r="O6491" s="262" t="n">
        <v>7.5</v>
      </c>
      <c r="P6491" s="262" t="n">
        <v>1316</v>
      </c>
      <c r="Q6491" s="262" t="n">
        <v>790</v>
      </c>
      <c r="R6491" s="331" t="n">
        <f aca="false">A6491*F6491</f>
        <v>0</v>
      </c>
    </row>
    <row r="6492" s="1" customFormat="true" ht="12.75" hidden="false" customHeight="false" outlineLevel="0" collapsed="false">
      <c r="A6492" s="336" t="n">
        <f aca="false">SUM(A6477:A6491)</f>
        <v>28</v>
      </c>
      <c r="B6492" s="336" t="s">
        <v>377</v>
      </c>
      <c r="C6492" s="336"/>
      <c r="D6492" s="336"/>
      <c r="E6492" s="336"/>
      <c r="F6492" s="337" t="n">
        <f aca="false">R6492</f>
        <v>390.9729</v>
      </c>
      <c r="G6492" s="338"/>
      <c r="H6492" s="339" t="n">
        <f aca="false">SUM(H6477:H6491)</f>
        <v>78283</v>
      </c>
      <c r="I6492" s="340"/>
      <c r="J6492" s="341" t="n">
        <f aca="false">SUM(J6477:J6491)</f>
        <v>52552.6865</v>
      </c>
      <c r="K6492" s="335" t="n">
        <f aca="false">SUM(K6477:K6491)</f>
        <v>25730.3135</v>
      </c>
      <c r="L6492" s="330"/>
      <c r="M6492" s="262"/>
      <c r="N6492" s="262"/>
      <c r="O6492" s="262"/>
      <c r="P6492" s="262"/>
      <c r="Q6492" s="262"/>
      <c r="R6492" s="331" t="n">
        <f aca="false">SUM(R6477:R6491)</f>
        <v>390.9729</v>
      </c>
    </row>
    <row r="6493" s="1" customFormat="true" ht="12.75" hidden="false" customHeight="false" outlineLevel="0" collapsed="false">
      <c r="A6493" s="262"/>
      <c r="B6493" s="272" t="s">
        <v>914</v>
      </c>
      <c r="C6493" s="342"/>
      <c r="D6493" s="342"/>
      <c r="E6493" s="262"/>
      <c r="F6493" s="262"/>
      <c r="G6493" s="333"/>
      <c r="H6493" s="343" t="n">
        <v>0</v>
      </c>
      <c r="I6493" s="344" t="n">
        <f aca="false">K6494/J6494</f>
        <v>0.489609860382685</v>
      </c>
      <c r="J6493" s="345"/>
      <c r="K6493" s="335"/>
      <c r="L6493" s="330"/>
      <c r="M6493" s="262"/>
      <c r="N6493" s="262"/>
      <c r="O6493" s="262"/>
      <c r="P6493" s="262"/>
      <c r="Q6493" s="262"/>
      <c r="R6493" s="331"/>
    </row>
    <row r="6494" s="1" customFormat="true" ht="13.5" hidden="false" customHeight="false" outlineLevel="0" collapsed="false">
      <c r="A6494" s="346"/>
      <c r="B6494" s="346" t="s">
        <v>915</v>
      </c>
      <c r="C6494" s="346"/>
      <c r="D6494" s="346"/>
      <c r="E6494" s="346"/>
      <c r="F6494" s="347"/>
      <c r="G6494" s="348"/>
      <c r="H6494" s="349" t="n">
        <f aca="false">SUM(H6492:H6493)</f>
        <v>78283</v>
      </c>
      <c r="I6494" s="350" t="n">
        <f aca="false">K6494/H6494</f>
        <v>0.328683283726991</v>
      </c>
      <c r="J6494" s="351" t="n">
        <f aca="false">SUM(J6492:J6493)</f>
        <v>52552.6865</v>
      </c>
      <c r="K6494" s="352" t="n">
        <f aca="false">H6494-J6494</f>
        <v>25730.3135</v>
      </c>
      <c r="L6494" s="330"/>
      <c r="M6494" s="262"/>
      <c r="N6494" s="262"/>
      <c r="O6494" s="262"/>
      <c r="P6494" s="262"/>
      <c r="Q6494" s="262"/>
      <c r="R6494" s="331"/>
    </row>
    <row r="6495" s="1" customFormat="true" ht="13.5" hidden="false" customHeight="false" outlineLevel="0" collapsed="false">
      <c r="A6495" s="262"/>
      <c r="B6495" s="332"/>
      <c r="C6495" s="342"/>
      <c r="D6495" s="342"/>
      <c r="E6495" s="262"/>
      <c r="F6495" s="262"/>
      <c r="G6495" s="262"/>
      <c r="H6495" s="262"/>
      <c r="I6495" s="354"/>
      <c r="J6495" s="354"/>
      <c r="K6495" s="355"/>
      <c r="L6495" s="330"/>
      <c r="M6495" s="262"/>
      <c r="N6495" s="262"/>
      <c r="O6495" s="262"/>
      <c r="P6495" s="262"/>
      <c r="Q6495" s="262"/>
      <c r="R6495" s="331"/>
    </row>
    <row r="6496" s="1" customFormat="true" ht="13.5" hidden="false" customHeight="false" outlineLevel="0" collapsed="false">
      <c r="A6496" s="322"/>
      <c r="B6496" s="323" t="s">
        <v>4929</v>
      </c>
      <c r="C6496" s="324" t="s">
        <v>4888</v>
      </c>
      <c r="D6496" s="325" t="n">
        <v>42823</v>
      </c>
      <c r="E6496" s="322"/>
      <c r="F6496" s="322" t="s">
        <v>5738</v>
      </c>
      <c r="G6496" s="324"/>
      <c r="H6496" s="326" t="n">
        <v>0</v>
      </c>
      <c r="I6496" s="327" t="s">
        <v>358</v>
      </c>
      <c r="J6496" s="328" t="n">
        <v>65</v>
      </c>
      <c r="K6496" s="329" t="n">
        <v>59</v>
      </c>
      <c r="L6496" s="330"/>
      <c r="M6496" s="262"/>
      <c r="N6496" s="262"/>
      <c r="O6496" s="262"/>
      <c r="P6496" s="262"/>
      <c r="Q6496" s="262"/>
      <c r="R6496" s="331"/>
    </row>
    <row r="6497" s="1" customFormat="true" ht="12.75" hidden="false" customHeight="false" outlineLevel="0" collapsed="false">
      <c r="A6497" s="262" t="n">
        <v>1</v>
      </c>
      <c r="B6497" s="332" t="s">
        <v>4932</v>
      </c>
      <c r="C6497" s="332" t="s">
        <v>3858</v>
      </c>
      <c r="D6497" s="332" t="s">
        <v>4933</v>
      </c>
      <c r="E6497" s="262"/>
      <c r="F6497" s="331" t="n">
        <v>30.78</v>
      </c>
      <c r="G6497" s="333" t="n">
        <v>7700</v>
      </c>
      <c r="H6497" s="333" t="n">
        <f aca="false">A6497*G6497*(1-H6496/100)</f>
        <v>7700</v>
      </c>
      <c r="I6497" s="334" t="n">
        <v>5703.75</v>
      </c>
      <c r="J6497" s="334" t="n">
        <f aca="false">(A6497*I6497)/J6496*K6496</f>
        <v>5177.25</v>
      </c>
      <c r="K6497" s="335" t="n">
        <f aca="false">H6497-J6497</f>
        <v>2522.75</v>
      </c>
      <c r="L6497" s="330"/>
      <c r="M6497" s="262"/>
      <c r="N6497" s="262" t="n">
        <v>5703.75</v>
      </c>
      <c r="O6497" s="262" t="n">
        <v>65</v>
      </c>
      <c r="P6497" s="262" t="n">
        <v>8560</v>
      </c>
      <c r="Q6497" s="262" t="n">
        <v>7700.0625</v>
      </c>
      <c r="R6497" s="331" t="n">
        <f aca="false">A6497*F6497</f>
        <v>30.78</v>
      </c>
    </row>
    <row r="6498" s="1" customFormat="true" ht="12.75" hidden="false" customHeight="false" outlineLevel="0" collapsed="false">
      <c r="A6498" s="336" t="n">
        <f aca="false">SUM(A6497:A6497)</f>
        <v>1</v>
      </c>
      <c r="B6498" s="336" t="s">
        <v>377</v>
      </c>
      <c r="C6498" s="336"/>
      <c r="D6498" s="336"/>
      <c r="E6498" s="336"/>
      <c r="F6498" s="337" t="n">
        <f aca="false">R6498</f>
        <v>30.78</v>
      </c>
      <c r="G6498" s="338"/>
      <c r="H6498" s="339" t="n">
        <f aca="false">SUM(H6497:H6497)</f>
        <v>7700</v>
      </c>
      <c r="I6498" s="340"/>
      <c r="J6498" s="341" t="n">
        <f aca="false">SUM(J6497:J6497)</f>
        <v>5177.25</v>
      </c>
      <c r="K6498" s="335" t="n">
        <f aca="false">SUM(K6497:K6497)</f>
        <v>2522.75</v>
      </c>
      <c r="L6498" s="330"/>
      <c r="M6498" s="262"/>
      <c r="N6498" s="262"/>
      <c r="O6498" s="262"/>
      <c r="P6498" s="262"/>
      <c r="Q6498" s="262"/>
      <c r="R6498" s="331" t="n">
        <f aca="false">SUM(R6497:R6497)</f>
        <v>30.78</v>
      </c>
    </row>
    <row r="6499" s="1" customFormat="true" ht="12.75" hidden="false" customHeight="false" outlineLevel="0" collapsed="false">
      <c r="A6499" s="262"/>
      <c r="B6499" s="272" t="s">
        <v>914</v>
      </c>
      <c r="C6499" s="342"/>
      <c r="D6499" s="342"/>
      <c r="E6499" s="262"/>
      <c r="F6499" s="262"/>
      <c r="G6499" s="333"/>
      <c r="H6499" s="343" t="n">
        <v>0</v>
      </c>
      <c r="I6499" s="344" t="n">
        <f aca="false">K6500/J6500</f>
        <v>0.48727606354725</v>
      </c>
      <c r="J6499" s="345"/>
      <c r="K6499" s="335"/>
      <c r="L6499" s="330"/>
      <c r="M6499" s="262"/>
      <c r="N6499" s="262"/>
      <c r="O6499" s="262"/>
      <c r="P6499" s="262"/>
      <c r="Q6499" s="262"/>
      <c r="R6499" s="331"/>
    </row>
    <row r="6500" s="1" customFormat="true" ht="13.5" hidden="false" customHeight="false" outlineLevel="0" collapsed="false">
      <c r="A6500" s="346"/>
      <c r="B6500" s="346" t="s">
        <v>915</v>
      </c>
      <c r="C6500" s="346"/>
      <c r="D6500" s="346"/>
      <c r="E6500" s="346"/>
      <c r="F6500" s="347"/>
      <c r="G6500" s="348"/>
      <c r="H6500" s="349" t="n">
        <f aca="false">SUM(H6498:H6499)</f>
        <v>7700</v>
      </c>
      <c r="I6500" s="350" t="n">
        <f aca="false">K6500/H6500</f>
        <v>0.32762987012987</v>
      </c>
      <c r="J6500" s="351" t="n">
        <f aca="false">SUM(J6498:J6499)</f>
        <v>5177.25</v>
      </c>
      <c r="K6500" s="352" t="n">
        <f aca="false">H6500-J6500</f>
        <v>2522.75</v>
      </c>
      <c r="L6500" s="330"/>
      <c r="M6500" s="262"/>
      <c r="N6500" s="262"/>
      <c r="O6500" s="262"/>
      <c r="P6500" s="262"/>
      <c r="Q6500" s="262"/>
      <c r="R6500" s="331"/>
    </row>
    <row r="6501" s="1" customFormat="true" ht="13.5" hidden="false" customHeight="false" outlineLevel="0" collapsed="false">
      <c r="A6501" s="262"/>
      <c r="B6501" s="332"/>
      <c r="C6501" s="342"/>
      <c r="D6501" s="342"/>
      <c r="E6501" s="262"/>
      <c r="F6501" s="262"/>
      <c r="G6501" s="262"/>
      <c r="H6501" s="262"/>
      <c r="I6501" s="354"/>
      <c r="J6501" s="354"/>
      <c r="K6501" s="355"/>
      <c r="L6501" s="330"/>
      <c r="M6501" s="262"/>
      <c r="N6501" s="262"/>
      <c r="O6501" s="262"/>
      <c r="P6501" s="262"/>
      <c r="Q6501" s="262"/>
      <c r="R6501" s="331"/>
    </row>
    <row r="6502" s="1" customFormat="true" ht="13.5" hidden="false" customHeight="false" outlineLevel="0" collapsed="false">
      <c r="A6502" s="322"/>
      <c r="B6502" s="323" t="s">
        <v>5748</v>
      </c>
      <c r="C6502" s="324" t="s">
        <v>4081</v>
      </c>
      <c r="D6502" s="325" t="n">
        <v>42823</v>
      </c>
      <c r="E6502" s="322"/>
      <c r="F6502" s="322" t="s">
        <v>5738</v>
      </c>
      <c r="G6502" s="324"/>
      <c r="H6502" s="326" t="n">
        <v>0</v>
      </c>
      <c r="I6502" s="327" t="s">
        <v>358</v>
      </c>
      <c r="J6502" s="328" t="n">
        <v>65</v>
      </c>
      <c r="K6502" s="329" t="n">
        <v>59</v>
      </c>
      <c r="L6502" s="330"/>
      <c r="M6502" s="262"/>
      <c r="N6502" s="262"/>
      <c r="O6502" s="262"/>
      <c r="P6502" s="262"/>
      <c r="Q6502" s="262"/>
      <c r="R6502" s="331"/>
    </row>
    <row r="6503" s="1" customFormat="true" ht="12.75" hidden="false" customHeight="false" outlineLevel="0" collapsed="false">
      <c r="A6503" s="262" t="n">
        <v>10</v>
      </c>
      <c r="B6503" s="332" t="s">
        <v>5749</v>
      </c>
      <c r="C6503" s="332" t="s">
        <v>5750</v>
      </c>
      <c r="D6503" s="332" t="s">
        <v>5751</v>
      </c>
      <c r="E6503" s="262"/>
      <c r="F6503" s="331" t="n">
        <v>16</v>
      </c>
      <c r="G6503" s="333" t="n">
        <v>2668</v>
      </c>
      <c r="H6503" s="333" t="n">
        <f aca="false">A6503*G6503*(1-H6502/100)</f>
        <v>26680</v>
      </c>
      <c r="I6503" s="334" t="n">
        <v>2134.08</v>
      </c>
      <c r="J6503" s="334" t="n">
        <f aca="false">(A6503*I6503)/J6502*K6502</f>
        <v>19370.88</v>
      </c>
      <c r="K6503" s="335" t="n">
        <f aca="false">H6503-J6503</f>
        <v>7309.12</v>
      </c>
      <c r="L6503" s="330"/>
      <c r="M6503" s="262"/>
      <c r="N6503" s="262" t="n">
        <v>2134.08</v>
      </c>
      <c r="O6503" s="262" t="n">
        <v>24.32</v>
      </c>
      <c r="P6503" s="262" t="n">
        <v>2987.712</v>
      </c>
      <c r="Q6503" s="262" t="n">
        <v>2881.008</v>
      </c>
      <c r="R6503" s="331" t="n">
        <f aca="false">A6503*F6503</f>
        <v>160</v>
      </c>
    </row>
    <row r="6504" s="1" customFormat="true" ht="12.75" hidden="false" customHeight="false" outlineLevel="0" collapsed="false">
      <c r="A6504" s="262" t="n">
        <v>10</v>
      </c>
      <c r="B6504" s="332" t="s">
        <v>5752</v>
      </c>
      <c r="C6504" s="332" t="s">
        <v>5753</v>
      </c>
      <c r="D6504" s="332" t="s">
        <v>5754</v>
      </c>
      <c r="E6504" s="262"/>
      <c r="F6504" s="331" t="n">
        <v>0.5</v>
      </c>
      <c r="G6504" s="333" t="n">
        <v>444</v>
      </c>
      <c r="H6504" s="333" t="n">
        <f aca="false">A6504*G6504*(1-H6502/100)</f>
        <v>4440</v>
      </c>
      <c r="I6504" s="334" t="n">
        <v>354.9</v>
      </c>
      <c r="J6504" s="334" t="n">
        <f aca="false">(A6504*I6504)/J6502*K6502</f>
        <v>3221.4</v>
      </c>
      <c r="K6504" s="335" t="n">
        <f aca="false">H6504-J6504</f>
        <v>1218.6</v>
      </c>
      <c r="L6504" s="330"/>
      <c r="M6504" s="262"/>
      <c r="N6504" s="262" t="n">
        <v>354.9</v>
      </c>
      <c r="O6504" s="262" t="n">
        <v>3.9</v>
      </c>
      <c r="P6504" s="262" t="n">
        <v>479.115</v>
      </c>
      <c r="Q6504" s="262" t="n">
        <v>479.115</v>
      </c>
      <c r="R6504" s="331" t="n">
        <f aca="false">A6504*F6504</f>
        <v>5</v>
      </c>
    </row>
    <row r="6505" s="1" customFormat="true" ht="12.75" hidden="false" customHeight="false" outlineLevel="0" collapsed="false">
      <c r="A6505" s="336" t="n">
        <f aca="false">SUM(A6503:A6504)</f>
        <v>20</v>
      </c>
      <c r="B6505" s="336" t="s">
        <v>377</v>
      </c>
      <c r="C6505" s="336"/>
      <c r="D6505" s="336"/>
      <c r="E6505" s="336"/>
      <c r="F6505" s="337" t="n">
        <f aca="false">R6505</f>
        <v>165</v>
      </c>
      <c r="G6505" s="338"/>
      <c r="H6505" s="339" t="n">
        <f aca="false">SUM(H6503:H6504)</f>
        <v>31120</v>
      </c>
      <c r="I6505" s="340"/>
      <c r="J6505" s="341" t="n">
        <f aca="false">SUM(J6503:J6504)</f>
        <v>22592.28</v>
      </c>
      <c r="K6505" s="335" t="n">
        <f aca="false">SUM(K6503:K6504)</f>
        <v>8527.72</v>
      </c>
      <c r="L6505" s="330"/>
      <c r="M6505" s="262"/>
      <c r="N6505" s="262"/>
      <c r="O6505" s="262"/>
      <c r="P6505" s="262"/>
      <c r="Q6505" s="262"/>
      <c r="R6505" s="331" t="n">
        <f aca="false">SUM(R6503:R6504)</f>
        <v>165</v>
      </c>
    </row>
    <row r="6506" s="1" customFormat="true" ht="12.75" hidden="false" customHeight="false" outlineLevel="0" collapsed="false">
      <c r="A6506" s="262"/>
      <c r="B6506" s="272" t="s">
        <v>914</v>
      </c>
      <c r="C6506" s="342"/>
      <c r="D6506" s="342"/>
      <c r="E6506" s="262"/>
      <c r="F6506" s="262"/>
      <c r="G6506" s="333"/>
      <c r="H6506" s="343" t="n">
        <v>0</v>
      </c>
      <c r="I6506" s="344" t="n">
        <f aca="false">K6507/J6507</f>
        <v>0.377461681600971</v>
      </c>
      <c r="J6506" s="345"/>
      <c r="K6506" s="335"/>
      <c r="L6506" s="330"/>
      <c r="M6506" s="262"/>
      <c r="N6506" s="262"/>
      <c r="O6506" s="262"/>
      <c r="P6506" s="262"/>
      <c r="Q6506" s="262"/>
      <c r="R6506" s="331"/>
    </row>
    <row r="6507" s="1" customFormat="true" ht="13.5" hidden="false" customHeight="false" outlineLevel="0" collapsed="false">
      <c r="A6507" s="346"/>
      <c r="B6507" s="346" t="s">
        <v>915</v>
      </c>
      <c r="C6507" s="346"/>
      <c r="D6507" s="346"/>
      <c r="E6507" s="346"/>
      <c r="F6507" s="347"/>
      <c r="G6507" s="348"/>
      <c r="H6507" s="349" t="n">
        <f aca="false">SUM(H6505:H6506)</f>
        <v>31120</v>
      </c>
      <c r="I6507" s="350" t="n">
        <f aca="false">K6507/H6507</f>
        <v>0.274026992287918</v>
      </c>
      <c r="J6507" s="351" t="n">
        <f aca="false">SUM(J6505:J6506)</f>
        <v>22592.28</v>
      </c>
      <c r="K6507" s="352" t="n">
        <f aca="false">H6507-J6507</f>
        <v>8527.72</v>
      </c>
      <c r="L6507" s="330"/>
      <c r="M6507" s="262"/>
      <c r="N6507" s="262"/>
      <c r="O6507" s="262"/>
      <c r="P6507" s="262"/>
      <c r="Q6507" s="262"/>
      <c r="R6507" s="331"/>
    </row>
    <row r="6508" s="1" customFormat="true" ht="13.5" hidden="false" customHeight="false" outlineLevel="0" collapsed="false">
      <c r="A6508" s="262"/>
      <c r="B6508" s="332"/>
      <c r="C6508" s="342"/>
      <c r="D6508" s="342"/>
      <c r="E6508" s="262"/>
      <c r="F6508" s="262"/>
      <c r="G6508" s="262"/>
      <c r="H6508" s="262"/>
      <c r="I6508" s="354"/>
      <c r="J6508" s="354"/>
      <c r="K6508" s="355"/>
      <c r="L6508" s="330"/>
      <c r="M6508" s="262"/>
      <c r="N6508" s="262"/>
      <c r="O6508" s="262"/>
      <c r="P6508" s="262"/>
      <c r="Q6508" s="262"/>
      <c r="R6508" s="331"/>
    </row>
    <row r="6509" s="1" customFormat="true" ht="13.5" hidden="false" customHeight="false" outlineLevel="0" collapsed="false">
      <c r="A6509" s="322"/>
      <c r="B6509" s="323" t="s">
        <v>5755</v>
      </c>
      <c r="C6509" s="324"/>
      <c r="D6509" s="325" t="n">
        <v>42823</v>
      </c>
      <c r="E6509" s="322"/>
      <c r="F6509" s="322" t="s">
        <v>5756</v>
      </c>
      <c r="G6509" s="324"/>
      <c r="H6509" s="326" t="n">
        <v>0</v>
      </c>
      <c r="I6509" s="327" t="s">
        <v>358</v>
      </c>
      <c r="J6509" s="328" t="n">
        <v>65</v>
      </c>
      <c r="K6509" s="329" t="n">
        <v>59</v>
      </c>
      <c r="L6509" s="330"/>
      <c r="M6509" s="262"/>
      <c r="N6509" s="262"/>
      <c r="O6509" s="262"/>
      <c r="P6509" s="262"/>
      <c r="Q6509" s="262"/>
      <c r="R6509" s="331"/>
    </row>
    <row r="6510" s="1" customFormat="true" ht="12.75" hidden="false" customHeight="false" outlineLevel="0" collapsed="false">
      <c r="A6510" s="262" t="n">
        <v>12</v>
      </c>
      <c r="B6510" s="332" t="s">
        <v>4968</v>
      </c>
      <c r="C6510" s="332" t="s">
        <v>3234</v>
      </c>
      <c r="D6510" s="332" t="s">
        <v>4969</v>
      </c>
      <c r="E6510" s="262"/>
      <c r="F6510" s="331" t="n">
        <v>0.6</v>
      </c>
      <c r="G6510" s="333" t="n">
        <v>438</v>
      </c>
      <c r="H6510" s="333" t="n">
        <f aca="false">A6510*G6510*(1-H6509/100)</f>
        <v>5256</v>
      </c>
      <c r="I6510" s="334" t="n">
        <v>324.675</v>
      </c>
      <c r="J6510" s="334" t="n">
        <f aca="false">(A6510*I6510)/J6509*K6509</f>
        <v>3536.46</v>
      </c>
      <c r="K6510" s="335" t="n">
        <f aca="false">H6510-J6510</f>
        <v>1719.54</v>
      </c>
      <c r="L6510" s="330"/>
      <c r="M6510" s="262"/>
      <c r="N6510" s="262" t="n">
        <v>324.675</v>
      </c>
      <c r="O6510" s="262" t="n">
        <v>3.7</v>
      </c>
      <c r="P6510" s="262" t="n">
        <v>580</v>
      </c>
      <c r="Q6510" s="262" t="n">
        <v>438</v>
      </c>
      <c r="R6510" s="331" t="n">
        <f aca="false">A6510*F6510</f>
        <v>7.2</v>
      </c>
    </row>
    <row r="6511" s="1" customFormat="true" ht="12.75" hidden="false" customHeight="false" outlineLevel="0" collapsed="false">
      <c r="A6511" s="262" t="n">
        <v>11</v>
      </c>
      <c r="B6511" s="332" t="s">
        <v>1805</v>
      </c>
      <c r="C6511" s="332" t="s">
        <v>1806</v>
      </c>
      <c r="D6511" s="332" t="s">
        <v>1807</v>
      </c>
      <c r="E6511" s="262"/>
      <c r="F6511" s="331" t="n">
        <v>1.1</v>
      </c>
      <c r="G6511" s="333" t="n">
        <v>474</v>
      </c>
      <c r="H6511" s="333" t="n">
        <f aca="false">A6511*G6511*(1-H6509/100)</f>
        <v>5214</v>
      </c>
      <c r="I6511" s="334" t="n">
        <v>351</v>
      </c>
      <c r="J6511" s="334" t="n">
        <f aca="false">(A6511*I6511)/J6509*K6509</f>
        <v>3504.6</v>
      </c>
      <c r="K6511" s="335" t="n">
        <f aca="false">H6511-J6511</f>
        <v>1709.4</v>
      </c>
      <c r="L6511" s="330"/>
      <c r="M6511" s="262"/>
      <c r="N6511" s="262" t="n">
        <v>351</v>
      </c>
      <c r="O6511" s="262" t="n">
        <v>4</v>
      </c>
      <c r="P6511" s="262" t="n">
        <v>630</v>
      </c>
      <c r="Q6511" s="262" t="n">
        <v>474</v>
      </c>
      <c r="R6511" s="331" t="n">
        <f aca="false">A6511*F6511</f>
        <v>12.1</v>
      </c>
    </row>
    <row r="6512" s="1" customFormat="true" ht="12.75" hidden="false" customHeight="false" outlineLevel="0" collapsed="false">
      <c r="A6512" s="262" t="n">
        <v>9</v>
      </c>
      <c r="B6512" s="332" t="s">
        <v>5339</v>
      </c>
      <c r="C6512" s="332" t="s">
        <v>1806</v>
      </c>
      <c r="D6512" s="332" t="s">
        <v>5340</v>
      </c>
      <c r="E6512" s="262"/>
      <c r="F6512" s="331" t="n">
        <v>1.46</v>
      </c>
      <c r="G6512" s="333" t="n">
        <v>689</v>
      </c>
      <c r="H6512" s="333" t="n">
        <f aca="false">A6512*G6512*(1-H6509/100)</f>
        <v>6201</v>
      </c>
      <c r="I6512" s="334" t="n">
        <v>510.705</v>
      </c>
      <c r="J6512" s="334" t="n">
        <f aca="false">(A6512*I6512)/J6509*K6509</f>
        <v>4172.067</v>
      </c>
      <c r="K6512" s="335" t="n">
        <f aca="false">H6512-J6512</f>
        <v>2028.933</v>
      </c>
      <c r="L6512" s="330"/>
      <c r="M6512" s="262"/>
      <c r="N6512" s="262" t="n">
        <v>510.705</v>
      </c>
      <c r="O6512" s="262" t="n">
        <v>5.82</v>
      </c>
      <c r="P6512" s="262" t="n">
        <v>920</v>
      </c>
      <c r="Q6512" s="262" t="n">
        <v>689</v>
      </c>
      <c r="R6512" s="331" t="n">
        <f aca="false">A6512*F6512</f>
        <v>13.14</v>
      </c>
    </row>
    <row r="6513" s="1" customFormat="true" ht="12.75" hidden="false" customHeight="false" outlineLevel="0" collapsed="false">
      <c r="A6513" s="262" t="n">
        <v>6</v>
      </c>
      <c r="B6513" s="332" t="s">
        <v>2618</v>
      </c>
      <c r="C6513" s="332" t="s">
        <v>1806</v>
      </c>
      <c r="D6513" s="332" t="s">
        <v>2619</v>
      </c>
      <c r="E6513" s="262"/>
      <c r="F6513" s="331" t="n">
        <v>0.96</v>
      </c>
      <c r="G6513" s="333" t="n">
        <v>829</v>
      </c>
      <c r="H6513" s="333" t="n">
        <f aca="false">A6513*G6513*(1-H6509/100)</f>
        <v>4974</v>
      </c>
      <c r="I6513" s="334" t="n">
        <v>614.25</v>
      </c>
      <c r="J6513" s="334" t="n">
        <f aca="false">(A6513*I6513)/J6509*K6509</f>
        <v>3345.3</v>
      </c>
      <c r="K6513" s="335" t="n">
        <f aca="false">H6513-J6513</f>
        <v>1628.7</v>
      </c>
      <c r="L6513" s="330"/>
      <c r="M6513" s="262"/>
      <c r="N6513" s="262" t="n">
        <v>614.25</v>
      </c>
      <c r="O6513" s="262" t="n">
        <v>7</v>
      </c>
      <c r="P6513" s="262" t="n">
        <v>1110</v>
      </c>
      <c r="Q6513" s="262" t="n">
        <v>829</v>
      </c>
      <c r="R6513" s="331" t="n">
        <f aca="false">A6513*F6513</f>
        <v>5.76</v>
      </c>
    </row>
    <row r="6514" s="1" customFormat="true" ht="12.75" hidden="false" customHeight="false" outlineLevel="0" collapsed="false">
      <c r="A6514" s="262" t="n">
        <v>4</v>
      </c>
      <c r="B6514" s="332" t="s">
        <v>1569</v>
      </c>
      <c r="C6514" s="332" t="s">
        <v>1570</v>
      </c>
      <c r="D6514" s="332" t="s">
        <v>1571</v>
      </c>
      <c r="E6514" s="262"/>
      <c r="F6514" s="331" t="n">
        <v>1.9</v>
      </c>
      <c r="G6514" s="333" t="n">
        <v>770</v>
      </c>
      <c r="H6514" s="333" t="n">
        <f aca="false">A6514*G6514*(1-H6509/100)</f>
        <v>3080</v>
      </c>
      <c r="I6514" s="334" t="n">
        <v>570.375</v>
      </c>
      <c r="J6514" s="334" t="n">
        <f aca="false">(A6514*I6514)/J6509*K6509</f>
        <v>2070.9</v>
      </c>
      <c r="K6514" s="335" t="n">
        <f aca="false">H6514-J6514</f>
        <v>1009.1</v>
      </c>
      <c r="L6514" s="330"/>
      <c r="M6514" s="262"/>
      <c r="N6514" s="262" t="n">
        <v>570.375</v>
      </c>
      <c r="O6514" s="262" t="n">
        <v>6.5</v>
      </c>
      <c r="P6514" s="262" t="n">
        <v>1030</v>
      </c>
      <c r="Q6514" s="262" t="n">
        <v>770</v>
      </c>
      <c r="R6514" s="331" t="n">
        <f aca="false">A6514*F6514</f>
        <v>7.6</v>
      </c>
    </row>
    <row r="6515" s="1" customFormat="true" ht="12.75" hidden="false" customHeight="false" outlineLevel="0" collapsed="false">
      <c r="A6515" s="262" t="n">
        <v>4</v>
      </c>
      <c r="B6515" s="332" t="s">
        <v>1749</v>
      </c>
      <c r="C6515" s="332" t="s">
        <v>1570</v>
      </c>
      <c r="D6515" s="332" t="s">
        <v>1750</v>
      </c>
      <c r="E6515" s="262"/>
      <c r="F6515" s="331" t="n">
        <v>1.83</v>
      </c>
      <c r="G6515" s="333" t="n">
        <v>711</v>
      </c>
      <c r="H6515" s="333" t="n">
        <f aca="false">A6515*G6515*(1-H6509/100)</f>
        <v>2844</v>
      </c>
      <c r="I6515" s="334" t="n">
        <v>526.5</v>
      </c>
      <c r="J6515" s="334" t="n">
        <f aca="false">(A6515*I6515)/J6509*K6509</f>
        <v>1911.6</v>
      </c>
      <c r="K6515" s="335" t="n">
        <f aca="false">H6515-J6515</f>
        <v>932.4</v>
      </c>
      <c r="L6515" s="330"/>
      <c r="M6515" s="262"/>
      <c r="N6515" s="262" t="n">
        <v>526.5</v>
      </c>
      <c r="O6515" s="262" t="n">
        <v>6</v>
      </c>
      <c r="P6515" s="262" t="n">
        <v>950</v>
      </c>
      <c r="Q6515" s="262" t="n">
        <v>711</v>
      </c>
      <c r="R6515" s="331" t="n">
        <f aca="false">A6515*F6515</f>
        <v>7.32</v>
      </c>
    </row>
    <row r="6516" s="1" customFormat="true" ht="12.75" hidden="false" customHeight="false" outlineLevel="0" collapsed="false">
      <c r="A6516" s="262" t="n">
        <v>70</v>
      </c>
      <c r="B6516" s="332" t="s">
        <v>2472</v>
      </c>
      <c r="C6516" s="332" t="s">
        <v>4912</v>
      </c>
      <c r="D6516" s="332" t="s">
        <v>2474</v>
      </c>
      <c r="E6516" s="262"/>
      <c r="F6516" s="331" t="n">
        <v>0.03</v>
      </c>
      <c r="G6516" s="333" t="n">
        <v>154</v>
      </c>
      <c r="H6516" s="333" t="n">
        <f aca="false">A6516*G6516*(1-H6509/100)</f>
        <v>10780</v>
      </c>
      <c r="I6516" s="334" t="n">
        <v>114.075</v>
      </c>
      <c r="J6516" s="334" t="n">
        <f aca="false">(A6516*I6516)/J6509*K6509</f>
        <v>7248.15</v>
      </c>
      <c r="K6516" s="335" t="n">
        <f aca="false">H6516-J6516</f>
        <v>3531.85</v>
      </c>
      <c r="L6516" s="330"/>
      <c r="M6516" s="262"/>
      <c r="N6516" s="262" t="n">
        <v>114.075</v>
      </c>
      <c r="O6516" s="262" t="n">
        <v>1.3</v>
      </c>
      <c r="P6516" s="262" t="n">
        <v>210</v>
      </c>
      <c r="Q6516" s="262" t="n">
        <v>154</v>
      </c>
      <c r="R6516" s="331" t="n">
        <f aca="false">A6516*F6516</f>
        <v>2.1</v>
      </c>
    </row>
    <row r="6517" s="1" customFormat="true" ht="12.75" hidden="false" customHeight="false" outlineLevel="0" collapsed="false">
      <c r="A6517" s="336" t="n">
        <f aca="false">SUM(A6510:A6516)</f>
        <v>116</v>
      </c>
      <c r="B6517" s="336" t="s">
        <v>377</v>
      </c>
      <c r="C6517" s="336"/>
      <c r="D6517" s="336"/>
      <c r="E6517" s="336"/>
      <c r="F6517" s="337" t="n">
        <f aca="false">R6517</f>
        <v>55.22</v>
      </c>
      <c r="G6517" s="338"/>
      <c r="H6517" s="339" t="n">
        <f aca="false">SUM(H6510:H6516)</f>
        <v>38349</v>
      </c>
      <c r="I6517" s="340"/>
      <c r="J6517" s="341" t="n">
        <f aca="false">SUM(J6510:J6516)</f>
        <v>25789.077</v>
      </c>
      <c r="K6517" s="335" t="n">
        <f aca="false">SUM(K6510:K6516)</f>
        <v>12559.923</v>
      </c>
      <c r="L6517" s="330"/>
      <c r="M6517" s="262"/>
      <c r="N6517" s="262"/>
      <c r="O6517" s="262"/>
      <c r="P6517" s="262"/>
      <c r="Q6517" s="262"/>
      <c r="R6517" s="331" t="n">
        <f aca="false">SUM(R6510:R6516)</f>
        <v>55.22</v>
      </c>
    </row>
    <row r="6518" s="1" customFormat="true" ht="12.75" hidden="false" customHeight="false" outlineLevel="0" collapsed="false">
      <c r="A6518" s="262"/>
      <c r="B6518" s="272" t="s">
        <v>914</v>
      </c>
      <c r="C6518" s="342"/>
      <c r="D6518" s="342"/>
      <c r="E6518" s="262"/>
      <c r="F6518" s="262"/>
      <c r="G6518" s="333"/>
      <c r="H6518" s="343" t="n">
        <v>0</v>
      </c>
      <c r="I6518" s="344" t="n">
        <f aca="false">K6519/J6519</f>
        <v>0.487024913687295</v>
      </c>
      <c r="J6518" s="345"/>
      <c r="K6518" s="335"/>
      <c r="L6518" s="330"/>
      <c r="M6518" s="262"/>
      <c r="N6518" s="262"/>
      <c r="O6518" s="262"/>
      <c r="P6518" s="262"/>
      <c r="Q6518" s="262"/>
      <c r="R6518" s="331"/>
    </row>
    <row r="6519" s="1" customFormat="true" ht="13.5" hidden="false" customHeight="false" outlineLevel="0" collapsed="false">
      <c r="A6519" s="346"/>
      <c r="B6519" s="346" t="s">
        <v>915</v>
      </c>
      <c r="C6519" s="346"/>
      <c r="D6519" s="346"/>
      <c r="E6519" s="346"/>
      <c r="F6519" s="347"/>
      <c r="G6519" s="348"/>
      <c r="H6519" s="349" t="n">
        <f aca="false">SUM(H6517:H6518)</f>
        <v>38349</v>
      </c>
      <c r="I6519" s="350" t="n">
        <f aca="false">K6519/H6519</f>
        <v>0.327516310725182</v>
      </c>
      <c r="J6519" s="351" t="n">
        <f aca="false">SUM(J6517:J6518)</f>
        <v>25789.077</v>
      </c>
      <c r="K6519" s="352" t="n">
        <f aca="false">H6519-J6519</f>
        <v>12559.923</v>
      </c>
      <c r="L6519" s="330"/>
      <c r="M6519" s="262"/>
      <c r="N6519" s="262"/>
      <c r="O6519" s="262"/>
      <c r="P6519" s="262"/>
      <c r="Q6519" s="262"/>
      <c r="R6519" s="331"/>
    </row>
    <row r="6520" s="1" customFormat="true" ht="13.5" hidden="false" customHeight="false" outlineLevel="0" collapsed="false">
      <c r="A6520" s="262"/>
      <c r="B6520" s="332"/>
      <c r="C6520" s="342"/>
      <c r="D6520" s="342"/>
      <c r="E6520" s="262"/>
      <c r="F6520" s="262"/>
      <c r="G6520" s="262"/>
      <c r="H6520" s="262"/>
      <c r="I6520" s="354"/>
      <c r="J6520" s="354"/>
      <c r="K6520" s="355"/>
      <c r="L6520" s="330"/>
      <c r="M6520" s="262"/>
      <c r="N6520" s="262"/>
      <c r="O6520" s="262"/>
      <c r="P6520" s="262"/>
      <c r="Q6520" s="262"/>
      <c r="R6520" s="331"/>
    </row>
    <row r="6521" s="1" customFormat="true" ht="13.5" hidden="false" customHeight="false" outlineLevel="0" collapsed="false">
      <c r="A6521" s="322"/>
      <c r="B6521" s="323" t="s">
        <v>4607</v>
      </c>
      <c r="C6521" s="324" t="s">
        <v>5757</v>
      </c>
      <c r="D6521" s="325" t="n">
        <v>42823</v>
      </c>
      <c r="E6521" s="322"/>
      <c r="F6521" s="322" t="s">
        <v>5756</v>
      </c>
      <c r="G6521" s="324"/>
      <c r="H6521" s="326" t="n">
        <v>0</v>
      </c>
      <c r="I6521" s="327" t="s">
        <v>358</v>
      </c>
      <c r="J6521" s="328" t="n">
        <v>65</v>
      </c>
      <c r="K6521" s="329" t="n">
        <v>59</v>
      </c>
      <c r="L6521" s="330"/>
      <c r="M6521" s="262"/>
      <c r="N6521" s="262"/>
      <c r="O6521" s="262"/>
      <c r="P6521" s="262"/>
      <c r="Q6521" s="262"/>
      <c r="R6521" s="331"/>
    </row>
    <row r="6522" s="1" customFormat="true" ht="12.75" hidden="false" customHeight="false" outlineLevel="0" collapsed="false">
      <c r="A6522" s="262" t="n">
        <v>4</v>
      </c>
      <c r="B6522" s="332" t="s">
        <v>3241</v>
      </c>
      <c r="C6522" s="332" t="s">
        <v>3242</v>
      </c>
      <c r="D6522" s="332" t="s">
        <v>3243</v>
      </c>
      <c r="E6522" s="262"/>
      <c r="F6522" s="331" t="n">
        <v>4</v>
      </c>
      <c r="G6522" s="333" t="n">
        <v>2184</v>
      </c>
      <c r="H6522" s="333" t="n">
        <f aca="false">A6522*G6522*(1-H6521/100)</f>
        <v>8736</v>
      </c>
      <c r="I6522" s="334" t="n">
        <v>1365</v>
      </c>
      <c r="J6522" s="334" t="n">
        <f aca="false">(A6522*I6522)/J6521*K6521</f>
        <v>4956</v>
      </c>
      <c r="K6522" s="335" t="n">
        <f aca="false">H6522-J6522</f>
        <v>3780</v>
      </c>
      <c r="L6522" s="330"/>
      <c r="M6522" s="262"/>
      <c r="N6522" s="262" t="n">
        <v>1365</v>
      </c>
      <c r="O6522" s="262" t="n">
        <v>15</v>
      </c>
      <c r="P6522" s="262" t="n">
        <v>2184</v>
      </c>
      <c r="Q6522" s="262" t="n">
        <v>2184</v>
      </c>
      <c r="R6522" s="331" t="n">
        <f aca="false">A6522*F6522</f>
        <v>16</v>
      </c>
    </row>
    <row r="6523" s="1" customFormat="true" ht="12.75" hidden="false" customHeight="false" outlineLevel="0" collapsed="false">
      <c r="A6523" s="336" t="n">
        <f aca="false">SUM(A6522:A6522)</f>
        <v>4</v>
      </c>
      <c r="B6523" s="336" t="s">
        <v>377</v>
      </c>
      <c r="C6523" s="336"/>
      <c r="D6523" s="336"/>
      <c r="E6523" s="336"/>
      <c r="F6523" s="337" t="n">
        <f aca="false">R6523</f>
        <v>16</v>
      </c>
      <c r="G6523" s="338"/>
      <c r="H6523" s="339" t="n">
        <f aca="false">SUM(H6522:H6522)</f>
        <v>8736</v>
      </c>
      <c r="I6523" s="340"/>
      <c r="J6523" s="341" t="n">
        <f aca="false">SUM(J6522:J6522)</f>
        <v>4956</v>
      </c>
      <c r="K6523" s="335" t="n">
        <f aca="false">SUM(K6522:K6522)</f>
        <v>3780</v>
      </c>
      <c r="L6523" s="330"/>
      <c r="M6523" s="262"/>
      <c r="N6523" s="262"/>
      <c r="O6523" s="262"/>
      <c r="P6523" s="262"/>
      <c r="Q6523" s="262"/>
      <c r="R6523" s="331" t="n">
        <f aca="false">SUM(R6522:R6522)</f>
        <v>16</v>
      </c>
    </row>
    <row r="6524" s="1" customFormat="true" ht="12.75" hidden="false" customHeight="false" outlineLevel="0" collapsed="false">
      <c r="A6524" s="262"/>
      <c r="B6524" s="272" t="s">
        <v>914</v>
      </c>
      <c r="C6524" s="342"/>
      <c r="D6524" s="342"/>
      <c r="E6524" s="262"/>
      <c r="F6524" s="262"/>
      <c r="G6524" s="333"/>
      <c r="H6524" s="343" t="n">
        <v>0</v>
      </c>
      <c r="I6524" s="344" t="n">
        <f aca="false">K6525/J6525</f>
        <v>0.76271186440678</v>
      </c>
      <c r="J6524" s="345"/>
      <c r="K6524" s="335"/>
      <c r="L6524" s="330"/>
      <c r="M6524" s="262"/>
      <c r="N6524" s="262"/>
      <c r="O6524" s="262"/>
      <c r="P6524" s="262"/>
      <c r="Q6524" s="262"/>
      <c r="R6524" s="331"/>
    </row>
    <row r="6525" s="1" customFormat="true" ht="13.5" hidden="false" customHeight="false" outlineLevel="0" collapsed="false">
      <c r="A6525" s="346"/>
      <c r="B6525" s="346" t="s">
        <v>915</v>
      </c>
      <c r="C6525" s="346"/>
      <c r="D6525" s="346"/>
      <c r="E6525" s="346"/>
      <c r="F6525" s="347"/>
      <c r="G6525" s="348"/>
      <c r="H6525" s="349" t="n">
        <f aca="false">SUM(H6523:H6524)</f>
        <v>8736</v>
      </c>
      <c r="I6525" s="350" t="n">
        <f aca="false">K6525/H6525</f>
        <v>0.432692307692308</v>
      </c>
      <c r="J6525" s="351" t="n">
        <f aca="false">SUM(J6523:J6524)</f>
        <v>4956</v>
      </c>
      <c r="K6525" s="352" t="n">
        <f aca="false">H6525-J6525</f>
        <v>3780</v>
      </c>
      <c r="L6525" s="330"/>
      <c r="M6525" s="262"/>
      <c r="N6525" s="262"/>
      <c r="O6525" s="262"/>
      <c r="P6525" s="262"/>
      <c r="Q6525" s="262"/>
      <c r="R6525" s="331"/>
    </row>
    <row r="6526" s="1" customFormat="true" ht="13.5" hidden="false" customHeight="false" outlineLevel="0" collapsed="false">
      <c r="A6526" s="262"/>
      <c r="B6526" s="332"/>
      <c r="C6526" s="342"/>
      <c r="D6526" s="342"/>
      <c r="E6526" s="262"/>
      <c r="F6526" s="262"/>
      <c r="G6526" s="262"/>
      <c r="H6526" s="262"/>
      <c r="I6526" s="354"/>
      <c r="J6526" s="354"/>
      <c r="K6526" s="355"/>
      <c r="L6526" s="330"/>
      <c r="M6526" s="262"/>
      <c r="N6526" s="262"/>
      <c r="O6526" s="262"/>
      <c r="P6526" s="262"/>
      <c r="Q6526" s="262"/>
      <c r="R6526" s="331"/>
    </row>
    <row r="6527" s="1" customFormat="true" ht="13.5" hidden="false" customHeight="false" outlineLevel="0" collapsed="false">
      <c r="A6527" s="322"/>
      <c r="B6527" s="323" t="s">
        <v>1949</v>
      </c>
      <c r="C6527" s="324" t="s">
        <v>5758</v>
      </c>
      <c r="D6527" s="325" t="n">
        <v>42823</v>
      </c>
      <c r="E6527" s="322"/>
      <c r="F6527" s="322" t="s">
        <v>5759</v>
      </c>
      <c r="G6527" s="324"/>
      <c r="H6527" s="326" t="n">
        <v>0</v>
      </c>
      <c r="I6527" s="327" t="s">
        <v>358</v>
      </c>
      <c r="J6527" s="328" t="n">
        <v>65</v>
      </c>
      <c r="K6527" s="329" t="n">
        <v>59</v>
      </c>
      <c r="L6527" s="330"/>
      <c r="M6527" s="262"/>
      <c r="N6527" s="262"/>
      <c r="O6527" s="262"/>
      <c r="P6527" s="262"/>
      <c r="Q6527" s="262"/>
      <c r="R6527" s="331"/>
    </row>
    <row r="6528" s="1" customFormat="true" ht="12.75" hidden="false" customHeight="false" outlineLevel="0" collapsed="false">
      <c r="A6528" s="262" t="n">
        <v>16</v>
      </c>
      <c r="B6528" s="332" t="s">
        <v>2337</v>
      </c>
      <c r="C6528" s="332" t="s">
        <v>5760</v>
      </c>
      <c r="D6528" s="332" t="s">
        <v>2174</v>
      </c>
      <c r="E6528" s="262"/>
      <c r="F6528" s="331"/>
      <c r="G6528" s="333" t="n">
        <v>31</v>
      </c>
      <c r="H6528" s="333" t="n">
        <f aca="false">A6528*G6528*(1-H6527/100)</f>
        <v>496</v>
      </c>
      <c r="I6528" s="334" t="n">
        <v>20.735</v>
      </c>
      <c r="J6528" s="334" t="n">
        <f aca="false">(A6528*I6528)/J6527*K6527</f>
        <v>301.136</v>
      </c>
      <c r="K6528" s="335" t="n">
        <f aca="false">H6528-J6528</f>
        <v>194.864</v>
      </c>
      <c r="L6528" s="330"/>
      <c r="M6528" s="262"/>
      <c r="N6528" s="262" t="n">
        <v>20.735</v>
      </c>
      <c r="O6528" s="262" t="n">
        <v>0.22</v>
      </c>
      <c r="P6528" s="262" t="n">
        <v>40</v>
      </c>
      <c r="Q6528" s="262" t="n">
        <v>31</v>
      </c>
      <c r="R6528" s="331" t="n">
        <f aca="false">A6528*F6528</f>
        <v>0</v>
      </c>
    </row>
    <row r="6529" s="1" customFormat="true" ht="12.75" hidden="false" customHeight="false" outlineLevel="0" collapsed="false">
      <c r="A6529" s="262" t="n">
        <v>52</v>
      </c>
      <c r="B6529" s="332" t="s">
        <v>5761</v>
      </c>
      <c r="C6529" s="332" t="s">
        <v>5762</v>
      </c>
      <c r="D6529" s="332" t="s">
        <v>5763</v>
      </c>
      <c r="E6529" s="262"/>
      <c r="F6529" s="331" t="n">
        <v>0.14</v>
      </c>
      <c r="G6529" s="333" t="n">
        <v>36</v>
      </c>
      <c r="H6529" s="333" t="n">
        <f aca="false">A6529*G6529*(1-H6527/100)</f>
        <v>1872</v>
      </c>
      <c r="I6529" s="334" t="n">
        <v>24.57</v>
      </c>
      <c r="J6529" s="334" t="n">
        <f aca="false">(A6529*I6529)/J6527*K6527</f>
        <v>1159.704</v>
      </c>
      <c r="K6529" s="335" t="n">
        <f aca="false">H6529-J6529</f>
        <v>712.296</v>
      </c>
      <c r="L6529" s="330"/>
      <c r="M6529" s="262"/>
      <c r="N6529" s="262" t="n">
        <v>24.57</v>
      </c>
      <c r="O6529" s="262" t="n">
        <v>0.27</v>
      </c>
      <c r="P6529" s="262" t="n">
        <v>36.855</v>
      </c>
      <c r="Q6529" s="262" t="n">
        <v>35.6265</v>
      </c>
      <c r="R6529" s="331" t="n">
        <f aca="false">A6529*F6529</f>
        <v>7.28</v>
      </c>
    </row>
    <row r="6530" s="1" customFormat="true" ht="12.75" hidden="false" customHeight="false" outlineLevel="0" collapsed="false">
      <c r="A6530" s="262"/>
      <c r="B6530" s="272" t="s">
        <v>1365</v>
      </c>
      <c r="C6530" s="332"/>
      <c r="D6530" s="332"/>
      <c r="E6530" s="262"/>
      <c r="F6530" s="331"/>
      <c r="G6530" s="333"/>
      <c r="H6530" s="333"/>
      <c r="I6530" s="334"/>
      <c r="J6530" s="334"/>
      <c r="K6530" s="335"/>
      <c r="L6530" s="330"/>
      <c r="M6530" s="262"/>
      <c r="N6530" s="262"/>
      <c r="O6530" s="262"/>
      <c r="P6530" s="262"/>
      <c r="Q6530" s="262"/>
      <c r="R6530" s="331"/>
    </row>
    <row r="6531" s="1" customFormat="true" ht="12.75" hidden="false" customHeight="false" outlineLevel="0" collapsed="false">
      <c r="A6531" s="262" t="n">
        <v>4</v>
      </c>
      <c r="B6531" s="332" t="s">
        <v>5653</v>
      </c>
      <c r="C6531" s="332" t="s">
        <v>1922</v>
      </c>
      <c r="D6531" s="332" t="s">
        <v>5654</v>
      </c>
      <c r="E6531" s="262"/>
      <c r="F6531" s="331" t="n">
        <v>1</v>
      </c>
      <c r="G6531" s="333" t="n">
        <v>474</v>
      </c>
      <c r="H6531" s="333" t="n">
        <f aca="false">A6531*G6531*(1-H6527/100)</f>
        <v>1896</v>
      </c>
      <c r="I6531" s="334" t="n">
        <v>351</v>
      </c>
      <c r="J6531" s="334" t="n">
        <f aca="false">(A6531*I6531)/J6527*K6527</f>
        <v>1274.4</v>
      </c>
      <c r="K6531" s="335" t="n">
        <f aca="false">H6531-J6531</f>
        <v>621.6</v>
      </c>
      <c r="L6531" s="330"/>
      <c r="M6531" s="262"/>
      <c r="N6531" s="262" t="n">
        <v>351</v>
      </c>
      <c r="O6531" s="262" t="n">
        <v>4</v>
      </c>
      <c r="P6531" s="262" t="n">
        <v>702</v>
      </c>
      <c r="Q6531" s="262" t="n">
        <v>474</v>
      </c>
      <c r="R6531" s="331" t="n">
        <f aca="false">A6531*F6531</f>
        <v>4</v>
      </c>
    </row>
    <row r="6532" s="1" customFormat="true" ht="12.75" hidden="false" customHeight="false" outlineLevel="0" collapsed="false">
      <c r="A6532" s="336" t="n">
        <f aca="false">SUM(A6528:A6531)</f>
        <v>72</v>
      </c>
      <c r="B6532" s="336" t="s">
        <v>377</v>
      </c>
      <c r="C6532" s="336"/>
      <c r="D6532" s="336"/>
      <c r="E6532" s="336"/>
      <c r="F6532" s="337" t="n">
        <f aca="false">R6532</f>
        <v>11.28</v>
      </c>
      <c r="G6532" s="338"/>
      <c r="H6532" s="339" t="n">
        <f aca="false">SUM(H6528:H6531)</f>
        <v>4264</v>
      </c>
      <c r="I6532" s="340"/>
      <c r="J6532" s="341" t="n">
        <f aca="false">SUM(J6528:J6531)</f>
        <v>2735.24</v>
      </c>
      <c r="K6532" s="335" t="n">
        <f aca="false">SUM(K6528:K6531)</f>
        <v>1528.76</v>
      </c>
      <c r="L6532" s="330"/>
      <c r="M6532" s="262"/>
      <c r="N6532" s="262"/>
      <c r="O6532" s="262"/>
      <c r="P6532" s="262"/>
      <c r="Q6532" s="262"/>
      <c r="R6532" s="331" t="n">
        <f aca="false">SUM(R6528:R6531)</f>
        <v>11.28</v>
      </c>
    </row>
    <row r="6533" s="1" customFormat="true" ht="12.75" hidden="false" customHeight="false" outlineLevel="0" collapsed="false">
      <c r="A6533" s="262"/>
      <c r="B6533" s="272" t="s">
        <v>914</v>
      </c>
      <c r="C6533" s="342"/>
      <c r="D6533" s="342"/>
      <c r="E6533" s="262"/>
      <c r="F6533" s="262"/>
      <c r="G6533" s="333"/>
      <c r="H6533" s="343" t="n">
        <v>0</v>
      </c>
      <c r="I6533" s="344" t="n">
        <f aca="false">K6534/J6534</f>
        <v>0.558912563431362</v>
      </c>
      <c r="J6533" s="345"/>
      <c r="K6533" s="335"/>
      <c r="L6533" s="330"/>
      <c r="M6533" s="262"/>
      <c r="N6533" s="262"/>
      <c r="O6533" s="262"/>
      <c r="P6533" s="262"/>
      <c r="Q6533" s="262"/>
      <c r="R6533" s="331"/>
    </row>
    <row r="6534" s="1" customFormat="true" ht="13.5" hidden="false" customHeight="false" outlineLevel="0" collapsed="false">
      <c r="A6534" s="346"/>
      <c r="B6534" s="346" t="s">
        <v>915</v>
      </c>
      <c r="C6534" s="346"/>
      <c r="D6534" s="346"/>
      <c r="E6534" s="346"/>
      <c r="F6534" s="347"/>
      <c r="G6534" s="348"/>
      <c r="H6534" s="349" t="n">
        <f aca="false">SUM(H6532:H6533)</f>
        <v>4264</v>
      </c>
      <c r="I6534" s="350" t="n">
        <f aca="false">K6534/H6534</f>
        <v>0.358527204502814</v>
      </c>
      <c r="J6534" s="351" t="n">
        <f aca="false">SUM(J6532:J6533)</f>
        <v>2735.24</v>
      </c>
      <c r="K6534" s="352" t="n">
        <f aca="false">H6534-J6534</f>
        <v>1528.76</v>
      </c>
      <c r="L6534" s="330"/>
      <c r="M6534" s="262"/>
      <c r="N6534" s="262"/>
      <c r="O6534" s="262"/>
      <c r="P6534" s="262"/>
      <c r="Q6534" s="262"/>
      <c r="R6534" s="331"/>
    </row>
    <row r="6535" s="1" customFormat="true" ht="13.5" hidden="false" customHeight="false" outlineLevel="0" collapsed="false">
      <c r="A6535" s="262"/>
      <c r="B6535" s="262"/>
      <c r="C6535" s="342"/>
      <c r="D6535" s="342"/>
      <c r="E6535" s="262"/>
      <c r="F6535" s="262"/>
      <c r="G6535" s="262"/>
      <c r="H6535" s="262"/>
      <c r="I6535" s="354"/>
      <c r="J6535" s="354"/>
      <c r="K6535" s="355"/>
      <c r="L6535" s="330"/>
      <c r="M6535" s="262"/>
      <c r="N6535" s="262"/>
      <c r="O6535" s="262"/>
      <c r="P6535" s="262"/>
      <c r="Q6535" s="262"/>
      <c r="R6535" s="331"/>
    </row>
    <row r="6536" s="1" customFormat="true" ht="13.5" hidden="false" customHeight="false" outlineLevel="0" collapsed="false">
      <c r="A6536" s="322"/>
      <c r="B6536" s="323" t="s">
        <v>5764</v>
      </c>
      <c r="C6536" s="324"/>
      <c r="D6536" s="325" t="n">
        <v>42823</v>
      </c>
      <c r="E6536" s="322"/>
      <c r="F6536" s="322" t="s">
        <v>5765</v>
      </c>
      <c r="G6536" s="324"/>
      <c r="H6536" s="326" t="n">
        <v>0</v>
      </c>
      <c r="I6536" s="327" t="s">
        <v>358</v>
      </c>
      <c r="J6536" s="328" t="n">
        <v>65</v>
      </c>
      <c r="K6536" s="329" t="n">
        <v>59</v>
      </c>
      <c r="L6536" s="330"/>
      <c r="M6536" s="262"/>
      <c r="N6536" s="262"/>
      <c r="O6536" s="262"/>
      <c r="P6536" s="262"/>
      <c r="Q6536" s="262"/>
      <c r="R6536" s="331"/>
    </row>
    <row r="6537" s="1" customFormat="true" ht="12.75" hidden="false" customHeight="false" outlineLevel="0" collapsed="false">
      <c r="A6537" s="262" t="n">
        <v>20</v>
      </c>
      <c r="B6537" s="332" t="s">
        <v>3708</v>
      </c>
      <c r="C6537" s="332" t="s">
        <v>1577</v>
      </c>
      <c r="D6537" s="332" t="s">
        <v>3709</v>
      </c>
      <c r="E6537" s="262"/>
      <c r="F6537" s="331" t="n">
        <v>15</v>
      </c>
      <c r="G6537" s="333" t="n">
        <v>2488</v>
      </c>
      <c r="H6537" s="333" t="n">
        <f aca="false">A6537*G6537*(1-H6536/100)</f>
        <v>49760</v>
      </c>
      <c r="I6537" s="334" t="n">
        <v>1842.75</v>
      </c>
      <c r="J6537" s="334" t="n">
        <f aca="false">(A6537*I6537)/J6536*K6536</f>
        <v>33453</v>
      </c>
      <c r="K6537" s="335" t="n">
        <f aca="false">H6537-J6537</f>
        <v>16307</v>
      </c>
      <c r="L6537" s="330"/>
      <c r="M6537" s="262"/>
      <c r="N6537" s="262" t="n">
        <v>1842.75</v>
      </c>
      <c r="O6537" s="262" t="n">
        <v>21</v>
      </c>
      <c r="P6537" s="262" t="n">
        <v>2760</v>
      </c>
      <c r="Q6537" s="262" t="n">
        <v>2487.7125</v>
      </c>
      <c r="R6537" s="331" t="n">
        <f aca="false">A6537*F6537</f>
        <v>300</v>
      </c>
    </row>
    <row r="6538" s="1" customFormat="true" ht="12.75" hidden="false" customHeight="false" outlineLevel="0" collapsed="false">
      <c r="A6538" s="262" t="n">
        <v>5</v>
      </c>
      <c r="B6538" s="332" t="s">
        <v>5766</v>
      </c>
      <c r="C6538" s="332" t="s">
        <v>2657</v>
      </c>
      <c r="D6538" s="332" t="s">
        <v>5739</v>
      </c>
      <c r="E6538" s="262"/>
      <c r="F6538" s="331" t="n">
        <v>34</v>
      </c>
      <c r="G6538" s="333" t="n">
        <v>5900</v>
      </c>
      <c r="H6538" s="333" t="n">
        <f aca="false">A6538*G6538*(1-H6536/100)</f>
        <v>29500</v>
      </c>
      <c r="I6538" s="334" t="n">
        <v>4280.77</v>
      </c>
      <c r="J6538" s="334" t="n">
        <f aca="false">(A6538*I6538)/J6536*K6536</f>
        <v>19428.11</v>
      </c>
      <c r="K6538" s="335" t="n">
        <f aca="false">H6538-J6538</f>
        <v>10071.89</v>
      </c>
      <c r="L6538" s="330"/>
      <c r="M6538" s="262"/>
      <c r="N6538" s="262" t="n">
        <v>4280.77</v>
      </c>
      <c r="O6538" s="262" t="n">
        <v>50.66</v>
      </c>
      <c r="P6538" s="262"/>
      <c r="Q6538" s="262" t="n">
        <v>5900</v>
      </c>
      <c r="R6538" s="331" t="n">
        <f aca="false">A6538*F6538</f>
        <v>170</v>
      </c>
    </row>
    <row r="6539" s="1" customFormat="true" ht="12.75" hidden="false" customHeight="false" outlineLevel="0" collapsed="false">
      <c r="A6539" s="262" t="n">
        <v>1</v>
      </c>
      <c r="B6539" s="332" t="s">
        <v>3384</v>
      </c>
      <c r="C6539" s="332" t="s">
        <v>2415</v>
      </c>
      <c r="D6539" s="332" t="s">
        <v>3385</v>
      </c>
      <c r="E6539" s="262"/>
      <c r="F6539" s="331"/>
      <c r="G6539" s="333" t="n">
        <v>3294</v>
      </c>
      <c r="H6539" s="333" t="n">
        <f aca="false">A6539*G6539*(1-H6536/100)</f>
        <v>3294</v>
      </c>
      <c r="I6539" s="334" t="n">
        <v>2439.97</v>
      </c>
      <c r="J6539" s="334" t="n">
        <f aca="false">(A6539*I6539)/J6536*K6536</f>
        <v>2214.742</v>
      </c>
      <c r="K6539" s="335" t="n">
        <f aca="false">H6539-J6539</f>
        <v>1079.258</v>
      </c>
      <c r="L6539" s="330"/>
      <c r="M6539" s="262"/>
      <c r="N6539" s="262" t="n">
        <v>2439.97</v>
      </c>
      <c r="O6539" s="262" t="n">
        <v>27.4</v>
      </c>
      <c r="P6539" s="262" t="n">
        <v>4880</v>
      </c>
      <c r="Q6539" s="262" t="n">
        <v>3294</v>
      </c>
      <c r="R6539" s="331" t="n">
        <f aca="false">A6539*F6539</f>
        <v>0</v>
      </c>
    </row>
    <row r="6540" s="1" customFormat="true" ht="12.75" hidden="false" customHeight="false" outlineLevel="0" collapsed="false">
      <c r="A6540" s="336" t="n">
        <f aca="false">SUM(A6537:A6539)</f>
        <v>26</v>
      </c>
      <c r="B6540" s="336" t="s">
        <v>377</v>
      </c>
      <c r="C6540" s="336"/>
      <c r="D6540" s="336"/>
      <c r="E6540" s="336"/>
      <c r="F6540" s="337" t="n">
        <f aca="false">R6540</f>
        <v>470</v>
      </c>
      <c r="G6540" s="338"/>
      <c r="H6540" s="339" t="n">
        <f aca="false">SUM(H6537:H6539)</f>
        <v>82554</v>
      </c>
      <c r="I6540" s="340"/>
      <c r="J6540" s="341" t="n">
        <f aca="false">SUM(J6537:J6539)</f>
        <v>55095.852</v>
      </c>
      <c r="K6540" s="335" t="n">
        <f aca="false">SUM(K6537:K6539)</f>
        <v>27458.148</v>
      </c>
      <c r="L6540" s="330"/>
      <c r="M6540" s="262"/>
      <c r="N6540" s="262"/>
      <c r="O6540" s="262"/>
      <c r="P6540" s="262"/>
      <c r="Q6540" s="262"/>
      <c r="R6540" s="331" t="n">
        <f aca="false">SUM(R6537:R6539)</f>
        <v>470</v>
      </c>
    </row>
    <row r="6541" s="1" customFormat="true" ht="12.75" hidden="false" customHeight="false" outlineLevel="0" collapsed="false">
      <c r="A6541" s="262"/>
      <c r="B6541" s="272" t="s">
        <v>914</v>
      </c>
      <c r="C6541" s="342"/>
      <c r="D6541" s="342"/>
      <c r="E6541" s="262"/>
      <c r="F6541" s="262"/>
      <c r="G6541" s="333"/>
      <c r="H6541" s="343" t="n">
        <v>0</v>
      </c>
      <c r="I6541" s="344" t="n">
        <f aca="false">K6542/J6542</f>
        <v>0.498370512538766</v>
      </c>
      <c r="J6541" s="345"/>
      <c r="K6541" s="335"/>
      <c r="L6541" s="330"/>
      <c r="M6541" s="262"/>
      <c r="N6541" s="262"/>
      <c r="O6541" s="262"/>
      <c r="P6541" s="262"/>
      <c r="Q6541" s="262"/>
      <c r="R6541" s="331"/>
    </row>
    <row r="6542" s="1" customFormat="true" ht="13.5" hidden="false" customHeight="false" outlineLevel="0" collapsed="false">
      <c r="A6542" s="346"/>
      <c r="B6542" s="346" t="s">
        <v>915</v>
      </c>
      <c r="C6542" s="346"/>
      <c r="D6542" s="346"/>
      <c r="E6542" s="346"/>
      <c r="F6542" s="347"/>
      <c r="G6542" s="348"/>
      <c r="H6542" s="349" t="n">
        <f aca="false">SUM(H6540:H6541)</f>
        <v>82554</v>
      </c>
      <c r="I6542" s="350" t="n">
        <f aca="false">K6542/H6542</f>
        <v>0.332608329093684</v>
      </c>
      <c r="J6542" s="351" t="n">
        <f aca="false">SUM(J6540:J6541)</f>
        <v>55095.852</v>
      </c>
      <c r="K6542" s="352" t="n">
        <f aca="false">H6542-J6542</f>
        <v>27458.148</v>
      </c>
      <c r="L6542" s="330"/>
      <c r="M6542" s="262"/>
      <c r="N6542" s="262"/>
      <c r="O6542" s="262"/>
      <c r="P6542" s="262"/>
      <c r="Q6542" s="262"/>
      <c r="R6542" s="331"/>
    </row>
    <row r="6543" s="1" customFormat="true" ht="13.5" hidden="false" customHeight="false" outlineLevel="0" collapsed="false">
      <c r="A6543" s="262"/>
      <c r="B6543" s="332"/>
      <c r="C6543" s="342"/>
      <c r="D6543" s="342"/>
      <c r="E6543" s="262"/>
      <c r="F6543" s="262"/>
      <c r="G6543" s="262"/>
      <c r="H6543" s="262"/>
      <c r="I6543" s="354"/>
      <c r="J6543" s="354"/>
      <c r="K6543" s="355"/>
      <c r="L6543" s="330"/>
      <c r="M6543" s="262"/>
      <c r="N6543" s="262"/>
      <c r="O6543" s="262"/>
      <c r="P6543" s="262"/>
      <c r="Q6543" s="262"/>
      <c r="R6543" s="331"/>
    </row>
    <row r="6544" s="1" customFormat="true" ht="13.5" hidden="false" customHeight="false" outlineLevel="0" collapsed="false">
      <c r="A6544" s="322"/>
      <c r="B6544" s="323" t="s">
        <v>1529</v>
      </c>
      <c r="C6544" s="324" t="s">
        <v>3701</v>
      </c>
      <c r="D6544" s="325" t="n">
        <v>42823</v>
      </c>
      <c r="E6544" s="322"/>
      <c r="F6544" s="322" t="s">
        <v>5767</v>
      </c>
      <c r="G6544" s="324"/>
      <c r="H6544" s="326" t="n">
        <v>0</v>
      </c>
      <c r="I6544" s="327" t="s">
        <v>358</v>
      </c>
      <c r="J6544" s="328" t="n">
        <v>65</v>
      </c>
      <c r="K6544" s="329" t="n">
        <v>59</v>
      </c>
      <c r="L6544" s="330"/>
      <c r="M6544" s="262"/>
      <c r="N6544" s="262"/>
      <c r="O6544" s="262"/>
      <c r="P6544" s="262"/>
      <c r="Q6544" s="262"/>
      <c r="R6544" s="331"/>
    </row>
    <row r="6545" s="1" customFormat="true" ht="12.75" hidden="false" customHeight="false" outlineLevel="0" collapsed="false">
      <c r="A6545" s="262" t="n">
        <v>71</v>
      </c>
      <c r="B6545" s="332" t="s">
        <v>5768</v>
      </c>
      <c r="C6545" s="332" t="s">
        <v>5769</v>
      </c>
      <c r="D6545" s="332" t="s">
        <v>5770</v>
      </c>
      <c r="E6545" s="262"/>
      <c r="F6545" s="331"/>
      <c r="G6545" s="333" t="n">
        <v>73</v>
      </c>
      <c r="H6545" s="333" t="n">
        <f aca="false">A6545*G6545*(1-H6544/100)</f>
        <v>5183</v>
      </c>
      <c r="I6545" s="334" t="n">
        <v>63.18</v>
      </c>
      <c r="J6545" s="334" t="n">
        <f aca="false">(A6545*I6545)/J6544*K6544</f>
        <v>4071.708</v>
      </c>
      <c r="K6545" s="335" t="n">
        <f aca="false">H6545-J6545</f>
        <v>1111.292</v>
      </c>
      <c r="L6545" s="330"/>
      <c r="M6545" s="262"/>
      <c r="N6545" s="262" t="n">
        <v>63.18</v>
      </c>
      <c r="O6545" s="262" t="n">
        <v>0.72</v>
      </c>
      <c r="P6545" s="262" t="n">
        <v>94.77</v>
      </c>
      <c r="Q6545" s="262" t="n">
        <v>72.657</v>
      </c>
      <c r="R6545" s="331" t="n">
        <f aca="false">A6545*F6545</f>
        <v>0</v>
      </c>
    </row>
    <row r="6546" s="1" customFormat="true" ht="12.75" hidden="false" customHeight="false" outlineLevel="0" collapsed="false">
      <c r="A6546" s="262" t="n">
        <v>4</v>
      </c>
      <c r="B6546" s="332" t="s">
        <v>4156</v>
      </c>
      <c r="C6546" s="332" t="s">
        <v>1822</v>
      </c>
      <c r="D6546" s="332" t="s">
        <v>4157</v>
      </c>
      <c r="E6546" s="262"/>
      <c r="F6546" s="331" t="n">
        <v>3.5</v>
      </c>
      <c r="G6546" s="333" t="n">
        <v>570</v>
      </c>
      <c r="H6546" s="333" t="n">
        <f aca="false">A6546*G6546*(1-H6544/100)</f>
        <v>2280</v>
      </c>
      <c r="I6546" s="334" t="n">
        <v>438.75</v>
      </c>
      <c r="J6546" s="334" t="n">
        <f aca="false">(A6546*I6546)/J6544*K6544</f>
        <v>1593</v>
      </c>
      <c r="K6546" s="335" t="n">
        <f aca="false">H6546-J6546</f>
        <v>687</v>
      </c>
      <c r="L6546" s="330"/>
      <c r="M6546" s="262"/>
      <c r="N6546" s="262" t="n">
        <v>438.75</v>
      </c>
      <c r="O6546" s="262" t="n">
        <v>5</v>
      </c>
      <c r="P6546" s="262" t="n">
        <v>658.125</v>
      </c>
      <c r="Q6546" s="262" t="n">
        <v>570.375</v>
      </c>
      <c r="R6546" s="331" t="n">
        <f aca="false">A6546*F6546</f>
        <v>14</v>
      </c>
    </row>
    <row r="6547" s="1" customFormat="true" ht="12.75" hidden="false" customHeight="false" outlineLevel="0" collapsed="false">
      <c r="A6547" s="262" t="n">
        <v>2</v>
      </c>
      <c r="B6547" s="332" t="s">
        <v>5771</v>
      </c>
      <c r="C6547" s="332" t="s">
        <v>3027</v>
      </c>
      <c r="D6547" s="332" t="s">
        <v>5772</v>
      </c>
      <c r="E6547" s="262"/>
      <c r="F6547" s="331" t="n">
        <v>3.5</v>
      </c>
      <c r="G6547" s="333" t="n">
        <v>627</v>
      </c>
      <c r="H6547" s="333" t="n">
        <f aca="false">A6547*G6547*(1-H6544/100)</f>
        <v>1254</v>
      </c>
      <c r="I6547" s="334" t="n">
        <v>482.625</v>
      </c>
      <c r="J6547" s="334" t="n">
        <f aca="false">(A6547*I6547)/J6544*K6544</f>
        <v>876.15</v>
      </c>
      <c r="K6547" s="335" t="n">
        <f aca="false">H6547-J6547</f>
        <v>377.85</v>
      </c>
      <c r="L6547" s="330"/>
      <c r="M6547" s="262"/>
      <c r="N6547" s="262" t="n">
        <v>482.625</v>
      </c>
      <c r="O6547" s="262" t="n">
        <v>5.5</v>
      </c>
      <c r="P6547" s="262" t="n">
        <v>723.9375</v>
      </c>
      <c r="Q6547" s="262" t="n">
        <v>627.4125</v>
      </c>
      <c r="R6547" s="331" t="n">
        <f aca="false">A6547*F6547</f>
        <v>7</v>
      </c>
    </row>
    <row r="6548" s="1" customFormat="true" ht="12.75" hidden="false" customHeight="false" outlineLevel="0" collapsed="false">
      <c r="A6548" s="262" t="n">
        <v>2</v>
      </c>
      <c r="B6548" s="332" t="s">
        <v>5773</v>
      </c>
      <c r="C6548" s="332" t="s">
        <v>1825</v>
      </c>
      <c r="D6548" s="332" t="s">
        <v>4159</v>
      </c>
      <c r="E6548" s="262"/>
      <c r="F6548" s="331" t="n">
        <v>18.3</v>
      </c>
      <c r="G6548" s="333" t="n">
        <v>3510</v>
      </c>
      <c r="H6548" s="333" t="n">
        <f aca="false">A6548*G6548*(1-H6544/100)</f>
        <v>7020</v>
      </c>
      <c r="I6548" s="334" t="n">
        <v>2808</v>
      </c>
      <c r="J6548" s="334" t="n">
        <f aca="false">(A6548*I6548)/J6544*K6544</f>
        <v>5097.6</v>
      </c>
      <c r="K6548" s="335" t="n">
        <f aca="false">H6548-J6548</f>
        <v>1922.4</v>
      </c>
      <c r="L6548" s="330"/>
      <c r="M6548" s="262"/>
      <c r="N6548" s="262" t="n">
        <v>2808</v>
      </c>
      <c r="O6548" s="262" t="n">
        <v>32</v>
      </c>
      <c r="P6548" s="262" t="n">
        <v>4212</v>
      </c>
      <c r="Q6548" s="262" t="n">
        <v>3510</v>
      </c>
      <c r="R6548" s="331" t="n">
        <f aca="false">A6548*F6548</f>
        <v>36.6</v>
      </c>
    </row>
    <row r="6549" s="1" customFormat="true" ht="12.75" hidden="false" customHeight="false" outlineLevel="0" collapsed="false">
      <c r="A6549" s="336" t="n">
        <f aca="false">SUM(A6545:A6548)</f>
        <v>79</v>
      </c>
      <c r="B6549" s="336" t="s">
        <v>377</v>
      </c>
      <c r="C6549" s="336"/>
      <c r="D6549" s="336"/>
      <c r="E6549" s="336"/>
      <c r="F6549" s="337" t="n">
        <f aca="false">R6549</f>
        <v>57.6</v>
      </c>
      <c r="G6549" s="338"/>
      <c r="H6549" s="339" t="n">
        <f aca="false">SUM(H6545:H6548)</f>
        <v>15737</v>
      </c>
      <c r="I6549" s="340"/>
      <c r="J6549" s="341" t="n">
        <f aca="false">SUM(J6545:J6548)</f>
        <v>11638.458</v>
      </c>
      <c r="K6549" s="335" t="n">
        <f aca="false">SUM(K6545:K6548)</f>
        <v>4098.542</v>
      </c>
      <c r="L6549" s="330"/>
      <c r="M6549" s="262"/>
      <c r="N6549" s="262"/>
      <c r="O6549" s="262"/>
      <c r="P6549" s="262"/>
      <c r="Q6549" s="262"/>
      <c r="R6549" s="331" t="n">
        <f aca="false">SUM(R6545:R6548)</f>
        <v>57.6</v>
      </c>
    </row>
    <row r="6550" s="1" customFormat="true" ht="12.75" hidden="false" customHeight="false" outlineLevel="0" collapsed="false">
      <c r="A6550" s="262"/>
      <c r="B6550" s="272" t="s">
        <v>914</v>
      </c>
      <c r="C6550" s="342"/>
      <c r="D6550" s="342"/>
      <c r="E6550" s="262"/>
      <c r="F6550" s="262"/>
      <c r="G6550" s="333"/>
      <c r="H6550" s="343" t="n">
        <v>0</v>
      </c>
      <c r="I6550" s="344" t="n">
        <f aca="false">K6551/J6551</f>
        <v>0.352155070714694</v>
      </c>
      <c r="J6550" s="345"/>
      <c r="K6550" s="335"/>
      <c r="L6550" s="330"/>
      <c r="M6550" s="262"/>
      <c r="N6550" s="262"/>
      <c r="O6550" s="262"/>
      <c r="P6550" s="262"/>
      <c r="Q6550" s="262"/>
      <c r="R6550" s="331"/>
    </row>
    <row r="6551" s="1" customFormat="true" ht="13.5" hidden="false" customHeight="false" outlineLevel="0" collapsed="false">
      <c r="A6551" s="346"/>
      <c r="B6551" s="346" t="s">
        <v>915</v>
      </c>
      <c r="C6551" s="346"/>
      <c r="D6551" s="346"/>
      <c r="E6551" s="346"/>
      <c r="F6551" s="347"/>
      <c r="G6551" s="348"/>
      <c r="H6551" s="349" t="n">
        <f aca="false">SUM(H6549:H6550)</f>
        <v>15737</v>
      </c>
      <c r="I6551" s="350" t="n">
        <f aca="false">K6551/H6551</f>
        <v>0.26043985511851</v>
      </c>
      <c r="J6551" s="351" t="n">
        <f aca="false">SUM(J6549:J6550)</f>
        <v>11638.458</v>
      </c>
      <c r="K6551" s="352" t="n">
        <f aca="false">H6551-J6551</f>
        <v>4098.542</v>
      </c>
      <c r="L6551" s="330"/>
      <c r="M6551" s="262"/>
      <c r="N6551" s="262"/>
      <c r="O6551" s="262"/>
      <c r="P6551" s="262"/>
      <c r="Q6551" s="262"/>
      <c r="R6551" s="331"/>
    </row>
    <row r="6552" s="1" customFormat="true" ht="13.5" hidden="false" customHeight="false" outlineLevel="0" collapsed="false">
      <c r="A6552" s="262"/>
      <c r="B6552" s="332"/>
      <c r="C6552" s="342"/>
      <c r="D6552" s="342"/>
      <c r="E6552" s="262"/>
      <c r="F6552" s="262"/>
      <c r="G6552" s="262"/>
      <c r="H6552" s="262"/>
      <c r="I6552" s="354"/>
      <c r="J6552" s="354"/>
      <c r="K6552" s="355"/>
      <c r="L6552" s="330"/>
      <c r="M6552" s="262"/>
      <c r="N6552" s="262"/>
      <c r="O6552" s="262"/>
      <c r="P6552" s="262"/>
      <c r="Q6552" s="262"/>
      <c r="R6552" s="331"/>
    </row>
    <row r="6553" s="1" customFormat="true" ht="13.5" hidden="false" customHeight="false" outlineLevel="0" collapsed="false">
      <c r="A6553" s="322"/>
      <c r="B6553" s="323" t="s">
        <v>4925</v>
      </c>
      <c r="C6553" s="324" t="s">
        <v>2849</v>
      </c>
      <c r="D6553" s="325" t="n">
        <v>42823</v>
      </c>
      <c r="E6553" s="322"/>
      <c r="F6553" s="322" t="s">
        <v>5774</v>
      </c>
      <c r="G6553" s="324"/>
      <c r="H6553" s="326" t="n">
        <v>0</v>
      </c>
      <c r="I6553" s="327" t="s">
        <v>358</v>
      </c>
      <c r="J6553" s="328" t="n">
        <v>65</v>
      </c>
      <c r="K6553" s="329" t="n">
        <v>59</v>
      </c>
      <c r="L6553" s="330"/>
      <c r="M6553" s="262"/>
      <c r="N6553" s="262"/>
      <c r="O6553" s="262"/>
      <c r="P6553" s="262"/>
      <c r="Q6553" s="262"/>
      <c r="R6553" s="331"/>
    </row>
    <row r="6554" s="1" customFormat="true" ht="12.75" hidden="false" customHeight="false" outlineLevel="0" collapsed="false">
      <c r="A6554" s="262" t="n">
        <v>36</v>
      </c>
      <c r="B6554" s="332" t="s">
        <v>1738</v>
      </c>
      <c r="C6554" s="332" t="s">
        <v>1532</v>
      </c>
      <c r="D6554" s="332" t="s">
        <v>1739</v>
      </c>
      <c r="E6554" s="262"/>
      <c r="F6554" s="331" t="n">
        <v>0.7</v>
      </c>
      <c r="G6554" s="333" t="n">
        <v>250</v>
      </c>
      <c r="H6554" s="333" t="n">
        <f aca="false">A6554*G6554*(1-H6553/100)</f>
        <v>9000</v>
      </c>
      <c r="I6554" s="334" t="n">
        <v>121.9725</v>
      </c>
      <c r="J6554" s="334" t="n">
        <f aca="false">(A6554*I6554)/J6553*K6553</f>
        <v>3985.686</v>
      </c>
      <c r="K6554" s="335" t="n">
        <f aca="false">H6554-J6554</f>
        <v>5014.314</v>
      </c>
      <c r="L6554" s="330"/>
      <c r="M6554" s="262"/>
      <c r="N6554" s="262" t="n">
        <v>121.9725</v>
      </c>
      <c r="O6554" s="262" t="n">
        <v>1.39</v>
      </c>
      <c r="P6554" s="262" t="n">
        <v>500</v>
      </c>
      <c r="Q6554" s="262" t="n">
        <v>250</v>
      </c>
      <c r="R6554" s="331" t="n">
        <f aca="false">A6554*F6554</f>
        <v>25.2</v>
      </c>
    </row>
    <row r="6555" s="1" customFormat="true" ht="12.75" hidden="false" customHeight="false" outlineLevel="0" collapsed="false">
      <c r="A6555" s="262" t="n">
        <v>20</v>
      </c>
      <c r="B6555" s="332" t="s">
        <v>5775</v>
      </c>
      <c r="C6555" s="272" t="s">
        <v>1980</v>
      </c>
      <c r="D6555" s="332"/>
      <c r="E6555" s="262"/>
      <c r="F6555" s="331"/>
      <c r="G6555" s="333" t="n">
        <v>390</v>
      </c>
      <c r="H6555" s="333" t="n">
        <f aca="false">G6555*20</f>
        <v>7800</v>
      </c>
      <c r="I6555" s="334"/>
      <c r="J6555" s="334"/>
      <c r="K6555" s="335"/>
      <c r="L6555" s="330"/>
      <c r="M6555" s="262"/>
      <c r="N6555" s="262"/>
      <c r="O6555" s="262"/>
      <c r="P6555" s="262"/>
      <c r="Q6555" s="262"/>
      <c r="R6555" s="331"/>
    </row>
    <row r="6556" s="1" customFormat="true" ht="12.75" hidden="false" customHeight="false" outlineLevel="0" collapsed="false">
      <c r="A6556" s="336" t="n">
        <f aca="false">SUM(A6554:A6554)</f>
        <v>36</v>
      </c>
      <c r="B6556" s="336" t="s">
        <v>377</v>
      </c>
      <c r="C6556" s="336"/>
      <c r="D6556" s="336"/>
      <c r="E6556" s="336"/>
      <c r="F6556" s="337" t="n">
        <f aca="false">R6556</f>
        <v>25.2</v>
      </c>
      <c r="G6556" s="338"/>
      <c r="H6556" s="339" t="n">
        <f aca="false">SUM(H6554:H6555)</f>
        <v>16800</v>
      </c>
      <c r="I6556" s="340"/>
      <c r="J6556" s="341" t="n">
        <f aca="false">SUM(J6554:J6554)</f>
        <v>3985.686</v>
      </c>
      <c r="K6556" s="335" t="n">
        <f aca="false">SUM(K6554:K6554)</f>
        <v>5014.314</v>
      </c>
      <c r="L6556" s="330"/>
      <c r="M6556" s="262"/>
      <c r="N6556" s="262"/>
      <c r="O6556" s="262"/>
      <c r="P6556" s="262"/>
      <c r="Q6556" s="262"/>
      <c r="R6556" s="331" t="n">
        <f aca="false">SUM(R6554:R6554)</f>
        <v>25.2</v>
      </c>
    </row>
    <row r="6557" s="1" customFormat="true" ht="12.75" hidden="false" customHeight="false" outlineLevel="0" collapsed="false">
      <c r="A6557" s="262"/>
      <c r="B6557" s="272" t="s">
        <v>914</v>
      </c>
      <c r="C6557" s="342"/>
      <c r="D6557" s="342"/>
      <c r="E6557" s="262"/>
      <c r="F6557" s="262"/>
      <c r="G6557" s="333"/>
      <c r="H6557" s="343" t="n">
        <v>0</v>
      </c>
      <c r="I6557" s="344" t="n">
        <f aca="false">K6558/J6558</f>
        <v>3.21508367693792</v>
      </c>
      <c r="J6557" s="345"/>
      <c r="K6557" s="335"/>
      <c r="L6557" s="330"/>
      <c r="M6557" s="262"/>
      <c r="N6557" s="262"/>
      <c r="O6557" s="262"/>
      <c r="P6557" s="262"/>
      <c r="Q6557" s="262"/>
      <c r="R6557" s="331"/>
    </row>
    <row r="6558" s="1" customFormat="true" ht="13.5" hidden="false" customHeight="false" outlineLevel="0" collapsed="false">
      <c r="A6558" s="346"/>
      <c r="B6558" s="346" t="s">
        <v>915</v>
      </c>
      <c r="C6558" s="346"/>
      <c r="D6558" s="346"/>
      <c r="E6558" s="346"/>
      <c r="F6558" s="347"/>
      <c r="G6558" s="348"/>
      <c r="H6558" s="349" t="n">
        <f aca="false">SUM(H6556:H6557)</f>
        <v>16800</v>
      </c>
      <c r="I6558" s="350" t="n">
        <f aca="false">K6558/H6558</f>
        <v>0.762756785714286</v>
      </c>
      <c r="J6558" s="351" t="n">
        <f aca="false">SUM(J6556:J6557)</f>
        <v>3985.686</v>
      </c>
      <c r="K6558" s="352" t="n">
        <f aca="false">H6558-J6558</f>
        <v>12814.314</v>
      </c>
      <c r="L6558" s="330"/>
      <c r="M6558" s="262"/>
      <c r="N6558" s="262"/>
      <c r="O6558" s="262"/>
      <c r="P6558" s="262"/>
      <c r="Q6558" s="262"/>
      <c r="R6558" s="331"/>
    </row>
    <row r="6559" s="1" customFormat="true" ht="13.5" hidden="false" customHeight="false" outlineLevel="0" collapsed="false">
      <c r="A6559" s="262"/>
      <c r="B6559" s="332"/>
      <c r="C6559" s="342"/>
      <c r="D6559" s="342"/>
      <c r="E6559" s="262"/>
      <c r="F6559" s="262"/>
      <c r="G6559" s="262"/>
      <c r="H6559" s="262"/>
      <c r="I6559" s="354"/>
      <c r="J6559" s="354"/>
      <c r="K6559" s="355"/>
      <c r="L6559" s="330"/>
      <c r="M6559" s="262"/>
      <c r="N6559" s="262"/>
      <c r="O6559" s="262"/>
      <c r="P6559" s="262"/>
      <c r="Q6559" s="262"/>
      <c r="R6559" s="331"/>
    </row>
    <row r="6560" s="1" customFormat="true" ht="13.5" hidden="false" customHeight="false" outlineLevel="0" collapsed="false">
      <c r="A6560" s="322"/>
      <c r="B6560" s="323" t="s">
        <v>5776</v>
      </c>
      <c r="C6560" s="324" t="s">
        <v>1965</v>
      </c>
      <c r="D6560" s="325" t="n">
        <v>42823</v>
      </c>
      <c r="E6560" s="322"/>
      <c r="F6560" s="322" t="s">
        <v>5774</v>
      </c>
      <c r="G6560" s="324"/>
      <c r="H6560" s="326" t="n">
        <v>0</v>
      </c>
      <c r="I6560" s="327" t="s">
        <v>358</v>
      </c>
      <c r="J6560" s="328" t="n">
        <v>65</v>
      </c>
      <c r="K6560" s="329" t="n">
        <v>59</v>
      </c>
      <c r="L6560" s="330"/>
      <c r="M6560" s="262"/>
      <c r="N6560" s="262"/>
      <c r="O6560" s="262"/>
      <c r="P6560" s="262"/>
      <c r="Q6560" s="262"/>
      <c r="R6560" s="331"/>
    </row>
    <row r="6561" s="1" customFormat="true" ht="12.75" hidden="false" customHeight="false" outlineLevel="0" collapsed="false">
      <c r="A6561" s="262" t="n">
        <v>15</v>
      </c>
      <c r="B6561" s="332" t="s">
        <v>1302</v>
      </c>
      <c r="C6561" s="332" t="s">
        <v>830</v>
      </c>
      <c r="D6561" s="332" t="s">
        <v>1049</v>
      </c>
      <c r="E6561" s="262"/>
      <c r="F6561" s="331" t="n">
        <v>1.1</v>
      </c>
      <c r="G6561" s="333" t="n">
        <v>218</v>
      </c>
      <c r="H6561" s="333" t="n">
        <f aca="false">A6561*G6561*(1-H6560/100)</f>
        <v>3270</v>
      </c>
      <c r="I6561" s="334" t="n">
        <v>145.6</v>
      </c>
      <c r="J6561" s="334" t="n">
        <f aca="false">(A6561*I6561)/J6560*K6560</f>
        <v>1982.4</v>
      </c>
      <c r="K6561" s="335" t="n">
        <f aca="false">H6561-J6561</f>
        <v>1287.6</v>
      </c>
      <c r="L6561" s="330"/>
      <c r="M6561" s="262"/>
      <c r="N6561" s="262" t="n">
        <v>145.6</v>
      </c>
      <c r="O6561" s="262" t="n">
        <v>1.6</v>
      </c>
      <c r="P6561" s="262" t="n">
        <v>550</v>
      </c>
      <c r="Q6561" s="262" t="n">
        <v>218.4</v>
      </c>
      <c r="R6561" s="331" t="n">
        <f aca="false">A6561*F6561</f>
        <v>16.5</v>
      </c>
    </row>
    <row r="6562" s="1" customFormat="true" ht="12.75" hidden="false" customHeight="false" outlineLevel="0" collapsed="false">
      <c r="A6562" s="262" t="n">
        <v>15</v>
      </c>
      <c r="B6562" s="332" t="s">
        <v>2965</v>
      </c>
      <c r="C6562" s="332" t="s">
        <v>830</v>
      </c>
      <c r="D6562" s="332" t="s">
        <v>2966</v>
      </c>
      <c r="E6562" s="262"/>
      <c r="F6562" s="331" t="n">
        <v>1.3</v>
      </c>
      <c r="G6562" s="333" t="n">
        <v>238</v>
      </c>
      <c r="H6562" s="333" t="n">
        <f aca="false">A6562*G6562*(1-H6560/100)</f>
        <v>3570</v>
      </c>
      <c r="I6562" s="334" t="n">
        <v>163.8</v>
      </c>
      <c r="J6562" s="334" t="n">
        <f aca="false">(A6562*I6562)/J6560*K6560</f>
        <v>2230.2</v>
      </c>
      <c r="K6562" s="335" t="n">
        <f aca="false">H6562-J6562</f>
        <v>1339.8</v>
      </c>
      <c r="L6562" s="330"/>
      <c r="M6562" s="262"/>
      <c r="N6562" s="262" t="n">
        <v>163.8</v>
      </c>
      <c r="O6562" s="262" t="n">
        <v>1.8</v>
      </c>
      <c r="P6562" s="262" t="n">
        <v>550</v>
      </c>
      <c r="Q6562" s="262" t="n">
        <v>237.51</v>
      </c>
      <c r="R6562" s="331" t="n">
        <f aca="false">A6562*F6562</f>
        <v>19.5</v>
      </c>
    </row>
    <row r="6563" s="1" customFormat="true" ht="12.75" hidden="false" customHeight="false" outlineLevel="0" collapsed="false">
      <c r="A6563" s="262" t="n">
        <v>10</v>
      </c>
      <c r="B6563" s="332" t="s">
        <v>1308</v>
      </c>
      <c r="C6563" s="332" t="s">
        <v>830</v>
      </c>
      <c r="D6563" s="332" t="s">
        <v>1339</v>
      </c>
      <c r="E6563" s="262"/>
      <c r="F6563" s="331" t="n">
        <v>2.2</v>
      </c>
      <c r="G6563" s="333" t="n">
        <v>435</v>
      </c>
      <c r="H6563" s="333" t="n">
        <f aca="false">A6563*G6563*(1-H6560/100)</f>
        <v>4350</v>
      </c>
      <c r="I6563" s="334" t="n">
        <v>290.29</v>
      </c>
      <c r="J6563" s="334" t="n">
        <f aca="false">(A6563*I6563)/J6560*K6560</f>
        <v>2634.94</v>
      </c>
      <c r="K6563" s="335" t="n">
        <f aca="false">H6563-J6563</f>
        <v>1715.06</v>
      </c>
      <c r="L6563" s="330"/>
      <c r="M6563" s="262"/>
      <c r="N6563" s="262" t="n">
        <v>290.29</v>
      </c>
      <c r="O6563" s="262" t="n">
        <v>3.19</v>
      </c>
      <c r="P6563" s="262" t="n">
        <v>435.435</v>
      </c>
      <c r="Q6563" s="262" t="n">
        <v>435.435</v>
      </c>
      <c r="R6563" s="331" t="n">
        <f aca="false">A6563*F6563</f>
        <v>22</v>
      </c>
    </row>
    <row r="6564" s="1" customFormat="true" ht="12.75" hidden="false" customHeight="false" outlineLevel="0" collapsed="false">
      <c r="A6564" s="262" t="n">
        <v>7</v>
      </c>
      <c r="B6564" s="332" t="s">
        <v>1225</v>
      </c>
      <c r="C6564" s="332" t="s">
        <v>830</v>
      </c>
      <c r="D6564" s="332" t="s">
        <v>1348</v>
      </c>
      <c r="E6564" s="262"/>
      <c r="F6564" s="331" t="n">
        <v>4.1</v>
      </c>
      <c r="G6564" s="333" t="n">
        <v>713</v>
      </c>
      <c r="H6564" s="333" t="n">
        <f aca="false">A6564*G6564*(1-H6560/100)</f>
        <v>4991</v>
      </c>
      <c r="I6564" s="334" t="n">
        <v>508.95</v>
      </c>
      <c r="J6564" s="334" t="n">
        <f aca="false">(A6564*I6564)/J6560*K6560</f>
        <v>3233.79</v>
      </c>
      <c r="K6564" s="335" t="n">
        <f aca="false">H6564-J6564</f>
        <v>1757.21</v>
      </c>
      <c r="L6564" s="330"/>
      <c r="M6564" s="262"/>
      <c r="N6564" s="262" t="n">
        <v>508.95</v>
      </c>
      <c r="O6564" s="262" t="n">
        <v>5.8</v>
      </c>
      <c r="P6564" s="262" t="n">
        <v>763.425</v>
      </c>
      <c r="Q6564" s="262" t="n">
        <v>712.53</v>
      </c>
      <c r="R6564" s="331" t="n">
        <f aca="false">A6564*F6564</f>
        <v>28.7</v>
      </c>
    </row>
    <row r="6565" s="1" customFormat="true" ht="12.75" hidden="false" customHeight="false" outlineLevel="0" collapsed="false">
      <c r="A6565" s="262" t="n">
        <v>15</v>
      </c>
      <c r="B6565" s="332" t="s">
        <v>832</v>
      </c>
      <c r="C6565" s="332" t="s">
        <v>833</v>
      </c>
      <c r="D6565" s="332" t="s">
        <v>834</v>
      </c>
      <c r="E6565" s="262"/>
      <c r="F6565" s="331" t="n">
        <v>0.03</v>
      </c>
      <c r="G6565" s="333" t="n">
        <v>36</v>
      </c>
      <c r="H6565" s="333" t="n">
        <f aca="false">A6565*G6565*(1-H6560/100)</f>
        <v>540</v>
      </c>
      <c r="I6565" s="334" t="n">
        <v>22.75</v>
      </c>
      <c r="J6565" s="334" t="n">
        <f aca="false">(A6565*I6565)/J6560*K6560</f>
        <v>309.75</v>
      </c>
      <c r="K6565" s="335" t="n">
        <f aca="false">H6565-J6565</f>
        <v>230.25</v>
      </c>
      <c r="L6565" s="330"/>
      <c r="M6565" s="262"/>
      <c r="N6565" s="262" t="n">
        <v>22.75</v>
      </c>
      <c r="O6565" s="262" t="n">
        <v>0.25</v>
      </c>
      <c r="P6565" s="262" t="n">
        <v>34.125</v>
      </c>
      <c r="Q6565" s="262" t="n">
        <v>36.4</v>
      </c>
      <c r="R6565" s="331" t="n">
        <f aca="false">A6565*F6565</f>
        <v>0.45</v>
      </c>
    </row>
    <row r="6566" s="1" customFormat="true" ht="12.75" hidden="false" customHeight="false" outlineLevel="0" collapsed="false">
      <c r="A6566" s="336" t="n">
        <f aca="false">SUM(A6561:A6565)</f>
        <v>62</v>
      </c>
      <c r="B6566" s="336" t="s">
        <v>377</v>
      </c>
      <c r="C6566" s="336"/>
      <c r="D6566" s="336"/>
      <c r="E6566" s="336"/>
      <c r="F6566" s="337" t="n">
        <f aca="false">R6566</f>
        <v>87.15</v>
      </c>
      <c r="G6566" s="338"/>
      <c r="H6566" s="339" t="n">
        <f aca="false">SUM(H6561:H6565)</f>
        <v>16721</v>
      </c>
      <c r="I6566" s="340"/>
      <c r="J6566" s="341" t="n">
        <f aca="false">SUM(J6561:J6565)</f>
        <v>10391.08</v>
      </c>
      <c r="K6566" s="335" t="n">
        <f aca="false">SUM(K6561:K6565)</f>
        <v>6329.92</v>
      </c>
      <c r="L6566" s="330"/>
      <c r="M6566" s="262"/>
      <c r="N6566" s="262"/>
      <c r="O6566" s="262"/>
      <c r="P6566" s="262"/>
      <c r="Q6566" s="262"/>
      <c r="R6566" s="331" t="n">
        <f aca="false">SUM(R6561:R6565)</f>
        <v>87.15</v>
      </c>
    </row>
    <row r="6567" s="1" customFormat="true" ht="12.75" hidden="false" customHeight="false" outlineLevel="0" collapsed="false">
      <c r="A6567" s="262"/>
      <c r="B6567" s="272" t="s">
        <v>914</v>
      </c>
      <c r="C6567" s="342"/>
      <c r="D6567" s="342"/>
      <c r="E6567" s="262"/>
      <c r="F6567" s="262"/>
      <c r="G6567" s="333"/>
      <c r="H6567" s="343" t="n">
        <v>0</v>
      </c>
      <c r="I6567" s="344" t="n">
        <f aca="false">K6568/J6568</f>
        <v>0.609168633096848</v>
      </c>
      <c r="J6567" s="345"/>
      <c r="K6567" s="335"/>
      <c r="L6567" s="330"/>
      <c r="M6567" s="262"/>
      <c r="N6567" s="262"/>
      <c r="O6567" s="262"/>
      <c r="P6567" s="262"/>
      <c r="Q6567" s="262"/>
      <c r="R6567" s="331"/>
    </row>
    <row r="6568" s="1" customFormat="true" ht="13.5" hidden="false" customHeight="false" outlineLevel="0" collapsed="false">
      <c r="A6568" s="346"/>
      <c r="B6568" s="346" t="s">
        <v>915</v>
      </c>
      <c r="C6568" s="346"/>
      <c r="D6568" s="346"/>
      <c r="E6568" s="346"/>
      <c r="F6568" s="347"/>
      <c r="G6568" s="348"/>
      <c r="H6568" s="349" t="n">
        <f aca="false">SUM(H6566:H6567)</f>
        <v>16721</v>
      </c>
      <c r="I6568" s="350" t="n">
        <f aca="false">K6568/H6568</f>
        <v>0.378561090843849</v>
      </c>
      <c r="J6568" s="351" t="n">
        <f aca="false">SUM(J6566:J6567)</f>
        <v>10391.08</v>
      </c>
      <c r="K6568" s="352" t="n">
        <f aca="false">H6568-J6568</f>
        <v>6329.92</v>
      </c>
      <c r="L6568" s="330"/>
      <c r="M6568" s="262"/>
      <c r="N6568" s="262"/>
      <c r="O6568" s="262"/>
      <c r="P6568" s="262"/>
      <c r="Q6568" s="262"/>
      <c r="R6568" s="331"/>
    </row>
    <row r="6569" s="1" customFormat="true" ht="13.5" hidden="false" customHeight="false" outlineLevel="0" collapsed="false">
      <c r="A6569" s="262"/>
      <c r="B6569" s="332"/>
      <c r="C6569" s="342"/>
      <c r="D6569" s="342"/>
      <c r="E6569" s="262"/>
      <c r="F6569" s="262"/>
      <c r="G6569" s="262"/>
      <c r="H6569" s="262"/>
      <c r="I6569" s="354"/>
      <c r="J6569" s="354"/>
      <c r="K6569" s="355"/>
      <c r="L6569" s="330"/>
      <c r="M6569" s="262"/>
      <c r="N6569" s="262"/>
      <c r="O6569" s="262"/>
      <c r="P6569" s="262"/>
      <c r="Q6569" s="262"/>
      <c r="R6569" s="331"/>
    </row>
    <row r="6570" s="1" customFormat="true" ht="13.5" hidden="false" customHeight="false" outlineLevel="0" collapsed="false">
      <c r="A6570" s="322"/>
      <c r="B6570" s="323" t="s">
        <v>385</v>
      </c>
      <c r="C6570" s="324"/>
      <c r="D6570" s="325" t="n">
        <v>42823</v>
      </c>
      <c r="E6570" s="322"/>
      <c r="F6570" s="322" t="s">
        <v>5777</v>
      </c>
      <c r="G6570" s="324"/>
      <c r="H6570" s="326" t="n">
        <v>0</v>
      </c>
      <c r="I6570" s="327" t="s">
        <v>358</v>
      </c>
      <c r="J6570" s="328" t="n">
        <v>65</v>
      </c>
      <c r="K6570" s="329" t="n">
        <v>59</v>
      </c>
      <c r="L6570" s="330"/>
      <c r="M6570" s="262"/>
      <c r="N6570" s="262"/>
      <c r="O6570" s="262"/>
      <c r="P6570" s="262"/>
      <c r="Q6570" s="262"/>
      <c r="R6570" s="331"/>
    </row>
    <row r="6571" s="1" customFormat="true" ht="12.75" hidden="false" customHeight="false" outlineLevel="0" collapsed="false">
      <c r="A6571" s="262" t="n">
        <v>2</v>
      </c>
      <c r="B6571" s="332" t="s">
        <v>2722</v>
      </c>
      <c r="C6571" s="332" t="s">
        <v>2723</v>
      </c>
      <c r="D6571" s="332" t="s">
        <v>2724</v>
      </c>
      <c r="E6571" s="262"/>
      <c r="F6571" s="331" t="n">
        <v>1.85</v>
      </c>
      <c r="G6571" s="333" t="n">
        <v>450</v>
      </c>
      <c r="H6571" s="333" t="n">
        <f aca="false">A6571*G6571*(1-H6570/100)</f>
        <v>900</v>
      </c>
      <c r="I6571" s="334" t="n">
        <v>227.2725</v>
      </c>
      <c r="J6571" s="334" t="n">
        <f aca="false">(A6571*I6571)/J6570*K6570</f>
        <v>412.587</v>
      </c>
      <c r="K6571" s="335" t="n">
        <f aca="false">H6571-J6571</f>
        <v>487.413</v>
      </c>
      <c r="L6571" s="330"/>
      <c r="M6571" s="262"/>
      <c r="N6571" s="262" t="n">
        <v>227.2725</v>
      </c>
      <c r="O6571" s="262" t="n">
        <v>2.59</v>
      </c>
      <c r="P6571" s="262" t="n">
        <v>450</v>
      </c>
      <c r="Q6571" s="262" t="n">
        <v>306.8179</v>
      </c>
      <c r="R6571" s="331" t="n">
        <f aca="false">A6571*F6571</f>
        <v>3.7</v>
      </c>
    </row>
    <row r="6572" s="1" customFormat="true" ht="12.75" hidden="false" customHeight="false" outlineLevel="0" collapsed="false">
      <c r="A6572" s="262" t="n">
        <v>5</v>
      </c>
      <c r="B6572" s="332" t="s">
        <v>1982</v>
      </c>
      <c r="C6572" s="332" t="s">
        <v>1983</v>
      </c>
      <c r="D6572" s="332" t="s">
        <v>1984</v>
      </c>
      <c r="E6572" s="262"/>
      <c r="F6572" s="331" t="n">
        <v>4.4</v>
      </c>
      <c r="G6572" s="333" t="n">
        <v>790</v>
      </c>
      <c r="H6572" s="333" t="n">
        <f aca="false">A6572*G6572*(1-H6570/100)</f>
        <v>3950</v>
      </c>
      <c r="I6572" s="334" t="n">
        <v>524.745</v>
      </c>
      <c r="J6572" s="334" t="n">
        <f aca="false">(A6572*I6572)/J6570*K6570</f>
        <v>2381.535</v>
      </c>
      <c r="K6572" s="335" t="n">
        <f aca="false">H6572-J6572</f>
        <v>1568.465</v>
      </c>
      <c r="L6572" s="330"/>
      <c r="M6572" s="262"/>
      <c r="N6572" s="262" t="n">
        <v>524.745</v>
      </c>
      <c r="O6572" s="262" t="n">
        <v>5.98</v>
      </c>
      <c r="P6572" s="262" t="n">
        <v>790</v>
      </c>
      <c r="Q6572" s="262" t="n">
        <v>708.4058</v>
      </c>
      <c r="R6572" s="331" t="n">
        <f aca="false">A6572*F6572</f>
        <v>22</v>
      </c>
    </row>
    <row r="6573" s="1" customFormat="true" ht="12.75" hidden="false" customHeight="false" outlineLevel="0" collapsed="false">
      <c r="A6573" s="262" t="n">
        <v>4</v>
      </c>
      <c r="B6573" s="332" t="s">
        <v>777</v>
      </c>
      <c r="C6573" s="332" t="s">
        <v>775</v>
      </c>
      <c r="D6573" s="332" t="s">
        <v>1046</v>
      </c>
      <c r="E6573" s="262"/>
      <c r="F6573" s="331" t="n">
        <v>2.5</v>
      </c>
      <c r="G6573" s="333" t="n">
        <v>750</v>
      </c>
      <c r="H6573" s="333" t="n">
        <f aca="false">A6573*G6573*(1-H6570/100)</f>
        <v>3000</v>
      </c>
      <c r="I6573" s="334" t="n">
        <v>659.945</v>
      </c>
      <c r="J6573" s="334" t="n">
        <f aca="false">(A6573*I6573)/J6570*K6570</f>
        <v>2396.108</v>
      </c>
      <c r="K6573" s="335" t="n">
        <f aca="false">H6573-J6573</f>
        <v>603.892</v>
      </c>
      <c r="L6573" s="330"/>
      <c r="M6573" s="262"/>
      <c r="N6573" s="262" t="n">
        <v>659.945</v>
      </c>
      <c r="O6573" s="262" t="n">
        <v>7.81</v>
      </c>
      <c r="P6573" s="262" t="n">
        <v>750</v>
      </c>
      <c r="Q6573" s="262" t="n">
        <v>890.9258</v>
      </c>
      <c r="R6573" s="331" t="n">
        <f aca="false">A6573*F6573</f>
        <v>10</v>
      </c>
    </row>
    <row r="6574" s="1" customFormat="true" ht="12.75" hidden="false" customHeight="false" outlineLevel="0" collapsed="false">
      <c r="A6574" s="262" t="n">
        <v>10</v>
      </c>
      <c r="B6574" s="332" t="s">
        <v>1302</v>
      </c>
      <c r="C6574" s="332" t="s">
        <v>830</v>
      </c>
      <c r="D6574" s="332" t="s">
        <v>1049</v>
      </c>
      <c r="E6574" s="262"/>
      <c r="F6574" s="331" t="n">
        <v>1.1</v>
      </c>
      <c r="G6574" s="333" t="n">
        <v>550</v>
      </c>
      <c r="H6574" s="333" t="n">
        <f aca="false">A6574*G6574*(1-H6570/100)</f>
        <v>5500</v>
      </c>
      <c r="I6574" s="334" t="n">
        <v>145.6</v>
      </c>
      <c r="J6574" s="334" t="n">
        <f aca="false">(A6574*I6574)/J6570*K6570</f>
        <v>1321.6</v>
      </c>
      <c r="K6574" s="335" t="n">
        <f aca="false">H6574-J6574</f>
        <v>4178.4</v>
      </c>
      <c r="L6574" s="330"/>
      <c r="M6574" s="262"/>
      <c r="N6574" s="262" t="n">
        <v>145.6</v>
      </c>
      <c r="O6574" s="262" t="n">
        <v>1.6</v>
      </c>
      <c r="P6574" s="262" t="n">
        <v>550</v>
      </c>
      <c r="Q6574" s="262" t="n">
        <v>218.4</v>
      </c>
      <c r="R6574" s="331" t="n">
        <f aca="false">A6574*F6574</f>
        <v>11</v>
      </c>
    </row>
    <row r="6575" s="1" customFormat="true" ht="12.75" hidden="false" customHeight="false" outlineLevel="0" collapsed="false">
      <c r="A6575" s="262" t="n">
        <v>17</v>
      </c>
      <c r="B6575" s="332" t="s">
        <v>832</v>
      </c>
      <c r="C6575" s="332" t="s">
        <v>833</v>
      </c>
      <c r="D6575" s="332" t="s">
        <v>834</v>
      </c>
      <c r="E6575" s="262"/>
      <c r="F6575" s="331" t="n">
        <v>0.03</v>
      </c>
      <c r="G6575" s="333" t="n">
        <v>34</v>
      </c>
      <c r="H6575" s="333" t="n">
        <f aca="false">A6575*G6575*(1-H6570/100)</f>
        <v>578</v>
      </c>
      <c r="I6575" s="334" t="n">
        <v>22.75</v>
      </c>
      <c r="J6575" s="334" t="n">
        <f aca="false">(A6575*I6575)/J6570*K6570</f>
        <v>351.05</v>
      </c>
      <c r="K6575" s="335" t="n">
        <f aca="false">H6575-J6575</f>
        <v>226.95</v>
      </c>
      <c r="L6575" s="330"/>
      <c r="M6575" s="262"/>
      <c r="N6575" s="262" t="n">
        <v>22.75</v>
      </c>
      <c r="O6575" s="262" t="n">
        <v>0.25</v>
      </c>
      <c r="P6575" s="262" t="n">
        <v>34.125</v>
      </c>
      <c r="Q6575" s="262" t="n">
        <v>36.4</v>
      </c>
      <c r="R6575" s="331" t="n">
        <f aca="false">A6575*F6575</f>
        <v>0.51</v>
      </c>
    </row>
    <row r="6576" s="1" customFormat="true" ht="12.75" hidden="false" customHeight="false" outlineLevel="0" collapsed="false">
      <c r="A6576" s="262" t="n">
        <v>17</v>
      </c>
      <c r="B6576" s="332" t="s">
        <v>841</v>
      </c>
      <c r="C6576" s="332" t="s">
        <v>842</v>
      </c>
      <c r="D6576" s="332" t="s">
        <v>834</v>
      </c>
      <c r="E6576" s="262"/>
      <c r="F6576" s="331" t="n">
        <v>0.02</v>
      </c>
      <c r="G6576" s="333" t="n">
        <v>31</v>
      </c>
      <c r="H6576" s="333" t="n">
        <f aca="false">A6576*G6576*(1-H6570/100)</f>
        <v>527</v>
      </c>
      <c r="I6576" s="334" t="n">
        <v>20.93</v>
      </c>
      <c r="J6576" s="334" t="n">
        <f aca="false">(A6576*I6576)/J6570*K6570</f>
        <v>322.966</v>
      </c>
      <c r="K6576" s="335" t="n">
        <f aca="false">H6576-J6576</f>
        <v>204.034</v>
      </c>
      <c r="L6576" s="330"/>
      <c r="M6576" s="262"/>
      <c r="N6576" s="262" t="n">
        <v>20.93</v>
      </c>
      <c r="O6576" s="262" t="n">
        <v>0.23</v>
      </c>
      <c r="P6576" s="262" t="n">
        <v>31.395</v>
      </c>
      <c r="Q6576" s="262" t="n">
        <v>27.209</v>
      </c>
      <c r="R6576" s="331" t="n">
        <f aca="false">A6576*F6576</f>
        <v>0.34</v>
      </c>
    </row>
    <row r="6577" s="1" customFormat="true" ht="12.75" hidden="false" customHeight="false" outlineLevel="0" collapsed="false">
      <c r="A6577" s="262" t="n">
        <v>4</v>
      </c>
      <c r="B6577" s="332" t="s">
        <v>1211</v>
      </c>
      <c r="C6577" s="332" t="s">
        <v>1212</v>
      </c>
      <c r="D6577" s="332" t="s">
        <v>856</v>
      </c>
      <c r="E6577" s="262"/>
      <c r="F6577" s="331" t="n">
        <v>1.8</v>
      </c>
      <c r="G6577" s="333" t="n">
        <v>900</v>
      </c>
      <c r="H6577" s="333" t="n">
        <f aca="false">A6577*G6577*(1-H6570/100)</f>
        <v>3600</v>
      </c>
      <c r="I6577" s="334" t="n">
        <v>233.415</v>
      </c>
      <c r="J6577" s="334" t="n">
        <f aca="false">(A6577*I6577)/J6570*K6570</f>
        <v>847.476</v>
      </c>
      <c r="K6577" s="335" t="n">
        <f aca="false">H6577-J6577</f>
        <v>2752.524</v>
      </c>
      <c r="L6577" s="330"/>
      <c r="M6577" s="262"/>
      <c r="N6577" s="262" t="n">
        <v>233.415</v>
      </c>
      <c r="O6577" s="262" t="n">
        <v>2.66</v>
      </c>
      <c r="P6577" s="262" t="n">
        <v>900</v>
      </c>
      <c r="Q6577" s="262" t="n">
        <v>315.1103</v>
      </c>
      <c r="R6577" s="331" t="n">
        <f aca="false">A6577*F6577</f>
        <v>7.2</v>
      </c>
    </row>
    <row r="6578" s="1" customFormat="true" ht="12.75" hidden="false" customHeight="false" outlineLevel="0" collapsed="false">
      <c r="A6578" s="262" t="n">
        <v>4</v>
      </c>
      <c r="B6578" s="332" t="s">
        <v>3773</v>
      </c>
      <c r="C6578" s="332" t="s">
        <v>3774</v>
      </c>
      <c r="D6578" s="332" t="s">
        <v>3775</v>
      </c>
      <c r="E6578" s="262"/>
      <c r="F6578" s="331" t="n">
        <v>3.1</v>
      </c>
      <c r="G6578" s="333" t="n">
        <v>579</v>
      </c>
      <c r="H6578" s="333" t="n">
        <f aca="false">A6578*G6578*(1-H6570/100)</f>
        <v>2316</v>
      </c>
      <c r="I6578" s="334" t="n">
        <v>386.1</v>
      </c>
      <c r="J6578" s="334" t="n">
        <f aca="false">(A6578*I6578)/J6570*K6570</f>
        <v>1401.84</v>
      </c>
      <c r="K6578" s="335" t="n">
        <f aca="false">H6578-J6578</f>
        <v>914.16</v>
      </c>
      <c r="L6578" s="330"/>
      <c r="M6578" s="262"/>
      <c r="N6578" s="262" t="n">
        <v>386.1</v>
      </c>
      <c r="O6578" s="262" t="n">
        <v>4.4</v>
      </c>
      <c r="P6578" s="262" t="n">
        <v>579.15</v>
      </c>
      <c r="Q6578" s="262" t="n">
        <v>521.235</v>
      </c>
      <c r="R6578" s="331" t="n">
        <f aca="false">A6578*F6578</f>
        <v>12.4</v>
      </c>
    </row>
    <row r="6579" s="1" customFormat="true" ht="12.75" hidden="false" customHeight="false" outlineLevel="0" collapsed="false">
      <c r="A6579" s="262" t="n">
        <v>2</v>
      </c>
      <c r="B6579" s="332" t="s">
        <v>1874</v>
      </c>
      <c r="C6579" s="332" t="s">
        <v>1875</v>
      </c>
      <c r="D6579" s="332" t="s">
        <v>1876</v>
      </c>
      <c r="E6579" s="262"/>
      <c r="F6579" s="331" t="n">
        <v>0.1</v>
      </c>
      <c r="G6579" s="333" t="n">
        <v>82</v>
      </c>
      <c r="H6579" s="333" t="n">
        <f aca="false">A6579*G6579*(1-H6570/100)</f>
        <v>164</v>
      </c>
      <c r="I6579" s="334" t="n">
        <v>45.5</v>
      </c>
      <c r="J6579" s="334" t="n">
        <f aca="false">(A6579*I6579)/J6570*K6570</f>
        <v>82.6</v>
      </c>
      <c r="K6579" s="335" t="n">
        <f aca="false">H6579-J6579</f>
        <v>81.4</v>
      </c>
      <c r="L6579" s="330"/>
      <c r="M6579" s="262"/>
      <c r="N6579" s="262" t="n">
        <v>45.5</v>
      </c>
      <c r="O6579" s="262" t="n">
        <v>0.5</v>
      </c>
      <c r="P6579" s="262" t="n">
        <v>81.9</v>
      </c>
      <c r="Q6579" s="262" t="n">
        <v>54.6</v>
      </c>
      <c r="R6579" s="331" t="n">
        <f aca="false">A6579*F6579</f>
        <v>0.2</v>
      </c>
    </row>
    <row r="6580" s="1" customFormat="true" ht="12.75" hidden="false" customHeight="false" outlineLevel="0" collapsed="false">
      <c r="A6580" s="262" t="n">
        <v>5</v>
      </c>
      <c r="B6580" s="332" t="s">
        <v>1991</v>
      </c>
      <c r="C6580" s="332" t="s">
        <v>1992</v>
      </c>
      <c r="D6580" s="332" t="s">
        <v>1993</v>
      </c>
      <c r="E6580" s="262"/>
      <c r="F6580" s="331" t="n">
        <v>0.2</v>
      </c>
      <c r="G6580" s="333" t="n">
        <v>52</v>
      </c>
      <c r="H6580" s="333" t="n">
        <f aca="false">A6580*G6580*(1-H6570/100)</f>
        <v>260</v>
      </c>
      <c r="I6580" s="334" t="n">
        <v>28.9575</v>
      </c>
      <c r="J6580" s="334" t="n">
        <f aca="false">(A6580*I6580)/J6570*K6570</f>
        <v>131.4225</v>
      </c>
      <c r="K6580" s="335" t="n">
        <f aca="false">H6580-J6580</f>
        <v>128.5775</v>
      </c>
      <c r="L6580" s="330"/>
      <c r="M6580" s="262"/>
      <c r="N6580" s="262" t="n">
        <v>28.9575</v>
      </c>
      <c r="O6580" s="262" t="n">
        <v>0.33</v>
      </c>
      <c r="P6580" s="262" t="n">
        <v>52.1235</v>
      </c>
      <c r="Q6580" s="262" t="n">
        <v>40.5405</v>
      </c>
      <c r="R6580" s="331" t="n">
        <f aca="false">A6580*F6580</f>
        <v>1</v>
      </c>
    </row>
    <row r="6581" s="1" customFormat="true" ht="12.75" hidden="false" customHeight="false" outlineLevel="0" collapsed="false">
      <c r="A6581" s="262" t="n">
        <v>5</v>
      </c>
      <c r="B6581" s="332" t="s">
        <v>2345</v>
      </c>
      <c r="C6581" s="332" t="s">
        <v>2346</v>
      </c>
      <c r="D6581" s="332" t="s">
        <v>2347</v>
      </c>
      <c r="E6581" s="262"/>
      <c r="F6581" s="331" t="n">
        <v>0.05</v>
      </c>
      <c r="G6581" s="333" t="n">
        <v>38</v>
      </c>
      <c r="H6581" s="333" t="n">
        <f aca="false">A6581*G6581*(1-H6570/100)</f>
        <v>190</v>
      </c>
      <c r="I6581" s="334" t="n">
        <v>21.06</v>
      </c>
      <c r="J6581" s="334" t="n">
        <f aca="false">(A6581*I6581)/J6570*K6570</f>
        <v>95.58</v>
      </c>
      <c r="K6581" s="335" t="n">
        <f aca="false">H6581-J6581</f>
        <v>94.42</v>
      </c>
      <c r="L6581" s="330"/>
      <c r="M6581" s="262"/>
      <c r="N6581" s="262" t="n">
        <v>21.06</v>
      </c>
      <c r="O6581" s="262" t="n">
        <v>0.24</v>
      </c>
      <c r="P6581" s="262" t="n">
        <v>37.908</v>
      </c>
      <c r="Q6581" s="262" t="n">
        <v>28.431</v>
      </c>
      <c r="R6581" s="331" t="n">
        <f aca="false">A6581*F6581</f>
        <v>0.25</v>
      </c>
    </row>
    <row r="6582" s="1" customFormat="true" ht="12.75" hidden="false" customHeight="false" outlineLevel="0" collapsed="false">
      <c r="A6582" s="262" t="n">
        <v>1</v>
      </c>
      <c r="B6582" s="332" t="s">
        <v>1415</v>
      </c>
      <c r="C6582" s="332" t="s">
        <v>2799</v>
      </c>
      <c r="D6582" s="332" t="s">
        <v>2800</v>
      </c>
      <c r="E6582" s="262"/>
      <c r="F6582" s="331" t="n">
        <v>3</v>
      </c>
      <c r="G6582" s="333" t="n">
        <v>573</v>
      </c>
      <c r="H6582" s="333" t="n">
        <f aca="false">A6582*G6582*(1-H6570/100)</f>
        <v>573</v>
      </c>
      <c r="I6582" s="334" t="n">
        <v>382.2</v>
      </c>
      <c r="J6582" s="334" t="n">
        <f aca="false">(A6582*I6582)/J6570*K6570</f>
        <v>346.92</v>
      </c>
      <c r="K6582" s="335" t="n">
        <f aca="false">H6582-J6582</f>
        <v>226.08</v>
      </c>
      <c r="L6582" s="330"/>
      <c r="M6582" s="262"/>
      <c r="N6582" s="262" t="n">
        <v>382.2</v>
      </c>
      <c r="O6582" s="262" t="n">
        <v>4.2</v>
      </c>
      <c r="P6582" s="262" t="n">
        <v>573.3</v>
      </c>
      <c r="Q6582" s="262" t="n">
        <v>515.97</v>
      </c>
      <c r="R6582" s="331" t="n">
        <f aca="false">A6582*F6582</f>
        <v>3</v>
      </c>
    </row>
    <row r="6583" s="1" customFormat="true" ht="12.75" hidden="false" customHeight="false" outlineLevel="0" collapsed="false">
      <c r="A6583" s="262" t="n">
        <v>1</v>
      </c>
      <c r="B6583" s="332" t="s">
        <v>1418</v>
      </c>
      <c r="C6583" s="332" t="s">
        <v>2799</v>
      </c>
      <c r="D6583" s="332" t="s">
        <v>2801</v>
      </c>
      <c r="E6583" s="262"/>
      <c r="F6583" s="331" t="n">
        <v>3</v>
      </c>
      <c r="G6583" s="333" t="n">
        <v>573</v>
      </c>
      <c r="H6583" s="333" t="n">
        <f aca="false">A6583*G6583*(1-H6570/100)</f>
        <v>573</v>
      </c>
      <c r="I6583" s="334" t="n">
        <v>382.2</v>
      </c>
      <c r="J6583" s="334" t="n">
        <f aca="false">(A6583*I6583)/J6570*K6570</f>
        <v>346.92</v>
      </c>
      <c r="K6583" s="335" t="n">
        <f aca="false">H6583-J6583</f>
        <v>226.08</v>
      </c>
      <c r="L6583" s="330"/>
      <c r="M6583" s="262"/>
      <c r="N6583" s="262" t="n">
        <v>382.2</v>
      </c>
      <c r="O6583" s="262" t="n">
        <v>4.2</v>
      </c>
      <c r="P6583" s="262" t="n">
        <v>573.3</v>
      </c>
      <c r="Q6583" s="262" t="n">
        <v>515.97</v>
      </c>
      <c r="R6583" s="331" t="n">
        <f aca="false">A6583*F6583</f>
        <v>3</v>
      </c>
    </row>
    <row r="6584" s="1" customFormat="true" ht="12.75" hidden="false" customHeight="false" outlineLevel="0" collapsed="false">
      <c r="A6584" s="262" t="n">
        <v>1</v>
      </c>
      <c r="B6584" s="332" t="s">
        <v>5778</v>
      </c>
      <c r="C6584" s="332" t="s">
        <v>5779</v>
      </c>
      <c r="D6584" s="332" t="s">
        <v>5780</v>
      </c>
      <c r="E6584" s="262"/>
      <c r="F6584" s="331" t="n">
        <v>10.8</v>
      </c>
      <c r="G6584" s="333" t="n">
        <v>1934</v>
      </c>
      <c r="H6584" s="333" t="n">
        <f aca="false">A6584*G6584*(1-H6570/100)</f>
        <v>1934</v>
      </c>
      <c r="I6584" s="334" t="n">
        <v>1289.0475</v>
      </c>
      <c r="J6584" s="334" t="n">
        <f aca="false">(A6584*I6584)/J6570*K6570</f>
        <v>1170.0585</v>
      </c>
      <c r="K6584" s="335" t="n">
        <f aca="false">H6584-J6584</f>
        <v>763.9415</v>
      </c>
      <c r="L6584" s="330"/>
      <c r="M6584" s="262"/>
      <c r="N6584" s="262" t="n">
        <v>1289.0475</v>
      </c>
      <c r="O6584" s="262" t="n">
        <v>14.69</v>
      </c>
      <c r="P6584" s="262" t="n">
        <v>1933.5713</v>
      </c>
      <c r="Q6584" s="262" t="n">
        <v>1740.2141</v>
      </c>
      <c r="R6584" s="331" t="n">
        <f aca="false">A6584*F6584</f>
        <v>10.8</v>
      </c>
    </row>
    <row r="6585" s="1" customFormat="true" ht="12.75" hidden="false" customHeight="false" outlineLevel="0" collapsed="false">
      <c r="A6585" s="262" t="n">
        <v>1</v>
      </c>
      <c r="B6585" s="332" t="s">
        <v>5781</v>
      </c>
      <c r="C6585" s="332" t="s">
        <v>5779</v>
      </c>
      <c r="D6585" s="332" t="s">
        <v>5782</v>
      </c>
      <c r="E6585" s="262"/>
      <c r="F6585" s="331" t="n">
        <v>10.8</v>
      </c>
      <c r="G6585" s="333" t="n">
        <v>1934</v>
      </c>
      <c r="H6585" s="333" t="n">
        <f aca="false">A6585*G6585*(1-H6570/100)</f>
        <v>1934</v>
      </c>
      <c r="I6585" s="334" t="n">
        <v>1289.0475</v>
      </c>
      <c r="J6585" s="334" t="n">
        <f aca="false">(A6585*I6585)/J6570*K6570</f>
        <v>1170.0585</v>
      </c>
      <c r="K6585" s="335" t="n">
        <f aca="false">H6585-J6585</f>
        <v>763.9415</v>
      </c>
      <c r="L6585" s="330"/>
      <c r="M6585" s="262"/>
      <c r="N6585" s="262" t="n">
        <v>1289.0475</v>
      </c>
      <c r="O6585" s="262" t="n">
        <v>14.69</v>
      </c>
      <c r="P6585" s="262" t="n">
        <v>1933.5713</v>
      </c>
      <c r="Q6585" s="262" t="n">
        <v>1740.2141</v>
      </c>
      <c r="R6585" s="331" t="n">
        <f aca="false">A6585*F6585</f>
        <v>10.8</v>
      </c>
    </row>
    <row r="6586" s="1" customFormat="true" ht="12.75" hidden="false" customHeight="false" outlineLevel="0" collapsed="false">
      <c r="A6586" s="262" t="n">
        <v>1</v>
      </c>
      <c r="B6586" s="332" t="s">
        <v>4250</v>
      </c>
      <c r="C6586" s="332" t="s">
        <v>2287</v>
      </c>
      <c r="D6586" s="332" t="s">
        <v>4251</v>
      </c>
      <c r="E6586" s="262"/>
      <c r="F6586" s="331" t="n">
        <v>52</v>
      </c>
      <c r="G6586" s="333" t="n">
        <v>10647</v>
      </c>
      <c r="H6586" s="333" t="n">
        <f aca="false">A6586*G6586*(1-H6570/100)</f>
        <v>10647</v>
      </c>
      <c r="I6586" s="334" t="n">
        <v>7098</v>
      </c>
      <c r="J6586" s="334" t="n">
        <f aca="false">(A6586*I6586)/J6570*K6570</f>
        <v>6442.8</v>
      </c>
      <c r="K6586" s="335" t="n">
        <f aca="false">H6586-J6586</f>
        <v>4204.2</v>
      </c>
      <c r="L6586" s="330"/>
      <c r="M6586" s="262"/>
      <c r="N6586" s="262" t="n">
        <v>7098</v>
      </c>
      <c r="O6586" s="262" t="n">
        <v>78</v>
      </c>
      <c r="P6586" s="262" t="n">
        <v>10647</v>
      </c>
      <c r="Q6586" s="262" t="n">
        <v>9227.4</v>
      </c>
      <c r="R6586" s="331" t="n">
        <f aca="false">A6586*F6586</f>
        <v>52</v>
      </c>
    </row>
    <row r="6587" s="1" customFormat="true" ht="12.75" hidden="false" customHeight="false" outlineLevel="0" collapsed="false">
      <c r="A6587" s="262" t="n">
        <v>30</v>
      </c>
      <c r="B6587" s="332" t="s">
        <v>2002</v>
      </c>
      <c r="C6587" s="332" t="s">
        <v>2003</v>
      </c>
      <c r="D6587" s="332" t="s">
        <v>2004</v>
      </c>
      <c r="E6587" s="262"/>
      <c r="F6587" s="331" t="n">
        <v>0.1</v>
      </c>
      <c r="G6587" s="333" t="n">
        <v>0</v>
      </c>
      <c r="H6587" s="333" t="n">
        <f aca="false">A6587*G6587*(1-H6570/100)</f>
        <v>0</v>
      </c>
      <c r="I6587" s="334" t="n">
        <v>17.55</v>
      </c>
      <c r="J6587" s="334" t="n">
        <f aca="false">(A6587*I6587)/J6570*K6570</f>
        <v>477.9</v>
      </c>
      <c r="K6587" s="335" t="n">
        <f aca="false">H6587-J6587</f>
        <v>-477.9</v>
      </c>
      <c r="L6587" s="330"/>
      <c r="M6587" s="262"/>
      <c r="N6587" s="262" t="n">
        <v>17.55</v>
      </c>
      <c r="O6587" s="262" t="n">
        <v>0.2</v>
      </c>
      <c r="P6587" s="262"/>
      <c r="Q6587" s="262" t="n">
        <v>23.6925</v>
      </c>
      <c r="R6587" s="331" t="n">
        <f aca="false">A6587*F6587</f>
        <v>3</v>
      </c>
    </row>
    <row r="6588" s="1" customFormat="true" ht="12.75" hidden="false" customHeight="false" outlineLevel="0" collapsed="false">
      <c r="A6588" s="262" t="n">
        <v>2</v>
      </c>
      <c r="B6588" s="332" t="s">
        <v>4108</v>
      </c>
      <c r="C6588" s="332" t="s">
        <v>1822</v>
      </c>
      <c r="D6588" s="332" t="s">
        <v>4109</v>
      </c>
      <c r="E6588" s="262"/>
      <c r="F6588" s="331" t="n">
        <v>0.4</v>
      </c>
      <c r="G6588" s="333" t="n">
        <v>237</v>
      </c>
      <c r="H6588" s="333" t="n">
        <f aca="false">A6588*G6588*(1-H6570/100)</f>
        <v>474</v>
      </c>
      <c r="I6588" s="334" t="n">
        <v>157.95</v>
      </c>
      <c r="J6588" s="334" t="n">
        <f aca="false">(A6588*I6588)/J6570*K6570</f>
        <v>286.74</v>
      </c>
      <c r="K6588" s="335" t="n">
        <f aca="false">H6588-J6588</f>
        <v>187.26</v>
      </c>
      <c r="L6588" s="330"/>
      <c r="M6588" s="262"/>
      <c r="N6588" s="262" t="n">
        <v>157.95</v>
      </c>
      <c r="O6588" s="262" t="n">
        <v>1.8</v>
      </c>
      <c r="P6588" s="262" t="n">
        <v>236.925</v>
      </c>
      <c r="Q6588" s="262" t="n">
        <v>213.2325</v>
      </c>
      <c r="R6588" s="331" t="n">
        <f aca="false">A6588*F6588</f>
        <v>0.8</v>
      </c>
    </row>
    <row r="6589" s="1" customFormat="true" ht="12.75" hidden="false" customHeight="false" outlineLevel="0" collapsed="false">
      <c r="A6589" s="262" t="n">
        <v>6</v>
      </c>
      <c r="B6589" s="332" t="s">
        <v>4961</v>
      </c>
      <c r="C6589" s="332" t="s">
        <v>1115</v>
      </c>
      <c r="D6589" s="332" t="s">
        <v>4962</v>
      </c>
      <c r="E6589" s="262"/>
      <c r="F6589" s="331" t="n">
        <v>15</v>
      </c>
      <c r="G6589" s="333" t="n">
        <v>4607</v>
      </c>
      <c r="H6589" s="333" t="n">
        <f aca="false">A6589*G6589*(1-H6570/100)</f>
        <v>27642</v>
      </c>
      <c r="I6589" s="334" t="n">
        <v>2632.5</v>
      </c>
      <c r="J6589" s="334" t="n">
        <f aca="false">(A6589*I6589)/J6570*K6570</f>
        <v>14337</v>
      </c>
      <c r="K6589" s="335" t="n">
        <f aca="false">H6589-J6589</f>
        <v>13305</v>
      </c>
      <c r="L6589" s="330"/>
      <c r="M6589" s="262"/>
      <c r="N6589" s="262" t="n">
        <v>2632.5</v>
      </c>
      <c r="O6589" s="262" t="n">
        <v>30</v>
      </c>
      <c r="P6589" s="262" t="n">
        <v>4606.875</v>
      </c>
      <c r="Q6589" s="262" t="n">
        <v>3553.875</v>
      </c>
      <c r="R6589" s="331" t="n">
        <f aca="false">A6589*F6589</f>
        <v>90</v>
      </c>
    </row>
    <row r="6590" s="1" customFormat="true" ht="12.75" hidden="false" customHeight="false" outlineLevel="0" collapsed="false">
      <c r="A6590" s="262" t="n">
        <v>2</v>
      </c>
      <c r="B6590" s="332" t="s">
        <v>4915</v>
      </c>
      <c r="C6590" s="332" t="s">
        <v>4916</v>
      </c>
      <c r="D6590" s="332" t="s">
        <v>4917</v>
      </c>
      <c r="E6590" s="262"/>
      <c r="F6590" s="331" t="n">
        <v>0.39</v>
      </c>
      <c r="G6590" s="333" t="n">
        <v>2472</v>
      </c>
      <c r="H6590" s="333" t="n">
        <f aca="false">A6590*G6590*(1-H6570/100)</f>
        <v>4944</v>
      </c>
      <c r="I6590" s="334" t="n">
        <v>1647.945</v>
      </c>
      <c r="J6590" s="334" t="n">
        <f aca="false">(A6590*I6590)/J6570*K6570</f>
        <v>2991.654</v>
      </c>
      <c r="K6590" s="335" t="n">
        <f aca="false">H6590-J6590</f>
        <v>1952.346</v>
      </c>
      <c r="L6590" s="330"/>
      <c r="M6590" s="262"/>
      <c r="N6590" s="262" t="n">
        <v>1647.945</v>
      </c>
      <c r="O6590" s="262" t="n">
        <v>18.78</v>
      </c>
      <c r="P6590" s="262" t="n">
        <v>2471.9175</v>
      </c>
      <c r="Q6590" s="262" t="n">
        <v>2224.7258</v>
      </c>
      <c r="R6590" s="331" t="n">
        <f aca="false">A6590*F6590</f>
        <v>0.78</v>
      </c>
    </row>
    <row r="6591" s="1" customFormat="true" ht="12.75" hidden="false" customHeight="false" outlineLevel="0" collapsed="false">
      <c r="A6591" s="262" t="n">
        <v>1</v>
      </c>
      <c r="B6591" s="332" t="s">
        <v>5423</v>
      </c>
      <c r="C6591" s="332" t="s">
        <v>5424</v>
      </c>
      <c r="D6591" s="332" t="s">
        <v>5425</v>
      </c>
      <c r="E6591" s="262"/>
      <c r="F6591" s="331"/>
      <c r="G6591" s="333" t="n">
        <v>2500</v>
      </c>
      <c r="H6591" s="333" t="n">
        <f aca="false">A6591*G6591*(1-H6570/100)</f>
        <v>2500</v>
      </c>
      <c r="I6591" s="334" t="n">
        <v>1462.5</v>
      </c>
      <c r="J6591" s="334" t="n">
        <f aca="false">(A6591*I6591)/J6570*K6570</f>
        <v>1327.5</v>
      </c>
      <c r="K6591" s="335" t="n">
        <f aca="false">H6591-J6591</f>
        <v>1172.5</v>
      </c>
      <c r="L6591" s="330"/>
      <c r="M6591" s="262"/>
      <c r="N6591" s="262" t="n">
        <v>1462.5</v>
      </c>
      <c r="O6591" s="262" t="n">
        <v>15</v>
      </c>
      <c r="P6591" s="262" t="n">
        <v>2500</v>
      </c>
      <c r="Q6591" s="262" t="n">
        <v>1974.375</v>
      </c>
      <c r="R6591" s="331" t="n">
        <f aca="false">A6591*F6591</f>
        <v>0</v>
      </c>
    </row>
    <row r="6592" s="1" customFormat="true" ht="12.75" hidden="false" customHeight="false" outlineLevel="0" collapsed="false">
      <c r="A6592" s="262" t="n">
        <v>6</v>
      </c>
      <c r="B6592" s="332" t="s">
        <v>1652</v>
      </c>
      <c r="C6592" s="332" t="s">
        <v>1550</v>
      </c>
      <c r="D6592" s="332" t="s">
        <v>1653</v>
      </c>
      <c r="E6592" s="262"/>
      <c r="F6592" s="331" t="n">
        <v>0.16</v>
      </c>
      <c r="G6592" s="333" t="n">
        <v>340</v>
      </c>
      <c r="H6592" s="333" t="n">
        <f aca="false">A6592*G6592*(1-H6570/100)</f>
        <v>2040</v>
      </c>
      <c r="I6592" s="334" t="n">
        <v>203.58</v>
      </c>
      <c r="J6592" s="334" t="n">
        <f aca="false">(A6592*I6592)/J6570*K6570</f>
        <v>1108.728</v>
      </c>
      <c r="K6592" s="335" t="n">
        <f aca="false">H6592-J6592</f>
        <v>931.272</v>
      </c>
      <c r="L6592" s="330"/>
      <c r="M6592" s="262"/>
      <c r="N6592" s="262" t="n">
        <v>203.58</v>
      </c>
      <c r="O6592" s="262" t="n">
        <v>2.32</v>
      </c>
      <c r="P6592" s="262" t="n">
        <v>340</v>
      </c>
      <c r="Q6592" s="262" t="n">
        <v>285.012</v>
      </c>
      <c r="R6592" s="331" t="n">
        <f aca="false">A6592*F6592</f>
        <v>0.96</v>
      </c>
    </row>
    <row r="6593" s="1" customFormat="true" ht="12.75" hidden="false" customHeight="false" outlineLevel="0" collapsed="false">
      <c r="A6593" s="262" t="n">
        <v>8</v>
      </c>
      <c r="B6593" s="332" t="s">
        <v>1654</v>
      </c>
      <c r="C6593" s="332" t="s">
        <v>1550</v>
      </c>
      <c r="D6593" s="332" t="s">
        <v>1655</v>
      </c>
      <c r="E6593" s="262"/>
      <c r="F6593" s="331" t="n">
        <v>0.25</v>
      </c>
      <c r="G6593" s="333" t="n">
        <v>480</v>
      </c>
      <c r="H6593" s="333" t="n">
        <f aca="false">A6593*G6593*(1-H6570/100)</f>
        <v>3840</v>
      </c>
      <c r="I6593" s="334" t="n">
        <v>301.275</v>
      </c>
      <c r="J6593" s="334" t="n">
        <f aca="false">(A6593*I6593)/J6570*K6570</f>
        <v>2187.72</v>
      </c>
      <c r="K6593" s="335" t="n">
        <f aca="false">H6593-J6593</f>
        <v>1652.28</v>
      </c>
      <c r="L6593" s="330"/>
      <c r="M6593" s="262"/>
      <c r="N6593" s="262" t="n">
        <v>301.275</v>
      </c>
      <c r="O6593" s="262" t="n">
        <v>3.09</v>
      </c>
      <c r="P6593" s="262" t="n">
        <v>480</v>
      </c>
      <c r="Q6593" s="262" t="n">
        <v>406.7212</v>
      </c>
      <c r="R6593" s="331" t="n">
        <f aca="false">A6593*F6593</f>
        <v>2</v>
      </c>
    </row>
    <row r="6594" s="1" customFormat="true" ht="12.75" hidden="false" customHeight="false" outlineLevel="0" collapsed="false">
      <c r="A6594" s="262" t="n">
        <v>2</v>
      </c>
      <c r="B6594" s="332" t="s">
        <v>1656</v>
      </c>
      <c r="C6594" s="332" t="s">
        <v>1550</v>
      </c>
      <c r="D6594" s="332" t="s">
        <v>1657</v>
      </c>
      <c r="E6594" s="262"/>
      <c r="F6594" s="331" t="n">
        <v>0.25</v>
      </c>
      <c r="G6594" s="333" t="n">
        <v>460</v>
      </c>
      <c r="H6594" s="333" t="n">
        <f aca="false">A6594*G6594*(1-H6570/100)</f>
        <v>920</v>
      </c>
      <c r="I6594" s="334" t="n">
        <v>284.83</v>
      </c>
      <c r="J6594" s="334" t="n">
        <f aca="false">(A6594*I6594)/J6570*K6570</f>
        <v>517.076</v>
      </c>
      <c r="K6594" s="335" t="n">
        <f aca="false">H6594-J6594</f>
        <v>402.924</v>
      </c>
      <c r="L6594" s="330"/>
      <c r="M6594" s="262"/>
      <c r="N6594" s="262" t="n">
        <v>284.83</v>
      </c>
      <c r="O6594" s="262" t="n">
        <v>3.13</v>
      </c>
      <c r="P6594" s="262" t="n">
        <v>460</v>
      </c>
      <c r="Q6594" s="262" t="n">
        <v>384.5205</v>
      </c>
      <c r="R6594" s="331" t="n">
        <f aca="false">A6594*F6594</f>
        <v>0.5</v>
      </c>
    </row>
    <row r="6595" s="1" customFormat="true" ht="12.75" hidden="false" customHeight="false" outlineLevel="0" collapsed="false">
      <c r="A6595" s="262" t="n">
        <v>2</v>
      </c>
      <c r="B6595" s="332" t="s">
        <v>5295</v>
      </c>
      <c r="C6595" s="332" t="s">
        <v>1550</v>
      </c>
      <c r="D6595" s="332" t="s">
        <v>5296</v>
      </c>
      <c r="E6595" s="262"/>
      <c r="F6595" s="331" t="n">
        <v>0.44</v>
      </c>
      <c r="G6595" s="333" t="n">
        <v>690</v>
      </c>
      <c r="H6595" s="333" t="n">
        <f aca="false">A6595*G6595*(1-H6570/100)</f>
        <v>1380</v>
      </c>
      <c r="I6595" s="334" t="n">
        <v>429.975</v>
      </c>
      <c r="J6595" s="334" t="n">
        <f aca="false">(A6595*I6595)/J6570*K6570</f>
        <v>780.57</v>
      </c>
      <c r="K6595" s="335" t="n">
        <f aca="false">H6595-J6595</f>
        <v>599.43</v>
      </c>
      <c r="L6595" s="330"/>
      <c r="M6595" s="262"/>
      <c r="N6595" s="262" t="n">
        <v>429.975</v>
      </c>
      <c r="O6595" s="262" t="n">
        <v>4.41</v>
      </c>
      <c r="P6595" s="262" t="n">
        <v>690</v>
      </c>
      <c r="Q6595" s="262" t="n">
        <v>580.4663</v>
      </c>
      <c r="R6595" s="331" t="n">
        <f aca="false">A6595*F6595</f>
        <v>0.88</v>
      </c>
    </row>
    <row r="6596" s="1" customFormat="true" ht="12.75" hidden="false" customHeight="false" outlineLevel="0" collapsed="false">
      <c r="A6596" s="262" t="n">
        <v>1</v>
      </c>
      <c r="B6596" s="332" t="s">
        <v>5783</v>
      </c>
      <c r="C6596" s="332" t="s">
        <v>2395</v>
      </c>
      <c r="D6596" s="332" t="s">
        <v>5784</v>
      </c>
      <c r="E6596" s="262"/>
      <c r="F6596" s="331" t="n">
        <v>4.78</v>
      </c>
      <c r="G6596" s="333" t="n">
        <v>1390</v>
      </c>
      <c r="H6596" s="333" t="n">
        <f aca="false">A6596*G6596*(1-H6570/100)</f>
        <v>1390</v>
      </c>
      <c r="I6596" s="334" t="n">
        <v>923.65</v>
      </c>
      <c r="J6596" s="334" t="n">
        <f aca="false">(A6596*I6596)/J6570*K6570</f>
        <v>838.39</v>
      </c>
      <c r="K6596" s="335" t="n">
        <f aca="false">H6596-J6596</f>
        <v>551.61</v>
      </c>
      <c r="L6596" s="330"/>
      <c r="M6596" s="262"/>
      <c r="N6596" s="262" t="n">
        <v>923.65</v>
      </c>
      <c r="O6596" s="262" t="n">
        <v>9.8</v>
      </c>
      <c r="P6596" s="262" t="n">
        <v>1390</v>
      </c>
      <c r="Q6596" s="262" t="n">
        <v>1293.11</v>
      </c>
      <c r="R6596" s="331" t="n">
        <f aca="false">A6596*F6596</f>
        <v>4.78</v>
      </c>
    </row>
    <row r="6597" s="1" customFormat="true" ht="12.75" hidden="false" customHeight="false" outlineLevel="0" collapsed="false">
      <c r="A6597" s="262" t="n">
        <v>4</v>
      </c>
      <c r="B6597" s="332" t="s">
        <v>3038</v>
      </c>
      <c r="C6597" s="332" t="s">
        <v>1664</v>
      </c>
      <c r="D6597" s="332" t="s">
        <v>3039</v>
      </c>
      <c r="E6597" s="262"/>
      <c r="F6597" s="331" t="n">
        <v>0.05</v>
      </c>
      <c r="G6597" s="333" t="n">
        <v>70</v>
      </c>
      <c r="H6597" s="333" t="n">
        <f aca="false">A6597*G6597*(1-H6570/100)</f>
        <v>280</v>
      </c>
      <c r="I6597" s="334" t="n">
        <v>36.855</v>
      </c>
      <c r="J6597" s="334" t="n">
        <f aca="false">(A6597*I6597)/J6570*K6570</f>
        <v>133.812</v>
      </c>
      <c r="K6597" s="335" t="n">
        <f aca="false">H6597-J6597</f>
        <v>146.188</v>
      </c>
      <c r="L6597" s="330"/>
      <c r="M6597" s="262"/>
      <c r="N6597" s="262" t="n">
        <v>36.855</v>
      </c>
      <c r="O6597" s="262" t="n">
        <v>0.42</v>
      </c>
      <c r="P6597" s="262" t="n">
        <v>70</v>
      </c>
      <c r="Q6597" s="262" t="n">
        <v>51.597</v>
      </c>
      <c r="R6597" s="331" t="n">
        <f aca="false">A6597*F6597</f>
        <v>0.2</v>
      </c>
    </row>
    <row r="6598" s="1" customFormat="true" ht="12.75" hidden="false" customHeight="false" outlineLevel="0" collapsed="false">
      <c r="A6598" s="262" t="n">
        <v>2</v>
      </c>
      <c r="B6598" s="332" t="s">
        <v>2399</v>
      </c>
      <c r="C6598" s="332" t="s">
        <v>1664</v>
      </c>
      <c r="D6598" s="332" t="s">
        <v>2400</v>
      </c>
      <c r="E6598" s="262"/>
      <c r="F6598" s="331" t="n">
        <v>0.06</v>
      </c>
      <c r="G6598" s="333" t="n">
        <v>70</v>
      </c>
      <c r="H6598" s="333" t="n">
        <f aca="false">A6598*G6598*(1-H6570/100)</f>
        <v>140</v>
      </c>
      <c r="I6598" s="334" t="n">
        <v>41.2425</v>
      </c>
      <c r="J6598" s="334" t="n">
        <f aca="false">(A6598*I6598)/J6570*K6570</f>
        <v>74.871</v>
      </c>
      <c r="K6598" s="335" t="n">
        <f aca="false">H6598-J6598</f>
        <v>65.129</v>
      </c>
      <c r="L6598" s="330"/>
      <c r="M6598" s="262"/>
      <c r="N6598" s="262" t="n">
        <v>41.2425</v>
      </c>
      <c r="O6598" s="262" t="n">
        <v>0.47</v>
      </c>
      <c r="P6598" s="262" t="n">
        <v>70</v>
      </c>
      <c r="Q6598" s="262" t="n">
        <v>57.7395</v>
      </c>
      <c r="R6598" s="331" t="n">
        <f aca="false">A6598*F6598</f>
        <v>0.12</v>
      </c>
    </row>
    <row r="6599" s="1" customFormat="true" ht="12.75" hidden="false" customHeight="false" outlineLevel="0" collapsed="false">
      <c r="A6599" s="262" t="n">
        <v>14</v>
      </c>
      <c r="B6599" s="332" t="s">
        <v>368</v>
      </c>
      <c r="C6599" s="332" t="s">
        <v>1680</v>
      </c>
      <c r="D6599" s="332" t="s">
        <v>1905</v>
      </c>
      <c r="E6599" s="262"/>
      <c r="F6599" s="331" t="n">
        <v>0.02</v>
      </c>
      <c r="G6599" s="333" t="n">
        <v>110</v>
      </c>
      <c r="H6599" s="333" t="n">
        <f aca="false">A6599*G6599*(1-H6570/100)</f>
        <v>1540</v>
      </c>
      <c r="I6599" s="334" t="n">
        <v>76.05</v>
      </c>
      <c r="J6599" s="334" t="n">
        <f aca="false">(A6599*I6599)/J6570*K6570</f>
        <v>966.42</v>
      </c>
      <c r="K6599" s="335" t="n">
        <f aca="false">H6599-J6599</f>
        <v>573.58</v>
      </c>
      <c r="L6599" s="330"/>
      <c r="M6599" s="262"/>
      <c r="N6599" s="262" t="n">
        <v>76.05</v>
      </c>
      <c r="O6599" s="262" t="n">
        <v>0.9</v>
      </c>
      <c r="P6599" s="262" t="n">
        <v>110</v>
      </c>
      <c r="Q6599" s="262" t="n">
        <v>102.6675</v>
      </c>
      <c r="R6599" s="331" t="n">
        <f aca="false">A6599*F6599</f>
        <v>0.28</v>
      </c>
    </row>
    <row r="6600" s="1" customFormat="true" ht="12.75" hidden="false" customHeight="false" outlineLevel="0" collapsed="false">
      <c r="A6600" s="262" t="n">
        <v>24</v>
      </c>
      <c r="B6600" s="332" t="s">
        <v>1906</v>
      </c>
      <c r="C6600" s="332" t="s">
        <v>1907</v>
      </c>
      <c r="D6600" s="332" t="s">
        <v>1908</v>
      </c>
      <c r="E6600" s="262"/>
      <c r="F6600" s="331" t="n">
        <v>0.02</v>
      </c>
      <c r="G6600" s="333" t="n">
        <v>120</v>
      </c>
      <c r="H6600" s="333" t="n">
        <f aca="false">A6600*G6600*(1-H6570/100)</f>
        <v>2880</v>
      </c>
      <c r="I6600" s="334" t="n">
        <v>78.975</v>
      </c>
      <c r="J6600" s="334" t="n">
        <f aca="false">(A6600*I6600)/J6570*K6570</f>
        <v>1720.44</v>
      </c>
      <c r="K6600" s="335" t="n">
        <f aca="false">H6600-J6600</f>
        <v>1159.56</v>
      </c>
      <c r="L6600" s="330"/>
      <c r="M6600" s="262"/>
      <c r="N6600" s="262" t="n">
        <v>78.975</v>
      </c>
      <c r="O6600" s="262" t="n">
        <v>0.9</v>
      </c>
      <c r="P6600" s="262" t="n">
        <v>120</v>
      </c>
      <c r="Q6600" s="262" t="n">
        <v>106.6163</v>
      </c>
      <c r="R6600" s="331" t="n">
        <f aca="false">A6600*F6600</f>
        <v>0.48</v>
      </c>
    </row>
    <row r="6601" s="1" customFormat="true" ht="12.75" hidden="false" customHeight="false" outlineLevel="0" collapsed="false">
      <c r="A6601" s="262" t="n">
        <v>2</v>
      </c>
      <c r="B6601" s="332" t="s">
        <v>1679</v>
      </c>
      <c r="C6601" s="332" t="s">
        <v>1680</v>
      </c>
      <c r="D6601" s="332" t="s">
        <v>1681</v>
      </c>
      <c r="E6601" s="262"/>
      <c r="F6601" s="331" t="n">
        <v>0.02</v>
      </c>
      <c r="G6601" s="333" t="n">
        <v>120</v>
      </c>
      <c r="H6601" s="333" t="n">
        <f aca="false">A6601*G6601*(1-H6570/100)</f>
        <v>240</v>
      </c>
      <c r="I6601" s="334" t="n">
        <v>78.975</v>
      </c>
      <c r="J6601" s="334" t="n">
        <f aca="false">(A6601*I6601)/J6570*K6570</f>
        <v>143.37</v>
      </c>
      <c r="K6601" s="335" t="n">
        <f aca="false">H6601-J6601</f>
        <v>96.63</v>
      </c>
      <c r="L6601" s="330"/>
      <c r="M6601" s="262"/>
      <c r="N6601" s="262" t="n">
        <v>78.975</v>
      </c>
      <c r="O6601" s="262" t="n">
        <v>0.9</v>
      </c>
      <c r="P6601" s="262" t="n">
        <v>120</v>
      </c>
      <c r="Q6601" s="262" t="n">
        <v>106.6163</v>
      </c>
      <c r="R6601" s="331" t="n">
        <f aca="false">A6601*F6601</f>
        <v>0.04</v>
      </c>
    </row>
    <row r="6602" s="1" customFormat="true" ht="12.75" hidden="false" customHeight="false" outlineLevel="0" collapsed="false">
      <c r="A6602" s="262" t="n">
        <v>4</v>
      </c>
      <c r="B6602" s="332" t="s">
        <v>2822</v>
      </c>
      <c r="C6602" s="332" t="s">
        <v>1907</v>
      </c>
      <c r="D6602" s="332" t="s">
        <v>856</v>
      </c>
      <c r="E6602" s="262"/>
      <c r="F6602" s="331" t="n">
        <v>0.03</v>
      </c>
      <c r="G6602" s="333" t="n">
        <v>170</v>
      </c>
      <c r="H6602" s="333" t="n">
        <f aca="false">A6602*G6602*(1-H6570/100)</f>
        <v>680</v>
      </c>
      <c r="I6602" s="334" t="n">
        <v>110.565</v>
      </c>
      <c r="J6602" s="334" t="n">
        <f aca="false">(A6602*I6602)/J6570*K6570</f>
        <v>401.436</v>
      </c>
      <c r="K6602" s="335" t="n">
        <f aca="false">H6602-J6602</f>
        <v>278.564</v>
      </c>
      <c r="L6602" s="330"/>
      <c r="M6602" s="262"/>
      <c r="N6602" s="262" t="n">
        <v>110.565</v>
      </c>
      <c r="O6602" s="262" t="n">
        <v>1.26</v>
      </c>
      <c r="P6602" s="262" t="n">
        <v>170</v>
      </c>
      <c r="Q6602" s="262" t="n">
        <v>135</v>
      </c>
      <c r="R6602" s="331" t="n">
        <f aca="false">A6602*F6602</f>
        <v>0.12</v>
      </c>
    </row>
    <row r="6603" s="1" customFormat="true" ht="12.75" hidden="false" customHeight="false" outlineLevel="0" collapsed="false">
      <c r="A6603" s="262" t="n">
        <v>2</v>
      </c>
      <c r="B6603" s="332" t="s">
        <v>3592</v>
      </c>
      <c r="C6603" s="332" t="s">
        <v>1680</v>
      </c>
      <c r="D6603" s="332" t="s">
        <v>3593</v>
      </c>
      <c r="E6603" s="262"/>
      <c r="F6603" s="331" t="n">
        <v>0.04</v>
      </c>
      <c r="G6603" s="333" t="n">
        <v>200</v>
      </c>
      <c r="H6603" s="333" t="n">
        <f aca="false">A6603*G6603*(1-H6570/100)</f>
        <v>400</v>
      </c>
      <c r="I6603" s="334" t="n">
        <v>136.0125</v>
      </c>
      <c r="J6603" s="334" t="n">
        <f aca="false">(A6603*I6603)/J6570*K6570</f>
        <v>246.915</v>
      </c>
      <c r="K6603" s="335" t="n">
        <f aca="false">H6603-J6603</f>
        <v>153.085</v>
      </c>
      <c r="L6603" s="330"/>
      <c r="M6603" s="262"/>
      <c r="N6603" s="262" t="n">
        <v>136.0125</v>
      </c>
      <c r="O6603" s="262" t="n">
        <v>1.55</v>
      </c>
      <c r="P6603" s="262" t="n">
        <v>200</v>
      </c>
      <c r="Q6603" s="262" t="n">
        <v>140</v>
      </c>
      <c r="R6603" s="331" t="n">
        <f aca="false">A6603*F6603</f>
        <v>0.08</v>
      </c>
    </row>
    <row r="6604" s="1" customFormat="true" ht="12.75" hidden="false" customHeight="false" outlineLevel="0" collapsed="false">
      <c r="A6604" s="262" t="n">
        <v>2</v>
      </c>
      <c r="B6604" s="332" t="s">
        <v>2497</v>
      </c>
      <c r="C6604" s="332" t="s">
        <v>2498</v>
      </c>
      <c r="D6604" s="332" t="s">
        <v>2499</v>
      </c>
      <c r="E6604" s="262"/>
      <c r="F6604" s="331" t="n">
        <v>4.17</v>
      </c>
      <c r="G6604" s="333" t="n">
        <v>1500</v>
      </c>
      <c r="H6604" s="333" t="n">
        <f aca="false">A6604*G6604*(1-H6570/100)</f>
        <v>3000</v>
      </c>
      <c r="I6604" s="334" t="n">
        <v>544.05</v>
      </c>
      <c r="J6604" s="334" t="n">
        <f aca="false">(A6604*I6604)/J6570*K6570</f>
        <v>987.66</v>
      </c>
      <c r="K6604" s="335" t="n">
        <f aca="false">H6604-J6604</f>
        <v>2012.34</v>
      </c>
      <c r="L6604" s="330"/>
      <c r="M6604" s="262"/>
      <c r="N6604" s="262" t="n">
        <v>544.05</v>
      </c>
      <c r="O6604" s="262" t="n">
        <v>6.2</v>
      </c>
      <c r="P6604" s="262" t="n">
        <v>1500</v>
      </c>
      <c r="Q6604" s="262" t="n">
        <v>950</v>
      </c>
      <c r="R6604" s="331" t="n">
        <f aca="false">A6604*F6604</f>
        <v>8.34</v>
      </c>
    </row>
    <row r="6605" s="1" customFormat="true" ht="12.75" hidden="false" customHeight="false" outlineLevel="0" collapsed="false">
      <c r="A6605" s="262" t="n">
        <v>1</v>
      </c>
      <c r="B6605" s="332" t="s">
        <v>2412</v>
      </c>
      <c r="C6605" s="332" t="s">
        <v>1553</v>
      </c>
      <c r="D6605" s="332" t="s">
        <v>2413</v>
      </c>
      <c r="E6605" s="262"/>
      <c r="F6605" s="331" t="n">
        <v>5.5129</v>
      </c>
      <c r="G6605" s="333" t="n">
        <v>2670</v>
      </c>
      <c r="H6605" s="333" t="n">
        <f aca="false">A6605*G6605*(1-H6570/100)</f>
        <v>2670</v>
      </c>
      <c r="I6605" s="334" t="n">
        <v>1667.25</v>
      </c>
      <c r="J6605" s="334" t="n">
        <f aca="false">(A6605*I6605)/J6570*K6570</f>
        <v>1513.35</v>
      </c>
      <c r="K6605" s="335" t="n">
        <f aca="false">H6605-J6605</f>
        <v>1156.65</v>
      </c>
      <c r="L6605" s="330"/>
      <c r="M6605" s="262"/>
      <c r="N6605" s="262" t="n">
        <v>1667.25</v>
      </c>
      <c r="O6605" s="262" t="n">
        <v>19</v>
      </c>
      <c r="P6605" s="262" t="n">
        <v>2670</v>
      </c>
      <c r="Q6605" s="262" t="n">
        <v>2251</v>
      </c>
      <c r="R6605" s="331" t="n">
        <f aca="false">A6605*F6605</f>
        <v>5.5129</v>
      </c>
    </row>
    <row r="6606" s="1" customFormat="true" ht="12.75" hidden="false" customHeight="false" outlineLevel="0" collapsed="false">
      <c r="A6606" s="262" t="n">
        <v>1</v>
      </c>
      <c r="B6606" s="332" t="s">
        <v>2488</v>
      </c>
      <c r="C6606" s="332" t="s">
        <v>1861</v>
      </c>
      <c r="D6606" s="332" t="s">
        <v>4985</v>
      </c>
      <c r="E6606" s="262"/>
      <c r="F6606" s="331" t="n">
        <v>6.79</v>
      </c>
      <c r="G6606" s="333" t="n">
        <v>3320</v>
      </c>
      <c r="H6606" s="333" t="n">
        <f aca="false">A6606*G6606*(1-H6570/100)</f>
        <v>3320</v>
      </c>
      <c r="I6606" s="334" t="n">
        <v>1842.75</v>
      </c>
      <c r="J6606" s="334" t="n">
        <f aca="false">(A6606*I6606)/J6570*K6570</f>
        <v>1672.65</v>
      </c>
      <c r="K6606" s="335" t="n">
        <f aca="false">H6606-J6606</f>
        <v>1647.35</v>
      </c>
      <c r="L6606" s="330"/>
      <c r="M6606" s="262"/>
      <c r="N6606" s="262" t="n">
        <v>1842.75</v>
      </c>
      <c r="O6606" s="262" t="n">
        <v>21</v>
      </c>
      <c r="P6606" s="262" t="n">
        <v>3320</v>
      </c>
      <c r="Q6606" s="262" t="n">
        <v>2488</v>
      </c>
      <c r="R6606" s="331" t="n">
        <f aca="false">A6606*F6606</f>
        <v>6.79</v>
      </c>
    </row>
    <row r="6607" s="1" customFormat="true" ht="12.75" hidden="false" customHeight="false" outlineLevel="0" collapsed="false">
      <c r="A6607" s="336" t="n">
        <f aca="false">SUM(A6571:A6606)</f>
        <v>196</v>
      </c>
      <c r="B6607" s="336" t="s">
        <v>377</v>
      </c>
      <c r="C6607" s="336"/>
      <c r="D6607" s="336"/>
      <c r="E6607" s="336"/>
      <c r="F6607" s="337" t="n">
        <f aca="false">R6607</f>
        <v>273.8629</v>
      </c>
      <c r="G6607" s="338"/>
      <c r="H6607" s="339" t="n">
        <f aca="false">SUM(H6571:H6606)</f>
        <v>96926</v>
      </c>
      <c r="I6607" s="340"/>
      <c r="J6607" s="341" t="n">
        <f aca="false">SUM(J6571:J6606)</f>
        <v>51935.7235</v>
      </c>
      <c r="K6607" s="335" t="n">
        <f aca="false">SUM(K6571:K6606)</f>
        <v>44990.2765</v>
      </c>
      <c r="L6607" s="330"/>
      <c r="M6607" s="262"/>
      <c r="N6607" s="262"/>
      <c r="O6607" s="262"/>
      <c r="P6607" s="262"/>
      <c r="Q6607" s="262"/>
      <c r="R6607" s="331" t="n">
        <f aca="false">SUM(R6571:R6606)</f>
        <v>273.8629</v>
      </c>
    </row>
    <row r="6608" s="1" customFormat="true" ht="12.75" hidden="false" customHeight="false" outlineLevel="0" collapsed="false">
      <c r="A6608" s="262"/>
      <c r="B6608" s="272" t="s">
        <v>914</v>
      </c>
      <c r="C6608" s="342"/>
      <c r="D6608" s="342"/>
      <c r="E6608" s="262"/>
      <c r="F6608" s="262"/>
      <c r="G6608" s="333"/>
      <c r="H6608" s="343" t="n">
        <v>0</v>
      </c>
      <c r="I6608" s="344" t="n">
        <f aca="false">K6609/J6609</f>
        <v>0.866268407717474</v>
      </c>
      <c r="J6608" s="345"/>
      <c r="K6608" s="335"/>
      <c r="L6608" s="330"/>
      <c r="M6608" s="262"/>
      <c r="N6608" s="262"/>
      <c r="O6608" s="262"/>
      <c r="P6608" s="262"/>
      <c r="Q6608" s="262"/>
      <c r="R6608" s="331"/>
    </row>
    <row r="6609" s="1" customFormat="true" ht="13.5" hidden="false" customHeight="false" outlineLevel="0" collapsed="false">
      <c r="A6609" s="346"/>
      <c r="B6609" s="346" t="s">
        <v>915</v>
      </c>
      <c r="C6609" s="346"/>
      <c r="D6609" s="346"/>
      <c r="E6609" s="346"/>
      <c r="F6609" s="347"/>
      <c r="G6609" s="348"/>
      <c r="H6609" s="349" t="n">
        <f aca="false">SUM(H6607:H6608)</f>
        <v>96926</v>
      </c>
      <c r="I6609" s="350" t="n">
        <f aca="false">K6609/H6609</f>
        <v>0.464171393640509</v>
      </c>
      <c r="J6609" s="351" t="n">
        <f aca="false">SUM(J6607:J6608)</f>
        <v>51935.7235</v>
      </c>
      <c r="K6609" s="352" t="n">
        <f aca="false">H6609-J6609</f>
        <v>44990.2765</v>
      </c>
      <c r="L6609" s="330"/>
      <c r="M6609" s="262"/>
      <c r="N6609" s="262"/>
      <c r="O6609" s="262"/>
      <c r="P6609" s="262"/>
      <c r="Q6609" s="262"/>
      <c r="R6609" s="331"/>
    </row>
    <row r="6610" s="1" customFormat="true" ht="13.5" hidden="false" customHeight="false" outlineLevel="0" collapsed="false">
      <c r="A6610" s="262"/>
      <c r="B6610" s="272"/>
      <c r="C6610" s="342"/>
      <c r="D6610" s="342"/>
      <c r="E6610" s="262"/>
      <c r="F6610" s="262"/>
      <c r="G6610" s="262"/>
      <c r="H6610" s="262"/>
      <c r="I6610" s="354"/>
      <c r="J6610" s="354"/>
      <c r="K6610" s="355"/>
      <c r="L6610" s="330"/>
      <c r="M6610" s="262"/>
      <c r="N6610" s="262"/>
      <c r="O6610" s="262"/>
      <c r="P6610" s="262"/>
      <c r="Q6610" s="262"/>
      <c r="R6610" s="331"/>
    </row>
    <row r="6611" s="1" customFormat="true" ht="13.5" hidden="false" customHeight="false" outlineLevel="0" collapsed="false">
      <c r="A6611" s="322"/>
      <c r="B6611" s="272" t="s">
        <v>5785</v>
      </c>
      <c r="C6611" s="324"/>
      <c r="D6611" s="325" t="n">
        <v>42823</v>
      </c>
      <c r="E6611" s="322"/>
      <c r="F6611" s="322" t="s">
        <v>5786</v>
      </c>
      <c r="G6611" s="324"/>
      <c r="H6611" s="326" t="n">
        <v>0</v>
      </c>
      <c r="I6611" s="327" t="s">
        <v>358</v>
      </c>
      <c r="J6611" s="328" t="n">
        <v>65</v>
      </c>
      <c r="K6611" s="329" t="n">
        <v>59</v>
      </c>
      <c r="L6611" s="330"/>
      <c r="M6611" s="262"/>
      <c r="N6611" s="262"/>
      <c r="O6611" s="262"/>
      <c r="P6611" s="262"/>
      <c r="Q6611" s="262"/>
      <c r="R6611" s="331"/>
    </row>
    <row r="6612" s="1" customFormat="true" ht="12.75" hidden="false" customHeight="false" outlineLevel="0" collapsed="false">
      <c r="A6612" s="262" t="n">
        <v>5</v>
      </c>
      <c r="B6612" s="332" t="s">
        <v>812</v>
      </c>
      <c r="C6612" s="332" t="s">
        <v>813</v>
      </c>
      <c r="D6612" s="332" t="s">
        <v>1205</v>
      </c>
      <c r="E6612" s="262"/>
      <c r="F6612" s="331" t="n">
        <v>10</v>
      </c>
      <c r="G6612" s="333" t="n">
        <v>1637</v>
      </c>
      <c r="H6612" s="333" t="n">
        <f aca="false">A6612*G6612*(1-H6611/100)</f>
        <v>8185</v>
      </c>
      <c r="I6612" s="334" t="n">
        <v>1259.05</v>
      </c>
      <c r="J6612" s="334" t="n">
        <f aca="false">(A6612*I6612)/J6611*K6611</f>
        <v>5714.15</v>
      </c>
      <c r="K6612" s="335" t="n">
        <f aca="false">H6612-J6612</f>
        <v>2470.85</v>
      </c>
      <c r="L6612" s="330"/>
      <c r="M6612" s="262"/>
      <c r="N6612" s="262" t="n">
        <v>1259.05</v>
      </c>
      <c r="O6612" s="262" t="n">
        <v>14.9</v>
      </c>
      <c r="P6612" s="262" t="n">
        <v>1890</v>
      </c>
      <c r="Q6612" s="262" t="n">
        <v>1636.765</v>
      </c>
      <c r="R6612" s="331" t="n">
        <f aca="false">A6612*F6612</f>
        <v>50</v>
      </c>
    </row>
    <row r="6613" s="1" customFormat="true" ht="12.75" hidden="false" customHeight="false" outlineLevel="0" collapsed="false">
      <c r="A6613" s="262" t="n">
        <v>5</v>
      </c>
      <c r="B6613" s="332" t="s">
        <v>2345</v>
      </c>
      <c r="C6613" s="332" t="s">
        <v>2346</v>
      </c>
      <c r="D6613" s="332" t="s">
        <v>2347</v>
      </c>
      <c r="E6613" s="262"/>
      <c r="F6613" s="331" t="n">
        <v>0.05</v>
      </c>
      <c r="G6613" s="333" t="n">
        <v>28</v>
      </c>
      <c r="H6613" s="333" t="n">
        <f aca="false">A6613*G6613*(1-H6611/100)</f>
        <v>140</v>
      </c>
      <c r="I6613" s="334" t="n">
        <v>21.06</v>
      </c>
      <c r="J6613" s="334" t="n">
        <f aca="false">(A6613*I6613)/J6611*K6611</f>
        <v>95.58</v>
      </c>
      <c r="K6613" s="335" t="n">
        <f aca="false">H6613-J6613</f>
        <v>44.42</v>
      </c>
      <c r="L6613" s="330"/>
      <c r="M6613" s="262"/>
      <c r="N6613" s="262" t="n">
        <v>21.06</v>
      </c>
      <c r="O6613" s="262" t="n">
        <v>0.24</v>
      </c>
      <c r="P6613" s="262" t="n">
        <v>37.908</v>
      </c>
      <c r="Q6613" s="262" t="n">
        <v>28.431</v>
      </c>
      <c r="R6613" s="331" t="n">
        <f aca="false">A6613*F6613</f>
        <v>0.25</v>
      </c>
    </row>
    <row r="6614" s="1" customFormat="true" ht="12.75" hidden="false" customHeight="false" outlineLevel="0" collapsed="false">
      <c r="A6614" s="262" t="n">
        <v>5</v>
      </c>
      <c r="B6614" s="332" t="s">
        <v>3347</v>
      </c>
      <c r="C6614" s="332" t="s">
        <v>3348</v>
      </c>
      <c r="D6614" s="332" t="s">
        <v>901</v>
      </c>
      <c r="E6614" s="262"/>
      <c r="F6614" s="331" t="n">
        <v>0.29</v>
      </c>
      <c r="G6614" s="333" t="n">
        <v>53</v>
      </c>
      <c r="H6614" s="333" t="n">
        <f aca="false">A6614*G6614*(1-H6611/100)</f>
        <v>265</v>
      </c>
      <c r="I6614" s="334" t="n">
        <v>35.1</v>
      </c>
      <c r="J6614" s="334" t="n">
        <f aca="false">(A6614*I6614)/J6611*K6611</f>
        <v>159.3</v>
      </c>
      <c r="K6614" s="335" t="n">
        <f aca="false">H6614-J6614</f>
        <v>105.7</v>
      </c>
      <c r="L6614" s="330"/>
      <c r="M6614" s="262"/>
      <c r="N6614" s="262" t="n">
        <v>35.1</v>
      </c>
      <c r="O6614" s="262" t="n">
        <v>0.4</v>
      </c>
      <c r="P6614" s="262" t="n">
        <v>63.18</v>
      </c>
      <c r="Q6614" s="262" t="n">
        <v>52.65</v>
      </c>
      <c r="R6614" s="331" t="n">
        <f aca="false">A6614*F6614</f>
        <v>1.45</v>
      </c>
    </row>
    <row r="6615" s="1" customFormat="true" ht="12.75" hidden="false" customHeight="false" outlineLevel="0" collapsed="false">
      <c r="A6615" s="262" t="n">
        <v>2</v>
      </c>
      <c r="B6615" s="332" t="s">
        <v>3903</v>
      </c>
      <c r="C6615" s="332" t="s">
        <v>2696</v>
      </c>
      <c r="D6615" s="332" t="s">
        <v>3904</v>
      </c>
      <c r="E6615" s="262"/>
      <c r="F6615" s="331" t="n">
        <v>1.8</v>
      </c>
      <c r="G6615" s="333" t="n">
        <v>2047</v>
      </c>
      <c r="H6615" s="333" t="n">
        <f aca="false">A6615*G6615*(1-H6611/100)</f>
        <v>4094</v>
      </c>
      <c r="I6615" s="334" t="n">
        <v>1516.32</v>
      </c>
      <c r="J6615" s="334" t="n">
        <f aca="false">(A6615*I6615)/J6611*K6611</f>
        <v>2752.704</v>
      </c>
      <c r="K6615" s="335" t="n">
        <f aca="false">H6615-J6615</f>
        <v>1341.296</v>
      </c>
      <c r="L6615" s="330"/>
      <c r="M6615" s="262"/>
      <c r="N6615" s="262" t="n">
        <v>1516.32</v>
      </c>
      <c r="O6615" s="262" t="n">
        <v>17.28</v>
      </c>
      <c r="P6615" s="262" t="n">
        <v>2270</v>
      </c>
      <c r="Q6615" s="262" t="n">
        <v>2047.032</v>
      </c>
      <c r="R6615" s="331" t="n">
        <f aca="false">A6615*F6615</f>
        <v>3.6</v>
      </c>
    </row>
    <row r="6616" s="1" customFormat="true" ht="12.75" hidden="false" customHeight="false" outlineLevel="0" collapsed="false">
      <c r="A6616" s="262" t="n">
        <v>1</v>
      </c>
      <c r="B6616" s="332" t="s">
        <v>3384</v>
      </c>
      <c r="C6616" s="332" t="s">
        <v>2415</v>
      </c>
      <c r="D6616" s="332" t="s">
        <v>3385</v>
      </c>
      <c r="E6616" s="262"/>
      <c r="F6616" s="331"/>
      <c r="G6616" s="333" t="n">
        <v>3294</v>
      </c>
      <c r="H6616" s="333" t="n">
        <f aca="false">A6616*G6616*(1-H6611/100)</f>
        <v>3294</v>
      </c>
      <c r="I6616" s="334" t="n">
        <v>2439.97</v>
      </c>
      <c r="J6616" s="334" t="n">
        <f aca="false">(A6616*I6616)/J6611*K6611</f>
        <v>2214.742</v>
      </c>
      <c r="K6616" s="335" t="n">
        <f aca="false">H6616-J6616</f>
        <v>1079.258</v>
      </c>
      <c r="L6616" s="330"/>
      <c r="M6616" s="262"/>
      <c r="N6616" s="262" t="n">
        <v>2439.97</v>
      </c>
      <c r="O6616" s="262" t="n">
        <v>27.4</v>
      </c>
      <c r="P6616" s="262" t="n">
        <v>4880</v>
      </c>
      <c r="Q6616" s="262" t="n">
        <v>3294</v>
      </c>
      <c r="R6616" s="331" t="n">
        <f aca="false">A6616*F6616</f>
        <v>0</v>
      </c>
    </row>
    <row r="6617" s="1" customFormat="true" ht="12.75" hidden="false" customHeight="false" outlineLevel="0" collapsed="false">
      <c r="A6617" s="336" t="n">
        <f aca="false">SUM(A6612:A6616)</f>
        <v>18</v>
      </c>
      <c r="B6617" s="336" t="s">
        <v>377</v>
      </c>
      <c r="C6617" s="336"/>
      <c r="D6617" s="336"/>
      <c r="E6617" s="336"/>
      <c r="F6617" s="337" t="n">
        <f aca="false">R6617</f>
        <v>55.3</v>
      </c>
      <c r="G6617" s="338"/>
      <c r="H6617" s="339" t="n">
        <f aca="false">SUM(H6612:H6616)</f>
        <v>15978</v>
      </c>
      <c r="I6617" s="340"/>
      <c r="J6617" s="341" t="n">
        <f aca="false">SUM(J6612:J6616)</f>
        <v>10936.476</v>
      </c>
      <c r="K6617" s="335" t="n">
        <f aca="false">SUM(K6612:K6616)</f>
        <v>5041.524</v>
      </c>
      <c r="L6617" s="330"/>
      <c r="M6617" s="262"/>
      <c r="N6617" s="262"/>
      <c r="O6617" s="262"/>
      <c r="P6617" s="262"/>
      <c r="Q6617" s="262"/>
      <c r="R6617" s="331" t="n">
        <f aca="false">SUM(R6612:R6616)</f>
        <v>55.3</v>
      </c>
    </row>
    <row r="6618" s="1" customFormat="true" ht="12.75" hidden="false" customHeight="false" outlineLevel="0" collapsed="false">
      <c r="A6618" s="262"/>
      <c r="B6618" s="272" t="s">
        <v>914</v>
      </c>
      <c r="C6618" s="342"/>
      <c r="D6618" s="342"/>
      <c r="E6618" s="262"/>
      <c r="F6618" s="262"/>
      <c r="G6618" s="333"/>
      <c r="H6618" s="343" t="n">
        <v>0</v>
      </c>
      <c r="I6618" s="344" t="n">
        <f aca="false">K6619/J6619</f>
        <v>0.460982495641192</v>
      </c>
      <c r="J6618" s="345"/>
      <c r="K6618" s="335"/>
      <c r="L6618" s="330"/>
      <c r="M6618" s="262"/>
      <c r="N6618" s="262"/>
      <c r="O6618" s="262"/>
      <c r="P6618" s="262"/>
      <c r="Q6618" s="262"/>
      <c r="R6618" s="331"/>
    </row>
    <row r="6619" s="1" customFormat="true" ht="13.5" hidden="false" customHeight="false" outlineLevel="0" collapsed="false">
      <c r="A6619" s="346"/>
      <c r="B6619" s="346" t="s">
        <v>915</v>
      </c>
      <c r="C6619" s="346"/>
      <c r="D6619" s="346"/>
      <c r="E6619" s="346"/>
      <c r="F6619" s="347"/>
      <c r="G6619" s="348"/>
      <c r="H6619" s="349" t="n">
        <f aca="false">SUM(H6617:H6618)</f>
        <v>15978</v>
      </c>
      <c r="I6619" s="350" t="n">
        <f aca="false">K6619/H6619</f>
        <v>0.315529102515959</v>
      </c>
      <c r="J6619" s="351" t="n">
        <f aca="false">SUM(J6617:J6618)</f>
        <v>10936.476</v>
      </c>
      <c r="K6619" s="352" t="n">
        <f aca="false">H6619-J6619</f>
        <v>5041.524</v>
      </c>
      <c r="L6619" s="330"/>
      <c r="M6619" s="262"/>
      <c r="N6619" s="262"/>
      <c r="O6619" s="262"/>
      <c r="P6619" s="262"/>
      <c r="Q6619" s="262"/>
      <c r="R6619" s="331"/>
    </row>
    <row r="6620" s="1" customFormat="true" ht="13.5" hidden="false" customHeight="false" outlineLevel="0" collapsed="false">
      <c r="A6620" s="262"/>
      <c r="B6620" s="332"/>
      <c r="C6620" s="342"/>
      <c r="D6620" s="342"/>
      <c r="E6620" s="262"/>
      <c r="F6620" s="262"/>
      <c r="G6620" s="262"/>
      <c r="H6620" s="262"/>
      <c r="I6620" s="354"/>
      <c r="J6620" s="354"/>
      <c r="K6620" s="355"/>
      <c r="L6620" s="330"/>
      <c r="M6620" s="262"/>
      <c r="N6620" s="262"/>
      <c r="O6620" s="262"/>
      <c r="P6620" s="262"/>
      <c r="Q6620" s="262"/>
      <c r="R6620" s="331"/>
    </row>
    <row r="6621" s="1" customFormat="true" ht="13.5" hidden="false" customHeight="false" outlineLevel="0" collapsed="false">
      <c r="A6621" s="322"/>
      <c r="B6621" s="323" t="s">
        <v>2665</v>
      </c>
      <c r="C6621" s="324" t="s">
        <v>1965</v>
      </c>
      <c r="D6621" s="325" t="n">
        <v>42823</v>
      </c>
      <c r="E6621" s="322"/>
      <c r="F6621" s="322" t="s">
        <v>5786</v>
      </c>
      <c r="G6621" s="324"/>
      <c r="H6621" s="326" t="n">
        <v>0</v>
      </c>
      <c r="I6621" s="327" t="s">
        <v>358</v>
      </c>
      <c r="J6621" s="328" t="n">
        <v>65</v>
      </c>
      <c r="K6621" s="329" t="n">
        <v>59</v>
      </c>
      <c r="L6621" s="330"/>
      <c r="M6621" s="262"/>
      <c r="N6621" s="262"/>
      <c r="O6621" s="262"/>
      <c r="P6621" s="262"/>
      <c r="Q6621" s="262"/>
      <c r="R6621" s="331"/>
    </row>
    <row r="6622" s="1" customFormat="true" ht="12.75" hidden="false" customHeight="false" outlineLevel="0" collapsed="false">
      <c r="A6622" s="262" t="n">
        <v>10</v>
      </c>
      <c r="B6622" s="332" t="s">
        <v>5787</v>
      </c>
      <c r="C6622" s="332" t="s">
        <v>5788</v>
      </c>
      <c r="D6622" s="332" t="s">
        <v>5789</v>
      </c>
      <c r="E6622" s="262"/>
      <c r="F6622" s="331"/>
      <c r="G6622" s="333" t="n">
        <v>50</v>
      </c>
      <c r="H6622" s="333" t="n">
        <f aca="false">A6622*G6622*(1-H6621/100)</f>
        <v>500</v>
      </c>
      <c r="I6622" s="334" t="n">
        <v>68.445</v>
      </c>
      <c r="J6622" s="334" t="n">
        <f aca="false">(A6622*I6622)/J6621*K6621</f>
        <v>621.27</v>
      </c>
      <c r="K6622" s="335" t="n">
        <f aca="false">H6622-J6622</f>
        <v>-121.27</v>
      </c>
      <c r="L6622" s="330"/>
      <c r="M6622" s="262"/>
      <c r="N6622" s="262" t="n">
        <v>68.445</v>
      </c>
      <c r="O6622" s="262" t="n">
        <v>0.78</v>
      </c>
      <c r="P6622" s="262"/>
      <c r="Q6622" s="262" t="n">
        <v>50</v>
      </c>
      <c r="R6622" s="331" t="n">
        <f aca="false">A6622*F6622</f>
        <v>0</v>
      </c>
    </row>
    <row r="6623" s="1" customFormat="true" ht="12.75" hidden="false" customHeight="false" outlineLevel="0" collapsed="false">
      <c r="A6623" s="262" t="n">
        <v>6</v>
      </c>
      <c r="B6623" s="332" t="s">
        <v>5790</v>
      </c>
      <c r="C6623" s="332" t="s">
        <v>5421</v>
      </c>
      <c r="D6623" s="332" t="s">
        <v>5791</v>
      </c>
      <c r="E6623" s="262"/>
      <c r="F6623" s="331" t="n">
        <v>9</v>
      </c>
      <c r="G6623" s="333" t="n">
        <v>3422</v>
      </c>
      <c r="H6623" s="333" t="n">
        <f aca="false">A6623*G6623*(1-H6621/100)</f>
        <v>20532</v>
      </c>
      <c r="I6623" s="334" t="n">
        <v>2632.5</v>
      </c>
      <c r="J6623" s="334" t="n">
        <f aca="false">(A6623*I6623)/J6621*K6621</f>
        <v>14337</v>
      </c>
      <c r="K6623" s="335" t="n">
        <f aca="false">H6623-J6623</f>
        <v>6195</v>
      </c>
      <c r="L6623" s="330"/>
      <c r="M6623" s="262"/>
      <c r="N6623" s="262" t="n">
        <v>2632.5</v>
      </c>
      <c r="O6623" s="262" t="n">
        <v>30</v>
      </c>
      <c r="P6623" s="262" t="n">
        <v>4606.875</v>
      </c>
      <c r="Q6623" s="262" t="n">
        <v>3422.25</v>
      </c>
      <c r="R6623" s="331" t="n">
        <f aca="false">A6623*F6623</f>
        <v>54</v>
      </c>
    </row>
    <row r="6624" s="1" customFormat="true" ht="12.75" hidden="false" customHeight="false" outlineLevel="0" collapsed="false">
      <c r="A6624" s="262" t="n">
        <v>3</v>
      </c>
      <c r="B6624" s="332" t="s">
        <v>5792</v>
      </c>
      <c r="C6624" s="332" t="s">
        <v>5793</v>
      </c>
      <c r="D6624" s="332" t="s">
        <v>5794</v>
      </c>
      <c r="E6624" s="262"/>
      <c r="F6624" s="331" t="n">
        <v>5.5</v>
      </c>
      <c r="G6624" s="333" t="n">
        <v>2073</v>
      </c>
      <c r="H6624" s="333" t="n">
        <f aca="false">A6624*G6624*(1-H6621/100)</f>
        <v>6219</v>
      </c>
      <c r="I6624" s="334" t="n">
        <v>1535.625</v>
      </c>
      <c r="J6624" s="334" t="n">
        <f aca="false">(A6624*I6624)/J6621*K6621</f>
        <v>4181.625</v>
      </c>
      <c r="K6624" s="335" t="n">
        <f aca="false">H6624-J6624</f>
        <v>2037.375</v>
      </c>
      <c r="L6624" s="330"/>
      <c r="M6624" s="262"/>
      <c r="N6624" s="262" t="n">
        <v>1535.625</v>
      </c>
      <c r="O6624" s="262" t="n">
        <v>17.5</v>
      </c>
      <c r="P6624" s="262" t="n">
        <v>2300</v>
      </c>
      <c r="Q6624" s="262" t="n">
        <v>2073.0938</v>
      </c>
      <c r="R6624" s="331" t="n">
        <f aca="false">A6624*F6624</f>
        <v>16.5</v>
      </c>
    </row>
    <row r="6625" s="1" customFormat="true" ht="12.75" hidden="false" customHeight="false" outlineLevel="0" collapsed="false">
      <c r="A6625" s="336" t="n">
        <f aca="false">SUM(A6622:A6624)</f>
        <v>19</v>
      </c>
      <c r="B6625" s="336" t="s">
        <v>377</v>
      </c>
      <c r="C6625" s="336"/>
      <c r="D6625" s="336"/>
      <c r="E6625" s="336"/>
      <c r="F6625" s="337" t="n">
        <f aca="false">R6625</f>
        <v>70.5</v>
      </c>
      <c r="G6625" s="338"/>
      <c r="H6625" s="339" t="n">
        <f aca="false">SUM(H6622:H6624)</f>
        <v>27251</v>
      </c>
      <c r="I6625" s="340"/>
      <c r="J6625" s="341" t="n">
        <f aca="false">SUM(J6622:J6624)</f>
        <v>19139.895</v>
      </c>
      <c r="K6625" s="335" t="n">
        <f aca="false">SUM(K6622:K6624)</f>
        <v>8111.105</v>
      </c>
      <c r="L6625" s="330"/>
      <c r="M6625" s="262"/>
      <c r="N6625" s="262"/>
      <c r="O6625" s="262"/>
      <c r="P6625" s="262"/>
      <c r="Q6625" s="262"/>
      <c r="R6625" s="331" t="n">
        <f aca="false">SUM(R6622:R6624)</f>
        <v>70.5</v>
      </c>
    </row>
    <row r="6626" s="1" customFormat="true" ht="12.75" hidden="false" customHeight="false" outlineLevel="0" collapsed="false">
      <c r="A6626" s="262"/>
      <c r="B6626" s="272" t="s">
        <v>914</v>
      </c>
      <c r="C6626" s="342"/>
      <c r="D6626" s="342"/>
      <c r="E6626" s="262"/>
      <c r="F6626" s="262"/>
      <c r="G6626" s="333"/>
      <c r="H6626" s="343" t="n">
        <v>0</v>
      </c>
      <c r="I6626" s="344" t="n">
        <f aca="false">K6627/J6627</f>
        <v>0.423780015512102</v>
      </c>
      <c r="J6626" s="345"/>
      <c r="K6626" s="335"/>
      <c r="L6626" s="330"/>
      <c r="M6626" s="262"/>
      <c r="N6626" s="262"/>
      <c r="O6626" s="262"/>
      <c r="P6626" s="262"/>
      <c r="Q6626" s="262"/>
      <c r="R6626" s="331"/>
    </row>
    <row r="6627" s="1" customFormat="true" ht="13.5" hidden="false" customHeight="false" outlineLevel="0" collapsed="false">
      <c r="A6627" s="346"/>
      <c r="B6627" s="346" t="s">
        <v>915</v>
      </c>
      <c r="C6627" s="346"/>
      <c r="D6627" s="346"/>
      <c r="E6627" s="346"/>
      <c r="F6627" s="347"/>
      <c r="G6627" s="348"/>
      <c r="H6627" s="349" t="n">
        <f aca="false">SUM(H6625:H6626)</f>
        <v>27251</v>
      </c>
      <c r="I6627" s="350" t="n">
        <f aca="false">K6627/H6627</f>
        <v>0.297644306630949</v>
      </c>
      <c r="J6627" s="351" t="n">
        <f aca="false">SUM(J6625:J6626)</f>
        <v>19139.895</v>
      </c>
      <c r="K6627" s="352" t="n">
        <f aca="false">H6627-J6627</f>
        <v>8111.105</v>
      </c>
      <c r="L6627" s="330"/>
      <c r="M6627" s="262"/>
      <c r="N6627" s="262"/>
      <c r="O6627" s="262"/>
      <c r="P6627" s="262"/>
      <c r="Q6627" s="262"/>
      <c r="R6627" s="331"/>
    </row>
    <row r="6628" s="1" customFormat="true" ht="13.5" hidden="false" customHeight="false" outlineLevel="0" collapsed="false">
      <c r="A6628" s="262"/>
      <c r="B6628" s="332"/>
      <c r="C6628" s="342"/>
      <c r="D6628" s="342"/>
      <c r="E6628" s="262"/>
      <c r="F6628" s="262"/>
      <c r="G6628" s="262"/>
      <c r="H6628" s="262"/>
      <c r="I6628" s="354"/>
      <c r="J6628" s="354"/>
      <c r="K6628" s="355"/>
      <c r="L6628" s="330"/>
      <c r="M6628" s="262"/>
      <c r="N6628" s="262"/>
      <c r="O6628" s="262"/>
      <c r="P6628" s="262"/>
      <c r="Q6628" s="262"/>
      <c r="R6628" s="331"/>
    </row>
    <row r="6629" s="1" customFormat="true" ht="13.5" hidden="false" customHeight="false" outlineLevel="0" collapsed="false">
      <c r="A6629" s="322"/>
      <c r="B6629" s="323" t="s">
        <v>395</v>
      </c>
      <c r="C6629" s="324"/>
      <c r="D6629" s="325" t="n">
        <v>42823</v>
      </c>
      <c r="E6629" s="322"/>
      <c r="F6629" s="322" t="s">
        <v>5795</v>
      </c>
      <c r="G6629" s="324"/>
      <c r="H6629" s="326" t="n">
        <v>0</v>
      </c>
      <c r="I6629" s="327" t="s">
        <v>358</v>
      </c>
      <c r="J6629" s="328" t="n">
        <v>65</v>
      </c>
      <c r="K6629" s="329" t="n">
        <v>59</v>
      </c>
      <c r="L6629" s="330"/>
      <c r="M6629" s="262"/>
      <c r="N6629" s="262"/>
      <c r="O6629" s="262"/>
      <c r="P6629" s="262"/>
      <c r="Q6629" s="262"/>
      <c r="R6629" s="331"/>
    </row>
    <row r="6630" s="1" customFormat="true" ht="12.75" hidden="false" customHeight="false" outlineLevel="0" collapsed="false">
      <c r="A6630" s="262" t="n">
        <v>20</v>
      </c>
      <c r="B6630" s="332" t="s">
        <v>1302</v>
      </c>
      <c r="C6630" s="332" t="s">
        <v>830</v>
      </c>
      <c r="D6630" s="332" t="s">
        <v>1049</v>
      </c>
      <c r="E6630" s="262"/>
      <c r="F6630" s="331" t="n">
        <v>1.1</v>
      </c>
      <c r="G6630" s="333" t="n">
        <v>218</v>
      </c>
      <c r="H6630" s="333" t="n">
        <f aca="false">A6630*G6630*(1-H6629/100)</f>
        <v>4360</v>
      </c>
      <c r="I6630" s="334" t="n">
        <v>145.6</v>
      </c>
      <c r="J6630" s="334" t="n">
        <f aca="false">(A6630*I6630)/J6629*K6629</f>
        <v>2643.2</v>
      </c>
      <c r="K6630" s="335" t="n">
        <f aca="false">H6630-J6630</f>
        <v>1716.8</v>
      </c>
      <c r="L6630" s="330"/>
      <c r="M6630" s="262"/>
      <c r="N6630" s="262" t="n">
        <v>145.6</v>
      </c>
      <c r="O6630" s="262" t="n">
        <v>1.6</v>
      </c>
      <c r="P6630" s="262" t="n">
        <v>550</v>
      </c>
      <c r="Q6630" s="262" t="n">
        <v>218.4</v>
      </c>
      <c r="R6630" s="331" t="n">
        <f aca="false">A6630*F6630</f>
        <v>22</v>
      </c>
    </row>
    <row r="6631" s="1" customFormat="true" ht="12.75" hidden="false" customHeight="false" outlineLevel="0" collapsed="false">
      <c r="A6631" s="262" t="n">
        <v>10</v>
      </c>
      <c r="B6631" s="332" t="s">
        <v>3644</v>
      </c>
      <c r="C6631" s="332" t="s">
        <v>1822</v>
      </c>
      <c r="D6631" s="332" t="s">
        <v>3645</v>
      </c>
      <c r="E6631" s="262"/>
      <c r="F6631" s="331" t="n">
        <v>0.2</v>
      </c>
      <c r="G6631" s="333" t="n">
        <v>101</v>
      </c>
      <c r="H6631" s="333" t="n">
        <f aca="false">A6631*G6631*(1-H6629/100)</f>
        <v>1010</v>
      </c>
      <c r="I6631" s="334" t="n">
        <v>74.5875</v>
      </c>
      <c r="J6631" s="334" t="n">
        <f aca="false">(A6631*I6631)/J6629*K6629</f>
        <v>677.025</v>
      </c>
      <c r="K6631" s="335" t="n">
        <f aca="false">H6631-J6631</f>
        <v>332.975</v>
      </c>
      <c r="L6631" s="330"/>
      <c r="M6631" s="262"/>
      <c r="N6631" s="262" t="n">
        <v>74.5875</v>
      </c>
      <c r="O6631" s="262" t="n">
        <v>0.85</v>
      </c>
      <c r="P6631" s="262" t="n">
        <v>111.8812</v>
      </c>
      <c r="Q6631" s="262" t="n">
        <v>100.6931</v>
      </c>
      <c r="R6631" s="331" t="n">
        <f aca="false">A6631*F6631</f>
        <v>2</v>
      </c>
    </row>
    <row r="6632" s="1" customFormat="true" ht="12.75" hidden="false" customHeight="false" outlineLevel="0" collapsed="false">
      <c r="A6632" s="262" t="n">
        <v>5</v>
      </c>
      <c r="B6632" s="332" t="s">
        <v>5796</v>
      </c>
      <c r="C6632" s="332" t="s">
        <v>5797</v>
      </c>
      <c r="D6632" s="332" t="s">
        <v>3645</v>
      </c>
      <c r="E6632" s="262"/>
      <c r="F6632" s="331" t="n">
        <v>3</v>
      </c>
      <c r="G6632" s="333" t="n">
        <v>1125</v>
      </c>
      <c r="H6632" s="333" t="n">
        <f aca="false">A6632*G6632*(1-H6629/100)</f>
        <v>5625</v>
      </c>
      <c r="I6632" s="334" t="n">
        <v>833.625</v>
      </c>
      <c r="J6632" s="334" t="n">
        <f aca="false">(A6632*I6632)/J6629*K6629</f>
        <v>3783.375</v>
      </c>
      <c r="K6632" s="335" t="n">
        <f aca="false">H6632-J6632</f>
        <v>1841.625</v>
      </c>
      <c r="L6632" s="330"/>
      <c r="M6632" s="262"/>
      <c r="N6632" s="262" t="n">
        <v>833.625</v>
      </c>
      <c r="O6632" s="262" t="n">
        <v>9.5</v>
      </c>
      <c r="P6632" s="262" t="n">
        <v>1250.4375</v>
      </c>
      <c r="Q6632" s="262" t="n">
        <v>1125.3938</v>
      </c>
      <c r="R6632" s="331" t="n">
        <f aca="false">A6632*F6632</f>
        <v>15</v>
      </c>
    </row>
    <row r="6633" s="1" customFormat="true" ht="12.75" hidden="false" customHeight="false" outlineLevel="0" collapsed="false">
      <c r="A6633" s="262" t="n">
        <v>2</v>
      </c>
      <c r="B6633" s="332" t="s">
        <v>3507</v>
      </c>
      <c r="C6633" s="332" t="s">
        <v>1794</v>
      </c>
      <c r="D6633" s="332" t="s">
        <v>2813</v>
      </c>
      <c r="E6633" s="262"/>
      <c r="F6633" s="331" t="n">
        <v>2.91</v>
      </c>
      <c r="G6633" s="333" t="n">
        <v>1817</v>
      </c>
      <c r="H6633" s="333" t="n">
        <f aca="false">A6633*G6633*(1-H6629/100)</f>
        <v>3634</v>
      </c>
      <c r="I6633" s="334" t="n">
        <v>1297.8225</v>
      </c>
      <c r="J6633" s="334" t="n">
        <f aca="false">(A6633*I6633)/J6629*K6629</f>
        <v>2356.047</v>
      </c>
      <c r="K6633" s="335" t="n">
        <f aca="false">H6633-J6633</f>
        <v>1277.953</v>
      </c>
      <c r="L6633" s="330"/>
      <c r="M6633" s="262"/>
      <c r="N6633" s="262" t="n">
        <v>1297.8225</v>
      </c>
      <c r="O6633" s="262" t="n">
        <v>14.79</v>
      </c>
      <c r="P6633" s="262" t="n">
        <v>1950</v>
      </c>
      <c r="Q6633" s="262" t="n">
        <v>1816.9515</v>
      </c>
      <c r="R6633" s="331" t="n">
        <f aca="false">A6633*F6633</f>
        <v>5.82</v>
      </c>
    </row>
    <row r="6634" s="1" customFormat="true" ht="12.75" hidden="false" customHeight="false" outlineLevel="0" collapsed="false">
      <c r="A6634" s="262" t="n">
        <v>30</v>
      </c>
      <c r="B6634" s="332" t="s">
        <v>2820</v>
      </c>
      <c r="C6634" s="332" t="s">
        <v>1664</v>
      </c>
      <c r="D6634" s="332" t="s">
        <v>2821</v>
      </c>
      <c r="E6634" s="262"/>
      <c r="F6634" s="331" t="n">
        <v>0.05</v>
      </c>
      <c r="G6634" s="333" t="n">
        <v>66</v>
      </c>
      <c r="H6634" s="333" t="n">
        <f aca="false">A6634*G6634*(1-H6629/100)</f>
        <v>1980</v>
      </c>
      <c r="I6634" s="334" t="n">
        <v>47.385</v>
      </c>
      <c r="J6634" s="334" t="n">
        <f aca="false">(A6634*I6634)/J6629*K6629</f>
        <v>1290.33</v>
      </c>
      <c r="K6634" s="335" t="n">
        <f aca="false">H6634-J6634</f>
        <v>689.67</v>
      </c>
      <c r="L6634" s="330"/>
      <c r="M6634" s="262"/>
      <c r="N6634" s="262" t="n">
        <v>47.385</v>
      </c>
      <c r="O6634" s="262" t="n">
        <v>0.54</v>
      </c>
      <c r="P6634" s="262" t="n">
        <v>80</v>
      </c>
      <c r="Q6634" s="262" t="n">
        <v>66.339</v>
      </c>
      <c r="R6634" s="331" t="n">
        <f aca="false">A6634*F6634</f>
        <v>1.5</v>
      </c>
    </row>
    <row r="6635" s="1" customFormat="true" ht="12.75" hidden="false" customHeight="false" outlineLevel="0" collapsed="false">
      <c r="A6635" s="262" t="n">
        <v>30</v>
      </c>
      <c r="B6635" s="332" t="s">
        <v>5351</v>
      </c>
      <c r="C6635" s="332" t="s">
        <v>1664</v>
      </c>
      <c r="D6635" s="332" t="s">
        <v>5352</v>
      </c>
      <c r="E6635" s="262"/>
      <c r="F6635" s="331" t="n">
        <v>0.09</v>
      </c>
      <c r="G6635" s="333" t="n">
        <v>77</v>
      </c>
      <c r="H6635" s="333" t="n">
        <f aca="false">A6635*G6635*(1-H6629/100)</f>
        <v>2310</v>
      </c>
      <c r="I6635" s="334" t="n">
        <v>55.2825</v>
      </c>
      <c r="J6635" s="334" t="n">
        <f aca="false">(A6635*I6635)/J6629*K6629</f>
        <v>1505.385</v>
      </c>
      <c r="K6635" s="335" t="n">
        <f aca="false">H6635-J6635</f>
        <v>804.615</v>
      </c>
      <c r="L6635" s="330"/>
      <c r="M6635" s="262"/>
      <c r="N6635" s="262" t="n">
        <v>55.2825</v>
      </c>
      <c r="O6635" s="262" t="n">
        <v>0.63</v>
      </c>
      <c r="P6635" s="262" t="n">
        <v>90</v>
      </c>
      <c r="Q6635" s="262" t="n">
        <v>77.3955</v>
      </c>
      <c r="R6635" s="331" t="n">
        <f aca="false">A6635*F6635</f>
        <v>2.7</v>
      </c>
    </row>
    <row r="6636" s="1" customFormat="true" ht="12.75" hidden="false" customHeight="false" outlineLevel="0" collapsed="false">
      <c r="A6636" s="262" t="n">
        <v>20</v>
      </c>
      <c r="B6636" s="332" t="s">
        <v>4526</v>
      </c>
      <c r="C6636" s="332" t="s">
        <v>3861</v>
      </c>
      <c r="D6636" s="332" t="s">
        <v>4527</v>
      </c>
      <c r="E6636" s="262"/>
      <c r="F6636" s="331" t="n">
        <v>0.06</v>
      </c>
      <c r="G6636" s="333" t="n">
        <v>77</v>
      </c>
      <c r="H6636" s="333" t="n">
        <f aca="false">A6636*G6636*(1-H6629/100)</f>
        <v>1540</v>
      </c>
      <c r="I6636" s="334" t="n">
        <v>55.2825</v>
      </c>
      <c r="J6636" s="334" t="n">
        <f aca="false">(A6636*I6636)/J6629*K6629</f>
        <v>1003.59</v>
      </c>
      <c r="K6636" s="335" t="n">
        <f aca="false">H6636-J6636</f>
        <v>536.41</v>
      </c>
      <c r="L6636" s="330"/>
      <c r="M6636" s="262"/>
      <c r="N6636" s="262" t="n">
        <v>55.2825</v>
      </c>
      <c r="O6636" s="262" t="n">
        <v>0.63</v>
      </c>
      <c r="P6636" s="262" t="n">
        <v>90</v>
      </c>
      <c r="Q6636" s="262" t="n">
        <v>77.3955</v>
      </c>
      <c r="R6636" s="331" t="n">
        <f aca="false">A6636*F6636</f>
        <v>1.2</v>
      </c>
    </row>
    <row r="6637" s="1" customFormat="true" ht="12.75" hidden="false" customHeight="false" outlineLevel="0" collapsed="false">
      <c r="A6637" s="262" t="n">
        <v>10</v>
      </c>
      <c r="B6637" s="332" t="s">
        <v>3860</v>
      </c>
      <c r="C6637" s="332" t="s">
        <v>3861</v>
      </c>
      <c r="D6637" s="332" t="s">
        <v>3862</v>
      </c>
      <c r="E6637" s="262"/>
      <c r="F6637" s="331" t="n">
        <v>0.11</v>
      </c>
      <c r="G6637" s="333" t="n">
        <v>84</v>
      </c>
      <c r="H6637" s="333" t="n">
        <f aca="false">A6637*G6637*(1-H6629/100)</f>
        <v>840</v>
      </c>
      <c r="I6637" s="334" t="n">
        <v>59.67</v>
      </c>
      <c r="J6637" s="334" t="n">
        <f aca="false">(A6637*I6637)/J6629*K6629</f>
        <v>541.62</v>
      </c>
      <c r="K6637" s="335" t="n">
        <f aca="false">H6637-J6637</f>
        <v>298.38</v>
      </c>
      <c r="L6637" s="330"/>
      <c r="M6637" s="262"/>
      <c r="N6637" s="262" t="n">
        <v>59.67</v>
      </c>
      <c r="O6637" s="262" t="n">
        <v>0.68</v>
      </c>
      <c r="P6637" s="262" t="n">
        <v>100</v>
      </c>
      <c r="Q6637" s="262" t="n">
        <v>83.538</v>
      </c>
      <c r="R6637" s="331" t="n">
        <f aca="false">A6637*F6637</f>
        <v>1.1</v>
      </c>
    </row>
    <row r="6638" s="1" customFormat="true" ht="12.75" hidden="false" customHeight="false" outlineLevel="0" collapsed="false">
      <c r="A6638" s="262" t="n">
        <v>20</v>
      </c>
      <c r="B6638" s="332" t="s">
        <v>1930</v>
      </c>
      <c r="C6638" s="332" t="s">
        <v>1931</v>
      </c>
      <c r="D6638" s="332" t="s">
        <v>1932</v>
      </c>
      <c r="E6638" s="262"/>
      <c r="F6638" s="331" t="n">
        <v>0.05</v>
      </c>
      <c r="G6638" s="333" t="n">
        <v>85</v>
      </c>
      <c r="H6638" s="333" t="n">
        <f aca="false">A6638*G6638*(1-H6629/100)</f>
        <v>1700</v>
      </c>
      <c r="I6638" s="334" t="n">
        <v>60.5475</v>
      </c>
      <c r="J6638" s="334" t="n">
        <f aca="false">(A6638*I6638)/J6629*K6629</f>
        <v>1099.17</v>
      </c>
      <c r="K6638" s="335" t="n">
        <f aca="false">H6638-J6638</f>
        <v>600.83</v>
      </c>
      <c r="L6638" s="330"/>
      <c r="M6638" s="262"/>
      <c r="N6638" s="262" t="n">
        <v>60.5475</v>
      </c>
      <c r="O6638" s="262" t="n">
        <v>0.69</v>
      </c>
      <c r="P6638" s="262" t="n">
        <v>100</v>
      </c>
      <c r="Q6638" s="262" t="n">
        <v>84.7665</v>
      </c>
      <c r="R6638" s="331" t="n">
        <f aca="false">A6638*F6638</f>
        <v>1</v>
      </c>
    </row>
    <row r="6639" s="1" customFormat="true" ht="12.75" hidden="false" customHeight="false" outlineLevel="0" collapsed="false">
      <c r="A6639" s="262" t="n">
        <v>20</v>
      </c>
      <c r="B6639" s="332" t="s">
        <v>4528</v>
      </c>
      <c r="C6639" s="332" t="s">
        <v>1931</v>
      </c>
      <c r="D6639" s="332" t="s">
        <v>4529</v>
      </c>
      <c r="E6639" s="262"/>
      <c r="F6639" s="331" t="n">
        <v>0.11</v>
      </c>
      <c r="G6639" s="333" t="n">
        <v>96</v>
      </c>
      <c r="H6639" s="333" t="n">
        <f aca="false">A6639*G6639*(1-H6629/100)</f>
        <v>1920</v>
      </c>
      <c r="I6639" s="334" t="n">
        <v>68.445</v>
      </c>
      <c r="J6639" s="334" t="n">
        <f aca="false">(A6639*I6639)/J6629*K6629</f>
        <v>1242.54</v>
      </c>
      <c r="K6639" s="335" t="n">
        <f aca="false">H6639-J6639</f>
        <v>677.46</v>
      </c>
      <c r="L6639" s="330"/>
      <c r="M6639" s="262"/>
      <c r="N6639" s="262" t="n">
        <v>68.445</v>
      </c>
      <c r="O6639" s="262" t="n">
        <v>0.78</v>
      </c>
      <c r="P6639" s="262" t="n">
        <v>110</v>
      </c>
      <c r="Q6639" s="262" t="n">
        <v>95.823</v>
      </c>
      <c r="R6639" s="331" t="n">
        <f aca="false">A6639*F6639</f>
        <v>2.2</v>
      </c>
    </row>
    <row r="6640" s="1" customFormat="true" ht="12.75" hidden="false" customHeight="false" outlineLevel="0" collapsed="false">
      <c r="A6640" s="262" t="n">
        <v>20</v>
      </c>
      <c r="B6640" s="332" t="s">
        <v>1933</v>
      </c>
      <c r="C6640" s="332" t="s">
        <v>1931</v>
      </c>
      <c r="D6640" s="332" t="s">
        <v>1934</v>
      </c>
      <c r="E6640" s="262"/>
      <c r="F6640" s="331" t="n">
        <v>0.07</v>
      </c>
      <c r="G6640" s="333" t="n">
        <v>106</v>
      </c>
      <c r="H6640" s="333" t="n">
        <f aca="false">A6640*G6640*(1-H6629/100)</f>
        <v>2120</v>
      </c>
      <c r="I6640" s="334" t="n">
        <v>75.465</v>
      </c>
      <c r="J6640" s="334" t="n">
        <f aca="false">(A6640*I6640)/J6629*K6629</f>
        <v>1369.98</v>
      </c>
      <c r="K6640" s="335" t="n">
        <f aca="false">H6640-J6640</f>
        <v>750.02</v>
      </c>
      <c r="L6640" s="330"/>
      <c r="M6640" s="262"/>
      <c r="N6640" s="262" t="n">
        <v>75.465</v>
      </c>
      <c r="O6640" s="262" t="n">
        <v>0.86</v>
      </c>
      <c r="P6640" s="262" t="n">
        <v>120</v>
      </c>
      <c r="Q6640" s="262" t="n">
        <v>105.651</v>
      </c>
      <c r="R6640" s="331" t="n">
        <f aca="false">A6640*F6640</f>
        <v>1.4</v>
      </c>
    </row>
    <row r="6641" s="1" customFormat="true" ht="12.75" hidden="false" customHeight="false" outlineLevel="0" collapsed="false">
      <c r="A6641" s="262" t="n">
        <v>20</v>
      </c>
      <c r="B6641" s="332" t="s">
        <v>2686</v>
      </c>
      <c r="C6641" s="332" t="s">
        <v>1931</v>
      </c>
      <c r="D6641" s="332" t="s">
        <v>2687</v>
      </c>
      <c r="E6641" s="262"/>
      <c r="F6641" s="331" t="n">
        <v>0.16</v>
      </c>
      <c r="G6641" s="333" t="n">
        <v>111</v>
      </c>
      <c r="H6641" s="333" t="n">
        <f aca="false">A6641*G6641*(1-H6629/100)</f>
        <v>2220</v>
      </c>
      <c r="I6641" s="334" t="n">
        <v>78.975</v>
      </c>
      <c r="J6641" s="334" t="n">
        <f aca="false">(A6641*I6641)/J6629*K6629</f>
        <v>1433.7</v>
      </c>
      <c r="K6641" s="335" t="n">
        <f aca="false">H6641-J6641</f>
        <v>786.3</v>
      </c>
      <c r="L6641" s="330"/>
      <c r="M6641" s="262"/>
      <c r="N6641" s="262" t="n">
        <v>78.975</v>
      </c>
      <c r="O6641" s="262" t="n">
        <v>0.9</v>
      </c>
      <c r="P6641" s="262" t="n">
        <v>130</v>
      </c>
      <c r="Q6641" s="262" t="n">
        <v>110.565</v>
      </c>
      <c r="R6641" s="331" t="n">
        <f aca="false">A6641*F6641</f>
        <v>3.2</v>
      </c>
    </row>
    <row r="6642" s="1" customFormat="true" ht="12.75" hidden="false" customHeight="false" outlineLevel="0" collapsed="false">
      <c r="A6642" s="262" t="n">
        <v>4</v>
      </c>
      <c r="B6642" s="332" t="s">
        <v>2497</v>
      </c>
      <c r="C6642" s="332" t="s">
        <v>2498</v>
      </c>
      <c r="D6642" s="332" t="s">
        <v>2499</v>
      </c>
      <c r="E6642" s="262"/>
      <c r="F6642" s="331" t="n">
        <v>4.17</v>
      </c>
      <c r="G6642" s="333" t="n">
        <v>950</v>
      </c>
      <c r="H6642" s="333" t="n">
        <f aca="false">A6642*G6642*(1-H6629/100)</f>
        <v>3800</v>
      </c>
      <c r="I6642" s="334" t="n">
        <v>544.05</v>
      </c>
      <c r="J6642" s="334" t="n">
        <f aca="false">(A6642*I6642)/J6629*K6629</f>
        <v>1975.32</v>
      </c>
      <c r="K6642" s="335" t="n">
        <f aca="false">H6642-J6642</f>
        <v>1824.68</v>
      </c>
      <c r="L6642" s="330"/>
      <c r="M6642" s="262"/>
      <c r="N6642" s="262" t="n">
        <v>544.05</v>
      </c>
      <c r="O6642" s="262" t="n">
        <v>6.2</v>
      </c>
      <c r="P6642" s="262" t="n">
        <v>1500</v>
      </c>
      <c r="Q6642" s="262" t="n">
        <v>950</v>
      </c>
      <c r="R6642" s="331" t="n">
        <f aca="false">A6642*F6642</f>
        <v>16.68</v>
      </c>
    </row>
    <row r="6643" s="1" customFormat="true" ht="12.75" hidden="false" customHeight="false" outlineLevel="0" collapsed="false">
      <c r="A6643" s="262" t="n">
        <v>12</v>
      </c>
      <c r="B6643" s="332" t="s">
        <v>5666</v>
      </c>
      <c r="C6643" s="332" t="s">
        <v>5667</v>
      </c>
      <c r="D6643" s="332" t="s">
        <v>5668</v>
      </c>
      <c r="E6643" s="262"/>
      <c r="F6643" s="331" t="n">
        <v>0.6</v>
      </c>
      <c r="G6643" s="333" t="n">
        <v>350</v>
      </c>
      <c r="H6643" s="333" t="n">
        <f aca="false">A6643*G6643*(1-H6629/100)</f>
        <v>4200</v>
      </c>
      <c r="I6643" s="334" t="n">
        <v>258.0882</v>
      </c>
      <c r="J6643" s="334" t="n">
        <f aca="false">(A6643*I6643)/J6629*K6629</f>
        <v>2811.17608615385</v>
      </c>
      <c r="K6643" s="335" t="n">
        <f aca="false">H6643-J6643</f>
        <v>1388.82391384615</v>
      </c>
      <c r="L6643" s="330"/>
      <c r="M6643" s="262"/>
      <c r="N6643" s="262" t="n">
        <v>258.0882</v>
      </c>
      <c r="O6643" s="262" t="n">
        <v>2.94117647058824</v>
      </c>
      <c r="P6643" s="262"/>
      <c r="Q6643" s="262" t="n">
        <v>350</v>
      </c>
      <c r="R6643" s="331" t="n">
        <f aca="false">A6643*F6643</f>
        <v>7.2</v>
      </c>
    </row>
    <row r="6644" s="1" customFormat="true" ht="12.75" hidden="false" customHeight="false" outlineLevel="0" collapsed="false">
      <c r="A6644" s="262" t="n">
        <v>4</v>
      </c>
      <c r="B6644" s="332" t="s">
        <v>4036</v>
      </c>
      <c r="C6644" s="332" t="s">
        <v>1553</v>
      </c>
      <c r="D6644" s="332" t="s">
        <v>4037</v>
      </c>
      <c r="E6644" s="262"/>
      <c r="F6644" s="331" t="n">
        <v>1.65</v>
      </c>
      <c r="G6644" s="333" t="n">
        <v>948</v>
      </c>
      <c r="H6644" s="333" t="n">
        <f aca="false">A6644*G6644*(1-H6629/100)</f>
        <v>3792</v>
      </c>
      <c r="I6644" s="334" t="n">
        <v>526.5</v>
      </c>
      <c r="J6644" s="334" t="n">
        <f aca="false">(A6644*I6644)/J6629*K6629</f>
        <v>1911.6</v>
      </c>
      <c r="K6644" s="335" t="n">
        <f aca="false">H6644-J6644</f>
        <v>1880.4</v>
      </c>
      <c r="L6644" s="330"/>
      <c r="M6644" s="262"/>
      <c r="N6644" s="262" t="n">
        <v>526.5</v>
      </c>
      <c r="O6644" s="262" t="n">
        <v>6</v>
      </c>
      <c r="P6644" s="262" t="n">
        <v>950</v>
      </c>
      <c r="Q6644" s="262" t="n">
        <v>948</v>
      </c>
      <c r="R6644" s="331" t="n">
        <f aca="false">A6644*F6644</f>
        <v>6.6</v>
      </c>
    </row>
    <row r="6645" s="1" customFormat="true" ht="12.75" hidden="false" customHeight="false" outlineLevel="0" collapsed="false">
      <c r="A6645" s="262" t="n">
        <v>2</v>
      </c>
      <c r="B6645" s="332" t="s">
        <v>2297</v>
      </c>
      <c r="C6645" s="332" t="s">
        <v>1553</v>
      </c>
      <c r="D6645" s="332" t="s">
        <v>3679</v>
      </c>
      <c r="E6645" s="262"/>
      <c r="F6645" s="331" t="n">
        <v>4.2</v>
      </c>
      <c r="G6645" s="333" t="n">
        <v>2685</v>
      </c>
      <c r="H6645" s="333" t="n">
        <f aca="false">A6645*G6645*(1-H6629/100)</f>
        <v>5370</v>
      </c>
      <c r="I6645" s="334" t="n">
        <v>1790.1</v>
      </c>
      <c r="J6645" s="334" t="n">
        <f aca="false">(A6645*I6645)/J6629*K6629</f>
        <v>3249.72</v>
      </c>
      <c r="K6645" s="335" t="n">
        <f aca="false">H6645-J6645</f>
        <v>2120.28</v>
      </c>
      <c r="L6645" s="330"/>
      <c r="M6645" s="262"/>
      <c r="N6645" s="262" t="n">
        <v>1790.1</v>
      </c>
      <c r="O6645" s="262" t="n">
        <v>20.4</v>
      </c>
      <c r="P6645" s="262" t="n">
        <v>3220</v>
      </c>
      <c r="Q6645" s="262" t="n">
        <v>2685</v>
      </c>
      <c r="R6645" s="331" t="n">
        <f aca="false">A6645*F6645</f>
        <v>8.4</v>
      </c>
    </row>
    <row r="6646" s="1" customFormat="true" ht="12.75" hidden="false" customHeight="false" outlineLevel="0" collapsed="false">
      <c r="A6646" s="336" t="n">
        <f aca="false">SUM(A6630:A6645)</f>
        <v>229</v>
      </c>
      <c r="B6646" s="336" t="s">
        <v>377</v>
      </c>
      <c r="C6646" s="336"/>
      <c r="D6646" s="336"/>
      <c r="E6646" s="336"/>
      <c r="F6646" s="337" t="n">
        <f aca="false">R6646</f>
        <v>98</v>
      </c>
      <c r="G6646" s="338"/>
      <c r="H6646" s="339" t="n">
        <f aca="false">SUM(H6630:H6645)</f>
        <v>46421</v>
      </c>
      <c r="I6646" s="340"/>
      <c r="J6646" s="341" t="n">
        <f aca="false">SUM(J6630:J6645)</f>
        <v>28893.7780861538</v>
      </c>
      <c r="K6646" s="335" t="n">
        <f aca="false">SUM(K6630:K6645)</f>
        <v>17527.2219138462</v>
      </c>
      <c r="L6646" s="330"/>
      <c r="M6646" s="262"/>
      <c r="N6646" s="262"/>
      <c r="O6646" s="262"/>
      <c r="P6646" s="262"/>
      <c r="Q6646" s="262"/>
      <c r="R6646" s="331" t="n">
        <f aca="false">SUM(R6630:R6645)</f>
        <v>98</v>
      </c>
    </row>
    <row r="6647" s="1" customFormat="true" ht="12.75" hidden="false" customHeight="false" outlineLevel="0" collapsed="false">
      <c r="A6647" s="262"/>
      <c r="B6647" s="272" t="s">
        <v>914</v>
      </c>
      <c r="C6647" s="342"/>
      <c r="D6647" s="342"/>
      <c r="E6647" s="262"/>
      <c r="F6647" s="262"/>
      <c r="G6647" s="333"/>
      <c r="H6647" s="343" t="n">
        <v>0</v>
      </c>
      <c r="I6647" s="344" t="n">
        <f aca="false">K6648/J6648</f>
        <v>0.606608864426952</v>
      </c>
      <c r="J6647" s="345"/>
      <c r="K6647" s="335"/>
      <c r="L6647" s="330"/>
      <c r="M6647" s="262"/>
      <c r="N6647" s="262"/>
      <c r="O6647" s="262"/>
      <c r="P6647" s="262"/>
      <c r="Q6647" s="262"/>
      <c r="R6647" s="331"/>
    </row>
    <row r="6648" s="1" customFormat="true" ht="13.5" hidden="false" customHeight="false" outlineLevel="0" collapsed="false">
      <c r="A6648" s="346"/>
      <c r="B6648" s="346" t="s">
        <v>915</v>
      </c>
      <c r="C6648" s="346"/>
      <c r="D6648" s="346"/>
      <c r="E6648" s="346"/>
      <c r="F6648" s="347"/>
      <c r="G6648" s="348"/>
      <c r="H6648" s="349" t="n">
        <f aca="false">SUM(H6646:H6647)</f>
        <v>46421</v>
      </c>
      <c r="I6648" s="350" t="n">
        <f aca="false">K6648/H6648</f>
        <v>0.377570968179189</v>
      </c>
      <c r="J6648" s="351" t="n">
        <f aca="false">SUM(J6646:J6647)</f>
        <v>28893.7780861538</v>
      </c>
      <c r="K6648" s="352" t="n">
        <f aca="false">H6648-J6648</f>
        <v>17527.2219138462</v>
      </c>
      <c r="L6648" s="330"/>
      <c r="M6648" s="262"/>
      <c r="N6648" s="262"/>
      <c r="O6648" s="262"/>
      <c r="P6648" s="262"/>
      <c r="Q6648" s="262"/>
      <c r="R6648" s="331"/>
    </row>
    <row r="6649" s="1" customFormat="true" ht="13.5" hidden="false" customHeight="false" outlineLevel="0" collapsed="false">
      <c r="A6649" s="262"/>
      <c r="B6649" s="332"/>
      <c r="C6649" s="342"/>
      <c r="D6649" s="342"/>
      <c r="E6649" s="262"/>
      <c r="F6649" s="262"/>
      <c r="G6649" s="262"/>
      <c r="H6649" s="262"/>
      <c r="I6649" s="354"/>
      <c r="J6649" s="354"/>
      <c r="K6649" s="355"/>
      <c r="L6649" s="330"/>
      <c r="M6649" s="262"/>
      <c r="N6649" s="262"/>
      <c r="O6649" s="262"/>
      <c r="P6649" s="262"/>
      <c r="Q6649" s="262"/>
      <c r="R6649" s="331"/>
    </row>
    <row r="6650" s="1" customFormat="true" ht="13.5" hidden="false" customHeight="false" outlineLevel="0" collapsed="false">
      <c r="A6650" s="322"/>
      <c r="B6650" s="323" t="s">
        <v>3068</v>
      </c>
      <c r="C6650" s="324" t="s">
        <v>5798</v>
      </c>
      <c r="D6650" s="325" t="n">
        <v>42823</v>
      </c>
      <c r="E6650" s="322"/>
      <c r="F6650" s="322" t="s">
        <v>5799</v>
      </c>
      <c r="G6650" s="324"/>
      <c r="H6650" s="326" t="n">
        <v>0</v>
      </c>
      <c r="I6650" s="327" t="s">
        <v>358</v>
      </c>
      <c r="J6650" s="328" t="n">
        <v>65</v>
      </c>
      <c r="K6650" s="329" t="n">
        <v>59</v>
      </c>
      <c r="L6650" s="330"/>
      <c r="M6650" s="262"/>
      <c r="N6650" s="262"/>
      <c r="O6650" s="262"/>
      <c r="P6650" s="262"/>
      <c r="Q6650" s="262"/>
      <c r="R6650" s="331"/>
    </row>
    <row r="6651" s="1" customFormat="true" ht="12.75" hidden="false" customHeight="false" outlineLevel="0" collapsed="false">
      <c r="A6651" s="262" t="n">
        <v>1</v>
      </c>
      <c r="B6651" s="332" t="s">
        <v>5458</v>
      </c>
      <c r="C6651" s="332" t="s">
        <v>3225</v>
      </c>
      <c r="D6651" s="332" t="s">
        <v>5459</v>
      </c>
      <c r="E6651" s="262"/>
      <c r="F6651" s="331"/>
      <c r="G6651" s="333" t="n">
        <v>643</v>
      </c>
      <c r="H6651" s="333" t="n">
        <f aca="false">A6651*G6651*(1-H6650/100)</f>
        <v>643</v>
      </c>
      <c r="I6651" s="334" t="n">
        <v>494.91</v>
      </c>
      <c r="J6651" s="334" t="n">
        <f aca="false">(A6651*I6651)/J6650*K6650</f>
        <v>449.226</v>
      </c>
      <c r="K6651" s="335" t="n">
        <f aca="false">H6651-J6651</f>
        <v>193.774</v>
      </c>
      <c r="L6651" s="330"/>
      <c r="M6651" s="262"/>
      <c r="N6651" s="262" t="n">
        <v>494.91</v>
      </c>
      <c r="O6651" s="262" t="n">
        <v>5.64</v>
      </c>
      <c r="P6651" s="262" t="n">
        <v>742.365</v>
      </c>
      <c r="Q6651" s="262" t="n">
        <v>643.383</v>
      </c>
      <c r="R6651" s="331" t="n">
        <f aca="false">A6651*F6651</f>
        <v>0</v>
      </c>
    </row>
    <row r="6652" s="1" customFormat="true" ht="12.75" hidden="false" customHeight="false" outlineLevel="0" collapsed="false">
      <c r="A6652" s="262" t="n">
        <v>2</v>
      </c>
      <c r="B6652" s="332" t="s">
        <v>2622</v>
      </c>
      <c r="C6652" s="332" t="s">
        <v>2623</v>
      </c>
      <c r="D6652" s="332" t="s">
        <v>2624</v>
      </c>
      <c r="E6652" s="262"/>
      <c r="F6652" s="331" t="n">
        <v>0.37</v>
      </c>
      <c r="G6652" s="333" t="n">
        <v>1646</v>
      </c>
      <c r="H6652" s="333" t="n">
        <f aca="false">A6652*G6652*(1-H6650/100)</f>
        <v>3292</v>
      </c>
      <c r="I6652" s="334" t="n">
        <v>1175.85</v>
      </c>
      <c r="J6652" s="334" t="n">
        <f aca="false">(A6652*I6652)/J6650*K6650</f>
        <v>2134.62</v>
      </c>
      <c r="K6652" s="335" t="n">
        <f aca="false">H6652-J6652</f>
        <v>1157.38</v>
      </c>
      <c r="L6652" s="330"/>
      <c r="M6652" s="262"/>
      <c r="N6652" s="262" t="n">
        <v>1175.85</v>
      </c>
      <c r="O6652" s="262" t="n">
        <v>13.4</v>
      </c>
      <c r="P6652" s="262" t="n">
        <v>1763.775</v>
      </c>
      <c r="Q6652" s="262" t="n">
        <v>1646.19</v>
      </c>
      <c r="R6652" s="331" t="n">
        <f aca="false">A6652*F6652</f>
        <v>0.74</v>
      </c>
    </row>
    <row r="6653" s="1" customFormat="true" ht="12.75" hidden="false" customHeight="false" outlineLevel="0" collapsed="false">
      <c r="A6653" s="262" t="n">
        <v>2</v>
      </c>
      <c r="B6653" s="332" t="s">
        <v>5081</v>
      </c>
      <c r="C6653" s="332" t="s">
        <v>5082</v>
      </c>
      <c r="D6653" s="332" t="s">
        <v>5083</v>
      </c>
      <c r="E6653" s="262"/>
      <c r="F6653" s="331" t="n">
        <v>0.03</v>
      </c>
      <c r="G6653" s="333" t="n">
        <v>635</v>
      </c>
      <c r="H6653" s="333" t="n">
        <f aca="false">A6653*G6653*(1-H6650/100)</f>
        <v>1270</v>
      </c>
      <c r="I6653" s="334" t="n">
        <v>470.34</v>
      </c>
      <c r="J6653" s="334" t="n">
        <f aca="false">(A6653*I6653)/J6650*K6650</f>
        <v>853.848</v>
      </c>
      <c r="K6653" s="335" t="n">
        <f aca="false">H6653-J6653</f>
        <v>416.152</v>
      </c>
      <c r="L6653" s="330"/>
      <c r="M6653" s="262"/>
      <c r="N6653" s="262" t="n">
        <v>470.34</v>
      </c>
      <c r="O6653" s="262" t="n">
        <v>5.36</v>
      </c>
      <c r="P6653" s="262" t="n">
        <v>705.51</v>
      </c>
      <c r="Q6653" s="262" t="n">
        <v>634.959</v>
      </c>
      <c r="R6653" s="331" t="n">
        <f aca="false">A6653*F6653</f>
        <v>0.06</v>
      </c>
    </row>
    <row r="6654" s="1" customFormat="true" ht="12.75" hidden="false" customHeight="false" outlineLevel="0" collapsed="false">
      <c r="A6654" s="262" t="n">
        <v>2</v>
      </c>
      <c r="B6654" s="332" t="s">
        <v>5800</v>
      </c>
      <c r="C6654" s="332" t="s">
        <v>2156</v>
      </c>
      <c r="D6654" s="332" t="s">
        <v>5801</v>
      </c>
      <c r="E6654" s="262"/>
      <c r="F6654" s="331"/>
      <c r="G6654" s="333" t="n">
        <v>355</v>
      </c>
      <c r="H6654" s="333" t="n">
        <f aca="false">A6654*G6654*(1-H6650/100)</f>
        <v>710</v>
      </c>
      <c r="I6654" s="334" t="n">
        <v>263.25</v>
      </c>
      <c r="J6654" s="334" t="n">
        <f aca="false">(A6654*I6654)/J6650*K6650</f>
        <v>477.9</v>
      </c>
      <c r="K6654" s="335" t="n">
        <f aca="false">H6654-J6654</f>
        <v>232.1</v>
      </c>
      <c r="L6654" s="330"/>
      <c r="M6654" s="262"/>
      <c r="N6654" s="262" t="n">
        <v>263.25</v>
      </c>
      <c r="O6654" s="262" t="n">
        <v>3</v>
      </c>
      <c r="P6654" s="262" t="n">
        <v>394.875</v>
      </c>
      <c r="Q6654" s="262" t="n">
        <v>355.3875</v>
      </c>
      <c r="R6654" s="331" t="n">
        <f aca="false">A6654*F6654</f>
        <v>0</v>
      </c>
    </row>
    <row r="6655" s="1" customFormat="true" ht="12.75" hidden="false" customHeight="false" outlineLevel="0" collapsed="false">
      <c r="A6655" s="262" t="n">
        <v>2</v>
      </c>
      <c r="B6655" s="332" t="s">
        <v>3215</v>
      </c>
      <c r="C6655" s="332" t="s">
        <v>2156</v>
      </c>
      <c r="D6655" s="332" t="s">
        <v>856</v>
      </c>
      <c r="E6655" s="262"/>
      <c r="F6655" s="331"/>
      <c r="G6655" s="333" t="n">
        <v>355</v>
      </c>
      <c r="H6655" s="333" t="n">
        <f aca="false">A6655*G6655*(1-H6650/100)</f>
        <v>710</v>
      </c>
      <c r="I6655" s="334" t="n">
        <v>263.25</v>
      </c>
      <c r="J6655" s="334" t="n">
        <f aca="false">(A6655*I6655)/J6650*K6650</f>
        <v>477.9</v>
      </c>
      <c r="K6655" s="335" t="n">
        <f aca="false">H6655-J6655</f>
        <v>232.1</v>
      </c>
      <c r="L6655" s="330"/>
      <c r="M6655" s="262"/>
      <c r="N6655" s="262" t="n">
        <v>263.25</v>
      </c>
      <c r="O6655" s="262" t="n">
        <v>3</v>
      </c>
      <c r="P6655" s="262" t="n">
        <v>394.875</v>
      </c>
      <c r="Q6655" s="262" t="n">
        <v>355.3875</v>
      </c>
      <c r="R6655" s="331" t="n">
        <f aca="false">A6655*F6655</f>
        <v>0</v>
      </c>
    </row>
    <row r="6656" s="1" customFormat="true" ht="12.75" hidden="false" customHeight="false" outlineLevel="0" collapsed="false">
      <c r="A6656" s="262" t="n">
        <v>2</v>
      </c>
      <c r="B6656" s="332" t="s">
        <v>2160</v>
      </c>
      <c r="C6656" s="332" t="s">
        <v>2161</v>
      </c>
      <c r="D6656" s="332" t="s">
        <v>2162</v>
      </c>
      <c r="E6656" s="262"/>
      <c r="F6656" s="331"/>
      <c r="G6656" s="333" t="n">
        <v>278</v>
      </c>
      <c r="H6656" s="333" t="n">
        <f aca="false">A6656*G6656*(1-H6650/100)</f>
        <v>556</v>
      </c>
      <c r="I6656" s="334" t="n">
        <v>206.2125</v>
      </c>
      <c r="J6656" s="334" t="n">
        <f aca="false">(A6656*I6656)/J6650*K6650</f>
        <v>374.355</v>
      </c>
      <c r="K6656" s="335" t="n">
        <f aca="false">H6656-J6656</f>
        <v>181.645</v>
      </c>
      <c r="L6656" s="330"/>
      <c r="M6656" s="262"/>
      <c r="N6656" s="262" t="n">
        <v>206.2125</v>
      </c>
      <c r="O6656" s="262" t="n">
        <v>2.35</v>
      </c>
      <c r="P6656" s="262" t="n">
        <v>309.3188</v>
      </c>
      <c r="Q6656" s="262" t="n">
        <v>278.3869</v>
      </c>
      <c r="R6656" s="331" t="n">
        <f aca="false">A6656*F6656</f>
        <v>0</v>
      </c>
    </row>
    <row r="6657" s="1" customFormat="true" ht="12.75" hidden="false" customHeight="false" outlineLevel="0" collapsed="false">
      <c r="A6657" s="262" t="n">
        <v>4</v>
      </c>
      <c r="B6657" s="332" t="s">
        <v>2163</v>
      </c>
      <c r="C6657" s="332" t="s">
        <v>2161</v>
      </c>
      <c r="D6657" s="332" t="s">
        <v>2164</v>
      </c>
      <c r="E6657" s="262"/>
      <c r="F6657" s="331"/>
      <c r="G6657" s="333" t="n">
        <v>317</v>
      </c>
      <c r="H6657" s="333" t="n">
        <f aca="false">A6657*G6657*(1-H6650/100)</f>
        <v>1268</v>
      </c>
      <c r="I6657" s="334" t="n">
        <v>235.17</v>
      </c>
      <c r="J6657" s="334" t="n">
        <f aca="false">(A6657*I6657)/J6650*K6650</f>
        <v>853.848</v>
      </c>
      <c r="K6657" s="335" t="n">
        <f aca="false">H6657-J6657</f>
        <v>414.152</v>
      </c>
      <c r="L6657" s="330"/>
      <c r="M6657" s="262"/>
      <c r="N6657" s="262" t="n">
        <v>235.17</v>
      </c>
      <c r="O6657" s="262" t="n">
        <v>2.68</v>
      </c>
      <c r="P6657" s="262" t="n">
        <v>352.755</v>
      </c>
      <c r="Q6657" s="262" t="n">
        <v>317.4795</v>
      </c>
      <c r="R6657" s="331" t="n">
        <f aca="false">A6657*F6657</f>
        <v>0</v>
      </c>
    </row>
    <row r="6658" s="1" customFormat="true" ht="12.75" hidden="false" customHeight="false" outlineLevel="0" collapsed="false">
      <c r="A6658" s="262" t="n">
        <v>2</v>
      </c>
      <c r="B6658" s="332" t="s">
        <v>3216</v>
      </c>
      <c r="C6658" s="332" t="s">
        <v>2156</v>
      </c>
      <c r="D6658" s="332" t="s">
        <v>3217</v>
      </c>
      <c r="E6658" s="262"/>
      <c r="F6658" s="331" t="n">
        <v>0.05</v>
      </c>
      <c r="G6658" s="333" t="n">
        <v>582</v>
      </c>
      <c r="H6658" s="333" t="n">
        <f aca="false">A6658*G6658*(1-H6650/100)</f>
        <v>1164</v>
      </c>
      <c r="I6658" s="334" t="n">
        <v>430.95</v>
      </c>
      <c r="J6658" s="334" t="n">
        <f aca="false">(A6658*I6658)/J6650*K6650</f>
        <v>782.34</v>
      </c>
      <c r="K6658" s="335" t="n">
        <f aca="false">H6658-J6658</f>
        <v>381.66</v>
      </c>
      <c r="L6658" s="330"/>
      <c r="M6658" s="262"/>
      <c r="N6658" s="262" t="n">
        <v>430.95</v>
      </c>
      <c r="O6658" s="262" t="n">
        <v>5.1</v>
      </c>
      <c r="P6658" s="262" t="n">
        <v>646.425</v>
      </c>
      <c r="Q6658" s="262" t="n">
        <v>581.7825</v>
      </c>
      <c r="R6658" s="331" t="n">
        <f aca="false">A6658*F6658</f>
        <v>0.1</v>
      </c>
    </row>
    <row r="6659" s="1" customFormat="true" ht="12.75" hidden="false" customHeight="false" outlineLevel="0" collapsed="false">
      <c r="A6659" s="336" t="n">
        <f aca="false">SUM(A6651:A6658)</f>
        <v>17</v>
      </c>
      <c r="B6659" s="336" t="s">
        <v>377</v>
      </c>
      <c r="C6659" s="336"/>
      <c r="D6659" s="336"/>
      <c r="E6659" s="336"/>
      <c r="F6659" s="337" t="n">
        <f aca="false">R6659</f>
        <v>0.9</v>
      </c>
      <c r="G6659" s="338"/>
      <c r="H6659" s="339" t="n">
        <f aca="false">SUM(H6651:H6658)</f>
        <v>9613</v>
      </c>
      <c r="I6659" s="340"/>
      <c r="J6659" s="341" t="n">
        <f aca="false">SUM(J6651:J6658)</f>
        <v>6404.037</v>
      </c>
      <c r="K6659" s="335" t="n">
        <f aca="false">SUM(K6651:K6658)</f>
        <v>3208.963</v>
      </c>
      <c r="L6659" s="330"/>
      <c r="M6659" s="262"/>
      <c r="N6659" s="262"/>
      <c r="O6659" s="262"/>
      <c r="P6659" s="262"/>
      <c r="Q6659" s="262"/>
      <c r="R6659" s="331" t="n">
        <f aca="false">SUM(R6651:R6658)</f>
        <v>0.9</v>
      </c>
    </row>
    <row r="6660" s="1" customFormat="true" ht="12.75" hidden="false" customHeight="false" outlineLevel="0" collapsed="false">
      <c r="A6660" s="262"/>
      <c r="B6660" s="272" t="s">
        <v>914</v>
      </c>
      <c r="C6660" s="342"/>
      <c r="D6660" s="342"/>
      <c r="E6660" s="262"/>
      <c r="F6660" s="262"/>
      <c r="G6660" s="333"/>
      <c r="H6660" s="343" t="n">
        <v>0</v>
      </c>
      <c r="I6660" s="344" t="n">
        <f aca="false">K6661/J6661</f>
        <v>0.501084394109528</v>
      </c>
      <c r="J6660" s="345"/>
      <c r="K6660" s="335"/>
      <c r="L6660" s="330"/>
      <c r="M6660" s="262"/>
      <c r="N6660" s="262"/>
      <c r="O6660" s="262"/>
      <c r="P6660" s="262"/>
      <c r="Q6660" s="262"/>
      <c r="R6660" s="331"/>
    </row>
    <row r="6661" s="1" customFormat="true" ht="13.5" hidden="false" customHeight="false" outlineLevel="0" collapsed="false">
      <c r="A6661" s="346"/>
      <c r="B6661" s="346" t="s">
        <v>915</v>
      </c>
      <c r="C6661" s="346"/>
      <c r="D6661" s="346"/>
      <c r="E6661" s="346"/>
      <c r="F6661" s="347"/>
      <c r="G6661" s="348"/>
      <c r="H6661" s="349" t="n">
        <f aca="false">SUM(H6659:H6660)</f>
        <v>9613</v>
      </c>
      <c r="I6661" s="350" t="n">
        <f aca="false">K6661/H6661</f>
        <v>0.33381493810465</v>
      </c>
      <c r="J6661" s="351" t="n">
        <f aca="false">SUM(J6659:J6660)</f>
        <v>6404.037</v>
      </c>
      <c r="K6661" s="352" t="n">
        <f aca="false">H6661-J6661</f>
        <v>3208.963</v>
      </c>
      <c r="L6661" s="330"/>
      <c r="M6661" s="262"/>
      <c r="N6661" s="262"/>
      <c r="O6661" s="262"/>
      <c r="P6661" s="262"/>
      <c r="Q6661" s="262"/>
      <c r="R6661" s="331"/>
    </row>
    <row r="6662" s="1" customFormat="true" ht="13.5" hidden="false" customHeight="false" outlineLevel="0" collapsed="false">
      <c r="A6662" s="262"/>
      <c r="B6662" s="332"/>
      <c r="C6662" s="342"/>
      <c r="D6662" s="342"/>
      <c r="E6662" s="262"/>
      <c r="F6662" s="262"/>
      <c r="G6662" s="262"/>
      <c r="H6662" s="262"/>
      <c r="I6662" s="354"/>
      <c r="J6662" s="354"/>
      <c r="K6662" s="355"/>
      <c r="L6662" s="330"/>
      <c r="M6662" s="262"/>
      <c r="N6662" s="262"/>
      <c r="O6662" s="262"/>
      <c r="P6662" s="262"/>
      <c r="Q6662" s="262"/>
      <c r="R6662" s="331"/>
    </row>
    <row r="6663" s="1" customFormat="true" ht="13.5" hidden="false" customHeight="false" outlineLevel="0" collapsed="false">
      <c r="A6663" s="322"/>
      <c r="B6663" s="323" t="s">
        <v>2962</v>
      </c>
      <c r="C6663" s="324" t="s">
        <v>2963</v>
      </c>
      <c r="D6663" s="325" t="n">
        <v>42824</v>
      </c>
      <c r="E6663" s="322"/>
      <c r="F6663" s="322" t="s">
        <v>5802</v>
      </c>
      <c r="G6663" s="324"/>
      <c r="H6663" s="326" t="n">
        <v>0</v>
      </c>
      <c r="I6663" s="327" t="s">
        <v>358</v>
      </c>
      <c r="J6663" s="328" t="n">
        <v>65</v>
      </c>
      <c r="K6663" s="329" t="n">
        <v>59</v>
      </c>
      <c r="L6663" s="330"/>
      <c r="M6663" s="262"/>
      <c r="N6663" s="262"/>
      <c r="O6663" s="262"/>
      <c r="P6663" s="262"/>
      <c r="Q6663" s="262"/>
      <c r="R6663" s="331"/>
    </row>
    <row r="6664" s="1" customFormat="true" ht="12.75" hidden="false" customHeight="false" outlineLevel="0" collapsed="false">
      <c r="A6664" s="262" t="n">
        <v>2</v>
      </c>
      <c r="B6664" s="332" t="s">
        <v>3387</v>
      </c>
      <c r="C6664" s="332" t="s">
        <v>2386</v>
      </c>
      <c r="D6664" s="332" t="s">
        <v>3388</v>
      </c>
      <c r="E6664" s="262"/>
      <c r="F6664" s="331" t="n">
        <v>0.96</v>
      </c>
      <c r="G6664" s="333" t="n">
        <v>716</v>
      </c>
      <c r="H6664" s="333" t="n">
        <f aca="false">A6664*G6664*(1-H6663/100)</f>
        <v>1432</v>
      </c>
      <c r="I6664" s="334" t="n">
        <v>511.5825</v>
      </c>
      <c r="J6664" s="334" t="n">
        <f aca="false">(A6664*I6664)/J6663*K6663</f>
        <v>928.719</v>
      </c>
      <c r="K6664" s="335" t="n">
        <f aca="false">H6664-J6664</f>
        <v>503.281</v>
      </c>
      <c r="L6664" s="330"/>
      <c r="M6664" s="262"/>
      <c r="N6664" s="262" t="n">
        <v>511.5825</v>
      </c>
      <c r="O6664" s="262" t="n">
        <v>5.83</v>
      </c>
      <c r="P6664" s="262" t="n">
        <v>870</v>
      </c>
      <c r="Q6664" s="262" t="n">
        <v>716.2155</v>
      </c>
      <c r="R6664" s="331" t="n">
        <f aca="false">A6664*F6664</f>
        <v>1.92</v>
      </c>
    </row>
    <row r="6665" s="1" customFormat="true" ht="12.75" hidden="false" customHeight="false" outlineLevel="0" collapsed="false">
      <c r="A6665" s="262" t="n">
        <v>1</v>
      </c>
      <c r="B6665" s="332" t="s">
        <v>5803</v>
      </c>
      <c r="C6665" s="332" t="s">
        <v>1550</v>
      </c>
      <c r="D6665" s="332" t="s">
        <v>5804</v>
      </c>
      <c r="E6665" s="262"/>
      <c r="F6665" s="331" t="n">
        <v>0.78</v>
      </c>
      <c r="G6665" s="333" t="n">
        <v>912</v>
      </c>
      <c r="H6665" s="333" t="n">
        <f aca="false">A6665*G6665*(1-H6663/100)</f>
        <v>912</v>
      </c>
      <c r="I6665" s="334" t="n">
        <v>651.105</v>
      </c>
      <c r="J6665" s="334" t="n">
        <f aca="false">(A6665*I6665)/J6663*K6663</f>
        <v>591.003</v>
      </c>
      <c r="K6665" s="335" t="n">
        <f aca="false">H6665-J6665</f>
        <v>320.997</v>
      </c>
      <c r="L6665" s="330"/>
      <c r="M6665" s="262"/>
      <c r="N6665" s="262" t="n">
        <v>651.105</v>
      </c>
      <c r="O6665" s="262" t="n">
        <v>7.42</v>
      </c>
      <c r="P6665" s="262" t="n">
        <v>1110</v>
      </c>
      <c r="Q6665" s="262" t="n">
        <v>911.547</v>
      </c>
      <c r="R6665" s="331" t="n">
        <f aca="false">A6665*F6665</f>
        <v>0.78</v>
      </c>
    </row>
    <row r="6666" s="1" customFormat="true" ht="12.75" hidden="false" customHeight="false" outlineLevel="0" collapsed="false">
      <c r="A6666" s="262" t="n">
        <v>2</v>
      </c>
      <c r="B6666" s="332" t="s">
        <v>5332</v>
      </c>
      <c r="C6666" s="332" t="s">
        <v>1550</v>
      </c>
      <c r="D6666" s="332" t="s">
        <v>5333</v>
      </c>
      <c r="E6666" s="262"/>
      <c r="F6666" s="331" t="n">
        <v>0.65</v>
      </c>
      <c r="G6666" s="333" t="n">
        <v>694</v>
      </c>
      <c r="H6666" s="333" t="n">
        <f aca="false">A6666*G6666*(1-H6663/100)</f>
        <v>1388</v>
      </c>
      <c r="I6666" s="334" t="n">
        <v>495.7875</v>
      </c>
      <c r="J6666" s="334" t="n">
        <f aca="false">(A6666*I6666)/J6663*K6663</f>
        <v>900.045</v>
      </c>
      <c r="K6666" s="335" t="n">
        <f aca="false">H6666-J6666</f>
        <v>487.955</v>
      </c>
      <c r="L6666" s="330"/>
      <c r="M6666" s="262"/>
      <c r="N6666" s="262" t="n">
        <v>495.7875</v>
      </c>
      <c r="O6666" s="262" t="n">
        <v>5.65</v>
      </c>
      <c r="P6666" s="262" t="n">
        <v>840</v>
      </c>
      <c r="Q6666" s="262" t="n">
        <v>694.1025</v>
      </c>
      <c r="R6666" s="331" t="n">
        <f aca="false">A6666*F6666</f>
        <v>1.3</v>
      </c>
    </row>
    <row r="6667" s="1" customFormat="true" ht="12.75" hidden="false" customHeight="false" outlineLevel="0" collapsed="false">
      <c r="A6667" s="262" t="n">
        <v>12</v>
      </c>
      <c r="B6667" s="332" t="s">
        <v>4420</v>
      </c>
      <c r="C6667" s="332" t="s">
        <v>1550</v>
      </c>
      <c r="D6667" s="332" t="s">
        <v>4421</v>
      </c>
      <c r="E6667" s="262"/>
      <c r="F6667" s="331" t="n">
        <v>1.38</v>
      </c>
      <c r="G6667" s="333" t="n">
        <v>1076</v>
      </c>
      <c r="H6667" s="333" t="n">
        <f aca="false">A6667*G6667*(1-H6663/100)</f>
        <v>12912</v>
      </c>
      <c r="I6667" s="334" t="n">
        <v>717.6</v>
      </c>
      <c r="J6667" s="334" t="n">
        <f aca="false">(A6667*I6667)/J6663*K6663</f>
        <v>7816.32</v>
      </c>
      <c r="K6667" s="335" t="n">
        <f aca="false">H6667-J6667</f>
        <v>5095.68</v>
      </c>
      <c r="L6667" s="330"/>
      <c r="M6667" s="262"/>
      <c r="N6667" s="262" t="n">
        <v>717.6</v>
      </c>
      <c r="O6667" s="262" t="n">
        <v>7.36</v>
      </c>
      <c r="P6667" s="262" t="n">
        <v>1080</v>
      </c>
      <c r="Q6667" s="262" t="n">
        <v>1076.4</v>
      </c>
      <c r="R6667" s="331" t="n">
        <f aca="false">A6667*F6667</f>
        <v>16.56</v>
      </c>
    </row>
    <row r="6668" s="1" customFormat="true" ht="12.75" hidden="false" customHeight="false" outlineLevel="0" collapsed="false">
      <c r="A6668" s="262" t="n">
        <v>2</v>
      </c>
      <c r="B6668" s="332" t="s">
        <v>5706</v>
      </c>
      <c r="C6668" s="332" t="s">
        <v>1550</v>
      </c>
      <c r="D6668" s="332" t="s">
        <v>5707</v>
      </c>
      <c r="E6668" s="262"/>
      <c r="F6668" s="331" t="n">
        <v>1.54</v>
      </c>
      <c r="G6668" s="333" t="n">
        <v>1058</v>
      </c>
      <c r="H6668" s="333" t="n">
        <f aca="false">A6668*G6668*(1-H6663/100)</f>
        <v>2116</v>
      </c>
      <c r="I6668" s="334" t="n">
        <v>783.9</v>
      </c>
      <c r="J6668" s="334" t="n">
        <f aca="false">(A6668*I6668)/J6663*K6663</f>
        <v>1423.08</v>
      </c>
      <c r="K6668" s="335" t="n">
        <f aca="false">H6668-J6668</f>
        <v>692.92</v>
      </c>
      <c r="L6668" s="330"/>
      <c r="M6668" s="262"/>
      <c r="N6668" s="262" t="n">
        <v>783.9</v>
      </c>
      <c r="O6668" s="262" t="n">
        <v>8.04</v>
      </c>
      <c r="P6668" s="262" t="n">
        <v>1180</v>
      </c>
      <c r="Q6668" s="262" t="n">
        <v>1058.265</v>
      </c>
      <c r="R6668" s="331" t="n">
        <f aca="false">A6668*F6668</f>
        <v>3.08</v>
      </c>
    </row>
    <row r="6669" s="1" customFormat="true" ht="12.75" hidden="false" customHeight="false" outlineLevel="0" collapsed="false">
      <c r="A6669" s="262" t="n">
        <v>1</v>
      </c>
      <c r="B6669" s="332" t="s">
        <v>5805</v>
      </c>
      <c r="C6669" s="332" t="s">
        <v>5806</v>
      </c>
      <c r="D6669" s="332" t="s">
        <v>5807</v>
      </c>
      <c r="E6669" s="262"/>
      <c r="F6669" s="331" t="n">
        <v>17.37</v>
      </c>
      <c r="G6669" s="333" t="n">
        <v>4914</v>
      </c>
      <c r="H6669" s="333" t="n">
        <f aca="false">A6669*G6669*(1-H6663/100)</f>
        <v>4914</v>
      </c>
      <c r="I6669" s="334" t="n">
        <v>3639.87</v>
      </c>
      <c r="J6669" s="334" t="n">
        <f aca="false">(A6669*I6669)/J6663*K6663</f>
        <v>3303.882</v>
      </c>
      <c r="K6669" s="335" t="n">
        <f aca="false">H6669-J6669</f>
        <v>1610.118</v>
      </c>
      <c r="L6669" s="330"/>
      <c r="M6669" s="262"/>
      <c r="N6669" s="262" t="n">
        <v>3639.87</v>
      </c>
      <c r="O6669" s="262" t="n">
        <v>41.48</v>
      </c>
      <c r="P6669" s="262" t="n">
        <v>5460</v>
      </c>
      <c r="Q6669" s="262" t="n">
        <v>4913.8245</v>
      </c>
      <c r="R6669" s="331" t="n">
        <f aca="false">A6669*F6669</f>
        <v>17.37</v>
      </c>
    </row>
    <row r="6670" s="1" customFormat="true" ht="12.75" hidden="false" customHeight="false" outlineLevel="0" collapsed="false">
      <c r="A6670" s="262" t="n">
        <v>4</v>
      </c>
      <c r="B6670" s="332" t="s">
        <v>1952</v>
      </c>
      <c r="C6670" s="332" t="s">
        <v>4237</v>
      </c>
      <c r="D6670" s="332" t="s">
        <v>1954</v>
      </c>
      <c r="E6670" s="262"/>
      <c r="F6670" s="331" t="n">
        <v>19.82</v>
      </c>
      <c r="G6670" s="333" t="n">
        <v>4768</v>
      </c>
      <c r="H6670" s="333" t="n">
        <f aca="false">A6670*G6670*(1-H6663/100)</f>
        <v>19072</v>
      </c>
      <c r="I6670" s="334" t="n">
        <v>3667.95</v>
      </c>
      <c r="J6670" s="334" t="n">
        <f aca="false">(A6670*I6670)/J6663*K6663</f>
        <v>13317.48</v>
      </c>
      <c r="K6670" s="335" t="n">
        <f aca="false">H6670-J6670</f>
        <v>5754.52</v>
      </c>
      <c r="L6670" s="330"/>
      <c r="M6670" s="262"/>
      <c r="N6670" s="262" t="n">
        <v>3667.95</v>
      </c>
      <c r="O6670" s="262" t="n">
        <v>41.8</v>
      </c>
      <c r="P6670" s="262" t="n">
        <v>5500</v>
      </c>
      <c r="Q6670" s="262" t="n">
        <v>4768.335</v>
      </c>
      <c r="R6670" s="331" t="n">
        <f aca="false">A6670*F6670</f>
        <v>79.28</v>
      </c>
    </row>
    <row r="6671" s="1" customFormat="true" ht="12.75" hidden="false" customHeight="false" outlineLevel="0" collapsed="false">
      <c r="A6671" s="262" t="n">
        <v>2</v>
      </c>
      <c r="B6671" s="332" t="s">
        <v>2141</v>
      </c>
      <c r="C6671" s="332" t="s">
        <v>1734</v>
      </c>
      <c r="D6671" s="332" t="s">
        <v>2142</v>
      </c>
      <c r="E6671" s="262"/>
      <c r="F6671" s="331" t="n">
        <v>21</v>
      </c>
      <c r="G6671" s="333" t="n">
        <v>7530</v>
      </c>
      <c r="H6671" s="333" t="n">
        <f aca="false">A6671*G6671*(1-H6663/100)</f>
        <v>15060</v>
      </c>
      <c r="I6671" s="334" t="n">
        <v>5792.283</v>
      </c>
      <c r="J6671" s="334" t="n">
        <f aca="false">(A6671*I6671)/J6663*K6663</f>
        <v>10515.2214461538</v>
      </c>
      <c r="K6671" s="335" t="n">
        <f aca="false">H6671-J6671</f>
        <v>4544.77855384615</v>
      </c>
      <c r="L6671" s="330"/>
      <c r="M6671" s="262"/>
      <c r="N6671" s="262" t="n">
        <v>5792.283</v>
      </c>
      <c r="O6671" s="262" t="n">
        <v>64.52</v>
      </c>
      <c r="P6671" s="262" t="n">
        <v>8690</v>
      </c>
      <c r="Q6671" s="262" t="n">
        <v>7529.9679</v>
      </c>
      <c r="R6671" s="331" t="n">
        <f aca="false">A6671*F6671</f>
        <v>42</v>
      </c>
    </row>
    <row r="6672" s="1" customFormat="true" ht="12.75" hidden="false" customHeight="false" outlineLevel="0" collapsed="false">
      <c r="A6672" s="262" t="n">
        <v>3</v>
      </c>
      <c r="B6672" s="332" t="s">
        <v>5808</v>
      </c>
      <c r="C6672" s="272" t="s">
        <v>5809</v>
      </c>
      <c r="D6672" s="332"/>
      <c r="E6672" s="262"/>
      <c r="F6672" s="331"/>
      <c r="G6672" s="333" t="n">
        <v>1317</v>
      </c>
      <c r="H6672" s="333" t="n">
        <f aca="false">G6672*A6672</f>
        <v>3951</v>
      </c>
      <c r="I6672" s="334"/>
      <c r="J6672" s="334"/>
      <c r="K6672" s="335"/>
      <c r="L6672" s="330"/>
      <c r="M6672" s="262"/>
      <c r="N6672" s="262"/>
      <c r="O6672" s="262"/>
      <c r="P6672" s="262"/>
      <c r="Q6672" s="262"/>
      <c r="R6672" s="331" t="n">
        <f aca="false">A6672*F6672</f>
        <v>0</v>
      </c>
    </row>
    <row r="6673" s="1" customFormat="true" ht="12.75" hidden="false" customHeight="false" outlineLevel="0" collapsed="false">
      <c r="A6673" s="262" t="n">
        <v>6</v>
      </c>
      <c r="B6673" s="332" t="s">
        <v>2047</v>
      </c>
      <c r="C6673" s="332" t="s">
        <v>1532</v>
      </c>
      <c r="D6673" s="332" t="s">
        <v>2048</v>
      </c>
      <c r="E6673" s="262"/>
      <c r="F6673" s="331" t="n">
        <v>0.69</v>
      </c>
      <c r="G6673" s="333" t="n">
        <v>225</v>
      </c>
      <c r="H6673" s="333" t="n">
        <f aca="false">A6673*G6673*(1-H6663/100)</f>
        <v>1350</v>
      </c>
      <c r="I6673" s="334" t="n">
        <v>158.015</v>
      </c>
      <c r="J6673" s="334" t="n">
        <f aca="false">(A6673*I6673)/J6663*K6663</f>
        <v>860.574</v>
      </c>
      <c r="K6673" s="335" t="n">
        <f aca="false">H6673-J6673</f>
        <v>489.426</v>
      </c>
      <c r="L6673" s="330"/>
      <c r="M6673" s="262"/>
      <c r="N6673" s="262" t="n">
        <v>158.015</v>
      </c>
      <c r="O6673" s="262" t="n">
        <v>1.43</v>
      </c>
      <c r="P6673" s="262" t="n">
        <v>500</v>
      </c>
      <c r="Q6673" s="262" t="n">
        <v>225</v>
      </c>
      <c r="R6673" s="331" t="n">
        <f aca="false">A6673*F6673</f>
        <v>4.14</v>
      </c>
    </row>
    <row r="6674" s="1" customFormat="true" ht="12.75" hidden="false" customHeight="false" outlineLevel="0" collapsed="false">
      <c r="A6674" s="262" t="n">
        <v>2</v>
      </c>
      <c r="B6674" s="332" t="s">
        <v>2409</v>
      </c>
      <c r="C6674" s="332" t="s">
        <v>2410</v>
      </c>
      <c r="D6674" s="332" t="s">
        <v>2411</v>
      </c>
      <c r="E6674" s="262"/>
      <c r="F6674" s="331" t="n">
        <v>0.63</v>
      </c>
      <c r="G6674" s="333" t="n">
        <v>225</v>
      </c>
      <c r="H6674" s="333" t="n">
        <f aca="false">A6674*G6674*(1-H6663/100)</f>
        <v>450</v>
      </c>
      <c r="I6674" s="334" t="n">
        <v>158.015</v>
      </c>
      <c r="J6674" s="334" t="n">
        <f aca="false">(A6674*I6674)/J6663*K6663</f>
        <v>286.858</v>
      </c>
      <c r="K6674" s="335" t="n">
        <f aca="false">H6674-J6674</f>
        <v>163.142</v>
      </c>
      <c r="L6674" s="330"/>
      <c r="M6674" s="262"/>
      <c r="N6674" s="262" t="n">
        <v>158.015</v>
      </c>
      <c r="O6674" s="262" t="n">
        <v>1.43</v>
      </c>
      <c r="P6674" s="262" t="n">
        <v>500</v>
      </c>
      <c r="Q6674" s="262" t="n">
        <v>225</v>
      </c>
      <c r="R6674" s="331" t="n">
        <f aca="false">A6674*F6674</f>
        <v>1.26</v>
      </c>
    </row>
    <row r="6675" s="1" customFormat="true" ht="12.75" hidden="false" customHeight="false" outlineLevel="0" collapsed="false">
      <c r="A6675" s="262" t="n">
        <v>6</v>
      </c>
      <c r="B6675" s="332" t="s">
        <v>2050</v>
      </c>
      <c r="C6675" s="332" t="s">
        <v>1974</v>
      </c>
      <c r="D6675" s="332" t="s">
        <v>2051</v>
      </c>
      <c r="E6675" s="262"/>
      <c r="F6675" s="331" t="n">
        <v>0.52</v>
      </c>
      <c r="G6675" s="333" t="n">
        <v>470</v>
      </c>
      <c r="H6675" s="333" t="n">
        <f aca="false">A6675*G6675*(1-H6663/100)</f>
        <v>2820</v>
      </c>
      <c r="I6675" s="334" t="n">
        <v>337.5</v>
      </c>
      <c r="J6675" s="334" t="n">
        <f aca="false">(A6675*I6675)/J6663*K6663</f>
        <v>1838.07692307692</v>
      </c>
      <c r="K6675" s="335" t="n">
        <f aca="false">H6675-J6675</f>
        <v>981.923076923077</v>
      </c>
      <c r="L6675" s="330"/>
      <c r="M6675" s="262"/>
      <c r="N6675" s="262" t="n">
        <v>337.5</v>
      </c>
      <c r="O6675" s="262" t="n">
        <v>3.84615384615385</v>
      </c>
      <c r="P6675" s="262" t="n">
        <v>800</v>
      </c>
      <c r="Q6675" s="262" t="n">
        <v>470</v>
      </c>
      <c r="R6675" s="331" t="n">
        <f aca="false">A6675*F6675</f>
        <v>3.12</v>
      </c>
    </row>
    <row r="6676" s="1" customFormat="true" ht="12.75" hidden="false" customHeight="false" outlineLevel="0" collapsed="false">
      <c r="A6676" s="262" t="n">
        <v>2</v>
      </c>
      <c r="B6676" s="332" t="s">
        <v>2972</v>
      </c>
      <c r="C6676" s="332" t="s">
        <v>1974</v>
      </c>
      <c r="D6676" s="332" t="s">
        <v>2056</v>
      </c>
      <c r="E6676" s="262"/>
      <c r="F6676" s="331" t="n">
        <v>0.52</v>
      </c>
      <c r="G6676" s="333" t="n">
        <v>470</v>
      </c>
      <c r="H6676" s="333" t="n">
        <f aca="false">A6676*G6676*(1-H6663/100)</f>
        <v>940</v>
      </c>
      <c r="I6676" s="334" t="n">
        <v>337.5</v>
      </c>
      <c r="J6676" s="334" t="n">
        <f aca="false">(A6676*I6676)/J6663*K6663</f>
        <v>612.692307692308</v>
      </c>
      <c r="K6676" s="335" t="n">
        <f aca="false">H6676-J6676</f>
        <v>327.307692307692</v>
      </c>
      <c r="L6676" s="330"/>
      <c r="M6676" s="262"/>
      <c r="N6676" s="262" t="n">
        <v>337.5</v>
      </c>
      <c r="O6676" s="262" t="n">
        <v>3.84615384615385</v>
      </c>
      <c r="P6676" s="262" t="n">
        <v>800</v>
      </c>
      <c r="Q6676" s="262" t="n">
        <v>470</v>
      </c>
      <c r="R6676" s="331" t="n">
        <f aca="false">A6676*F6676</f>
        <v>1.04</v>
      </c>
    </row>
    <row r="6677" s="1" customFormat="true" ht="12.75" hidden="false" customHeight="false" outlineLevel="0" collapsed="false">
      <c r="A6677" s="262" t="n">
        <v>5</v>
      </c>
      <c r="B6677" s="332" t="s">
        <v>3257</v>
      </c>
      <c r="C6677" s="332" t="s">
        <v>2410</v>
      </c>
      <c r="D6677" s="332" t="s">
        <v>3258</v>
      </c>
      <c r="E6677" s="262"/>
      <c r="F6677" s="331" t="n">
        <v>1.67</v>
      </c>
      <c r="G6677" s="333" t="n">
        <v>415</v>
      </c>
      <c r="H6677" s="333" t="n">
        <f aca="false">A6677*G6677*(1-H6663/100)</f>
        <v>2075</v>
      </c>
      <c r="I6677" s="334" t="n">
        <v>271.1475</v>
      </c>
      <c r="J6677" s="334" t="n">
        <f aca="false">(A6677*I6677)/J6663*K6663</f>
        <v>1230.5925</v>
      </c>
      <c r="K6677" s="335" t="n">
        <f aca="false">H6677-J6677</f>
        <v>844.4075</v>
      </c>
      <c r="L6677" s="330"/>
      <c r="M6677" s="262"/>
      <c r="N6677" s="262" t="n">
        <v>271.1475</v>
      </c>
      <c r="O6677" s="262" t="n">
        <v>3.09</v>
      </c>
      <c r="P6677" s="262" t="n">
        <v>800</v>
      </c>
      <c r="Q6677" s="262" t="n">
        <v>415</v>
      </c>
      <c r="R6677" s="331" t="n">
        <f aca="false">A6677*F6677</f>
        <v>8.35</v>
      </c>
    </row>
    <row r="6678" s="1" customFormat="true" ht="12.75" hidden="false" customHeight="false" outlineLevel="0" collapsed="false">
      <c r="A6678" s="262" t="n">
        <v>3</v>
      </c>
      <c r="B6678" s="332" t="s">
        <v>4968</v>
      </c>
      <c r="C6678" s="332" t="s">
        <v>3234</v>
      </c>
      <c r="D6678" s="332" t="s">
        <v>4969</v>
      </c>
      <c r="E6678" s="262"/>
      <c r="F6678" s="331" t="n">
        <v>0.6</v>
      </c>
      <c r="G6678" s="333" t="n">
        <v>438</v>
      </c>
      <c r="H6678" s="333" t="n">
        <f aca="false">A6678*G6678*(1-H6663/100)</f>
        <v>1314</v>
      </c>
      <c r="I6678" s="334" t="n">
        <v>324.675</v>
      </c>
      <c r="J6678" s="334" t="n">
        <f aca="false">(A6678*I6678)/J6663*K6663</f>
        <v>884.115</v>
      </c>
      <c r="K6678" s="335" t="n">
        <f aca="false">H6678-J6678</f>
        <v>429.885</v>
      </c>
      <c r="L6678" s="330"/>
      <c r="M6678" s="262"/>
      <c r="N6678" s="262" t="n">
        <v>324.675</v>
      </c>
      <c r="O6678" s="262" t="n">
        <v>3.7</v>
      </c>
      <c r="P6678" s="262" t="n">
        <v>580</v>
      </c>
      <c r="Q6678" s="262" t="n">
        <v>438</v>
      </c>
      <c r="R6678" s="331" t="n">
        <f aca="false">A6678*F6678</f>
        <v>1.8</v>
      </c>
    </row>
    <row r="6679" s="1" customFormat="true" ht="12.75" hidden="false" customHeight="false" outlineLevel="0" collapsed="false">
      <c r="A6679" s="262" t="n">
        <v>2</v>
      </c>
      <c r="B6679" s="332" t="s">
        <v>3230</v>
      </c>
      <c r="C6679" s="332" t="s">
        <v>3231</v>
      </c>
      <c r="D6679" s="332" t="s">
        <v>3232</v>
      </c>
      <c r="E6679" s="262"/>
      <c r="F6679" s="331" t="n">
        <v>0.75</v>
      </c>
      <c r="G6679" s="333" t="n">
        <v>490</v>
      </c>
      <c r="H6679" s="333" t="n">
        <f aca="false">A6679*G6679*(1-H6663/100)</f>
        <v>980</v>
      </c>
      <c r="I6679" s="334" t="n">
        <v>363.285</v>
      </c>
      <c r="J6679" s="334" t="n">
        <f aca="false">(A6679*I6679)/J6663*K6663</f>
        <v>659.502</v>
      </c>
      <c r="K6679" s="335" t="n">
        <f aca="false">H6679-J6679</f>
        <v>320.498</v>
      </c>
      <c r="L6679" s="330"/>
      <c r="M6679" s="262"/>
      <c r="N6679" s="262" t="n">
        <v>363.285</v>
      </c>
      <c r="O6679" s="262" t="n">
        <v>4.14</v>
      </c>
      <c r="P6679" s="262" t="n">
        <v>650</v>
      </c>
      <c r="Q6679" s="262" t="n">
        <v>490</v>
      </c>
      <c r="R6679" s="331" t="n">
        <f aca="false">A6679*F6679</f>
        <v>1.5</v>
      </c>
    </row>
    <row r="6680" s="1" customFormat="true" ht="12.75" hidden="false" customHeight="false" outlineLevel="0" collapsed="false">
      <c r="A6680" s="262" t="n">
        <v>2</v>
      </c>
      <c r="B6680" s="332" t="s">
        <v>4876</v>
      </c>
      <c r="C6680" s="332" t="s">
        <v>1556</v>
      </c>
      <c r="D6680" s="332" t="s">
        <v>4877</v>
      </c>
      <c r="E6680" s="262"/>
      <c r="F6680" s="331" t="n">
        <v>0.96</v>
      </c>
      <c r="G6680" s="333" t="n">
        <v>364</v>
      </c>
      <c r="H6680" s="333" t="n">
        <f aca="false">A6680*G6680*(1-H6663/100)</f>
        <v>728</v>
      </c>
      <c r="I6680" s="334" t="n">
        <v>269.325</v>
      </c>
      <c r="J6680" s="334" t="n">
        <f aca="false">(A6680*I6680)/J6663*K6663</f>
        <v>488.928461538461</v>
      </c>
      <c r="K6680" s="335" t="n">
        <f aca="false">H6680-J6680</f>
        <v>239.071538461538</v>
      </c>
      <c r="L6680" s="330"/>
      <c r="M6680" s="262"/>
      <c r="N6680" s="262" t="n">
        <v>269.325</v>
      </c>
      <c r="O6680" s="262" t="n">
        <v>3</v>
      </c>
      <c r="P6680" s="262" t="n">
        <v>538.65</v>
      </c>
      <c r="Q6680" s="262" t="n">
        <v>364</v>
      </c>
      <c r="R6680" s="331" t="n">
        <f aca="false">A6680*F6680</f>
        <v>1.92</v>
      </c>
    </row>
    <row r="6681" s="1" customFormat="true" ht="12.75" hidden="false" customHeight="false" outlineLevel="0" collapsed="false">
      <c r="A6681" s="262"/>
      <c r="B6681" s="272" t="s">
        <v>1365</v>
      </c>
      <c r="C6681" s="332"/>
      <c r="D6681" s="332"/>
      <c r="E6681" s="262"/>
      <c r="F6681" s="331"/>
      <c r="G6681" s="333"/>
      <c r="H6681" s="333"/>
      <c r="I6681" s="334"/>
      <c r="J6681" s="334"/>
      <c r="K6681" s="335"/>
      <c r="L6681" s="330"/>
      <c r="M6681" s="262"/>
      <c r="N6681" s="262"/>
      <c r="O6681" s="262"/>
      <c r="P6681" s="262"/>
      <c r="Q6681" s="262"/>
      <c r="R6681" s="331"/>
    </row>
    <row r="6682" s="1" customFormat="true" ht="12.75" hidden="false" customHeight="false" outlineLevel="0" collapsed="false">
      <c r="A6682" s="262" t="n">
        <v>2</v>
      </c>
      <c r="B6682" s="332" t="s">
        <v>5810</v>
      </c>
      <c r="C6682" s="332" t="s">
        <v>1087</v>
      </c>
      <c r="D6682" s="332" t="s">
        <v>5811</v>
      </c>
      <c r="E6682" s="262"/>
      <c r="F6682" s="331"/>
      <c r="G6682" s="333" t="n">
        <v>369</v>
      </c>
      <c r="H6682" s="333" t="n">
        <f aca="false">A6682*G6682*(1-H6663/100)</f>
        <v>738</v>
      </c>
      <c r="I6682" s="334" t="n">
        <v>273</v>
      </c>
      <c r="J6682" s="334" t="n">
        <f aca="false">(A6682*I6682)/J6663*K6663</f>
        <v>495.6</v>
      </c>
      <c r="K6682" s="335" t="n">
        <f aca="false">H6682-J6682</f>
        <v>242.4</v>
      </c>
      <c r="L6682" s="330"/>
      <c r="M6682" s="262"/>
      <c r="N6682" s="262" t="n">
        <v>273</v>
      </c>
      <c r="O6682" s="262" t="n">
        <v>3</v>
      </c>
      <c r="P6682" s="262" t="n">
        <v>410</v>
      </c>
      <c r="Q6682" s="262" t="n">
        <v>368.55</v>
      </c>
      <c r="R6682" s="331" t="n">
        <f aca="false">A6682*F6682</f>
        <v>0</v>
      </c>
    </row>
    <row r="6683" s="1" customFormat="true" ht="12.75" hidden="false" customHeight="false" outlineLevel="0" collapsed="false">
      <c r="A6683" s="262" t="n">
        <v>10</v>
      </c>
      <c r="B6683" s="332" t="s">
        <v>3802</v>
      </c>
      <c r="C6683" s="332" t="s">
        <v>1907</v>
      </c>
      <c r="D6683" s="332" t="s">
        <v>3803</v>
      </c>
      <c r="E6683" s="262"/>
      <c r="F6683" s="331" t="n">
        <v>0.045</v>
      </c>
      <c r="G6683" s="333" t="n">
        <v>137</v>
      </c>
      <c r="H6683" s="333" t="n">
        <f aca="false">A6683*G6683*(1-H6663/100)</f>
        <v>1370</v>
      </c>
      <c r="I6683" s="334" t="n">
        <v>91.26</v>
      </c>
      <c r="J6683" s="334" t="n">
        <f aca="false">(A6683*I6683)/J6663*K6663</f>
        <v>828.36</v>
      </c>
      <c r="K6683" s="335" t="n">
        <f aca="false">H6683-J6683</f>
        <v>541.64</v>
      </c>
      <c r="L6683" s="330"/>
      <c r="M6683" s="262"/>
      <c r="N6683" s="262" t="n">
        <v>91.26</v>
      </c>
      <c r="O6683" s="262" t="n">
        <v>1.04</v>
      </c>
      <c r="P6683" s="262" t="n">
        <v>140</v>
      </c>
      <c r="Q6683" s="262" t="n">
        <v>136.89</v>
      </c>
      <c r="R6683" s="331" t="n">
        <f aca="false">A6683*F6683</f>
        <v>0.45</v>
      </c>
    </row>
    <row r="6684" s="1" customFormat="true" ht="12.75" hidden="false" customHeight="false" outlineLevel="0" collapsed="false">
      <c r="A6684" s="262" t="n">
        <v>10</v>
      </c>
      <c r="B6684" s="332" t="s">
        <v>1942</v>
      </c>
      <c r="C6684" s="332" t="s">
        <v>1907</v>
      </c>
      <c r="D6684" s="332" t="s">
        <v>1943</v>
      </c>
      <c r="E6684" s="262"/>
      <c r="F6684" s="331" t="n">
        <v>0.05</v>
      </c>
      <c r="G6684" s="333" t="n">
        <v>140</v>
      </c>
      <c r="H6684" s="333" t="n">
        <f aca="false">A6684*G6684*(1-H6663/100)</f>
        <v>1400</v>
      </c>
      <c r="I6684" s="334" t="n">
        <v>103.545</v>
      </c>
      <c r="J6684" s="334" t="n">
        <f aca="false">(A6684*I6684)/J6663*K6663</f>
        <v>939.87</v>
      </c>
      <c r="K6684" s="335" t="n">
        <f aca="false">H6684-J6684</f>
        <v>460.13</v>
      </c>
      <c r="L6684" s="330"/>
      <c r="M6684" s="262"/>
      <c r="N6684" s="262" t="n">
        <v>103.545</v>
      </c>
      <c r="O6684" s="262" t="n">
        <v>1.18</v>
      </c>
      <c r="P6684" s="262" t="n">
        <v>160</v>
      </c>
      <c r="Q6684" s="262" t="n">
        <v>139.7858</v>
      </c>
      <c r="R6684" s="331" t="n">
        <f aca="false">A6684*F6684</f>
        <v>0.5</v>
      </c>
    </row>
    <row r="6685" s="1" customFormat="true" ht="12.75" hidden="false" customHeight="false" outlineLevel="0" collapsed="false">
      <c r="A6685" s="262" t="n">
        <v>2</v>
      </c>
      <c r="B6685" s="332" t="s">
        <v>5812</v>
      </c>
      <c r="C6685" s="332" t="s">
        <v>5813</v>
      </c>
      <c r="D6685" s="332" t="s">
        <v>5814</v>
      </c>
      <c r="E6685" s="262"/>
      <c r="F6685" s="331"/>
      <c r="G6685" s="333" t="n">
        <v>675</v>
      </c>
      <c r="H6685" s="333" t="n">
        <f aca="false">A6685*G6685*(1-H6663/100)</f>
        <v>1350</v>
      </c>
      <c r="I6685" s="334" t="n">
        <v>716.95</v>
      </c>
      <c r="J6685" s="334" t="n">
        <f aca="false">(A6685*I6685)/J6663*K6663</f>
        <v>1301.54</v>
      </c>
      <c r="K6685" s="335" t="n">
        <f aca="false">H6685-J6685</f>
        <v>48.4599999999998</v>
      </c>
      <c r="L6685" s="330"/>
      <c r="M6685" s="262"/>
      <c r="N6685" s="262" t="n">
        <v>716.95</v>
      </c>
      <c r="O6685" s="262" t="n">
        <v>11.03</v>
      </c>
      <c r="P6685" s="262" t="n">
        <v>750</v>
      </c>
      <c r="Q6685" s="262"/>
      <c r="R6685" s="331" t="n">
        <f aca="false">A6685*F6685</f>
        <v>0</v>
      </c>
    </row>
    <row r="6686" s="1" customFormat="true" ht="12.75" hidden="false" customHeight="false" outlineLevel="0" collapsed="false">
      <c r="A6686" s="262" t="n">
        <v>3</v>
      </c>
      <c r="B6686" s="332" t="s">
        <v>5815</v>
      </c>
      <c r="C6686" s="332" t="s">
        <v>5816</v>
      </c>
      <c r="D6686" s="332" t="s">
        <v>5817</v>
      </c>
      <c r="E6686" s="262"/>
      <c r="F6686" s="331"/>
      <c r="G6686" s="333" t="n">
        <v>97.5</v>
      </c>
      <c r="H6686" s="333" t="n">
        <f aca="false">A6686*G6686*(1-H6663/100)</f>
        <v>292.5</v>
      </c>
      <c r="I6686" s="334" t="n">
        <v>100.1</v>
      </c>
      <c r="J6686" s="334" t="n">
        <f aca="false">(A6686*I6686)/J6663*K6663</f>
        <v>272.58</v>
      </c>
      <c r="K6686" s="335" t="n">
        <f aca="false">H6686-J6686</f>
        <v>19.9200000000001</v>
      </c>
      <c r="L6686" s="330"/>
      <c r="M6686" s="262"/>
      <c r="N6686" s="262" t="n">
        <v>100.1</v>
      </c>
      <c r="O6686" s="262" t="n">
        <v>1.54</v>
      </c>
      <c r="P6686" s="262" t="n">
        <v>100</v>
      </c>
      <c r="Q6686" s="262"/>
      <c r="R6686" s="331" t="n">
        <f aca="false">A6686*F6686</f>
        <v>0</v>
      </c>
    </row>
    <row r="6687" s="1" customFormat="true" ht="12.75" hidden="false" customHeight="false" outlineLevel="0" collapsed="false">
      <c r="A6687" s="262" t="n">
        <v>4</v>
      </c>
      <c r="B6687" s="332" t="s">
        <v>5818</v>
      </c>
      <c r="C6687" s="332" t="s">
        <v>5819</v>
      </c>
      <c r="D6687" s="332" t="s">
        <v>5820</v>
      </c>
      <c r="E6687" s="262"/>
      <c r="F6687" s="331"/>
      <c r="G6687" s="333" t="n">
        <v>122</v>
      </c>
      <c r="H6687" s="333" t="n">
        <f aca="false">A6687*G6687*(1-H6663/100)</f>
        <v>488</v>
      </c>
      <c r="I6687" s="334" t="n">
        <v>107.9</v>
      </c>
      <c r="J6687" s="334" t="n">
        <f aca="false">(A6687*I6687)/J6663*K6663</f>
        <v>391.76</v>
      </c>
      <c r="K6687" s="335" t="n">
        <f aca="false">H6687-J6687</f>
        <v>96.24</v>
      </c>
      <c r="L6687" s="330"/>
      <c r="M6687" s="262"/>
      <c r="N6687" s="262" t="n">
        <v>107.9</v>
      </c>
      <c r="O6687" s="262" t="n">
        <v>1.66</v>
      </c>
      <c r="P6687" s="262" t="n">
        <v>110</v>
      </c>
      <c r="Q6687" s="262"/>
      <c r="R6687" s="331" t="n">
        <f aca="false">A6687*F6687</f>
        <v>0</v>
      </c>
    </row>
    <row r="6688" s="1" customFormat="true" ht="12.75" hidden="false" customHeight="false" outlineLevel="0" collapsed="false">
      <c r="A6688" s="262" t="n">
        <v>2</v>
      </c>
      <c r="B6688" s="332" t="s">
        <v>2975</v>
      </c>
      <c r="C6688" s="332" t="s">
        <v>2360</v>
      </c>
      <c r="D6688" s="332" t="s">
        <v>2976</v>
      </c>
      <c r="E6688" s="262"/>
      <c r="F6688" s="331" t="n">
        <v>0.54</v>
      </c>
      <c r="G6688" s="333" t="n">
        <v>249</v>
      </c>
      <c r="H6688" s="333" t="n">
        <f aca="false">A6688*G6688*(1-H6663/100)</f>
        <v>498</v>
      </c>
      <c r="I6688" s="334" t="n">
        <v>184.275</v>
      </c>
      <c r="J6688" s="334" t="n">
        <f aca="false">(A6688*I6688)/J6663*K6663</f>
        <v>334.53</v>
      </c>
      <c r="K6688" s="335" t="n">
        <f aca="false">H6688-J6688</f>
        <v>163.47</v>
      </c>
      <c r="L6688" s="330"/>
      <c r="M6688" s="262"/>
      <c r="N6688" s="262" t="n">
        <v>184.275</v>
      </c>
      <c r="O6688" s="262" t="n">
        <v>2.1</v>
      </c>
      <c r="P6688" s="262" t="n">
        <v>368.55</v>
      </c>
      <c r="Q6688" s="262" t="n">
        <v>249</v>
      </c>
      <c r="R6688" s="331" t="n">
        <f aca="false">A6688*F6688</f>
        <v>1.08</v>
      </c>
    </row>
    <row r="6689" s="1" customFormat="true" ht="12.75" hidden="false" customHeight="false" outlineLevel="0" collapsed="false">
      <c r="A6689" s="336" t="n">
        <f aca="false">SUM(A6664:A6688)</f>
        <v>90</v>
      </c>
      <c r="B6689" s="336" t="s">
        <v>377</v>
      </c>
      <c r="C6689" s="336"/>
      <c r="D6689" s="336"/>
      <c r="E6689" s="336"/>
      <c r="F6689" s="337" t="n">
        <f aca="false">R6689</f>
        <v>187.45</v>
      </c>
      <c r="G6689" s="338"/>
      <c r="H6689" s="339" t="n">
        <f aca="false">SUM(H6664:H6688)</f>
        <v>78550.5</v>
      </c>
      <c r="I6689" s="340"/>
      <c r="J6689" s="341" t="n">
        <f aca="false">SUM(J6664:J6688)</f>
        <v>50221.3296384615</v>
      </c>
      <c r="K6689" s="335" t="n">
        <f aca="false">SUM(K6664:K6688)</f>
        <v>24378.1703615385</v>
      </c>
      <c r="L6689" s="330"/>
      <c r="M6689" s="262"/>
      <c r="N6689" s="262"/>
      <c r="O6689" s="262"/>
      <c r="P6689" s="262"/>
      <c r="Q6689" s="262"/>
      <c r="R6689" s="331" t="n">
        <f aca="false">SUM(R6664:R6688)</f>
        <v>187.45</v>
      </c>
    </row>
    <row r="6690" s="1" customFormat="true" ht="12.75" hidden="false" customHeight="false" outlineLevel="0" collapsed="false">
      <c r="A6690" s="262"/>
      <c r="B6690" s="272" t="s">
        <v>914</v>
      </c>
      <c r="C6690" s="342"/>
      <c r="D6690" s="342"/>
      <c r="E6690" s="262"/>
      <c r="F6690" s="262"/>
      <c r="G6690" s="333"/>
      <c r="H6690" s="343" t="n">
        <v>0</v>
      </c>
      <c r="I6690" s="344" t="n">
        <f aca="false">K6691/J6691</f>
        <v>0.564086426334735</v>
      </c>
      <c r="J6690" s="345"/>
      <c r="K6690" s="335"/>
      <c r="L6690" s="330"/>
      <c r="M6690" s="262"/>
      <c r="N6690" s="262"/>
      <c r="O6690" s="262"/>
      <c r="P6690" s="262"/>
      <c r="Q6690" s="262"/>
      <c r="R6690" s="331"/>
    </row>
    <row r="6691" s="1" customFormat="true" ht="13.5" hidden="false" customHeight="false" outlineLevel="0" collapsed="false">
      <c r="A6691" s="346"/>
      <c r="B6691" s="346" t="s">
        <v>915</v>
      </c>
      <c r="C6691" s="346"/>
      <c r="D6691" s="346"/>
      <c r="E6691" s="346"/>
      <c r="F6691" s="347"/>
      <c r="G6691" s="348"/>
      <c r="H6691" s="349" t="n">
        <f aca="false">SUM(H6689:H6690)</f>
        <v>78550.5</v>
      </c>
      <c r="I6691" s="350" t="n">
        <f aca="false">K6691/H6691</f>
        <v>0.360649141145358</v>
      </c>
      <c r="J6691" s="351" t="n">
        <f aca="false">SUM(J6689:J6690)</f>
        <v>50221.3296384615</v>
      </c>
      <c r="K6691" s="352" t="n">
        <f aca="false">H6691-J6691</f>
        <v>28329.1703615385</v>
      </c>
      <c r="L6691" s="330"/>
      <c r="M6691" s="262"/>
      <c r="N6691" s="262"/>
      <c r="O6691" s="262"/>
      <c r="P6691" s="262"/>
      <c r="Q6691" s="262"/>
      <c r="R6691" s="331"/>
    </row>
    <row r="6692" s="1" customFormat="true" ht="13.5" hidden="false" customHeight="false" outlineLevel="0" collapsed="false">
      <c r="A6692" s="262"/>
      <c r="B6692" s="332"/>
      <c r="C6692" s="342"/>
      <c r="D6692" s="342"/>
      <c r="E6692" s="262"/>
      <c r="F6692" s="262"/>
      <c r="G6692" s="262"/>
      <c r="H6692" s="262"/>
      <c r="I6692" s="354"/>
      <c r="J6692" s="354"/>
      <c r="K6692" s="355"/>
      <c r="L6692" s="330"/>
      <c r="M6692" s="262"/>
      <c r="N6692" s="262"/>
      <c r="O6692" s="262"/>
      <c r="P6692" s="262"/>
      <c r="Q6692" s="262"/>
      <c r="R6692" s="331"/>
    </row>
    <row r="6693" s="1" customFormat="true" ht="13.5" hidden="false" customHeight="false" outlineLevel="0" collapsed="false">
      <c r="A6693" s="322"/>
      <c r="B6693" s="323" t="s">
        <v>2243</v>
      </c>
      <c r="C6693" s="324" t="s">
        <v>3142</v>
      </c>
      <c r="D6693" s="325" t="n">
        <v>42824</v>
      </c>
      <c r="E6693" s="322"/>
      <c r="F6693" s="322" t="s">
        <v>5821</v>
      </c>
      <c r="G6693" s="324"/>
      <c r="H6693" s="326" t="n">
        <v>5</v>
      </c>
      <c r="I6693" s="327" t="s">
        <v>358</v>
      </c>
      <c r="J6693" s="328" t="n">
        <v>65</v>
      </c>
      <c r="K6693" s="329" t="n">
        <v>59</v>
      </c>
      <c r="L6693" s="330"/>
      <c r="M6693" s="262"/>
      <c r="N6693" s="262"/>
      <c r="O6693" s="262"/>
      <c r="P6693" s="262"/>
      <c r="Q6693" s="262"/>
      <c r="R6693" s="331"/>
    </row>
    <row r="6694" s="1" customFormat="true" ht="12.75" hidden="false" customHeight="false" outlineLevel="0" collapsed="false">
      <c r="A6694" s="262" t="n">
        <v>4</v>
      </c>
      <c r="B6694" s="332" t="s">
        <v>5822</v>
      </c>
      <c r="C6694" s="332" t="s">
        <v>5823</v>
      </c>
      <c r="D6694" s="332" t="s">
        <v>5824</v>
      </c>
      <c r="E6694" s="262"/>
      <c r="F6694" s="331" t="n">
        <v>17.9</v>
      </c>
      <c r="G6694" s="333" t="n">
        <v>2969</v>
      </c>
      <c r="H6694" s="333" t="n">
        <f aca="false">A6694*G6694*(1-H6693/100)</f>
        <v>11282.2</v>
      </c>
      <c r="I6694" s="334" t="n">
        <v>2199.015</v>
      </c>
      <c r="J6694" s="334" t="n">
        <f aca="false">(A6694*I6694)/J6693*K6693</f>
        <v>7984.116</v>
      </c>
      <c r="K6694" s="335" t="n">
        <f aca="false">H6694-J6694</f>
        <v>3298.084</v>
      </c>
      <c r="L6694" s="330"/>
      <c r="M6694" s="262"/>
      <c r="N6694" s="262" t="n">
        <v>2199.015</v>
      </c>
      <c r="O6694" s="262" t="n">
        <v>25.06</v>
      </c>
      <c r="P6694" s="262" t="n">
        <v>3298.5225</v>
      </c>
      <c r="Q6694" s="262" t="n">
        <v>2968.6703</v>
      </c>
      <c r="R6694" s="331" t="n">
        <f aca="false">A6694*F6694</f>
        <v>71.6</v>
      </c>
    </row>
    <row r="6695" s="1" customFormat="true" ht="12.75" hidden="false" customHeight="false" outlineLevel="0" collapsed="false">
      <c r="A6695" s="336" t="n">
        <f aca="false">SUM(A6694:A6694)</f>
        <v>4</v>
      </c>
      <c r="B6695" s="336" t="s">
        <v>377</v>
      </c>
      <c r="C6695" s="336"/>
      <c r="D6695" s="336"/>
      <c r="E6695" s="336"/>
      <c r="F6695" s="337" t="n">
        <f aca="false">R6695</f>
        <v>71.6</v>
      </c>
      <c r="G6695" s="338"/>
      <c r="H6695" s="339" t="n">
        <f aca="false">SUM(H6694:H6694)</f>
        <v>11282.2</v>
      </c>
      <c r="I6695" s="340"/>
      <c r="J6695" s="341" t="n">
        <f aca="false">SUM(J6694:J6694)</f>
        <v>7984.116</v>
      </c>
      <c r="K6695" s="335" t="n">
        <f aca="false">SUM(K6694:K6694)</f>
        <v>3298.084</v>
      </c>
      <c r="L6695" s="330"/>
      <c r="M6695" s="262"/>
      <c r="N6695" s="262"/>
      <c r="O6695" s="262"/>
      <c r="P6695" s="262"/>
      <c r="Q6695" s="262"/>
      <c r="R6695" s="331" t="n">
        <f aca="false">SUM(R6694:R6694)</f>
        <v>71.6</v>
      </c>
    </row>
    <row r="6696" s="1" customFormat="true" ht="12.75" hidden="false" customHeight="false" outlineLevel="0" collapsed="false">
      <c r="A6696" s="262"/>
      <c r="B6696" s="272" t="s">
        <v>914</v>
      </c>
      <c r="C6696" s="342"/>
      <c r="D6696" s="342"/>
      <c r="E6696" s="262"/>
      <c r="F6696" s="262"/>
      <c r="G6696" s="333"/>
      <c r="H6696" s="343" t="n">
        <v>0</v>
      </c>
      <c r="I6696" s="344" t="n">
        <f aca="false">K6697/J6697</f>
        <v>0.413080671673608</v>
      </c>
      <c r="J6696" s="345"/>
      <c r="K6696" s="335"/>
      <c r="L6696" s="330"/>
      <c r="M6696" s="262"/>
      <c r="N6696" s="262"/>
      <c r="O6696" s="262"/>
      <c r="P6696" s="262"/>
      <c r="Q6696" s="262"/>
      <c r="R6696" s="331"/>
    </row>
    <row r="6697" s="1" customFormat="true" ht="13.5" hidden="false" customHeight="false" outlineLevel="0" collapsed="false">
      <c r="A6697" s="346"/>
      <c r="B6697" s="346" t="s">
        <v>915</v>
      </c>
      <c r="C6697" s="346"/>
      <c r="D6697" s="346"/>
      <c r="E6697" s="346"/>
      <c r="F6697" s="347"/>
      <c r="G6697" s="348"/>
      <c r="H6697" s="349" t="n">
        <f aca="false">SUM(H6695:H6696)</f>
        <v>11282.2</v>
      </c>
      <c r="I6697" s="350" t="n">
        <f aca="false">K6697/H6697</f>
        <v>0.292326319334882</v>
      </c>
      <c r="J6697" s="351" t="n">
        <f aca="false">SUM(J6695:J6696)</f>
        <v>7984.116</v>
      </c>
      <c r="K6697" s="352" t="n">
        <f aca="false">H6697-J6697</f>
        <v>3298.084</v>
      </c>
      <c r="L6697" s="330"/>
      <c r="M6697" s="262"/>
      <c r="N6697" s="262"/>
      <c r="O6697" s="262"/>
      <c r="P6697" s="262"/>
      <c r="Q6697" s="262"/>
      <c r="R6697" s="331"/>
    </row>
    <row r="6698" s="1" customFormat="true" ht="13.5" hidden="false" customHeight="false" outlineLevel="0" collapsed="false">
      <c r="A6698" s="262"/>
      <c r="B6698" s="332"/>
      <c r="C6698" s="342"/>
      <c r="D6698" s="342"/>
      <c r="E6698" s="262"/>
      <c r="F6698" s="262"/>
      <c r="G6698" s="262"/>
      <c r="H6698" s="262"/>
      <c r="I6698" s="354"/>
      <c r="J6698" s="354"/>
      <c r="K6698" s="355"/>
      <c r="L6698" s="330"/>
      <c r="M6698" s="262"/>
      <c r="N6698" s="262"/>
      <c r="O6698" s="262"/>
      <c r="P6698" s="262"/>
      <c r="Q6698" s="262"/>
      <c r="R6698" s="331"/>
    </row>
    <row r="6699" s="1" customFormat="true" ht="13.5" hidden="false" customHeight="false" outlineLevel="0" collapsed="false">
      <c r="A6699" s="322"/>
      <c r="B6699" s="323" t="s">
        <v>2311</v>
      </c>
      <c r="C6699" s="324" t="s">
        <v>1965</v>
      </c>
      <c r="D6699" s="325" t="n">
        <v>42824</v>
      </c>
      <c r="E6699" s="322"/>
      <c r="F6699" s="322" t="s">
        <v>5821</v>
      </c>
      <c r="G6699" s="324"/>
      <c r="H6699" s="326" t="n">
        <v>0</v>
      </c>
      <c r="I6699" s="327" t="s">
        <v>358</v>
      </c>
      <c r="J6699" s="328" t="n">
        <v>65</v>
      </c>
      <c r="K6699" s="329" t="n">
        <v>59</v>
      </c>
      <c r="L6699" s="330"/>
      <c r="M6699" s="262"/>
      <c r="N6699" s="262"/>
      <c r="O6699" s="262"/>
      <c r="P6699" s="262"/>
      <c r="Q6699" s="262"/>
      <c r="R6699" s="331"/>
    </row>
    <row r="6700" s="1" customFormat="true" ht="12.75" hidden="false" customHeight="false" outlineLevel="0" collapsed="false">
      <c r="A6700" s="262" t="n">
        <v>1</v>
      </c>
      <c r="B6700" s="332" t="s">
        <v>5584</v>
      </c>
      <c r="C6700" s="332" t="s">
        <v>5435</v>
      </c>
      <c r="D6700" s="332" t="s">
        <v>5585</v>
      </c>
      <c r="E6700" s="262"/>
      <c r="F6700" s="331" t="n">
        <v>5.45</v>
      </c>
      <c r="G6700" s="333" t="n">
        <v>9781</v>
      </c>
      <c r="H6700" s="333" t="n">
        <f aca="false">A6700*G6700*(1-H6699/100)</f>
        <v>9781</v>
      </c>
      <c r="I6700" s="334" t="n">
        <v>6142.5</v>
      </c>
      <c r="J6700" s="334" t="n">
        <f aca="false">(A6700*I6700)/J6699*K6699</f>
        <v>5575.5</v>
      </c>
      <c r="K6700" s="335" t="n">
        <f aca="false">H6700-J6700</f>
        <v>4205.5</v>
      </c>
      <c r="L6700" s="330"/>
      <c r="M6700" s="262"/>
      <c r="N6700" s="262" t="n">
        <v>6142.5</v>
      </c>
      <c r="O6700" s="262" t="n">
        <v>63</v>
      </c>
      <c r="P6700" s="262" t="n">
        <v>12500</v>
      </c>
      <c r="Q6700" s="262" t="n">
        <v>9213.75</v>
      </c>
      <c r="R6700" s="331" t="n">
        <f aca="false">A6700*F6700</f>
        <v>5.45</v>
      </c>
    </row>
    <row r="6701" s="1" customFormat="true" ht="12.75" hidden="false" customHeight="false" outlineLevel="0" collapsed="false">
      <c r="A6701" s="336" t="n">
        <f aca="false">SUM(A6700:A6700)</f>
        <v>1</v>
      </c>
      <c r="B6701" s="336" t="s">
        <v>377</v>
      </c>
      <c r="C6701" s="336"/>
      <c r="D6701" s="336"/>
      <c r="E6701" s="336"/>
      <c r="F6701" s="337" t="n">
        <f aca="false">R6701</f>
        <v>5.45</v>
      </c>
      <c r="G6701" s="338"/>
      <c r="H6701" s="339" t="n">
        <f aca="false">SUM(H6700:H6700)</f>
        <v>9781</v>
      </c>
      <c r="I6701" s="340"/>
      <c r="J6701" s="341" t="n">
        <f aca="false">SUM(J6700:J6700)</f>
        <v>5575.5</v>
      </c>
      <c r="K6701" s="335" t="n">
        <f aca="false">SUM(K6700:K6700)</f>
        <v>4205.5</v>
      </c>
      <c r="L6701" s="330"/>
      <c r="M6701" s="262"/>
      <c r="N6701" s="262"/>
      <c r="O6701" s="262"/>
      <c r="P6701" s="262"/>
      <c r="Q6701" s="262"/>
      <c r="R6701" s="331" t="n">
        <f aca="false">SUM(R6700:R6700)</f>
        <v>5.45</v>
      </c>
    </row>
    <row r="6702" s="1" customFormat="true" ht="12.75" hidden="false" customHeight="false" outlineLevel="0" collapsed="false">
      <c r="A6702" s="262"/>
      <c r="B6702" s="272" t="s">
        <v>914</v>
      </c>
      <c r="C6702" s="342"/>
      <c r="D6702" s="342"/>
      <c r="E6702" s="262"/>
      <c r="F6702" s="262"/>
      <c r="G6702" s="333"/>
      <c r="H6702" s="343" t="n">
        <v>0</v>
      </c>
      <c r="I6702" s="344" t="n">
        <f aca="false">K6703/J6703</f>
        <v>0.754282127163483</v>
      </c>
      <c r="J6702" s="345"/>
      <c r="K6702" s="335"/>
      <c r="L6702" s="330"/>
      <c r="M6702" s="262"/>
      <c r="N6702" s="262"/>
      <c r="O6702" s="262"/>
      <c r="P6702" s="262"/>
      <c r="Q6702" s="262"/>
      <c r="R6702" s="331"/>
    </row>
    <row r="6703" s="1" customFormat="true" ht="13.5" hidden="false" customHeight="false" outlineLevel="0" collapsed="false">
      <c r="A6703" s="346"/>
      <c r="B6703" s="346" t="s">
        <v>915</v>
      </c>
      <c r="C6703" s="346"/>
      <c r="D6703" s="346"/>
      <c r="E6703" s="346"/>
      <c r="F6703" s="347"/>
      <c r="G6703" s="348"/>
      <c r="H6703" s="349" t="n">
        <f aca="false">SUM(H6701:H6702)</f>
        <v>9781</v>
      </c>
      <c r="I6703" s="350" t="n">
        <f aca="false">K6703/H6703</f>
        <v>0.429966261118495</v>
      </c>
      <c r="J6703" s="351" t="n">
        <f aca="false">SUM(J6701:J6702)</f>
        <v>5575.5</v>
      </c>
      <c r="K6703" s="352" t="n">
        <f aca="false">H6703-J6703</f>
        <v>4205.5</v>
      </c>
      <c r="L6703" s="330"/>
      <c r="M6703" s="262"/>
      <c r="N6703" s="262"/>
      <c r="O6703" s="262"/>
      <c r="P6703" s="262"/>
      <c r="Q6703" s="262"/>
      <c r="R6703" s="331"/>
    </row>
    <row r="6704" s="1" customFormat="true" ht="13.5" hidden="false" customHeight="false" outlineLevel="0" collapsed="false">
      <c r="A6704" s="262"/>
      <c r="B6704" s="332"/>
      <c r="C6704" s="342"/>
      <c r="D6704" s="342"/>
      <c r="E6704" s="262"/>
      <c r="F6704" s="262"/>
      <c r="G6704" s="262"/>
      <c r="H6704" s="262"/>
      <c r="I6704" s="354"/>
      <c r="J6704" s="354"/>
      <c r="K6704" s="355"/>
      <c r="L6704" s="330"/>
      <c r="M6704" s="262"/>
      <c r="N6704" s="262"/>
      <c r="O6704" s="262"/>
      <c r="P6704" s="262"/>
      <c r="Q6704" s="262"/>
      <c r="R6704" s="331"/>
    </row>
    <row r="6705" s="1" customFormat="true" ht="13.5" hidden="false" customHeight="false" outlineLevel="0" collapsed="false">
      <c r="A6705" s="322"/>
      <c r="B6705" s="323" t="s">
        <v>2331</v>
      </c>
      <c r="C6705" s="324" t="s">
        <v>5825</v>
      </c>
      <c r="D6705" s="325" t="n">
        <v>42824</v>
      </c>
      <c r="E6705" s="322"/>
      <c r="F6705" s="322" t="s">
        <v>5821</v>
      </c>
      <c r="G6705" s="324"/>
      <c r="H6705" s="326" t="n">
        <v>0</v>
      </c>
      <c r="I6705" s="327" t="s">
        <v>358</v>
      </c>
      <c r="J6705" s="328" t="n">
        <v>65</v>
      </c>
      <c r="K6705" s="329" t="n">
        <v>59</v>
      </c>
      <c r="L6705" s="330"/>
      <c r="M6705" s="262"/>
      <c r="N6705" s="262"/>
      <c r="O6705" s="262"/>
      <c r="P6705" s="262"/>
      <c r="Q6705" s="262"/>
      <c r="R6705" s="331"/>
    </row>
    <row r="6706" s="1" customFormat="true" ht="12.75" hidden="false" customHeight="false" outlineLevel="0" collapsed="false">
      <c r="A6706" s="262" t="n">
        <v>10</v>
      </c>
      <c r="B6706" s="332" t="s">
        <v>1225</v>
      </c>
      <c r="C6706" s="332" t="s">
        <v>830</v>
      </c>
      <c r="D6706" s="332" t="s">
        <v>1348</v>
      </c>
      <c r="E6706" s="262"/>
      <c r="F6706" s="331" t="n">
        <v>4.1</v>
      </c>
      <c r="G6706" s="333" t="n">
        <v>713</v>
      </c>
      <c r="H6706" s="333" t="n">
        <f aca="false">A6706*G6706*(1-H6705/100)</f>
        <v>7130</v>
      </c>
      <c r="I6706" s="334" t="n">
        <v>508.95</v>
      </c>
      <c r="J6706" s="334" t="n">
        <f aca="false">(A6706*I6706)/J6705*K6705</f>
        <v>4619.7</v>
      </c>
      <c r="K6706" s="335" t="n">
        <f aca="false">H6706-J6706</f>
        <v>2510.3</v>
      </c>
      <c r="L6706" s="330"/>
      <c r="M6706" s="262"/>
      <c r="N6706" s="262" t="n">
        <v>508.95</v>
      </c>
      <c r="O6706" s="262" t="n">
        <v>5.8</v>
      </c>
      <c r="P6706" s="262" t="n">
        <v>763.425</v>
      </c>
      <c r="Q6706" s="262" t="n">
        <v>712.53</v>
      </c>
      <c r="R6706" s="331" t="n">
        <f aca="false">A6706*F6706</f>
        <v>41</v>
      </c>
    </row>
    <row r="6707" s="1" customFormat="true" ht="12.75" hidden="false" customHeight="false" outlineLevel="0" collapsed="false">
      <c r="A6707" s="336" t="n">
        <f aca="false">SUM(A6706:A6706)</f>
        <v>10</v>
      </c>
      <c r="B6707" s="336" t="s">
        <v>377</v>
      </c>
      <c r="C6707" s="336"/>
      <c r="D6707" s="336"/>
      <c r="E6707" s="336"/>
      <c r="F6707" s="337" t="n">
        <f aca="false">R6707</f>
        <v>41</v>
      </c>
      <c r="G6707" s="338"/>
      <c r="H6707" s="339" t="n">
        <f aca="false">SUM(H6706:H6706)</f>
        <v>7130</v>
      </c>
      <c r="I6707" s="340"/>
      <c r="J6707" s="341" t="n">
        <f aca="false">SUM(J6706:J6706)</f>
        <v>4619.7</v>
      </c>
      <c r="K6707" s="335" t="n">
        <f aca="false">SUM(K6706:K6706)</f>
        <v>2510.3</v>
      </c>
      <c r="L6707" s="330"/>
      <c r="M6707" s="262"/>
      <c r="N6707" s="262"/>
      <c r="O6707" s="262"/>
      <c r="P6707" s="262"/>
      <c r="Q6707" s="262"/>
      <c r="R6707" s="331" t="n">
        <f aca="false">SUM(R6706:R6706)</f>
        <v>41</v>
      </c>
    </row>
    <row r="6708" s="1" customFormat="true" ht="12.75" hidden="false" customHeight="false" outlineLevel="0" collapsed="false">
      <c r="A6708" s="262"/>
      <c r="B6708" s="272" t="s">
        <v>914</v>
      </c>
      <c r="C6708" s="342"/>
      <c r="D6708" s="342"/>
      <c r="E6708" s="262"/>
      <c r="F6708" s="262"/>
      <c r="G6708" s="333"/>
      <c r="H6708" s="343" t="n">
        <v>0</v>
      </c>
      <c r="I6708" s="344" t="n">
        <f aca="false">K6709/J6709</f>
        <v>0.54339026343702</v>
      </c>
      <c r="J6708" s="345"/>
      <c r="K6708" s="335"/>
      <c r="L6708" s="330"/>
      <c r="M6708" s="262"/>
      <c r="N6708" s="262"/>
      <c r="O6708" s="262"/>
      <c r="P6708" s="262"/>
      <c r="Q6708" s="262"/>
      <c r="R6708" s="331"/>
    </row>
    <row r="6709" s="1" customFormat="true" ht="13.5" hidden="false" customHeight="false" outlineLevel="0" collapsed="false">
      <c r="A6709" s="346"/>
      <c r="B6709" s="346" t="s">
        <v>915</v>
      </c>
      <c r="C6709" s="346"/>
      <c r="D6709" s="346"/>
      <c r="E6709" s="346"/>
      <c r="F6709" s="347"/>
      <c r="G6709" s="348"/>
      <c r="H6709" s="349" t="n">
        <f aca="false">SUM(H6707:H6708)</f>
        <v>7130</v>
      </c>
      <c r="I6709" s="350" t="n">
        <f aca="false">K6709/H6709</f>
        <v>0.352075736325386</v>
      </c>
      <c r="J6709" s="351" t="n">
        <f aca="false">SUM(J6707:J6708)</f>
        <v>4619.7</v>
      </c>
      <c r="K6709" s="352" t="n">
        <f aca="false">H6709-J6709</f>
        <v>2510.3</v>
      </c>
      <c r="L6709" s="330"/>
      <c r="M6709" s="262"/>
      <c r="N6709" s="262"/>
      <c r="O6709" s="262"/>
      <c r="P6709" s="262"/>
      <c r="Q6709" s="262"/>
      <c r="R6709" s="331"/>
    </row>
    <row r="6710" s="1" customFormat="true" ht="13.5" hidden="false" customHeight="false" outlineLevel="0" collapsed="false">
      <c r="A6710" s="262"/>
      <c r="B6710" s="332"/>
      <c r="C6710" s="342"/>
      <c r="D6710" s="342"/>
      <c r="E6710" s="262"/>
      <c r="F6710" s="262"/>
      <c r="G6710" s="262"/>
      <c r="H6710" s="262"/>
      <c r="I6710" s="354"/>
      <c r="J6710" s="354"/>
      <c r="K6710" s="355"/>
      <c r="L6710" s="330"/>
      <c r="M6710" s="262"/>
      <c r="N6710" s="262"/>
      <c r="O6710" s="262"/>
      <c r="P6710" s="262"/>
      <c r="Q6710" s="262"/>
      <c r="R6710" s="331"/>
    </row>
    <row r="6711" s="1" customFormat="true" ht="13.5" hidden="false" customHeight="false" outlineLevel="0" collapsed="false">
      <c r="A6711" s="322"/>
      <c r="B6711" s="323" t="s">
        <v>4214</v>
      </c>
      <c r="C6711" s="324" t="s">
        <v>4215</v>
      </c>
      <c r="D6711" s="325" t="n">
        <v>42824</v>
      </c>
      <c r="E6711" s="322"/>
      <c r="F6711" s="322" t="s">
        <v>5821</v>
      </c>
      <c r="G6711" s="324"/>
      <c r="H6711" s="326" t="n">
        <v>0</v>
      </c>
      <c r="I6711" s="327" t="s">
        <v>358</v>
      </c>
      <c r="J6711" s="328" t="n">
        <v>65</v>
      </c>
      <c r="K6711" s="329" t="n">
        <v>59</v>
      </c>
      <c r="L6711" s="330"/>
      <c r="M6711" s="262"/>
      <c r="N6711" s="262"/>
      <c r="O6711" s="262"/>
      <c r="P6711" s="262"/>
      <c r="Q6711" s="262"/>
      <c r="R6711" s="331"/>
    </row>
    <row r="6712" s="1" customFormat="true" ht="12.75" hidden="false" customHeight="false" outlineLevel="0" collapsed="false">
      <c r="A6712" s="262" t="n">
        <v>1</v>
      </c>
      <c r="B6712" s="332" t="s">
        <v>2143</v>
      </c>
      <c r="C6712" s="332" t="s">
        <v>1794</v>
      </c>
      <c r="D6712" s="332" t="s">
        <v>2144</v>
      </c>
      <c r="E6712" s="262"/>
      <c r="F6712" s="331" t="n">
        <v>20.6</v>
      </c>
      <c r="G6712" s="333" t="n">
        <v>6519</v>
      </c>
      <c r="H6712" s="333" t="n">
        <f aca="false">A6712*G6712*(1-H6711/100)</f>
        <v>6519</v>
      </c>
      <c r="I6712" s="334" t="n">
        <v>5014.9125</v>
      </c>
      <c r="J6712" s="334" t="n">
        <f aca="false">(A6712*I6712)/J6711*K6711</f>
        <v>4551.9975</v>
      </c>
      <c r="K6712" s="335" t="n">
        <f aca="false">H6712-J6712</f>
        <v>1967.0025</v>
      </c>
      <c r="L6712" s="330"/>
      <c r="M6712" s="262"/>
      <c r="N6712" s="262" t="n">
        <v>5014.9125</v>
      </c>
      <c r="O6712" s="262" t="n">
        <v>57.15</v>
      </c>
      <c r="P6712" s="262" t="n">
        <v>7520</v>
      </c>
      <c r="Q6712" s="262" t="n">
        <v>6519.3863</v>
      </c>
      <c r="R6712" s="331" t="n">
        <f aca="false">A6712*F6712</f>
        <v>20.6</v>
      </c>
    </row>
    <row r="6713" s="1" customFormat="true" ht="12.75" hidden="false" customHeight="false" outlineLevel="0" collapsed="false">
      <c r="A6713" s="262" t="n">
        <v>1</v>
      </c>
      <c r="B6713" s="332" t="s">
        <v>1801</v>
      </c>
      <c r="C6713" s="332" t="s">
        <v>1802</v>
      </c>
      <c r="D6713" s="332" t="s">
        <v>1803</v>
      </c>
      <c r="E6713" s="262"/>
      <c r="F6713" s="331" t="n">
        <v>0.01</v>
      </c>
      <c r="G6713" s="333" t="n">
        <v>21</v>
      </c>
      <c r="H6713" s="333" t="n">
        <f aca="false">A6713*G6713*(1-H6711/100)</f>
        <v>21</v>
      </c>
      <c r="I6713" s="334" t="n">
        <v>15.795</v>
      </c>
      <c r="J6713" s="334" t="n">
        <f aca="false">(A6713*I6713)/J6711*K6711</f>
        <v>14.337</v>
      </c>
      <c r="K6713" s="335" t="n">
        <f aca="false">H6713-J6713</f>
        <v>6.663</v>
      </c>
      <c r="L6713" s="330"/>
      <c r="M6713" s="262"/>
      <c r="N6713" s="262" t="n">
        <v>15.795</v>
      </c>
      <c r="O6713" s="262" t="n">
        <v>0.18</v>
      </c>
      <c r="P6713" s="262" t="n">
        <v>30</v>
      </c>
      <c r="Q6713" s="262" t="n">
        <v>21.3233</v>
      </c>
      <c r="R6713" s="331" t="n">
        <f aca="false">A6713*F6713</f>
        <v>0.01</v>
      </c>
    </row>
    <row r="6714" s="1" customFormat="true" ht="12.75" hidden="false" customHeight="false" outlineLevel="0" collapsed="false">
      <c r="A6714" s="336" t="n">
        <f aca="false">SUM(A6712:A6713)</f>
        <v>2</v>
      </c>
      <c r="B6714" s="336" t="s">
        <v>377</v>
      </c>
      <c r="C6714" s="336"/>
      <c r="D6714" s="336"/>
      <c r="E6714" s="336"/>
      <c r="F6714" s="337" t="n">
        <f aca="false">R6714</f>
        <v>20.61</v>
      </c>
      <c r="G6714" s="338"/>
      <c r="H6714" s="339" t="n">
        <f aca="false">SUM(H6712:H6713)</f>
        <v>6540</v>
      </c>
      <c r="I6714" s="340"/>
      <c r="J6714" s="341" t="n">
        <f aca="false">SUM(J6712:J6713)</f>
        <v>4566.3345</v>
      </c>
      <c r="K6714" s="335" t="n">
        <f aca="false">SUM(K6712:K6713)</f>
        <v>1973.6655</v>
      </c>
      <c r="L6714" s="330"/>
      <c r="M6714" s="262"/>
      <c r="N6714" s="262"/>
      <c r="O6714" s="262"/>
      <c r="P6714" s="262"/>
      <c r="Q6714" s="262"/>
      <c r="R6714" s="331" t="n">
        <f aca="false">SUM(R6712:R6713)</f>
        <v>20.61</v>
      </c>
    </row>
    <row r="6715" s="1" customFormat="true" ht="12.75" hidden="false" customHeight="false" outlineLevel="0" collapsed="false">
      <c r="A6715" s="262"/>
      <c r="B6715" s="272" t="s">
        <v>914</v>
      </c>
      <c r="C6715" s="342"/>
      <c r="D6715" s="342"/>
      <c r="E6715" s="262"/>
      <c r="F6715" s="262"/>
      <c r="G6715" s="333"/>
      <c r="H6715" s="343" t="n">
        <v>0</v>
      </c>
      <c r="I6715" s="344" t="n">
        <f aca="false">K6716/J6716</f>
        <v>0.432220964101513</v>
      </c>
      <c r="J6715" s="345"/>
      <c r="K6715" s="335"/>
      <c r="L6715" s="330"/>
      <c r="M6715" s="262"/>
      <c r="N6715" s="262"/>
      <c r="O6715" s="262"/>
      <c r="P6715" s="262"/>
      <c r="Q6715" s="262"/>
      <c r="R6715" s="331"/>
    </row>
    <row r="6716" s="1" customFormat="true" ht="13.5" hidden="false" customHeight="false" outlineLevel="0" collapsed="false">
      <c r="A6716" s="346"/>
      <c r="B6716" s="346" t="s">
        <v>915</v>
      </c>
      <c r="C6716" s="346"/>
      <c r="D6716" s="346"/>
      <c r="E6716" s="346"/>
      <c r="F6716" s="347"/>
      <c r="G6716" s="348"/>
      <c r="H6716" s="349" t="n">
        <f aca="false">SUM(H6714:H6715)</f>
        <v>6540</v>
      </c>
      <c r="I6716" s="350" t="n">
        <f aca="false">K6716/H6716</f>
        <v>0.30178371559633</v>
      </c>
      <c r="J6716" s="351" t="n">
        <f aca="false">SUM(J6714:J6715)</f>
        <v>4566.3345</v>
      </c>
      <c r="K6716" s="352" t="n">
        <f aca="false">H6716-J6716</f>
        <v>1973.6655</v>
      </c>
      <c r="L6716" s="330"/>
      <c r="M6716" s="262"/>
      <c r="N6716" s="262"/>
      <c r="O6716" s="262"/>
      <c r="P6716" s="262"/>
      <c r="Q6716" s="262"/>
      <c r="R6716" s="331"/>
    </row>
    <row r="6717" s="1" customFormat="true" ht="13.5" hidden="false" customHeight="false" outlineLevel="0" collapsed="false">
      <c r="A6717" s="262"/>
      <c r="B6717" s="332"/>
      <c r="C6717" s="342"/>
      <c r="D6717" s="342"/>
      <c r="E6717" s="262"/>
      <c r="F6717" s="262"/>
      <c r="G6717" s="262"/>
      <c r="H6717" s="262"/>
      <c r="I6717" s="354"/>
      <c r="J6717" s="354"/>
      <c r="K6717" s="355"/>
      <c r="L6717" s="330"/>
      <c r="M6717" s="262"/>
      <c r="N6717" s="262"/>
      <c r="O6717" s="262"/>
      <c r="P6717" s="262"/>
      <c r="Q6717" s="262"/>
      <c r="R6717" s="331"/>
    </row>
    <row r="6718" s="1" customFormat="true" ht="13.5" hidden="false" customHeight="false" outlineLevel="0" collapsed="false">
      <c r="A6718" s="322"/>
      <c r="B6718" s="323" t="s">
        <v>5826</v>
      </c>
      <c r="C6718" s="324" t="s">
        <v>5827</v>
      </c>
      <c r="D6718" s="325" t="n">
        <v>42824</v>
      </c>
      <c r="E6718" s="322"/>
      <c r="F6718" s="322" t="s">
        <v>5821</v>
      </c>
      <c r="G6718" s="324"/>
      <c r="H6718" s="326" t="n">
        <v>0</v>
      </c>
      <c r="I6718" s="327" t="s">
        <v>358</v>
      </c>
      <c r="J6718" s="328" t="n">
        <v>65</v>
      </c>
      <c r="K6718" s="329" t="n">
        <v>59</v>
      </c>
      <c r="L6718" s="330"/>
      <c r="M6718" s="262"/>
      <c r="N6718" s="262"/>
      <c r="O6718" s="262"/>
      <c r="P6718" s="262"/>
      <c r="Q6718" s="262"/>
      <c r="R6718" s="331"/>
    </row>
    <row r="6719" s="1" customFormat="true" ht="12.75" hidden="false" customHeight="false" outlineLevel="0" collapsed="false">
      <c r="A6719" s="262" t="n">
        <v>2</v>
      </c>
      <c r="B6719" s="332" t="s">
        <v>5828</v>
      </c>
      <c r="C6719" s="332" t="s">
        <v>1834</v>
      </c>
      <c r="D6719" s="332" t="s">
        <v>5829</v>
      </c>
      <c r="E6719" s="262"/>
      <c r="F6719" s="331" t="n">
        <v>18</v>
      </c>
      <c r="G6719" s="333" t="n">
        <v>3300</v>
      </c>
      <c r="H6719" s="333" t="n">
        <f aca="false">A6719*G6719*(1-H6718/100)</f>
        <v>6600</v>
      </c>
      <c r="I6719" s="334" t="n">
        <v>2193.75</v>
      </c>
      <c r="J6719" s="334" t="n">
        <f aca="false">(A6719*I6719)/J6718*K6718</f>
        <v>3982.5</v>
      </c>
      <c r="K6719" s="335" t="n">
        <f aca="false">H6719-J6719</f>
        <v>2617.5</v>
      </c>
      <c r="L6719" s="330"/>
      <c r="M6719" s="262"/>
      <c r="N6719" s="262" t="n">
        <v>2193.75</v>
      </c>
      <c r="O6719" s="262" t="n">
        <v>25</v>
      </c>
      <c r="P6719" s="262" t="n">
        <v>3300</v>
      </c>
      <c r="Q6719" s="262" t="n">
        <v>3071.25</v>
      </c>
      <c r="R6719" s="331" t="n">
        <f aca="false">A6719*F6719</f>
        <v>36</v>
      </c>
    </row>
    <row r="6720" s="1" customFormat="true" ht="12.75" hidden="false" customHeight="false" outlineLevel="0" collapsed="false">
      <c r="A6720" s="262" t="n">
        <v>1</v>
      </c>
      <c r="B6720" s="332" t="s">
        <v>3605</v>
      </c>
      <c r="C6720" s="332" t="s">
        <v>3606</v>
      </c>
      <c r="D6720" s="332" t="s">
        <v>3607</v>
      </c>
      <c r="E6720" s="262"/>
      <c r="F6720" s="331" t="n">
        <v>2.98</v>
      </c>
      <c r="G6720" s="333" t="n">
        <v>3007</v>
      </c>
      <c r="H6720" s="333" t="n">
        <f aca="false">A6720*G6720*(1-H6718/100)</f>
        <v>3007</v>
      </c>
      <c r="I6720" s="334" t="n">
        <v>2147.6</v>
      </c>
      <c r="J6720" s="334" t="n">
        <f aca="false">(A6720*I6720)/J6718*K6718</f>
        <v>1949.36</v>
      </c>
      <c r="K6720" s="335" t="n">
        <f aca="false">H6720-J6720</f>
        <v>1057.64</v>
      </c>
      <c r="L6720" s="330"/>
      <c r="M6720" s="262"/>
      <c r="N6720" s="262" t="n">
        <v>2147.6</v>
      </c>
      <c r="O6720" s="262" t="n">
        <v>23.6</v>
      </c>
      <c r="P6720" s="262" t="n">
        <v>3436.16</v>
      </c>
      <c r="Q6720" s="262" t="n">
        <v>3006.64</v>
      </c>
      <c r="R6720" s="331" t="n">
        <f aca="false">A6720*F6720</f>
        <v>2.98</v>
      </c>
    </row>
    <row r="6721" s="1" customFormat="true" ht="12.75" hidden="false" customHeight="false" outlineLevel="0" collapsed="false">
      <c r="A6721" s="262" t="n">
        <v>1</v>
      </c>
      <c r="B6721" s="332" t="s">
        <v>5830</v>
      </c>
      <c r="C6721" s="332" t="s">
        <v>2434</v>
      </c>
      <c r="D6721" s="332" t="s">
        <v>5831</v>
      </c>
      <c r="E6721" s="262"/>
      <c r="F6721" s="331"/>
      <c r="G6721" s="333" t="n">
        <v>346</v>
      </c>
      <c r="H6721" s="333" t="n">
        <f aca="false">A6721*G6721*(1-H6718/100)</f>
        <v>346</v>
      </c>
      <c r="I6721" s="334" t="n">
        <v>256.62</v>
      </c>
      <c r="J6721" s="334" t="n">
        <f aca="false">(A6721*I6721)/J6718*K6718</f>
        <v>232.932</v>
      </c>
      <c r="K6721" s="335" t="n">
        <f aca="false">H6721-J6721</f>
        <v>113.068</v>
      </c>
      <c r="L6721" s="330"/>
      <c r="M6721" s="262"/>
      <c r="N6721" s="262" t="n">
        <v>256.62</v>
      </c>
      <c r="O6721" s="262" t="n">
        <v>2.82</v>
      </c>
      <c r="P6721" s="262" t="n">
        <v>390</v>
      </c>
      <c r="Q6721" s="262" t="n">
        <v>346.437</v>
      </c>
      <c r="R6721" s="331" t="n">
        <f aca="false">A6721*F6721</f>
        <v>0</v>
      </c>
    </row>
    <row r="6722" s="1" customFormat="true" ht="12.75" hidden="false" customHeight="false" outlineLevel="0" collapsed="false">
      <c r="A6722" s="336" t="n">
        <f aca="false">SUM(A6719:A6721)</f>
        <v>4</v>
      </c>
      <c r="B6722" s="336" t="s">
        <v>377</v>
      </c>
      <c r="C6722" s="336"/>
      <c r="D6722" s="336"/>
      <c r="E6722" s="336"/>
      <c r="F6722" s="337" t="n">
        <f aca="false">R6722</f>
        <v>38.98</v>
      </c>
      <c r="G6722" s="338"/>
      <c r="H6722" s="339" t="n">
        <f aca="false">SUM(H6719:H6721)</f>
        <v>9953</v>
      </c>
      <c r="I6722" s="340"/>
      <c r="J6722" s="341" t="n">
        <f aca="false">SUM(J6719:J6721)</f>
        <v>6164.792</v>
      </c>
      <c r="K6722" s="335" t="n">
        <f aca="false">SUM(K6719:K6721)</f>
        <v>3788.208</v>
      </c>
      <c r="L6722" s="330"/>
      <c r="M6722" s="262"/>
      <c r="N6722" s="262"/>
      <c r="O6722" s="262"/>
      <c r="P6722" s="262"/>
      <c r="Q6722" s="262"/>
      <c r="R6722" s="331" t="n">
        <f aca="false">SUM(R6719:R6721)</f>
        <v>38.98</v>
      </c>
    </row>
    <row r="6723" s="1" customFormat="true" ht="12.75" hidden="false" customHeight="false" outlineLevel="0" collapsed="false">
      <c r="A6723" s="262"/>
      <c r="B6723" s="272" t="s">
        <v>914</v>
      </c>
      <c r="C6723" s="342"/>
      <c r="D6723" s="342"/>
      <c r="E6723" s="262"/>
      <c r="F6723" s="262"/>
      <c r="G6723" s="333"/>
      <c r="H6723" s="343" t="n">
        <v>0</v>
      </c>
      <c r="I6723" s="344" t="n">
        <f aca="false">K6724/J6724</f>
        <v>0.614490805204782</v>
      </c>
      <c r="J6723" s="345"/>
      <c r="K6723" s="335"/>
      <c r="L6723" s="330"/>
      <c r="M6723" s="262"/>
      <c r="N6723" s="262"/>
      <c r="O6723" s="262"/>
      <c r="P6723" s="262"/>
      <c r="Q6723" s="262"/>
      <c r="R6723" s="331"/>
    </row>
    <row r="6724" s="1" customFormat="true" ht="13.5" hidden="false" customHeight="false" outlineLevel="0" collapsed="false">
      <c r="A6724" s="346"/>
      <c r="B6724" s="346" t="s">
        <v>915</v>
      </c>
      <c r="C6724" s="346"/>
      <c r="D6724" s="346"/>
      <c r="E6724" s="346"/>
      <c r="F6724" s="347"/>
      <c r="G6724" s="348"/>
      <c r="H6724" s="349" t="n">
        <f aca="false">SUM(H6722:H6723)</f>
        <v>9953</v>
      </c>
      <c r="I6724" s="350" t="n">
        <f aca="false">K6724/H6724</f>
        <v>0.380609665427509</v>
      </c>
      <c r="J6724" s="351" t="n">
        <f aca="false">SUM(J6722:J6723)</f>
        <v>6164.792</v>
      </c>
      <c r="K6724" s="352" t="n">
        <f aca="false">H6724-J6724</f>
        <v>3788.208</v>
      </c>
      <c r="L6724" s="330"/>
      <c r="M6724" s="262"/>
      <c r="N6724" s="262"/>
      <c r="O6724" s="262"/>
      <c r="P6724" s="262"/>
      <c r="Q6724" s="262"/>
      <c r="R6724" s="331"/>
    </row>
    <row r="6725" s="1" customFormat="true" ht="13.5" hidden="false" customHeight="false" outlineLevel="0" collapsed="false">
      <c r="A6725" s="262"/>
      <c r="B6725" s="332"/>
      <c r="C6725" s="342"/>
      <c r="D6725" s="342"/>
      <c r="E6725" s="262"/>
      <c r="F6725" s="262"/>
      <c r="G6725" s="262"/>
      <c r="H6725" s="262"/>
      <c r="I6725" s="354"/>
      <c r="J6725" s="354"/>
      <c r="K6725" s="355"/>
      <c r="L6725" s="330"/>
      <c r="M6725" s="262"/>
      <c r="N6725" s="262"/>
      <c r="O6725" s="262"/>
      <c r="P6725" s="262"/>
      <c r="Q6725" s="262"/>
      <c r="R6725" s="331"/>
    </row>
    <row r="6726" s="1" customFormat="true" ht="13.5" hidden="false" customHeight="false" outlineLevel="0" collapsed="false">
      <c r="A6726" s="322"/>
      <c r="B6726" s="323" t="s">
        <v>395</v>
      </c>
      <c r="C6726" s="324"/>
      <c r="D6726" s="325" t="n">
        <v>42824</v>
      </c>
      <c r="E6726" s="322"/>
      <c r="F6726" s="322" t="s">
        <v>5832</v>
      </c>
      <c r="G6726" s="324"/>
      <c r="H6726" s="326" t="n">
        <v>0</v>
      </c>
      <c r="I6726" s="327" t="s">
        <v>358</v>
      </c>
      <c r="J6726" s="328" t="n">
        <v>65</v>
      </c>
      <c r="K6726" s="329" t="n">
        <v>59</v>
      </c>
      <c r="L6726" s="330"/>
      <c r="M6726" s="262"/>
      <c r="N6726" s="262"/>
      <c r="O6726" s="262"/>
      <c r="P6726" s="262"/>
      <c r="Q6726" s="262"/>
      <c r="R6726" s="331"/>
    </row>
    <row r="6727" s="1" customFormat="true" ht="12.75" hidden="false" customHeight="false" outlineLevel="0" collapsed="false">
      <c r="A6727" s="262" t="n">
        <v>5</v>
      </c>
      <c r="B6727" s="332" t="s">
        <v>2074</v>
      </c>
      <c r="C6727" s="332" t="s">
        <v>786</v>
      </c>
      <c r="D6727" s="332" t="s">
        <v>2075</v>
      </c>
      <c r="E6727" s="262"/>
      <c r="F6727" s="331" t="n">
        <v>4.3</v>
      </c>
      <c r="G6727" s="333" t="n">
        <v>693</v>
      </c>
      <c r="H6727" s="333" t="n">
        <f aca="false">A6727*G6727*(1-H6726/100)</f>
        <v>3465</v>
      </c>
      <c r="I6727" s="334" t="n">
        <v>513.3375</v>
      </c>
      <c r="J6727" s="334" t="n">
        <f aca="false">(A6727*I6727)/J6726*K6726</f>
        <v>2329.7625</v>
      </c>
      <c r="K6727" s="335" t="n">
        <f aca="false">H6727-J6727</f>
        <v>1135.2375</v>
      </c>
      <c r="L6727" s="330"/>
      <c r="M6727" s="262"/>
      <c r="N6727" s="262" t="n">
        <v>513.3375</v>
      </c>
      <c r="O6727" s="262" t="n">
        <v>5.85</v>
      </c>
      <c r="P6727" s="262" t="n">
        <v>770</v>
      </c>
      <c r="Q6727" s="262" t="n">
        <v>693.0056</v>
      </c>
      <c r="R6727" s="331" t="n">
        <f aca="false">A6727*F6727</f>
        <v>21.5</v>
      </c>
    </row>
    <row r="6728" s="1" customFormat="true" ht="12.75" hidden="false" customHeight="false" outlineLevel="0" collapsed="false">
      <c r="A6728" s="262" t="n">
        <v>20</v>
      </c>
      <c r="B6728" s="332" t="s">
        <v>1302</v>
      </c>
      <c r="C6728" s="332" t="s">
        <v>830</v>
      </c>
      <c r="D6728" s="332" t="s">
        <v>1049</v>
      </c>
      <c r="E6728" s="262"/>
      <c r="F6728" s="331" t="n">
        <v>1.1</v>
      </c>
      <c r="G6728" s="333" t="n">
        <v>218</v>
      </c>
      <c r="H6728" s="333" t="n">
        <f aca="false">A6728*G6728*(1-H6726/100)</f>
        <v>4360</v>
      </c>
      <c r="I6728" s="334" t="n">
        <v>145.6</v>
      </c>
      <c r="J6728" s="334" t="n">
        <f aca="false">(A6728*I6728)/J6726*K6726</f>
        <v>2643.2</v>
      </c>
      <c r="K6728" s="335" t="n">
        <f aca="false">H6728-J6728</f>
        <v>1716.8</v>
      </c>
      <c r="L6728" s="330"/>
      <c r="M6728" s="262"/>
      <c r="N6728" s="262" t="n">
        <v>145.6</v>
      </c>
      <c r="O6728" s="262" t="n">
        <v>1.6</v>
      </c>
      <c r="P6728" s="262" t="n">
        <v>550</v>
      </c>
      <c r="Q6728" s="262" t="n">
        <v>218.4</v>
      </c>
      <c r="R6728" s="331" t="n">
        <f aca="false">A6728*F6728</f>
        <v>22</v>
      </c>
    </row>
    <row r="6729" s="1" customFormat="true" ht="12.75" hidden="false" customHeight="false" outlineLevel="0" collapsed="false">
      <c r="A6729" s="262" t="n">
        <v>60</v>
      </c>
      <c r="B6729" s="332" t="s">
        <v>832</v>
      </c>
      <c r="C6729" s="332" t="s">
        <v>833</v>
      </c>
      <c r="D6729" s="332" t="s">
        <v>834</v>
      </c>
      <c r="E6729" s="262"/>
      <c r="F6729" s="331" t="n">
        <v>0.03</v>
      </c>
      <c r="G6729" s="333" t="n">
        <v>36</v>
      </c>
      <c r="H6729" s="333" t="n">
        <f aca="false">A6729*G6729*(1-H6726/100)</f>
        <v>2160</v>
      </c>
      <c r="I6729" s="334" t="n">
        <v>22.75</v>
      </c>
      <c r="J6729" s="334" t="n">
        <f aca="false">(A6729*I6729)/J6726*K6726</f>
        <v>1239</v>
      </c>
      <c r="K6729" s="335" t="n">
        <f aca="false">H6729-J6729</f>
        <v>921</v>
      </c>
      <c r="L6729" s="330"/>
      <c r="M6729" s="262"/>
      <c r="N6729" s="262" t="n">
        <v>22.75</v>
      </c>
      <c r="O6729" s="262" t="n">
        <v>0.25</v>
      </c>
      <c r="P6729" s="262" t="n">
        <v>34.125</v>
      </c>
      <c r="Q6729" s="262" t="n">
        <v>36.4</v>
      </c>
      <c r="R6729" s="331" t="n">
        <f aca="false">A6729*F6729</f>
        <v>1.8</v>
      </c>
    </row>
    <row r="6730" s="1" customFormat="true" ht="12.75" hidden="false" customHeight="false" outlineLevel="0" collapsed="false">
      <c r="A6730" s="262" t="n">
        <v>60</v>
      </c>
      <c r="B6730" s="332" t="s">
        <v>841</v>
      </c>
      <c r="C6730" s="332" t="s">
        <v>842</v>
      </c>
      <c r="D6730" s="332" t="s">
        <v>834</v>
      </c>
      <c r="E6730" s="262"/>
      <c r="F6730" s="331" t="n">
        <v>0.02</v>
      </c>
      <c r="G6730" s="333" t="n">
        <v>27</v>
      </c>
      <c r="H6730" s="333" t="n">
        <f aca="false">A6730*G6730*(1-H6726/100)</f>
        <v>1620</v>
      </c>
      <c r="I6730" s="334" t="n">
        <v>20.93</v>
      </c>
      <c r="J6730" s="334" t="n">
        <f aca="false">(A6730*I6730)/J6726*K6726</f>
        <v>1139.88</v>
      </c>
      <c r="K6730" s="335" t="n">
        <f aca="false">H6730-J6730</f>
        <v>480.12</v>
      </c>
      <c r="L6730" s="330"/>
      <c r="M6730" s="262"/>
      <c r="N6730" s="262" t="n">
        <v>20.93</v>
      </c>
      <c r="O6730" s="262" t="n">
        <v>0.23</v>
      </c>
      <c r="P6730" s="262" t="n">
        <v>31.395</v>
      </c>
      <c r="Q6730" s="262" t="n">
        <v>27.209</v>
      </c>
      <c r="R6730" s="331" t="n">
        <f aca="false">A6730*F6730</f>
        <v>1.2</v>
      </c>
    </row>
    <row r="6731" s="1" customFormat="true" ht="12.75" hidden="false" customHeight="false" outlineLevel="0" collapsed="false">
      <c r="A6731" s="262" t="n">
        <v>12</v>
      </c>
      <c r="B6731" s="332" t="s">
        <v>5406</v>
      </c>
      <c r="C6731" s="332" t="s">
        <v>1532</v>
      </c>
      <c r="D6731" s="332" t="s">
        <v>5408</v>
      </c>
      <c r="E6731" s="262"/>
      <c r="F6731" s="331" t="n">
        <v>0.5</v>
      </c>
      <c r="G6731" s="333" t="n">
        <v>186</v>
      </c>
      <c r="H6731" s="333" t="n">
        <f aca="false">A6731*G6731*(1-H6726/100)</f>
        <v>2232</v>
      </c>
      <c r="I6731" s="334" t="n">
        <v>103.2353</v>
      </c>
      <c r="J6731" s="334" t="n">
        <f aca="false">(A6731*I6731)/J6726*K6726</f>
        <v>1124.47065230769</v>
      </c>
      <c r="K6731" s="335" t="n">
        <f aca="false">H6731-J6731</f>
        <v>1107.52934769231</v>
      </c>
      <c r="L6731" s="330"/>
      <c r="M6731" s="262"/>
      <c r="N6731" s="262" t="n">
        <v>103.2353</v>
      </c>
      <c r="O6731" s="262" t="n">
        <v>1.17647058823529</v>
      </c>
      <c r="P6731" s="262"/>
      <c r="Q6731" s="262" t="n">
        <v>186</v>
      </c>
      <c r="R6731" s="331" t="n">
        <f aca="false">A6731*F6731</f>
        <v>6</v>
      </c>
    </row>
    <row r="6732" s="1" customFormat="true" ht="12.75" hidden="false" customHeight="false" outlineLevel="0" collapsed="false">
      <c r="A6732" s="262" t="n">
        <v>12</v>
      </c>
      <c r="B6732" s="332" t="s">
        <v>5662</v>
      </c>
      <c r="C6732" s="332" t="s">
        <v>1532</v>
      </c>
      <c r="D6732" s="332" t="s">
        <v>5663</v>
      </c>
      <c r="E6732" s="262"/>
      <c r="F6732" s="331" t="n">
        <v>0.5</v>
      </c>
      <c r="G6732" s="333" t="n">
        <v>186</v>
      </c>
      <c r="H6732" s="333" t="n">
        <f aca="false">A6732*G6732*(1-H6726/100)</f>
        <v>2232</v>
      </c>
      <c r="I6732" s="334" t="n">
        <v>103.2353</v>
      </c>
      <c r="J6732" s="334" t="n">
        <f aca="false">(A6732*I6732)/J6726*K6726</f>
        <v>1124.47065230769</v>
      </c>
      <c r="K6732" s="335" t="n">
        <f aca="false">H6732-J6732</f>
        <v>1107.52934769231</v>
      </c>
      <c r="L6732" s="330"/>
      <c r="M6732" s="262"/>
      <c r="N6732" s="262" t="n">
        <v>103.2353</v>
      </c>
      <c r="O6732" s="262" t="n">
        <v>1.17647058823529</v>
      </c>
      <c r="P6732" s="262"/>
      <c r="Q6732" s="262" t="n">
        <v>186</v>
      </c>
      <c r="R6732" s="331" t="n">
        <f aca="false">A6732*F6732</f>
        <v>6</v>
      </c>
    </row>
    <row r="6733" s="1" customFormat="true" ht="12.75" hidden="false" customHeight="false" outlineLevel="0" collapsed="false">
      <c r="A6733" s="262" t="n">
        <v>12</v>
      </c>
      <c r="B6733" s="332" t="s">
        <v>5664</v>
      </c>
      <c r="C6733" s="332" t="s">
        <v>1532</v>
      </c>
      <c r="D6733" s="332" t="s">
        <v>5665</v>
      </c>
      <c r="E6733" s="262"/>
      <c r="F6733" s="331" t="n">
        <v>0.46</v>
      </c>
      <c r="G6733" s="333" t="n">
        <v>165</v>
      </c>
      <c r="H6733" s="333" t="n">
        <f aca="false">A6733*G6733*(1-H6726/100)</f>
        <v>1980</v>
      </c>
      <c r="I6733" s="334" t="n">
        <v>96.7831</v>
      </c>
      <c r="J6733" s="334" t="n">
        <f aca="false">(A6733*I6733)/J6726*K6726</f>
        <v>1054.19130461538</v>
      </c>
      <c r="K6733" s="335" t="n">
        <f aca="false">H6733-J6733</f>
        <v>925.808695384615</v>
      </c>
      <c r="L6733" s="330"/>
      <c r="M6733" s="262"/>
      <c r="N6733" s="262" t="n">
        <v>96.7831</v>
      </c>
      <c r="O6733" s="262" t="n">
        <v>1.10294117647059</v>
      </c>
      <c r="P6733" s="262"/>
      <c r="Q6733" s="262" t="n">
        <v>165</v>
      </c>
      <c r="R6733" s="331" t="n">
        <f aca="false">A6733*F6733</f>
        <v>5.52</v>
      </c>
    </row>
    <row r="6734" s="1" customFormat="true" ht="12.75" hidden="false" customHeight="false" outlineLevel="0" collapsed="false">
      <c r="A6734" s="262" t="n">
        <v>2</v>
      </c>
      <c r="B6734" s="332" t="s">
        <v>5669</v>
      </c>
      <c r="C6734" s="332" t="s">
        <v>1741</v>
      </c>
      <c r="D6734" s="332" t="s">
        <v>5670</v>
      </c>
      <c r="E6734" s="262"/>
      <c r="F6734" s="331" t="n">
        <v>2.75</v>
      </c>
      <c r="G6734" s="333" t="n">
        <v>1450</v>
      </c>
      <c r="H6734" s="333" t="n">
        <f aca="false">A6734*G6734*(1-H6726/100)</f>
        <v>2900</v>
      </c>
      <c r="I6734" s="334" t="n">
        <v>975</v>
      </c>
      <c r="J6734" s="334" t="n">
        <f aca="false">(A6734*I6734)/J6726*K6726</f>
        <v>1770</v>
      </c>
      <c r="K6734" s="335" t="n">
        <f aca="false">H6734-J6734</f>
        <v>1130</v>
      </c>
      <c r="L6734" s="330"/>
      <c r="M6734" s="262"/>
      <c r="N6734" s="262" t="n">
        <v>975</v>
      </c>
      <c r="O6734" s="262" t="n">
        <v>8.82352941176471</v>
      </c>
      <c r="P6734" s="262"/>
      <c r="Q6734" s="262" t="n">
        <v>1450</v>
      </c>
      <c r="R6734" s="331" t="n">
        <f aca="false">A6734*F6734</f>
        <v>5.5</v>
      </c>
    </row>
    <row r="6735" s="1" customFormat="true" ht="12.75" hidden="false" customHeight="false" outlineLevel="0" collapsed="false">
      <c r="A6735" s="336" t="n">
        <f aca="false">SUM(A6727:A6734)</f>
        <v>183</v>
      </c>
      <c r="B6735" s="336" t="s">
        <v>377</v>
      </c>
      <c r="C6735" s="336"/>
      <c r="D6735" s="336"/>
      <c r="E6735" s="336"/>
      <c r="F6735" s="337" t="n">
        <f aca="false">R6735</f>
        <v>69.52</v>
      </c>
      <c r="G6735" s="338"/>
      <c r="H6735" s="339" t="n">
        <f aca="false">SUM(H6727:H6734)</f>
        <v>20949</v>
      </c>
      <c r="I6735" s="340"/>
      <c r="J6735" s="341" t="n">
        <f aca="false">SUM(J6727:J6734)</f>
        <v>12424.9751092308</v>
      </c>
      <c r="K6735" s="335" t="n">
        <f aca="false">SUM(K6727:K6734)</f>
        <v>8524.02489076923</v>
      </c>
      <c r="L6735" s="330"/>
      <c r="M6735" s="262"/>
      <c r="N6735" s="262"/>
      <c r="O6735" s="262"/>
      <c r="P6735" s="262"/>
      <c r="Q6735" s="262"/>
      <c r="R6735" s="331" t="n">
        <f aca="false">SUM(R6727:R6734)</f>
        <v>69.52</v>
      </c>
    </row>
    <row r="6736" s="1" customFormat="true" ht="12.75" hidden="false" customHeight="false" outlineLevel="0" collapsed="false">
      <c r="A6736" s="262"/>
      <c r="B6736" s="272" t="s">
        <v>914</v>
      </c>
      <c r="C6736" s="342"/>
      <c r="D6736" s="342"/>
      <c r="E6736" s="262"/>
      <c r="F6736" s="262"/>
      <c r="G6736" s="333"/>
      <c r="H6736" s="343" t="n">
        <v>0</v>
      </c>
      <c r="I6736" s="344" t="n">
        <f aca="false">K6737/J6737</f>
        <v>0.68603959491529</v>
      </c>
      <c r="J6736" s="345"/>
      <c r="K6736" s="335"/>
      <c r="L6736" s="330"/>
      <c r="M6736" s="262"/>
      <c r="N6736" s="262"/>
      <c r="O6736" s="262"/>
      <c r="P6736" s="262"/>
      <c r="Q6736" s="262"/>
      <c r="R6736" s="331"/>
    </row>
    <row r="6737" s="1" customFormat="true" ht="13.5" hidden="false" customHeight="false" outlineLevel="0" collapsed="false">
      <c r="A6737" s="346"/>
      <c r="B6737" s="346" t="s">
        <v>915</v>
      </c>
      <c r="C6737" s="346"/>
      <c r="D6737" s="346"/>
      <c r="E6737" s="346"/>
      <c r="F6737" s="347"/>
      <c r="G6737" s="348"/>
      <c r="H6737" s="349" t="n">
        <f aca="false">SUM(H6735:H6736)</f>
        <v>20949</v>
      </c>
      <c r="I6737" s="350" t="n">
        <f aca="false">K6737/H6737</f>
        <v>0.406894118610398</v>
      </c>
      <c r="J6737" s="351" t="n">
        <f aca="false">SUM(J6735:J6736)</f>
        <v>12424.9751092308</v>
      </c>
      <c r="K6737" s="352" t="n">
        <f aca="false">H6737-J6737</f>
        <v>8524.02489076923</v>
      </c>
      <c r="L6737" s="330"/>
      <c r="M6737" s="262"/>
      <c r="N6737" s="262"/>
      <c r="O6737" s="262"/>
      <c r="P6737" s="262"/>
      <c r="Q6737" s="262"/>
      <c r="R6737" s="331"/>
    </row>
    <row r="6738" s="1" customFormat="true" ht="13.5" hidden="false" customHeight="false" outlineLevel="0" collapsed="false">
      <c r="A6738" s="262"/>
      <c r="B6738" s="332"/>
      <c r="C6738" s="342"/>
      <c r="D6738" s="342"/>
      <c r="E6738" s="262"/>
      <c r="F6738" s="262"/>
      <c r="G6738" s="262"/>
      <c r="H6738" s="262"/>
      <c r="I6738" s="354"/>
      <c r="J6738" s="354"/>
      <c r="K6738" s="355"/>
      <c r="L6738" s="330"/>
      <c r="M6738" s="262"/>
      <c r="N6738" s="262"/>
      <c r="O6738" s="262"/>
      <c r="P6738" s="262"/>
      <c r="Q6738" s="262"/>
      <c r="R6738" s="331"/>
    </row>
    <row r="6739" s="1" customFormat="true" ht="13.5" hidden="false" customHeight="false" outlineLevel="0" collapsed="false">
      <c r="A6739" s="322"/>
      <c r="B6739" s="323" t="s">
        <v>385</v>
      </c>
      <c r="C6739" s="324"/>
      <c r="D6739" s="325" t="n">
        <v>42824</v>
      </c>
      <c r="E6739" s="322"/>
      <c r="F6739" s="322" t="s">
        <v>5833</v>
      </c>
      <c r="G6739" s="324"/>
      <c r="H6739" s="326" t="n">
        <v>0</v>
      </c>
      <c r="I6739" s="327" t="s">
        <v>358</v>
      </c>
      <c r="J6739" s="328" t="n">
        <v>65</v>
      </c>
      <c r="K6739" s="329" t="n">
        <v>59</v>
      </c>
      <c r="L6739" s="330"/>
      <c r="M6739" s="262"/>
      <c r="N6739" s="262"/>
      <c r="O6739" s="262"/>
      <c r="P6739" s="262"/>
      <c r="Q6739" s="262"/>
      <c r="R6739" s="331"/>
    </row>
    <row r="6740" s="1" customFormat="true" ht="12.75" hidden="false" customHeight="false" outlineLevel="0" collapsed="false">
      <c r="A6740" s="262" t="n">
        <v>8</v>
      </c>
      <c r="B6740" s="332" t="s">
        <v>1302</v>
      </c>
      <c r="C6740" s="332" t="s">
        <v>830</v>
      </c>
      <c r="D6740" s="332" t="s">
        <v>1049</v>
      </c>
      <c r="E6740" s="262"/>
      <c r="F6740" s="331" t="n">
        <v>1.1</v>
      </c>
      <c r="G6740" s="333" t="n">
        <v>550</v>
      </c>
      <c r="H6740" s="333" t="n">
        <f aca="false">A6740*G6740*(1-H6739/100)</f>
        <v>4400</v>
      </c>
      <c r="I6740" s="334" t="n">
        <v>145.6</v>
      </c>
      <c r="J6740" s="334" t="n">
        <f aca="false">(A6740*I6740)/J6739*K6739</f>
        <v>1057.28</v>
      </c>
      <c r="K6740" s="335" t="n">
        <f aca="false">H6740-J6740</f>
        <v>3342.72</v>
      </c>
      <c r="L6740" s="330"/>
      <c r="M6740" s="262"/>
      <c r="N6740" s="262" t="n">
        <v>145.6</v>
      </c>
      <c r="O6740" s="262" t="n">
        <v>1.6</v>
      </c>
      <c r="P6740" s="262" t="n">
        <v>550</v>
      </c>
      <c r="Q6740" s="262" t="n">
        <v>218.4</v>
      </c>
      <c r="R6740" s="331" t="n">
        <f aca="false">A6740*F6740</f>
        <v>8.8</v>
      </c>
    </row>
    <row r="6741" s="1" customFormat="true" ht="12.75" hidden="false" customHeight="false" outlineLevel="0" collapsed="false">
      <c r="A6741" s="262" t="n">
        <v>8</v>
      </c>
      <c r="B6741" s="332" t="s">
        <v>832</v>
      </c>
      <c r="C6741" s="332" t="s">
        <v>833</v>
      </c>
      <c r="D6741" s="332" t="s">
        <v>834</v>
      </c>
      <c r="E6741" s="262"/>
      <c r="F6741" s="331" t="n">
        <v>0.03</v>
      </c>
      <c r="G6741" s="333" t="n">
        <v>34</v>
      </c>
      <c r="H6741" s="333" t="n">
        <f aca="false">A6741*G6741*(1-H6739/100)</f>
        <v>272</v>
      </c>
      <c r="I6741" s="334" t="n">
        <v>22.75</v>
      </c>
      <c r="J6741" s="334" t="n">
        <f aca="false">(A6741*I6741)/J6739*K6739</f>
        <v>165.2</v>
      </c>
      <c r="K6741" s="335" t="n">
        <f aca="false">H6741-J6741</f>
        <v>106.8</v>
      </c>
      <c r="L6741" s="330"/>
      <c r="M6741" s="262"/>
      <c r="N6741" s="262" t="n">
        <v>22.75</v>
      </c>
      <c r="O6741" s="262" t="n">
        <v>0.25</v>
      </c>
      <c r="P6741" s="262" t="n">
        <v>34.125</v>
      </c>
      <c r="Q6741" s="262" t="n">
        <v>36.4</v>
      </c>
      <c r="R6741" s="331" t="n">
        <f aca="false">A6741*F6741</f>
        <v>0.24</v>
      </c>
    </row>
    <row r="6742" s="1" customFormat="true" ht="12.75" hidden="false" customHeight="false" outlineLevel="0" collapsed="false">
      <c r="A6742" s="262" t="n">
        <v>8</v>
      </c>
      <c r="B6742" s="332" t="s">
        <v>841</v>
      </c>
      <c r="C6742" s="332" t="s">
        <v>842</v>
      </c>
      <c r="D6742" s="332" t="s">
        <v>834</v>
      </c>
      <c r="E6742" s="262"/>
      <c r="F6742" s="331" t="n">
        <v>0.02</v>
      </c>
      <c r="G6742" s="333" t="n">
        <v>31</v>
      </c>
      <c r="H6742" s="333" t="n">
        <f aca="false">A6742*G6742*(1-H6739/100)</f>
        <v>248</v>
      </c>
      <c r="I6742" s="334" t="n">
        <v>20.93</v>
      </c>
      <c r="J6742" s="334" t="n">
        <f aca="false">(A6742*I6742)/J6739*K6739</f>
        <v>151.984</v>
      </c>
      <c r="K6742" s="335" t="n">
        <f aca="false">H6742-J6742</f>
        <v>96.016</v>
      </c>
      <c r="L6742" s="330"/>
      <c r="M6742" s="262"/>
      <c r="N6742" s="262" t="n">
        <v>20.93</v>
      </c>
      <c r="O6742" s="262" t="n">
        <v>0.23</v>
      </c>
      <c r="P6742" s="262" t="n">
        <v>31.395</v>
      </c>
      <c r="Q6742" s="262" t="n">
        <v>27.209</v>
      </c>
      <c r="R6742" s="331" t="n">
        <f aca="false">A6742*F6742</f>
        <v>0.16</v>
      </c>
    </row>
    <row r="6743" s="1" customFormat="true" ht="12.75" hidden="false" customHeight="false" outlineLevel="0" collapsed="false">
      <c r="A6743" s="262" t="n">
        <v>2</v>
      </c>
      <c r="B6743" s="332" t="s">
        <v>1211</v>
      </c>
      <c r="C6743" s="332" t="s">
        <v>1212</v>
      </c>
      <c r="D6743" s="332" t="s">
        <v>856</v>
      </c>
      <c r="E6743" s="262"/>
      <c r="F6743" s="331" t="n">
        <v>1.8</v>
      </c>
      <c r="G6743" s="333" t="n">
        <v>900</v>
      </c>
      <c r="H6743" s="333" t="n">
        <f aca="false">A6743*G6743*(1-H6739/100)</f>
        <v>1800</v>
      </c>
      <c r="I6743" s="334" t="n">
        <v>233.415</v>
      </c>
      <c r="J6743" s="334" t="n">
        <f aca="false">(A6743*I6743)/J6739*K6739</f>
        <v>423.738</v>
      </c>
      <c r="K6743" s="335" t="n">
        <f aca="false">H6743-J6743</f>
        <v>1376.262</v>
      </c>
      <c r="L6743" s="330"/>
      <c r="M6743" s="262"/>
      <c r="N6743" s="262" t="n">
        <v>233.415</v>
      </c>
      <c r="O6743" s="262" t="n">
        <v>2.66</v>
      </c>
      <c r="P6743" s="262" t="n">
        <v>900</v>
      </c>
      <c r="Q6743" s="262" t="n">
        <v>315.1103</v>
      </c>
      <c r="R6743" s="331" t="n">
        <f aca="false">A6743*F6743</f>
        <v>3.6</v>
      </c>
    </row>
    <row r="6744" s="1" customFormat="true" ht="12.75" hidden="false" customHeight="false" outlineLevel="0" collapsed="false">
      <c r="A6744" s="262" t="n">
        <v>1</v>
      </c>
      <c r="B6744" s="332" t="s">
        <v>3394</v>
      </c>
      <c r="C6744" s="332" t="s">
        <v>1093</v>
      </c>
      <c r="D6744" s="332" t="s">
        <v>3395</v>
      </c>
      <c r="E6744" s="262"/>
      <c r="F6744" s="331" t="n">
        <v>14.8</v>
      </c>
      <c r="G6744" s="333" t="n">
        <v>2727</v>
      </c>
      <c r="H6744" s="333" t="n">
        <f aca="false">A6744*G6744*(1-H6739/100)</f>
        <v>2727</v>
      </c>
      <c r="I6744" s="334" t="n">
        <v>1818.18</v>
      </c>
      <c r="J6744" s="334" t="n">
        <f aca="false">(A6744*I6744)/J6739*K6739</f>
        <v>1650.348</v>
      </c>
      <c r="K6744" s="335" t="n">
        <f aca="false">H6744-J6744</f>
        <v>1076.652</v>
      </c>
      <c r="L6744" s="330"/>
      <c r="M6744" s="262"/>
      <c r="N6744" s="262" t="n">
        <v>1818.18</v>
      </c>
      <c r="O6744" s="262" t="n">
        <v>20.72</v>
      </c>
      <c r="P6744" s="262" t="n">
        <v>2727.27</v>
      </c>
      <c r="Q6744" s="262" t="n">
        <v>2363.634</v>
      </c>
      <c r="R6744" s="331" t="n">
        <f aca="false">A6744*F6744</f>
        <v>14.8</v>
      </c>
    </row>
    <row r="6745" s="1" customFormat="true" ht="12.75" hidden="false" customHeight="false" outlineLevel="0" collapsed="false">
      <c r="A6745" s="262" t="n">
        <v>1</v>
      </c>
      <c r="B6745" s="332" t="s">
        <v>3396</v>
      </c>
      <c r="C6745" s="332" t="s">
        <v>1093</v>
      </c>
      <c r="D6745" s="332" t="s">
        <v>3397</v>
      </c>
      <c r="E6745" s="262"/>
      <c r="F6745" s="331" t="n">
        <v>14.5</v>
      </c>
      <c r="G6745" s="333" t="n">
        <v>2727</v>
      </c>
      <c r="H6745" s="333" t="n">
        <f aca="false">A6745*G6745*(1-H6739/100)</f>
        <v>2727</v>
      </c>
      <c r="I6745" s="334" t="n">
        <v>1818.18</v>
      </c>
      <c r="J6745" s="334" t="n">
        <f aca="false">(A6745*I6745)/J6739*K6739</f>
        <v>1650.348</v>
      </c>
      <c r="K6745" s="335" t="n">
        <f aca="false">H6745-J6745</f>
        <v>1076.652</v>
      </c>
      <c r="L6745" s="330"/>
      <c r="M6745" s="262"/>
      <c r="N6745" s="262" t="n">
        <v>1818.18</v>
      </c>
      <c r="O6745" s="262" t="n">
        <v>20.72</v>
      </c>
      <c r="P6745" s="262" t="n">
        <v>2727.27</v>
      </c>
      <c r="Q6745" s="262" t="n">
        <v>2363.634</v>
      </c>
      <c r="R6745" s="331" t="n">
        <f aca="false">A6745*F6745</f>
        <v>14.5</v>
      </c>
    </row>
    <row r="6746" s="1" customFormat="true" ht="12.75" hidden="false" customHeight="false" outlineLevel="0" collapsed="false">
      <c r="A6746" s="262" t="n">
        <v>4</v>
      </c>
      <c r="B6746" s="332" t="s">
        <v>5834</v>
      </c>
      <c r="C6746" s="332" t="s">
        <v>2000</v>
      </c>
      <c r="D6746" s="332" t="s">
        <v>5835</v>
      </c>
      <c r="E6746" s="262"/>
      <c r="F6746" s="331" t="n">
        <v>15.9</v>
      </c>
      <c r="G6746" s="333" t="n">
        <v>2812</v>
      </c>
      <c r="H6746" s="333" t="n">
        <f aca="false">A6746*G6746*(1-H6739/100)</f>
        <v>11248</v>
      </c>
      <c r="I6746" s="334" t="n">
        <v>1874.6</v>
      </c>
      <c r="J6746" s="334" t="n">
        <f aca="false">(A6746*I6746)/J6739*K6739</f>
        <v>6806.24</v>
      </c>
      <c r="K6746" s="335" t="n">
        <f aca="false">H6746-J6746</f>
        <v>4441.76</v>
      </c>
      <c r="L6746" s="330"/>
      <c r="M6746" s="262"/>
      <c r="N6746" s="262" t="n">
        <v>1874.6</v>
      </c>
      <c r="O6746" s="262" t="n">
        <v>20.6</v>
      </c>
      <c r="P6746" s="262" t="n">
        <v>2811.9</v>
      </c>
      <c r="Q6746" s="262" t="n">
        <v>2436.98</v>
      </c>
      <c r="R6746" s="331" t="n">
        <f aca="false">A6746*F6746</f>
        <v>63.6</v>
      </c>
    </row>
    <row r="6747" s="1" customFormat="true" ht="12.75" hidden="false" customHeight="false" outlineLevel="0" collapsed="false">
      <c r="A6747" s="262" t="n">
        <v>4</v>
      </c>
      <c r="B6747" s="332" t="s">
        <v>1354</v>
      </c>
      <c r="C6747" s="332" t="s">
        <v>1277</v>
      </c>
      <c r="D6747" s="332" t="s">
        <v>1153</v>
      </c>
      <c r="E6747" s="262"/>
      <c r="F6747" s="331" t="n">
        <v>0.13</v>
      </c>
      <c r="G6747" s="333" t="n">
        <v>0</v>
      </c>
      <c r="H6747" s="333" t="n">
        <f aca="false">A6747*G6747*(1-H6739/100)</f>
        <v>0</v>
      </c>
      <c r="I6747" s="334" t="n">
        <v>21.9375</v>
      </c>
      <c r="J6747" s="334" t="n">
        <f aca="false">(A6747*I6747)/J6739*K6739</f>
        <v>79.65</v>
      </c>
      <c r="K6747" s="335" t="n">
        <f aca="false">H6747-J6747</f>
        <v>-79.65</v>
      </c>
      <c r="L6747" s="330"/>
      <c r="M6747" s="262"/>
      <c r="N6747" s="262" t="n">
        <v>21.9375</v>
      </c>
      <c r="O6747" s="262" t="n">
        <v>0.25</v>
      </c>
      <c r="P6747" s="262"/>
      <c r="Q6747" s="262" t="n">
        <v>29.6156</v>
      </c>
      <c r="R6747" s="331" t="n">
        <f aca="false">A6747*F6747</f>
        <v>0.52</v>
      </c>
    </row>
    <row r="6748" s="1" customFormat="true" ht="12.75" hidden="false" customHeight="false" outlineLevel="0" collapsed="false">
      <c r="A6748" s="262" t="n">
        <v>10</v>
      </c>
      <c r="B6748" s="332" t="s">
        <v>1207</v>
      </c>
      <c r="C6748" s="332" t="s">
        <v>1208</v>
      </c>
      <c r="D6748" s="332" t="s">
        <v>1326</v>
      </c>
      <c r="E6748" s="262"/>
      <c r="F6748" s="331" t="n">
        <v>0.3</v>
      </c>
      <c r="G6748" s="333" t="n">
        <v>0</v>
      </c>
      <c r="H6748" s="333" t="n">
        <f aca="false">A6748*G6748*(1-H6739/100)</f>
        <v>0</v>
      </c>
      <c r="I6748" s="334" t="n">
        <v>34.2225</v>
      </c>
      <c r="J6748" s="334" t="n">
        <f aca="false">(A6748*I6748)/J6739*K6739</f>
        <v>310.635</v>
      </c>
      <c r="K6748" s="335" t="n">
        <f aca="false">H6748-J6748</f>
        <v>-310.635</v>
      </c>
      <c r="L6748" s="330"/>
      <c r="M6748" s="262"/>
      <c r="N6748" s="262" t="n">
        <v>34.2225</v>
      </c>
      <c r="O6748" s="262" t="n">
        <v>0.39</v>
      </c>
      <c r="P6748" s="262"/>
      <c r="Q6748" s="262" t="n">
        <v>46.5426</v>
      </c>
      <c r="R6748" s="331" t="n">
        <f aca="false">A6748*F6748</f>
        <v>3</v>
      </c>
    </row>
    <row r="6749" s="1" customFormat="true" ht="12.75" hidden="false" customHeight="false" outlineLevel="0" collapsed="false">
      <c r="A6749" s="262" t="n">
        <v>22</v>
      </c>
      <c r="B6749" s="332" t="s">
        <v>1100</v>
      </c>
      <c r="C6749" s="332" t="s">
        <v>1296</v>
      </c>
      <c r="D6749" s="332" t="s">
        <v>1297</v>
      </c>
      <c r="E6749" s="262"/>
      <c r="F6749" s="331" t="n">
        <v>0.14</v>
      </c>
      <c r="G6749" s="333" t="n">
        <v>45</v>
      </c>
      <c r="H6749" s="333" t="n">
        <f aca="false">A6749*G6749*(1-H6739/100)</f>
        <v>990</v>
      </c>
      <c r="I6749" s="334" t="n">
        <v>21.6775</v>
      </c>
      <c r="J6749" s="334" t="n">
        <f aca="false">(A6749*I6749)/J6739*K6739</f>
        <v>432.883</v>
      </c>
      <c r="K6749" s="335" t="n">
        <f aca="false">H6749-J6749</f>
        <v>557.117</v>
      </c>
      <c r="L6749" s="330"/>
      <c r="M6749" s="262"/>
      <c r="N6749" s="262" t="n">
        <v>21.6775</v>
      </c>
      <c r="O6749" s="262" t="n">
        <v>0.23</v>
      </c>
      <c r="P6749" s="262" t="n">
        <v>45</v>
      </c>
      <c r="Q6749" s="262" t="n">
        <v>30.3485</v>
      </c>
      <c r="R6749" s="331" t="n">
        <f aca="false">A6749*F6749</f>
        <v>3.08</v>
      </c>
    </row>
    <row r="6750" s="1" customFormat="true" ht="12.75" hidden="false" customHeight="false" outlineLevel="0" collapsed="false">
      <c r="A6750" s="262" t="n">
        <v>22</v>
      </c>
      <c r="B6750" s="332" t="s">
        <v>1103</v>
      </c>
      <c r="C6750" s="332" t="s">
        <v>1298</v>
      </c>
      <c r="D6750" s="332" t="s">
        <v>1299</v>
      </c>
      <c r="E6750" s="262"/>
      <c r="F6750" s="331" t="n">
        <v>0.03</v>
      </c>
      <c r="G6750" s="333" t="n">
        <v>20</v>
      </c>
      <c r="H6750" s="333" t="n">
        <f aca="false">A6750*G6750*(1-H6739/100)</f>
        <v>440</v>
      </c>
      <c r="I6750" s="334" t="n">
        <v>9.425</v>
      </c>
      <c r="J6750" s="334" t="n">
        <f aca="false">(A6750*I6750)/J6739*K6739</f>
        <v>188.21</v>
      </c>
      <c r="K6750" s="335" t="n">
        <f aca="false">H6750-J6750</f>
        <v>251.79</v>
      </c>
      <c r="L6750" s="330"/>
      <c r="M6750" s="262"/>
      <c r="N6750" s="262" t="n">
        <v>9.425</v>
      </c>
      <c r="O6750" s="262" t="n">
        <v>0.1</v>
      </c>
      <c r="P6750" s="262" t="n">
        <v>20</v>
      </c>
      <c r="Q6750" s="262" t="n">
        <v>13.195</v>
      </c>
      <c r="R6750" s="331" t="n">
        <f aca="false">A6750*F6750</f>
        <v>0.66</v>
      </c>
    </row>
    <row r="6751" s="1" customFormat="true" ht="12.75" hidden="false" customHeight="false" outlineLevel="0" collapsed="false">
      <c r="A6751" s="262" t="n">
        <v>5</v>
      </c>
      <c r="B6751" s="332" t="s">
        <v>5836</v>
      </c>
      <c r="C6751" s="332" t="s">
        <v>5837</v>
      </c>
      <c r="D6751" s="332" t="s">
        <v>5838</v>
      </c>
      <c r="E6751" s="262"/>
      <c r="F6751" s="331"/>
      <c r="G6751" s="333" t="n">
        <v>1843</v>
      </c>
      <c r="H6751" s="333" t="n">
        <f aca="false">A6751*G6751*(1-H6739/100)</f>
        <v>9215</v>
      </c>
      <c r="I6751" s="334" t="n">
        <v>1228.5</v>
      </c>
      <c r="J6751" s="334" t="n">
        <f aca="false">(A6751*I6751)/J6739*K6739</f>
        <v>5575.5</v>
      </c>
      <c r="K6751" s="335" t="n">
        <f aca="false">H6751-J6751</f>
        <v>3639.5</v>
      </c>
      <c r="L6751" s="330"/>
      <c r="M6751" s="262"/>
      <c r="N6751" s="262" t="n">
        <v>1228.5</v>
      </c>
      <c r="O6751" s="262" t="n">
        <v>14</v>
      </c>
      <c r="P6751" s="262" t="n">
        <v>1842.75</v>
      </c>
      <c r="Q6751" s="262" t="n">
        <v>1658.475</v>
      </c>
      <c r="R6751" s="331" t="n">
        <f aca="false">A6751*F6751</f>
        <v>0</v>
      </c>
    </row>
    <row r="6752" s="1" customFormat="true" ht="12.75" hidden="false" customHeight="false" outlineLevel="0" collapsed="false">
      <c r="A6752" s="262" t="n">
        <v>1</v>
      </c>
      <c r="B6752" s="332" t="s">
        <v>1609</v>
      </c>
      <c r="C6752" s="332" t="s">
        <v>1610</v>
      </c>
      <c r="D6752" s="332" t="s">
        <v>1611</v>
      </c>
      <c r="E6752" s="262"/>
      <c r="F6752" s="331" t="s">
        <v>1612</v>
      </c>
      <c r="G6752" s="333" t="n">
        <v>950</v>
      </c>
      <c r="H6752" s="333" t="n">
        <f aca="false">A6752*G6752*(1-H6739/100)</f>
        <v>950</v>
      </c>
      <c r="I6752" s="334" t="n">
        <v>730.925</v>
      </c>
      <c r="J6752" s="334" t="n">
        <f aca="false">(A6752*I6752)/J6739*K6739</f>
        <v>663.455</v>
      </c>
      <c r="K6752" s="335" t="n">
        <f aca="false">H6752-J6752</f>
        <v>286.545</v>
      </c>
      <c r="L6752" s="330"/>
      <c r="M6752" s="262"/>
      <c r="N6752" s="262" t="n">
        <v>730.925</v>
      </c>
      <c r="O6752" s="262" t="n">
        <v>8.65</v>
      </c>
      <c r="P6752" s="262" t="n">
        <v>950</v>
      </c>
      <c r="Q6752" s="262" t="n">
        <v>950</v>
      </c>
      <c r="R6752" s="331" t="e">
        <f aca="false">A6752*F6752</f>
        <v>#VALUE!</v>
      </c>
    </row>
    <row r="6753" s="1" customFormat="true" ht="12.75" hidden="false" customHeight="false" outlineLevel="0" collapsed="false">
      <c r="A6753" s="262" t="n">
        <v>1</v>
      </c>
      <c r="B6753" s="332" t="s">
        <v>1292</v>
      </c>
      <c r="C6753" s="332" t="s">
        <v>1293</v>
      </c>
      <c r="D6753" s="332" t="s">
        <v>856</v>
      </c>
      <c r="E6753" s="262"/>
      <c r="F6753" s="331" t="n">
        <v>0.35</v>
      </c>
      <c r="G6753" s="333" t="n">
        <v>1100</v>
      </c>
      <c r="H6753" s="333" t="n">
        <f aca="false">A6753*G6753*(1-H6739/100)</f>
        <v>1100</v>
      </c>
      <c r="I6753" s="334" t="n">
        <v>706.875</v>
      </c>
      <c r="J6753" s="334" t="n">
        <f aca="false">(A6753*I6753)/J6739*K6739</f>
        <v>641.625</v>
      </c>
      <c r="K6753" s="335" t="n">
        <f aca="false">H6753-J6753</f>
        <v>458.375</v>
      </c>
      <c r="L6753" s="330"/>
      <c r="M6753" s="262"/>
      <c r="N6753" s="262" t="n">
        <v>706.875</v>
      </c>
      <c r="O6753" s="262" t="n">
        <v>7.5</v>
      </c>
      <c r="P6753" s="262" t="n">
        <v>1100</v>
      </c>
      <c r="Q6753" s="262" t="n">
        <v>918.9375</v>
      </c>
      <c r="R6753" s="331" t="n">
        <f aca="false">A6753*F6753</f>
        <v>0.35</v>
      </c>
    </row>
    <row r="6754" s="1" customFormat="true" ht="12.75" hidden="false" customHeight="false" outlineLevel="0" collapsed="false">
      <c r="A6754" s="262" t="n">
        <v>1</v>
      </c>
      <c r="B6754" s="332" t="s">
        <v>2380</v>
      </c>
      <c r="C6754" s="332" t="s">
        <v>2381</v>
      </c>
      <c r="D6754" s="332" t="s">
        <v>2382</v>
      </c>
      <c r="E6754" s="262"/>
      <c r="F6754" s="331" t="n">
        <v>0.4</v>
      </c>
      <c r="G6754" s="333" t="n">
        <v>2500</v>
      </c>
      <c r="H6754" s="333" t="n">
        <f aca="false">A6754*G6754*(1-H6739/100)</f>
        <v>2500</v>
      </c>
      <c r="I6754" s="334" t="n">
        <v>1365</v>
      </c>
      <c r="J6754" s="334" t="n">
        <f aca="false">(A6754*I6754)/J6739*K6739</f>
        <v>1239</v>
      </c>
      <c r="K6754" s="335" t="n">
        <f aca="false">H6754-J6754</f>
        <v>1261</v>
      </c>
      <c r="L6754" s="330"/>
      <c r="M6754" s="262"/>
      <c r="N6754" s="262" t="n">
        <v>1365</v>
      </c>
      <c r="O6754" s="262" t="n">
        <v>15</v>
      </c>
      <c r="P6754" s="262" t="n">
        <v>2500</v>
      </c>
      <c r="Q6754" s="262" t="n">
        <v>1842.75</v>
      </c>
      <c r="R6754" s="331" t="n">
        <f aca="false">A6754*F6754</f>
        <v>0.4</v>
      </c>
    </row>
    <row r="6755" s="1" customFormat="true" ht="12.75" hidden="false" customHeight="false" outlineLevel="0" collapsed="false">
      <c r="A6755" s="262" t="n">
        <v>5</v>
      </c>
      <c r="B6755" s="332" t="s">
        <v>3428</v>
      </c>
      <c r="C6755" s="332" t="s">
        <v>1664</v>
      </c>
      <c r="D6755" s="332" t="s">
        <v>3429</v>
      </c>
      <c r="E6755" s="262"/>
      <c r="F6755" s="331" t="n">
        <v>0.04</v>
      </c>
      <c r="G6755" s="333" t="n">
        <v>80</v>
      </c>
      <c r="H6755" s="333" t="n">
        <f aca="false">A6755*G6755*(1-H6739/100)</f>
        <v>400</v>
      </c>
      <c r="I6755" s="334" t="n">
        <v>48.2625</v>
      </c>
      <c r="J6755" s="334" t="n">
        <f aca="false">(A6755*I6755)/J6739*K6739</f>
        <v>219.0375</v>
      </c>
      <c r="K6755" s="335" t="n">
        <f aca="false">H6755-J6755</f>
        <v>180.9625</v>
      </c>
      <c r="L6755" s="330"/>
      <c r="M6755" s="262"/>
      <c r="N6755" s="262" t="n">
        <v>48.2625</v>
      </c>
      <c r="O6755" s="262" t="n">
        <v>0.55</v>
      </c>
      <c r="P6755" s="262" t="n">
        <v>80</v>
      </c>
      <c r="Q6755" s="262" t="n">
        <v>67.5675</v>
      </c>
      <c r="R6755" s="331" t="n">
        <f aca="false">A6755*F6755</f>
        <v>0.2</v>
      </c>
    </row>
    <row r="6756" s="1" customFormat="true" ht="12.75" hidden="false" customHeight="false" outlineLevel="0" collapsed="false">
      <c r="A6756" s="262" t="n">
        <v>5</v>
      </c>
      <c r="B6756" s="332" t="s">
        <v>3430</v>
      </c>
      <c r="C6756" s="332" t="s">
        <v>1664</v>
      </c>
      <c r="D6756" s="332" t="s">
        <v>3431</v>
      </c>
      <c r="E6756" s="262"/>
      <c r="F6756" s="331" t="n">
        <v>0.08</v>
      </c>
      <c r="G6756" s="333" t="n">
        <v>90</v>
      </c>
      <c r="H6756" s="333" t="n">
        <f aca="false">A6756*G6756*(1-H6739/100)</f>
        <v>450</v>
      </c>
      <c r="I6756" s="334" t="n">
        <v>56.16</v>
      </c>
      <c r="J6756" s="334" t="n">
        <f aca="false">(A6756*I6756)/J6739*K6739</f>
        <v>254.88</v>
      </c>
      <c r="K6756" s="335" t="n">
        <f aca="false">H6756-J6756</f>
        <v>195.12</v>
      </c>
      <c r="L6756" s="330"/>
      <c r="M6756" s="262"/>
      <c r="N6756" s="262" t="n">
        <v>56.16</v>
      </c>
      <c r="O6756" s="262" t="n">
        <v>0.64</v>
      </c>
      <c r="P6756" s="262" t="n">
        <v>90</v>
      </c>
      <c r="Q6756" s="262" t="n">
        <v>78.624</v>
      </c>
      <c r="R6756" s="331" t="n">
        <f aca="false">A6756*F6756</f>
        <v>0.4</v>
      </c>
    </row>
    <row r="6757" s="1" customFormat="true" ht="12.75" hidden="false" customHeight="false" outlineLevel="0" collapsed="false">
      <c r="A6757" s="262" t="n">
        <v>5</v>
      </c>
      <c r="B6757" s="332" t="s">
        <v>1930</v>
      </c>
      <c r="C6757" s="332" t="s">
        <v>1931</v>
      </c>
      <c r="D6757" s="332" t="s">
        <v>1932</v>
      </c>
      <c r="E6757" s="262"/>
      <c r="F6757" s="331" t="n">
        <v>0.05</v>
      </c>
      <c r="G6757" s="333" t="n">
        <v>100</v>
      </c>
      <c r="H6757" s="333" t="n">
        <f aca="false">A6757*G6757*(1-H6739/100)</f>
        <v>500</v>
      </c>
      <c r="I6757" s="334" t="n">
        <v>60.5475</v>
      </c>
      <c r="J6757" s="334" t="n">
        <f aca="false">(A6757*I6757)/J6739*K6739</f>
        <v>274.7925</v>
      </c>
      <c r="K6757" s="335" t="n">
        <f aca="false">H6757-J6757</f>
        <v>225.2075</v>
      </c>
      <c r="L6757" s="330"/>
      <c r="M6757" s="262"/>
      <c r="N6757" s="262" t="n">
        <v>60.5475</v>
      </c>
      <c r="O6757" s="262" t="n">
        <v>0.69</v>
      </c>
      <c r="P6757" s="262" t="n">
        <v>100</v>
      </c>
      <c r="Q6757" s="262" t="n">
        <v>84.7665</v>
      </c>
      <c r="R6757" s="331" t="n">
        <f aca="false">A6757*F6757</f>
        <v>0.25</v>
      </c>
    </row>
    <row r="6758" s="1" customFormat="true" ht="12.75" hidden="false" customHeight="false" outlineLevel="0" collapsed="false">
      <c r="A6758" s="262" t="n">
        <v>5</v>
      </c>
      <c r="B6758" s="332" t="s">
        <v>4528</v>
      </c>
      <c r="C6758" s="332" t="s">
        <v>1931</v>
      </c>
      <c r="D6758" s="332" t="s">
        <v>4529</v>
      </c>
      <c r="E6758" s="262"/>
      <c r="F6758" s="331" t="n">
        <v>0.11</v>
      </c>
      <c r="G6758" s="333" t="n">
        <v>110</v>
      </c>
      <c r="H6758" s="333" t="n">
        <f aca="false">A6758*G6758*(1-H6739/100)</f>
        <v>550</v>
      </c>
      <c r="I6758" s="334" t="n">
        <v>68.445</v>
      </c>
      <c r="J6758" s="334" t="n">
        <f aca="false">(A6758*I6758)/J6739*K6739</f>
        <v>310.635</v>
      </c>
      <c r="K6758" s="335" t="n">
        <f aca="false">H6758-J6758</f>
        <v>239.365</v>
      </c>
      <c r="L6758" s="330"/>
      <c r="M6758" s="262"/>
      <c r="N6758" s="262" t="n">
        <v>68.445</v>
      </c>
      <c r="O6758" s="262" t="n">
        <v>0.78</v>
      </c>
      <c r="P6758" s="262" t="n">
        <v>110</v>
      </c>
      <c r="Q6758" s="262" t="n">
        <v>95.823</v>
      </c>
      <c r="R6758" s="331" t="n">
        <f aca="false">A6758*F6758</f>
        <v>0.55</v>
      </c>
    </row>
    <row r="6759" s="1" customFormat="true" ht="12.75" hidden="false" customHeight="false" outlineLevel="0" collapsed="false">
      <c r="A6759" s="262" t="n">
        <v>6</v>
      </c>
      <c r="B6759" s="332" t="s">
        <v>3137</v>
      </c>
      <c r="C6759" s="332" t="s">
        <v>1762</v>
      </c>
      <c r="D6759" s="332" t="s">
        <v>3138</v>
      </c>
      <c r="E6759" s="262"/>
      <c r="F6759" s="331" t="n">
        <v>0.16</v>
      </c>
      <c r="G6759" s="333" t="n">
        <v>180</v>
      </c>
      <c r="H6759" s="333" t="n">
        <f aca="false">A6759*G6759*(1-H6739/100)</f>
        <v>1080</v>
      </c>
      <c r="I6759" s="334" t="n">
        <v>114.075</v>
      </c>
      <c r="J6759" s="334" t="n">
        <f aca="false">(A6759*I6759)/J6739*K6739</f>
        <v>621.27</v>
      </c>
      <c r="K6759" s="335" t="n">
        <f aca="false">H6759-J6759</f>
        <v>458.73</v>
      </c>
      <c r="L6759" s="330"/>
      <c r="M6759" s="262"/>
      <c r="N6759" s="262" t="n">
        <v>114.075</v>
      </c>
      <c r="O6759" s="262" t="n">
        <v>1.3</v>
      </c>
      <c r="P6759" s="262" t="n">
        <v>180</v>
      </c>
      <c r="Q6759" s="262" t="n">
        <v>154.0013</v>
      </c>
      <c r="R6759" s="331" t="n">
        <f aca="false">A6759*F6759</f>
        <v>0.96</v>
      </c>
    </row>
    <row r="6760" s="1" customFormat="true" ht="12.75" hidden="false" customHeight="false" outlineLevel="0" collapsed="false">
      <c r="A6760" s="262" t="n">
        <v>10</v>
      </c>
      <c r="B6760" s="332" t="s">
        <v>1801</v>
      </c>
      <c r="C6760" s="332" t="s">
        <v>1802</v>
      </c>
      <c r="D6760" s="332" t="s">
        <v>1803</v>
      </c>
      <c r="E6760" s="262"/>
      <c r="F6760" s="331" t="n">
        <v>0.01</v>
      </c>
      <c r="G6760" s="333" t="n">
        <v>30</v>
      </c>
      <c r="H6760" s="333" t="n">
        <f aca="false">A6760*G6760*(1-H6739/100)</f>
        <v>300</v>
      </c>
      <c r="I6760" s="334" t="n">
        <v>15.795</v>
      </c>
      <c r="J6760" s="334" t="n">
        <f aca="false">(A6760*I6760)/J6739*K6739</f>
        <v>143.37</v>
      </c>
      <c r="K6760" s="335" t="n">
        <f aca="false">H6760-J6760</f>
        <v>156.63</v>
      </c>
      <c r="L6760" s="330"/>
      <c r="M6760" s="262"/>
      <c r="N6760" s="262" t="n">
        <v>15.795</v>
      </c>
      <c r="O6760" s="262" t="n">
        <v>0.18</v>
      </c>
      <c r="P6760" s="262" t="n">
        <v>30</v>
      </c>
      <c r="Q6760" s="262" t="n">
        <v>21.3233</v>
      </c>
      <c r="R6760" s="331" t="n">
        <f aca="false">A6760*F6760</f>
        <v>0.1</v>
      </c>
    </row>
    <row r="6761" s="1" customFormat="true" ht="12.75" hidden="false" customHeight="false" outlineLevel="0" collapsed="false">
      <c r="A6761" s="262" t="n">
        <v>10</v>
      </c>
      <c r="B6761" s="332" t="s">
        <v>2858</v>
      </c>
      <c r="C6761" s="332" t="s">
        <v>1802</v>
      </c>
      <c r="D6761" s="332" t="s">
        <v>2859</v>
      </c>
      <c r="E6761" s="262"/>
      <c r="F6761" s="331" t="n">
        <v>0.01</v>
      </c>
      <c r="G6761" s="333" t="n">
        <v>40</v>
      </c>
      <c r="H6761" s="333" t="n">
        <f aca="false">A6761*G6761*(1-H6739/100)</f>
        <v>400</v>
      </c>
      <c r="I6761" s="334" t="n">
        <v>22.815</v>
      </c>
      <c r="J6761" s="334" t="n">
        <f aca="false">(A6761*I6761)/J6739*K6739</f>
        <v>207.09</v>
      </c>
      <c r="K6761" s="335" t="n">
        <f aca="false">H6761-J6761</f>
        <v>192.91</v>
      </c>
      <c r="L6761" s="330"/>
      <c r="M6761" s="262"/>
      <c r="N6761" s="262" t="n">
        <v>22.815</v>
      </c>
      <c r="O6761" s="262" t="n">
        <v>0.26</v>
      </c>
      <c r="P6761" s="262" t="n">
        <v>40</v>
      </c>
      <c r="Q6761" s="262" t="n">
        <v>28.5188</v>
      </c>
      <c r="R6761" s="331" t="n">
        <f aca="false">A6761*F6761</f>
        <v>0.1</v>
      </c>
    </row>
    <row r="6762" s="1" customFormat="true" ht="12.75" hidden="false" customHeight="false" outlineLevel="0" collapsed="false">
      <c r="A6762" s="262" t="n">
        <v>1</v>
      </c>
      <c r="B6762" s="332" t="s">
        <v>2583</v>
      </c>
      <c r="C6762" s="332" t="s">
        <v>2584</v>
      </c>
      <c r="D6762" s="332" t="s">
        <v>856</v>
      </c>
      <c r="E6762" s="262"/>
      <c r="F6762" s="331" t="n">
        <v>1.5</v>
      </c>
      <c r="G6762" s="333" t="n">
        <v>1460</v>
      </c>
      <c r="H6762" s="333" t="n">
        <f aca="false">A6762*G6762*(1-H6739/100)</f>
        <v>1460</v>
      </c>
      <c r="I6762" s="334" t="n">
        <v>965.25</v>
      </c>
      <c r="J6762" s="334" t="n">
        <f aca="false">(A6762*I6762)/J6739*K6739</f>
        <v>876.15</v>
      </c>
      <c r="K6762" s="335" t="n">
        <f aca="false">H6762-J6762</f>
        <v>583.85</v>
      </c>
      <c r="L6762" s="330"/>
      <c r="M6762" s="262"/>
      <c r="N6762" s="262" t="n">
        <v>965.25</v>
      </c>
      <c r="O6762" s="262" t="n">
        <v>11</v>
      </c>
      <c r="P6762" s="262" t="n">
        <v>1460</v>
      </c>
      <c r="Q6762" s="262" t="n">
        <v>1206.5625</v>
      </c>
      <c r="R6762" s="331" t="n">
        <f aca="false">A6762*F6762</f>
        <v>1.5</v>
      </c>
    </row>
    <row r="6763" s="1" customFormat="true" ht="12.75" hidden="false" customHeight="false" outlineLevel="0" collapsed="false">
      <c r="A6763" s="336" t="n">
        <f aca="false">SUM(A6740:A6762)</f>
        <v>145</v>
      </c>
      <c r="B6763" s="336" t="s">
        <v>377</v>
      </c>
      <c r="C6763" s="336"/>
      <c r="D6763" s="336"/>
      <c r="E6763" s="336"/>
      <c r="F6763" s="337" t="e">
        <f aca="false">R6763</f>
        <v>#VALUE!</v>
      </c>
      <c r="G6763" s="338"/>
      <c r="H6763" s="339" t="n">
        <f aca="false">SUM(H6740:H6762)</f>
        <v>43757</v>
      </c>
      <c r="I6763" s="340"/>
      <c r="J6763" s="341" t="n">
        <f aca="false">SUM(J6740:J6762)</f>
        <v>23943.321</v>
      </c>
      <c r="K6763" s="335" t="n">
        <f aca="false">SUM(K6740:K6762)</f>
        <v>19813.679</v>
      </c>
      <c r="L6763" s="330"/>
      <c r="M6763" s="262"/>
      <c r="N6763" s="262"/>
      <c r="O6763" s="262"/>
      <c r="P6763" s="262"/>
      <c r="Q6763" s="262"/>
      <c r="R6763" s="331" t="e">
        <f aca="false">SUM(R6740:R6762)</f>
        <v>#VALUE!</v>
      </c>
    </row>
    <row r="6764" s="1" customFormat="true" ht="12.75" hidden="false" customHeight="false" outlineLevel="0" collapsed="false">
      <c r="A6764" s="262"/>
      <c r="B6764" s="272" t="s">
        <v>914</v>
      </c>
      <c r="C6764" s="342"/>
      <c r="D6764" s="342"/>
      <c r="E6764" s="262"/>
      <c r="F6764" s="262"/>
      <c r="G6764" s="333"/>
      <c r="H6764" s="343" t="n">
        <v>0</v>
      </c>
      <c r="I6764" s="344" t="n">
        <f aca="false">K6765/J6765</f>
        <v>0.827524260314599</v>
      </c>
      <c r="J6764" s="345"/>
      <c r="K6764" s="335"/>
      <c r="L6764" s="330"/>
      <c r="M6764" s="262"/>
      <c r="N6764" s="262"/>
      <c r="O6764" s="262"/>
      <c r="P6764" s="262"/>
      <c r="Q6764" s="262"/>
      <c r="R6764" s="331"/>
    </row>
    <row r="6765" s="1" customFormat="true" ht="13.5" hidden="false" customHeight="false" outlineLevel="0" collapsed="false">
      <c r="A6765" s="346"/>
      <c r="B6765" s="346" t="s">
        <v>915</v>
      </c>
      <c r="C6765" s="346"/>
      <c r="D6765" s="346"/>
      <c r="E6765" s="346"/>
      <c r="F6765" s="347"/>
      <c r="G6765" s="348"/>
      <c r="H6765" s="349" t="n">
        <f aca="false">SUM(H6763:H6764)</f>
        <v>43757</v>
      </c>
      <c r="I6765" s="350" t="n">
        <f aca="false">K6765/H6765</f>
        <v>0.452811641565921</v>
      </c>
      <c r="J6765" s="351" t="n">
        <f aca="false">SUM(J6763:J6764)</f>
        <v>23943.321</v>
      </c>
      <c r="K6765" s="352" t="n">
        <f aca="false">H6765-J6765</f>
        <v>19813.679</v>
      </c>
      <c r="L6765" s="330"/>
      <c r="M6765" s="262"/>
      <c r="N6765" s="262"/>
      <c r="O6765" s="262"/>
      <c r="P6765" s="262"/>
      <c r="Q6765" s="262"/>
      <c r="R6765" s="331"/>
    </row>
    <row r="6766" s="1" customFormat="true" ht="13.5" hidden="false" customHeight="false" outlineLevel="0" collapsed="false">
      <c r="A6766" s="262"/>
      <c r="B6766" s="332"/>
      <c r="C6766" s="342"/>
      <c r="D6766" s="342"/>
      <c r="E6766" s="262"/>
      <c r="F6766" s="262"/>
      <c r="G6766" s="262"/>
      <c r="H6766" s="262"/>
      <c r="I6766" s="354"/>
      <c r="J6766" s="354"/>
      <c r="K6766" s="355"/>
      <c r="L6766" s="330"/>
      <c r="M6766" s="262"/>
      <c r="N6766" s="262"/>
      <c r="O6766" s="262"/>
      <c r="P6766" s="262"/>
      <c r="Q6766" s="262"/>
      <c r="R6766" s="331"/>
    </row>
    <row r="6767" s="1" customFormat="true" ht="13.5" hidden="false" customHeight="false" outlineLevel="0" collapsed="false">
      <c r="A6767" s="322"/>
      <c r="B6767" s="323" t="s">
        <v>2178</v>
      </c>
      <c r="C6767" s="324" t="s">
        <v>5839</v>
      </c>
      <c r="D6767" s="325" t="n">
        <v>42824</v>
      </c>
      <c r="E6767" s="322"/>
      <c r="F6767" s="322" t="s">
        <v>5840</v>
      </c>
      <c r="G6767" s="324"/>
      <c r="H6767" s="326" t="n">
        <v>5</v>
      </c>
      <c r="I6767" s="327" t="s">
        <v>358</v>
      </c>
      <c r="J6767" s="328" t="n">
        <v>65</v>
      </c>
      <c r="K6767" s="329" t="n">
        <v>59</v>
      </c>
      <c r="L6767" s="330"/>
      <c r="M6767" s="262"/>
      <c r="N6767" s="262"/>
      <c r="O6767" s="262"/>
      <c r="P6767" s="262"/>
      <c r="Q6767" s="262"/>
      <c r="R6767" s="331"/>
    </row>
    <row r="6768" s="1" customFormat="true" ht="12.75" hidden="false" customHeight="false" outlineLevel="0" collapsed="false">
      <c r="A6768" s="262" t="n">
        <v>8</v>
      </c>
      <c r="B6768" s="332" t="s">
        <v>2147</v>
      </c>
      <c r="C6768" s="272" t="s">
        <v>2148</v>
      </c>
      <c r="D6768" s="332" t="s">
        <v>2149</v>
      </c>
      <c r="E6768" s="262"/>
      <c r="F6768" s="331" t="n">
        <v>0.08</v>
      </c>
      <c r="G6768" s="333" t="n">
        <v>101</v>
      </c>
      <c r="H6768" s="333" t="n">
        <f aca="false">A6768*G6768*(1-H6767/100)</f>
        <v>767.6</v>
      </c>
      <c r="I6768" s="334" t="n">
        <v>31.7073</v>
      </c>
      <c r="J6768" s="334" t="n">
        <f aca="false">(A6768*I6768)/J6767*K6767</f>
        <v>230.243778461538</v>
      </c>
      <c r="K6768" s="335" t="n">
        <f aca="false">H6768-J6768</f>
        <v>537.356221538462</v>
      </c>
      <c r="L6768" s="330"/>
      <c r="M6768" s="262"/>
      <c r="N6768" s="262" t="n">
        <v>31.7073</v>
      </c>
      <c r="O6768" s="262" t="n">
        <v>0.32520325203252</v>
      </c>
      <c r="P6768" s="262" t="n">
        <v>100</v>
      </c>
      <c r="Q6768" s="262" t="n">
        <v>101</v>
      </c>
      <c r="R6768" s="331" t="n">
        <f aca="false">A6768*F6768</f>
        <v>0.64</v>
      </c>
    </row>
    <row r="6769" s="1" customFormat="true" ht="12.75" hidden="false" customHeight="false" outlineLevel="0" collapsed="false">
      <c r="A6769" s="262"/>
      <c r="B6769" s="272" t="s">
        <v>2471</v>
      </c>
      <c r="C6769" s="332"/>
      <c r="D6769" s="332"/>
      <c r="E6769" s="262"/>
      <c r="F6769" s="331"/>
      <c r="G6769" s="333"/>
      <c r="H6769" s="333"/>
      <c r="I6769" s="334"/>
      <c r="J6769" s="334"/>
      <c r="K6769" s="335"/>
      <c r="L6769" s="330"/>
      <c r="M6769" s="262"/>
      <c r="N6769" s="262"/>
      <c r="O6769" s="262"/>
      <c r="P6769" s="262"/>
      <c r="Q6769" s="262"/>
      <c r="R6769" s="331"/>
    </row>
    <row r="6770" s="1" customFormat="true" ht="12.75" hidden="false" customHeight="false" outlineLevel="0" collapsed="false">
      <c r="A6770" s="262" t="n">
        <v>10</v>
      </c>
      <c r="B6770" s="332" t="s">
        <v>1933</v>
      </c>
      <c r="C6770" s="332" t="s">
        <v>1931</v>
      </c>
      <c r="D6770" s="332" t="s">
        <v>1934</v>
      </c>
      <c r="E6770" s="262"/>
      <c r="F6770" s="331" t="n">
        <v>0.07</v>
      </c>
      <c r="G6770" s="333" t="n">
        <v>106</v>
      </c>
      <c r="H6770" s="333" t="n">
        <f aca="false">A6770*G6770*(1-H6767/100)</f>
        <v>1007</v>
      </c>
      <c r="I6770" s="334" t="n">
        <v>75.465</v>
      </c>
      <c r="J6770" s="334" t="n">
        <f aca="false">(A6770*I6770)/J6767*K6767</f>
        <v>684.99</v>
      </c>
      <c r="K6770" s="335" t="n">
        <f aca="false">H6770-J6770</f>
        <v>322.01</v>
      </c>
      <c r="L6770" s="330"/>
      <c r="M6770" s="262"/>
      <c r="N6770" s="262" t="n">
        <v>75.465</v>
      </c>
      <c r="O6770" s="262" t="n">
        <v>0.86</v>
      </c>
      <c r="P6770" s="262" t="n">
        <v>120</v>
      </c>
      <c r="Q6770" s="262" t="n">
        <v>105.651</v>
      </c>
      <c r="R6770" s="331" t="n">
        <f aca="false">A6770*F6770</f>
        <v>0.7</v>
      </c>
    </row>
    <row r="6771" s="1" customFormat="true" ht="12.75" hidden="false" customHeight="false" outlineLevel="0" collapsed="false">
      <c r="A6771" s="262" t="n">
        <v>10</v>
      </c>
      <c r="B6771" s="332" t="s">
        <v>2686</v>
      </c>
      <c r="C6771" s="332" t="s">
        <v>1931</v>
      </c>
      <c r="D6771" s="332" t="s">
        <v>2687</v>
      </c>
      <c r="E6771" s="262"/>
      <c r="F6771" s="331" t="n">
        <v>0.16</v>
      </c>
      <c r="G6771" s="333" t="n">
        <v>111</v>
      </c>
      <c r="H6771" s="333" t="n">
        <f aca="false">A6771*G6771*(1-H6767/100)</f>
        <v>1054.5</v>
      </c>
      <c r="I6771" s="334" t="n">
        <v>78.975</v>
      </c>
      <c r="J6771" s="334" t="n">
        <f aca="false">(A6771*I6771)/J6767*K6767</f>
        <v>716.85</v>
      </c>
      <c r="K6771" s="335" t="n">
        <f aca="false">H6771-J6771</f>
        <v>337.65</v>
      </c>
      <c r="L6771" s="330"/>
      <c r="M6771" s="262"/>
      <c r="N6771" s="262" t="n">
        <v>78.975</v>
      </c>
      <c r="O6771" s="262" t="n">
        <v>0.9</v>
      </c>
      <c r="P6771" s="262" t="n">
        <v>130</v>
      </c>
      <c r="Q6771" s="262" t="n">
        <v>110.565</v>
      </c>
      <c r="R6771" s="331" t="n">
        <f aca="false">A6771*F6771</f>
        <v>1.6</v>
      </c>
    </row>
    <row r="6772" s="1" customFormat="true" ht="12.75" hidden="false" customHeight="false" outlineLevel="0" collapsed="false">
      <c r="A6772" s="262" t="n">
        <v>16</v>
      </c>
      <c r="B6772" s="332" t="s">
        <v>1942</v>
      </c>
      <c r="C6772" s="332" t="s">
        <v>1907</v>
      </c>
      <c r="D6772" s="332" t="s">
        <v>1943</v>
      </c>
      <c r="E6772" s="262"/>
      <c r="F6772" s="331" t="n">
        <v>0.05</v>
      </c>
      <c r="G6772" s="333" t="n">
        <v>140</v>
      </c>
      <c r="H6772" s="333" t="n">
        <f aca="false">A6772*G6772*(1-H6767/100)</f>
        <v>2128</v>
      </c>
      <c r="I6772" s="334" t="n">
        <v>103.545</v>
      </c>
      <c r="J6772" s="334" t="n">
        <f aca="false">(A6772*I6772)/J6767*K6767</f>
        <v>1503.792</v>
      </c>
      <c r="K6772" s="335" t="n">
        <f aca="false">H6772-J6772</f>
        <v>624.208</v>
      </c>
      <c r="L6772" s="330"/>
      <c r="M6772" s="262"/>
      <c r="N6772" s="262" t="n">
        <v>103.545</v>
      </c>
      <c r="O6772" s="262" t="n">
        <v>1.18</v>
      </c>
      <c r="P6772" s="262" t="n">
        <v>160</v>
      </c>
      <c r="Q6772" s="262" t="n">
        <v>139.7858</v>
      </c>
      <c r="R6772" s="331" t="n">
        <f aca="false">A6772*F6772</f>
        <v>0.8</v>
      </c>
    </row>
    <row r="6773" s="1" customFormat="true" ht="12.75" hidden="false" customHeight="false" outlineLevel="0" collapsed="false">
      <c r="A6773" s="336" t="n">
        <f aca="false">SUM(A6768:A6772)</f>
        <v>44</v>
      </c>
      <c r="B6773" s="336" t="s">
        <v>377</v>
      </c>
      <c r="C6773" s="336"/>
      <c r="D6773" s="336"/>
      <c r="E6773" s="336"/>
      <c r="F6773" s="337" t="n">
        <f aca="false">R6773</f>
        <v>3.74</v>
      </c>
      <c r="G6773" s="338"/>
      <c r="H6773" s="339" t="n">
        <f aca="false">SUM(H6768:H6772)</f>
        <v>4957.1</v>
      </c>
      <c r="I6773" s="340"/>
      <c r="J6773" s="341" t="n">
        <f aca="false">SUM(J6768:J6772)</f>
        <v>3135.87577846154</v>
      </c>
      <c r="K6773" s="335" t="n">
        <f aca="false">SUM(K6768:K6772)</f>
        <v>1821.22422153846</v>
      </c>
      <c r="L6773" s="330"/>
      <c r="M6773" s="262"/>
      <c r="N6773" s="262"/>
      <c r="O6773" s="262"/>
      <c r="P6773" s="262"/>
      <c r="Q6773" s="262"/>
      <c r="R6773" s="331" t="n">
        <f aca="false">SUM(R6768:R6772)</f>
        <v>3.74</v>
      </c>
    </row>
    <row r="6774" s="1" customFormat="true" ht="12.75" hidden="false" customHeight="false" outlineLevel="0" collapsed="false">
      <c r="A6774" s="262"/>
      <c r="B6774" s="272" t="s">
        <v>914</v>
      </c>
      <c r="C6774" s="342"/>
      <c r="D6774" s="342"/>
      <c r="E6774" s="262"/>
      <c r="F6774" s="262"/>
      <c r="G6774" s="333"/>
      <c r="H6774" s="343" t="n">
        <v>0</v>
      </c>
      <c r="I6774" s="344" t="n">
        <f aca="false">K6775/J6775</f>
        <v>0.580770524791628</v>
      </c>
      <c r="J6774" s="345"/>
      <c r="K6774" s="335"/>
      <c r="L6774" s="330"/>
      <c r="M6774" s="262"/>
      <c r="N6774" s="262"/>
      <c r="O6774" s="262"/>
      <c r="P6774" s="262"/>
      <c r="Q6774" s="262"/>
      <c r="R6774" s="331"/>
    </row>
    <row r="6775" s="1" customFormat="true" ht="13.5" hidden="false" customHeight="false" outlineLevel="0" collapsed="false">
      <c r="A6775" s="346"/>
      <c r="B6775" s="346" t="s">
        <v>915</v>
      </c>
      <c r="C6775" s="346"/>
      <c r="D6775" s="346"/>
      <c r="E6775" s="346"/>
      <c r="F6775" s="347"/>
      <c r="G6775" s="348"/>
      <c r="H6775" s="349" t="n">
        <f aca="false">SUM(H6773:H6774)</f>
        <v>4957.1</v>
      </c>
      <c r="I6775" s="350" t="n">
        <f aca="false">K6775/H6775</f>
        <v>0.367397111524573</v>
      </c>
      <c r="J6775" s="351" t="n">
        <f aca="false">SUM(J6773:J6774)</f>
        <v>3135.87577846154</v>
      </c>
      <c r="K6775" s="352" t="n">
        <f aca="false">H6775-J6775</f>
        <v>1821.22422153846</v>
      </c>
      <c r="L6775" s="330"/>
      <c r="M6775" s="262"/>
      <c r="N6775" s="262"/>
      <c r="O6775" s="262"/>
      <c r="P6775" s="262"/>
      <c r="Q6775" s="262"/>
      <c r="R6775" s="331"/>
    </row>
    <row r="6776" s="1" customFormat="true" ht="13.5" hidden="false" customHeight="false" outlineLevel="0" collapsed="false">
      <c r="A6776" s="262"/>
      <c r="B6776" s="332"/>
      <c r="C6776" s="342"/>
      <c r="D6776" s="342"/>
      <c r="E6776" s="262"/>
      <c r="F6776" s="262"/>
      <c r="G6776" s="262"/>
      <c r="H6776" s="262"/>
      <c r="I6776" s="354"/>
      <c r="J6776" s="354"/>
      <c r="K6776" s="355"/>
      <c r="L6776" s="330"/>
      <c r="M6776" s="262"/>
      <c r="N6776" s="262"/>
      <c r="O6776" s="262"/>
      <c r="P6776" s="262"/>
      <c r="Q6776" s="262"/>
      <c r="R6776" s="331"/>
    </row>
    <row r="6777" s="1" customFormat="true" ht="13.5" hidden="false" customHeight="false" outlineLevel="0" collapsed="false">
      <c r="A6777" s="322"/>
      <c r="B6777" s="323" t="s">
        <v>5841</v>
      </c>
      <c r="C6777" s="324" t="s">
        <v>5842</v>
      </c>
      <c r="D6777" s="325" t="n">
        <v>42824</v>
      </c>
      <c r="E6777" s="322"/>
      <c r="F6777" s="322" t="s">
        <v>5840</v>
      </c>
      <c r="G6777" s="324"/>
      <c r="H6777" s="326" t="n">
        <v>0</v>
      </c>
      <c r="I6777" s="327" t="s">
        <v>358</v>
      </c>
      <c r="J6777" s="328" t="n">
        <v>65</v>
      </c>
      <c r="K6777" s="329" t="n">
        <v>59</v>
      </c>
      <c r="L6777" s="330"/>
      <c r="M6777" s="262"/>
      <c r="N6777" s="262"/>
      <c r="O6777" s="262"/>
      <c r="P6777" s="262"/>
      <c r="Q6777" s="262"/>
      <c r="R6777" s="331"/>
    </row>
    <row r="6778" s="1" customFormat="true" ht="12.75" hidden="false" customHeight="false" outlineLevel="0" collapsed="false">
      <c r="A6778" s="262" t="n">
        <v>10</v>
      </c>
      <c r="B6778" s="332" t="s">
        <v>5367</v>
      </c>
      <c r="C6778" s="332" t="s">
        <v>1115</v>
      </c>
      <c r="D6778" s="332" t="s">
        <v>5843</v>
      </c>
      <c r="E6778" s="262"/>
      <c r="F6778" s="331" t="n">
        <v>14.7</v>
      </c>
      <c r="G6778" s="333" t="n">
        <v>3712</v>
      </c>
      <c r="H6778" s="333" t="n">
        <f aca="false">A6778*G6778*(1-H6777/100)</f>
        <v>37120</v>
      </c>
      <c r="I6778" s="334" t="n">
        <v>2749.5</v>
      </c>
      <c r="J6778" s="334" t="n">
        <f aca="false">(A6778*I6778)/J6777*K6777</f>
        <v>24957</v>
      </c>
      <c r="K6778" s="335" t="n">
        <f aca="false">H6778-J6778</f>
        <v>12163</v>
      </c>
      <c r="L6778" s="330"/>
      <c r="M6778" s="262"/>
      <c r="N6778" s="262" t="n">
        <v>2749.5</v>
      </c>
      <c r="O6778" s="262" t="n">
        <v>30</v>
      </c>
      <c r="P6778" s="262" t="n">
        <v>4811.625</v>
      </c>
      <c r="Q6778" s="262" t="n">
        <v>3711.825</v>
      </c>
      <c r="R6778" s="331" t="n">
        <f aca="false">A6778*F6778</f>
        <v>147</v>
      </c>
    </row>
    <row r="6779" s="1" customFormat="true" ht="12.75" hidden="false" customHeight="false" outlineLevel="0" collapsed="false">
      <c r="A6779" s="262" t="n">
        <v>2</v>
      </c>
      <c r="B6779" s="332" t="s">
        <v>5368</v>
      </c>
      <c r="C6779" s="332" t="s">
        <v>4459</v>
      </c>
      <c r="D6779" s="332" t="s">
        <v>5844</v>
      </c>
      <c r="E6779" s="262"/>
      <c r="F6779" s="331" t="n">
        <v>3.5</v>
      </c>
      <c r="G6779" s="333" t="n">
        <v>2334</v>
      </c>
      <c r="H6779" s="333" t="n">
        <f aca="false">A6779*G6779*(1-H6777/100)</f>
        <v>4668</v>
      </c>
      <c r="I6779" s="334" t="n">
        <v>1729</v>
      </c>
      <c r="J6779" s="334" t="n">
        <f aca="false">(A6779*I6779)/J6777*K6777</f>
        <v>3138.8</v>
      </c>
      <c r="K6779" s="335" t="n">
        <f aca="false">H6779-J6779</f>
        <v>1529.2</v>
      </c>
      <c r="L6779" s="330"/>
      <c r="M6779" s="262"/>
      <c r="N6779" s="262" t="n">
        <v>1729</v>
      </c>
      <c r="O6779" s="262" t="n">
        <v>19</v>
      </c>
      <c r="P6779" s="262" t="n">
        <v>2600</v>
      </c>
      <c r="Q6779" s="262" t="n">
        <v>2334.15</v>
      </c>
      <c r="R6779" s="331" t="n">
        <f aca="false">A6779*F6779</f>
        <v>7</v>
      </c>
    </row>
    <row r="6780" s="1" customFormat="true" ht="12.75" hidden="false" customHeight="false" outlineLevel="0" collapsed="false">
      <c r="A6780" s="336" t="n">
        <f aca="false">SUM(A6778:A6779)</f>
        <v>12</v>
      </c>
      <c r="B6780" s="336" t="s">
        <v>377</v>
      </c>
      <c r="C6780" s="336"/>
      <c r="D6780" s="336"/>
      <c r="E6780" s="336"/>
      <c r="F6780" s="337" t="n">
        <f aca="false">R6780</f>
        <v>154</v>
      </c>
      <c r="G6780" s="338"/>
      <c r="H6780" s="339" t="n">
        <f aca="false">SUM(H6778:H6779)</f>
        <v>41788</v>
      </c>
      <c r="I6780" s="340"/>
      <c r="J6780" s="341" t="n">
        <f aca="false">SUM(J6778:J6779)</f>
        <v>28095.8</v>
      </c>
      <c r="K6780" s="335" t="n">
        <f aca="false">SUM(K6778:K6779)</f>
        <v>13692.2</v>
      </c>
      <c r="L6780" s="330"/>
      <c r="M6780" s="262"/>
      <c r="N6780" s="262"/>
      <c r="O6780" s="262"/>
      <c r="P6780" s="262"/>
      <c r="Q6780" s="262"/>
      <c r="R6780" s="331" t="n">
        <f aca="false">SUM(R6778:R6779)</f>
        <v>154</v>
      </c>
    </row>
    <row r="6781" s="1" customFormat="true" ht="12.75" hidden="false" customHeight="false" outlineLevel="0" collapsed="false">
      <c r="A6781" s="262"/>
      <c r="B6781" s="272" t="s">
        <v>914</v>
      </c>
      <c r="C6781" s="342"/>
      <c r="D6781" s="342"/>
      <c r="E6781" s="262"/>
      <c r="F6781" s="262"/>
      <c r="G6781" s="333"/>
      <c r="H6781" s="343" t="n">
        <v>0</v>
      </c>
      <c r="I6781" s="344" t="n">
        <f aca="false">K6782/J6782</f>
        <v>0.487339744730529</v>
      </c>
      <c r="J6781" s="345"/>
      <c r="K6781" s="335"/>
      <c r="L6781" s="330"/>
      <c r="M6781" s="262"/>
      <c r="N6781" s="262"/>
      <c r="O6781" s="262"/>
      <c r="P6781" s="262"/>
      <c r="Q6781" s="262"/>
      <c r="R6781" s="331"/>
    </row>
    <row r="6782" s="1" customFormat="true" ht="13.5" hidden="false" customHeight="false" outlineLevel="0" collapsed="false">
      <c r="A6782" s="346"/>
      <c r="B6782" s="346" t="s">
        <v>915</v>
      </c>
      <c r="C6782" s="346"/>
      <c r="D6782" s="346"/>
      <c r="E6782" s="346"/>
      <c r="F6782" s="347"/>
      <c r="G6782" s="348"/>
      <c r="H6782" s="349" t="n">
        <f aca="false">SUM(H6780:H6781)</f>
        <v>41788</v>
      </c>
      <c r="I6782" s="350" t="n">
        <f aca="false">K6782/H6782</f>
        <v>0.327658657987939</v>
      </c>
      <c r="J6782" s="351" t="n">
        <f aca="false">SUM(J6780:J6781)</f>
        <v>28095.8</v>
      </c>
      <c r="K6782" s="352" t="n">
        <f aca="false">H6782-J6782</f>
        <v>13692.2</v>
      </c>
      <c r="L6782" s="330"/>
      <c r="M6782" s="262"/>
      <c r="N6782" s="262"/>
      <c r="O6782" s="262"/>
      <c r="P6782" s="262"/>
      <c r="Q6782" s="262"/>
      <c r="R6782" s="331"/>
    </row>
    <row r="6783" s="1" customFormat="true" ht="13.5" hidden="false" customHeight="false" outlineLevel="0" collapsed="false">
      <c r="A6783" s="262"/>
      <c r="B6783" s="332"/>
      <c r="C6783" s="342"/>
      <c r="D6783" s="342"/>
      <c r="E6783" s="262"/>
      <c r="F6783" s="262"/>
      <c r="G6783" s="262"/>
      <c r="H6783" s="262"/>
      <c r="I6783" s="354"/>
      <c r="J6783" s="354"/>
      <c r="K6783" s="355"/>
      <c r="L6783" s="330"/>
      <c r="M6783" s="262"/>
      <c r="N6783" s="262"/>
      <c r="O6783" s="262"/>
      <c r="P6783" s="262"/>
      <c r="Q6783" s="262"/>
      <c r="R6783" s="331"/>
    </row>
    <row r="6784" s="1" customFormat="true" ht="13.5" hidden="false" customHeight="false" outlineLevel="0" collapsed="false">
      <c r="A6784" s="322"/>
      <c r="B6784" s="323" t="s">
        <v>2885</v>
      </c>
      <c r="C6784" s="324" t="s">
        <v>5845</v>
      </c>
      <c r="D6784" s="325" t="n">
        <v>42824</v>
      </c>
      <c r="E6784" s="322"/>
      <c r="F6784" s="322" t="s">
        <v>5846</v>
      </c>
      <c r="G6784" s="324"/>
      <c r="H6784" s="326" t="n">
        <v>0</v>
      </c>
      <c r="I6784" s="327" t="s">
        <v>358</v>
      </c>
      <c r="J6784" s="328" t="n">
        <v>65</v>
      </c>
      <c r="K6784" s="329" t="n">
        <v>59</v>
      </c>
      <c r="L6784" s="330"/>
      <c r="M6784" s="262"/>
      <c r="N6784" s="262"/>
      <c r="O6784" s="262"/>
      <c r="P6784" s="262"/>
      <c r="Q6784" s="262"/>
      <c r="R6784" s="331"/>
    </row>
    <row r="6785" s="1" customFormat="true" ht="12.75" hidden="false" customHeight="false" outlineLevel="0" collapsed="false">
      <c r="A6785" s="262" t="n">
        <v>2</v>
      </c>
      <c r="B6785" s="332" t="s">
        <v>3528</v>
      </c>
      <c r="C6785" s="332" t="s">
        <v>3529</v>
      </c>
      <c r="D6785" s="332" t="s">
        <v>3530</v>
      </c>
      <c r="E6785" s="262"/>
      <c r="F6785" s="331" t="n">
        <v>4.8</v>
      </c>
      <c r="G6785" s="333" t="n">
        <v>870</v>
      </c>
      <c r="H6785" s="333" t="n">
        <f aca="false">A6785*G6785*(1-H6784/100)</f>
        <v>1740</v>
      </c>
      <c r="I6785" s="334" t="n">
        <v>644.085</v>
      </c>
      <c r="J6785" s="334" t="n">
        <f aca="false">(A6785*I6785)/J6784*K6784</f>
        <v>1169.262</v>
      </c>
      <c r="K6785" s="335" t="n">
        <f aca="false">H6785-J6785</f>
        <v>570.738</v>
      </c>
      <c r="L6785" s="330"/>
      <c r="M6785" s="262"/>
      <c r="N6785" s="262" t="n">
        <v>644.085</v>
      </c>
      <c r="O6785" s="262" t="n">
        <v>7.34</v>
      </c>
      <c r="P6785" s="262" t="n">
        <v>966.1275</v>
      </c>
      <c r="Q6785" s="262" t="n">
        <v>869.5148</v>
      </c>
      <c r="R6785" s="331" t="n">
        <f aca="false">A6785*F6785</f>
        <v>9.6</v>
      </c>
    </row>
    <row r="6786" s="1" customFormat="true" ht="12.75" hidden="false" customHeight="false" outlineLevel="0" collapsed="false">
      <c r="A6786" s="262" t="n">
        <v>2</v>
      </c>
      <c r="B6786" s="332" t="s">
        <v>3531</v>
      </c>
      <c r="C6786" s="332" t="s">
        <v>3532</v>
      </c>
      <c r="D6786" s="332" t="s">
        <v>3533</v>
      </c>
      <c r="E6786" s="262"/>
      <c r="F6786" s="331" t="n">
        <v>4.8</v>
      </c>
      <c r="G6786" s="333" t="n">
        <v>870</v>
      </c>
      <c r="H6786" s="333" t="n">
        <f aca="false">A6786*G6786*(1-H6784/100)</f>
        <v>1740</v>
      </c>
      <c r="I6786" s="334" t="n">
        <v>644.085</v>
      </c>
      <c r="J6786" s="334" t="n">
        <f aca="false">(A6786*I6786)/J6784*K6784</f>
        <v>1169.262</v>
      </c>
      <c r="K6786" s="335" t="n">
        <f aca="false">H6786-J6786</f>
        <v>570.738</v>
      </c>
      <c r="L6786" s="330"/>
      <c r="M6786" s="262"/>
      <c r="N6786" s="262" t="n">
        <v>644.085</v>
      </c>
      <c r="O6786" s="262" t="n">
        <v>7.34</v>
      </c>
      <c r="P6786" s="262" t="n">
        <v>966.1275</v>
      </c>
      <c r="Q6786" s="262" t="n">
        <v>869.5148</v>
      </c>
      <c r="R6786" s="331" t="n">
        <f aca="false">A6786*F6786</f>
        <v>9.6</v>
      </c>
    </row>
    <row r="6787" s="1" customFormat="true" ht="12.75" hidden="false" customHeight="false" outlineLevel="0" collapsed="false">
      <c r="A6787" s="262" t="n">
        <v>54</v>
      </c>
      <c r="B6787" s="332" t="s">
        <v>5016</v>
      </c>
      <c r="C6787" s="332" t="s">
        <v>5017</v>
      </c>
      <c r="D6787" s="332" t="s">
        <v>5018</v>
      </c>
      <c r="E6787" s="262"/>
      <c r="F6787" s="331" t="n">
        <v>0.55</v>
      </c>
      <c r="G6787" s="333" t="n">
        <v>130</v>
      </c>
      <c r="H6787" s="333" t="n">
        <f aca="false">A6787*G6787*(1-H6784/100)</f>
        <v>7020</v>
      </c>
      <c r="I6787" s="334" t="n">
        <v>96.525</v>
      </c>
      <c r="J6787" s="334" t="n">
        <f aca="false">(A6787*I6787)/J6784*K6784</f>
        <v>4731.21</v>
      </c>
      <c r="K6787" s="335" t="n">
        <f aca="false">H6787-J6787</f>
        <v>2288.79</v>
      </c>
      <c r="L6787" s="330"/>
      <c r="M6787" s="262"/>
      <c r="N6787" s="262" t="n">
        <v>96.525</v>
      </c>
      <c r="O6787" s="262" t="n">
        <v>1.1</v>
      </c>
      <c r="P6787" s="262" t="n">
        <v>135.135</v>
      </c>
      <c r="Q6787" s="262" t="n">
        <v>130.3088</v>
      </c>
      <c r="R6787" s="331" t="n">
        <f aca="false">A6787*F6787</f>
        <v>29.7</v>
      </c>
    </row>
    <row r="6788" s="1" customFormat="true" ht="12.75" hidden="false" customHeight="false" outlineLevel="0" collapsed="false">
      <c r="A6788" s="262"/>
      <c r="B6788" s="272" t="s">
        <v>5847</v>
      </c>
      <c r="C6788" s="332"/>
      <c r="D6788" s="332"/>
      <c r="E6788" s="262"/>
      <c r="F6788" s="331"/>
      <c r="G6788" s="333"/>
      <c r="H6788" s="333"/>
      <c r="I6788" s="334"/>
      <c r="J6788" s="334"/>
      <c r="K6788" s="335"/>
      <c r="L6788" s="330"/>
      <c r="M6788" s="262"/>
      <c r="N6788" s="262"/>
      <c r="O6788" s="262"/>
      <c r="P6788" s="262"/>
      <c r="Q6788" s="262"/>
      <c r="R6788" s="331"/>
    </row>
    <row r="6789" s="1" customFormat="true" ht="12.75" hidden="false" customHeight="false" outlineLevel="0" collapsed="false">
      <c r="A6789" s="262" t="n">
        <v>1</v>
      </c>
      <c r="B6789" s="332" t="s">
        <v>5848</v>
      </c>
      <c r="C6789" s="332" t="s">
        <v>927</v>
      </c>
      <c r="D6789" s="332" t="s">
        <v>5849</v>
      </c>
      <c r="E6789" s="262"/>
      <c r="F6789" s="331"/>
      <c r="G6789" s="333" t="n">
        <v>3422</v>
      </c>
      <c r="H6789" s="333" t="n">
        <f aca="false">A6789*G6789*(1-H6784/100)</f>
        <v>3422</v>
      </c>
      <c r="I6789" s="334" t="n">
        <v>2632.5</v>
      </c>
      <c r="J6789" s="334" t="n">
        <f aca="false">(A6789*I6789)/J6784*K6784</f>
        <v>2389.5</v>
      </c>
      <c r="K6789" s="335" t="n">
        <f aca="false">H6789-J6789</f>
        <v>1032.5</v>
      </c>
      <c r="L6789" s="330"/>
      <c r="M6789" s="262"/>
      <c r="N6789" s="262" t="n">
        <v>2632.5</v>
      </c>
      <c r="O6789" s="262" t="n">
        <v>30</v>
      </c>
      <c r="P6789" s="262" t="n">
        <v>3770</v>
      </c>
      <c r="Q6789" s="262" t="n">
        <v>3422.25</v>
      </c>
      <c r="R6789" s="331" t="n">
        <f aca="false">A6789*F6789</f>
        <v>0</v>
      </c>
    </row>
    <row r="6790" s="1" customFormat="true" ht="12.75" hidden="false" customHeight="false" outlineLevel="0" collapsed="false">
      <c r="A6790" s="262" t="n">
        <v>1</v>
      </c>
      <c r="B6790" s="332" t="s">
        <v>5218</v>
      </c>
      <c r="C6790" s="332" t="s">
        <v>5219</v>
      </c>
      <c r="D6790" s="332" t="s">
        <v>5220</v>
      </c>
      <c r="E6790" s="262"/>
      <c r="F6790" s="331"/>
      <c r="G6790" s="333" t="n">
        <v>4240</v>
      </c>
      <c r="H6790" s="333" t="n">
        <f aca="false">A6790*G6790*(1-H6784/100)</f>
        <v>4240</v>
      </c>
      <c r="I6790" s="334" t="n">
        <v>3140.5725</v>
      </c>
      <c r="J6790" s="334" t="n">
        <f aca="false">(A6790*I6790)/J6784*K6784</f>
        <v>2850.6735</v>
      </c>
      <c r="K6790" s="335" t="n">
        <f aca="false">H6790-J6790</f>
        <v>1389.3265</v>
      </c>
      <c r="L6790" s="330"/>
      <c r="M6790" s="262"/>
      <c r="N6790" s="262" t="n">
        <v>3140.5725</v>
      </c>
      <c r="O6790" s="262" t="n">
        <v>35.79</v>
      </c>
      <c r="P6790" s="262" t="n">
        <v>4670</v>
      </c>
      <c r="Q6790" s="262" t="n">
        <v>4239.7729</v>
      </c>
      <c r="R6790" s="331" t="n">
        <f aca="false">A6790*F6790</f>
        <v>0</v>
      </c>
    </row>
    <row r="6791" s="1" customFormat="true" ht="12.75" hidden="false" customHeight="false" outlineLevel="0" collapsed="false">
      <c r="A6791" s="336" t="n">
        <f aca="false">SUM(A6785:A6790)</f>
        <v>60</v>
      </c>
      <c r="B6791" s="336" t="s">
        <v>377</v>
      </c>
      <c r="C6791" s="336"/>
      <c r="D6791" s="336"/>
      <c r="E6791" s="336"/>
      <c r="F6791" s="337" t="n">
        <f aca="false">R6791</f>
        <v>48.9</v>
      </c>
      <c r="G6791" s="338"/>
      <c r="H6791" s="339" t="n">
        <f aca="false">SUM(H6785:H6790)</f>
        <v>18162</v>
      </c>
      <c r="I6791" s="340"/>
      <c r="J6791" s="341" t="n">
        <f aca="false">SUM(J6785:J6790)</f>
        <v>12309.9075</v>
      </c>
      <c r="K6791" s="335" t="n">
        <f aca="false">SUM(K6785:K6790)</f>
        <v>5852.0925</v>
      </c>
      <c r="L6791" s="330"/>
      <c r="M6791" s="262"/>
      <c r="N6791" s="262"/>
      <c r="O6791" s="262"/>
      <c r="P6791" s="262"/>
      <c r="Q6791" s="262"/>
      <c r="R6791" s="331" t="n">
        <f aca="false">SUM(R6785:R6790)</f>
        <v>48.9</v>
      </c>
    </row>
    <row r="6792" s="1" customFormat="true" ht="12.75" hidden="false" customHeight="false" outlineLevel="0" collapsed="false">
      <c r="A6792" s="262"/>
      <c r="B6792" s="272" t="s">
        <v>914</v>
      </c>
      <c r="C6792" s="342"/>
      <c r="D6792" s="342"/>
      <c r="E6792" s="262"/>
      <c r="F6792" s="262"/>
      <c r="G6792" s="333"/>
      <c r="H6792" s="343" t="n">
        <v>0</v>
      </c>
      <c r="I6792" s="344" t="n">
        <f aca="false">K6793/J6793</f>
        <v>0.475396951601789</v>
      </c>
      <c r="J6792" s="345"/>
      <c r="K6792" s="335"/>
      <c r="L6792" s="330"/>
      <c r="M6792" s="262"/>
      <c r="N6792" s="262"/>
      <c r="O6792" s="262"/>
      <c r="P6792" s="262"/>
      <c r="Q6792" s="262"/>
      <c r="R6792" s="331"/>
    </row>
    <row r="6793" s="1" customFormat="true" ht="13.5" hidden="false" customHeight="false" outlineLevel="0" collapsed="false">
      <c r="A6793" s="346"/>
      <c r="B6793" s="346" t="s">
        <v>915</v>
      </c>
      <c r="C6793" s="346"/>
      <c r="D6793" s="346"/>
      <c r="E6793" s="346"/>
      <c r="F6793" s="347"/>
      <c r="G6793" s="348"/>
      <c r="H6793" s="349" t="n">
        <f aca="false">SUM(H6791:H6792)</f>
        <v>18162</v>
      </c>
      <c r="I6793" s="350" t="n">
        <f aca="false">K6793/H6793</f>
        <v>0.322216303270565</v>
      </c>
      <c r="J6793" s="351" t="n">
        <f aca="false">SUM(J6791:J6792)</f>
        <v>12309.9075</v>
      </c>
      <c r="K6793" s="352" t="n">
        <f aca="false">H6793-J6793</f>
        <v>5852.0925</v>
      </c>
      <c r="L6793" s="330"/>
      <c r="M6793" s="262"/>
      <c r="N6793" s="262"/>
      <c r="O6793" s="262"/>
      <c r="P6793" s="262"/>
      <c r="Q6793" s="262"/>
      <c r="R6793" s="331"/>
    </row>
    <row r="6794" s="1" customFormat="true" ht="13.5" hidden="false" customHeight="false" outlineLevel="0" collapsed="false">
      <c r="A6794" s="262"/>
      <c r="B6794" s="332"/>
      <c r="C6794" s="342"/>
      <c r="D6794" s="342"/>
      <c r="E6794" s="262"/>
      <c r="F6794" s="262"/>
      <c r="G6794" s="262"/>
      <c r="H6794" s="262"/>
      <c r="I6794" s="354"/>
      <c r="J6794" s="354"/>
      <c r="K6794" s="355"/>
      <c r="L6794" s="330"/>
      <c r="M6794" s="262"/>
      <c r="N6794" s="262"/>
      <c r="O6794" s="262"/>
      <c r="P6794" s="262"/>
      <c r="Q6794" s="262"/>
      <c r="R6794" s="331"/>
    </row>
    <row r="6795" s="1" customFormat="true" ht="13.5" hidden="false" customHeight="false" outlineLevel="0" collapsed="false">
      <c r="A6795" s="322"/>
      <c r="B6795" s="323" t="s">
        <v>3633</v>
      </c>
      <c r="C6795" s="324" t="s">
        <v>5850</v>
      </c>
      <c r="D6795" s="325" t="n">
        <v>42824</v>
      </c>
      <c r="E6795" s="322"/>
      <c r="F6795" s="322" t="s">
        <v>5851</v>
      </c>
      <c r="G6795" s="324"/>
      <c r="H6795" s="326" t="n">
        <v>0</v>
      </c>
      <c r="I6795" s="327" t="s">
        <v>358</v>
      </c>
      <c r="J6795" s="328" t="n">
        <v>65</v>
      </c>
      <c r="K6795" s="329" t="n">
        <v>59</v>
      </c>
      <c r="L6795" s="330"/>
      <c r="M6795" s="262"/>
      <c r="N6795" s="262"/>
      <c r="O6795" s="262"/>
      <c r="P6795" s="262"/>
      <c r="Q6795" s="262"/>
      <c r="R6795" s="331"/>
    </row>
    <row r="6796" s="1" customFormat="true" ht="12.75" hidden="false" customHeight="false" outlineLevel="0" collapsed="false">
      <c r="A6796" s="20"/>
      <c r="B6796" s="302" t="s">
        <v>5852</v>
      </c>
      <c r="C6796" s="36"/>
      <c r="D6796" s="303"/>
      <c r="E6796" s="20"/>
      <c r="F6796" s="20"/>
      <c r="G6796" s="36"/>
      <c r="H6796" s="20"/>
      <c r="I6796" s="412"/>
      <c r="J6796" s="413"/>
      <c r="K6796" s="414"/>
      <c r="L6796" s="330"/>
      <c r="M6796" s="262"/>
      <c r="N6796" s="262"/>
      <c r="O6796" s="262"/>
      <c r="P6796" s="262"/>
      <c r="Q6796" s="262"/>
      <c r="R6796" s="331"/>
    </row>
    <row r="6797" s="1" customFormat="true" ht="12.75" hidden="false" customHeight="false" outlineLevel="0" collapsed="false">
      <c r="A6797" s="262" t="n">
        <v>2</v>
      </c>
      <c r="B6797" s="332" t="s">
        <v>2122</v>
      </c>
      <c r="C6797" s="332" t="s">
        <v>2123</v>
      </c>
      <c r="D6797" s="332" t="s">
        <v>2124</v>
      </c>
      <c r="E6797" s="262"/>
      <c r="F6797" s="331" t="n">
        <v>2.5</v>
      </c>
      <c r="G6797" s="333" t="n">
        <v>2200</v>
      </c>
      <c r="H6797" s="333" t="n">
        <f aca="false">A6797*G6797*(1-H6795/100)</f>
        <v>4400</v>
      </c>
      <c r="I6797" s="334" t="n">
        <v>1009.125</v>
      </c>
      <c r="J6797" s="334" t="n">
        <f aca="false">(A6797*I6797)/J6795*K6795</f>
        <v>1831.95</v>
      </c>
      <c r="K6797" s="335" t="n">
        <f aca="false">H6797-J6797</f>
        <v>2568.05</v>
      </c>
      <c r="L6797" s="330"/>
      <c r="M6797" s="262"/>
      <c r="N6797" s="262" t="n">
        <v>1009.125</v>
      </c>
      <c r="O6797" s="262" t="n">
        <v>11.5</v>
      </c>
      <c r="P6797" s="262" t="n">
        <v>3000</v>
      </c>
      <c r="Q6797" s="262" t="n">
        <v>2200</v>
      </c>
      <c r="R6797" s="331" t="n">
        <f aca="false">A6797*F6797</f>
        <v>5</v>
      </c>
    </row>
    <row r="6798" s="1" customFormat="true" ht="12.75" hidden="false" customHeight="false" outlineLevel="0" collapsed="false">
      <c r="A6798" s="262" t="n">
        <v>1</v>
      </c>
      <c r="B6798" s="332" t="s">
        <v>5253</v>
      </c>
      <c r="C6798" s="332" t="s">
        <v>3465</v>
      </c>
      <c r="D6798" s="332" t="s">
        <v>5254</v>
      </c>
      <c r="E6798" s="262"/>
      <c r="F6798" s="331" t="n">
        <v>3.5</v>
      </c>
      <c r="G6798" s="333" t="n">
        <v>2501</v>
      </c>
      <c r="H6798" s="333" t="n">
        <f aca="false">A6798*G6798*(1-H6795/100)</f>
        <v>2501</v>
      </c>
      <c r="I6798" s="334" t="n">
        <v>1667.25</v>
      </c>
      <c r="J6798" s="334" t="n">
        <f aca="false">(A6798*I6798)/J6795*K6795</f>
        <v>1513.35</v>
      </c>
      <c r="K6798" s="335" t="n">
        <f aca="false">H6798-J6798</f>
        <v>987.65</v>
      </c>
      <c r="L6798" s="330"/>
      <c r="M6798" s="262"/>
      <c r="N6798" s="262" t="n">
        <v>1667.25</v>
      </c>
      <c r="O6798" s="262" t="n">
        <v>19</v>
      </c>
      <c r="P6798" s="262" t="n">
        <v>3300</v>
      </c>
      <c r="Q6798" s="262" t="n">
        <v>2500.875</v>
      </c>
      <c r="R6798" s="331" t="n">
        <f aca="false">A6798*F6798</f>
        <v>3.5</v>
      </c>
    </row>
    <row r="6799" s="1" customFormat="true" ht="12.75" hidden="false" customHeight="false" outlineLevel="0" collapsed="false">
      <c r="A6799" s="262" t="n">
        <v>5</v>
      </c>
      <c r="B6799" s="332" t="s">
        <v>5853</v>
      </c>
      <c r="C6799" s="332" t="s">
        <v>3414</v>
      </c>
      <c r="D6799" s="332" t="s">
        <v>5854</v>
      </c>
      <c r="E6799" s="262"/>
      <c r="F6799" s="331"/>
      <c r="G6799" s="333" t="n">
        <v>529</v>
      </c>
      <c r="H6799" s="333" t="n">
        <f aca="false">A6799*G6799*(1-H6795/100)</f>
        <v>2645</v>
      </c>
      <c r="I6799" s="334" t="n">
        <v>264.264</v>
      </c>
      <c r="J6799" s="334" t="n">
        <f aca="false">(A6799*I6799)/J6795*K6795</f>
        <v>1199.352</v>
      </c>
      <c r="K6799" s="335" t="n">
        <f aca="false">H6799-J6799</f>
        <v>1445.648</v>
      </c>
      <c r="L6799" s="330"/>
      <c r="M6799" s="262"/>
      <c r="N6799" s="262" t="n">
        <v>264.264</v>
      </c>
      <c r="O6799" s="262" t="n">
        <v>2.904</v>
      </c>
      <c r="P6799" s="262" t="n">
        <v>660.66</v>
      </c>
      <c r="Q6799" s="262" t="n">
        <v>528.528</v>
      </c>
      <c r="R6799" s="331" t="n">
        <f aca="false">A6799*F6799</f>
        <v>0</v>
      </c>
    </row>
    <row r="6800" s="1" customFormat="true" ht="12.75" hidden="false" customHeight="false" outlineLevel="0" collapsed="false">
      <c r="A6800" s="262" t="n">
        <v>5</v>
      </c>
      <c r="B6800" s="332" t="s">
        <v>5228</v>
      </c>
      <c r="C6800" s="332" t="s">
        <v>1720</v>
      </c>
      <c r="D6800" s="332" t="s">
        <v>5229</v>
      </c>
      <c r="E6800" s="262"/>
      <c r="F6800" s="331"/>
      <c r="G6800" s="333" t="n">
        <v>661</v>
      </c>
      <c r="H6800" s="333" t="n">
        <f aca="false">A6800*G6800*(1-H6795/100)</f>
        <v>3305</v>
      </c>
      <c r="I6800" s="334" t="n">
        <v>300.3</v>
      </c>
      <c r="J6800" s="334" t="n">
        <f aca="false">(A6800*I6800)/J6795*K6795</f>
        <v>1362.9</v>
      </c>
      <c r="K6800" s="335" t="n">
        <f aca="false">H6800-J6800</f>
        <v>1942.1</v>
      </c>
      <c r="L6800" s="330"/>
      <c r="M6800" s="262"/>
      <c r="N6800" s="262" t="n">
        <v>300.3</v>
      </c>
      <c r="O6800" s="262" t="n">
        <v>3.3</v>
      </c>
      <c r="P6800" s="262" t="n">
        <v>750.75</v>
      </c>
      <c r="Q6800" s="262" t="n">
        <v>660.66</v>
      </c>
      <c r="R6800" s="331" t="n">
        <f aca="false">A6800*F6800</f>
        <v>0</v>
      </c>
    </row>
    <row r="6801" s="1" customFormat="true" ht="12.75" hidden="false" customHeight="false" outlineLevel="0" collapsed="false">
      <c r="A6801" s="262"/>
      <c r="B6801" s="272" t="s">
        <v>1365</v>
      </c>
      <c r="C6801" s="332"/>
      <c r="D6801" s="332"/>
      <c r="E6801" s="262"/>
      <c r="F6801" s="331"/>
      <c r="G6801" s="333"/>
      <c r="H6801" s="333"/>
      <c r="I6801" s="334"/>
      <c r="J6801" s="334"/>
      <c r="K6801" s="335"/>
      <c r="L6801" s="330"/>
      <c r="M6801" s="262"/>
      <c r="N6801" s="262"/>
      <c r="O6801" s="262"/>
      <c r="P6801" s="262"/>
      <c r="Q6801" s="262"/>
      <c r="R6801" s="331"/>
    </row>
    <row r="6802" s="1" customFormat="true" ht="12.75" hidden="false" customHeight="false" outlineLevel="0" collapsed="false">
      <c r="A6802" s="262" t="n">
        <v>6</v>
      </c>
      <c r="B6802" s="332" t="s">
        <v>4310</v>
      </c>
      <c r="C6802" s="332" t="s">
        <v>4311</v>
      </c>
      <c r="D6802" s="332" t="s">
        <v>4312</v>
      </c>
      <c r="E6802" s="262"/>
      <c r="F6802" s="331"/>
      <c r="G6802" s="333" t="n">
        <v>950</v>
      </c>
      <c r="H6802" s="333" t="n">
        <f aca="false">A6802*G6802*(1-H6795/100)</f>
        <v>5700</v>
      </c>
      <c r="I6802" s="334" t="n">
        <v>780</v>
      </c>
      <c r="J6802" s="334" t="n">
        <f aca="false">(A6802*I6802)/J6795*K6795</f>
        <v>4248</v>
      </c>
      <c r="K6802" s="335" t="n">
        <f aca="false">H6802-J6802</f>
        <v>1452</v>
      </c>
      <c r="L6802" s="330"/>
      <c r="M6802" s="262"/>
      <c r="N6802" s="262" t="n">
        <v>780</v>
      </c>
      <c r="O6802" s="262" t="n">
        <v>8.57142857142857</v>
      </c>
      <c r="P6802" s="262" t="n">
        <v>1200</v>
      </c>
      <c r="Q6802" s="262" t="n">
        <v>950</v>
      </c>
      <c r="R6802" s="331" t="n">
        <f aca="false">A6802*F6802</f>
        <v>0</v>
      </c>
    </row>
    <row r="6803" s="1" customFormat="true" ht="12.75" hidden="false" customHeight="false" outlineLevel="0" collapsed="false">
      <c r="A6803" s="262" t="n">
        <v>5</v>
      </c>
      <c r="B6803" s="332" t="s">
        <v>2198</v>
      </c>
      <c r="C6803" s="332" t="s">
        <v>2199</v>
      </c>
      <c r="D6803" s="332" t="s">
        <v>2200</v>
      </c>
      <c r="E6803" s="262"/>
      <c r="F6803" s="331" t="n">
        <v>1.53</v>
      </c>
      <c r="G6803" s="333" t="n">
        <v>1007</v>
      </c>
      <c r="H6803" s="333" t="n">
        <f aca="false">A6803*G6803*(1-H6795/100)</f>
        <v>5035</v>
      </c>
      <c r="I6803" s="334" t="n">
        <v>671.58</v>
      </c>
      <c r="J6803" s="334" t="n">
        <f aca="false">(A6803*I6803)/J6795*K6795</f>
        <v>3047.94</v>
      </c>
      <c r="K6803" s="335" t="n">
        <f aca="false">H6803-J6803</f>
        <v>1987.06</v>
      </c>
      <c r="L6803" s="330"/>
      <c r="M6803" s="262"/>
      <c r="N6803" s="262" t="n">
        <v>671.58</v>
      </c>
      <c r="O6803" s="262" t="n">
        <v>7.38</v>
      </c>
      <c r="P6803" s="262" t="n">
        <v>1100</v>
      </c>
      <c r="Q6803" s="262" t="n">
        <v>1007.37</v>
      </c>
      <c r="R6803" s="331" t="n">
        <f aca="false">A6803*F6803</f>
        <v>7.65</v>
      </c>
    </row>
    <row r="6804" s="1" customFormat="true" ht="12.75" hidden="false" customHeight="false" outlineLevel="0" collapsed="false">
      <c r="A6804" s="262" t="n">
        <v>80</v>
      </c>
      <c r="B6804" s="332" t="s">
        <v>1801</v>
      </c>
      <c r="C6804" s="332" t="s">
        <v>1802</v>
      </c>
      <c r="D6804" s="332" t="s">
        <v>1803</v>
      </c>
      <c r="E6804" s="262"/>
      <c r="F6804" s="331" t="n">
        <v>0.01</v>
      </c>
      <c r="G6804" s="333" t="n">
        <v>21</v>
      </c>
      <c r="H6804" s="333" t="n">
        <f aca="false">A6804*G6804*(1-H6795/100)</f>
        <v>1680</v>
      </c>
      <c r="I6804" s="334" t="n">
        <v>15.795</v>
      </c>
      <c r="J6804" s="334" t="n">
        <f aca="false">(A6804*I6804)/J6795*K6795</f>
        <v>1146.96</v>
      </c>
      <c r="K6804" s="335" t="n">
        <f aca="false">H6804-J6804</f>
        <v>533.04</v>
      </c>
      <c r="L6804" s="330"/>
      <c r="M6804" s="262"/>
      <c r="N6804" s="262" t="n">
        <v>15.795</v>
      </c>
      <c r="O6804" s="262" t="n">
        <v>0.18</v>
      </c>
      <c r="P6804" s="262" t="n">
        <v>30</v>
      </c>
      <c r="Q6804" s="262" t="n">
        <v>21.3233</v>
      </c>
      <c r="R6804" s="331" t="n">
        <f aca="false">A6804*F6804</f>
        <v>0.8</v>
      </c>
    </row>
    <row r="6805" s="1" customFormat="true" ht="12.75" hidden="false" customHeight="false" outlineLevel="0" collapsed="false">
      <c r="A6805" s="262" t="n">
        <v>80</v>
      </c>
      <c r="B6805" s="332" t="s">
        <v>2858</v>
      </c>
      <c r="C6805" s="332" t="s">
        <v>1802</v>
      </c>
      <c r="D6805" s="332" t="s">
        <v>2859</v>
      </c>
      <c r="E6805" s="262"/>
      <c r="F6805" s="331" t="n">
        <v>0.01</v>
      </c>
      <c r="G6805" s="333" t="n">
        <v>29</v>
      </c>
      <c r="H6805" s="333" t="n">
        <f aca="false">A6805*G6805*(1-H6795/100)</f>
        <v>2320</v>
      </c>
      <c r="I6805" s="334" t="n">
        <v>22.815</v>
      </c>
      <c r="J6805" s="334" t="n">
        <f aca="false">(A6805*I6805)/J6795*K6795</f>
        <v>1656.72</v>
      </c>
      <c r="K6805" s="335" t="n">
        <f aca="false">H6805-J6805</f>
        <v>663.28</v>
      </c>
      <c r="L6805" s="330"/>
      <c r="M6805" s="262"/>
      <c r="N6805" s="262" t="n">
        <v>22.815</v>
      </c>
      <c r="O6805" s="262" t="n">
        <v>0.26</v>
      </c>
      <c r="P6805" s="262" t="n">
        <v>40</v>
      </c>
      <c r="Q6805" s="262" t="n">
        <v>28.5188</v>
      </c>
      <c r="R6805" s="331" t="n">
        <f aca="false">A6805*F6805</f>
        <v>0.8</v>
      </c>
    </row>
    <row r="6806" s="1" customFormat="true" ht="12.75" hidden="false" customHeight="false" outlineLevel="0" collapsed="false">
      <c r="A6806" s="262" t="n">
        <v>80</v>
      </c>
      <c r="B6806" s="332" t="s">
        <v>2860</v>
      </c>
      <c r="C6806" s="332" t="s">
        <v>1802</v>
      </c>
      <c r="D6806" s="332" t="s">
        <v>2861</v>
      </c>
      <c r="E6806" s="262"/>
      <c r="F6806" s="331" t="n">
        <v>0.01</v>
      </c>
      <c r="G6806" s="333" t="n">
        <v>29</v>
      </c>
      <c r="H6806" s="333" t="n">
        <f aca="false">A6806*G6806*(1-H6795/100)</f>
        <v>2320</v>
      </c>
      <c r="I6806" s="334" t="n">
        <v>22.815</v>
      </c>
      <c r="J6806" s="334" t="n">
        <f aca="false">(A6806*I6806)/J6795*K6795</f>
        <v>1656.72</v>
      </c>
      <c r="K6806" s="335" t="n">
        <f aca="false">H6806-J6806</f>
        <v>663.28</v>
      </c>
      <c r="L6806" s="330"/>
      <c r="M6806" s="262"/>
      <c r="N6806" s="262" t="n">
        <v>22.815</v>
      </c>
      <c r="O6806" s="262" t="n">
        <v>0.26</v>
      </c>
      <c r="P6806" s="262" t="n">
        <v>40</v>
      </c>
      <c r="Q6806" s="262" t="n">
        <v>28.5188</v>
      </c>
      <c r="R6806" s="331" t="n">
        <f aca="false">A6806*F6806</f>
        <v>0.8</v>
      </c>
    </row>
    <row r="6807" s="1" customFormat="true" ht="12.75" hidden="false" customHeight="false" outlineLevel="0" collapsed="false">
      <c r="A6807" s="262" t="n">
        <v>30</v>
      </c>
      <c r="B6807" s="332" t="s">
        <v>5265</v>
      </c>
      <c r="C6807" s="332" t="s">
        <v>1771</v>
      </c>
      <c r="D6807" s="332" t="s">
        <v>1772</v>
      </c>
      <c r="E6807" s="262"/>
      <c r="F6807" s="331" t="n">
        <v>0.08</v>
      </c>
      <c r="G6807" s="333" t="n">
        <v>190</v>
      </c>
      <c r="H6807" s="333" t="n">
        <f aca="false">A6807*G6807*(1-H6795/100)</f>
        <v>5700</v>
      </c>
      <c r="I6807" s="334" t="n">
        <v>140.4</v>
      </c>
      <c r="J6807" s="334" t="n">
        <f aca="false">(A6807*I6807)/J6795*K6795</f>
        <v>3823.2</v>
      </c>
      <c r="K6807" s="335" t="n">
        <f aca="false">H6807-J6807</f>
        <v>1876.8</v>
      </c>
      <c r="L6807" s="330"/>
      <c r="M6807" s="262"/>
      <c r="N6807" s="262" t="n">
        <v>140.4</v>
      </c>
      <c r="O6807" s="262" t="n">
        <v>1.6</v>
      </c>
      <c r="P6807" s="262" t="n">
        <v>210</v>
      </c>
      <c r="Q6807" s="262" t="n">
        <v>189.54</v>
      </c>
      <c r="R6807" s="331" t="n">
        <f aca="false">A6807*F6807</f>
        <v>2.4</v>
      </c>
    </row>
    <row r="6808" s="1" customFormat="true" ht="12.75" hidden="false" customHeight="false" outlineLevel="0" collapsed="false">
      <c r="A6808" s="336" t="n">
        <f aca="false">SUM(A6797:A6807)</f>
        <v>294</v>
      </c>
      <c r="B6808" s="336" t="s">
        <v>377</v>
      </c>
      <c r="C6808" s="336"/>
      <c r="D6808" s="336"/>
      <c r="E6808" s="336"/>
      <c r="F6808" s="337" t="n">
        <f aca="false">R6808</f>
        <v>20.95</v>
      </c>
      <c r="G6808" s="338"/>
      <c r="H6808" s="339" t="n">
        <f aca="false">SUM(H6797:H6807)</f>
        <v>35606</v>
      </c>
      <c r="I6808" s="340"/>
      <c r="J6808" s="341" t="n">
        <f aca="false">SUM(J6797:J6807)</f>
        <v>21487.092</v>
      </c>
      <c r="K6808" s="335" t="n">
        <f aca="false">SUM(K6797:K6807)</f>
        <v>14118.908</v>
      </c>
      <c r="L6808" s="330"/>
      <c r="M6808" s="262"/>
      <c r="N6808" s="262"/>
      <c r="O6808" s="262"/>
      <c r="P6808" s="262"/>
      <c r="Q6808" s="262"/>
      <c r="R6808" s="331" t="n">
        <f aca="false">SUM(R6797:R6807)</f>
        <v>20.95</v>
      </c>
    </row>
    <row r="6809" s="1" customFormat="true" ht="12.75" hidden="false" customHeight="false" outlineLevel="0" collapsed="false">
      <c r="A6809" s="262"/>
      <c r="B6809" s="272" t="s">
        <v>914</v>
      </c>
      <c r="C6809" s="342"/>
      <c r="D6809" s="342"/>
      <c r="E6809" s="262"/>
      <c r="F6809" s="262"/>
      <c r="G6809" s="333"/>
      <c r="H6809" s="343" t="n">
        <v>0</v>
      </c>
      <c r="I6809" s="344" t="n">
        <f aca="false">K6810/J6810</f>
        <v>0.657087892582207</v>
      </c>
      <c r="J6809" s="345"/>
      <c r="K6809" s="335"/>
      <c r="L6809" s="330"/>
      <c r="M6809" s="262"/>
      <c r="N6809" s="262"/>
      <c r="O6809" s="262"/>
      <c r="P6809" s="262"/>
      <c r="Q6809" s="262"/>
      <c r="R6809" s="331"/>
    </row>
    <row r="6810" s="1" customFormat="true" ht="13.5" hidden="false" customHeight="false" outlineLevel="0" collapsed="false">
      <c r="A6810" s="346"/>
      <c r="B6810" s="346" t="s">
        <v>915</v>
      </c>
      <c r="C6810" s="346"/>
      <c r="D6810" s="346"/>
      <c r="E6810" s="346"/>
      <c r="F6810" s="347"/>
      <c r="G6810" s="348"/>
      <c r="H6810" s="349" t="n">
        <f aca="false">SUM(H6808:H6809)</f>
        <v>35606</v>
      </c>
      <c r="I6810" s="350" t="n">
        <f aca="false">K6810/H6810</f>
        <v>0.396531708139078</v>
      </c>
      <c r="J6810" s="351" t="n">
        <f aca="false">SUM(J6808:J6809)</f>
        <v>21487.092</v>
      </c>
      <c r="K6810" s="352" t="n">
        <f aca="false">H6810-J6810</f>
        <v>14118.908</v>
      </c>
      <c r="L6810" s="330"/>
      <c r="M6810" s="262"/>
      <c r="N6810" s="262"/>
      <c r="O6810" s="262"/>
      <c r="P6810" s="262"/>
      <c r="Q6810" s="262"/>
      <c r="R6810" s="331"/>
    </row>
    <row r="6811" s="1" customFormat="true" ht="13.5" hidden="false" customHeight="false" outlineLevel="0" collapsed="false">
      <c r="A6811" s="262"/>
      <c r="B6811" s="272"/>
      <c r="C6811" s="342"/>
      <c r="D6811" s="342"/>
      <c r="E6811" s="262"/>
      <c r="F6811" s="262"/>
      <c r="G6811" s="262"/>
      <c r="H6811" s="262"/>
      <c r="I6811" s="354"/>
      <c r="J6811" s="354"/>
      <c r="K6811" s="355"/>
      <c r="L6811" s="330"/>
      <c r="M6811" s="262"/>
      <c r="N6811" s="262"/>
      <c r="O6811" s="262"/>
      <c r="P6811" s="262"/>
      <c r="Q6811" s="262"/>
      <c r="R6811" s="331"/>
    </row>
    <row r="6812" s="1" customFormat="true" ht="13.5" hidden="false" customHeight="false" outlineLevel="0" collapsed="false">
      <c r="A6812" s="322"/>
      <c r="B6812" s="272" t="s">
        <v>5855</v>
      </c>
      <c r="C6812" s="324"/>
      <c r="D6812" s="342"/>
      <c r="E6812" s="322"/>
      <c r="F6812" s="322" t="s">
        <v>5851</v>
      </c>
      <c r="G6812" s="325" t="n">
        <v>42824</v>
      </c>
      <c r="H6812" s="326" t="n">
        <v>0</v>
      </c>
      <c r="I6812" s="327" t="s">
        <v>358</v>
      </c>
      <c r="J6812" s="328" t="n">
        <v>65</v>
      </c>
      <c r="K6812" s="329" t="n">
        <v>59</v>
      </c>
      <c r="L6812" s="330"/>
      <c r="M6812" s="262"/>
      <c r="N6812" s="262"/>
      <c r="O6812" s="262"/>
      <c r="P6812" s="262"/>
      <c r="Q6812" s="262"/>
      <c r="R6812" s="331"/>
    </row>
    <row r="6813" s="1" customFormat="true" ht="12.75" hidden="false" customHeight="false" outlineLevel="0" collapsed="false">
      <c r="A6813" s="262" t="n">
        <v>10</v>
      </c>
      <c r="B6813" s="332" t="s">
        <v>839</v>
      </c>
      <c r="C6813" s="332" t="s">
        <v>833</v>
      </c>
      <c r="D6813" s="332" t="s">
        <v>1317</v>
      </c>
      <c r="E6813" s="262"/>
      <c r="F6813" s="331" t="n">
        <v>0.11</v>
      </c>
      <c r="G6813" s="333" t="n">
        <v>53</v>
      </c>
      <c r="H6813" s="333" t="n">
        <f aca="false">A6813*G6813*(1-H6812/100)</f>
        <v>530</v>
      </c>
      <c r="I6813" s="334" t="n">
        <v>35.1</v>
      </c>
      <c r="J6813" s="334" t="n">
        <f aca="false">(A6813*I6813)/J6812*K6812</f>
        <v>318.6</v>
      </c>
      <c r="K6813" s="335" t="n">
        <f aca="false">H6813-J6813</f>
        <v>211.4</v>
      </c>
      <c r="L6813" s="330"/>
      <c r="M6813" s="262"/>
      <c r="N6813" s="262" t="n">
        <v>35.1</v>
      </c>
      <c r="O6813" s="262" t="n">
        <v>0.4</v>
      </c>
      <c r="P6813" s="262" t="n">
        <v>52.65</v>
      </c>
      <c r="Q6813" s="262" t="n">
        <v>52.65</v>
      </c>
      <c r="R6813" s="331" t="n">
        <f aca="false">A6813*F6813</f>
        <v>1.1</v>
      </c>
    </row>
    <row r="6814" s="1" customFormat="true" ht="12.75" hidden="false" customHeight="false" outlineLevel="0" collapsed="false">
      <c r="A6814" s="262" t="n">
        <v>10</v>
      </c>
      <c r="B6814" s="332" t="s">
        <v>846</v>
      </c>
      <c r="C6814" s="332" t="s">
        <v>842</v>
      </c>
      <c r="D6814" s="332" t="s">
        <v>1328</v>
      </c>
      <c r="E6814" s="262"/>
      <c r="F6814" s="331" t="n">
        <v>0.04</v>
      </c>
      <c r="G6814" s="333" t="n">
        <v>42</v>
      </c>
      <c r="H6814" s="333" t="n">
        <f aca="false">A6814*G6814*(1-H6812/100)</f>
        <v>420</v>
      </c>
      <c r="I6814" s="334" t="n">
        <v>26.325</v>
      </c>
      <c r="J6814" s="334" t="n">
        <f aca="false">(A6814*I6814)/J6812*K6812</f>
        <v>238.95</v>
      </c>
      <c r="K6814" s="335" t="n">
        <f aca="false">H6814-J6814</f>
        <v>181.05</v>
      </c>
      <c r="L6814" s="330"/>
      <c r="M6814" s="262"/>
      <c r="N6814" s="262" t="n">
        <v>26.325</v>
      </c>
      <c r="O6814" s="262" t="n">
        <v>0.3</v>
      </c>
      <c r="P6814" s="262" t="n">
        <v>80</v>
      </c>
      <c r="Q6814" s="262" t="n">
        <v>42.12</v>
      </c>
      <c r="R6814" s="331" t="n">
        <f aca="false">A6814*F6814</f>
        <v>0.4</v>
      </c>
    </row>
    <row r="6815" s="1" customFormat="true" ht="12.75" hidden="false" customHeight="false" outlineLevel="0" collapsed="false">
      <c r="A6815" s="262" t="n">
        <v>1</v>
      </c>
      <c r="B6815" s="332" t="s">
        <v>4024</v>
      </c>
      <c r="C6815" s="332" t="s">
        <v>4025</v>
      </c>
      <c r="D6815" s="332" t="s">
        <v>4026</v>
      </c>
      <c r="E6815" s="262"/>
      <c r="F6815" s="331"/>
      <c r="G6815" s="333" t="n">
        <v>765</v>
      </c>
      <c r="H6815" s="333" t="n">
        <f aca="false">A6815*G6815*(1-H6812/100)</f>
        <v>765</v>
      </c>
      <c r="I6815" s="334" t="n">
        <v>566.865</v>
      </c>
      <c r="J6815" s="334" t="n">
        <f aca="false">(A6815*I6815)/J6812*K6812</f>
        <v>514.539</v>
      </c>
      <c r="K6815" s="335" t="n">
        <f aca="false">H6815-J6815</f>
        <v>250.461</v>
      </c>
      <c r="L6815" s="330"/>
      <c r="M6815" s="262"/>
      <c r="N6815" s="262" t="n">
        <v>566.865</v>
      </c>
      <c r="O6815" s="262" t="n">
        <v>6.46</v>
      </c>
      <c r="P6815" s="262" t="n">
        <v>850.2975</v>
      </c>
      <c r="Q6815" s="262" t="n">
        <v>765.2678</v>
      </c>
      <c r="R6815" s="331" t="n">
        <f aca="false">A6815*F6815</f>
        <v>0</v>
      </c>
    </row>
    <row r="6816" s="1" customFormat="true" ht="12.75" hidden="false" customHeight="false" outlineLevel="0" collapsed="false">
      <c r="A6816" s="262" t="n">
        <v>2</v>
      </c>
      <c r="B6816" s="332" t="s">
        <v>1613</v>
      </c>
      <c r="C6816" s="332" t="s">
        <v>1532</v>
      </c>
      <c r="D6816" s="332" t="s">
        <v>1614</v>
      </c>
      <c r="E6816" s="262"/>
      <c r="F6816" s="331" t="n">
        <v>0.38</v>
      </c>
      <c r="G6816" s="333" t="n">
        <v>131</v>
      </c>
      <c r="H6816" s="333" t="n">
        <f aca="false">A6816*G6816*(1-H6812/100)</f>
        <v>262</v>
      </c>
      <c r="I6816" s="334" t="n">
        <v>88.4</v>
      </c>
      <c r="J6816" s="334" t="n">
        <f aca="false">(A6816*I6816)/J6812*K6812</f>
        <v>160.48</v>
      </c>
      <c r="K6816" s="335" t="n">
        <f aca="false">H6816-J6816</f>
        <v>101.52</v>
      </c>
      <c r="L6816" s="330"/>
      <c r="M6816" s="262"/>
      <c r="N6816" s="262" t="n">
        <v>88.4</v>
      </c>
      <c r="O6816" s="262" t="n">
        <v>0.8</v>
      </c>
      <c r="P6816" s="262" t="n">
        <v>300</v>
      </c>
      <c r="Q6816" s="262" t="n">
        <v>131</v>
      </c>
      <c r="R6816" s="331" t="n">
        <f aca="false">A6816*F6816</f>
        <v>0.76</v>
      </c>
    </row>
    <row r="6817" s="1" customFormat="true" ht="12.75" hidden="false" customHeight="false" outlineLevel="0" collapsed="false">
      <c r="A6817" s="262" t="n">
        <v>2</v>
      </c>
      <c r="B6817" s="332" t="s">
        <v>1615</v>
      </c>
      <c r="C6817" s="332" t="s">
        <v>1532</v>
      </c>
      <c r="D6817" s="332" t="s">
        <v>1616</v>
      </c>
      <c r="E6817" s="262"/>
      <c r="F6817" s="331" t="n">
        <v>0.3</v>
      </c>
      <c r="G6817" s="333" t="n">
        <v>225</v>
      </c>
      <c r="H6817" s="333" t="n">
        <f aca="false">A6817*G6817*(1-H6812/100)</f>
        <v>450</v>
      </c>
      <c r="I6817" s="334" t="n">
        <v>158.015</v>
      </c>
      <c r="J6817" s="334" t="n">
        <f aca="false">(A6817*I6817)/J6812*K6812</f>
        <v>286.858</v>
      </c>
      <c r="K6817" s="335" t="n">
        <f aca="false">H6817-J6817</f>
        <v>163.142</v>
      </c>
      <c r="L6817" s="330"/>
      <c r="M6817" s="262"/>
      <c r="N6817" s="262" t="n">
        <v>158.015</v>
      </c>
      <c r="O6817" s="262" t="n">
        <v>1.43</v>
      </c>
      <c r="P6817" s="262" t="n">
        <v>500</v>
      </c>
      <c r="Q6817" s="262" t="n">
        <v>225</v>
      </c>
      <c r="R6817" s="331" t="n">
        <f aca="false">A6817*F6817</f>
        <v>0.6</v>
      </c>
    </row>
    <row r="6818" s="1" customFormat="true" ht="12.75" hidden="false" customHeight="false" outlineLevel="0" collapsed="false">
      <c r="A6818" s="262" t="n">
        <v>2</v>
      </c>
      <c r="B6818" s="332" t="s">
        <v>2047</v>
      </c>
      <c r="C6818" s="332" t="s">
        <v>1532</v>
      </c>
      <c r="D6818" s="332" t="s">
        <v>2048</v>
      </c>
      <c r="E6818" s="262"/>
      <c r="F6818" s="331" t="n">
        <v>0.69</v>
      </c>
      <c r="G6818" s="333" t="n">
        <v>225</v>
      </c>
      <c r="H6818" s="333" t="n">
        <f aca="false">A6818*G6818*(1-H6812/100)</f>
        <v>450</v>
      </c>
      <c r="I6818" s="334" t="n">
        <v>158.015</v>
      </c>
      <c r="J6818" s="334" t="n">
        <f aca="false">(A6818*I6818)/J6812*K6812</f>
        <v>286.858</v>
      </c>
      <c r="K6818" s="335" t="n">
        <f aca="false">H6818-J6818</f>
        <v>163.142</v>
      </c>
      <c r="L6818" s="330"/>
      <c r="M6818" s="262"/>
      <c r="N6818" s="262" t="n">
        <v>158.015</v>
      </c>
      <c r="O6818" s="262" t="n">
        <v>1.43</v>
      </c>
      <c r="P6818" s="262" t="n">
        <v>500</v>
      </c>
      <c r="Q6818" s="262" t="n">
        <v>225</v>
      </c>
      <c r="R6818" s="331" t="n">
        <f aca="false">A6818*F6818</f>
        <v>1.38</v>
      </c>
    </row>
    <row r="6819" s="1" customFormat="true" ht="12.75" hidden="false" customHeight="false" outlineLevel="0" collapsed="false">
      <c r="A6819" s="262" t="n">
        <v>1</v>
      </c>
      <c r="B6819" s="332" t="s">
        <v>3311</v>
      </c>
      <c r="C6819" s="332" t="s">
        <v>3312</v>
      </c>
      <c r="D6819" s="332" t="s">
        <v>2716</v>
      </c>
      <c r="E6819" s="262"/>
      <c r="F6819" s="331" t="n">
        <v>4</v>
      </c>
      <c r="G6819" s="333" t="n">
        <v>1566</v>
      </c>
      <c r="H6819" s="333" t="n">
        <f aca="false">A6819*G6819*(1-H6812/100)</f>
        <v>1566</v>
      </c>
      <c r="I6819" s="334" t="n">
        <v>1080</v>
      </c>
      <c r="J6819" s="334" t="n">
        <f aca="false">(A6819*I6819)/J6812*K6812</f>
        <v>980.307692307692</v>
      </c>
      <c r="K6819" s="335" t="n">
        <f aca="false">H6819-J6819</f>
        <v>585.692307692308</v>
      </c>
      <c r="L6819" s="330"/>
      <c r="M6819" s="262"/>
      <c r="N6819" s="262" t="n">
        <v>1080</v>
      </c>
      <c r="O6819" s="262" t="n">
        <v>11.0769230769231</v>
      </c>
      <c r="P6819" s="262" t="n">
        <v>2800</v>
      </c>
      <c r="Q6819" s="262" t="n">
        <v>1566</v>
      </c>
      <c r="R6819" s="331" t="n">
        <f aca="false">A6819*F6819</f>
        <v>4</v>
      </c>
    </row>
    <row r="6820" s="1" customFormat="true" ht="12.75" hidden="false" customHeight="false" outlineLevel="0" collapsed="false">
      <c r="A6820" s="262" t="n">
        <v>5</v>
      </c>
      <c r="B6820" s="332" t="s">
        <v>4988</v>
      </c>
      <c r="C6820" s="332" t="s">
        <v>4989</v>
      </c>
      <c r="D6820" s="332" t="s">
        <v>3679</v>
      </c>
      <c r="E6820" s="262"/>
      <c r="F6820" s="331" t="n">
        <v>4.2</v>
      </c>
      <c r="G6820" s="333" t="n">
        <v>2444</v>
      </c>
      <c r="H6820" s="333" t="n">
        <f aca="false">A6820*G6820*(1-H6812/100)</f>
        <v>12220</v>
      </c>
      <c r="I6820" s="334" t="n">
        <v>1576.575</v>
      </c>
      <c r="J6820" s="334" t="n">
        <f aca="false">(A6820*I6820)/J6812*K6812</f>
        <v>7155.225</v>
      </c>
      <c r="K6820" s="335" t="n">
        <f aca="false">H6820-J6820</f>
        <v>5064.775</v>
      </c>
      <c r="L6820" s="330"/>
      <c r="M6820" s="262"/>
      <c r="N6820" s="262" t="n">
        <v>1576.575</v>
      </c>
      <c r="O6820" s="262" t="n">
        <v>16.17</v>
      </c>
      <c r="P6820" s="262" t="n">
        <v>3100</v>
      </c>
      <c r="Q6820" s="262" t="n">
        <v>2444</v>
      </c>
      <c r="R6820" s="331" t="n">
        <f aca="false">A6820*F6820</f>
        <v>21</v>
      </c>
    </row>
    <row r="6821" s="1" customFormat="true" ht="12.75" hidden="false" customHeight="false" outlineLevel="0" collapsed="false">
      <c r="A6821" s="262" t="n">
        <v>2</v>
      </c>
      <c r="B6821" s="332" t="s">
        <v>1552</v>
      </c>
      <c r="C6821" s="332" t="s">
        <v>1553</v>
      </c>
      <c r="D6821" s="332" t="s">
        <v>1554</v>
      </c>
      <c r="E6821" s="262"/>
      <c r="F6821" s="331" t="n">
        <v>4.6</v>
      </c>
      <c r="G6821" s="333" t="n">
        <v>1777</v>
      </c>
      <c r="H6821" s="333" t="n">
        <f aca="false">A6821*G6821*(1-H6812/100)</f>
        <v>3554</v>
      </c>
      <c r="I6821" s="334" t="n">
        <v>1316.25</v>
      </c>
      <c r="J6821" s="334" t="n">
        <f aca="false">(A6821*I6821)/J6812*K6812</f>
        <v>2389.5</v>
      </c>
      <c r="K6821" s="335" t="n">
        <f aca="false">H6821-J6821</f>
        <v>1164.5</v>
      </c>
      <c r="L6821" s="330"/>
      <c r="M6821" s="262"/>
      <c r="N6821" s="262" t="n">
        <v>1316.25</v>
      </c>
      <c r="O6821" s="262" t="n">
        <v>15</v>
      </c>
      <c r="P6821" s="262" t="n">
        <v>2370</v>
      </c>
      <c r="Q6821" s="262" t="n">
        <v>1777</v>
      </c>
      <c r="R6821" s="331" t="n">
        <f aca="false">A6821*F6821</f>
        <v>9.2</v>
      </c>
    </row>
    <row r="6822" s="1" customFormat="true" ht="12.75" hidden="false" customHeight="false" outlineLevel="0" collapsed="false">
      <c r="A6822" s="262" t="n">
        <v>6</v>
      </c>
      <c r="B6822" s="332" t="s">
        <v>3230</v>
      </c>
      <c r="C6822" s="332" t="s">
        <v>3231</v>
      </c>
      <c r="D6822" s="332" t="s">
        <v>3232</v>
      </c>
      <c r="E6822" s="262"/>
      <c r="F6822" s="331" t="n">
        <v>0.75</v>
      </c>
      <c r="G6822" s="333" t="n">
        <v>490</v>
      </c>
      <c r="H6822" s="333" t="n">
        <f aca="false">A6822*G6822*(1-H6812/100)</f>
        <v>2940</v>
      </c>
      <c r="I6822" s="334" t="n">
        <v>363.285</v>
      </c>
      <c r="J6822" s="334" t="n">
        <f aca="false">(A6822*I6822)/J6812*K6812</f>
        <v>1978.506</v>
      </c>
      <c r="K6822" s="335" t="n">
        <f aca="false">H6822-J6822</f>
        <v>961.494</v>
      </c>
      <c r="L6822" s="330"/>
      <c r="M6822" s="262"/>
      <c r="N6822" s="262" t="n">
        <v>363.285</v>
      </c>
      <c r="O6822" s="262" t="n">
        <v>4.14</v>
      </c>
      <c r="P6822" s="262" t="n">
        <v>650</v>
      </c>
      <c r="Q6822" s="262" t="n">
        <v>490</v>
      </c>
      <c r="R6822" s="331" t="n">
        <f aca="false">A6822*F6822</f>
        <v>4.5</v>
      </c>
    </row>
    <row r="6823" s="1" customFormat="true" ht="12.75" hidden="false" customHeight="false" outlineLevel="0" collapsed="false">
      <c r="A6823" s="262" t="n">
        <v>2</v>
      </c>
      <c r="B6823" s="332" t="s">
        <v>3677</v>
      </c>
      <c r="C6823" s="332" t="s">
        <v>2295</v>
      </c>
      <c r="D6823" s="332" t="s">
        <v>3678</v>
      </c>
      <c r="E6823" s="262"/>
      <c r="F6823" s="331" t="n">
        <v>1.44</v>
      </c>
      <c r="G6823" s="333" t="n">
        <v>1066</v>
      </c>
      <c r="H6823" s="333" t="n">
        <f aca="false">A6823*G6823*(1-H6812/100)</f>
        <v>2132</v>
      </c>
      <c r="I6823" s="334" t="n">
        <v>789.75</v>
      </c>
      <c r="J6823" s="334" t="n">
        <f aca="false">(A6823*I6823)/J6812*K6812</f>
        <v>1433.7</v>
      </c>
      <c r="K6823" s="335" t="n">
        <f aca="false">H6823-J6823</f>
        <v>698.3</v>
      </c>
      <c r="L6823" s="330"/>
      <c r="M6823" s="262"/>
      <c r="N6823" s="262" t="n">
        <v>789.75</v>
      </c>
      <c r="O6823" s="262" t="n">
        <v>9</v>
      </c>
      <c r="P6823" s="262" t="n">
        <v>1420</v>
      </c>
      <c r="Q6823" s="262" t="n">
        <v>1066</v>
      </c>
      <c r="R6823" s="331" t="n">
        <f aca="false">A6823*F6823</f>
        <v>2.88</v>
      </c>
    </row>
    <row r="6824" s="1" customFormat="true" ht="12.75" hidden="false" customHeight="false" outlineLevel="0" collapsed="false">
      <c r="A6824" s="262" t="n">
        <v>2</v>
      </c>
      <c r="B6824" s="332" t="s">
        <v>2297</v>
      </c>
      <c r="C6824" s="332" t="s">
        <v>1553</v>
      </c>
      <c r="D6824" s="332" t="s">
        <v>3679</v>
      </c>
      <c r="E6824" s="262"/>
      <c r="F6824" s="331" t="n">
        <v>4.2</v>
      </c>
      <c r="G6824" s="333" t="n">
        <v>2685</v>
      </c>
      <c r="H6824" s="333" t="n">
        <f aca="false">A6824*G6824*(1-H6812/100)</f>
        <v>5370</v>
      </c>
      <c r="I6824" s="334" t="n">
        <v>1790.1</v>
      </c>
      <c r="J6824" s="334" t="n">
        <f aca="false">(A6824*I6824)/J6812*K6812</f>
        <v>3249.72</v>
      </c>
      <c r="K6824" s="335" t="n">
        <f aca="false">H6824-J6824</f>
        <v>2120.28</v>
      </c>
      <c r="L6824" s="330"/>
      <c r="M6824" s="262"/>
      <c r="N6824" s="262" t="n">
        <v>1790.1</v>
      </c>
      <c r="O6824" s="262" t="n">
        <v>20.4</v>
      </c>
      <c r="P6824" s="262" t="n">
        <v>3220</v>
      </c>
      <c r="Q6824" s="262" t="n">
        <v>2685</v>
      </c>
      <c r="R6824" s="331" t="n">
        <f aca="false">A6824*F6824</f>
        <v>8.4</v>
      </c>
    </row>
    <row r="6825" s="1" customFormat="true" ht="12.75" hidden="false" customHeight="false" outlineLevel="0" collapsed="false">
      <c r="A6825" s="262" t="n">
        <v>6</v>
      </c>
      <c r="B6825" s="332" t="s">
        <v>2618</v>
      </c>
      <c r="C6825" s="332" t="s">
        <v>1806</v>
      </c>
      <c r="D6825" s="332" t="s">
        <v>2619</v>
      </c>
      <c r="E6825" s="262"/>
      <c r="F6825" s="331" t="n">
        <v>0.96</v>
      </c>
      <c r="G6825" s="333" t="n">
        <v>829</v>
      </c>
      <c r="H6825" s="333" t="n">
        <f aca="false">A6825*G6825*(1-H6812/100)</f>
        <v>4974</v>
      </c>
      <c r="I6825" s="334" t="n">
        <v>614.25</v>
      </c>
      <c r="J6825" s="334" t="n">
        <f aca="false">(A6825*I6825)/J6812*K6812</f>
        <v>3345.3</v>
      </c>
      <c r="K6825" s="335" t="n">
        <f aca="false">H6825-J6825</f>
        <v>1628.7</v>
      </c>
      <c r="L6825" s="330"/>
      <c r="M6825" s="262"/>
      <c r="N6825" s="262" t="n">
        <v>614.25</v>
      </c>
      <c r="O6825" s="262" t="n">
        <v>7</v>
      </c>
      <c r="P6825" s="262" t="n">
        <v>1110</v>
      </c>
      <c r="Q6825" s="262" t="n">
        <v>829</v>
      </c>
      <c r="R6825" s="331" t="n">
        <f aca="false">A6825*F6825</f>
        <v>5.76</v>
      </c>
    </row>
    <row r="6826" s="1" customFormat="true" ht="12.75" hidden="false" customHeight="false" outlineLevel="0" collapsed="false">
      <c r="A6826" s="262" t="n">
        <v>20</v>
      </c>
      <c r="B6826" s="332" t="s">
        <v>2597</v>
      </c>
      <c r="C6826" s="332" t="s">
        <v>2598</v>
      </c>
      <c r="D6826" s="332" t="s">
        <v>2599</v>
      </c>
      <c r="E6826" s="262"/>
      <c r="F6826" s="331" t="n">
        <v>1.23</v>
      </c>
      <c r="G6826" s="333" t="n">
        <v>474</v>
      </c>
      <c r="H6826" s="333" t="n">
        <f aca="false">A6826*G6826*(1-H6812/100)</f>
        <v>9480</v>
      </c>
      <c r="I6826" s="334" t="n">
        <v>351</v>
      </c>
      <c r="J6826" s="334" t="n">
        <f aca="false">(A6826*I6826)/J6812*K6812</f>
        <v>6372</v>
      </c>
      <c r="K6826" s="335" t="n">
        <f aca="false">H6826-J6826</f>
        <v>3108</v>
      </c>
      <c r="L6826" s="330"/>
      <c r="M6826" s="262"/>
      <c r="N6826" s="262" t="n">
        <v>351</v>
      </c>
      <c r="O6826" s="262" t="n">
        <v>4</v>
      </c>
      <c r="P6826" s="262" t="n">
        <v>702</v>
      </c>
      <c r="Q6826" s="262" t="n">
        <v>474</v>
      </c>
      <c r="R6826" s="331" t="n">
        <f aca="false">A6826*F6826</f>
        <v>24.6</v>
      </c>
    </row>
    <row r="6827" s="1" customFormat="true" ht="12.75" hidden="false" customHeight="false" outlineLevel="0" collapsed="false">
      <c r="A6827" s="262" t="n">
        <v>2</v>
      </c>
      <c r="B6827" s="332" t="s">
        <v>2076</v>
      </c>
      <c r="C6827" s="332" t="s">
        <v>2077</v>
      </c>
      <c r="D6827" s="332" t="s">
        <v>2078</v>
      </c>
      <c r="E6827" s="262"/>
      <c r="F6827" s="331" t="n">
        <v>1.16</v>
      </c>
      <c r="G6827" s="333" t="n">
        <v>447</v>
      </c>
      <c r="H6827" s="333" t="n">
        <f aca="false">A6827*G6827*(1-H6812/100)</f>
        <v>894</v>
      </c>
      <c r="I6827" s="334" t="n">
        <v>319.41</v>
      </c>
      <c r="J6827" s="334" t="n">
        <f aca="false">(A6827*I6827)/J6812*K6812</f>
        <v>579.852</v>
      </c>
      <c r="K6827" s="335" t="n">
        <f aca="false">H6827-J6827</f>
        <v>314.148</v>
      </c>
      <c r="L6827" s="330"/>
      <c r="M6827" s="262"/>
      <c r="N6827" s="262" t="n">
        <v>319.41</v>
      </c>
      <c r="O6827" s="262" t="n">
        <v>3.64</v>
      </c>
      <c r="P6827" s="262" t="n">
        <v>638.82</v>
      </c>
      <c r="Q6827" s="262" t="n">
        <v>447</v>
      </c>
      <c r="R6827" s="331" t="n">
        <f aca="false">A6827*F6827</f>
        <v>2.32</v>
      </c>
    </row>
    <row r="6828" s="1" customFormat="true" ht="12.75" hidden="false" customHeight="false" outlineLevel="0" collapsed="false">
      <c r="A6828" s="262" t="n">
        <v>2</v>
      </c>
      <c r="B6828" s="332" t="s">
        <v>3187</v>
      </c>
      <c r="C6828" s="332" t="s">
        <v>1556</v>
      </c>
      <c r="D6828" s="332" t="s">
        <v>3188</v>
      </c>
      <c r="E6828" s="262"/>
      <c r="F6828" s="331" t="n">
        <v>1.81</v>
      </c>
      <c r="G6828" s="333" t="n">
        <v>498</v>
      </c>
      <c r="H6828" s="333" t="n">
        <f aca="false">A6828*G6828*(1-H6812/100)</f>
        <v>996</v>
      </c>
      <c r="I6828" s="334" t="n">
        <v>368.55</v>
      </c>
      <c r="J6828" s="334" t="n">
        <f aca="false">(A6828*I6828)/J6812*K6812</f>
        <v>669.06</v>
      </c>
      <c r="K6828" s="335" t="n">
        <f aca="false">H6828-J6828</f>
        <v>326.94</v>
      </c>
      <c r="L6828" s="330"/>
      <c r="M6828" s="262"/>
      <c r="N6828" s="262" t="n">
        <v>368.55</v>
      </c>
      <c r="O6828" s="262" t="n">
        <v>4.2</v>
      </c>
      <c r="P6828" s="262" t="n">
        <v>737.1</v>
      </c>
      <c r="Q6828" s="262" t="n">
        <v>498</v>
      </c>
      <c r="R6828" s="331" t="n">
        <f aca="false">A6828*F6828</f>
        <v>3.62</v>
      </c>
    </row>
    <row r="6829" s="1" customFormat="true" ht="12.75" hidden="false" customHeight="false" outlineLevel="0" collapsed="false">
      <c r="A6829" s="262" t="n">
        <v>2</v>
      </c>
      <c r="B6829" s="332" t="s">
        <v>2600</v>
      </c>
      <c r="C6829" s="332" t="s">
        <v>2598</v>
      </c>
      <c r="D6829" s="332" t="s">
        <v>2601</v>
      </c>
      <c r="E6829" s="262"/>
      <c r="F6829" s="331" t="n">
        <v>0.8</v>
      </c>
      <c r="G6829" s="333" t="n">
        <v>265</v>
      </c>
      <c r="H6829" s="333" t="n">
        <f aca="false">A6829*G6829*(1-H6812/100)</f>
        <v>530</v>
      </c>
      <c r="I6829" s="334" t="n">
        <v>203.58</v>
      </c>
      <c r="J6829" s="334" t="n">
        <f aca="false">(A6829*I6829)/J6812*K6812</f>
        <v>369.576</v>
      </c>
      <c r="K6829" s="335" t="n">
        <f aca="false">H6829-J6829</f>
        <v>160.424</v>
      </c>
      <c r="L6829" s="330"/>
      <c r="M6829" s="262"/>
      <c r="N6829" s="262" t="n">
        <v>203.58</v>
      </c>
      <c r="O6829" s="262" t="n">
        <v>2.32</v>
      </c>
      <c r="P6829" s="262" t="n">
        <v>447.876</v>
      </c>
      <c r="Q6829" s="262" t="n">
        <v>265</v>
      </c>
      <c r="R6829" s="331" t="n">
        <f aca="false">A6829*F6829</f>
        <v>1.6</v>
      </c>
    </row>
    <row r="6830" s="1" customFormat="true" ht="12.75" hidden="false" customHeight="false" outlineLevel="0" collapsed="false">
      <c r="A6830" s="262" t="n">
        <v>4</v>
      </c>
      <c r="B6830" s="332" t="s">
        <v>2571</v>
      </c>
      <c r="C6830" s="332" t="s">
        <v>2360</v>
      </c>
      <c r="D6830" s="332" t="s">
        <v>2572</v>
      </c>
      <c r="E6830" s="262"/>
      <c r="F6830" s="331" t="n">
        <v>0.68</v>
      </c>
      <c r="G6830" s="333" t="n">
        <v>285</v>
      </c>
      <c r="H6830" s="333" t="n">
        <f aca="false">A6830*G6830*(1-H6812/100)</f>
        <v>1140</v>
      </c>
      <c r="I6830" s="334" t="n">
        <v>219.375</v>
      </c>
      <c r="J6830" s="334" t="n">
        <f aca="false">(A6830*I6830)/J6812*K6812</f>
        <v>796.5</v>
      </c>
      <c r="K6830" s="335" t="n">
        <f aca="false">H6830-J6830</f>
        <v>343.5</v>
      </c>
      <c r="L6830" s="330"/>
      <c r="M6830" s="262"/>
      <c r="N6830" s="262" t="n">
        <v>219.375</v>
      </c>
      <c r="O6830" s="262" t="n">
        <v>2.5</v>
      </c>
      <c r="P6830" s="262" t="n">
        <v>438.75</v>
      </c>
      <c r="Q6830" s="262" t="n">
        <v>285</v>
      </c>
      <c r="R6830" s="331" t="n">
        <f aca="false">A6830*F6830</f>
        <v>2.72</v>
      </c>
    </row>
    <row r="6831" s="1" customFormat="true" ht="12.75" hidden="false" customHeight="false" outlineLevel="0" collapsed="false">
      <c r="A6831" s="262" t="n">
        <v>2</v>
      </c>
      <c r="B6831" s="332" t="s">
        <v>1558</v>
      </c>
      <c r="C6831" s="332" t="s">
        <v>1559</v>
      </c>
      <c r="D6831" s="332" t="s">
        <v>1560</v>
      </c>
      <c r="E6831" s="262"/>
      <c r="F6831" s="331" t="n">
        <v>1.25</v>
      </c>
      <c r="G6831" s="333" t="n">
        <v>415</v>
      </c>
      <c r="H6831" s="333" t="n">
        <f aca="false">A6831*G6831*(1-H6812/100)</f>
        <v>830</v>
      </c>
      <c r="I6831" s="334" t="n">
        <v>307.125</v>
      </c>
      <c r="J6831" s="334" t="n">
        <f aca="false">(A6831*I6831)/J6812*K6812</f>
        <v>557.55</v>
      </c>
      <c r="K6831" s="335" t="n">
        <f aca="false">H6831-J6831</f>
        <v>272.45</v>
      </c>
      <c r="L6831" s="330"/>
      <c r="M6831" s="262"/>
      <c r="N6831" s="262" t="n">
        <v>307.125</v>
      </c>
      <c r="O6831" s="262" t="n">
        <v>3.5</v>
      </c>
      <c r="P6831" s="262" t="n">
        <v>675.675</v>
      </c>
      <c r="Q6831" s="262" t="n">
        <v>415</v>
      </c>
      <c r="R6831" s="331" t="n">
        <f aca="false">A6831*F6831</f>
        <v>2.5</v>
      </c>
    </row>
    <row r="6832" s="1" customFormat="true" ht="12.75" hidden="false" customHeight="false" outlineLevel="0" collapsed="false">
      <c r="A6832" s="262" t="n">
        <v>20</v>
      </c>
      <c r="B6832" s="332" t="s">
        <v>3454</v>
      </c>
      <c r="C6832" s="332" t="s">
        <v>1562</v>
      </c>
      <c r="D6832" s="332" t="s">
        <v>3455</v>
      </c>
      <c r="E6832" s="262"/>
      <c r="F6832" s="331" t="n">
        <v>0.38</v>
      </c>
      <c r="G6832" s="333" t="n">
        <v>355</v>
      </c>
      <c r="H6832" s="333" t="n">
        <f aca="false">A6832*G6832*(1-H6812/100)</f>
        <v>7100</v>
      </c>
      <c r="I6832" s="334" t="n">
        <v>263.25</v>
      </c>
      <c r="J6832" s="334" t="n">
        <f aca="false">(A6832*I6832)/J6812*K6812</f>
        <v>4779</v>
      </c>
      <c r="K6832" s="335" t="n">
        <f aca="false">H6832-J6832</f>
        <v>2321</v>
      </c>
      <c r="L6832" s="330"/>
      <c r="M6832" s="262"/>
      <c r="N6832" s="262" t="n">
        <v>263.25</v>
      </c>
      <c r="O6832" s="262" t="n">
        <v>3</v>
      </c>
      <c r="P6832" s="262" t="n">
        <v>600</v>
      </c>
      <c r="Q6832" s="262" t="n">
        <v>355</v>
      </c>
      <c r="R6832" s="331" t="n">
        <f aca="false">A6832*F6832</f>
        <v>7.6</v>
      </c>
    </row>
    <row r="6833" s="1" customFormat="true" ht="12.75" hidden="false" customHeight="false" outlineLevel="0" collapsed="false">
      <c r="A6833" s="262" t="n">
        <v>2</v>
      </c>
      <c r="B6833" s="332" t="s">
        <v>1561</v>
      </c>
      <c r="C6833" s="332" t="s">
        <v>1562</v>
      </c>
      <c r="D6833" s="332" t="s">
        <v>1563</v>
      </c>
      <c r="E6833" s="262"/>
      <c r="F6833" s="331" t="n">
        <v>1.26</v>
      </c>
      <c r="G6833" s="333" t="n">
        <v>171</v>
      </c>
      <c r="H6833" s="333" t="n">
        <f aca="false">A6833*G6833*(1-H6812/100)</f>
        <v>342</v>
      </c>
      <c r="I6833" s="334" t="n">
        <v>126.36</v>
      </c>
      <c r="J6833" s="334" t="n">
        <f aca="false">(A6833*I6833)/J6812*K6812</f>
        <v>229.392</v>
      </c>
      <c r="K6833" s="335" t="n">
        <f aca="false">H6833-J6833</f>
        <v>112.608</v>
      </c>
      <c r="L6833" s="330"/>
      <c r="M6833" s="262"/>
      <c r="N6833" s="262" t="n">
        <v>126.36</v>
      </c>
      <c r="O6833" s="262" t="n">
        <v>1.44</v>
      </c>
      <c r="P6833" s="262" t="n">
        <v>300</v>
      </c>
      <c r="Q6833" s="262" t="n">
        <v>171</v>
      </c>
      <c r="R6833" s="331" t="n">
        <f aca="false">A6833*F6833</f>
        <v>2.52</v>
      </c>
    </row>
    <row r="6834" s="1" customFormat="true" ht="12.75" hidden="false" customHeight="false" outlineLevel="0" collapsed="false">
      <c r="A6834" s="262" t="n">
        <v>2</v>
      </c>
      <c r="B6834" s="332" t="s">
        <v>3063</v>
      </c>
      <c r="C6834" s="332" t="s">
        <v>2603</v>
      </c>
      <c r="D6834" s="332" t="s">
        <v>3064</v>
      </c>
      <c r="E6834" s="262"/>
      <c r="F6834" s="331" t="n">
        <v>1.4</v>
      </c>
      <c r="G6834" s="333" t="n">
        <v>533</v>
      </c>
      <c r="H6834" s="333" t="n">
        <f aca="false">A6834*G6834*(1-H6812/100)</f>
        <v>1066</v>
      </c>
      <c r="I6834" s="334" t="n">
        <v>394.875</v>
      </c>
      <c r="J6834" s="334" t="n">
        <f aca="false">(A6834*I6834)/J6812*K6812</f>
        <v>716.85</v>
      </c>
      <c r="K6834" s="335" t="n">
        <f aca="false">H6834-J6834</f>
        <v>349.15</v>
      </c>
      <c r="L6834" s="330"/>
      <c r="M6834" s="262"/>
      <c r="N6834" s="262" t="n">
        <v>394.875</v>
      </c>
      <c r="O6834" s="262" t="n">
        <v>4.5</v>
      </c>
      <c r="P6834" s="262" t="n">
        <v>700</v>
      </c>
      <c r="Q6834" s="262" t="n">
        <v>533</v>
      </c>
      <c r="R6834" s="331" t="n">
        <f aca="false">A6834*F6834</f>
        <v>2.8</v>
      </c>
    </row>
    <row r="6835" s="1" customFormat="true" ht="12.75" hidden="false" customHeight="false" outlineLevel="0" collapsed="false">
      <c r="A6835" s="262" t="n">
        <v>2</v>
      </c>
      <c r="B6835" s="332" t="s">
        <v>1746</v>
      </c>
      <c r="C6835" s="332" t="s">
        <v>1747</v>
      </c>
      <c r="D6835" s="332" t="s">
        <v>1748</v>
      </c>
      <c r="E6835" s="262"/>
      <c r="F6835" s="331" t="n">
        <v>1.2</v>
      </c>
      <c r="G6835" s="333" t="n">
        <v>604</v>
      </c>
      <c r="H6835" s="333" t="n">
        <f aca="false">A6835*G6835*(1-H6812/100)</f>
        <v>1208</v>
      </c>
      <c r="I6835" s="334" t="n">
        <v>447.525</v>
      </c>
      <c r="J6835" s="334" t="n">
        <f aca="false">(A6835*I6835)/J6812*K6812</f>
        <v>812.43</v>
      </c>
      <c r="K6835" s="335" t="n">
        <f aca="false">H6835-J6835</f>
        <v>395.57</v>
      </c>
      <c r="L6835" s="330"/>
      <c r="M6835" s="262"/>
      <c r="N6835" s="262" t="n">
        <v>447.525</v>
      </c>
      <c r="O6835" s="262" t="n">
        <v>5.1</v>
      </c>
      <c r="P6835" s="262" t="n">
        <v>900</v>
      </c>
      <c r="Q6835" s="262" t="n">
        <v>604</v>
      </c>
      <c r="R6835" s="331" t="n">
        <f aca="false">A6835*F6835</f>
        <v>2.4</v>
      </c>
    </row>
    <row r="6836" s="1" customFormat="true" ht="12.75" hidden="false" customHeight="false" outlineLevel="0" collapsed="false">
      <c r="A6836" s="262" t="n">
        <v>2</v>
      </c>
      <c r="B6836" s="332" t="s">
        <v>3275</v>
      </c>
      <c r="C6836" s="332" t="s">
        <v>1562</v>
      </c>
      <c r="D6836" s="332" t="s">
        <v>3276</v>
      </c>
      <c r="E6836" s="262"/>
      <c r="F6836" s="331" t="n">
        <v>0.67</v>
      </c>
      <c r="G6836" s="333" t="n">
        <v>213</v>
      </c>
      <c r="H6836" s="333" t="n">
        <f aca="false">A6836*G6836*(1-H6812/100)</f>
        <v>426</v>
      </c>
      <c r="I6836" s="334" t="n">
        <v>157.95</v>
      </c>
      <c r="J6836" s="334" t="n">
        <f aca="false">(A6836*I6836)/J6812*K6812</f>
        <v>286.74</v>
      </c>
      <c r="K6836" s="335" t="n">
        <f aca="false">H6836-J6836</f>
        <v>139.26</v>
      </c>
      <c r="L6836" s="330"/>
      <c r="M6836" s="262"/>
      <c r="N6836" s="262" t="n">
        <v>157.95</v>
      </c>
      <c r="O6836" s="262" t="n">
        <v>1.8</v>
      </c>
      <c r="P6836" s="262" t="n">
        <v>400</v>
      </c>
      <c r="Q6836" s="262" t="n">
        <v>213</v>
      </c>
      <c r="R6836" s="331" t="n">
        <f aca="false">A6836*F6836</f>
        <v>1.34</v>
      </c>
    </row>
    <row r="6837" s="1" customFormat="true" ht="12.75" hidden="false" customHeight="false" outlineLevel="0" collapsed="false">
      <c r="A6837" s="262" t="n">
        <v>6</v>
      </c>
      <c r="B6837" s="332" t="s">
        <v>1567</v>
      </c>
      <c r="C6837" s="332" t="s">
        <v>1565</v>
      </c>
      <c r="D6837" s="332" t="s">
        <v>1568</v>
      </c>
      <c r="E6837" s="262"/>
      <c r="F6837" s="331" t="n">
        <v>0.5</v>
      </c>
      <c r="G6837" s="333" t="n">
        <v>225</v>
      </c>
      <c r="H6837" s="333" t="n">
        <f aca="false">A6837*G6837*(1-H6812/100)</f>
        <v>1350</v>
      </c>
      <c r="I6837" s="334" t="n">
        <v>166.725</v>
      </c>
      <c r="J6837" s="334" t="n">
        <f aca="false">(A6837*I6837)/J6812*K6812</f>
        <v>908.01</v>
      </c>
      <c r="K6837" s="335" t="n">
        <f aca="false">H6837-J6837</f>
        <v>441.99</v>
      </c>
      <c r="L6837" s="330"/>
      <c r="M6837" s="262"/>
      <c r="N6837" s="262" t="n">
        <v>166.725</v>
      </c>
      <c r="O6837" s="262" t="n">
        <v>1.9</v>
      </c>
      <c r="P6837" s="262"/>
      <c r="Q6837" s="262" t="n">
        <v>225</v>
      </c>
      <c r="R6837" s="331" t="n">
        <f aca="false">A6837*F6837</f>
        <v>3</v>
      </c>
    </row>
    <row r="6838" s="1" customFormat="true" ht="12.75" hidden="false" customHeight="false" outlineLevel="0" collapsed="false">
      <c r="A6838" s="262" t="n">
        <v>2</v>
      </c>
      <c r="B6838" s="332" t="s">
        <v>1569</v>
      </c>
      <c r="C6838" s="332" t="s">
        <v>1570</v>
      </c>
      <c r="D6838" s="332" t="s">
        <v>1571</v>
      </c>
      <c r="E6838" s="262"/>
      <c r="F6838" s="331" t="n">
        <v>1.9</v>
      </c>
      <c r="G6838" s="333" t="n">
        <v>770</v>
      </c>
      <c r="H6838" s="333" t="n">
        <f aca="false">A6838*G6838*(1-H6812/100)</f>
        <v>1540</v>
      </c>
      <c r="I6838" s="334" t="n">
        <v>570.375</v>
      </c>
      <c r="J6838" s="334" t="n">
        <f aca="false">(A6838*I6838)/J6812*K6812</f>
        <v>1035.45</v>
      </c>
      <c r="K6838" s="335" t="n">
        <f aca="false">H6838-J6838</f>
        <v>504.55</v>
      </c>
      <c r="L6838" s="330"/>
      <c r="M6838" s="262"/>
      <c r="N6838" s="262" t="n">
        <v>570.375</v>
      </c>
      <c r="O6838" s="262" t="n">
        <v>6.5</v>
      </c>
      <c r="P6838" s="262" t="n">
        <v>1030</v>
      </c>
      <c r="Q6838" s="262" t="n">
        <v>770</v>
      </c>
      <c r="R6838" s="331" t="n">
        <f aca="false">A6838*F6838</f>
        <v>3.8</v>
      </c>
    </row>
    <row r="6839" s="1" customFormat="true" ht="12.75" hidden="false" customHeight="false" outlineLevel="0" collapsed="false">
      <c r="A6839" s="262" t="n">
        <v>1</v>
      </c>
      <c r="B6839" s="332" t="s">
        <v>3730</v>
      </c>
      <c r="C6839" s="332" t="s">
        <v>1809</v>
      </c>
      <c r="D6839" s="332" t="s">
        <v>3731</v>
      </c>
      <c r="E6839" s="262"/>
      <c r="F6839" s="331" t="n">
        <v>0.71</v>
      </c>
      <c r="G6839" s="333" t="n">
        <v>842</v>
      </c>
      <c r="H6839" s="333" t="n">
        <f aca="false">A6839*G6839*(1-H6812/100)</f>
        <v>842</v>
      </c>
      <c r="I6839" s="334" t="n">
        <v>526.5</v>
      </c>
      <c r="J6839" s="334" t="n">
        <f aca="false">(A6839*I6839)/J6812*K6812</f>
        <v>477.9</v>
      </c>
      <c r="K6839" s="335" t="n">
        <f aca="false">H6839-J6839</f>
        <v>364.1</v>
      </c>
      <c r="L6839" s="330"/>
      <c r="M6839" s="262"/>
      <c r="N6839" s="262" t="n">
        <v>526.5</v>
      </c>
      <c r="O6839" s="262" t="n">
        <v>6</v>
      </c>
      <c r="P6839" s="262" t="n">
        <v>950</v>
      </c>
      <c r="Q6839" s="262" t="n">
        <v>842</v>
      </c>
      <c r="R6839" s="331" t="n">
        <f aca="false">A6839*F6839</f>
        <v>0.71</v>
      </c>
    </row>
    <row r="6840" s="1" customFormat="true" ht="12.75" hidden="false" customHeight="false" outlineLevel="0" collapsed="false">
      <c r="A6840" s="336" t="n">
        <f aca="false">SUM(A6813:A6839)</f>
        <v>120</v>
      </c>
      <c r="B6840" s="336" t="s">
        <v>377</v>
      </c>
      <c r="C6840" s="336"/>
      <c r="D6840" s="336"/>
      <c r="E6840" s="336"/>
      <c r="F6840" s="337" t="n">
        <f aca="false">R6840</f>
        <v>121.51</v>
      </c>
      <c r="G6840" s="338"/>
      <c r="H6840" s="339" t="n">
        <f aca="false">SUM(H6813:H6839)</f>
        <v>63377</v>
      </c>
      <c r="I6840" s="340"/>
      <c r="J6840" s="341" t="n">
        <f aca="false">SUM(J6813:J6839)</f>
        <v>40928.8536923077</v>
      </c>
      <c r="K6840" s="335" t="n">
        <f aca="false">SUM(K6813:K6839)</f>
        <v>22448.1463076923</v>
      </c>
      <c r="L6840" s="330"/>
      <c r="M6840" s="262"/>
      <c r="N6840" s="262"/>
      <c r="O6840" s="262"/>
      <c r="P6840" s="262"/>
      <c r="Q6840" s="262"/>
      <c r="R6840" s="331" t="n">
        <f aca="false">SUM(R6813:R6839)</f>
        <v>121.51</v>
      </c>
    </row>
    <row r="6841" s="1" customFormat="true" ht="12.75" hidden="false" customHeight="false" outlineLevel="0" collapsed="false">
      <c r="A6841" s="262"/>
      <c r="B6841" s="272" t="s">
        <v>914</v>
      </c>
      <c r="C6841" s="342"/>
      <c r="D6841" s="342"/>
      <c r="E6841" s="262"/>
      <c r="F6841" s="262"/>
      <c r="G6841" s="333"/>
      <c r="H6841" s="343" t="n">
        <v>0</v>
      </c>
      <c r="I6841" s="344" t="n">
        <f aca="false">K6842/J6842</f>
        <v>0.548467505991043</v>
      </c>
      <c r="J6841" s="345"/>
      <c r="K6841" s="335"/>
      <c r="L6841" s="330"/>
      <c r="M6841" s="262"/>
      <c r="N6841" s="262"/>
      <c r="O6841" s="262"/>
      <c r="P6841" s="262"/>
      <c r="Q6841" s="262"/>
      <c r="R6841" s="331"/>
    </row>
    <row r="6842" s="1" customFormat="true" ht="13.5" hidden="false" customHeight="false" outlineLevel="0" collapsed="false">
      <c r="A6842" s="346"/>
      <c r="B6842" s="346" t="s">
        <v>915</v>
      </c>
      <c r="C6842" s="346"/>
      <c r="D6842" s="346"/>
      <c r="E6842" s="346"/>
      <c r="F6842" s="347"/>
      <c r="G6842" s="348"/>
      <c r="H6842" s="349" t="n">
        <f aca="false">SUM(H6840:H6841)</f>
        <v>63377</v>
      </c>
      <c r="I6842" s="350" t="n">
        <f aca="false">K6842/H6842</f>
        <v>0.354200203665246</v>
      </c>
      <c r="J6842" s="351" t="n">
        <f aca="false">SUM(J6840:J6841)</f>
        <v>40928.8536923077</v>
      </c>
      <c r="K6842" s="352" t="n">
        <f aca="false">H6842-J6842</f>
        <v>22448.1463076923</v>
      </c>
      <c r="L6842" s="330"/>
      <c r="M6842" s="262"/>
      <c r="N6842" s="262"/>
      <c r="O6842" s="262"/>
      <c r="P6842" s="262"/>
      <c r="Q6842" s="262"/>
      <c r="R6842" s="331"/>
    </row>
    <row r="6843" s="1" customFormat="true" ht="13.5" hidden="false" customHeight="false" outlineLevel="0" collapsed="false">
      <c r="A6843" s="262"/>
      <c r="B6843" s="332"/>
      <c r="C6843" s="342"/>
      <c r="D6843" s="342"/>
      <c r="E6843" s="262"/>
      <c r="F6843" s="262"/>
      <c r="G6843" s="262"/>
      <c r="H6843" s="262"/>
      <c r="I6843" s="354"/>
      <c r="J6843" s="354"/>
      <c r="K6843" s="355"/>
      <c r="L6843" s="330"/>
      <c r="M6843" s="262"/>
      <c r="N6843" s="262"/>
      <c r="O6843" s="262"/>
      <c r="P6843" s="262"/>
      <c r="Q6843" s="262"/>
      <c r="R6843" s="331"/>
    </row>
    <row r="6844" s="1" customFormat="true" ht="13.5" hidden="false" customHeight="false" outlineLevel="0" collapsed="false">
      <c r="A6844" s="322"/>
      <c r="B6844" s="323" t="s">
        <v>3564</v>
      </c>
      <c r="C6844" s="324"/>
      <c r="D6844" s="325" t="n">
        <v>42825</v>
      </c>
      <c r="E6844" s="322"/>
      <c r="F6844" s="322" t="s">
        <v>5856</v>
      </c>
      <c r="G6844" s="324"/>
      <c r="H6844" s="326" t="n">
        <v>5</v>
      </c>
      <c r="I6844" s="327" t="s">
        <v>358</v>
      </c>
      <c r="J6844" s="328" t="n">
        <v>65</v>
      </c>
      <c r="K6844" s="329" t="n">
        <v>59</v>
      </c>
      <c r="L6844" s="330"/>
      <c r="M6844" s="262"/>
      <c r="N6844" s="262"/>
      <c r="O6844" s="262"/>
      <c r="P6844" s="262"/>
      <c r="Q6844" s="262"/>
      <c r="R6844" s="331"/>
    </row>
    <row r="6845" s="1" customFormat="true" ht="12.75" hidden="false" customHeight="false" outlineLevel="0" collapsed="false">
      <c r="A6845" s="262" t="n">
        <v>15</v>
      </c>
      <c r="B6845" s="332" t="s">
        <v>2033</v>
      </c>
      <c r="C6845" s="332" t="s">
        <v>805</v>
      </c>
      <c r="D6845" s="332" t="s">
        <v>2034</v>
      </c>
      <c r="E6845" s="262"/>
      <c r="F6845" s="331" t="n">
        <v>9.88</v>
      </c>
      <c r="G6845" s="333" t="n">
        <v>1592</v>
      </c>
      <c r="H6845" s="333" t="n">
        <f aca="false">A6845*G6845*(1-H6844/100)</f>
        <v>22686</v>
      </c>
      <c r="I6845" s="334" t="n">
        <v>1179.36</v>
      </c>
      <c r="J6845" s="334" t="n">
        <f aca="false">(A6845*I6845)/J6844*K6844</f>
        <v>16057.44</v>
      </c>
      <c r="K6845" s="335" t="n">
        <f aca="false">H6845-J6845</f>
        <v>6628.56</v>
      </c>
      <c r="L6845" s="330"/>
      <c r="M6845" s="262"/>
      <c r="N6845" s="262" t="n">
        <v>1179.36</v>
      </c>
      <c r="O6845" s="262" t="n">
        <v>13.44</v>
      </c>
      <c r="P6845" s="262" t="n">
        <v>1770</v>
      </c>
      <c r="Q6845" s="262" t="n">
        <v>1592.136</v>
      </c>
      <c r="R6845" s="331" t="n">
        <f aca="false">A6845*F6845</f>
        <v>148.2</v>
      </c>
    </row>
    <row r="6846" s="1" customFormat="true" ht="12.75" hidden="false" customHeight="false" outlineLevel="0" collapsed="false">
      <c r="A6846" s="262" t="n">
        <v>1</v>
      </c>
      <c r="B6846" s="332" t="s">
        <v>5857</v>
      </c>
      <c r="C6846" s="332" t="s">
        <v>5858</v>
      </c>
      <c r="D6846" s="332" t="s">
        <v>5859</v>
      </c>
      <c r="E6846" s="262"/>
      <c r="F6846" s="331" t="n">
        <v>7.5</v>
      </c>
      <c r="G6846" s="333" t="n">
        <v>1561</v>
      </c>
      <c r="H6846" s="333" t="n">
        <f aca="false">A6846*G6846*(1-H6844/100)</f>
        <v>1482.95</v>
      </c>
      <c r="I6846" s="334" t="n">
        <v>1200.745</v>
      </c>
      <c r="J6846" s="334" t="n">
        <f aca="false">(A6846*I6846)/J6844*K6844</f>
        <v>1089.907</v>
      </c>
      <c r="K6846" s="335" t="n">
        <f aca="false">H6846-J6846</f>
        <v>393.043</v>
      </c>
      <c r="L6846" s="330"/>
      <c r="M6846" s="262"/>
      <c r="N6846" s="262" t="n">
        <v>1200.745</v>
      </c>
      <c r="O6846" s="262" t="n">
        <v>12.74</v>
      </c>
      <c r="P6846" s="262" t="n">
        <v>1801.1175</v>
      </c>
      <c r="Q6846" s="262" t="n">
        <v>1560.9685</v>
      </c>
      <c r="R6846" s="331" t="n">
        <f aca="false">A6846*F6846</f>
        <v>7.5</v>
      </c>
    </row>
    <row r="6847" s="1" customFormat="true" ht="12.75" hidden="false" customHeight="false" outlineLevel="0" collapsed="false">
      <c r="A6847" s="262" t="n">
        <v>1</v>
      </c>
      <c r="B6847" s="332" t="s">
        <v>5860</v>
      </c>
      <c r="C6847" s="332" t="s">
        <v>5858</v>
      </c>
      <c r="D6847" s="332" t="s">
        <v>5861</v>
      </c>
      <c r="E6847" s="262"/>
      <c r="F6847" s="331" t="n">
        <v>7.5</v>
      </c>
      <c r="G6847" s="333" t="n">
        <v>1561</v>
      </c>
      <c r="H6847" s="333" t="n">
        <f aca="false">A6847*G6847*(1-H6844/100)</f>
        <v>1482.95</v>
      </c>
      <c r="I6847" s="334" t="n">
        <v>1200.745</v>
      </c>
      <c r="J6847" s="334" t="n">
        <f aca="false">(A6847*I6847)/J6844*K6844</f>
        <v>1089.907</v>
      </c>
      <c r="K6847" s="335" t="n">
        <f aca="false">H6847-J6847</f>
        <v>393.043</v>
      </c>
      <c r="L6847" s="330"/>
      <c r="M6847" s="262"/>
      <c r="N6847" s="262" t="n">
        <v>1200.745</v>
      </c>
      <c r="O6847" s="262" t="n">
        <v>12.74</v>
      </c>
      <c r="P6847" s="262" t="n">
        <v>1801.1175</v>
      </c>
      <c r="Q6847" s="262" t="n">
        <v>1560.9685</v>
      </c>
      <c r="R6847" s="331" t="n">
        <f aca="false">A6847*F6847</f>
        <v>7.5</v>
      </c>
    </row>
    <row r="6848" s="1" customFormat="true" ht="12.75" hidden="false" customHeight="false" outlineLevel="0" collapsed="false">
      <c r="A6848" s="262" t="n">
        <v>1</v>
      </c>
      <c r="B6848" s="332" t="s">
        <v>3394</v>
      </c>
      <c r="C6848" s="332" t="s">
        <v>1093</v>
      </c>
      <c r="D6848" s="332" t="s">
        <v>3395</v>
      </c>
      <c r="E6848" s="262"/>
      <c r="F6848" s="331" t="n">
        <v>14.8</v>
      </c>
      <c r="G6848" s="333" t="n">
        <v>2364</v>
      </c>
      <c r="H6848" s="333" t="n">
        <f aca="false">A6848*G6848*(1-H6844/100)</f>
        <v>2245.8</v>
      </c>
      <c r="I6848" s="334" t="n">
        <v>1818.18</v>
      </c>
      <c r="J6848" s="334" t="n">
        <f aca="false">(A6848*I6848)/J6844*K6844</f>
        <v>1650.348</v>
      </c>
      <c r="K6848" s="335" t="n">
        <f aca="false">H6848-J6848</f>
        <v>595.452</v>
      </c>
      <c r="L6848" s="330"/>
      <c r="M6848" s="262"/>
      <c r="N6848" s="262" t="n">
        <v>1818.18</v>
      </c>
      <c r="O6848" s="262" t="n">
        <v>20.72</v>
      </c>
      <c r="P6848" s="262" t="n">
        <v>2727.27</v>
      </c>
      <c r="Q6848" s="262" t="n">
        <v>2363.634</v>
      </c>
      <c r="R6848" s="331" t="n">
        <f aca="false">A6848*F6848</f>
        <v>14.8</v>
      </c>
    </row>
    <row r="6849" s="1" customFormat="true" ht="12.75" hidden="false" customHeight="false" outlineLevel="0" collapsed="false">
      <c r="A6849" s="262" t="n">
        <v>1</v>
      </c>
      <c r="B6849" s="332" t="s">
        <v>3396</v>
      </c>
      <c r="C6849" s="332" t="s">
        <v>1093</v>
      </c>
      <c r="D6849" s="332" t="s">
        <v>3397</v>
      </c>
      <c r="E6849" s="262"/>
      <c r="F6849" s="331" t="n">
        <v>14.5</v>
      </c>
      <c r="G6849" s="333" t="n">
        <v>2364</v>
      </c>
      <c r="H6849" s="333" t="n">
        <f aca="false">A6849*G6849*(1-H6844/100)</f>
        <v>2245.8</v>
      </c>
      <c r="I6849" s="334" t="n">
        <v>1818.18</v>
      </c>
      <c r="J6849" s="334" t="n">
        <f aca="false">(A6849*I6849)/J6844*K6844</f>
        <v>1650.348</v>
      </c>
      <c r="K6849" s="335" t="n">
        <f aca="false">H6849-J6849</f>
        <v>595.452</v>
      </c>
      <c r="L6849" s="330"/>
      <c r="M6849" s="262"/>
      <c r="N6849" s="262" t="n">
        <v>1818.18</v>
      </c>
      <c r="O6849" s="262" t="n">
        <v>20.72</v>
      </c>
      <c r="P6849" s="262" t="n">
        <v>2727.27</v>
      </c>
      <c r="Q6849" s="262" t="n">
        <v>2363.634</v>
      </c>
      <c r="R6849" s="331" t="n">
        <f aca="false">A6849*F6849</f>
        <v>14.5</v>
      </c>
    </row>
    <row r="6850" s="1" customFormat="true" ht="12.75" hidden="false" customHeight="false" outlineLevel="0" collapsed="false">
      <c r="A6850" s="262" t="n">
        <v>1</v>
      </c>
      <c r="B6850" s="332" t="s">
        <v>1415</v>
      </c>
      <c r="C6850" s="332" t="s">
        <v>2799</v>
      </c>
      <c r="D6850" s="332" t="s">
        <v>2800</v>
      </c>
      <c r="E6850" s="262"/>
      <c r="F6850" s="331" t="n">
        <v>3</v>
      </c>
      <c r="G6850" s="333" t="n">
        <v>516</v>
      </c>
      <c r="H6850" s="333" t="n">
        <f aca="false">A6850*G6850*(1-H6844/100)</f>
        <v>490.2</v>
      </c>
      <c r="I6850" s="334" t="n">
        <v>382.2</v>
      </c>
      <c r="J6850" s="334" t="n">
        <f aca="false">(A6850*I6850)/J6844*K6844</f>
        <v>346.92</v>
      </c>
      <c r="K6850" s="335" t="n">
        <f aca="false">H6850-J6850</f>
        <v>143.28</v>
      </c>
      <c r="L6850" s="330"/>
      <c r="M6850" s="262"/>
      <c r="N6850" s="262" t="n">
        <v>382.2</v>
      </c>
      <c r="O6850" s="262" t="n">
        <v>4.2</v>
      </c>
      <c r="P6850" s="262" t="n">
        <v>573.3</v>
      </c>
      <c r="Q6850" s="262" t="n">
        <v>515.97</v>
      </c>
      <c r="R6850" s="331" t="n">
        <f aca="false">A6850*F6850</f>
        <v>3</v>
      </c>
    </row>
    <row r="6851" s="1" customFormat="true" ht="12.75" hidden="false" customHeight="false" outlineLevel="0" collapsed="false">
      <c r="A6851" s="262" t="n">
        <v>1</v>
      </c>
      <c r="B6851" s="332" t="s">
        <v>1418</v>
      </c>
      <c r="C6851" s="332" t="s">
        <v>2799</v>
      </c>
      <c r="D6851" s="332" t="s">
        <v>2801</v>
      </c>
      <c r="E6851" s="262"/>
      <c r="F6851" s="331" t="n">
        <v>3</v>
      </c>
      <c r="G6851" s="333" t="n">
        <v>516</v>
      </c>
      <c r="H6851" s="333" t="n">
        <f aca="false">A6851*G6851*(1-H6844/100)</f>
        <v>490.2</v>
      </c>
      <c r="I6851" s="334" t="n">
        <v>382.2</v>
      </c>
      <c r="J6851" s="334" t="n">
        <f aca="false">(A6851*I6851)/J6844*K6844</f>
        <v>346.92</v>
      </c>
      <c r="K6851" s="335" t="n">
        <f aca="false">H6851-J6851</f>
        <v>143.28</v>
      </c>
      <c r="L6851" s="330"/>
      <c r="M6851" s="262"/>
      <c r="N6851" s="262" t="n">
        <v>382.2</v>
      </c>
      <c r="O6851" s="262" t="n">
        <v>4.2</v>
      </c>
      <c r="P6851" s="262" t="n">
        <v>573.3</v>
      </c>
      <c r="Q6851" s="262" t="n">
        <v>515.97</v>
      </c>
      <c r="R6851" s="331" t="n">
        <f aca="false">A6851*F6851</f>
        <v>3</v>
      </c>
    </row>
    <row r="6852" s="1" customFormat="true" ht="12.75" hidden="false" customHeight="false" outlineLevel="0" collapsed="false">
      <c r="A6852" s="262" t="n">
        <v>1</v>
      </c>
      <c r="B6852" s="332" t="s">
        <v>2536</v>
      </c>
      <c r="C6852" s="332" t="s">
        <v>2537</v>
      </c>
      <c r="D6852" s="332" t="s">
        <v>2538</v>
      </c>
      <c r="E6852" s="262"/>
      <c r="F6852" s="331" t="n">
        <v>7.8</v>
      </c>
      <c r="G6852" s="333" t="n">
        <v>1290</v>
      </c>
      <c r="H6852" s="333" t="n">
        <f aca="false">A6852*G6852*(1-H6844/100)</f>
        <v>1225.5</v>
      </c>
      <c r="I6852" s="334" t="n">
        <v>992.4525</v>
      </c>
      <c r="J6852" s="334" t="n">
        <f aca="false">(A6852*I6852)/J6844*K6844</f>
        <v>900.8415</v>
      </c>
      <c r="K6852" s="335" t="n">
        <f aca="false">H6852-J6852</f>
        <v>324.6585</v>
      </c>
      <c r="L6852" s="330"/>
      <c r="M6852" s="262"/>
      <c r="N6852" s="262" t="n">
        <v>992.4525</v>
      </c>
      <c r="O6852" s="262" t="n">
        <v>11.31</v>
      </c>
      <c r="P6852" s="262" t="n">
        <v>1488.6788</v>
      </c>
      <c r="Q6852" s="262" t="n">
        <v>1290.1883</v>
      </c>
      <c r="R6852" s="331" t="n">
        <f aca="false">A6852*F6852</f>
        <v>7.8</v>
      </c>
    </row>
    <row r="6853" s="1" customFormat="true" ht="12.75" hidden="false" customHeight="false" outlineLevel="0" collapsed="false">
      <c r="A6853" s="262" t="n">
        <v>1</v>
      </c>
      <c r="B6853" s="332" t="s">
        <v>2539</v>
      </c>
      <c r="C6853" s="332" t="s">
        <v>2537</v>
      </c>
      <c r="D6853" s="332" t="s">
        <v>2538</v>
      </c>
      <c r="E6853" s="262"/>
      <c r="F6853" s="331" t="n">
        <v>7.8</v>
      </c>
      <c r="G6853" s="333" t="n">
        <v>1290</v>
      </c>
      <c r="H6853" s="333" t="n">
        <f aca="false">A6853*G6853*(1-H6844/100)</f>
        <v>1225.5</v>
      </c>
      <c r="I6853" s="334" t="n">
        <v>992.4525</v>
      </c>
      <c r="J6853" s="334" t="n">
        <f aca="false">(A6853*I6853)/J6844*K6844</f>
        <v>900.8415</v>
      </c>
      <c r="K6853" s="335" t="n">
        <f aca="false">H6853-J6853</f>
        <v>324.6585</v>
      </c>
      <c r="L6853" s="330"/>
      <c r="M6853" s="262"/>
      <c r="N6853" s="262" t="n">
        <v>992.4525</v>
      </c>
      <c r="O6853" s="262" t="n">
        <v>11.31</v>
      </c>
      <c r="P6853" s="262" t="n">
        <v>1488.6788</v>
      </c>
      <c r="Q6853" s="262" t="n">
        <v>1290.1883</v>
      </c>
      <c r="R6853" s="331" t="n">
        <f aca="false">A6853*F6853</f>
        <v>7.8</v>
      </c>
    </row>
    <row r="6854" s="1" customFormat="true" ht="12.75" hidden="false" customHeight="false" outlineLevel="0" collapsed="false">
      <c r="A6854" s="262" t="n">
        <v>1</v>
      </c>
      <c r="B6854" s="332" t="s">
        <v>3398</v>
      </c>
      <c r="C6854" s="332" t="s">
        <v>3399</v>
      </c>
      <c r="D6854" s="332" t="s">
        <v>3400</v>
      </c>
      <c r="E6854" s="262"/>
      <c r="F6854" s="331" t="n">
        <v>17.8</v>
      </c>
      <c r="G6854" s="333" t="n">
        <v>2762</v>
      </c>
      <c r="H6854" s="333" t="n">
        <f aca="false">A6854*G6854*(1-H6844/100)</f>
        <v>2623.9</v>
      </c>
      <c r="I6854" s="334" t="n">
        <v>2124.4275</v>
      </c>
      <c r="J6854" s="334" t="n">
        <f aca="false">(A6854*I6854)/J6844*K6844</f>
        <v>1928.3265</v>
      </c>
      <c r="K6854" s="335" t="n">
        <f aca="false">H6854-J6854</f>
        <v>695.5735</v>
      </c>
      <c r="L6854" s="330"/>
      <c r="M6854" s="262"/>
      <c r="N6854" s="262" t="n">
        <v>2124.4275</v>
      </c>
      <c r="O6854" s="262" t="n">
        <v>24.21</v>
      </c>
      <c r="P6854" s="262" t="n">
        <v>3186.6413</v>
      </c>
      <c r="Q6854" s="262" t="n">
        <v>2761.7558</v>
      </c>
      <c r="R6854" s="331" t="n">
        <f aca="false">A6854*F6854</f>
        <v>17.8</v>
      </c>
    </row>
    <row r="6855" s="1" customFormat="true" ht="12.75" hidden="false" customHeight="false" outlineLevel="0" collapsed="false">
      <c r="A6855" s="262" t="n">
        <v>1</v>
      </c>
      <c r="B6855" s="332" t="s">
        <v>3401</v>
      </c>
      <c r="C6855" s="332" t="s">
        <v>3399</v>
      </c>
      <c r="D6855" s="332" t="s">
        <v>3402</v>
      </c>
      <c r="E6855" s="262"/>
      <c r="F6855" s="331" t="n">
        <v>17.8</v>
      </c>
      <c r="G6855" s="333" t="n">
        <v>2762</v>
      </c>
      <c r="H6855" s="333" t="n">
        <f aca="false">A6855*G6855*(1-H6844/100)</f>
        <v>2623.9</v>
      </c>
      <c r="I6855" s="334" t="n">
        <v>2124.4275</v>
      </c>
      <c r="J6855" s="334" t="n">
        <f aca="false">(A6855*I6855)/J6844*K6844</f>
        <v>1928.3265</v>
      </c>
      <c r="K6855" s="335" t="n">
        <f aca="false">H6855-J6855</f>
        <v>695.5735</v>
      </c>
      <c r="L6855" s="330"/>
      <c r="M6855" s="262"/>
      <c r="N6855" s="262" t="n">
        <v>2124.4275</v>
      </c>
      <c r="O6855" s="262" t="n">
        <v>24.21</v>
      </c>
      <c r="P6855" s="262" t="n">
        <v>3186.6413</v>
      </c>
      <c r="Q6855" s="262" t="n">
        <v>2761.7558</v>
      </c>
      <c r="R6855" s="331" t="n">
        <f aca="false">A6855*F6855</f>
        <v>17.8</v>
      </c>
    </row>
    <row r="6856" s="1" customFormat="true" ht="12.75" hidden="false" customHeight="false" outlineLevel="0" collapsed="false">
      <c r="A6856" s="262" t="n">
        <v>100</v>
      </c>
      <c r="B6856" s="332" t="s">
        <v>1355</v>
      </c>
      <c r="C6856" s="332" t="s">
        <v>1185</v>
      </c>
      <c r="D6856" s="332" t="s">
        <v>1156</v>
      </c>
      <c r="E6856" s="262"/>
      <c r="F6856" s="331" t="n">
        <v>0.25</v>
      </c>
      <c r="G6856" s="333" t="n">
        <v>45</v>
      </c>
      <c r="H6856" s="333" t="n">
        <f aca="false">A6856*G6856*(1-H6844/100)</f>
        <v>4275</v>
      </c>
      <c r="I6856" s="334" t="n">
        <v>31.59</v>
      </c>
      <c r="J6856" s="334" t="n">
        <f aca="false">(A6856*I6856)/J6844*K6844</f>
        <v>2867.4</v>
      </c>
      <c r="K6856" s="335" t="n">
        <f aca="false">H6856-J6856</f>
        <v>1407.6</v>
      </c>
      <c r="L6856" s="330"/>
      <c r="M6856" s="262"/>
      <c r="N6856" s="262" t="n">
        <v>31.59</v>
      </c>
      <c r="O6856" s="262" t="n">
        <v>0.36</v>
      </c>
      <c r="P6856" s="262"/>
      <c r="Q6856" s="262" t="n">
        <v>43</v>
      </c>
      <c r="R6856" s="331" t="n">
        <f aca="false">A6856*F6856</f>
        <v>25</v>
      </c>
    </row>
    <row r="6857" s="1" customFormat="true" ht="12.75" hidden="false" customHeight="false" outlineLevel="0" collapsed="false">
      <c r="A6857" s="262" t="n">
        <v>30</v>
      </c>
      <c r="B6857" s="332" t="s">
        <v>4844</v>
      </c>
      <c r="C6857" s="332" t="s">
        <v>4845</v>
      </c>
      <c r="D6857" s="332" t="s">
        <v>4846</v>
      </c>
      <c r="E6857" s="262"/>
      <c r="F6857" s="331"/>
      <c r="G6857" s="333" t="n">
        <v>20</v>
      </c>
      <c r="H6857" s="333" t="n">
        <f aca="false">A6857*G6857*(1-H6844/100)</f>
        <v>570</v>
      </c>
      <c r="I6857" s="334" t="n">
        <v>13.65</v>
      </c>
      <c r="J6857" s="334" t="n">
        <f aca="false">(A6857*I6857)/J6844*K6844</f>
        <v>371.7</v>
      </c>
      <c r="K6857" s="335" t="n">
        <f aca="false">H6857-J6857</f>
        <v>198.3</v>
      </c>
      <c r="L6857" s="330"/>
      <c r="M6857" s="262"/>
      <c r="N6857" s="262" t="n">
        <v>13.65</v>
      </c>
      <c r="O6857" s="262" t="n">
        <v>0.15</v>
      </c>
      <c r="P6857" s="262" t="n">
        <v>30</v>
      </c>
      <c r="Q6857" s="262" t="n">
        <v>20</v>
      </c>
      <c r="R6857" s="331" t="n">
        <f aca="false">A6857*F6857</f>
        <v>0</v>
      </c>
    </row>
    <row r="6858" s="1" customFormat="true" ht="12.75" hidden="false" customHeight="false" outlineLevel="0" collapsed="false">
      <c r="A6858" s="262" t="n">
        <v>1</v>
      </c>
      <c r="B6858" s="332" t="s">
        <v>4897</v>
      </c>
      <c r="C6858" s="332" t="s">
        <v>4898</v>
      </c>
      <c r="D6858" s="332" t="s">
        <v>856</v>
      </c>
      <c r="E6858" s="262"/>
      <c r="F6858" s="331" t="n">
        <v>115</v>
      </c>
      <c r="G6858" s="333" t="n">
        <v>21600</v>
      </c>
      <c r="H6858" s="333" t="n">
        <f aca="false">A6858*G6858*(1-H6844/100)</f>
        <v>20520</v>
      </c>
      <c r="I6858" s="334" t="n">
        <v>15080</v>
      </c>
      <c r="J6858" s="334" t="n">
        <f aca="false">(A6858*I6858)/J6844*K6844</f>
        <v>13688</v>
      </c>
      <c r="K6858" s="335" t="n">
        <f aca="false">H6858-J6858</f>
        <v>6832</v>
      </c>
      <c r="L6858" s="330"/>
      <c r="M6858" s="262"/>
      <c r="N6858" s="262" t="n">
        <v>15080</v>
      </c>
      <c r="O6858" s="262" t="n">
        <v>160</v>
      </c>
      <c r="P6858" s="262"/>
      <c r="Q6858" s="262" t="n">
        <v>21600</v>
      </c>
      <c r="R6858" s="331" t="n">
        <f aca="false">A6858*F6858</f>
        <v>115</v>
      </c>
    </row>
    <row r="6859" s="1" customFormat="true" ht="12.75" hidden="false" customHeight="false" outlineLevel="0" collapsed="false">
      <c r="A6859" s="262" t="n">
        <v>2</v>
      </c>
      <c r="B6859" s="332" t="s">
        <v>5862</v>
      </c>
      <c r="C6859" s="332" t="s">
        <v>5863</v>
      </c>
      <c r="D6859" s="332" t="s">
        <v>5864</v>
      </c>
      <c r="E6859" s="262"/>
      <c r="F6859" s="331" t="n">
        <v>5.5</v>
      </c>
      <c r="G6859" s="333" t="n">
        <v>2633</v>
      </c>
      <c r="H6859" s="333" t="n">
        <f aca="false">A6859*G6859*(1-H6844/100)</f>
        <v>5002.7</v>
      </c>
      <c r="I6859" s="334" t="n">
        <v>1755</v>
      </c>
      <c r="J6859" s="334" t="n">
        <f aca="false">(A6859*I6859)/J6844*K6844</f>
        <v>3186</v>
      </c>
      <c r="K6859" s="335" t="n">
        <f aca="false">H6859-J6859</f>
        <v>1816.7</v>
      </c>
      <c r="L6859" s="330"/>
      <c r="M6859" s="262"/>
      <c r="N6859" s="262" t="n">
        <v>1755</v>
      </c>
      <c r="O6859" s="262" t="n">
        <v>20</v>
      </c>
      <c r="P6859" s="262" t="n">
        <v>2600</v>
      </c>
      <c r="Q6859" s="262" t="n">
        <v>2632.5</v>
      </c>
      <c r="R6859" s="331" t="n">
        <f aca="false">A6859*F6859</f>
        <v>11</v>
      </c>
    </row>
    <row r="6860" s="1" customFormat="true" ht="12.75" hidden="false" customHeight="false" outlineLevel="0" collapsed="false">
      <c r="A6860" s="262" t="n">
        <v>2</v>
      </c>
      <c r="B6860" s="332" t="s">
        <v>5865</v>
      </c>
      <c r="C6860" s="332" t="s">
        <v>5866</v>
      </c>
      <c r="D6860" s="332" t="s">
        <v>5867</v>
      </c>
      <c r="E6860" s="262"/>
      <c r="F6860" s="331" t="n">
        <v>10</v>
      </c>
      <c r="G6860" s="333" t="n">
        <v>3909</v>
      </c>
      <c r="H6860" s="333" t="n">
        <f aca="false">A6860*G6860*(1-H6844/100)</f>
        <v>7427.1</v>
      </c>
      <c r="I6860" s="334" t="n">
        <v>2895.75</v>
      </c>
      <c r="J6860" s="334" t="n">
        <f aca="false">(A6860*I6860)/J6844*K6844</f>
        <v>5256.9</v>
      </c>
      <c r="K6860" s="335" t="n">
        <f aca="false">H6860-J6860</f>
        <v>2170.2</v>
      </c>
      <c r="L6860" s="330"/>
      <c r="M6860" s="262"/>
      <c r="N6860" s="262" t="n">
        <v>2895.75</v>
      </c>
      <c r="O6860" s="262" t="n">
        <v>33</v>
      </c>
      <c r="P6860" s="262" t="n">
        <v>4300</v>
      </c>
      <c r="Q6860" s="262" t="n">
        <v>3909.2625</v>
      </c>
      <c r="R6860" s="331" t="n">
        <f aca="false">A6860*F6860</f>
        <v>20</v>
      </c>
    </row>
    <row r="6861" s="1" customFormat="true" ht="12.75" hidden="false" customHeight="false" outlineLevel="0" collapsed="false">
      <c r="A6861" s="262" t="n">
        <v>1</v>
      </c>
      <c r="B6861" s="332" t="s">
        <v>2122</v>
      </c>
      <c r="C6861" s="332" t="s">
        <v>2123</v>
      </c>
      <c r="D6861" s="332" t="s">
        <v>2124</v>
      </c>
      <c r="E6861" s="262"/>
      <c r="F6861" s="331" t="n">
        <v>2.5</v>
      </c>
      <c r="G6861" s="333" t="n">
        <v>2200</v>
      </c>
      <c r="H6861" s="333" t="n">
        <f aca="false">A6861*G6861*(1-H6844/100)</f>
        <v>2090</v>
      </c>
      <c r="I6861" s="334" t="n">
        <v>1009.125</v>
      </c>
      <c r="J6861" s="334" t="n">
        <f aca="false">(A6861*I6861)/J6844*K6844</f>
        <v>915.975</v>
      </c>
      <c r="K6861" s="335" t="n">
        <f aca="false">H6861-J6861</f>
        <v>1174.025</v>
      </c>
      <c r="L6861" s="330"/>
      <c r="M6861" s="262"/>
      <c r="N6861" s="262" t="n">
        <v>1009.125</v>
      </c>
      <c r="O6861" s="262" t="n">
        <v>11.5</v>
      </c>
      <c r="P6861" s="262" t="n">
        <v>3000</v>
      </c>
      <c r="Q6861" s="262" t="n">
        <v>2200</v>
      </c>
      <c r="R6861" s="331" t="n">
        <f aca="false">A6861*F6861</f>
        <v>2.5</v>
      </c>
    </row>
    <row r="6862" s="1" customFormat="true" ht="12.75" hidden="false" customHeight="false" outlineLevel="0" collapsed="false">
      <c r="A6862" s="262" t="n">
        <v>2</v>
      </c>
      <c r="B6862" s="332" t="s">
        <v>1019</v>
      </c>
      <c r="C6862" s="332" t="s">
        <v>1263</v>
      </c>
      <c r="D6862" s="332" t="s">
        <v>1020</v>
      </c>
      <c r="E6862" s="262"/>
      <c r="F6862" s="331" t="n">
        <v>0.71</v>
      </c>
      <c r="G6862" s="333" t="n">
        <v>930</v>
      </c>
      <c r="H6862" s="333" t="n">
        <f aca="false">A6862*G6862*(1-H6844/100)</f>
        <v>1767</v>
      </c>
      <c r="I6862" s="334" t="n">
        <v>386.9775</v>
      </c>
      <c r="J6862" s="334" t="n">
        <f aca="false">(A6862*I6862)/J6844*K6844</f>
        <v>702.513</v>
      </c>
      <c r="K6862" s="335" t="n">
        <f aca="false">H6862-J6862</f>
        <v>1064.487</v>
      </c>
      <c r="L6862" s="330"/>
      <c r="M6862" s="262"/>
      <c r="N6862" s="262" t="n">
        <v>386.9775</v>
      </c>
      <c r="O6862" s="262" t="n">
        <v>4.41</v>
      </c>
      <c r="P6862" s="262" t="n">
        <v>1300</v>
      </c>
      <c r="Q6862" s="262" t="n">
        <v>930</v>
      </c>
      <c r="R6862" s="331" t="n">
        <f aca="false">A6862*F6862</f>
        <v>1.42</v>
      </c>
    </row>
    <row r="6863" s="1" customFormat="true" ht="12.75" hidden="false" customHeight="false" outlineLevel="0" collapsed="false">
      <c r="A6863" s="262"/>
      <c r="B6863" s="272" t="s">
        <v>1365</v>
      </c>
      <c r="C6863" s="332"/>
      <c r="D6863" s="332"/>
      <c r="E6863" s="262"/>
      <c r="F6863" s="331"/>
      <c r="G6863" s="333"/>
      <c r="H6863" s="333"/>
      <c r="I6863" s="334"/>
      <c r="J6863" s="334"/>
      <c r="K6863" s="335"/>
      <c r="L6863" s="330"/>
      <c r="M6863" s="262"/>
      <c r="N6863" s="262"/>
      <c r="O6863" s="262"/>
      <c r="P6863" s="262"/>
      <c r="Q6863" s="262"/>
      <c r="R6863" s="331"/>
    </row>
    <row r="6864" s="1" customFormat="true" ht="12.75" hidden="false" customHeight="false" outlineLevel="0" collapsed="false">
      <c r="A6864" s="262" t="n">
        <v>3</v>
      </c>
      <c r="B6864" s="332" t="s">
        <v>2018</v>
      </c>
      <c r="C6864" s="332" t="s">
        <v>2019</v>
      </c>
      <c r="D6864" s="332" t="s">
        <v>2020</v>
      </c>
      <c r="E6864" s="262"/>
      <c r="F6864" s="331"/>
      <c r="G6864" s="333" t="n">
        <v>329</v>
      </c>
      <c r="H6864" s="333" t="n">
        <f aca="false">A6864*G6864*(1-H6844/100)</f>
        <v>937.65</v>
      </c>
      <c r="I6864" s="334" t="n">
        <v>219.375</v>
      </c>
      <c r="J6864" s="334" t="n">
        <f aca="false">(A6864*I6864)/J6844*K6844</f>
        <v>597.375</v>
      </c>
      <c r="K6864" s="335" t="n">
        <f aca="false">H6864-J6864</f>
        <v>340.275</v>
      </c>
      <c r="L6864" s="330"/>
      <c r="M6864" s="262"/>
      <c r="N6864" s="262" t="n">
        <v>219.375</v>
      </c>
      <c r="O6864" s="262" t="n">
        <v>2.5</v>
      </c>
      <c r="P6864" s="262" t="n">
        <v>340</v>
      </c>
      <c r="Q6864" s="262" t="n">
        <v>329.0625</v>
      </c>
      <c r="R6864" s="331" t="n">
        <f aca="false">A6864*F6864</f>
        <v>0</v>
      </c>
    </row>
    <row r="6865" s="1" customFormat="true" ht="12.75" hidden="false" customHeight="false" outlineLevel="0" collapsed="false">
      <c r="A6865" s="336" t="n">
        <f aca="false">SUM(A6845:A6864)</f>
        <v>166</v>
      </c>
      <c r="B6865" s="336" t="s">
        <v>377</v>
      </c>
      <c r="C6865" s="336"/>
      <c r="D6865" s="336"/>
      <c r="E6865" s="336"/>
      <c r="F6865" s="337" t="n">
        <f aca="false">R6865</f>
        <v>424.62</v>
      </c>
      <c r="G6865" s="338"/>
      <c r="H6865" s="339" t="n">
        <f aca="false">SUM(H6845:H6864)</f>
        <v>81412.15</v>
      </c>
      <c r="I6865" s="340"/>
      <c r="J6865" s="341" t="n">
        <f aca="false">SUM(J6845:J6864)</f>
        <v>55475.989</v>
      </c>
      <c r="K6865" s="335" t="n">
        <f aca="false">SUM(K6845:K6864)</f>
        <v>25936.161</v>
      </c>
      <c r="L6865" s="330"/>
      <c r="M6865" s="262"/>
      <c r="N6865" s="262"/>
      <c r="O6865" s="262"/>
      <c r="P6865" s="262"/>
      <c r="Q6865" s="262"/>
      <c r="R6865" s="331" t="n">
        <f aca="false">SUM(R6845:R6864)</f>
        <v>424.62</v>
      </c>
    </row>
    <row r="6866" s="1" customFormat="true" ht="12.75" hidden="false" customHeight="false" outlineLevel="0" collapsed="false">
      <c r="A6866" s="262"/>
      <c r="B6866" s="272" t="s">
        <v>914</v>
      </c>
      <c r="C6866" s="342"/>
      <c r="D6866" s="342"/>
      <c r="E6866" s="262"/>
      <c r="F6866" s="262"/>
      <c r="G6866" s="333"/>
      <c r="H6866" s="343" t="n">
        <v>0</v>
      </c>
      <c r="I6866" s="344" t="n">
        <f aca="false">K6867/J6867</f>
        <v>0.467520479896266</v>
      </c>
      <c r="J6866" s="345"/>
      <c r="K6866" s="335"/>
      <c r="L6866" s="330"/>
      <c r="M6866" s="262"/>
      <c r="N6866" s="262"/>
      <c r="O6866" s="262"/>
      <c r="P6866" s="262"/>
      <c r="Q6866" s="262"/>
      <c r="R6866" s="331"/>
    </row>
    <row r="6867" s="1" customFormat="true" ht="13.5" hidden="false" customHeight="false" outlineLevel="0" collapsed="false">
      <c r="A6867" s="346"/>
      <c r="B6867" s="346" t="s">
        <v>915</v>
      </c>
      <c r="C6867" s="346"/>
      <c r="D6867" s="346"/>
      <c r="E6867" s="346"/>
      <c r="F6867" s="347"/>
      <c r="G6867" s="348"/>
      <c r="H6867" s="349" t="n">
        <f aca="false">SUM(H6865:H6866)</f>
        <v>81412.15</v>
      </c>
      <c r="I6867" s="350" t="n">
        <f aca="false">K6867/H6867</f>
        <v>0.318578504559823</v>
      </c>
      <c r="J6867" s="351" t="n">
        <f aca="false">SUM(J6865:J6866)</f>
        <v>55475.989</v>
      </c>
      <c r="K6867" s="352" t="n">
        <f aca="false">H6867-J6867</f>
        <v>25936.161</v>
      </c>
      <c r="L6867" s="330"/>
      <c r="M6867" s="262"/>
      <c r="N6867" s="262"/>
      <c r="O6867" s="262"/>
      <c r="P6867" s="262"/>
      <c r="Q6867" s="262"/>
      <c r="R6867" s="331"/>
    </row>
    <row r="6868" s="1" customFormat="true" ht="13.5" hidden="false" customHeight="false" outlineLevel="0" collapsed="false">
      <c r="A6868" s="262"/>
      <c r="B6868" s="332"/>
      <c r="C6868" s="342"/>
      <c r="D6868" s="342"/>
      <c r="E6868" s="262"/>
      <c r="F6868" s="262"/>
      <c r="G6868" s="262"/>
      <c r="H6868" s="262"/>
      <c r="I6868" s="354"/>
      <c r="J6868" s="354"/>
      <c r="K6868" s="355"/>
      <c r="L6868" s="330"/>
      <c r="M6868" s="262"/>
      <c r="N6868" s="262"/>
      <c r="O6868" s="262"/>
      <c r="P6868" s="262"/>
      <c r="Q6868" s="262"/>
      <c r="R6868" s="331"/>
    </row>
    <row r="6869" s="1" customFormat="true" ht="13.5" hidden="false" customHeight="false" outlineLevel="0" collapsed="false">
      <c r="A6869" s="322"/>
      <c r="B6869" s="323" t="s">
        <v>4556</v>
      </c>
      <c r="C6869" s="324"/>
      <c r="D6869" s="325" t="n">
        <v>42825</v>
      </c>
      <c r="E6869" s="322"/>
      <c r="F6869" s="322" t="s">
        <v>5868</v>
      </c>
      <c r="G6869" s="324"/>
      <c r="H6869" s="326" t="n">
        <v>0</v>
      </c>
      <c r="I6869" s="327" t="s">
        <v>358</v>
      </c>
      <c r="J6869" s="328" t="n">
        <v>65</v>
      </c>
      <c r="K6869" s="329" t="n">
        <v>59</v>
      </c>
      <c r="L6869" s="330"/>
      <c r="M6869" s="262"/>
      <c r="N6869" s="262"/>
      <c r="O6869" s="262"/>
      <c r="P6869" s="262"/>
      <c r="Q6869" s="262"/>
      <c r="R6869" s="331"/>
    </row>
    <row r="6870" s="1" customFormat="true" ht="12.75" hidden="false" customHeight="false" outlineLevel="0" collapsed="false">
      <c r="A6870" s="262" t="n">
        <v>20</v>
      </c>
      <c r="B6870" s="332" t="s">
        <v>1219</v>
      </c>
      <c r="C6870" s="332" t="s">
        <v>830</v>
      </c>
      <c r="D6870" s="332" t="s">
        <v>1347</v>
      </c>
      <c r="E6870" s="262"/>
      <c r="F6870" s="331" t="n">
        <v>2.5</v>
      </c>
      <c r="G6870" s="333" t="n">
        <v>573</v>
      </c>
      <c r="H6870" s="333" t="n">
        <f aca="false">A6870*G6870*(1-H6869/100)</f>
        <v>11460</v>
      </c>
      <c r="I6870" s="334" t="n">
        <v>318.5</v>
      </c>
      <c r="J6870" s="334" t="n">
        <f aca="false">(A6870*I6870)/J6869*K6869</f>
        <v>5782</v>
      </c>
      <c r="K6870" s="335" t="n">
        <f aca="false">H6870-J6870</f>
        <v>5678</v>
      </c>
      <c r="L6870" s="330"/>
      <c r="M6870" s="262"/>
      <c r="N6870" s="262" t="n">
        <v>318.5</v>
      </c>
      <c r="O6870" s="262" t="n">
        <v>3.5</v>
      </c>
      <c r="P6870" s="262" t="n">
        <v>573.3</v>
      </c>
      <c r="Q6870" s="262" t="n">
        <v>429.975</v>
      </c>
      <c r="R6870" s="331" t="n">
        <f aca="false">A6870*F6870</f>
        <v>50</v>
      </c>
    </row>
    <row r="6871" s="1" customFormat="true" ht="12.75" hidden="false" customHeight="false" outlineLevel="0" collapsed="false">
      <c r="A6871" s="262" t="n">
        <v>10</v>
      </c>
      <c r="B6871" s="332" t="s">
        <v>2047</v>
      </c>
      <c r="C6871" s="332" t="s">
        <v>1532</v>
      </c>
      <c r="D6871" s="332" t="s">
        <v>2048</v>
      </c>
      <c r="E6871" s="262"/>
      <c r="F6871" s="331" t="n">
        <v>0.69</v>
      </c>
      <c r="G6871" s="333" t="n">
        <v>500</v>
      </c>
      <c r="H6871" s="333" t="n">
        <f aca="false">A6871*G6871*(1-H6869/100)</f>
        <v>5000</v>
      </c>
      <c r="I6871" s="334" t="n">
        <v>158.015</v>
      </c>
      <c r="J6871" s="334" t="n">
        <f aca="false">(A6871*I6871)/J6869*K6869</f>
        <v>1434.29</v>
      </c>
      <c r="K6871" s="335" t="n">
        <f aca="false">H6871-J6871</f>
        <v>3565.71</v>
      </c>
      <c r="L6871" s="330"/>
      <c r="M6871" s="262"/>
      <c r="N6871" s="262" t="n">
        <v>158.015</v>
      </c>
      <c r="O6871" s="262" t="n">
        <v>1.43</v>
      </c>
      <c r="P6871" s="262" t="n">
        <v>500</v>
      </c>
      <c r="Q6871" s="262" t="n">
        <v>225</v>
      </c>
      <c r="R6871" s="331" t="n">
        <f aca="false">A6871*F6871</f>
        <v>6.9</v>
      </c>
    </row>
    <row r="6872" s="1" customFormat="true" ht="12.75" hidden="false" customHeight="false" outlineLevel="0" collapsed="false">
      <c r="A6872" s="262" t="n">
        <v>10</v>
      </c>
      <c r="B6872" s="332" t="s">
        <v>2973</v>
      </c>
      <c r="C6872" s="332" t="s">
        <v>2598</v>
      </c>
      <c r="D6872" s="332" t="s">
        <v>2974</v>
      </c>
      <c r="E6872" s="262"/>
      <c r="F6872" s="331" t="n">
        <v>0.86</v>
      </c>
      <c r="G6872" s="333" t="n">
        <v>526</v>
      </c>
      <c r="H6872" s="333" t="n">
        <f aca="false">A6872*G6872*(1-H6869/100)</f>
        <v>5260</v>
      </c>
      <c r="I6872" s="334" t="n">
        <v>263.25</v>
      </c>
      <c r="J6872" s="334" t="n">
        <f aca="false">(A6872*I6872)/J6869*K6869</f>
        <v>2389.5</v>
      </c>
      <c r="K6872" s="335" t="n">
        <f aca="false">H6872-J6872</f>
        <v>2870.5</v>
      </c>
      <c r="L6872" s="330"/>
      <c r="M6872" s="262"/>
      <c r="N6872" s="262" t="n">
        <v>263.25</v>
      </c>
      <c r="O6872" s="262" t="n">
        <v>3</v>
      </c>
      <c r="P6872" s="262" t="n">
        <v>526.5</v>
      </c>
      <c r="Q6872" s="262" t="n">
        <v>355</v>
      </c>
      <c r="R6872" s="331" t="n">
        <f aca="false">A6872*F6872</f>
        <v>8.6</v>
      </c>
    </row>
    <row r="6873" s="1" customFormat="true" ht="12.75" hidden="false" customHeight="false" outlineLevel="0" collapsed="false">
      <c r="A6873" s="262" t="n">
        <v>5</v>
      </c>
      <c r="B6873" s="332" t="s">
        <v>5647</v>
      </c>
      <c r="C6873" s="332" t="s">
        <v>1846</v>
      </c>
      <c r="D6873" s="332" t="s">
        <v>5648</v>
      </c>
      <c r="E6873" s="262"/>
      <c r="F6873" s="331"/>
      <c r="G6873" s="333" t="n">
        <v>2880</v>
      </c>
      <c r="H6873" s="333" t="n">
        <f aca="false">A6873*G6873*(1-H6869/100)</f>
        <v>14400</v>
      </c>
      <c r="I6873" s="334" t="n">
        <v>1597.9275</v>
      </c>
      <c r="J6873" s="334" t="n">
        <f aca="false">(A6873*I6873)/J6869*K6869</f>
        <v>7252.1325</v>
      </c>
      <c r="K6873" s="335" t="n">
        <f aca="false">H6873-J6873</f>
        <v>7147.8675</v>
      </c>
      <c r="L6873" s="330"/>
      <c r="M6873" s="262"/>
      <c r="N6873" s="262" t="n">
        <v>1597.9275</v>
      </c>
      <c r="O6873" s="262" t="n">
        <v>18.21</v>
      </c>
      <c r="P6873" s="262" t="n">
        <v>2880</v>
      </c>
      <c r="Q6873" s="262" t="n">
        <v>2157</v>
      </c>
      <c r="R6873" s="331" t="n">
        <f aca="false">A6873*F6873</f>
        <v>0</v>
      </c>
    </row>
    <row r="6874" s="1" customFormat="true" ht="12.75" hidden="false" customHeight="false" outlineLevel="0" collapsed="false">
      <c r="A6874" s="262" t="n">
        <v>1</v>
      </c>
      <c r="B6874" s="332" t="s">
        <v>1793</v>
      </c>
      <c r="C6874" s="332" t="s">
        <v>1794</v>
      </c>
      <c r="D6874" s="332" t="s">
        <v>1795</v>
      </c>
      <c r="E6874" s="262"/>
      <c r="F6874" s="331" t="n">
        <v>11.1</v>
      </c>
      <c r="G6874" s="333" t="n">
        <v>5380</v>
      </c>
      <c r="H6874" s="333" t="n">
        <f aca="false">A6874*G6874*(1-H6869/100)</f>
        <v>5380</v>
      </c>
      <c r="I6874" s="334" t="n">
        <v>3588.0975</v>
      </c>
      <c r="J6874" s="334" t="n">
        <f aca="false">(A6874*I6874)/J6869*K6869</f>
        <v>3256.8885</v>
      </c>
      <c r="K6874" s="335" t="n">
        <f aca="false">H6874-J6874</f>
        <v>2123.1115</v>
      </c>
      <c r="L6874" s="330"/>
      <c r="M6874" s="262"/>
      <c r="N6874" s="262" t="n">
        <v>3588.0975</v>
      </c>
      <c r="O6874" s="262" t="n">
        <v>40.89</v>
      </c>
      <c r="P6874" s="262" t="n">
        <v>5380</v>
      </c>
      <c r="Q6874" s="262" t="n">
        <v>5023.3365</v>
      </c>
      <c r="R6874" s="331" t="n">
        <f aca="false">A6874*F6874</f>
        <v>11.1</v>
      </c>
    </row>
    <row r="6875" s="1" customFormat="true" ht="12.75" hidden="false" customHeight="false" outlineLevel="0" collapsed="false">
      <c r="A6875" s="262" t="n">
        <v>1</v>
      </c>
      <c r="B6875" s="332" t="s">
        <v>5869</v>
      </c>
      <c r="C6875" s="332" t="s">
        <v>1894</v>
      </c>
      <c r="D6875" s="332" t="s">
        <v>5870</v>
      </c>
      <c r="E6875" s="262"/>
      <c r="F6875" s="331" t="n">
        <v>12</v>
      </c>
      <c r="G6875" s="333" t="n">
        <v>3330</v>
      </c>
      <c r="H6875" s="333" t="n">
        <f aca="false">A6875*G6875*(1-H6869/100)</f>
        <v>3330</v>
      </c>
      <c r="I6875" s="334" t="n">
        <v>1755</v>
      </c>
      <c r="J6875" s="334" t="n">
        <f aca="false">(A6875*I6875)/J6869*K6869</f>
        <v>1593</v>
      </c>
      <c r="K6875" s="335" t="n">
        <f aca="false">H6875-J6875</f>
        <v>1737</v>
      </c>
      <c r="L6875" s="330"/>
      <c r="M6875" s="262"/>
      <c r="N6875" s="262" t="n">
        <v>1755</v>
      </c>
      <c r="O6875" s="262" t="n">
        <v>20</v>
      </c>
      <c r="P6875" s="262" t="n">
        <v>3330</v>
      </c>
      <c r="Q6875" s="262" t="n">
        <v>3510</v>
      </c>
      <c r="R6875" s="331" t="n">
        <f aca="false">A6875*F6875</f>
        <v>12</v>
      </c>
    </row>
    <row r="6876" s="1" customFormat="true" ht="12.75" hidden="false" customHeight="false" outlineLevel="0" collapsed="false">
      <c r="A6876" s="262"/>
      <c r="B6876" s="272" t="s">
        <v>1365</v>
      </c>
      <c r="C6876" s="332"/>
      <c r="D6876" s="332"/>
      <c r="E6876" s="262"/>
      <c r="F6876" s="331"/>
      <c r="G6876" s="333"/>
      <c r="H6876" s="333"/>
      <c r="I6876" s="334"/>
      <c r="J6876" s="334"/>
      <c r="K6876" s="335"/>
      <c r="L6876" s="330"/>
      <c r="M6876" s="262"/>
      <c r="N6876" s="262"/>
      <c r="O6876" s="262"/>
      <c r="P6876" s="262"/>
      <c r="Q6876" s="262"/>
      <c r="R6876" s="331"/>
    </row>
    <row r="6877" s="1" customFormat="true" ht="12.75" hidden="false" customHeight="false" outlineLevel="0" collapsed="false">
      <c r="A6877" s="262" t="n">
        <v>20</v>
      </c>
      <c r="B6877" s="332" t="s">
        <v>837</v>
      </c>
      <c r="C6877" s="332" t="s">
        <v>833</v>
      </c>
      <c r="D6877" s="332" t="s">
        <v>1304</v>
      </c>
      <c r="E6877" s="262"/>
      <c r="F6877" s="331" t="n">
        <v>0.09</v>
      </c>
      <c r="G6877" s="333" t="n">
        <v>52</v>
      </c>
      <c r="H6877" s="333" t="n">
        <f aca="false">A6877*G6877*(1-H6869/100)</f>
        <v>1040</v>
      </c>
      <c r="I6877" s="334" t="n">
        <v>34.58</v>
      </c>
      <c r="J6877" s="334" t="n">
        <f aca="false">(A6877*I6877)/J6869*K6869</f>
        <v>627.76</v>
      </c>
      <c r="K6877" s="335" t="n">
        <f aca="false">H6877-J6877</f>
        <v>412.24</v>
      </c>
      <c r="L6877" s="330"/>
      <c r="M6877" s="262"/>
      <c r="N6877" s="262" t="n">
        <v>34.58</v>
      </c>
      <c r="O6877" s="262" t="n">
        <v>0.38</v>
      </c>
      <c r="P6877" s="262" t="n">
        <v>51.87</v>
      </c>
      <c r="Q6877" s="262" t="n">
        <v>51.87</v>
      </c>
      <c r="R6877" s="331" t="n">
        <f aca="false">A6877*F6877</f>
        <v>1.8</v>
      </c>
    </row>
    <row r="6878" s="1" customFormat="true" ht="12.75" hidden="false" customHeight="false" outlineLevel="0" collapsed="false">
      <c r="A6878" s="262" t="n">
        <v>20</v>
      </c>
      <c r="B6878" s="332" t="s">
        <v>844</v>
      </c>
      <c r="C6878" s="332" t="s">
        <v>842</v>
      </c>
      <c r="D6878" s="332" t="s">
        <v>1305</v>
      </c>
      <c r="E6878" s="262"/>
      <c r="F6878" s="331" t="n">
        <v>0.03</v>
      </c>
      <c r="G6878" s="333" t="n">
        <v>50</v>
      </c>
      <c r="H6878" s="333" t="n">
        <f aca="false">A6878*G6878*(1-H6869/100)</f>
        <v>1000</v>
      </c>
      <c r="I6878" s="334" t="n">
        <v>22.75</v>
      </c>
      <c r="J6878" s="334" t="n">
        <f aca="false">(A6878*I6878)/J6869*K6869</f>
        <v>413</v>
      </c>
      <c r="K6878" s="335" t="n">
        <f aca="false">H6878-J6878</f>
        <v>587</v>
      </c>
      <c r="L6878" s="330"/>
      <c r="M6878" s="262"/>
      <c r="N6878" s="262" t="n">
        <v>22.75</v>
      </c>
      <c r="O6878" s="262" t="n">
        <v>0.25</v>
      </c>
      <c r="P6878" s="262" t="n">
        <v>50</v>
      </c>
      <c r="Q6878" s="262" t="n">
        <v>29.575</v>
      </c>
      <c r="R6878" s="331" t="n">
        <f aca="false">A6878*F6878</f>
        <v>0.6</v>
      </c>
    </row>
    <row r="6879" s="1" customFormat="true" ht="12.75" hidden="false" customHeight="false" outlineLevel="0" collapsed="false">
      <c r="A6879" s="262" t="n">
        <v>3</v>
      </c>
      <c r="B6879" s="332" t="s">
        <v>4526</v>
      </c>
      <c r="C6879" s="332" t="s">
        <v>3861</v>
      </c>
      <c r="D6879" s="332" t="s">
        <v>4527</v>
      </c>
      <c r="E6879" s="262"/>
      <c r="F6879" s="331" t="n">
        <v>0.06</v>
      </c>
      <c r="G6879" s="333" t="n">
        <v>90</v>
      </c>
      <c r="H6879" s="333" t="n">
        <f aca="false">A6879*G6879*(1-H6869/100)</f>
        <v>270</v>
      </c>
      <c r="I6879" s="334" t="n">
        <v>55.2825</v>
      </c>
      <c r="J6879" s="334" t="n">
        <f aca="false">(A6879*I6879)/J6869*K6869</f>
        <v>150.5385</v>
      </c>
      <c r="K6879" s="335" t="n">
        <f aca="false">H6879-J6879</f>
        <v>119.4615</v>
      </c>
      <c r="L6879" s="330"/>
      <c r="M6879" s="262"/>
      <c r="N6879" s="262" t="n">
        <v>55.2825</v>
      </c>
      <c r="O6879" s="262" t="n">
        <v>0.63</v>
      </c>
      <c r="P6879" s="262" t="n">
        <v>90</v>
      </c>
      <c r="Q6879" s="262" t="n">
        <v>77.3955</v>
      </c>
      <c r="R6879" s="331" t="n">
        <f aca="false">A6879*F6879</f>
        <v>0.18</v>
      </c>
    </row>
    <row r="6880" s="1" customFormat="true" ht="12.75" hidden="false" customHeight="false" outlineLevel="0" collapsed="false">
      <c r="A6880" s="262" t="n">
        <v>3</v>
      </c>
      <c r="B6880" s="332" t="s">
        <v>3860</v>
      </c>
      <c r="C6880" s="332" t="s">
        <v>3861</v>
      </c>
      <c r="D6880" s="332" t="s">
        <v>3862</v>
      </c>
      <c r="E6880" s="262"/>
      <c r="F6880" s="331" t="n">
        <v>0.11</v>
      </c>
      <c r="G6880" s="333" t="n">
        <v>100</v>
      </c>
      <c r="H6880" s="333" t="n">
        <f aca="false">A6880*G6880*(1-H6869/100)</f>
        <v>300</v>
      </c>
      <c r="I6880" s="334" t="n">
        <v>59.67</v>
      </c>
      <c r="J6880" s="334" t="n">
        <f aca="false">(A6880*I6880)/J6869*K6869</f>
        <v>162.486</v>
      </c>
      <c r="K6880" s="335" t="n">
        <f aca="false">H6880-J6880</f>
        <v>137.514</v>
      </c>
      <c r="L6880" s="330"/>
      <c r="M6880" s="262"/>
      <c r="N6880" s="262" t="n">
        <v>59.67</v>
      </c>
      <c r="O6880" s="262" t="n">
        <v>0.68</v>
      </c>
      <c r="P6880" s="262" t="n">
        <v>100</v>
      </c>
      <c r="Q6880" s="262" t="n">
        <v>83.538</v>
      </c>
      <c r="R6880" s="331" t="n">
        <f aca="false">A6880*F6880</f>
        <v>0.33</v>
      </c>
    </row>
    <row r="6881" s="1" customFormat="true" ht="12.75" hidden="false" customHeight="false" outlineLevel="0" collapsed="false">
      <c r="A6881" s="262" t="n">
        <v>3</v>
      </c>
      <c r="B6881" s="332" t="s">
        <v>1930</v>
      </c>
      <c r="C6881" s="332" t="s">
        <v>1931</v>
      </c>
      <c r="D6881" s="332" t="s">
        <v>1932</v>
      </c>
      <c r="E6881" s="262"/>
      <c r="F6881" s="331" t="n">
        <v>0.05</v>
      </c>
      <c r="G6881" s="333" t="n">
        <v>100</v>
      </c>
      <c r="H6881" s="333" t="n">
        <f aca="false">A6881*G6881*(1-H6869/100)</f>
        <v>300</v>
      </c>
      <c r="I6881" s="334" t="n">
        <v>60.5475</v>
      </c>
      <c r="J6881" s="334" t="n">
        <f aca="false">(A6881*I6881)/J6869*K6869</f>
        <v>164.8755</v>
      </c>
      <c r="K6881" s="335" t="n">
        <f aca="false">H6881-J6881</f>
        <v>135.1245</v>
      </c>
      <c r="L6881" s="330"/>
      <c r="M6881" s="262"/>
      <c r="N6881" s="262" t="n">
        <v>60.5475</v>
      </c>
      <c r="O6881" s="262" t="n">
        <v>0.69</v>
      </c>
      <c r="P6881" s="262" t="n">
        <v>100</v>
      </c>
      <c r="Q6881" s="262" t="n">
        <v>84.7665</v>
      </c>
      <c r="R6881" s="331" t="n">
        <f aca="false">A6881*F6881</f>
        <v>0.15</v>
      </c>
    </row>
    <row r="6882" s="1" customFormat="true" ht="12.75" hidden="false" customHeight="false" outlineLevel="0" collapsed="false">
      <c r="A6882" s="262" t="n">
        <v>3</v>
      </c>
      <c r="B6882" s="332" t="s">
        <v>4528</v>
      </c>
      <c r="C6882" s="332" t="s">
        <v>1931</v>
      </c>
      <c r="D6882" s="332" t="s">
        <v>4529</v>
      </c>
      <c r="E6882" s="262"/>
      <c r="F6882" s="331" t="n">
        <v>0.11</v>
      </c>
      <c r="G6882" s="333" t="n">
        <v>110</v>
      </c>
      <c r="H6882" s="333" t="n">
        <f aca="false">A6882*G6882*(1-H6869/100)</f>
        <v>330</v>
      </c>
      <c r="I6882" s="334" t="n">
        <v>68.445</v>
      </c>
      <c r="J6882" s="334" t="n">
        <f aca="false">(A6882*I6882)/J6869*K6869</f>
        <v>186.381</v>
      </c>
      <c r="K6882" s="335" t="n">
        <f aca="false">H6882-J6882</f>
        <v>143.619</v>
      </c>
      <c r="L6882" s="330"/>
      <c r="M6882" s="262"/>
      <c r="N6882" s="262" t="n">
        <v>68.445</v>
      </c>
      <c r="O6882" s="262" t="n">
        <v>0.78</v>
      </c>
      <c r="P6882" s="262" t="n">
        <v>110</v>
      </c>
      <c r="Q6882" s="262" t="n">
        <v>95.823</v>
      </c>
      <c r="R6882" s="331" t="n">
        <f aca="false">A6882*F6882</f>
        <v>0.33</v>
      </c>
    </row>
    <row r="6883" s="1" customFormat="true" ht="12.75" hidden="false" customHeight="false" outlineLevel="0" collapsed="false">
      <c r="A6883" s="336" t="n">
        <f aca="false">SUM(A6870:A6882)</f>
        <v>99</v>
      </c>
      <c r="B6883" s="336" t="s">
        <v>377</v>
      </c>
      <c r="C6883" s="336"/>
      <c r="D6883" s="336"/>
      <c r="E6883" s="336"/>
      <c r="F6883" s="337" t="n">
        <f aca="false">R6883</f>
        <v>91.99</v>
      </c>
      <c r="G6883" s="338"/>
      <c r="H6883" s="339" t="n">
        <f aca="false">SUM(H6870:H6882)</f>
        <v>48070</v>
      </c>
      <c r="I6883" s="340"/>
      <c r="J6883" s="341" t="n">
        <f aca="false">SUM(J6870:J6882)</f>
        <v>23412.852</v>
      </c>
      <c r="K6883" s="335" t="n">
        <f aca="false">SUM(K6870:K6882)</f>
        <v>24657.148</v>
      </c>
      <c r="L6883" s="330"/>
      <c r="M6883" s="262"/>
      <c r="N6883" s="262"/>
      <c r="O6883" s="262"/>
      <c r="P6883" s="262"/>
      <c r="Q6883" s="262"/>
      <c r="R6883" s="331" t="n">
        <f aca="false">SUM(R6870:R6882)</f>
        <v>91.99</v>
      </c>
    </row>
    <row r="6884" s="1" customFormat="true" ht="12.75" hidden="false" customHeight="false" outlineLevel="0" collapsed="false">
      <c r="A6884" s="262"/>
      <c r="B6884" s="272" t="s">
        <v>914</v>
      </c>
      <c r="C6884" s="342"/>
      <c r="D6884" s="342"/>
      <c r="E6884" s="262"/>
      <c r="F6884" s="262"/>
      <c r="G6884" s="333"/>
      <c r="H6884" s="343" t="n">
        <v>0</v>
      </c>
      <c r="I6884" s="344" t="n">
        <f aca="false">K6885/J6885</f>
        <v>1.0531458533971</v>
      </c>
      <c r="J6884" s="345"/>
      <c r="K6884" s="335"/>
      <c r="L6884" s="330"/>
      <c r="M6884" s="262"/>
      <c r="N6884" s="262"/>
      <c r="O6884" s="262"/>
      <c r="P6884" s="262"/>
      <c r="Q6884" s="262"/>
      <c r="R6884" s="331"/>
    </row>
    <row r="6885" s="1" customFormat="true" ht="13.5" hidden="false" customHeight="false" outlineLevel="0" collapsed="false">
      <c r="A6885" s="346"/>
      <c r="B6885" s="346" t="s">
        <v>915</v>
      </c>
      <c r="C6885" s="346"/>
      <c r="D6885" s="346"/>
      <c r="E6885" s="346"/>
      <c r="F6885" s="347"/>
      <c r="G6885" s="348"/>
      <c r="H6885" s="349" t="n">
        <f aca="false">SUM(H6883:H6884)</f>
        <v>48070</v>
      </c>
      <c r="I6885" s="350" t="n">
        <f aca="false">K6885/H6885</f>
        <v>0.512942542126066</v>
      </c>
      <c r="J6885" s="351" t="n">
        <f aca="false">SUM(J6883:J6884)</f>
        <v>23412.852</v>
      </c>
      <c r="K6885" s="352" t="n">
        <f aca="false">H6885-J6885</f>
        <v>24657.148</v>
      </c>
      <c r="L6885" s="330"/>
      <c r="M6885" s="262"/>
      <c r="N6885" s="262"/>
      <c r="O6885" s="262"/>
      <c r="P6885" s="262"/>
      <c r="Q6885" s="262"/>
      <c r="R6885" s="331"/>
    </row>
    <row r="6886" s="1" customFormat="true" ht="13.5" hidden="false" customHeight="false" outlineLevel="0" collapsed="false">
      <c r="A6886" s="262"/>
      <c r="B6886" s="332"/>
      <c r="C6886" s="342"/>
      <c r="D6886" s="342"/>
      <c r="E6886" s="262"/>
      <c r="F6886" s="262"/>
      <c r="G6886" s="262"/>
      <c r="H6886" s="262"/>
      <c r="I6886" s="354"/>
      <c r="J6886" s="354"/>
      <c r="K6886" s="355"/>
      <c r="L6886" s="330"/>
      <c r="M6886" s="262"/>
      <c r="N6886" s="262"/>
      <c r="O6886" s="262"/>
      <c r="P6886" s="262"/>
      <c r="Q6886" s="262"/>
      <c r="R6886" s="331"/>
    </row>
    <row r="6887" s="1" customFormat="true" ht="13.5" hidden="false" customHeight="false" outlineLevel="0" collapsed="false">
      <c r="A6887" s="322"/>
      <c r="B6887" s="323" t="s">
        <v>2734</v>
      </c>
      <c r="C6887" s="324"/>
      <c r="D6887" s="325" t="n">
        <v>42825</v>
      </c>
      <c r="E6887" s="322"/>
      <c r="F6887" s="322" t="s">
        <v>5868</v>
      </c>
      <c r="G6887" s="324"/>
      <c r="H6887" s="326" t="n">
        <v>0</v>
      </c>
      <c r="I6887" s="327" t="s">
        <v>358</v>
      </c>
      <c r="J6887" s="328" t="n">
        <v>65</v>
      </c>
      <c r="K6887" s="329" t="n">
        <v>59</v>
      </c>
      <c r="L6887" s="330"/>
      <c r="M6887" s="262"/>
      <c r="N6887" s="262"/>
      <c r="O6887" s="262"/>
      <c r="P6887" s="262"/>
      <c r="Q6887" s="262"/>
      <c r="R6887" s="331"/>
    </row>
    <row r="6888" s="1" customFormat="true" ht="12.75" hidden="false" customHeight="false" outlineLevel="0" collapsed="false">
      <c r="A6888" s="262" t="n">
        <v>2</v>
      </c>
      <c r="B6888" s="332" t="s">
        <v>4913</v>
      </c>
      <c r="C6888" s="332" t="s">
        <v>4687</v>
      </c>
      <c r="D6888" s="332" t="s">
        <v>4914</v>
      </c>
      <c r="E6888" s="262"/>
      <c r="F6888" s="331" t="n">
        <v>0.23</v>
      </c>
      <c r="G6888" s="333" t="n">
        <v>2510</v>
      </c>
      <c r="H6888" s="333" t="n">
        <f aca="false">A6888*G6888*(1-H6887/100)</f>
        <v>5020</v>
      </c>
      <c r="I6888" s="334" t="n">
        <v>1930.5</v>
      </c>
      <c r="J6888" s="334" t="n">
        <f aca="false">(A6888*I6888)/J6887*K6887</f>
        <v>3504.6</v>
      </c>
      <c r="K6888" s="335" t="n">
        <f aca="false">H6888-J6888</f>
        <v>1515.4</v>
      </c>
      <c r="L6888" s="330"/>
      <c r="M6888" s="262"/>
      <c r="N6888" s="262" t="n">
        <v>1930.5</v>
      </c>
      <c r="O6888" s="262" t="n">
        <v>22</v>
      </c>
      <c r="P6888" s="262" t="n">
        <v>2770</v>
      </c>
      <c r="Q6888" s="262" t="n">
        <v>2509.65</v>
      </c>
      <c r="R6888" s="331" t="n">
        <f aca="false">A6888*F6888</f>
        <v>0.46</v>
      </c>
    </row>
    <row r="6889" s="1" customFormat="true" ht="12.75" hidden="false" customHeight="false" outlineLevel="0" collapsed="false">
      <c r="A6889" s="336" t="n">
        <f aca="false">SUM(A6888:A6888)</f>
        <v>2</v>
      </c>
      <c r="B6889" s="336" t="s">
        <v>377</v>
      </c>
      <c r="C6889" s="336"/>
      <c r="D6889" s="336"/>
      <c r="E6889" s="336"/>
      <c r="F6889" s="337" t="n">
        <f aca="false">R6889</f>
        <v>0.46</v>
      </c>
      <c r="G6889" s="338"/>
      <c r="H6889" s="339" t="n">
        <f aca="false">SUM(H6888:H6888)</f>
        <v>5020</v>
      </c>
      <c r="I6889" s="340"/>
      <c r="J6889" s="341" t="n">
        <f aca="false">SUM(J6888:J6888)</f>
        <v>3504.6</v>
      </c>
      <c r="K6889" s="335" t="n">
        <f aca="false">SUM(K6888:K6888)</f>
        <v>1515.4</v>
      </c>
      <c r="L6889" s="330"/>
      <c r="M6889" s="262"/>
      <c r="N6889" s="262"/>
      <c r="O6889" s="262"/>
      <c r="P6889" s="262"/>
      <c r="Q6889" s="262"/>
      <c r="R6889" s="331" t="n">
        <f aca="false">SUM(R6888:R6888)</f>
        <v>0.46</v>
      </c>
    </row>
    <row r="6890" s="1" customFormat="true" ht="12.75" hidden="false" customHeight="false" outlineLevel="0" collapsed="false">
      <c r="A6890" s="262"/>
      <c r="B6890" s="272" t="s">
        <v>914</v>
      </c>
      <c r="C6890" s="342"/>
      <c r="D6890" s="342"/>
      <c r="E6890" s="262"/>
      <c r="F6890" s="262"/>
      <c r="G6890" s="333"/>
      <c r="H6890" s="343" t="n">
        <v>0</v>
      </c>
      <c r="I6890" s="344" t="n">
        <f aca="false">K6891/J6891</f>
        <v>0.432403127318382</v>
      </c>
      <c r="J6890" s="345"/>
      <c r="K6890" s="335"/>
      <c r="L6890" s="330"/>
      <c r="M6890" s="262"/>
      <c r="N6890" s="262"/>
      <c r="O6890" s="262"/>
      <c r="P6890" s="262"/>
      <c r="Q6890" s="262"/>
      <c r="R6890" s="331"/>
    </row>
    <row r="6891" s="1" customFormat="true" ht="13.5" hidden="false" customHeight="false" outlineLevel="0" collapsed="false">
      <c r="A6891" s="346"/>
      <c r="B6891" s="346" t="s">
        <v>915</v>
      </c>
      <c r="C6891" s="346"/>
      <c r="D6891" s="346"/>
      <c r="E6891" s="346"/>
      <c r="F6891" s="347"/>
      <c r="G6891" s="348"/>
      <c r="H6891" s="349" t="n">
        <f aca="false">SUM(H6889:H6890)</f>
        <v>5020</v>
      </c>
      <c r="I6891" s="350" t="n">
        <f aca="false">K6891/H6891</f>
        <v>0.301872509960159</v>
      </c>
      <c r="J6891" s="351" t="n">
        <f aca="false">SUM(J6889:J6890)</f>
        <v>3504.6</v>
      </c>
      <c r="K6891" s="352" t="n">
        <f aca="false">H6891-J6891</f>
        <v>1515.4</v>
      </c>
      <c r="L6891" s="330"/>
      <c r="M6891" s="262"/>
      <c r="N6891" s="262"/>
      <c r="O6891" s="262"/>
      <c r="P6891" s="262"/>
      <c r="Q6891" s="262"/>
      <c r="R6891" s="331"/>
    </row>
    <row r="6892" s="1" customFormat="true" ht="13.5" hidden="false" customHeight="false" outlineLevel="0" collapsed="false">
      <c r="A6892" s="262"/>
      <c r="B6892" s="332"/>
      <c r="C6892" s="342"/>
      <c r="D6892" s="342"/>
      <c r="E6892" s="262"/>
      <c r="F6892" s="262"/>
      <c r="G6892" s="262"/>
      <c r="H6892" s="262"/>
      <c r="I6892" s="354"/>
      <c r="J6892" s="354"/>
      <c r="K6892" s="355"/>
      <c r="L6892" s="330"/>
      <c r="M6892" s="262"/>
      <c r="N6892" s="262"/>
      <c r="O6892" s="262"/>
      <c r="P6892" s="262"/>
      <c r="Q6892" s="262"/>
      <c r="R6892" s="331"/>
    </row>
    <row r="6893" s="1" customFormat="true" ht="13.5" hidden="false" customHeight="false" outlineLevel="0" collapsed="false">
      <c r="A6893" s="322"/>
      <c r="B6893" s="323" t="s">
        <v>395</v>
      </c>
      <c r="C6893" s="324"/>
      <c r="D6893" s="325" t="n">
        <v>42825</v>
      </c>
      <c r="E6893" s="322"/>
      <c r="F6893" s="322" t="s">
        <v>5871</v>
      </c>
      <c r="G6893" s="324"/>
      <c r="H6893" s="326" t="n">
        <v>0</v>
      </c>
      <c r="I6893" s="327" t="s">
        <v>358</v>
      </c>
      <c r="J6893" s="328" t="n">
        <v>65</v>
      </c>
      <c r="K6893" s="329" t="n">
        <v>59</v>
      </c>
      <c r="L6893" s="330"/>
      <c r="M6893" s="262"/>
      <c r="N6893" s="262"/>
      <c r="O6893" s="262"/>
      <c r="P6893" s="262"/>
      <c r="Q6893" s="262"/>
      <c r="R6893" s="331"/>
    </row>
    <row r="6894" s="1" customFormat="true" ht="12.75" hidden="false" customHeight="false" outlineLevel="0" collapsed="false">
      <c r="A6894" s="262" t="n">
        <v>20</v>
      </c>
      <c r="B6894" s="332" t="s">
        <v>1302</v>
      </c>
      <c r="C6894" s="332" t="s">
        <v>830</v>
      </c>
      <c r="D6894" s="332" t="s">
        <v>1049</v>
      </c>
      <c r="E6894" s="262"/>
      <c r="F6894" s="331" t="n">
        <v>1.1</v>
      </c>
      <c r="G6894" s="333" t="n">
        <v>218</v>
      </c>
      <c r="H6894" s="333" t="n">
        <f aca="false">A6894*G6894*(1-H6893/100)</f>
        <v>4360</v>
      </c>
      <c r="I6894" s="334" t="n">
        <v>145.6</v>
      </c>
      <c r="J6894" s="334" t="n">
        <f aca="false">(A6894*I6894)/J6893*K6893</f>
        <v>2643.2</v>
      </c>
      <c r="K6894" s="335" t="n">
        <f aca="false">H6894-J6894</f>
        <v>1716.8</v>
      </c>
      <c r="L6894" s="330"/>
      <c r="M6894" s="262"/>
      <c r="N6894" s="262" t="n">
        <v>145.6</v>
      </c>
      <c r="O6894" s="262" t="n">
        <v>1.6</v>
      </c>
      <c r="P6894" s="262" t="n">
        <v>550</v>
      </c>
      <c r="Q6894" s="262" t="n">
        <v>218.4</v>
      </c>
      <c r="R6894" s="331" t="n">
        <f aca="false">A6894*F6894</f>
        <v>22</v>
      </c>
    </row>
    <row r="6895" s="1" customFormat="true" ht="12.75" hidden="false" customHeight="false" outlineLevel="0" collapsed="false">
      <c r="A6895" s="262" t="n">
        <v>10</v>
      </c>
      <c r="B6895" s="332" t="s">
        <v>3644</v>
      </c>
      <c r="C6895" s="332" t="s">
        <v>1822</v>
      </c>
      <c r="D6895" s="332" t="s">
        <v>3645</v>
      </c>
      <c r="E6895" s="262"/>
      <c r="F6895" s="331" t="n">
        <v>0.2</v>
      </c>
      <c r="G6895" s="333" t="n">
        <v>101</v>
      </c>
      <c r="H6895" s="333" t="n">
        <f aca="false">A6895*G6895*(1-H6893/100)</f>
        <v>1010</v>
      </c>
      <c r="I6895" s="334" t="n">
        <v>74.5875</v>
      </c>
      <c r="J6895" s="334" t="n">
        <f aca="false">(A6895*I6895)/J6893*K6893</f>
        <v>677.025</v>
      </c>
      <c r="K6895" s="335" t="n">
        <f aca="false">H6895-J6895</f>
        <v>332.975</v>
      </c>
      <c r="L6895" s="330"/>
      <c r="M6895" s="262"/>
      <c r="N6895" s="262" t="n">
        <v>74.5875</v>
      </c>
      <c r="O6895" s="262" t="n">
        <v>0.85</v>
      </c>
      <c r="P6895" s="262" t="n">
        <v>111.8812</v>
      </c>
      <c r="Q6895" s="262" t="n">
        <v>100.6931</v>
      </c>
      <c r="R6895" s="331" t="n">
        <f aca="false">A6895*F6895</f>
        <v>2</v>
      </c>
    </row>
    <row r="6896" s="1" customFormat="true" ht="12.75" hidden="false" customHeight="false" outlineLevel="0" collapsed="false">
      <c r="A6896" s="262" t="n">
        <v>5</v>
      </c>
      <c r="B6896" s="332" t="s">
        <v>5796</v>
      </c>
      <c r="C6896" s="332" t="s">
        <v>5797</v>
      </c>
      <c r="D6896" s="332" t="s">
        <v>3645</v>
      </c>
      <c r="E6896" s="262"/>
      <c r="F6896" s="331" t="n">
        <v>3</v>
      </c>
      <c r="G6896" s="333" t="n">
        <v>1125</v>
      </c>
      <c r="H6896" s="333" t="n">
        <f aca="false">A6896*G6896*(1-H6893/100)</f>
        <v>5625</v>
      </c>
      <c r="I6896" s="334" t="n">
        <v>833.625</v>
      </c>
      <c r="J6896" s="334" t="n">
        <f aca="false">(A6896*I6896)/J6893*K6893</f>
        <v>3783.375</v>
      </c>
      <c r="K6896" s="335" t="n">
        <f aca="false">H6896-J6896</f>
        <v>1841.625</v>
      </c>
      <c r="L6896" s="330"/>
      <c r="M6896" s="262"/>
      <c r="N6896" s="262" t="n">
        <v>833.625</v>
      </c>
      <c r="O6896" s="262" t="n">
        <v>9.5</v>
      </c>
      <c r="P6896" s="262" t="n">
        <v>1250.4375</v>
      </c>
      <c r="Q6896" s="262" t="n">
        <v>1125.3938</v>
      </c>
      <c r="R6896" s="331" t="n">
        <f aca="false">A6896*F6896</f>
        <v>15</v>
      </c>
    </row>
    <row r="6897" s="1" customFormat="true" ht="12.75" hidden="false" customHeight="false" outlineLevel="0" collapsed="false">
      <c r="A6897" s="262" t="n">
        <v>4</v>
      </c>
      <c r="B6897" s="332" t="s">
        <v>2497</v>
      </c>
      <c r="C6897" s="332" t="s">
        <v>2498</v>
      </c>
      <c r="D6897" s="332" t="s">
        <v>2499</v>
      </c>
      <c r="E6897" s="262"/>
      <c r="F6897" s="331" t="n">
        <v>4.17</v>
      </c>
      <c r="G6897" s="333" t="n">
        <v>950</v>
      </c>
      <c r="H6897" s="333" t="n">
        <f aca="false">A6897*G6897*(1-H6893/100)</f>
        <v>3800</v>
      </c>
      <c r="I6897" s="334" t="n">
        <v>544.05</v>
      </c>
      <c r="J6897" s="334" t="n">
        <f aca="false">(A6897*I6897)/J6893*K6893</f>
        <v>1975.32</v>
      </c>
      <c r="K6897" s="335" t="n">
        <f aca="false">H6897-J6897</f>
        <v>1824.68</v>
      </c>
      <c r="L6897" s="330"/>
      <c r="M6897" s="262"/>
      <c r="N6897" s="262" t="n">
        <v>544.05</v>
      </c>
      <c r="O6897" s="262" t="n">
        <v>6.2</v>
      </c>
      <c r="P6897" s="262" t="n">
        <v>1500</v>
      </c>
      <c r="Q6897" s="262" t="n">
        <v>950</v>
      </c>
      <c r="R6897" s="331" t="n">
        <f aca="false">A6897*F6897</f>
        <v>16.68</v>
      </c>
    </row>
    <row r="6898" s="1" customFormat="true" ht="12.75" hidden="false" customHeight="false" outlineLevel="0" collapsed="false">
      <c r="A6898" s="262" t="n">
        <v>12</v>
      </c>
      <c r="B6898" s="332" t="s">
        <v>5666</v>
      </c>
      <c r="C6898" s="332" t="s">
        <v>5872</v>
      </c>
      <c r="D6898" s="332" t="s">
        <v>5668</v>
      </c>
      <c r="E6898" s="262"/>
      <c r="F6898" s="331" t="n">
        <v>0.6</v>
      </c>
      <c r="G6898" s="333" t="n">
        <v>350</v>
      </c>
      <c r="H6898" s="333" t="n">
        <f aca="false">A6898*G6898*(1-H6893/100)</f>
        <v>4200</v>
      </c>
      <c r="I6898" s="334" t="n">
        <v>258.0882</v>
      </c>
      <c r="J6898" s="334" t="n">
        <f aca="false">(A6898*I6898)/J6893*K6893</f>
        <v>2811.17608615385</v>
      </c>
      <c r="K6898" s="335" t="n">
        <f aca="false">H6898-J6898</f>
        <v>1388.82391384615</v>
      </c>
      <c r="L6898" s="330"/>
      <c r="M6898" s="262"/>
      <c r="N6898" s="262" t="n">
        <v>258.0882</v>
      </c>
      <c r="O6898" s="262" t="n">
        <v>2.94117647058824</v>
      </c>
      <c r="P6898" s="262"/>
      <c r="Q6898" s="262" t="n">
        <v>350</v>
      </c>
      <c r="R6898" s="331" t="n">
        <f aca="false">A6898*F6898</f>
        <v>7.2</v>
      </c>
    </row>
    <row r="6899" s="1" customFormat="true" ht="12.75" hidden="false" customHeight="false" outlineLevel="0" collapsed="false">
      <c r="A6899" s="262" t="n">
        <v>4</v>
      </c>
      <c r="B6899" s="332" t="s">
        <v>4036</v>
      </c>
      <c r="C6899" s="332" t="s">
        <v>1553</v>
      </c>
      <c r="D6899" s="332" t="s">
        <v>4037</v>
      </c>
      <c r="E6899" s="262"/>
      <c r="F6899" s="331" t="n">
        <v>1.65</v>
      </c>
      <c r="G6899" s="333" t="n">
        <v>948</v>
      </c>
      <c r="H6899" s="333" t="n">
        <f aca="false">A6899*G6899*(1-H6893/100)</f>
        <v>3792</v>
      </c>
      <c r="I6899" s="334" t="n">
        <v>526.5</v>
      </c>
      <c r="J6899" s="334" t="n">
        <f aca="false">(A6899*I6899)/J6893*K6893</f>
        <v>1911.6</v>
      </c>
      <c r="K6899" s="335" t="n">
        <f aca="false">H6899-J6899</f>
        <v>1880.4</v>
      </c>
      <c r="L6899" s="330"/>
      <c r="M6899" s="262"/>
      <c r="N6899" s="262" t="n">
        <v>526.5</v>
      </c>
      <c r="O6899" s="262" t="n">
        <v>6</v>
      </c>
      <c r="P6899" s="262" t="n">
        <v>950</v>
      </c>
      <c r="Q6899" s="262" t="n">
        <v>948</v>
      </c>
      <c r="R6899" s="331" t="n">
        <f aca="false">A6899*F6899</f>
        <v>6.6</v>
      </c>
    </row>
    <row r="6900" s="1" customFormat="true" ht="12.75" hidden="false" customHeight="false" outlineLevel="0" collapsed="false">
      <c r="A6900" s="262" t="n">
        <v>2</v>
      </c>
      <c r="B6900" s="332" t="s">
        <v>2297</v>
      </c>
      <c r="C6900" s="332" t="s">
        <v>1553</v>
      </c>
      <c r="D6900" s="332" t="s">
        <v>3679</v>
      </c>
      <c r="E6900" s="262"/>
      <c r="F6900" s="331" t="n">
        <v>4.2</v>
      </c>
      <c r="G6900" s="333" t="n">
        <v>2685</v>
      </c>
      <c r="H6900" s="333" t="n">
        <f aca="false">A6900*G6900*(1-H6893/100)</f>
        <v>5370</v>
      </c>
      <c r="I6900" s="334" t="n">
        <v>1790.1</v>
      </c>
      <c r="J6900" s="334" t="n">
        <f aca="false">(A6900*I6900)/J6893*K6893</f>
        <v>3249.72</v>
      </c>
      <c r="K6900" s="335" t="n">
        <f aca="false">H6900-J6900</f>
        <v>2120.28</v>
      </c>
      <c r="L6900" s="330"/>
      <c r="M6900" s="262"/>
      <c r="N6900" s="262" t="n">
        <v>1790.1</v>
      </c>
      <c r="O6900" s="262" t="n">
        <v>20.4</v>
      </c>
      <c r="P6900" s="262" t="n">
        <v>3220</v>
      </c>
      <c r="Q6900" s="262" t="n">
        <v>2685</v>
      </c>
      <c r="R6900" s="331" t="n">
        <f aca="false">A6900*F6900</f>
        <v>8.4</v>
      </c>
    </row>
    <row r="6901" s="1" customFormat="true" ht="12.75" hidden="false" customHeight="false" outlineLevel="0" collapsed="false">
      <c r="A6901" s="336" t="n">
        <f aca="false">SUM(A6894:A6900)</f>
        <v>57</v>
      </c>
      <c r="B6901" s="336" t="s">
        <v>377</v>
      </c>
      <c r="C6901" s="336"/>
      <c r="D6901" s="336"/>
      <c r="E6901" s="336"/>
      <c r="F6901" s="337" t="n">
        <f aca="false">R6901</f>
        <v>77.88</v>
      </c>
      <c r="G6901" s="338"/>
      <c r="H6901" s="339" t="n">
        <f aca="false">SUM(H6894:H6900)</f>
        <v>28157</v>
      </c>
      <c r="I6901" s="340"/>
      <c r="J6901" s="341" t="n">
        <f aca="false">SUM(J6894:J6900)</f>
        <v>17051.4160861538</v>
      </c>
      <c r="K6901" s="335" t="n">
        <f aca="false">SUM(K6894:K6900)</f>
        <v>11105.5839138462</v>
      </c>
      <c r="L6901" s="330"/>
      <c r="M6901" s="262"/>
      <c r="N6901" s="262"/>
      <c r="O6901" s="262"/>
      <c r="P6901" s="262"/>
      <c r="Q6901" s="262"/>
      <c r="R6901" s="331" t="n">
        <f aca="false">SUM(R6894:R6900)</f>
        <v>77.88</v>
      </c>
    </row>
    <row r="6902" s="1" customFormat="true" ht="12.75" hidden="false" customHeight="false" outlineLevel="0" collapsed="false">
      <c r="A6902" s="262"/>
      <c r="B6902" s="272" t="s">
        <v>914</v>
      </c>
      <c r="C6902" s="342"/>
      <c r="D6902" s="342"/>
      <c r="E6902" s="262"/>
      <c r="F6902" s="262"/>
      <c r="G6902" s="333"/>
      <c r="H6902" s="343" t="n">
        <v>0</v>
      </c>
      <c r="I6902" s="344" t="n">
        <f aca="false">K6903/J6903</f>
        <v>0.651299801596194</v>
      </c>
      <c r="J6902" s="345"/>
      <c r="K6902" s="335"/>
      <c r="L6902" s="330"/>
      <c r="M6902" s="262"/>
      <c r="N6902" s="262"/>
      <c r="O6902" s="262"/>
      <c r="P6902" s="262"/>
      <c r="Q6902" s="262"/>
      <c r="R6902" s="331"/>
    </row>
    <row r="6903" s="1" customFormat="true" ht="13.5" hidden="false" customHeight="false" outlineLevel="0" collapsed="false">
      <c r="A6903" s="346"/>
      <c r="B6903" s="346" t="s">
        <v>915</v>
      </c>
      <c r="C6903" s="346"/>
      <c r="D6903" s="346"/>
      <c r="E6903" s="346"/>
      <c r="F6903" s="347"/>
      <c r="G6903" s="348"/>
      <c r="H6903" s="349" t="n">
        <f aca="false">SUM(H6901:H6902)</f>
        <v>28157</v>
      </c>
      <c r="I6903" s="350" t="n">
        <f aca="false">K6903/H6903</f>
        <v>0.394416447556421</v>
      </c>
      <c r="J6903" s="351" t="n">
        <f aca="false">SUM(J6901:J6902)</f>
        <v>17051.4160861538</v>
      </c>
      <c r="K6903" s="352" t="n">
        <f aca="false">H6903-J6903</f>
        <v>11105.5839138462</v>
      </c>
      <c r="L6903" s="330"/>
      <c r="M6903" s="262"/>
      <c r="N6903" s="262"/>
      <c r="O6903" s="262"/>
      <c r="P6903" s="262"/>
      <c r="Q6903" s="262"/>
      <c r="R6903" s="331"/>
    </row>
    <row r="6904" s="1" customFormat="true" ht="13.5" hidden="false" customHeight="false" outlineLevel="0" collapsed="false">
      <c r="A6904" s="262"/>
      <c r="B6904" s="332"/>
      <c r="C6904" s="342"/>
      <c r="D6904" s="342"/>
      <c r="E6904" s="262"/>
      <c r="F6904" s="262"/>
      <c r="G6904" s="262"/>
      <c r="H6904" s="262"/>
      <c r="I6904" s="354"/>
      <c r="J6904" s="354"/>
      <c r="K6904" s="355"/>
      <c r="L6904" s="330"/>
      <c r="M6904" s="262"/>
      <c r="N6904" s="262"/>
      <c r="O6904" s="262"/>
      <c r="P6904" s="262"/>
      <c r="Q6904" s="262"/>
      <c r="R6904" s="331"/>
    </row>
    <row r="6905" s="1" customFormat="true" ht="13.5" hidden="false" customHeight="false" outlineLevel="0" collapsed="false">
      <c r="A6905" s="322"/>
      <c r="B6905" s="323" t="s">
        <v>5873</v>
      </c>
      <c r="C6905" s="324" t="s">
        <v>5874</v>
      </c>
      <c r="D6905" s="325" t="n">
        <v>42825</v>
      </c>
      <c r="E6905" s="322"/>
      <c r="F6905" s="322" t="s">
        <v>5875</v>
      </c>
      <c r="G6905" s="324"/>
      <c r="H6905" s="326" t="n">
        <v>0</v>
      </c>
      <c r="I6905" s="327" t="s">
        <v>358</v>
      </c>
      <c r="J6905" s="328" t="n">
        <v>65</v>
      </c>
      <c r="K6905" s="329" t="n">
        <v>59</v>
      </c>
      <c r="L6905" s="330"/>
      <c r="M6905" s="262"/>
      <c r="N6905" s="262"/>
      <c r="O6905" s="262"/>
      <c r="P6905" s="262"/>
      <c r="Q6905" s="262"/>
      <c r="R6905" s="331"/>
    </row>
    <row r="6906" s="1" customFormat="true" ht="12.75" hidden="false" customHeight="false" outlineLevel="0" collapsed="false">
      <c r="A6906" s="262" t="n">
        <v>1</v>
      </c>
      <c r="B6906" s="332" t="s">
        <v>5876</v>
      </c>
      <c r="C6906" s="332" t="s">
        <v>1550</v>
      </c>
      <c r="D6906" s="332" t="s">
        <v>5877</v>
      </c>
      <c r="E6906" s="262"/>
      <c r="F6906" s="331" t="n">
        <v>1.25</v>
      </c>
      <c r="G6906" s="333" t="n">
        <v>950</v>
      </c>
      <c r="H6906" s="333" t="n">
        <f aca="false">A6906*G6906*(1-H6905/100)</f>
        <v>950</v>
      </c>
      <c r="I6906" s="334" t="n">
        <v>632.775</v>
      </c>
      <c r="J6906" s="334" t="n">
        <f aca="false">(A6906*I6906)/J6905*K6905</f>
        <v>574.365</v>
      </c>
      <c r="K6906" s="335" t="n">
        <f aca="false">H6906-J6906</f>
        <v>375.635</v>
      </c>
      <c r="L6906" s="330"/>
      <c r="M6906" s="262"/>
      <c r="N6906" s="262" t="n">
        <v>632.775</v>
      </c>
      <c r="O6906" s="262" t="n">
        <v>6.49</v>
      </c>
      <c r="P6906" s="262" t="n">
        <v>950</v>
      </c>
      <c r="Q6906" s="262" t="n">
        <v>854.2463</v>
      </c>
      <c r="R6906" s="331" t="n">
        <f aca="false">A6906*F6906</f>
        <v>1.25</v>
      </c>
    </row>
    <row r="6907" s="1" customFormat="true" ht="12.75" hidden="false" customHeight="false" outlineLevel="0" collapsed="false">
      <c r="A6907" s="262" t="n">
        <v>2</v>
      </c>
      <c r="B6907" s="332" t="s">
        <v>4834</v>
      </c>
      <c r="C6907" s="332" t="s">
        <v>1550</v>
      </c>
      <c r="D6907" s="332" t="s">
        <v>4835</v>
      </c>
      <c r="E6907" s="262"/>
      <c r="F6907" s="331" t="n">
        <v>1.46</v>
      </c>
      <c r="G6907" s="333" t="n">
        <v>1130</v>
      </c>
      <c r="H6907" s="333" t="n">
        <f aca="false">A6907*G6907*(1-H6905/100)</f>
        <v>2260</v>
      </c>
      <c r="I6907" s="334" t="n">
        <v>753.675</v>
      </c>
      <c r="J6907" s="334" t="n">
        <f aca="false">(A6907*I6907)/J6905*K6905</f>
        <v>1368.21</v>
      </c>
      <c r="K6907" s="335" t="n">
        <f aca="false">H6907-J6907</f>
        <v>891.79</v>
      </c>
      <c r="L6907" s="330"/>
      <c r="M6907" s="262"/>
      <c r="N6907" s="262" t="n">
        <v>753.675</v>
      </c>
      <c r="O6907" s="262" t="n">
        <v>7.73</v>
      </c>
      <c r="P6907" s="262" t="n">
        <v>1130</v>
      </c>
      <c r="Q6907" s="262" t="n">
        <v>1055.145</v>
      </c>
      <c r="R6907" s="331" t="n">
        <f aca="false">A6907*F6907</f>
        <v>2.92</v>
      </c>
    </row>
    <row r="6908" s="1" customFormat="true" ht="12.75" hidden="false" customHeight="false" outlineLevel="0" collapsed="false">
      <c r="A6908" s="336" t="n">
        <f aca="false">SUM(A6906:A6907)</f>
        <v>3</v>
      </c>
      <c r="B6908" s="336" t="s">
        <v>377</v>
      </c>
      <c r="C6908" s="336"/>
      <c r="D6908" s="336"/>
      <c r="E6908" s="336"/>
      <c r="F6908" s="337" t="n">
        <f aca="false">R6908</f>
        <v>4.17</v>
      </c>
      <c r="G6908" s="338"/>
      <c r="H6908" s="339" t="n">
        <f aca="false">SUM(H6906:H6907)</f>
        <v>3210</v>
      </c>
      <c r="I6908" s="340"/>
      <c r="J6908" s="341" t="n">
        <f aca="false">SUM(J6906:J6907)</f>
        <v>1942.575</v>
      </c>
      <c r="K6908" s="335" t="n">
        <f aca="false">SUM(K6906:K6907)</f>
        <v>1267.425</v>
      </c>
      <c r="L6908" s="330"/>
      <c r="M6908" s="262"/>
      <c r="N6908" s="262"/>
      <c r="O6908" s="262"/>
      <c r="P6908" s="262"/>
      <c r="Q6908" s="262"/>
      <c r="R6908" s="331" t="n">
        <f aca="false">SUM(R6906:R6907)</f>
        <v>4.17</v>
      </c>
    </row>
    <row r="6909" s="1" customFormat="true" ht="12.75" hidden="false" customHeight="false" outlineLevel="0" collapsed="false">
      <c r="A6909" s="262"/>
      <c r="B6909" s="272" t="s">
        <v>914</v>
      </c>
      <c r="C6909" s="342"/>
      <c r="D6909" s="342"/>
      <c r="E6909" s="262"/>
      <c r="F6909" s="262"/>
      <c r="G6909" s="333"/>
      <c r="H6909" s="343" t="n">
        <v>0</v>
      </c>
      <c r="I6909" s="344" t="n">
        <f aca="false">K6910/J6910</f>
        <v>0.652445851511525</v>
      </c>
      <c r="J6909" s="345"/>
      <c r="K6909" s="335"/>
      <c r="L6909" s="330"/>
      <c r="M6909" s="262"/>
      <c r="N6909" s="262"/>
      <c r="O6909" s="262"/>
      <c r="P6909" s="262"/>
      <c r="Q6909" s="262"/>
      <c r="R6909" s="331"/>
    </row>
    <row r="6910" s="1" customFormat="true" ht="13.5" hidden="false" customHeight="false" outlineLevel="0" collapsed="false">
      <c r="A6910" s="346"/>
      <c r="B6910" s="346" t="s">
        <v>915</v>
      </c>
      <c r="C6910" s="346"/>
      <c r="D6910" s="346"/>
      <c r="E6910" s="346"/>
      <c r="F6910" s="347"/>
      <c r="G6910" s="348"/>
      <c r="H6910" s="349" t="n">
        <f aca="false">SUM(H6908:H6909)</f>
        <v>3210</v>
      </c>
      <c r="I6910" s="350" t="n">
        <f aca="false">K6910/H6910</f>
        <v>0.394836448598131</v>
      </c>
      <c r="J6910" s="351" t="n">
        <f aca="false">SUM(J6908:J6909)</f>
        <v>1942.575</v>
      </c>
      <c r="K6910" s="352" t="n">
        <f aca="false">H6910-J6910</f>
        <v>1267.425</v>
      </c>
      <c r="L6910" s="330"/>
      <c r="M6910" s="262"/>
      <c r="N6910" s="262"/>
      <c r="O6910" s="262"/>
      <c r="P6910" s="262"/>
      <c r="Q6910" s="262"/>
      <c r="R6910" s="331"/>
    </row>
    <row r="6911" s="1" customFormat="true" ht="13.5" hidden="false" customHeight="false" outlineLevel="0" collapsed="false">
      <c r="A6911" s="262"/>
      <c r="B6911" s="332"/>
      <c r="C6911" s="342"/>
      <c r="D6911" s="342"/>
      <c r="E6911" s="262"/>
      <c r="F6911" s="262"/>
      <c r="G6911" s="262"/>
      <c r="H6911" s="262"/>
      <c r="I6911" s="354"/>
      <c r="J6911" s="354"/>
      <c r="K6911" s="355"/>
      <c r="L6911" s="330"/>
      <c r="M6911" s="262"/>
      <c r="N6911" s="262"/>
      <c r="O6911" s="262"/>
      <c r="P6911" s="262"/>
      <c r="Q6911" s="262"/>
      <c r="R6911" s="331"/>
    </row>
    <row r="6912" s="1" customFormat="true" ht="13.5" hidden="false" customHeight="false" outlineLevel="0" collapsed="false">
      <c r="A6912" s="322"/>
      <c r="B6912" s="323" t="s">
        <v>2731</v>
      </c>
      <c r="C6912" s="324" t="s">
        <v>1965</v>
      </c>
      <c r="D6912" s="325" t="n">
        <v>42825</v>
      </c>
      <c r="E6912" s="322"/>
      <c r="F6912" s="322" t="s">
        <v>5875</v>
      </c>
      <c r="G6912" s="324"/>
      <c r="H6912" s="326" t="n">
        <v>0</v>
      </c>
      <c r="I6912" s="327" t="s">
        <v>358</v>
      </c>
      <c r="J6912" s="328" t="n">
        <v>65</v>
      </c>
      <c r="K6912" s="329" t="n">
        <v>59</v>
      </c>
      <c r="L6912" s="330"/>
      <c r="M6912" s="262"/>
      <c r="N6912" s="262"/>
      <c r="O6912" s="262"/>
      <c r="P6912" s="262"/>
      <c r="Q6912" s="262"/>
      <c r="R6912" s="331"/>
    </row>
    <row r="6913" s="1" customFormat="true" ht="12.75" hidden="false" customHeight="false" outlineLevel="0" collapsed="false">
      <c r="A6913" s="262" t="n">
        <v>2</v>
      </c>
      <c r="B6913" s="332" t="s">
        <v>5299</v>
      </c>
      <c r="C6913" s="332" t="s">
        <v>5300</v>
      </c>
      <c r="D6913" s="332" t="s">
        <v>5301</v>
      </c>
      <c r="E6913" s="262"/>
      <c r="F6913" s="331" t="n">
        <v>0.82</v>
      </c>
      <c r="G6913" s="333" t="n">
        <v>711</v>
      </c>
      <c r="H6913" s="333" t="n">
        <f aca="false">A6913*G6913*(1-H6912/100)</f>
        <v>1422</v>
      </c>
      <c r="I6913" s="334" t="n">
        <v>526.5</v>
      </c>
      <c r="J6913" s="334" t="n">
        <f aca="false">(A6913*I6913)/J6912*K6912</f>
        <v>955.8</v>
      </c>
      <c r="K6913" s="335" t="n">
        <f aca="false">H6913-J6913</f>
        <v>466.2</v>
      </c>
      <c r="L6913" s="330"/>
      <c r="M6913" s="262"/>
      <c r="N6913" s="262" t="n">
        <v>526.5</v>
      </c>
      <c r="O6913" s="262" t="n">
        <v>6</v>
      </c>
      <c r="P6913" s="262" t="n">
        <v>790</v>
      </c>
      <c r="Q6913" s="262" t="n">
        <v>710.775</v>
      </c>
      <c r="R6913" s="331" t="n">
        <f aca="false">A6913*F6913</f>
        <v>1.64</v>
      </c>
    </row>
    <row r="6914" s="1" customFormat="true" ht="12.75" hidden="false" customHeight="false" outlineLevel="0" collapsed="false">
      <c r="A6914" s="262" t="n">
        <v>1</v>
      </c>
      <c r="B6914" s="332" t="s">
        <v>5878</v>
      </c>
      <c r="C6914" s="332" t="s">
        <v>2395</v>
      </c>
      <c r="D6914" s="332" t="s">
        <v>5879</v>
      </c>
      <c r="E6914" s="262"/>
      <c r="F6914" s="331" t="n">
        <v>11.8583333333333</v>
      </c>
      <c r="G6914" s="333" t="n">
        <v>3000</v>
      </c>
      <c r="H6914" s="333" t="n">
        <f aca="false">A6914*G6914*(1-H6912/100)</f>
        <v>3000</v>
      </c>
      <c r="I6914" s="334" t="n">
        <v>1965.6</v>
      </c>
      <c r="J6914" s="334" t="n">
        <f aca="false">(A6914*I6914)/J6912*K6912</f>
        <v>1784.16</v>
      </c>
      <c r="K6914" s="335" t="n">
        <f aca="false">H6914-J6914</f>
        <v>1215.84</v>
      </c>
      <c r="L6914" s="330"/>
      <c r="M6914" s="262"/>
      <c r="N6914" s="262" t="n">
        <v>1965.6</v>
      </c>
      <c r="O6914" s="262" t="n">
        <v>21.6</v>
      </c>
      <c r="P6914" s="262" t="n">
        <v>2950</v>
      </c>
      <c r="Q6914" s="262" t="n">
        <v>3000</v>
      </c>
      <c r="R6914" s="331" t="n">
        <f aca="false">A6914*F6914</f>
        <v>11.8583333333333</v>
      </c>
    </row>
    <row r="6915" s="1" customFormat="true" ht="12.75" hidden="false" customHeight="false" outlineLevel="0" collapsed="false">
      <c r="A6915" s="336" t="n">
        <f aca="false">SUM(A6913:A6914)</f>
        <v>3</v>
      </c>
      <c r="B6915" s="336" t="s">
        <v>377</v>
      </c>
      <c r="C6915" s="336"/>
      <c r="D6915" s="336"/>
      <c r="E6915" s="336"/>
      <c r="F6915" s="337" t="n">
        <f aca="false">R6915</f>
        <v>13.4983333333333</v>
      </c>
      <c r="G6915" s="338"/>
      <c r="H6915" s="339" t="n">
        <f aca="false">SUM(H6913:H6914)</f>
        <v>4422</v>
      </c>
      <c r="I6915" s="340"/>
      <c r="J6915" s="341" t="n">
        <f aca="false">SUM(J6913:J6914)</f>
        <v>2739.96</v>
      </c>
      <c r="K6915" s="335" t="n">
        <f aca="false">SUM(K6913:K6914)</f>
        <v>1682.04</v>
      </c>
      <c r="L6915" s="330"/>
      <c r="M6915" s="262"/>
      <c r="N6915" s="262"/>
      <c r="O6915" s="262"/>
      <c r="P6915" s="262"/>
      <c r="Q6915" s="262"/>
      <c r="R6915" s="331" t="n">
        <f aca="false">SUM(R6913:R6914)</f>
        <v>13.4983333333333</v>
      </c>
    </row>
    <row r="6916" s="1" customFormat="true" ht="12.75" hidden="false" customHeight="false" outlineLevel="0" collapsed="false">
      <c r="A6916" s="262"/>
      <c r="B6916" s="272" t="s">
        <v>914</v>
      </c>
      <c r="C6916" s="342"/>
      <c r="D6916" s="342"/>
      <c r="E6916" s="262"/>
      <c r="F6916" s="262"/>
      <c r="G6916" s="333"/>
      <c r="H6916" s="343" t="n">
        <v>0</v>
      </c>
      <c r="I6916" s="344" t="n">
        <f aca="false">K6917/J6917</f>
        <v>0.613892173608374</v>
      </c>
      <c r="J6916" s="345"/>
      <c r="K6916" s="335"/>
      <c r="L6916" s="330"/>
      <c r="M6916" s="262"/>
      <c r="N6916" s="262"/>
      <c r="O6916" s="262"/>
      <c r="P6916" s="262"/>
      <c r="Q6916" s="262"/>
      <c r="R6916" s="331"/>
    </row>
    <row r="6917" s="1" customFormat="true" ht="13.5" hidden="false" customHeight="false" outlineLevel="0" collapsed="false">
      <c r="A6917" s="346"/>
      <c r="B6917" s="346" t="s">
        <v>915</v>
      </c>
      <c r="C6917" s="346"/>
      <c r="D6917" s="346"/>
      <c r="E6917" s="346"/>
      <c r="F6917" s="347"/>
      <c r="G6917" s="348"/>
      <c r="H6917" s="349" t="n">
        <f aca="false">SUM(H6915:H6916)</f>
        <v>4422</v>
      </c>
      <c r="I6917" s="350" t="n">
        <f aca="false">K6917/H6917</f>
        <v>0.380379918588874</v>
      </c>
      <c r="J6917" s="351" t="n">
        <f aca="false">SUM(J6915:J6916)</f>
        <v>2739.96</v>
      </c>
      <c r="K6917" s="352" t="n">
        <f aca="false">H6917-J6917</f>
        <v>1682.04</v>
      </c>
      <c r="L6917" s="330"/>
      <c r="M6917" s="262"/>
      <c r="N6917" s="262"/>
      <c r="O6917" s="262"/>
      <c r="P6917" s="262"/>
      <c r="Q6917" s="262"/>
      <c r="R6917" s="331"/>
    </row>
    <row r="6918" s="1" customFormat="true" ht="13.5" hidden="false" customHeight="false" outlineLevel="0" collapsed="false">
      <c r="A6918" s="262"/>
      <c r="B6918" s="332"/>
      <c r="C6918" s="342"/>
      <c r="D6918" s="342"/>
      <c r="E6918" s="262"/>
      <c r="F6918" s="262"/>
      <c r="G6918" s="262"/>
      <c r="H6918" s="262"/>
      <c r="I6918" s="354"/>
      <c r="J6918" s="354"/>
      <c r="K6918" s="355"/>
      <c r="L6918" s="330"/>
      <c r="M6918" s="262"/>
      <c r="N6918" s="262"/>
      <c r="O6918" s="262"/>
      <c r="P6918" s="262"/>
      <c r="Q6918" s="262"/>
      <c r="R6918" s="331"/>
    </row>
    <row r="6919" s="1" customFormat="true" ht="13.5" hidden="false" customHeight="false" outlineLevel="0" collapsed="false">
      <c r="A6919" s="322"/>
      <c r="B6919" s="323" t="s">
        <v>389</v>
      </c>
      <c r="C6919" s="324"/>
      <c r="D6919" s="325" t="n">
        <v>42825</v>
      </c>
      <c r="E6919" s="322"/>
      <c r="F6919" s="322" t="s">
        <v>5875</v>
      </c>
      <c r="G6919" s="324"/>
      <c r="H6919" s="326" t="n">
        <v>0</v>
      </c>
      <c r="I6919" s="327" t="s">
        <v>358</v>
      </c>
      <c r="J6919" s="328" t="n">
        <v>65</v>
      </c>
      <c r="K6919" s="329" t="n">
        <v>59</v>
      </c>
      <c r="L6919" s="330"/>
      <c r="M6919" s="262"/>
      <c r="N6919" s="262"/>
      <c r="O6919" s="262"/>
      <c r="P6919" s="262"/>
      <c r="Q6919" s="262"/>
      <c r="R6919" s="331"/>
    </row>
    <row r="6920" s="1" customFormat="true" ht="12.75" hidden="false" customHeight="false" outlineLevel="0" collapsed="false">
      <c r="A6920" s="262" t="n">
        <v>8</v>
      </c>
      <c r="B6920" s="332" t="s">
        <v>5454</v>
      </c>
      <c r="C6920" s="332" t="s">
        <v>1696</v>
      </c>
      <c r="D6920" s="332" t="s">
        <v>5455</v>
      </c>
      <c r="E6920" s="262"/>
      <c r="F6920" s="331"/>
      <c r="G6920" s="333" t="n">
        <v>78</v>
      </c>
      <c r="H6920" s="333" t="n">
        <f aca="false">A6920*G6920*(1-H6919/100)</f>
        <v>624</v>
      </c>
      <c r="I6920" s="334" t="n">
        <v>39</v>
      </c>
      <c r="J6920" s="334" t="n">
        <f aca="false">(A6920*I6920)/J6919*K6919</f>
        <v>283.2</v>
      </c>
      <c r="K6920" s="335" t="n">
        <f aca="false">H6920-J6920</f>
        <v>340.8</v>
      </c>
      <c r="L6920" s="330"/>
      <c r="M6920" s="262"/>
      <c r="N6920" s="262" t="n">
        <v>39</v>
      </c>
      <c r="O6920" s="262" t="n">
        <v>0.3</v>
      </c>
      <c r="P6920" s="262" t="n">
        <v>90</v>
      </c>
      <c r="Q6920" s="262" t="n">
        <v>78</v>
      </c>
      <c r="R6920" s="331" t="n">
        <f aca="false">A6920*F6920</f>
        <v>0</v>
      </c>
    </row>
    <row r="6921" s="1" customFormat="true" ht="12.75" hidden="false" customHeight="false" outlineLevel="0" collapsed="false">
      <c r="A6921" s="262" t="n">
        <v>8</v>
      </c>
      <c r="B6921" s="332" t="s">
        <v>2440</v>
      </c>
      <c r="C6921" s="332" t="s">
        <v>2441</v>
      </c>
      <c r="D6921" s="332" t="s">
        <v>2442</v>
      </c>
      <c r="E6921" s="262"/>
      <c r="F6921" s="331"/>
      <c r="G6921" s="333" t="n">
        <v>95</v>
      </c>
      <c r="H6921" s="333" t="n">
        <f aca="false">A6921*G6921*(1-H6919/100)</f>
        <v>760</v>
      </c>
      <c r="I6921" s="334" t="n">
        <v>70.2</v>
      </c>
      <c r="J6921" s="334" t="n">
        <f aca="false">(A6921*I6921)/J6919*K6919</f>
        <v>509.76</v>
      </c>
      <c r="K6921" s="335" t="n">
        <f aca="false">H6921-J6921</f>
        <v>250.24</v>
      </c>
      <c r="L6921" s="330"/>
      <c r="M6921" s="262"/>
      <c r="N6921" s="262" t="n">
        <v>70.2</v>
      </c>
      <c r="O6921" s="262" t="n">
        <v>0.8</v>
      </c>
      <c r="P6921" s="262" t="n">
        <v>110</v>
      </c>
      <c r="Q6921" s="262" t="n">
        <v>94.77</v>
      </c>
      <c r="R6921" s="331" t="n">
        <f aca="false">A6921*F6921</f>
        <v>0</v>
      </c>
    </row>
    <row r="6922" s="1" customFormat="true" ht="12.75" hidden="false" customHeight="false" outlineLevel="0" collapsed="false">
      <c r="A6922" s="336" t="n">
        <f aca="false">SUM(A6920:A6921)</f>
        <v>16</v>
      </c>
      <c r="B6922" s="336" t="s">
        <v>377</v>
      </c>
      <c r="C6922" s="336"/>
      <c r="D6922" s="336"/>
      <c r="E6922" s="336"/>
      <c r="F6922" s="337" t="n">
        <f aca="false">R6922</f>
        <v>0</v>
      </c>
      <c r="G6922" s="338"/>
      <c r="H6922" s="339" t="n">
        <f aca="false">SUM(H6920:H6921)</f>
        <v>1384</v>
      </c>
      <c r="I6922" s="340"/>
      <c r="J6922" s="341" t="n">
        <f aca="false">SUM(J6920:J6921)</f>
        <v>792.96</v>
      </c>
      <c r="K6922" s="335" t="n">
        <f aca="false">SUM(K6920:K6921)</f>
        <v>591.04</v>
      </c>
      <c r="L6922" s="330"/>
      <c r="M6922" s="262"/>
      <c r="N6922" s="262"/>
      <c r="O6922" s="262"/>
      <c r="P6922" s="262"/>
      <c r="Q6922" s="262"/>
      <c r="R6922" s="331" t="n">
        <f aca="false">SUM(R6920:R6921)</f>
        <v>0</v>
      </c>
    </row>
    <row r="6923" s="1" customFormat="true" ht="12.75" hidden="false" customHeight="false" outlineLevel="0" collapsed="false">
      <c r="A6923" s="262"/>
      <c r="B6923" s="272" t="s">
        <v>914</v>
      </c>
      <c r="C6923" s="342"/>
      <c r="D6923" s="342"/>
      <c r="E6923" s="262"/>
      <c r="F6923" s="262"/>
      <c r="G6923" s="333"/>
      <c r="H6923" s="343" t="n">
        <v>0</v>
      </c>
      <c r="I6923" s="344" t="n">
        <f aca="false">K6924/J6924</f>
        <v>0.745359160613398</v>
      </c>
      <c r="J6923" s="345"/>
      <c r="K6923" s="335"/>
      <c r="L6923" s="330"/>
      <c r="M6923" s="262"/>
      <c r="N6923" s="262"/>
      <c r="O6923" s="262"/>
      <c r="P6923" s="262"/>
      <c r="Q6923" s="262"/>
      <c r="R6923" s="331"/>
    </row>
    <row r="6924" s="1" customFormat="true" ht="13.5" hidden="false" customHeight="false" outlineLevel="0" collapsed="false">
      <c r="A6924" s="346"/>
      <c r="B6924" s="346" t="s">
        <v>915</v>
      </c>
      <c r="C6924" s="346"/>
      <c r="D6924" s="346"/>
      <c r="E6924" s="346"/>
      <c r="F6924" s="347"/>
      <c r="G6924" s="348"/>
      <c r="H6924" s="349" t="n">
        <f aca="false">SUM(H6922:H6923)</f>
        <v>1384</v>
      </c>
      <c r="I6924" s="350" t="n">
        <f aca="false">K6924/H6924</f>
        <v>0.427052023121387</v>
      </c>
      <c r="J6924" s="351" t="n">
        <f aca="false">SUM(J6922:J6923)</f>
        <v>792.96</v>
      </c>
      <c r="K6924" s="352" t="n">
        <f aca="false">H6924-J6924</f>
        <v>591.04</v>
      </c>
      <c r="L6924" s="330"/>
      <c r="M6924" s="262"/>
      <c r="N6924" s="262"/>
      <c r="O6924" s="262"/>
      <c r="P6924" s="262"/>
      <c r="Q6924" s="262"/>
      <c r="R6924" s="331"/>
    </row>
    <row r="6925" s="1" customFormat="true" ht="13.5" hidden="false" customHeight="false" outlineLevel="0" collapsed="false">
      <c r="A6925" s="262"/>
      <c r="B6925" s="332"/>
      <c r="C6925" s="342"/>
      <c r="D6925" s="342"/>
      <c r="E6925" s="262"/>
      <c r="F6925" s="262"/>
      <c r="G6925" s="262"/>
      <c r="H6925" s="262"/>
      <c r="I6925" s="354"/>
      <c r="J6925" s="354"/>
      <c r="K6925" s="355"/>
      <c r="L6925" s="330"/>
      <c r="M6925" s="262"/>
      <c r="N6925" s="262"/>
      <c r="O6925" s="262"/>
      <c r="P6925" s="262"/>
      <c r="Q6925" s="262"/>
      <c r="R6925" s="331"/>
    </row>
    <row r="6926" s="1" customFormat="true" ht="13.5" hidden="false" customHeight="false" outlineLevel="0" collapsed="false">
      <c r="A6926" s="322"/>
      <c r="B6926" s="323" t="s">
        <v>390</v>
      </c>
      <c r="C6926" s="324"/>
      <c r="D6926" s="325" t="n">
        <v>42825</v>
      </c>
      <c r="E6926" s="322"/>
      <c r="F6926" s="322" t="s">
        <v>5875</v>
      </c>
      <c r="G6926" s="324"/>
      <c r="H6926" s="326" t="n">
        <v>0</v>
      </c>
      <c r="I6926" s="327" t="s">
        <v>358</v>
      </c>
      <c r="J6926" s="328" t="n">
        <v>65</v>
      </c>
      <c r="K6926" s="329" t="n">
        <v>59</v>
      </c>
      <c r="L6926" s="330"/>
      <c r="M6926" s="262"/>
      <c r="N6926" s="262"/>
      <c r="O6926" s="262"/>
      <c r="P6926" s="262"/>
      <c r="Q6926" s="262"/>
      <c r="R6926" s="331"/>
    </row>
    <row r="6927" s="1" customFormat="true" ht="12.75" hidden="false" customHeight="false" outlineLevel="0" collapsed="false">
      <c r="A6927" s="262" t="n">
        <v>1</v>
      </c>
      <c r="B6927" s="332" t="s">
        <v>299</v>
      </c>
      <c r="C6927" s="332" t="s">
        <v>3639</v>
      </c>
      <c r="D6927" s="332" t="s">
        <v>5456</v>
      </c>
      <c r="E6927" s="262"/>
      <c r="F6927" s="331" t="n">
        <v>29.3</v>
      </c>
      <c r="G6927" s="333" t="n">
        <v>4800</v>
      </c>
      <c r="H6927" s="333" t="n">
        <f aca="false">A6927*G6927*(1-H6926/100)</f>
        <v>4800</v>
      </c>
      <c r="I6927" s="334" t="n">
        <v>4053.14</v>
      </c>
      <c r="J6927" s="334" t="n">
        <f aca="false">(A6927*I6927)/J6926*K6926</f>
        <v>3679.004</v>
      </c>
      <c r="K6927" s="335" t="n">
        <f aca="false">H6927-J6927</f>
        <v>1120.996</v>
      </c>
      <c r="L6927" s="330"/>
      <c r="M6927" s="262"/>
      <c r="N6927" s="262" t="n">
        <v>4053.14</v>
      </c>
      <c r="O6927" s="262" t="n">
        <v>44.54</v>
      </c>
      <c r="P6927" s="262" t="n">
        <v>6080</v>
      </c>
      <c r="Q6927" s="262" t="n">
        <v>4863.768</v>
      </c>
      <c r="R6927" s="331" t="n">
        <f aca="false">A6927*F6927</f>
        <v>29.3</v>
      </c>
    </row>
    <row r="6928" s="1" customFormat="true" ht="12.75" hidden="false" customHeight="false" outlineLevel="0" collapsed="false">
      <c r="A6928" s="262" t="n">
        <v>3</v>
      </c>
      <c r="B6928" s="332" t="s">
        <v>3631</v>
      </c>
      <c r="C6928" s="332" t="s">
        <v>2546</v>
      </c>
      <c r="D6928" s="332" t="s">
        <v>3632</v>
      </c>
      <c r="E6928" s="262"/>
      <c r="F6928" s="331" t="n">
        <v>14</v>
      </c>
      <c r="G6928" s="333" t="n">
        <v>3710</v>
      </c>
      <c r="H6928" s="333" t="n">
        <f aca="false">A6928*G6928*(1-H6926/100)</f>
        <v>11130</v>
      </c>
      <c r="I6928" s="334" t="n">
        <v>2827.5</v>
      </c>
      <c r="J6928" s="334" t="n">
        <f aca="false">(A6928*I6928)/J6926*K6926</f>
        <v>7699.5</v>
      </c>
      <c r="K6928" s="335" t="n">
        <f aca="false">H6928-J6928</f>
        <v>3430.5</v>
      </c>
      <c r="L6928" s="330"/>
      <c r="M6928" s="262"/>
      <c r="N6928" s="262" t="n">
        <v>2827.5</v>
      </c>
      <c r="O6928" s="262" t="n">
        <v>30</v>
      </c>
      <c r="P6928" s="262" t="n">
        <v>4948.125</v>
      </c>
      <c r="Q6928" s="262" t="n">
        <v>3817.125</v>
      </c>
      <c r="R6928" s="331" t="n">
        <f aca="false">A6928*F6928</f>
        <v>42</v>
      </c>
    </row>
    <row r="6929" s="1" customFormat="true" ht="12.75" hidden="false" customHeight="false" outlineLevel="0" collapsed="false">
      <c r="A6929" s="262" t="n">
        <v>4</v>
      </c>
      <c r="B6929" s="332" t="s">
        <v>5880</v>
      </c>
      <c r="C6929" s="332" t="s">
        <v>2546</v>
      </c>
      <c r="D6929" s="332" t="s">
        <v>4139</v>
      </c>
      <c r="E6929" s="262"/>
      <c r="F6929" s="331" t="n">
        <v>16</v>
      </c>
      <c r="G6929" s="333" t="n">
        <v>3710</v>
      </c>
      <c r="H6929" s="333" t="n">
        <f aca="false">A6929*G6929*(1-H6926/100)</f>
        <v>14840</v>
      </c>
      <c r="I6929" s="334" t="n">
        <v>2827.5</v>
      </c>
      <c r="J6929" s="334" t="n">
        <f aca="false">(A6929*I6929)/J6926*K6926</f>
        <v>10266</v>
      </c>
      <c r="K6929" s="335" t="n">
        <f aca="false">H6929-J6929</f>
        <v>4574</v>
      </c>
      <c r="L6929" s="330"/>
      <c r="M6929" s="262"/>
      <c r="N6929" s="262" t="n">
        <v>2827.5</v>
      </c>
      <c r="O6929" s="262" t="n">
        <v>30</v>
      </c>
      <c r="P6929" s="262" t="n">
        <v>4948.125</v>
      </c>
      <c r="Q6929" s="262" t="n">
        <v>3817.125</v>
      </c>
      <c r="R6929" s="331" t="n">
        <f aca="false">A6929*F6929</f>
        <v>64</v>
      </c>
    </row>
    <row r="6930" s="1" customFormat="true" ht="12.75" hidden="false" customHeight="false" outlineLevel="0" collapsed="false">
      <c r="A6930" s="336" t="n">
        <f aca="false">SUM(A6927:A6929)</f>
        <v>8</v>
      </c>
      <c r="B6930" s="336" t="s">
        <v>377</v>
      </c>
      <c r="C6930" s="336"/>
      <c r="D6930" s="336"/>
      <c r="E6930" s="336"/>
      <c r="F6930" s="337" t="n">
        <f aca="false">R6930</f>
        <v>135.3</v>
      </c>
      <c r="G6930" s="338"/>
      <c r="H6930" s="339" t="n">
        <f aca="false">SUM(H6927:H6929)</f>
        <v>30770</v>
      </c>
      <c r="I6930" s="340"/>
      <c r="J6930" s="341" t="n">
        <f aca="false">SUM(J6927:J6929)</f>
        <v>21644.504</v>
      </c>
      <c r="K6930" s="335" t="n">
        <f aca="false">SUM(K6927:K6929)</f>
        <v>9125.496</v>
      </c>
      <c r="L6930" s="330"/>
      <c r="M6930" s="262"/>
      <c r="N6930" s="262"/>
      <c r="O6930" s="262"/>
      <c r="P6930" s="262"/>
      <c r="Q6930" s="262"/>
      <c r="R6930" s="331" t="n">
        <f aca="false">SUM(R6927:R6929)</f>
        <v>135.3</v>
      </c>
    </row>
    <row r="6931" s="1" customFormat="true" ht="12.75" hidden="false" customHeight="false" outlineLevel="0" collapsed="false">
      <c r="A6931" s="262"/>
      <c r="B6931" s="272" t="s">
        <v>914</v>
      </c>
      <c r="C6931" s="342"/>
      <c r="D6931" s="342"/>
      <c r="E6931" s="262"/>
      <c r="F6931" s="262"/>
      <c r="G6931" s="333"/>
      <c r="H6931" s="343" t="n">
        <v>0</v>
      </c>
      <c r="I6931" s="344" t="n">
        <f aca="false">K6932/J6932</f>
        <v>0.421607998039595</v>
      </c>
      <c r="J6931" s="345"/>
      <c r="K6931" s="335"/>
      <c r="L6931" s="330"/>
      <c r="M6931" s="262"/>
      <c r="N6931" s="262"/>
      <c r="O6931" s="262"/>
      <c r="P6931" s="262"/>
      <c r="Q6931" s="262"/>
      <c r="R6931" s="331"/>
    </row>
    <row r="6932" s="1" customFormat="true" ht="13.5" hidden="false" customHeight="false" outlineLevel="0" collapsed="false">
      <c r="A6932" s="346"/>
      <c r="B6932" s="346" t="s">
        <v>915</v>
      </c>
      <c r="C6932" s="346"/>
      <c r="D6932" s="346"/>
      <c r="E6932" s="346"/>
      <c r="F6932" s="347"/>
      <c r="G6932" s="348"/>
      <c r="H6932" s="349" t="n">
        <f aca="false">SUM(H6930:H6931)</f>
        <v>30770</v>
      </c>
      <c r="I6932" s="350" t="n">
        <f aca="false">K6932/H6932</f>
        <v>0.296571205719857</v>
      </c>
      <c r="J6932" s="351" t="n">
        <f aca="false">SUM(J6930:J6931)</f>
        <v>21644.504</v>
      </c>
      <c r="K6932" s="352" t="n">
        <f aca="false">H6932-J6932</f>
        <v>9125.496</v>
      </c>
      <c r="L6932" s="330"/>
      <c r="M6932" s="262"/>
      <c r="N6932" s="262"/>
      <c r="O6932" s="262"/>
      <c r="P6932" s="262"/>
      <c r="Q6932" s="262"/>
      <c r="R6932" s="331"/>
    </row>
    <row r="6933" s="1" customFormat="true" ht="13.5" hidden="false" customHeight="false" outlineLevel="0" collapsed="false">
      <c r="A6933" s="262"/>
      <c r="B6933" s="332"/>
      <c r="C6933" s="342"/>
      <c r="D6933" s="342"/>
      <c r="E6933" s="262"/>
      <c r="F6933" s="262"/>
      <c r="G6933" s="262"/>
      <c r="H6933" s="262"/>
      <c r="I6933" s="354"/>
      <c r="J6933" s="354"/>
      <c r="K6933" s="355"/>
      <c r="L6933" s="330"/>
      <c r="M6933" s="262"/>
      <c r="N6933" s="262"/>
      <c r="O6933" s="262"/>
      <c r="P6933" s="262"/>
      <c r="Q6933" s="262"/>
      <c r="R6933" s="331"/>
    </row>
    <row r="6934" s="1" customFormat="true" ht="13.5" hidden="false" customHeight="false" outlineLevel="0" collapsed="false">
      <c r="A6934" s="322"/>
      <c r="B6934" s="323" t="s">
        <v>385</v>
      </c>
      <c r="C6934" s="324"/>
      <c r="D6934" s="325" t="n">
        <v>42825</v>
      </c>
      <c r="E6934" s="322"/>
      <c r="F6934" s="322" t="s">
        <v>5881</v>
      </c>
      <c r="G6934" s="324"/>
      <c r="H6934" s="326" t="n">
        <v>0</v>
      </c>
      <c r="I6934" s="327" t="s">
        <v>358</v>
      </c>
      <c r="J6934" s="328" t="n">
        <v>65</v>
      </c>
      <c r="K6934" s="329" t="n">
        <v>59</v>
      </c>
      <c r="L6934" s="330"/>
      <c r="M6934" s="262"/>
      <c r="N6934" s="262"/>
      <c r="O6934" s="262"/>
      <c r="P6934" s="262"/>
      <c r="Q6934" s="262"/>
      <c r="R6934" s="331"/>
    </row>
    <row r="6935" s="1" customFormat="true" ht="12.75" hidden="false" customHeight="false" outlineLevel="0" collapsed="false">
      <c r="A6935" s="262" t="n">
        <v>4</v>
      </c>
      <c r="B6935" s="332" t="s">
        <v>1337</v>
      </c>
      <c r="C6935" s="332" t="s">
        <v>786</v>
      </c>
      <c r="D6935" s="332" t="s">
        <v>1338</v>
      </c>
      <c r="E6935" s="262"/>
      <c r="F6935" s="331" t="n">
        <v>5.6</v>
      </c>
      <c r="G6935" s="333" t="n">
        <v>1070</v>
      </c>
      <c r="H6935" s="333" t="n">
        <f aca="false">A6935*G6935*(1-H6934/100)</f>
        <v>4280</v>
      </c>
      <c r="I6935" s="334" t="n">
        <v>712.53</v>
      </c>
      <c r="J6935" s="334" t="n">
        <f aca="false">(A6935*I6935)/J6934*K6934</f>
        <v>2587.032</v>
      </c>
      <c r="K6935" s="335" t="n">
        <f aca="false">H6935-J6935</f>
        <v>1692.968</v>
      </c>
      <c r="L6935" s="330"/>
      <c r="M6935" s="262"/>
      <c r="N6935" s="262" t="n">
        <v>712.53</v>
      </c>
      <c r="O6935" s="262" t="n">
        <v>8.12</v>
      </c>
      <c r="P6935" s="262" t="n">
        <v>1070</v>
      </c>
      <c r="Q6935" s="262" t="n">
        <v>961.9155</v>
      </c>
      <c r="R6935" s="331" t="n">
        <f aca="false">A6935*F6935</f>
        <v>22.4</v>
      </c>
    </row>
    <row r="6936" s="1" customFormat="true" ht="12.75" hidden="false" customHeight="false" outlineLevel="0" collapsed="false">
      <c r="A6936" s="262" t="n">
        <v>4</v>
      </c>
      <c r="B6936" s="332" t="s">
        <v>1302</v>
      </c>
      <c r="C6936" s="332" t="s">
        <v>830</v>
      </c>
      <c r="D6936" s="332" t="s">
        <v>1049</v>
      </c>
      <c r="E6936" s="262"/>
      <c r="F6936" s="331" t="n">
        <v>1.1</v>
      </c>
      <c r="G6936" s="333" t="n">
        <v>550</v>
      </c>
      <c r="H6936" s="333" t="n">
        <f aca="false">A6936*G6936*(1-H6934/100)</f>
        <v>2200</v>
      </c>
      <c r="I6936" s="334" t="n">
        <v>145.6</v>
      </c>
      <c r="J6936" s="334" t="n">
        <f aca="false">(A6936*I6936)/J6934*K6934</f>
        <v>528.64</v>
      </c>
      <c r="K6936" s="335" t="n">
        <f aca="false">H6936-J6936</f>
        <v>1671.36</v>
      </c>
      <c r="L6936" s="330"/>
      <c r="M6936" s="262"/>
      <c r="N6936" s="262" t="n">
        <v>145.6</v>
      </c>
      <c r="O6936" s="262" t="n">
        <v>1.6</v>
      </c>
      <c r="P6936" s="262" t="n">
        <v>550</v>
      </c>
      <c r="Q6936" s="262" t="n">
        <v>218.4</v>
      </c>
      <c r="R6936" s="331" t="n">
        <f aca="false">A6936*F6936</f>
        <v>4.4</v>
      </c>
    </row>
    <row r="6937" s="1" customFormat="true" ht="12.75" hidden="false" customHeight="false" outlineLevel="0" collapsed="false">
      <c r="A6937" s="262" t="n">
        <v>4</v>
      </c>
      <c r="B6937" s="332" t="s">
        <v>2965</v>
      </c>
      <c r="C6937" s="332" t="s">
        <v>830</v>
      </c>
      <c r="D6937" s="332" t="s">
        <v>2966</v>
      </c>
      <c r="E6937" s="262"/>
      <c r="F6937" s="331" t="n">
        <v>1.3</v>
      </c>
      <c r="G6937" s="333" t="n">
        <v>550</v>
      </c>
      <c r="H6937" s="333" t="n">
        <f aca="false">A6937*G6937*(1-H6934/100)</f>
        <v>2200</v>
      </c>
      <c r="I6937" s="334" t="n">
        <v>163.8</v>
      </c>
      <c r="J6937" s="334" t="n">
        <f aca="false">(A6937*I6937)/J6934*K6934</f>
        <v>594.72</v>
      </c>
      <c r="K6937" s="335" t="n">
        <f aca="false">H6937-J6937</f>
        <v>1605.28</v>
      </c>
      <c r="L6937" s="330"/>
      <c r="M6937" s="262"/>
      <c r="N6937" s="262" t="n">
        <v>163.8</v>
      </c>
      <c r="O6937" s="262" t="n">
        <v>1.8</v>
      </c>
      <c r="P6937" s="262" t="n">
        <v>550</v>
      </c>
      <c r="Q6937" s="262" t="n">
        <v>237.51</v>
      </c>
      <c r="R6937" s="331" t="n">
        <f aca="false">A6937*F6937</f>
        <v>5.2</v>
      </c>
    </row>
    <row r="6938" s="1" customFormat="true" ht="12.75" hidden="false" customHeight="false" outlineLevel="0" collapsed="false">
      <c r="A6938" s="262" t="n">
        <v>8</v>
      </c>
      <c r="B6938" s="332" t="s">
        <v>832</v>
      </c>
      <c r="C6938" s="332" t="s">
        <v>833</v>
      </c>
      <c r="D6938" s="332" t="s">
        <v>834</v>
      </c>
      <c r="E6938" s="262"/>
      <c r="F6938" s="331" t="n">
        <v>0.03</v>
      </c>
      <c r="G6938" s="333" t="n">
        <v>34</v>
      </c>
      <c r="H6938" s="333" t="n">
        <f aca="false">A6938*G6938*(1-H6934/100)</f>
        <v>272</v>
      </c>
      <c r="I6938" s="334" t="n">
        <v>22.75</v>
      </c>
      <c r="J6938" s="334" t="n">
        <f aca="false">(A6938*I6938)/J6934*K6934</f>
        <v>165.2</v>
      </c>
      <c r="K6938" s="335" t="n">
        <f aca="false">H6938-J6938</f>
        <v>106.8</v>
      </c>
      <c r="L6938" s="330"/>
      <c r="M6938" s="262"/>
      <c r="N6938" s="262" t="n">
        <v>22.75</v>
      </c>
      <c r="O6938" s="262" t="n">
        <v>0.25</v>
      </c>
      <c r="P6938" s="262" t="n">
        <v>34.125</v>
      </c>
      <c r="Q6938" s="262" t="n">
        <v>36.4</v>
      </c>
      <c r="R6938" s="331" t="n">
        <f aca="false">A6938*F6938</f>
        <v>0.24</v>
      </c>
    </row>
    <row r="6939" s="1" customFormat="true" ht="12.75" hidden="false" customHeight="false" outlineLevel="0" collapsed="false">
      <c r="A6939" s="262" t="n">
        <v>8</v>
      </c>
      <c r="B6939" s="332" t="s">
        <v>841</v>
      </c>
      <c r="C6939" s="332" t="s">
        <v>842</v>
      </c>
      <c r="D6939" s="332" t="s">
        <v>834</v>
      </c>
      <c r="E6939" s="262"/>
      <c r="F6939" s="331" t="n">
        <v>0.02</v>
      </c>
      <c r="G6939" s="333" t="n">
        <v>31</v>
      </c>
      <c r="H6939" s="333" t="n">
        <f aca="false">A6939*G6939*(1-H6934/100)</f>
        <v>248</v>
      </c>
      <c r="I6939" s="334" t="n">
        <v>20.93</v>
      </c>
      <c r="J6939" s="334" t="n">
        <f aca="false">(A6939*I6939)/J6934*K6934</f>
        <v>151.984</v>
      </c>
      <c r="K6939" s="335" t="n">
        <f aca="false">H6939-J6939</f>
        <v>96.016</v>
      </c>
      <c r="L6939" s="330"/>
      <c r="M6939" s="262"/>
      <c r="N6939" s="262" t="n">
        <v>20.93</v>
      </c>
      <c r="O6939" s="262" t="n">
        <v>0.23</v>
      </c>
      <c r="P6939" s="262" t="n">
        <v>31.395</v>
      </c>
      <c r="Q6939" s="262" t="n">
        <v>27.209</v>
      </c>
      <c r="R6939" s="331" t="n">
        <f aca="false">A6939*F6939</f>
        <v>0.16</v>
      </c>
    </row>
    <row r="6940" s="1" customFormat="true" ht="12.75" hidden="false" customHeight="false" outlineLevel="0" collapsed="false">
      <c r="A6940" s="262" t="n">
        <v>4</v>
      </c>
      <c r="B6940" s="332" t="s">
        <v>1266</v>
      </c>
      <c r="C6940" s="332" t="s">
        <v>874</v>
      </c>
      <c r="D6940" s="332" t="s">
        <v>1267</v>
      </c>
      <c r="E6940" s="262"/>
      <c r="F6940" s="331" t="n">
        <v>0.25</v>
      </c>
      <c r="G6940" s="333" t="n">
        <v>150</v>
      </c>
      <c r="H6940" s="333" t="n">
        <f aca="false">A6940*G6940*(1-H6934/100)</f>
        <v>600</v>
      </c>
      <c r="I6940" s="334" t="n">
        <v>61.88</v>
      </c>
      <c r="J6940" s="334" t="n">
        <f aca="false">(A6940*I6940)/J6934*K6934</f>
        <v>224.672</v>
      </c>
      <c r="K6940" s="335" t="n">
        <f aca="false">H6940-J6940</f>
        <v>375.328</v>
      </c>
      <c r="L6940" s="330"/>
      <c r="M6940" s="262"/>
      <c r="N6940" s="262" t="n">
        <v>61.88</v>
      </c>
      <c r="O6940" s="262" t="n">
        <v>0.68</v>
      </c>
      <c r="P6940" s="262" t="n">
        <v>150</v>
      </c>
      <c r="Q6940" s="262" t="n">
        <v>86.632</v>
      </c>
      <c r="R6940" s="331" t="n">
        <f aca="false">A6940*F6940</f>
        <v>1</v>
      </c>
    </row>
    <row r="6941" s="1" customFormat="true" ht="12.75" hidden="false" customHeight="false" outlineLevel="0" collapsed="false">
      <c r="A6941" s="262" t="n">
        <v>10</v>
      </c>
      <c r="B6941" s="332" t="s">
        <v>1354</v>
      </c>
      <c r="C6941" s="332" t="s">
        <v>1277</v>
      </c>
      <c r="D6941" s="332" t="s">
        <v>1153</v>
      </c>
      <c r="E6941" s="262"/>
      <c r="F6941" s="331" t="n">
        <v>0.13</v>
      </c>
      <c r="G6941" s="333" t="n">
        <v>0</v>
      </c>
      <c r="H6941" s="333" t="n">
        <f aca="false">A6941*G6941*(1-H6934/100)</f>
        <v>0</v>
      </c>
      <c r="I6941" s="334" t="n">
        <v>21.9375</v>
      </c>
      <c r="J6941" s="334" t="n">
        <f aca="false">(A6941*I6941)/J6934*K6934</f>
        <v>199.125</v>
      </c>
      <c r="K6941" s="335" t="n">
        <f aca="false">H6941-J6941</f>
        <v>-199.125</v>
      </c>
      <c r="L6941" s="330"/>
      <c r="M6941" s="262"/>
      <c r="N6941" s="262" t="n">
        <v>21.9375</v>
      </c>
      <c r="O6941" s="262" t="n">
        <v>0.25</v>
      </c>
      <c r="P6941" s="262"/>
      <c r="Q6941" s="262" t="n">
        <v>29.6156</v>
      </c>
      <c r="R6941" s="331" t="n">
        <f aca="false">A6941*F6941</f>
        <v>1.3</v>
      </c>
    </row>
    <row r="6942" s="1" customFormat="true" ht="12.75" hidden="false" customHeight="false" outlineLevel="0" collapsed="false">
      <c r="A6942" s="262" t="n">
        <v>5</v>
      </c>
      <c r="B6942" s="332" t="s">
        <v>1100</v>
      </c>
      <c r="C6942" s="332" t="s">
        <v>1296</v>
      </c>
      <c r="D6942" s="332" t="s">
        <v>1297</v>
      </c>
      <c r="E6942" s="262"/>
      <c r="F6942" s="331" t="n">
        <v>0.14</v>
      </c>
      <c r="G6942" s="333" t="n">
        <v>45</v>
      </c>
      <c r="H6942" s="333" t="n">
        <f aca="false">A6942*G6942*(1-H6934/100)</f>
        <v>225</v>
      </c>
      <c r="I6942" s="334" t="n">
        <v>21.6775</v>
      </c>
      <c r="J6942" s="334" t="n">
        <f aca="false">(A6942*I6942)/J6934*K6934</f>
        <v>98.3825</v>
      </c>
      <c r="K6942" s="335" t="n">
        <f aca="false">H6942-J6942</f>
        <v>126.6175</v>
      </c>
      <c r="L6942" s="330"/>
      <c r="M6942" s="262"/>
      <c r="N6942" s="262" t="n">
        <v>21.6775</v>
      </c>
      <c r="O6942" s="262" t="n">
        <v>0.23</v>
      </c>
      <c r="P6942" s="262" t="n">
        <v>45</v>
      </c>
      <c r="Q6942" s="262" t="n">
        <v>30.3485</v>
      </c>
      <c r="R6942" s="331" t="n">
        <f aca="false">A6942*F6942</f>
        <v>0.7</v>
      </c>
    </row>
    <row r="6943" s="1" customFormat="true" ht="12.75" hidden="false" customHeight="false" outlineLevel="0" collapsed="false">
      <c r="A6943" s="262" t="n">
        <v>5</v>
      </c>
      <c r="B6943" s="332" t="s">
        <v>1103</v>
      </c>
      <c r="C6943" s="332" t="s">
        <v>1298</v>
      </c>
      <c r="D6943" s="332" t="s">
        <v>1299</v>
      </c>
      <c r="E6943" s="262"/>
      <c r="F6943" s="331" t="n">
        <v>0.03</v>
      </c>
      <c r="G6943" s="333" t="n">
        <v>20</v>
      </c>
      <c r="H6943" s="333" t="n">
        <f aca="false">A6943*G6943*(1-H6934/100)</f>
        <v>100</v>
      </c>
      <c r="I6943" s="334" t="n">
        <v>9.425</v>
      </c>
      <c r="J6943" s="334" t="n">
        <f aca="false">(A6943*I6943)/J6934*K6934</f>
        <v>42.775</v>
      </c>
      <c r="K6943" s="335" t="n">
        <f aca="false">H6943-J6943</f>
        <v>57.225</v>
      </c>
      <c r="L6943" s="330"/>
      <c r="M6943" s="262"/>
      <c r="N6943" s="262" t="n">
        <v>9.425</v>
      </c>
      <c r="O6943" s="262" t="n">
        <v>0.1</v>
      </c>
      <c r="P6943" s="262" t="n">
        <v>20</v>
      </c>
      <c r="Q6943" s="262" t="n">
        <v>13.195</v>
      </c>
      <c r="R6943" s="331" t="n">
        <f aca="false">A6943*F6943</f>
        <v>0.15</v>
      </c>
    </row>
    <row r="6944" s="1" customFormat="true" ht="12.75" hidden="false" customHeight="false" outlineLevel="0" collapsed="false">
      <c r="A6944" s="262" t="n">
        <v>4</v>
      </c>
      <c r="B6944" s="332" t="s">
        <v>2337</v>
      </c>
      <c r="C6944" s="332" t="s">
        <v>5760</v>
      </c>
      <c r="D6944" s="332" t="s">
        <v>2174</v>
      </c>
      <c r="E6944" s="262"/>
      <c r="F6944" s="331"/>
      <c r="G6944" s="333" t="n">
        <v>40</v>
      </c>
      <c r="H6944" s="333" t="n">
        <f aca="false">A6944*G6944*(1-H6934/100)</f>
        <v>160</v>
      </c>
      <c r="I6944" s="334" t="n">
        <v>20.735</v>
      </c>
      <c r="J6944" s="334" t="n">
        <f aca="false">(A6944*I6944)/J6934*K6934</f>
        <v>75.284</v>
      </c>
      <c r="K6944" s="335" t="n">
        <f aca="false">H6944-J6944</f>
        <v>84.716</v>
      </c>
      <c r="L6944" s="330"/>
      <c r="M6944" s="262"/>
      <c r="N6944" s="262" t="n">
        <v>20.735</v>
      </c>
      <c r="O6944" s="262" t="n">
        <v>0.22</v>
      </c>
      <c r="P6944" s="262" t="n">
        <v>40</v>
      </c>
      <c r="Q6944" s="262" t="n">
        <v>31</v>
      </c>
      <c r="R6944" s="331" t="n">
        <f aca="false">A6944*F6944</f>
        <v>0</v>
      </c>
    </row>
    <row r="6945" s="1" customFormat="true" ht="12.75" hidden="false" customHeight="false" outlineLevel="0" collapsed="false">
      <c r="A6945" s="262" t="n">
        <v>6</v>
      </c>
      <c r="B6945" s="332" t="s">
        <v>5882</v>
      </c>
      <c r="C6945" s="332" t="s">
        <v>5883</v>
      </c>
      <c r="D6945" s="332" t="s">
        <v>5884</v>
      </c>
      <c r="E6945" s="262"/>
      <c r="F6945" s="331"/>
      <c r="G6945" s="333" t="n">
        <v>50</v>
      </c>
      <c r="H6945" s="333" t="n">
        <f aca="false">A6945*G6945*(1-H6934/100)</f>
        <v>300</v>
      </c>
      <c r="I6945" s="334" t="n">
        <v>33.345</v>
      </c>
      <c r="J6945" s="334" t="n">
        <f aca="false">(A6945*I6945)/J6934*K6934</f>
        <v>181.602</v>
      </c>
      <c r="K6945" s="335" t="n">
        <f aca="false">H6945-J6945</f>
        <v>118.398</v>
      </c>
      <c r="L6945" s="330"/>
      <c r="M6945" s="262"/>
      <c r="N6945" s="262" t="n">
        <v>33.345</v>
      </c>
      <c r="O6945" s="262" t="n">
        <v>0.38</v>
      </c>
      <c r="P6945" s="262" t="n">
        <v>50.0175</v>
      </c>
      <c r="Q6945" s="262" t="n">
        <v>41.6812</v>
      </c>
      <c r="R6945" s="331" t="n">
        <f aca="false">A6945*F6945</f>
        <v>0</v>
      </c>
    </row>
    <row r="6946" s="1" customFormat="true" ht="12.75" hidden="false" customHeight="false" outlineLevel="0" collapsed="false">
      <c r="A6946" s="262" t="n">
        <v>2</v>
      </c>
      <c r="B6946" s="332" t="s">
        <v>2012</v>
      </c>
      <c r="C6946" s="332" t="s">
        <v>2013</v>
      </c>
      <c r="D6946" s="332" t="s">
        <v>2014</v>
      </c>
      <c r="E6946" s="262"/>
      <c r="F6946" s="331" t="n">
        <v>51</v>
      </c>
      <c r="G6946" s="333" t="n">
        <v>6713</v>
      </c>
      <c r="H6946" s="333" t="n">
        <f aca="false">A6946*G6946*(1-H6934/100)</f>
        <v>13426</v>
      </c>
      <c r="I6946" s="334" t="n">
        <v>4475.25</v>
      </c>
      <c r="J6946" s="334" t="n">
        <f aca="false">(A6946*I6946)/J6934*K6934</f>
        <v>8124.3</v>
      </c>
      <c r="K6946" s="335" t="n">
        <f aca="false">H6946-J6946</f>
        <v>5301.7</v>
      </c>
      <c r="L6946" s="330"/>
      <c r="M6946" s="262"/>
      <c r="N6946" s="262" t="n">
        <v>4475.25</v>
      </c>
      <c r="O6946" s="262" t="n">
        <v>51</v>
      </c>
      <c r="P6946" s="262" t="n">
        <v>6712.875</v>
      </c>
      <c r="Q6946" s="262" t="n">
        <v>6265.35</v>
      </c>
      <c r="R6946" s="331" t="n">
        <f aca="false">A6946*F6946</f>
        <v>102</v>
      </c>
    </row>
    <row r="6947" s="1" customFormat="true" ht="12.75" hidden="false" customHeight="false" outlineLevel="0" collapsed="false">
      <c r="A6947" s="262" t="n">
        <v>7</v>
      </c>
      <c r="B6947" s="332" t="s">
        <v>3412</v>
      </c>
      <c r="C6947" s="332" t="s">
        <v>1115</v>
      </c>
      <c r="D6947" s="332" t="s">
        <v>1122</v>
      </c>
      <c r="E6947" s="262"/>
      <c r="F6947" s="331" t="n">
        <v>28</v>
      </c>
      <c r="G6947" s="333" t="n">
        <v>6844</v>
      </c>
      <c r="H6947" s="333" t="n">
        <f aca="false">A6947*G6947*(1-H6934/100)</f>
        <v>47908</v>
      </c>
      <c r="I6947" s="334" t="n">
        <v>4563</v>
      </c>
      <c r="J6947" s="334" t="n">
        <f aca="false">(A6947*I6947)/J6934*K6934</f>
        <v>28992.6</v>
      </c>
      <c r="K6947" s="335" t="n">
        <f aca="false">H6947-J6947</f>
        <v>18915.4</v>
      </c>
      <c r="L6947" s="330"/>
      <c r="M6947" s="262"/>
      <c r="N6947" s="262" t="n">
        <v>4563</v>
      </c>
      <c r="O6947" s="262" t="n">
        <v>52</v>
      </c>
      <c r="P6947" s="262" t="n">
        <v>6844.5</v>
      </c>
      <c r="Q6947" s="262" t="n">
        <v>5931.9</v>
      </c>
      <c r="R6947" s="331" t="n">
        <f aca="false">A6947*F6947</f>
        <v>196</v>
      </c>
    </row>
    <row r="6948" s="1" customFormat="true" ht="12.75" hidden="false" customHeight="false" outlineLevel="0" collapsed="false">
      <c r="A6948" s="262" t="n">
        <v>3</v>
      </c>
      <c r="B6948" s="332" t="s">
        <v>5885</v>
      </c>
      <c r="C6948" s="332" t="s">
        <v>1115</v>
      </c>
      <c r="D6948" s="332" t="s">
        <v>1124</v>
      </c>
      <c r="E6948" s="262"/>
      <c r="F6948" s="331" t="n">
        <v>30</v>
      </c>
      <c r="G6948" s="333" t="n">
        <v>7898</v>
      </c>
      <c r="H6948" s="333" t="n">
        <f aca="false">A6948*G6948*(1-H6934/100)</f>
        <v>23694</v>
      </c>
      <c r="I6948" s="334" t="n">
        <v>5265</v>
      </c>
      <c r="J6948" s="334" t="n">
        <f aca="false">(A6948*I6948)/J6934*K6934</f>
        <v>14337</v>
      </c>
      <c r="K6948" s="335" t="n">
        <f aca="false">H6948-J6948</f>
        <v>9357</v>
      </c>
      <c r="L6948" s="330"/>
      <c r="M6948" s="262"/>
      <c r="N6948" s="262" t="n">
        <v>5265</v>
      </c>
      <c r="O6948" s="262" t="n">
        <v>60</v>
      </c>
      <c r="P6948" s="262" t="n">
        <v>7897.5</v>
      </c>
      <c r="Q6948" s="262" t="n">
        <v>6844.5</v>
      </c>
      <c r="R6948" s="331" t="n">
        <f aca="false">A6948*F6948</f>
        <v>90</v>
      </c>
    </row>
    <row r="6949" s="1" customFormat="true" ht="12.75" hidden="false" customHeight="false" outlineLevel="0" collapsed="false">
      <c r="A6949" s="262" t="n">
        <v>2</v>
      </c>
      <c r="B6949" s="332" t="s">
        <v>4458</v>
      </c>
      <c r="C6949" s="332" t="s">
        <v>4459</v>
      </c>
      <c r="D6949" s="332" t="s">
        <v>4460</v>
      </c>
      <c r="E6949" s="262"/>
      <c r="F6949" s="331" t="n">
        <v>5</v>
      </c>
      <c r="G6949" s="333" t="n">
        <v>2600</v>
      </c>
      <c r="H6949" s="333" t="n">
        <f aca="false">A6949*G6949*(1-H6934/100)</f>
        <v>5200</v>
      </c>
      <c r="I6949" s="334" t="n">
        <v>1755</v>
      </c>
      <c r="J6949" s="334" t="n">
        <f aca="false">(A6949*I6949)/J6934*K6934</f>
        <v>3186</v>
      </c>
      <c r="K6949" s="335" t="n">
        <f aca="false">H6949-J6949</f>
        <v>2014</v>
      </c>
      <c r="L6949" s="330"/>
      <c r="M6949" s="262"/>
      <c r="N6949" s="262" t="n">
        <v>1755</v>
      </c>
      <c r="O6949" s="262" t="n">
        <v>20</v>
      </c>
      <c r="P6949" s="262" t="n">
        <v>2600</v>
      </c>
      <c r="Q6949" s="262" t="n">
        <v>2369.25</v>
      </c>
      <c r="R6949" s="331" t="n">
        <f aca="false">A6949*F6949</f>
        <v>10</v>
      </c>
    </row>
    <row r="6950" s="1" customFormat="true" ht="12.75" hidden="false" customHeight="false" outlineLevel="0" collapsed="false">
      <c r="A6950" s="262" t="n">
        <v>3</v>
      </c>
      <c r="B6950" s="332" t="s">
        <v>5836</v>
      </c>
      <c r="C6950" s="332" t="s">
        <v>5837</v>
      </c>
      <c r="D6950" s="332" t="s">
        <v>5838</v>
      </c>
      <c r="E6950" s="262"/>
      <c r="F6950" s="331"/>
      <c r="G6950" s="333" t="n">
        <v>1843</v>
      </c>
      <c r="H6950" s="333" t="n">
        <f aca="false">A6950*G6950*(1-H6934/100)</f>
        <v>5529</v>
      </c>
      <c r="I6950" s="334" t="n">
        <v>1228.5</v>
      </c>
      <c r="J6950" s="334" t="n">
        <f aca="false">(A6950*I6950)/J6934*K6934</f>
        <v>3345.3</v>
      </c>
      <c r="K6950" s="335" t="n">
        <f aca="false">H6950-J6950</f>
        <v>2183.7</v>
      </c>
      <c r="L6950" s="330"/>
      <c r="M6950" s="262"/>
      <c r="N6950" s="262" t="n">
        <v>1228.5</v>
      </c>
      <c r="O6950" s="262" t="n">
        <v>14</v>
      </c>
      <c r="P6950" s="262" t="n">
        <v>1842.75</v>
      </c>
      <c r="Q6950" s="262" t="n">
        <v>1658.475</v>
      </c>
      <c r="R6950" s="331" t="n">
        <f aca="false">A6950*F6950</f>
        <v>0</v>
      </c>
    </row>
    <row r="6951" s="1" customFormat="true" ht="12.75" hidden="false" customHeight="false" outlineLevel="0" collapsed="false">
      <c r="A6951" s="262" t="n">
        <v>1</v>
      </c>
      <c r="B6951" s="332" t="s">
        <v>1649</v>
      </c>
      <c r="C6951" s="332" t="s">
        <v>1650</v>
      </c>
      <c r="D6951" s="332" t="s">
        <v>1651</v>
      </c>
      <c r="E6951" s="262"/>
      <c r="F6951" s="331"/>
      <c r="G6951" s="333" t="n">
        <v>650</v>
      </c>
      <c r="H6951" s="333" t="n">
        <f aca="false">A6951*G6951*(1-H6934/100)</f>
        <v>650</v>
      </c>
      <c r="I6951" s="334" t="n">
        <v>438.75</v>
      </c>
      <c r="J6951" s="334" t="n">
        <f aca="false">(A6951*I6951)/J6934*K6934</f>
        <v>398.25</v>
      </c>
      <c r="K6951" s="335" t="n">
        <f aca="false">H6951-J6951</f>
        <v>251.75</v>
      </c>
      <c r="L6951" s="330"/>
      <c r="M6951" s="262"/>
      <c r="N6951" s="262" t="n">
        <v>438.75</v>
      </c>
      <c r="O6951" s="262" t="n">
        <v>5</v>
      </c>
      <c r="P6951" s="262" t="n">
        <v>650</v>
      </c>
      <c r="Q6951" s="262" t="n">
        <v>592.3125</v>
      </c>
      <c r="R6951" s="331" t="n">
        <f aca="false">A6951*F6951</f>
        <v>0</v>
      </c>
    </row>
    <row r="6952" s="1" customFormat="true" ht="12.75" hidden="false" customHeight="false" outlineLevel="0" collapsed="false">
      <c r="A6952" s="262" t="n">
        <v>2</v>
      </c>
      <c r="B6952" s="332" t="s">
        <v>3419</v>
      </c>
      <c r="C6952" s="332" t="s">
        <v>1550</v>
      </c>
      <c r="D6952" s="332" t="s">
        <v>3420</v>
      </c>
      <c r="E6952" s="262"/>
      <c r="F6952" s="331" t="n">
        <v>0.2</v>
      </c>
      <c r="G6952" s="333" t="n">
        <v>390</v>
      </c>
      <c r="H6952" s="333" t="n">
        <f aca="false">A6952*G6952*(1-H6934/100)</f>
        <v>780</v>
      </c>
      <c r="I6952" s="334" t="n">
        <v>234.78</v>
      </c>
      <c r="J6952" s="334" t="n">
        <f aca="false">(A6952*I6952)/J6934*K6934</f>
        <v>426.216</v>
      </c>
      <c r="K6952" s="335" t="n">
        <f aca="false">H6952-J6952</f>
        <v>353.784</v>
      </c>
      <c r="L6952" s="330"/>
      <c r="M6952" s="262"/>
      <c r="N6952" s="262" t="n">
        <v>234.78</v>
      </c>
      <c r="O6952" s="262" t="n">
        <v>2.58</v>
      </c>
      <c r="P6952" s="262" t="n">
        <v>390</v>
      </c>
      <c r="Q6952" s="262" t="n">
        <v>316.953</v>
      </c>
      <c r="R6952" s="331" t="n">
        <f aca="false">A6952*F6952</f>
        <v>0.4</v>
      </c>
    </row>
    <row r="6953" s="1" customFormat="true" ht="12.75" hidden="false" customHeight="false" outlineLevel="0" collapsed="false">
      <c r="A6953" s="262" t="n">
        <v>3</v>
      </c>
      <c r="B6953" s="332" t="s">
        <v>1654</v>
      </c>
      <c r="C6953" s="332" t="s">
        <v>1550</v>
      </c>
      <c r="D6953" s="332" t="s">
        <v>1655</v>
      </c>
      <c r="E6953" s="262"/>
      <c r="F6953" s="331" t="n">
        <v>0.25</v>
      </c>
      <c r="G6953" s="333" t="n">
        <v>480</v>
      </c>
      <c r="H6953" s="333" t="n">
        <f aca="false">A6953*G6953*(1-H6934/100)</f>
        <v>1440</v>
      </c>
      <c r="I6953" s="334" t="n">
        <v>301.275</v>
      </c>
      <c r="J6953" s="334" t="n">
        <f aca="false">(A6953*I6953)/J6934*K6934</f>
        <v>820.395</v>
      </c>
      <c r="K6953" s="335" t="n">
        <f aca="false">H6953-J6953</f>
        <v>619.605</v>
      </c>
      <c r="L6953" s="330"/>
      <c r="M6953" s="262"/>
      <c r="N6953" s="262" t="n">
        <v>301.275</v>
      </c>
      <c r="O6953" s="262" t="n">
        <v>3.09</v>
      </c>
      <c r="P6953" s="262" t="n">
        <v>480</v>
      </c>
      <c r="Q6953" s="262" t="n">
        <v>406.7212</v>
      </c>
      <c r="R6953" s="331" t="n">
        <f aca="false">A6953*F6953</f>
        <v>0.75</v>
      </c>
    </row>
    <row r="6954" s="1" customFormat="true" ht="12.75" hidden="false" customHeight="false" outlineLevel="0" collapsed="false">
      <c r="A6954" s="262" t="n">
        <v>2</v>
      </c>
      <c r="B6954" s="332" t="s">
        <v>4263</v>
      </c>
      <c r="C6954" s="332" t="s">
        <v>1550</v>
      </c>
      <c r="D6954" s="332" t="s">
        <v>4264</v>
      </c>
      <c r="E6954" s="262"/>
      <c r="F6954" s="331" t="n">
        <v>0.51</v>
      </c>
      <c r="G6954" s="333" t="n">
        <v>700</v>
      </c>
      <c r="H6954" s="333" t="n">
        <f aca="false">A6954*G6954*(1-H6934/100)</f>
        <v>1400</v>
      </c>
      <c r="I6954" s="334" t="n">
        <v>440.505</v>
      </c>
      <c r="J6954" s="334" t="n">
        <f aca="false">(A6954*I6954)/J6934*K6934</f>
        <v>799.686</v>
      </c>
      <c r="K6954" s="335" t="n">
        <f aca="false">H6954-J6954</f>
        <v>600.314</v>
      </c>
      <c r="L6954" s="330"/>
      <c r="M6954" s="262"/>
      <c r="N6954" s="262" t="n">
        <v>440.505</v>
      </c>
      <c r="O6954" s="262" t="n">
        <v>5.02</v>
      </c>
      <c r="P6954" s="262" t="n">
        <v>700</v>
      </c>
      <c r="Q6954" s="262" t="n">
        <v>594.6818</v>
      </c>
      <c r="R6954" s="331" t="n">
        <f aca="false">A6954*F6954</f>
        <v>1.02</v>
      </c>
    </row>
    <row r="6955" s="1" customFormat="true" ht="12.75" hidden="false" customHeight="false" outlineLevel="0" collapsed="false">
      <c r="A6955" s="262" t="n">
        <v>1</v>
      </c>
      <c r="B6955" s="332" t="s">
        <v>4520</v>
      </c>
      <c r="C6955" s="332" t="s">
        <v>1550</v>
      </c>
      <c r="D6955" s="332" t="s">
        <v>4521</v>
      </c>
      <c r="E6955" s="262"/>
      <c r="F6955" s="331" t="n">
        <v>1.15</v>
      </c>
      <c r="G6955" s="333" t="n">
        <v>900</v>
      </c>
      <c r="H6955" s="333" t="n">
        <f aca="false">A6955*G6955*(1-H6934/100)</f>
        <v>900</v>
      </c>
      <c r="I6955" s="334" t="n">
        <v>602.55</v>
      </c>
      <c r="J6955" s="334" t="n">
        <f aca="false">(A6955*I6955)/J6934*K6934</f>
        <v>546.93</v>
      </c>
      <c r="K6955" s="335" t="n">
        <f aca="false">H6955-J6955</f>
        <v>353.07</v>
      </c>
      <c r="L6955" s="330"/>
      <c r="M6955" s="262"/>
      <c r="N6955" s="262" t="n">
        <v>602.55</v>
      </c>
      <c r="O6955" s="262" t="n">
        <v>6.18</v>
      </c>
      <c r="P6955" s="262" t="n">
        <v>900</v>
      </c>
      <c r="Q6955" s="262" t="n">
        <v>813.4425</v>
      </c>
      <c r="R6955" s="331" t="n">
        <f aca="false">A6955*F6955</f>
        <v>1.15</v>
      </c>
    </row>
    <row r="6956" s="1" customFormat="true" ht="12.75" hidden="false" customHeight="false" outlineLevel="0" collapsed="false">
      <c r="A6956" s="262" t="n">
        <v>2</v>
      </c>
      <c r="B6956" s="332" t="s">
        <v>4834</v>
      </c>
      <c r="C6956" s="332" t="s">
        <v>1550</v>
      </c>
      <c r="D6956" s="332" t="s">
        <v>4835</v>
      </c>
      <c r="E6956" s="262"/>
      <c r="F6956" s="331" t="n">
        <v>1.46</v>
      </c>
      <c r="G6956" s="333" t="n">
        <v>1130</v>
      </c>
      <c r="H6956" s="333" t="n">
        <f aca="false">A6956*G6956*(1-H6934/100)</f>
        <v>2260</v>
      </c>
      <c r="I6956" s="334" t="n">
        <v>753.675</v>
      </c>
      <c r="J6956" s="334" t="n">
        <f aca="false">(A6956*I6956)/J6934*K6934</f>
        <v>1368.21</v>
      </c>
      <c r="K6956" s="335" t="n">
        <f aca="false">H6956-J6956</f>
        <v>891.79</v>
      </c>
      <c r="L6956" s="330"/>
      <c r="M6956" s="262"/>
      <c r="N6956" s="262" t="n">
        <v>753.675</v>
      </c>
      <c r="O6956" s="262" t="n">
        <v>7.73</v>
      </c>
      <c r="P6956" s="262" t="n">
        <v>1130</v>
      </c>
      <c r="Q6956" s="262" t="n">
        <v>1055.145</v>
      </c>
      <c r="R6956" s="331" t="n">
        <f aca="false">A6956*F6956</f>
        <v>2.92</v>
      </c>
    </row>
    <row r="6957" s="1" customFormat="true" ht="12.75" hidden="false" customHeight="false" outlineLevel="0" collapsed="false">
      <c r="A6957" s="262" t="n">
        <v>1</v>
      </c>
      <c r="B6957" s="332" t="s">
        <v>2320</v>
      </c>
      <c r="C6957" s="332" t="s">
        <v>2321</v>
      </c>
      <c r="D6957" s="332" t="s">
        <v>2322</v>
      </c>
      <c r="E6957" s="262"/>
      <c r="F6957" s="331" t="n">
        <v>1.59</v>
      </c>
      <c r="G6957" s="333" t="n">
        <v>1250</v>
      </c>
      <c r="H6957" s="333" t="n">
        <f aca="false">A6957*G6957*(1-H6934/100)</f>
        <v>1250</v>
      </c>
      <c r="I6957" s="334" t="n">
        <v>835.38</v>
      </c>
      <c r="J6957" s="334" t="n">
        <f aca="false">(A6957*I6957)/J6934*K6934</f>
        <v>758.268</v>
      </c>
      <c r="K6957" s="335" t="n">
        <f aca="false">H6957-J6957</f>
        <v>491.732</v>
      </c>
      <c r="L6957" s="330"/>
      <c r="M6957" s="262"/>
      <c r="N6957" s="262" t="n">
        <v>835.38</v>
      </c>
      <c r="O6957" s="262" t="n">
        <v>9.52</v>
      </c>
      <c r="P6957" s="262" t="n">
        <v>1250</v>
      </c>
      <c r="Q6957" s="262" t="n">
        <v>1127.763</v>
      </c>
      <c r="R6957" s="331" t="n">
        <f aca="false">A6957*F6957</f>
        <v>1.59</v>
      </c>
    </row>
    <row r="6958" s="1" customFormat="true" ht="12.75" hidden="false" customHeight="false" outlineLevel="0" collapsed="false">
      <c r="A6958" s="262" t="n">
        <v>4</v>
      </c>
      <c r="B6958" s="332" t="s">
        <v>2688</v>
      </c>
      <c r="C6958" s="332" t="s">
        <v>1931</v>
      </c>
      <c r="D6958" s="332" t="s">
        <v>2689</v>
      </c>
      <c r="E6958" s="262"/>
      <c r="F6958" s="331" t="n">
        <v>0.08</v>
      </c>
      <c r="G6958" s="333" t="n">
        <v>150</v>
      </c>
      <c r="H6958" s="333" t="n">
        <f aca="false">A6958*G6958*(1-H6934/100)</f>
        <v>600</v>
      </c>
      <c r="I6958" s="334" t="n">
        <v>92.1375</v>
      </c>
      <c r="J6958" s="334" t="n">
        <f aca="false">(A6958*I6958)/J6934*K6934</f>
        <v>334.53</v>
      </c>
      <c r="K6958" s="335" t="n">
        <f aca="false">H6958-J6958</f>
        <v>265.47</v>
      </c>
      <c r="L6958" s="330"/>
      <c r="M6958" s="262"/>
      <c r="N6958" s="262" t="n">
        <v>92.1375</v>
      </c>
      <c r="O6958" s="262" t="n">
        <v>1.05</v>
      </c>
      <c r="P6958" s="262" t="n">
        <v>150</v>
      </c>
      <c r="Q6958" s="262" t="n">
        <v>124.3856</v>
      </c>
      <c r="R6958" s="331" t="n">
        <f aca="false">A6958*F6958</f>
        <v>0.32</v>
      </c>
    </row>
    <row r="6959" s="1" customFormat="true" ht="12.75" hidden="false" customHeight="false" outlineLevel="0" collapsed="false">
      <c r="A6959" s="262" t="n">
        <v>4</v>
      </c>
      <c r="B6959" s="332" t="s">
        <v>3137</v>
      </c>
      <c r="C6959" s="332" t="s">
        <v>1762</v>
      </c>
      <c r="D6959" s="332" t="s">
        <v>3138</v>
      </c>
      <c r="E6959" s="262"/>
      <c r="F6959" s="331" t="n">
        <v>0.16</v>
      </c>
      <c r="G6959" s="333" t="n">
        <v>180</v>
      </c>
      <c r="H6959" s="333" t="n">
        <f aca="false">A6959*G6959*(1-H6934/100)</f>
        <v>720</v>
      </c>
      <c r="I6959" s="334" t="n">
        <v>114.075</v>
      </c>
      <c r="J6959" s="334" t="n">
        <f aca="false">(A6959*I6959)/J6934*K6934</f>
        <v>414.18</v>
      </c>
      <c r="K6959" s="335" t="n">
        <f aca="false">H6959-J6959</f>
        <v>305.82</v>
      </c>
      <c r="L6959" s="330"/>
      <c r="M6959" s="262"/>
      <c r="N6959" s="262" t="n">
        <v>114.075</v>
      </c>
      <c r="O6959" s="262" t="n">
        <v>1.3</v>
      </c>
      <c r="P6959" s="262" t="n">
        <v>180</v>
      </c>
      <c r="Q6959" s="262" t="n">
        <v>154.0013</v>
      </c>
      <c r="R6959" s="331" t="n">
        <f aca="false">A6959*F6959</f>
        <v>0.64</v>
      </c>
    </row>
    <row r="6960" s="1" customFormat="true" ht="12.75" hidden="false" customHeight="false" outlineLevel="0" collapsed="false">
      <c r="A6960" s="262" t="n">
        <v>1</v>
      </c>
      <c r="B6960" s="332" t="s">
        <v>5494</v>
      </c>
      <c r="C6960" s="332" t="s">
        <v>2090</v>
      </c>
      <c r="D6960" s="332" t="s">
        <v>5495</v>
      </c>
      <c r="E6960" s="262"/>
      <c r="F6960" s="331"/>
      <c r="G6960" s="333" t="n">
        <v>170</v>
      </c>
      <c r="H6960" s="333" t="n">
        <f aca="false">A6960*G6960*(1-H6934/100)</f>
        <v>170</v>
      </c>
      <c r="I6960" s="334" t="n">
        <v>110.5</v>
      </c>
      <c r="J6960" s="334" t="n">
        <f aca="false">(A6960*I6960)/J6934*K6934</f>
        <v>100.3</v>
      </c>
      <c r="K6960" s="335" t="n">
        <f aca="false">H6960-J6960</f>
        <v>69.7</v>
      </c>
      <c r="L6960" s="330"/>
      <c r="M6960" s="262"/>
      <c r="N6960" s="262" t="n">
        <v>110.5</v>
      </c>
      <c r="O6960" s="262" t="n">
        <v>1</v>
      </c>
      <c r="P6960" s="262" t="n">
        <v>170</v>
      </c>
      <c r="Q6960" s="262" t="n">
        <v>149.175</v>
      </c>
      <c r="R6960" s="331" t="n">
        <f aca="false">A6960*F6960</f>
        <v>0</v>
      </c>
    </row>
    <row r="6961" s="1" customFormat="true" ht="12.75" hidden="false" customHeight="false" outlineLevel="0" collapsed="false">
      <c r="A6961" s="262" t="n">
        <v>1</v>
      </c>
      <c r="B6961" s="332" t="s">
        <v>5886</v>
      </c>
      <c r="C6961" s="332" t="s">
        <v>1087</v>
      </c>
      <c r="D6961" s="332" t="s">
        <v>1088</v>
      </c>
      <c r="E6961" s="262"/>
      <c r="F6961" s="331" t="n">
        <v>0.04</v>
      </c>
      <c r="G6961" s="333" t="n">
        <v>860</v>
      </c>
      <c r="H6961" s="333" t="n">
        <f aca="false">A6961*G6961*(1-H6934/100)</f>
        <v>860</v>
      </c>
      <c r="I6961" s="334" t="n">
        <v>574.21</v>
      </c>
      <c r="J6961" s="334" t="n">
        <f aca="false">(A6961*I6961)/J6934*K6934</f>
        <v>521.206</v>
      </c>
      <c r="K6961" s="335" t="n">
        <f aca="false">H6961-J6961</f>
        <v>338.794</v>
      </c>
      <c r="L6961" s="330"/>
      <c r="M6961" s="262"/>
      <c r="N6961" s="262" t="n">
        <v>574.21</v>
      </c>
      <c r="O6961" s="262" t="n">
        <v>6.31</v>
      </c>
      <c r="P6961" s="262" t="n">
        <v>860</v>
      </c>
      <c r="Q6961" s="262" t="n">
        <v>775.1835</v>
      </c>
      <c r="R6961" s="331" t="n">
        <f aca="false">A6961*F6961</f>
        <v>0.04</v>
      </c>
    </row>
    <row r="6962" s="1" customFormat="true" ht="12.75" hidden="false" customHeight="false" outlineLevel="0" collapsed="false">
      <c r="A6962" s="262" t="n">
        <v>14</v>
      </c>
      <c r="B6962" s="332" t="s">
        <v>368</v>
      </c>
      <c r="C6962" s="332" t="s">
        <v>1680</v>
      </c>
      <c r="D6962" s="332" t="s">
        <v>1905</v>
      </c>
      <c r="E6962" s="262"/>
      <c r="F6962" s="331" t="n">
        <v>0.02</v>
      </c>
      <c r="G6962" s="333" t="n">
        <v>110</v>
      </c>
      <c r="H6962" s="333" t="n">
        <f aca="false">A6962*G6962*(1-H6934/100)</f>
        <v>1540</v>
      </c>
      <c r="I6962" s="334" t="n">
        <v>76.05</v>
      </c>
      <c r="J6962" s="334" t="n">
        <f aca="false">(A6962*I6962)/J6934*K6934</f>
        <v>966.42</v>
      </c>
      <c r="K6962" s="335" t="n">
        <f aca="false">H6962-J6962</f>
        <v>573.58</v>
      </c>
      <c r="L6962" s="330"/>
      <c r="M6962" s="262"/>
      <c r="N6962" s="262" t="n">
        <v>76.05</v>
      </c>
      <c r="O6962" s="262" t="n">
        <v>0.9</v>
      </c>
      <c r="P6962" s="262" t="n">
        <v>110</v>
      </c>
      <c r="Q6962" s="262" t="n">
        <v>102.6675</v>
      </c>
      <c r="R6962" s="331" t="n">
        <f aca="false">A6962*F6962</f>
        <v>0.28</v>
      </c>
    </row>
    <row r="6963" s="1" customFormat="true" ht="12.75" hidden="false" customHeight="false" outlineLevel="0" collapsed="false">
      <c r="A6963" s="262" t="n">
        <v>8</v>
      </c>
      <c r="B6963" s="332" t="s">
        <v>1679</v>
      </c>
      <c r="C6963" s="332" t="s">
        <v>1680</v>
      </c>
      <c r="D6963" s="332" t="s">
        <v>1681</v>
      </c>
      <c r="E6963" s="262"/>
      <c r="F6963" s="331" t="n">
        <v>0.02</v>
      </c>
      <c r="G6963" s="333" t="n">
        <v>120</v>
      </c>
      <c r="H6963" s="333" t="n">
        <f aca="false">A6963*G6963*(1-H6934/100)</f>
        <v>960</v>
      </c>
      <c r="I6963" s="334" t="n">
        <v>78.975</v>
      </c>
      <c r="J6963" s="334" t="n">
        <f aca="false">(A6963*I6963)/J6934*K6934</f>
        <v>573.48</v>
      </c>
      <c r="K6963" s="335" t="n">
        <f aca="false">H6963-J6963</f>
        <v>386.52</v>
      </c>
      <c r="L6963" s="330"/>
      <c r="M6963" s="262"/>
      <c r="N6963" s="262" t="n">
        <v>78.975</v>
      </c>
      <c r="O6963" s="262" t="n">
        <v>0.9</v>
      </c>
      <c r="P6963" s="262" t="n">
        <v>120</v>
      </c>
      <c r="Q6963" s="262" t="n">
        <v>106.6163</v>
      </c>
      <c r="R6963" s="331" t="n">
        <f aca="false">A6963*F6963</f>
        <v>0.16</v>
      </c>
    </row>
    <row r="6964" s="1" customFormat="true" ht="12.75" hidden="false" customHeight="false" outlineLevel="0" collapsed="false">
      <c r="A6964" s="262" t="n">
        <v>2</v>
      </c>
      <c r="B6964" s="332" t="s">
        <v>3592</v>
      </c>
      <c r="C6964" s="332" t="s">
        <v>1680</v>
      </c>
      <c r="D6964" s="332" t="s">
        <v>3593</v>
      </c>
      <c r="E6964" s="262"/>
      <c r="F6964" s="331" t="n">
        <v>0.04</v>
      </c>
      <c r="G6964" s="333" t="n">
        <v>200</v>
      </c>
      <c r="H6964" s="333" t="n">
        <f aca="false">A6964*G6964*(1-H6934/100)</f>
        <v>400</v>
      </c>
      <c r="I6964" s="334" t="n">
        <v>136.0125</v>
      </c>
      <c r="J6964" s="334" t="n">
        <f aca="false">(A6964*I6964)/J6934*K6934</f>
        <v>246.915</v>
      </c>
      <c r="K6964" s="335" t="n">
        <f aca="false">H6964-J6964</f>
        <v>153.085</v>
      </c>
      <c r="L6964" s="330"/>
      <c r="M6964" s="262"/>
      <c r="N6964" s="262" t="n">
        <v>136.0125</v>
      </c>
      <c r="O6964" s="262" t="n">
        <v>1.55</v>
      </c>
      <c r="P6964" s="262" t="n">
        <v>200</v>
      </c>
      <c r="Q6964" s="262" t="n">
        <v>140</v>
      </c>
      <c r="R6964" s="331" t="n">
        <f aca="false">A6964*F6964</f>
        <v>0.08</v>
      </c>
    </row>
    <row r="6965" s="1" customFormat="true" ht="12.75" hidden="false" customHeight="false" outlineLevel="0" collapsed="false">
      <c r="A6965" s="262" t="n">
        <v>1</v>
      </c>
      <c r="B6965" s="332" t="s">
        <v>5430</v>
      </c>
      <c r="C6965" s="332" t="s">
        <v>1907</v>
      </c>
      <c r="D6965" s="332" t="s">
        <v>5431</v>
      </c>
      <c r="E6965" s="262"/>
      <c r="F6965" s="331"/>
      <c r="G6965" s="333" t="n">
        <v>180</v>
      </c>
      <c r="H6965" s="333" t="n">
        <f aca="false">A6965*G6965*(1-H6934/100)</f>
        <v>180</v>
      </c>
      <c r="I6965" s="334" t="n">
        <v>119.34</v>
      </c>
      <c r="J6965" s="334" t="n">
        <f aca="false">(A6965*I6965)/J6934*K6934</f>
        <v>108.324</v>
      </c>
      <c r="K6965" s="335" t="n">
        <f aca="false">H6965-J6965</f>
        <v>71.676</v>
      </c>
      <c r="L6965" s="330"/>
      <c r="M6965" s="262"/>
      <c r="N6965" s="262" t="n">
        <v>119.34</v>
      </c>
      <c r="O6965" s="262" t="n">
        <v>1.36</v>
      </c>
      <c r="P6965" s="262" t="n">
        <v>180</v>
      </c>
      <c r="Q6965" s="262" t="n">
        <v>161.109</v>
      </c>
      <c r="R6965" s="331" t="n">
        <f aca="false">A6965*F6965</f>
        <v>0</v>
      </c>
    </row>
    <row r="6966" s="1" customFormat="true" ht="12.75" hidden="false" customHeight="false" outlineLevel="0" collapsed="false">
      <c r="A6966" s="262" t="n">
        <v>2</v>
      </c>
      <c r="B6966" s="332" t="s">
        <v>1942</v>
      </c>
      <c r="C6966" s="332" t="s">
        <v>1907</v>
      </c>
      <c r="D6966" s="332" t="s">
        <v>1943</v>
      </c>
      <c r="E6966" s="262"/>
      <c r="F6966" s="331" t="n">
        <v>0.05</v>
      </c>
      <c r="G6966" s="333" t="n">
        <v>160</v>
      </c>
      <c r="H6966" s="333" t="n">
        <f aca="false">A6966*G6966*(1-H6934/100)</f>
        <v>320</v>
      </c>
      <c r="I6966" s="334" t="n">
        <v>103.545</v>
      </c>
      <c r="J6966" s="334" t="n">
        <f aca="false">(A6966*I6966)/J6934*K6934</f>
        <v>187.974</v>
      </c>
      <c r="K6966" s="335" t="n">
        <f aca="false">H6966-J6966</f>
        <v>132.026</v>
      </c>
      <c r="L6966" s="330"/>
      <c r="M6966" s="262"/>
      <c r="N6966" s="262" t="n">
        <v>103.545</v>
      </c>
      <c r="O6966" s="262" t="n">
        <v>1.18</v>
      </c>
      <c r="P6966" s="262" t="n">
        <v>160</v>
      </c>
      <c r="Q6966" s="262" t="n">
        <v>139.7858</v>
      </c>
      <c r="R6966" s="331" t="n">
        <f aca="false">A6966*F6966</f>
        <v>0.1</v>
      </c>
    </row>
    <row r="6967" s="1" customFormat="true" ht="12.75" hidden="false" customHeight="false" outlineLevel="0" collapsed="false">
      <c r="A6967" s="262" t="n">
        <v>2</v>
      </c>
      <c r="B6967" s="332" t="s">
        <v>5887</v>
      </c>
      <c r="C6967" s="332" t="s">
        <v>1680</v>
      </c>
      <c r="D6967" s="332" t="s">
        <v>5888</v>
      </c>
      <c r="E6967" s="262"/>
      <c r="F6967" s="331"/>
      <c r="G6967" s="333" t="n">
        <v>550</v>
      </c>
      <c r="H6967" s="333" t="n">
        <f aca="false">A6967*G6967*(1-H6934/100)</f>
        <v>1100</v>
      </c>
      <c r="I6967" s="334" t="n">
        <v>368.55</v>
      </c>
      <c r="J6967" s="334" t="n">
        <f aca="false">(A6967*I6967)/J6934*K6934</f>
        <v>669.06</v>
      </c>
      <c r="K6967" s="335" t="n">
        <f aca="false">H6967-J6967</f>
        <v>430.94</v>
      </c>
      <c r="L6967" s="330"/>
      <c r="M6967" s="262"/>
      <c r="N6967" s="262" t="n">
        <v>368.55</v>
      </c>
      <c r="O6967" s="262" t="n">
        <v>4.2</v>
      </c>
      <c r="P6967" s="262" t="n">
        <v>550</v>
      </c>
      <c r="Q6967" s="262" t="n">
        <v>442.26</v>
      </c>
      <c r="R6967" s="331" t="n">
        <f aca="false">A6967*F6967</f>
        <v>0</v>
      </c>
    </row>
    <row r="6968" s="1" customFormat="true" ht="12.75" hidden="false" customHeight="false" outlineLevel="0" collapsed="false">
      <c r="A6968" s="262" t="n">
        <v>2</v>
      </c>
      <c r="B6968" s="332" t="s">
        <v>4273</v>
      </c>
      <c r="C6968" s="332" t="s">
        <v>1907</v>
      </c>
      <c r="D6968" s="332" t="s">
        <v>4274</v>
      </c>
      <c r="E6968" s="262"/>
      <c r="F6968" s="331" t="n">
        <v>0.06</v>
      </c>
      <c r="G6968" s="333" t="n">
        <v>230</v>
      </c>
      <c r="H6968" s="333" t="n">
        <f aca="false">A6968*G6968*(1-H6934/100)</f>
        <v>460</v>
      </c>
      <c r="I6968" s="334" t="n">
        <v>152.685</v>
      </c>
      <c r="J6968" s="334" t="n">
        <f aca="false">(A6968*I6968)/J6934*K6934</f>
        <v>277.182</v>
      </c>
      <c r="K6968" s="335" t="n">
        <f aca="false">H6968-J6968</f>
        <v>182.818</v>
      </c>
      <c r="L6968" s="330"/>
      <c r="M6968" s="262"/>
      <c r="N6968" s="262" t="n">
        <v>152.685</v>
      </c>
      <c r="O6968" s="262" t="n">
        <v>1.74</v>
      </c>
      <c r="P6968" s="262" t="n">
        <v>230</v>
      </c>
      <c r="Q6968" s="262" t="n">
        <v>206.1248</v>
      </c>
      <c r="R6968" s="331" t="n">
        <f aca="false">A6968*F6968</f>
        <v>0.12</v>
      </c>
    </row>
    <row r="6969" s="1" customFormat="true" ht="12.75" hidden="false" customHeight="false" outlineLevel="0" collapsed="false">
      <c r="A6969" s="262" t="n">
        <v>1</v>
      </c>
      <c r="B6969" s="332" t="s">
        <v>2872</v>
      </c>
      <c r="C6969" s="332" t="s">
        <v>1688</v>
      </c>
      <c r="D6969" s="332" t="s">
        <v>2873</v>
      </c>
      <c r="E6969" s="262"/>
      <c r="F6969" s="331" t="n">
        <v>0.015</v>
      </c>
      <c r="G6969" s="333" t="n">
        <v>230</v>
      </c>
      <c r="H6969" s="333" t="n">
        <f aca="false">A6969*G6969*(1-H6934/100)</f>
        <v>230</v>
      </c>
      <c r="I6969" s="334" t="n">
        <v>149.175</v>
      </c>
      <c r="J6969" s="334" t="n">
        <f aca="false">(A6969*I6969)/J6934*K6934</f>
        <v>135.405</v>
      </c>
      <c r="K6969" s="335" t="n">
        <f aca="false">H6969-J6969</f>
        <v>94.595</v>
      </c>
      <c r="L6969" s="330"/>
      <c r="M6969" s="262"/>
      <c r="N6969" s="262" t="n">
        <v>149.175</v>
      </c>
      <c r="O6969" s="262" t="n">
        <v>1.7</v>
      </c>
      <c r="P6969" s="262" t="n">
        <v>230</v>
      </c>
      <c r="Q6969" s="262" t="n">
        <v>201.3862</v>
      </c>
      <c r="R6969" s="331" t="n">
        <f aca="false">A6969*F6969</f>
        <v>0.015</v>
      </c>
    </row>
    <row r="6970" s="1" customFormat="true" ht="12.75" hidden="false" customHeight="false" outlineLevel="0" collapsed="false">
      <c r="A6970" s="262" t="n">
        <v>1</v>
      </c>
      <c r="B6970" s="332" t="s">
        <v>3002</v>
      </c>
      <c r="C6970" s="332" t="s">
        <v>2638</v>
      </c>
      <c r="D6970" s="332" t="s">
        <v>3003</v>
      </c>
      <c r="E6970" s="262"/>
      <c r="F6970" s="331"/>
      <c r="G6970" s="333" t="n">
        <v>80</v>
      </c>
      <c r="H6970" s="333" t="n">
        <f aca="false">A6970*G6970*(1-H6934/100)</f>
        <v>80</v>
      </c>
      <c r="I6970" s="334" t="n">
        <v>20.8</v>
      </c>
      <c r="J6970" s="334" t="n">
        <f aca="false">(A6970*I6970)/J6934*K6934</f>
        <v>18.88</v>
      </c>
      <c r="K6970" s="335" t="n">
        <f aca="false">H6970-J6970</f>
        <v>61.12</v>
      </c>
      <c r="L6970" s="330"/>
      <c r="M6970" s="262"/>
      <c r="N6970" s="262" t="n">
        <v>20.8</v>
      </c>
      <c r="O6970" s="262" t="n">
        <v>0.16</v>
      </c>
      <c r="P6970" s="262" t="n">
        <v>80</v>
      </c>
      <c r="Q6970" s="262" t="n">
        <v>62.4</v>
      </c>
      <c r="R6970" s="331" t="n">
        <f aca="false">A6970*F6970</f>
        <v>0</v>
      </c>
    </row>
    <row r="6971" s="1" customFormat="true" ht="12.75" hidden="false" customHeight="false" outlineLevel="0" collapsed="false">
      <c r="A6971" s="262" t="n">
        <v>1</v>
      </c>
      <c r="B6971" s="332" t="s">
        <v>3008</v>
      </c>
      <c r="C6971" s="332" t="s">
        <v>1701</v>
      </c>
      <c r="D6971" s="332" t="s">
        <v>3009</v>
      </c>
      <c r="E6971" s="262"/>
      <c r="F6971" s="331" t="n">
        <v>0.065</v>
      </c>
      <c r="G6971" s="333" t="n">
        <v>480</v>
      </c>
      <c r="H6971" s="333" t="n">
        <f aca="false">A6971*G6971*(1-H6934/100)</f>
        <v>480</v>
      </c>
      <c r="I6971" s="334" t="n">
        <v>317.59</v>
      </c>
      <c r="J6971" s="334" t="n">
        <f aca="false">(A6971*I6971)/J6934*K6934</f>
        <v>288.274</v>
      </c>
      <c r="K6971" s="335" t="n">
        <f aca="false">H6971-J6971</f>
        <v>191.726</v>
      </c>
      <c r="L6971" s="330"/>
      <c r="M6971" s="262"/>
      <c r="N6971" s="262" t="n">
        <v>317.59</v>
      </c>
      <c r="O6971" s="262" t="n">
        <v>3.49</v>
      </c>
      <c r="P6971" s="262" t="n">
        <v>480</v>
      </c>
      <c r="Q6971" s="262" t="n">
        <v>428.7465</v>
      </c>
      <c r="R6971" s="331" t="n">
        <f aca="false">A6971*F6971</f>
        <v>0.065</v>
      </c>
    </row>
    <row r="6972" s="1" customFormat="true" ht="12.75" hidden="false" customHeight="false" outlineLevel="0" collapsed="false">
      <c r="A6972" s="262" t="n">
        <v>4</v>
      </c>
      <c r="B6972" s="332" t="s">
        <v>2828</v>
      </c>
      <c r="C6972" s="332" t="s">
        <v>1553</v>
      </c>
      <c r="D6972" s="332" t="s">
        <v>2829</v>
      </c>
      <c r="E6972" s="262"/>
      <c r="F6972" s="331" t="n">
        <v>3.4</v>
      </c>
      <c r="G6972" s="333" t="n">
        <v>1980</v>
      </c>
      <c r="H6972" s="333" t="n">
        <f aca="false">A6972*G6972*(1-H6934/100)</f>
        <v>7920</v>
      </c>
      <c r="I6972" s="334" t="n">
        <v>1102.14</v>
      </c>
      <c r="J6972" s="334" t="n">
        <f aca="false">(A6972*I6972)/J6934*K6934</f>
        <v>4001.616</v>
      </c>
      <c r="K6972" s="335" t="n">
        <f aca="false">H6972-J6972</f>
        <v>3918.384</v>
      </c>
      <c r="L6972" s="330"/>
      <c r="M6972" s="262"/>
      <c r="N6972" s="262" t="n">
        <v>1102.14</v>
      </c>
      <c r="O6972" s="262" t="n">
        <v>12.56</v>
      </c>
      <c r="P6972" s="262" t="n">
        <v>1980</v>
      </c>
      <c r="Q6972" s="262" t="n">
        <v>1576</v>
      </c>
      <c r="R6972" s="331" t="n">
        <f aca="false">A6972*F6972</f>
        <v>13.6</v>
      </c>
    </row>
    <row r="6973" s="1" customFormat="true" ht="12.75" hidden="false" customHeight="false" outlineLevel="0" collapsed="false">
      <c r="A6973" s="262" t="n">
        <v>6</v>
      </c>
      <c r="B6973" s="332" t="s">
        <v>1808</v>
      </c>
      <c r="C6973" s="332" t="s">
        <v>1809</v>
      </c>
      <c r="D6973" s="332" t="s">
        <v>1810</v>
      </c>
      <c r="E6973" s="262"/>
      <c r="F6973" s="331" t="n">
        <v>1.4</v>
      </c>
      <c r="G6973" s="333" t="n">
        <v>1180</v>
      </c>
      <c r="H6973" s="333" t="n">
        <f aca="false">A6973*G6973*(1-H6934/100)</f>
        <v>7080</v>
      </c>
      <c r="I6973" s="334" t="n">
        <v>658.125</v>
      </c>
      <c r="J6973" s="334" t="n">
        <f aca="false">(A6973*I6973)/J6934*K6934</f>
        <v>3584.25</v>
      </c>
      <c r="K6973" s="335" t="n">
        <f aca="false">H6973-J6973</f>
        <v>3495.75</v>
      </c>
      <c r="L6973" s="330"/>
      <c r="M6973" s="262"/>
      <c r="N6973" s="262" t="n">
        <v>658.125</v>
      </c>
      <c r="O6973" s="262" t="n">
        <v>7.5</v>
      </c>
      <c r="P6973" s="262" t="n">
        <v>1180</v>
      </c>
      <c r="Q6973" s="262" t="n">
        <v>888</v>
      </c>
      <c r="R6973" s="331" t="n">
        <f aca="false">A6973*F6973</f>
        <v>8.4</v>
      </c>
    </row>
    <row r="6974" s="1" customFormat="true" ht="12.75" hidden="false" customHeight="false" outlineLevel="0" collapsed="false">
      <c r="A6974" s="336" t="n">
        <f aca="false">SUM(A6935:A6973)</f>
        <v>145</v>
      </c>
      <c r="B6974" s="336" t="s">
        <v>377</v>
      </c>
      <c r="C6974" s="336"/>
      <c r="D6974" s="336"/>
      <c r="E6974" s="336"/>
      <c r="F6974" s="337" t="n">
        <f aca="false">R6974</f>
        <v>465.2</v>
      </c>
      <c r="G6974" s="338"/>
      <c r="H6974" s="339" t="n">
        <f aca="false">SUM(H6935:H6973)</f>
        <v>138122</v>
      </c>
      <c r="I6974" s="340"/>
      <c r="J6974" s="341" t="n">
        <f aca="false">SUM(J6935:J6973)</f>
        <v>80380.5675</v>
      </c>
      <c r="K6974" s="335" t="n">
        <f aca="false">SUM(K6935:K6973)</f>
        <v>57741.4325</v>
      </c>
      <c r="L6974" s="330"/>
      <c r="M6974" s="262"/>
      <c r="N6974" s="262"/>
      <c r="O6974" s="262"/>
      <c r="P6974" s="262"/>
      <c r="Q6974" s="262"/>
      <c r="R6974" s="331" t="n">
        <f aca="false">SUM(R6935:R6973)</f>
        <v>465.2</v>
      </c>
    </row>
    <row r="6975" s="1" customFormat="true" ht="12.75" hidden="false" customHeight="false" outlineLevel="0" collapsed="false">
      <c r="A6975" s="262"/>
      <c r="B6975" s="272" t="s">
        <v>914</v>
      </c>
      <c r="C6975" s="342"/>
      <c r="D6975" s="342"/>
      <c r="E6975" s="262"/>
      <c r="F6975" s="262"/>
      <c r="G6975" s="333"/>
      <c r="H6975" s="343" t="n">
        <v>0</v>
      </c>
      <c r="I6975" s="344" t="n">
        <f aca="false">K6976/J6976</f>
        <v>0.7183506448869</v>
      </c>
      <c r="J6975" s="345"/>
      <c r="K6975" s="335"/>
      <c r="L6975" s="330"/>
      <c r="M6975" s="262"/>
      <c r="N6975" s="262"/>
      <c r="O6975" s="262"/>
      <c r="P6975" s="262"/>
      <c r="Q6975" s="262"/>
      <c r="R6975" s="331"/>
    </row>
    <row r="6976" s="1" customFormat="true" ht="13.5" hidden="false" customHeight="false" outlineLevel="0" collapsed="false">
      <c r="A6976" s="346"/>
      <c r="B6976" s="346" t="s">
        <v>915</v>
      </c>
      <c r="C6976" s="346"/>
      <c r="D6976" s="346"/>
      <c r="E6976" s="346"/>
      <c r="F6976" s="347"/>
      <c r="G6976" s="348"/>
      <c r="H6976" s="349" t="n">
        <f aca="false">SUM(H6974:H6975)</f>
        <v>138122</v>
      </c>
      <c r="I6976" s="350" t="n">
        <f aca="false">K6976/H6976</f>
        <v>0.418046600107152</v>
      </c>
      <c r="J6976" s="351" t="n">
        <f aca="false">SUM(J6974:J6975)</f>
        <v>80380.5675</v>
      </c>
      <c r="K6976" s="352" t="n">
        <f aca="false">H6976-J6976</f>
        <v>57741.4325</v>
      </c>
      <c r="L6976" s="330"/>
      <c r="M6976" s="262"/>
      <c r="N6976" s="262"/>
      <c r="O6976" s="262"/>
      <c r="P6976" s="262"/>
      <c r="Q6976" s="262"/>
      <c r="R6976" s="331"/>
    </row>
    <row r="6977" s="1" customFormat="true" ht="13.5" hidden="false" customHeight="false" outlineLevel="0" collapsed="false">
      <c r="A6977" s="262"/>
      <c r="B6977" s="272" t="s">
        <v>5889</v>
      </c>
      <c r="C6977" s="342"/>
      <c r="D6977" s="342"/>
      <c r="E6977" s="262"/>
      <c r="F6977" s="262"/>
      <c r="G6977" s="262"/>
      <c r="H6977" s="262"/>
      <c r="I6977" s="354"/>
      <c r="J6977" s="354"/>
      <c r="K6977" s="355"/>
      <c r="L6977" s="330"/>
      <c r="M6977" s="262"/>
      <c r="N6977" s="262"/>
      <c r="O6977" s="262"/>
      <c r="P6977" s="262"/>
      <c r="Q6977" s="262"/>
      <c r="R6977" s="331"/>
    </row>
    <row r="6978" s="1" customFormat="true" ht="13.5" hidden="false" customHeight="false" outlineLevel="0" collapsed="false">
      <c r="A6978" s="322"/>
      <c r="B6978" s="272" t="s">
        <v>5889</v>
      </c>
      <c r="C6978" s="324"/>
      <c r="D6978" s="342"/>
      <c r="E6978" s="322"/>
      <c r="F6978" s="322" t="s">
        <v>5890</v>
      </c>
      <c r="G6978" s="325" t="n">
        <v>42825</v>
      </c>
      <c r="H6978" s="326" t="n">
        <v>0</v>
      </c>
      <c r="I6978" s="327" t="s">
        <v>358</v>
      </c>
      <c r="J6978" s="328" t="n">
        <v>64</v>
      </c>
      <c r="K6978" s="329" t="n">
        <v>59</v>
      </c>
      <c r="L6978" s="330"/>
      <c r="M6978" s="262"/>
      <c r="N6978" s="262"/>
      <c r="O6978" s="262"/>
      <c r="P6978" s="262"/>
      <c r="Q6978" s="262"/>
      <c r="R6978" s="331"/>
    </row>
    <row r="6979" s="1" customFormat="true" ht="12.75" hidden="false" customHeight="false" outlineLevel="0" collapsed="false">
      <c r="A6979" s="262" t="n">
        <v>1</v>
      </c>
      <c r="B6979" s="332" t="s">
        <v>285</v>
      </c>
      <c r="C6979" s="332" t="s">
        <v>780</v>
      </c>
      <c r="D6979" s="332" t="s">
        <v>2575</v>
      </c>
      <c r="E6979" s="262"/>
      <c r="F6979" s="331" t="n">
        <v>18</v>
      </c>
      <c r="G6979" s="333" t="n">
        <v>3347</v>
      </c>
      <c r="H6979" s="333" t="n">
        <f aca="false">A6979*G6979*(1-H6978/100)</f>
        <v>3347</v>
      </c>
      <c r="I6979" s="334" t="n">
        <v>2574.72</v>
      </c>
      <c r="J6979" s="334" t="n">
        <f aca="false">(A6979*I6979)/J6978*K6978</f>
        <v>2373.57</v>
      </c>
      <c r="K6979" s="335" t="n">
        <f aca="false">H6979-J6979</f>
        <v>973.43</v>
      </c>
      <c r="L6979" s="330"/>
      <c r="M6979" s="262"/>
      <c r="N6979" s="262" t="n">
        <v>2574.72</v>
      </c>
      <c r="O6979" s="262" t="n">
        <v>29.8</v>
      </c>
      <c r="P6979" s="262" t="n">
        <v>3860</v>
      </c>
      <c r="Q6979" s="262" t="n">
        <v>3347.136</v>
      </c>
      <c r="R6979" s="331" t="n">
        <f aca="false">A6979*F6979</f>
        <v>18</v>
      </c>
    </row>
    <row r="6980" s="1" customFormat="true" ht="12.75" hidden="false" customHeight="false" outlineLevel="0" collapsed="false">
      <c r="A6980" s="262" t="n">
        <v>4</v>
      </c>
      <c r="B6980" s="332" t="s">
        <v>2074</v>
      </c>
      <c r="C6980" s="332" t="s">
        <v>786</v>
      </c>
      <c r="D6980" s="332" t="s">
        <v>2075</v>
      </c>
      <c r="E6980" s="262"/>
      <c r="F6980" s="331" t="n">
        <v>4.3</v>
      </c>
      <c r="G6980" s="333" t="n">
        <v>682</v>
      </c>
      <c r="H6980" s="333" t="n">
        <f aca="false">A6980*G6980*(1-H6978/100)</f>
        <v>2728</v>
      </c>
      <c r="I6980" s="334" t="n">
        <v>505.44</v>
      </c>
      <c r="J6980" s="334" t="n">
        <f aca="false">(A6980*I6980)/J6978*K6978</f>
        <v>1863.81</v>
      </c>
      <c r="K6980" s="335" t="n">
        <f aca="false">H6980-J6980</f>
        <v>864.19</v>
      </c>
      <c r="L6980" s="330"/>
      <c r="M6980" s="262"/>
      <c r="N6980" s="262" t="n">
        <v>505.44</v>
      </c>
      <c r="O6980" s="262" t="n">
        <v>5.85</v>
      </c>
      <c r="P6980" s="262" t="n">
        <v>760</v>
      </c>
      <c r="Q6980" s="262" t="n">
        <v>682.344</v>
      </c>
      <c r="R6980" s="331" t="n">
        <f aca="false">A6980*F6980</f>
        <v>17.2</v>
      </c>
    </row>
    <row r="6981" s="1" customFormat="true" ht="12.75" hidden="false" customHeight="false" outlineLevel="0" collapsed="false">
      <c r="A6981" s="262" t="n">
        <v>4</v>
      </c>
      <c r="B6981" s="332" t="s">
        <v>5891</v>
      </c>
      <c r="C6981" s="332" t="s">
        <v>5892</v>
      </c>
      <c r="D6981" s="332" t="s">
        <v>5893</v>
      </c>
      <c r="E6981" s="262"/>
      <c r="F6981" s="331" t="n">
        <v>5.6</v>
      </c>
      <c r="G6981" s="333" t="n">
        <v>889</v>
      </c>
      <c r="H6981" s="333" t="n">
        <f aca="false">A6981*G6981*(1-H6978/100)</f>
        <v>3556</v>
      </c>
      <c r="I6981" s="334" t="n">
        <v>658.368</v>
      </c>
      <c r="J6981" s="334" t="n">
        <f aca="false">(A6981*I6981)/J6978*K6978</f>
        <v>2427.732</v>
      </c>
      <c r="K6981" s="335" t="n">
        <f aca="false">H6981-J6981</f>
        <v>1128.268</v>
      </c>
      <c r="L6981" s="330"/>
      <c r="M6981" s="262"/>
      <c r="N6981" s="262" t="n">
        <v>658.368</v>
      </c>
      <c r="O6981" s="262" t="n">
        <v>7.62</v>
      </c>
      <c r="P6981" s="262" t="n">
        <v>987.552</v>
      </c>
      <c r="Q6981" s="262" t="n">
        <v>888.7968</v>
      </c>
      <c r="R6981" s="331" t="n">
        <f aca="false">A6981*F6981</f>
        <v>22.4</v>
      </c>
    </row>
    <row r="6982" s="1" customFormat="true" ht="12.75" hidden="false" customHeight="false" outlineLevel="0" collapsed="false">
      <c r="A6982" s="262" t="n">
        <v>4</v>
      </c>
      <c r="B6982" s="332" t="s">
        <v>1266</v>
      </c>
      <c r="C6982" s="332" t="s">
        <v>874</v>
      </c>
      <c r="D6982" s="332" t="s">
        <v>1267</v>
      </c>
      <c r="E6982" s="262"/>
      <c r="F6982" s="331" t="n">
        <v>0.25</v>
      </c>
      <c r="G6982" s="333" t="n">
        <v>85</v>
      </c>
      <c r="H6982" s="333" t="n">
        <f aca="false">A6982*G6982*(1-H6978/100)</f>
        <v>340</v>
      </c>
      <c r="I6982" s="334" t="n">
        <v>60.928</v>
      </c>
      <c r="J6982" s="334" t="n">
        <f aca="false">(A6982*I6982)/J6978*K6978</f>
        <v>224.672</v>
      </c>
      <c r="K6982" s="335" t="n">
        <f aca="false">H6982-J6982</f>
        <v>115.328</v>
      </c>
      <c r="L6982" s="330"/>
      <c r="M6982" s="262"/>
      <c r="N6982" s="262" t="n">
        <v>60.928</v>
      </c>
      <c r="O6982" s="262" t="n">
        <v>0.68</v>
      </c>
      <c r="P6982" s="262" t="n">
        <v>150</v>
      </c>
      <c r="Q6982" s="262" t="n">
        <v>85.2992</v>
      </c>
      <c r="R6982" s="331" t="n">
        <f aca="false">A6982*F6982</f>
        <v>1</v>
      </c>
    </row>
    <row r="6983" s="1" customFormat="true" ht="12.75" hidden="false" customHeight="false" outlineLevel="0" collapsed="false">
      <c r="A6983" s="262" t="n">
        <v>8</v>
      </c>
      <c r="B6983" s="332" t="s">
        <v>1991</v>
      </c>
      <c r="C6983" s="332" t="s">
        <v>1992</v>
      </c>
      <c r="D6983" s="332" t="s">
        <v>1993</v>
      </c>
      <c r="E6983" s="262"/>
      <c r="F6983" s="331" t="n">
        <v>0.2</v>
      </c>
      <c r="G6983" s="333" t="n">
        <v>40</v>
      </c>
      <c r="H6983" s="333" t="n">
        <f aca="false">A6983*G6983*(1-H6978/100)</f>
        <v>320</v>
      </c>
      <c r="I6983" s="334" t="n">
        <v>28.512</v>
      </c>
      <c r="J6983" s="334" t="n">
        <f aca="false">(A6983*I6983)/J6978*K6978</f>
        <v>210.276</v>
      </c>
      <c r="K6983" s="335" t="n">
        <f aca="false">H6983-J6983</f>
        <v>109.724</v>
      </c>
      <c r="L6983" s="330"/>
      <c r="M6983" s="262"/>
      <c r="N6983" s="262" t="n">
        <v>28.512</v>
      </c>
      <c r="O6983" s="262" t="n">
        <v>0.33</v>
      </c>
      <c r="P6983" s="262" t="n">
        <v>51.3216</v>
      </c>
      <c r="Q6983" s="262" t="n">
        <v>39.9168</v>
      </c>
      <c r="R6983" s="331" t="n">
        <f aca="false">A6983*F6983</f>
        <v>1.6</v>
      </c>
    </row>
    <row r="6984" s="1" customFormat="true" ht="12.75" hidden="false" customHeight="false" outlineLevel="0" collapsed="false">
      <c r="A6984" s="262" t="n">
        <v>8</v>
      </c>
      <c r="B6984" s="332" t="s">
        <v>2345</v>
      </c>
      <c r="C6984" s="332" t="s">
        <v>2346</v>
      </c>
      <c r="D6984" s="332" t="s">
        <v>2347</v>
      </c>
      <c r="E6984" s="262"/>
      <c r="F6984" s="331" t="n">
        <v>0.05</v>
      </c>
      <c r="G6984" s="333" t="n">
        <v>28</v>
      </c>
      <c r="H6984" s="333" t="n">
        <f aca="false">A6984*G6984*(1-H6978/100)</f>
        <v>224</v>
      </c>
      <c r="I6984" s="334" t="n">
        <v>20.736</v>
      </c>
      <c r="J6984" s="334" t="n">
        <f aca="false">(A6984*I6984)/J6978*K6978</f>
        <v>152.928</v>
      </c>
      <c r="K6984" s="335" t="n">
        <f aca="false">H6984-J6984</f>
        <v>71.072</v>
      </c>
      <c r="L6984" s="330"/>
      <c r="M6984" s="262"/>
      <c r="N6984" s="262" t="n">
        <v>20.736</v>
      </c>
      <c r="O6984" s="262" t="n">
        <v>0.24</v>
      </c>
      <c r="P6984" s="262" t="n">
        <v>37.3248</v>
      </c>
      <c r="Q6984" s="262" t="n">
        <v>27.9936</v>
      </c>
      <c r="R6984" s="331" t="n">
        <f aca="false">A6984*F6984</f>
        <v>0.4</v>
      </c>
    </row>
    <row r="6985" s="1" customFormat="true" ht="12.75" hidden="false" customHeight="false" outlineLevel="0" collapsed="false">
      <c r="A6985" s="262" t="n">
        <v>20</v>
      </c>
      <c r="B6985" s="332" t="s">
        <v>5894</v>
      </c>
      <c r="C6985" s="332" t="s">
        <v>1583</v>
      </c>
      <c r="D6985" s="332" t="s">
        <v>1584</v>
      </c>
      <c r="E6985" s="262"/>
      <c r="F6985" s="331" t="n">
        <v>0.35</v>
      </c>
      <c r="G6985" s="333" t="n">
        <v>108</v>
      </c>
      <c r="H6985" s="333" t="n">
        <f aca="false">A6985*G6985*(1-H6978/100)</f>
        <v>2160</v>
      </c>
      <c r="I6985" s="334" t="n">
        <v>80.352</v>
      </c>
      <c r="J6985" s="334" t="n">
        <f aca="false">(A6985*I6985)/J6978*K6978</f>
        <v>1481.49</v>
      </c>
      <c r="K6985" s="335" t="n">
        <f aca="false">H6985-J6985</f>
        <v>678.51</v>
      </c>
      <c r="L6985" s="330"/>
      <c r="M6985" s="262"/>
      <c r="N6985" s="262" t="n">
        <v>80.352</v>
      </c>
      <c r="O6985" s="262" t="n">
        <v>0.93</v>
      </c>
      <c r="P6985" s="262" t="n">
        <v>144.6336</v>
      </c>
      <c r="Q6985" s="262" t="n">
        <v>108.4752</v>
      </c>
      <c r="R6985" s="331" t="n">
        <f aca="false">A6985*F6985</f>
        <v>7</v>
      </c>
    </row>
    <row r="6986" s="1" customFormat="true" ht="12.75" hidden="false" customHeight="false" outlineLevel="0" collapsed="false">
      <c r="A6986" s="262" t="n">
        <v>8</v>
      </c>
      <c r="B6986" s="332" t="s">
        <v>1313</v>
      </c>
      <c r="C6986" s="332" t="s">
        <v>1314</v>
      </c>
      <c r="D6986" s="332" t="s">
        <v>2005</v>
      </c>
      <c r="E6986" s="262"/>
      <c r="F6986" s="331" t="n">
        <v>0.33</v>
      </c>
      <c r="G6986" s="333" t="n">
        <v>70</v>
      </c>
      <c r="H6986" s="333" t="n">
        <f aca="false">A6986*G6986*(1-H6978/100)</f>
        <v>560</v>
      </c>
      <c r="I6986" s="334" t="n">
        <v>51.84</v>
      </c>
      <c r="J6986" s="334" t="n">
        <f aca="false">(A6986*I6986)/J6978*K6978</f>
        <v>382.32</v>
      </c>
      <c r="K6986" s="335" t="n">
        <f aca="false">H6986-J6986</f>
        <v>177.68</v>
      </c>
      <c r="L6986" s="330"/>
      <c r="M6986" s="262"/>
      <c r="N6986" s="262" t="n">
        <v>51.84</v>
      </c>
      <c r="O6986" s="262" t="n">
        <v>0.6</v>
      </c>
      <c r="P6986" s="262"/>
      <c r="Q6986" s="262" t="n">
        <v>69.984</v>
      </c>
      <c r="R6986" s="331" t="n">
        <f aca="false">A6986*F6986</f>
        <v>2.64</v>
      </c>
    </row>
    <row r="6987" s="1" customFormat="true" ht="12.75" hidden="false" customHeight="false" outlineLevel="0" collapsed="false">
      <c r="A6987" s="262" t="n">
        <v>20</v>
      </c>
      <c r="B6987" s="332" t="s">
        <v>5016</v>
      </c>
      <c r="C6987" s="332" t="s">
        <v>5017</v>
      </c>
      <c r="D6987" s="332" t="s">
        <v>5018</v>
      </c>
      <c r="E6987" s="262"/>
      <c r="F6987" s="331" t="n">
        <v>0.55</v>
      </c>
      <c r="G6987" s="333" t="n">
        <v>128</v>
      </c>
      <c r="H6987" s="333" t="n">
        <f aca="false">A6987*G6987*(1-H6978/100)</f>
        <v>2560</v>
      </c>
      <c r="I6987" s="334" t="n">
        <v>95.04</v>
      </c>
      <c r="J6987" s="334" t="n">
        <f aca="false">(A6987*I6987)/J6978*K6978</f>
        <v>1752.3</v>
      </c>
      <c r="K6987" s="335" t="n">
        <f aca="false">H6987-J6987</f>
        <v>807.7</v>
      </c>
      <c r="L6987" s="330"/>
      <c r="M6987" s="262"/>
      <c r="N6987" s="262" t="n">
        <v>95.04</v>
      </c>
      <c r="O6987" s="262" t="n">
        <v>1.1</v>
      </c>
      <c r="P6987" s="262" t="n">
        <v>133.056</v>
      </c>
      <c r="Q6987" s="262" t="n">
        <v>128.304</v>
      </c>
      <c r="R6987" s="331" t="n">
        <f aca="false">A6987*F6987</f>
        <v>11</v>
      </c>
    </row>
    <row r="6988" s="1" customFormat="true" ht="12.75" hidden="false" customHeight="false" outlineLevel="0" collapsed="false">
      <c r="A6988" s="262" t="n">
        <v>1</v>
      </c>
      <c r="B6988" s="332" t="s">
        <v>2122</v>
      </c>
      <c r="C6988" s="332" t="s">
        <v>2123</v>
      </c>
      <c r="D6988" s="332" t="s">
        <v>2124</v>
      </c>
      <c r="E6988" s="262"/>
      <c r="F6988" s="331" t="n">
        <v>2.5</v>
      </c>
      <c r="G6988" s="333" t="n">
        <v>2200</v>
      </c>
      <c r="H6988" s="333" t="n">
        <f aca="false">A6988*G6988*(1-H6978/100)</f>
        <v>2200</v>
      </c>
      <c r="I6988" s="334" t="n">
        <v>993.6</v>
      </c>
      <c r="J6988" s="334" t="n">
        <f aca="false">(A6988*I6988)/J6978*K6978</f>
        <v>915.975</v>
      </c>
      <c r="K6988" s="335" t="n">
        <f aca="false">H6988-J6988</f>
        <v>1284.025</v>
      </c>
      <c r="L6988" s="330"/>
      <c r="M6988" s="262"/>
      <c r="N6988" s="262" t="n">
        <v>993.6</v>
      </c>
      <c r="O6988" s="262" t="n">
        <v>11.5</v>
      </c>
      <c r="P6988" s="262" t="n">
        <v>3000</v>
      </c>
      <c r="Q6988" s="262" t="n">
        <v>2200</v>
      </c>
      <c r="R6988" s="331" t="n">
        <f aca="false">A6988*F6988</f>
        <v>2.5</v>
      </c>
    </row>
    <row r="6989" s="1" customFormat="true" ht="12.75" hidden="false" customHeight="false" outlineLevel="0" collapsed="false">
      <c r="A6989" s="262" t="n">
        <v>1</v>
      </c>
      <c r="B6989" s="332" t="s">
        <v>2273</v>
      </c>
      <c r="C6989" s="332" t="s">
        <v>2274</v>
      </c>
      <c r="D6989" s="332" t="s">
        <v>2275</v>
      </c>
      <c r="E6989" s="262"/>
      <c r="F6989" s="331"/>
      <c r="G6989" s="333" t="n">
        <v>839</v>
      </c>
      <c r="H6989" s="333" t="n">
        <f aca="false">A6989*G6989*(1-H6978/100)</f>
        <v>839</v>
      </c>
      <c r="I6989" s="334" t="n">
        <v>645.12</v>
      </c>
      <c r="J6989" s="334" t="n">
        <f aca="false">(A6989*I6989)/J6978*K6978</f>
        <v>594.72</v>
      </c>
      <c r="K6989" s="335" t="n">
        <f aca="false">H6989-J6989</f>
        <v>244.28</v>
      </c>
      <c r="L6989" s="330"/>
      <c r="M6989" s="262"/>
      <c r="N6989" s="262" t="n">
        <v>645.12</v>
      </c>
      <c r="O6989" s="262" t="n">
        <v>7.2</v>
      </c>
      <c r="P6989" s="262" t="n">
        <v>800</v>
      </c>
      <c r="Q6989" s="262" t="n">
        <v>838.656</v>
      </c>
      <c r="R6989" s="331" t="n">
        <f aca="false">A6989*F6989</f>
        <v>0</v>
      </c>
    </row>
    <row r="6990" s="1" customFormat="true" ht="12.75" hidden="false" customHeight="false" outlineLevel="0" collapsed="false">
      <c r="A6990" s="262" t="n">
        <v>8</v>
      </c>
      <c r="B6990" s="332" t="s">
        <v>2852</v>
      </c>
      <c r="C6990" s="332" t="s">
        <v>1550</v>
      </c>
      <c r="D6990" s="332" t="s">
        <v>2853</v>
      </c>
      <c r="E6990" s="262"/>
      <c r="F6990" s="331" t="n">
        <v>0.75</v>
      </c>
      <c r="G6990" s="333" t="n">
        <v>734</v>
      </c>
      <c r="H6990" s="333" t="n">
        <f aca="false">A6990*G6990*(1-H6978/100)</f>
        <v>5872</v>
      </c>
      <c r="I6990" s="334" t="n">
        <v>489.6</v>
      </c>
      <c r="J6990" s="334" t="n">
        <f aca="false">(A6990*I6990)/J6978*K6978</f>
        <v>3610.8</v>
      </c>
      <c r="K6990" s="335" t="n">
        <f aca="false">H6990-J6990</f>
        <v>2261.2</v>
      </c>
      <c r="L6990" s="330"/>
      <c r="M6990" s="262"/>
      <c r="N6990" s="262" t="n">
        <v>489.6</v>
      </c>
      <c r="O6990" s="262" t="n">
        <v>5.1</v>
      </c>
      <c r="P6990" s="262" t="n">
        <v>780</v>
      </c>
      <c r="Q6990" s="262" t="n">
        <v>734.4</v>
      </c>
      <c r="R6990" s="331" t="n">
        <f aca="false">A6990*F6990</f>
        <v>6</v>
      </c>
    </row>
    <row r="6991" s="1" customFormat="true" ht="12.75" hidden="false" customHeight="false" outlineLevel="0" collapsed="false">
      <c r="A6991" s="262" t="n">
        <v>2</v>
      </c>
      <c r="B6991" s="332" t="s">
        <v>2736</v>
      </c>
      <c r="C6991" s="332" t="s">
        <v>1550</v>
      </c>
      <c r="D6991" s="332" t="s">
        <v>2737</v>
      </c>
      <c r="E6991" s="262"/>
      <c r="F6991" s="331" t="n">
        <v>1.22</v>
      </c>
      <c r="G6991" s="333" t="n">
        <v>841</v>
      </c>
      <c r="H6991" s="333" t="n">
        <f aca="false">A6991*G6991*(1-H6978/100)</f>
        <v>1682</v>
      </c>
      <c r="I6991" s="334" t="n">
        <v>623.04</v>
      </c>
      <c r="J6991" s="334" t="n">
        <f aca="false">(A6991*I6991)/J6978*K6978</f>
        <v>1148.73</v>
      </c>
      <c r="K6991" s="335" t="n">
        <f aca="false">H6991-J6991</f>
        <v>533.27</v>
      </c>
      <c r="L6991" s="330"/>
      <c r="M6991" s="262"/>
      <c r="N6991" s="262" t="n">
        <v>623.04</v>
      </c>
      <c r="O6991" s="262" t="n">
        <v>6.49</v>
      </c>
      <c r="P6991" s="262" t="n">
        <v>930</v>
      </c>
      <c r="Q6991" s="262" t="n">
        <v>841.104</v>
      </c>
      <c r="R6991" s="331" t="n">
        <f aca="false">A6991*F6991</f>
        <v>2.44</v>
      </c>
    </row>
    <row r="6992" s="1" customFormat="true" ht="12.75" hidden="false" customHeight="false" outlineLevel="0" collapsed="false">
      <c r="A6992" s="262" t="n">
        <v>2</v>
      </c>
      <c r="B6992" s="332" t="s">
        <v>2460</v>
      </c>
      <c r="C6992" s="332" t="s">
        <v>1550</v>
      </c>
      <c r="D6992" s="332" t="s">
        <v>4937</v>
      </c>
      <c r="E6992" s="262"/>
      <c r="F6992" s="331" t="n">
        <v>1.43</v>
      </c>
      <c r="G6992" s="333" t="n">
        <v>1100</v>
      </c>
      <c r="H6992" s="333" t="n">
        <f aca="false">A6992*G6992*(1-H6978/100)</f>
        <v>2200</v>
      </c>
      <c r="I6992" s="334" t="n">
        <v>691.2</v>
      </c>
      <c r="J6992" s="334" t="n">
        <f aca="false">(A6992*I6992)/J6978*K6978</f>
        <v>1274.4</v>
      </c>
      <c r="K6992" s="335" t="n">
        <f aca="false">H6992-J6992</f>
        <v>925.6</v>
      </c>
      <c r="L6992" s="330"/>
      <c r="M6992" s="262"/>
      <c r="N6992" s="262" t="n">
        <v>691.2</v>
      </c>
      <c r="O6992" s="262" t="n">
        <v>8</v>
      </c>
      <c r="P6992" s="262" t="n">
        <v>1180</v>
      </c>
      <c r="Q6992" s="262" t="n">
        <v>1100</v>
      </c>
      <c r="R6992" s="331" t="n">
        <f aca="false">A6992*F6992</f>
        <v>2.86</v>
      </c>
    </row>
    <row r="6993" s="1" customFormat="true" ht="12.75" hidden="false" customHeight="false" outlineLevel="0" collapsed="false">
      <c r="A6993" s="262" t="n">
        <v>2</v>
      </c>
      <c r="B6993" s="332" t="s">
        <v>2385</v>
      </c>
      <c r="C6993" s="332" t="s">
        <v>2386</v>
      </c>
      <c r="D6993" s="332" t="s">
        <v>2387</v>
      </c>
      <c r="E6993" s="262"/>
      <c r="F6993" s="331" t="n">
        <v>1.08</v>
      </c>
      <c r="G6993" s="333" t="n">
        <v>814</v>
      </c>
      <c r="H6993" s="333" t="n">
        <f aca="false">A6993*G6993*(1-H6978/100)</f>
        <v>1628</v>
      </c>
      <c r="I6993" s="334" t="n">
        <v>581.472</v>
      </c>
      <c r="J6993" s="334" t="n">
        <f aca="false">(A6993*I6993)/J6978*K6978</f>
        <v>1072.089</v>
      </c>
      <c r="K6993" s="335" t="n">
        <f aca="false">H6993-J6993</f>
        <v>555.911</v>
      </c>
      <c r="L6993" s="330"/>
      <c r="M6993" s="262"/>
      <c r="N6993" s="262" t="n">
        <v>581.472</v>
      </c>
      <c r="O6993" s="262" t="n">
        <v>6.73</v>
      </c>
      <c r="P6993" s="262" t="n">
        <v>990</v>
      </c>
      <c r="Q6993" s="262" t="n">
        <v>814.0608</v>
      </c>
      <c r="R6993" s="331" t="n">
        <f aca="false">A6993*F6993</f>
        <v>2.16</v>
      </c>
    </row>
    <row r="6994" s="1" customFormat="true" ht="12.75" hidden="false" customHeight="false" outlineLevel="0" collapsed="false">
      <c r="A6994" s="262" t="n">
        <v>3</v>
      </c>
      <c r="B6994" s="332" t="s">
        <v>4420</v>
      </c>
      <c r="C6994" s="332" t="s">
        <v>1550</v>
      </c>
      <c r="D6994" s="332" t="s">
        <v>4421</v>
      </c>
      <c r="E6994" s="262"/>
      <c r="F6994" s="331" t="n">
        <v>1.38</v>
      </c>
      <c r="G6994" s="333" t="n">
        <v>1060</v>
      </c>
      <c r="H6994" s="333" t="n">
        <f aca="false">A6994*G6994*(1-H6978/100)</f>
        <v>3180</v>
      </c>
      <c r="I6994" s="334" t="n">
        <v>706.56</v>
      </c>
      <c r="J6994" s="334" t="n">
        <f aca="false">(A6994*I6994)/J6978*K6978</f>
        <v>1954.08</v>
      </c>
      <c r="K6994" s="335" t="n">
        <f aca="false">H6994-J6994</f>
        <v>1225.92</v>
      </c>
      <c r="L6994" s="330"/>
      <c r="M6994" s="262"/>
      <c r="N6994" s="262" t="n">
        <v>706.56</v>
      </c>
      <c r="O6994" s="262" t="n">
        <v>7.36</v>
      </c>
      <c r="P6994" s="262" t="n">
        <v>1060</v>
      </c>
      <c r="Q6994" s="262" t="n">
        <v>1059.84</v>
      </c>
      <c r="R6994" s="331" t="n">
        <f aca="false">A6994*F6994</f>
        <v>4.14</v>
      </c>
    </row>
    <row r="6995" s="1" customFormat="true" ht="12.75" hidden="false" customHeight="false" outlineLevel="0" collapsed="false">
      <c r="A6995" s="262" t="n">
        <v>2</v>
      </c>
      <c r="B6995" s="332" t="s">
        <v>5674</v>
      </c>
      <c r="C6995" s="332" t="s">
        <v>1550</v>
      </c>
      <c r="D6995" s="332" t="s">
        <v>5675</v>
      </c>
      <c r="E6995" s="262"/>
      <c r="F6995" s="331" t="n">
        <v>1.62</v>
      </c>
      <c r="G6995" s="333" t="n">
        <v>1113</v>
      </c>
      <c r="H6995" s="333" t="n">
        <f aca="false">A6995*G6995*(1-H6978/100)</f>
        <v>2226</v>
      </c>
      <c r="I6995" s="334" t="n">
        <v>794.88</v>
      </c>
      <c r="J6995" s="334" t="n">
        <f aca="false">(A6995*I6995)/J6978*K6978</f>
        <v>1465.56</v>
      </c>
      <c r="K6995" s="335" t="n">
        <f aca="false">H6995-J6995</f>
        <v>760.44</v>
      </c>
      <c r="L6995" s="330"/>
      <c r="M6995" s="262"/>
      <c r="N6995" s="262" t="n">
        <v>794.88</v>
      </c>
      <c r="O6995" s="262" t="n">
        <v>9.2</v>
      </c>
      <c r="P6995" s="262" t="n">
        <v>1350</v>
      </c>
      <c r="Q6995" s="262" t="n">
        <v>1112.832</v>
      </c>
      <c r="R6995" s="331" t="n">
        <f aca="false">A6995*F6995</f>
        <v>3.24</v>
      </c>
    </row>
    <row r="6996" s="1" customFormat="true" ht="12.75" hidden="false" customHeight="false" outlineLevel="0" collapsed="false">
      <c r="A6996" s="262" t="n">
        <v>1</v>
      </c>
      <c r="B6996" s="332" t="s">
        <v>4966</v>
      </c>
      <c r="C6996" s="332" t="s">
        <v>1734</v>
      </c>
      <c r="D6996" s="332" t="s">
        <v>4967</v>
      </c>
      <c r="E6996" s="262"/>
      <c r="F6996" s="331" t="n">
        <v>12.5</v>
      </c>
      <c r="G6996" s="333" t="n">
        <v>5258</v>
      </c>
      <c r="H6996" s="333" t="n">
        <f aca="false">A6996*G6996*(1-H6978/100)</f>
        <v>5258</v>
      </c>
      <c r="I6996" s="334" t="n">
        <v>3894.912</v>
      </c>
      <c r="J6996" s="334" t="n">
        <f aca="false">(A6996*I6996)/J6978*K6978</f>
        <v>3590.622</v>
      </c>
      <c r="K6996" s="335" t="n">
        <f aca="false">H6996-J6996</f>
        <v>1667.378</v>
      </c>
      <c r="L6996" s="330"/>
      <c r="M6996" s="262"/>
      <c r="N6996" s="262" t="n">
        <v>3894.912</v>
      </c>
      <c r="O6996" s="262" t="n">
        <v>45.08</v>
      </c>
      <c r="P6996" s="262" t="n">
        <v>5840</v>
      </c>
      <c r="Q6996" s="262" t="n">
        <v>5258.1312</v>
      </c>
      <c r="R6996" s="331" t="n">
        <f aca="false">A6996*F6996</f>
        <v>12.5</v>
      </c>
    </row>
    <row r="6997" s="1" customFormat="true" ht="12.75" hidden="false" customHeight="false" outlineLevel="0" collapsed="false">
      <c r="A6997" s="262" t="n">
        <v>3</v>
      </c>
      <c r="B6997" s="332" t="n">
        <v>3084525</v>
      </c>
      <c r="C6997" s="332" t="s">
        <v>1789</v>
      </c>
      <c r="D6997" s="332" t="s">
        <v>2945</v>
      </c>
      <c r="E6997" s="262"/>
      <c r="F6997" s="331"/>
      <c r="G6997" s="333" t="n">
        <v>8003</v>
      </c>
      <c r="H6997" s="333" t="n">
        <f aca="false">A6997*G6997*(1-H6978/100)</f>
        <v>24009</v>
      </c>
      <c r="I6997" s="334" t="n">
        <v>6402.24</v>
      </c>
      <c r="J6997" s="334" t="n">
        <f aca="false">(A6997*I6997)/J6978*K6978</f>
        <v>17706.195</v>
      </c>
      <c r="K6997" s="335" t="n">
        <f aca="false">H6997-J6997</f>
        <v>6302.805</v>
      </c>
      <c r="L6997" s="330"/>
      <c r="M6997" s="262"/>
      <c r="N6997" s="262" t="n">
        <v>6402.24</v>
      </c>
      <c r="O6997" s="262" t="n">
        <v>74.1</v>
      </c>
      <c r="P6997" s="262"/>
      <c r="Q6997" s="262" t="n">
        <v>8002.8</v>
      </c>
      <c r="R6997" s="331" t="n">
        <f aca="false">A6997*F6997</f>
        <v>0</v>
      </c>
    </row>
    <row r="6998" s="1" customFormat="true" ht="12.75" hidden="false" customHeight="false" outlineLevel="0" collapsed="false">
      <c r="A6998" s="262" t="n">
        <v>10</v>
      </c>
      <c r="B6998" s="332" t="s">
        <v>1930</v>
      </c>
      <c r="C6998" s="332" t="s">
        <v>1931</v>
      </c>
      <c r="D6998" s="332" t="s">
        <v>1932</v>
      </c>
      <c r="E6998" s="262"/>
      <c r="F6998" s="331" t="n">
        <v>0.05</v>
      </c>
      <c r="G6998" s="333" t="n">
        <v>83</v>
      </c>
      <c r="H6998" s="333" t="n">
        <f aca="false">A6998*G6998*(1-H6978/100)</f>
        <v>830</v>
      </c>
      <c r="I6998" s="334" t="n">
        <v>59.616</v>
      </c>
      <c r="J6998" s="334" t="n">
        <f aca="false">(A6998*I6998)/J6978*K6978</f>
        <v>549.585</v>
      </c>
      <c r="K6998" s="335" t="n">
        <f aca="false">H6998-J6998</f>
        <v>280.415</v>
      </c>
      <c r="L6998" s="330"/>
      <c r="M6998" s="262"/>
      <c r="N6998" s="262" t="n">
        <v>59.616</v>
      </c>
      <c r="O6998" s="262" t="n">
        <v>0.69</v>
      </c>
      <c r="P6998" s="262" t="n">
        <v>100</v>
      </c>
      <c r="Q6998" s="262" t="n">
        <v>83.4624</v>
      </c>
      <c r="R6998" s="331" t="n">
        <f aca="false">A6998*F6998</f>
        <v>0.5</v>
      </c>
    </row>
    <row r="6999" s="1" customFormat="true" ht="12.75" hidden="false" customHeight="false" outlineLevel="0" collapsed="false">
      <c r="A6999" s="262" t="n">
        <v>10</v>
      </c>
      <c r="B6999" s="332" t="s">
        <v>4528</v>
      </c>
      <c r="C6999" s="332" t="s">
        <v>1931</v>
      </c>
      <c r="D6999" s="332" t="s">
        <v>4529</v>
      </c>
      <c r="E6999" s="262"/>
      <c r="F6999" s="331" t="n">
        <v>0.11</v>
      </c>
      <c r="G6999" s="333" t="n">
        <v>94</v>
      </c>
      <c r="H6999" s="333" t="n">
        <f aca="false">A6999*G6999*(1-H6978/100)</f>
        <v>940</v>
      </c>
      <c r="I6999" s="334" t="n">
        <v>67.392</v>
      </c>
      <c r="J6999" s="334" t="n">
        <f aca="false">(A6999*I6999)/J6978*K6978</f>
        <v>621.27</v>
      </c>
      <c r="K6999" s="335" t="n">
        <f aca="false">H6999-J6999</f>
        <v>318.73</v>
      </c>
      <c r="L6999" s="330"/>
      <c r="M6999" s="262"/>
      <c r="N6999" s="262" t="n">
        <v>67.392</v>
      </c>
      <c r="O6999" s="262" t="n">
        <v>0.78</v>
      </c>
      <c r="P6999" s="262" t="n">
        <v>110</v>
      </c>
      <c r="Q6999" s="262" t="n">
        <v>94.3488</v>
      </c>
      <c r="R6999" s="331" t="n">
        <f aca="false">A6999*F6999</f>
        <v>1.1</v>
      </c>
    </row>
    <row r="7000" s="1" customFormat="true" ht="12.75" hidden="false" customHeight="false" outlineLevel="0" collapsed="false">
      <c r="A7000" s="262" t="n">
        <v>20</v>
      </c>
      <c r="B7000" s="332" t="s">
        <v>1933</v>
      </c>
      <c r="C7000" s="332" t="s">
        <v>1931</v>
      </c>
      <c r="D7000" s="332" t="s">
        <v>1934</v>
      </c>
      <c r="E7000" s="262"/>
      <c r="F7000" s="331" t="n">
        <v>0.07</v>
      </c>
      <c r="G7000" s="333" t="n">
        <v>104</v>
      </c>
      <c r="H7000" s="333" t="n">
        <f aca="false">A7000*G7000*(1-H6978/100)</f>
        <v>2080</v>
      </c>
      <c r="I7000" s="334" t="n">
        <v>74.304</v>
      </c>
      <c r="J7000" s="334" t="n">
        <f aca="false">(A7000*I7000)/J6978*K6978</f>
        <v>1369.98</v>
      </c>
      <c r="K7000" s="335" t="n">
        <f aca="false">H7000-J7000</f>
        <v>710.02</v>
      </c>
      <c r="L7000" s="330"/>
      <c r="M7000" s="262"/>
      <c r="N7000" s="262" t="n">
        <v>74.304</v>
      </c>
      <c r="O7000" s="262" t="n">
        <v>0.86</v>
      </c>
      <c r="P7000" s="262" t="n">
        <v>120</v>
      </c>
      <c r="Q7000" s="262" t="n">
        <v>104.0256</v>
      </c>
      <c r="R7000" s="331" t="n">
        <f aca="false">A7000*F7000</f>
        <v>1.4</v>
      </c>
    </row>
    <row r="7001" s="1" customFormat="true" ht="12.75" hidden="false" customHeight="false" outlineLevel="0" collapsed="false">
      <c r="A7001" s="262" t="n">
        <v>20</v>
      </c>
      <c r="B7001" s="332" t="s">
        <v>1761</v>
      </c>
      <c r="C7001" s="332" t="s">
        <v>1762</v>
      </c>
      <c r="D7001" s="332" t="s">
        <v>1763</v>
      </c>
      <c r="E7001" s="262"/>
      <c r="F7001" s="331" t="n">
        <v>0.1</v>
      </c>
      <c r="G7001" s="333" t="n">
        <v>157</v>
      </c>
      <c r="H7001" s="333" t="n">
        <f aca="false">A7001*G7001*(1-H6978/100)</f>
        <v>3140</v>
      </c>
      <c r="I7001" s="334" t="n">
        <v>116.64</v>
      </c>
      <c r="J7001" s="334" t="n">
        <f aca="false">(A7001*I7001)/J6978*K6978</f>
        <v>2150.55</v>
      </c>
      <c r="K7001" s="335" t="n">
        <f aca="false">H7001-J7001</f>
        <v>989.45</v>
      </c>
      <c r="L7001" s="330"/>
      <c r="M7001" s="262"/>
      <c r="N7001" s="262" t="n">
        <v>116.64</v>
      </c>
      <c r="O7001" s="262" t="n">
        <v>1.35</v>
      </c>
      <c r="P7001" s="262" t="n">
        <v>180</v>
      </c>
      <c r="Q7001" s="262" t="n">
        <v>157.464</v>
      </c>
      <c r="R7001" s="331" t="n">
        <f aca="false">A7001*F7001</f>
        <v>2</v>
      </c>
    </row>
    <row r="7002" s="1" customFormat="true" ht="12.75" hidden="false" customHeight="false" outlineLevel="0" collapsed="false">
      <c r="A7002" s="262" t="n">
        <v>20</v>
      </c>
      <c r="B7002" s="332" t="s">
        <v>3768</v>
      </c>
      <c r="C7002" s="332" t="s">
        <v>1762</v>
      </c>
      <c r="D7002" s="332" t="s">
        <v>3769</v>
      </c>
      <c r="E7002" s="262"/>
      <c r="F7002" s="331" t="n">
        <v>0.2</v>
      </c>
      <c r="G7002" s="333" t="n">
        <v>187</v>
      </c>
      <c r="H7002" s="333" t="n">
        <f aca="false">A7002*G7002*(1-H6978/100)</f>
        <v>3740</v>
      </c>
      <c r="I7002" s="334" t="n">
        <v>138.24</v>
      </c>
      <c r="J7002" s="334" t="n">
        <f aca="false">(A7002*I7002)/J6978*K6978</f>
        <v>2548.8</v>
      </c>
      <c r="K7002" s="335" t="n">
        <f aca="false">H7002-J7002</f>
        <v>1191.2</v>
      </c>
      <c r="L7002" s="330"/>
      <c r="M7002" s="262"/>
      <c r="N7002" s="262" t="n">
        <v>138.24</v>
      </c>
      <c r="O7002" s="262" t="n">
        <v>1.6</v>
      </c>
      <c r="P7002" s="262" t="n">
        <v>220</v>
      </c>
      <c r="Q7002" s="262" t="n">
        <v>186.624</v>
      </c>
      <c r="R7002" s="331" t="n">
        <f aca="false">A7002*F7002</f>
        <v>4</v>
      </c>
    </row>
    <row r="7003" s="1" customFormat="true" ht="12.75" hidden="false" customHeight="false" outlineLevel="0" collapsed="false">
      <c r="A7003" s="262" t="n">
        <v>1</v>
      </c>
      <c r="B7003" s="332" t="s">
        <v>2401</v>
      </c>
      <c r="C7003" s="332" t="s">
        <v>2402</v>
      </c>
      <c r="D7003" s="332" t="s">
        <v>2403</v>
      </c>
      <c r="E7003" s="262"/>
      <c r="F7003" s="331"/>
      <c r="G7003" s="333" t="n">
        <v>280</v>
      </c>
      <c r="H7003" s="333" t="n">
        <f aca="false">A7003*G7003*(1-H6978/100)</f>
        <v>280</v>
      </c>
      <c r="I7003" s="334" t="n">
        <v>207.36</v>
      </c>
      <c r="J7003" s="334" t="n">
        <f aca="false">(A7003*I7003)/J6978*K6978</f>
        <v>191.16</v>
      </c>
      <c r="K7003" s="335" t="n">
        <f aca="false">H7003-J7003</f>
        <v>88.84</v>
      </c>
      <c r="L7003" s="330"/>
      <c r="M7003" s="262"/>
      <c r="N7003" s="262" t="n">
        <v>207.36</v>
      </c>
      <c r="O7003" s="262" t="n">
        <v>2.4</v>
      </c>
      <c r="P7003" s="262" t="n">
        <v>380</v>
      </c>
      <c r="Q7003" s="262" t="n">
        <v>279.936</v>
      </c>
      <c r="R7003" s="331" t="n">
        <f aca="false">A7003*F7003</f>
        <v>0</v>
      </c>
    </row>
    <row r="7004" s="1" customFormat="true" ht="12.75" hidden="false" customHeight="false" outlineLevel="0" collapsed="false">
      <c r="A7004" s="262" t="n">
        <v>2</v>
      </c>
      <c r="B7004" s="332" t="s">
        <v>2047</v>
      </c>
      <c r="C7004" s="332" t="s">
        <v>1532</v>
      </c>
      <c r="D7004" s="332" t="s">
        <v>2048</v>
      </c>
      <c r="E7004" s="262"/>
      <c r="F7004" s="331" t="n">
        <v>0.69</v>
      </c>
      <c r="G7004" s="333" t="n">
        <v>225</v>
      </c>
      <c r="H7004" s="333" t="n">
        <f aca="false">A7004*G7004*(1-H6978/100)</f>
        <v>450</v>
      </c>
      <c r="I7004" s="334" t="n">
        <v>155.584</v>
      </c>
      <c r="J7004" s="334" t="n">
        <f aca="false">(A7004*I7004)/J6978*K6978</f>
        <v>286.858</v>
      </c>
      <c r="K7004" s="335" t="n">
        <f aca="false">H7004-J7004</f>
        <v>163.142</v>
      </c>
      <c r="L7004" s="330"/>
      <c r="M7004" s="262"/>
      <c r="N7004" s="262" t="n">
        <v>155.584</v>
      </c>
      <c r="O7004" s="262" t="n">
        <v>1.43</v>
      </c>
      <c r="P7004" s="262" t="n">
        <v>500</v>
      </c>
      <c r="Q7004" s="262" t="n">
        <v>225</v>
      </c>
      <c r="R7004" s="331" t="n">
        <f aca="false">A7004*F7004</f>
        <v>1.38</v>
      </c>
    </row>
    <row r="7005" s="1" customFormat="true" ht="12.75" hidden="false" customHeight="false" outlineLevel="0" collapsed="false">
      <c r="A7005" s="262" t="n">
        <v>10</v>
      </c>
      <c r="B7005" s="332" t="s">
        <v>1738</v>
      </c>
      <c r="C7005" s="332" t="s">
        <v>1532</v>
      </c>
      <c r="D7005" s="332" t="s">
        <v>1739</v>
      </c>
      <c r="E7005" s="262"/>
      <c r="F7005" s="331" t="n">
        <v>0.7</v>
      </c>
      <c r="G7005" s="333" t="n">
        <v>250</v>
      </c>
      <c r="H7005" s="333" t="n">
        <f aca="false">A7005*G7005*(1-H6978/100)</f>
        <v>2500</v>
      </c>
      <c r="I7005" s="334" t="n">
        <v>120.096</v>
      </c>
      <c r="J7005" s="334" t="n">
        <f aca="false">(A7005*I7005)/J6978*K6978</f>
        <v>1107.135</v>
      </c>
      <c r="K7005" s="335" t="n">
        <f aca="false">H7005-J7005</f>
        <v>1392.865</v>
      </c>
      <c r="L7005" s="330"/>
      <c r="M7005" s="262"/>
      <c r="N7005" s="262" t="n">
        <v>120.096</v>
      </c>
      <c r="O7005" s="262" t="n">
        <v>1.39</v>
      </c>
      <c r="P7005" s="262" t="n">
        <v>500</v>
      </c>
      <c r="Q7005" s="262" t="n">
        <v>250</v>
      </c>
      <c r="R7005" s="331" t="n">
        <f aca="false">A7005*F7005</f>
        <v>7</v>
      </c>
    </row>
    <row r="7006" s="1" customFormat="true" ht="12.75" hidden="false" customHeight="false" outlineLevel="0" collapsed="false">
      <c r="A7006" s="262" t="n">
        <v>2</v>
      </c>
      <c r="B7006" s="332" t="s">
        <v>2409</v>
      </c>
      <c r="C7006" s="332" t="s">
        <v>2410</v>
      </c>
      <c r="D7006" s="332" t="s">
        <v>2411</v>
      </c>
      <c r="E7006" s="262"/>
      <c r="F7006" s="331" t="n">
        <v>0.63</v>
      </c>
      <c r="G7006" s="333" t="n">
        <v>225</v>
      </c>
      <c r="H7006" s="333" t="n">
        <f aca="false">A7006*G7006*(1-H6978/100)</f>
        <v>450</v>
      </c>
      <c r="I7006" s="334" t="n">
        <v>155.584</v>
      </c>
      <c r="J7006" s="334" t="n">
        <f aca="false">(A7006*I7006)/J6978*K6978</f>
        <v>286.858</v>
      </c>
      <c r="K7006" s="335" t="n">
        <f aca="false">H7006-J7006</f>
        <v>163.142</v>
      </c>
      <c r="L7006" s="330"/>
      <c r="M7006" s="262"/>
      <c r="N7006" s="262" t="n">
        <v>155.584</v>
      </c>
      <c r="O7006" s="262" t="n">
        <v>1.43</v>
      </c>
      <c r="P7006" s="262" t="n">
        <v>500</v>
      </c>
      <c r="Q7006" s="262" t="n">
        <v>225</v>
      </c>
      <c r="R7006" s="331" t="n">
        <f aca="false">A7006*F7006</f>
        <v>1.26</v>
      </c>
    </row>
    <row r="7007" s="1" customFormat="true" ht="12.75" hidden="false" customHeight="false" outlineLevel="0" collapsed="false">
      <c r="A7007" s="262" t="n">
        <v>4</v>
      </c>
      <c r="B7007" s="332" t="s">
        <v>3311</v>
      </c>
      <c r="C7007" s="332" t="s">
        <v>3312</v>
      </c>
      <c r="D7007" s="332" t="s">
        <v>2716</v>
      </c>
      <c r="E7007" s="262"/>
      <c r="F7007" s="331" t="n">
        <v>4</v>
      </c>
      <c r="G7007" s="333" t="n">
        <v>1542</v>
      </c>
      <c r="H7007" s="333" t="n">
        <f aca="false">A7007*G7007*(1-H6978/100)</f>
        <v>6168</v>
      </c>
      <c r="I7007" s="334" t="n">
        <v>1063.3846</v>
      </c>
      <c r="J7007" s="334" t="n">
        <f aca="false">(A7007*I7007)/J6978*K6978</f>
        <v>3921.2307125</v>
      </c>
      <c r="K7007" s="335" t="n">
        <f aca="false">H7007-J7007</f>
        <v>2246.7692875</v>
      </c>
      <c r="L7007" s="330"/>
      <c r="M7007" s="262"/>
      <c r="N7007" s="262" t="n">
        <v>1063.3846</v>
      </c>
      <c r="O7007" s="262" t="n">
        <v>11.0769230769231</v>
      </c>
      <c r="P7007" s="262" t="n">
        <v>2800</v>
      </c>
      <c r="Q7007" s="262" t="n">
        <v>1542</v>
      </c>
      <c r="R7007" s="331" t="n">
        <f aca="false">A7007*F7007</f>
        <v>16</v>
      </c>
    </row>
    <row r="7008" s="1" customFormat="true" ht="12.75" hidden="false" customHeight="false" outlineLevel="0" collapsed="false">
      <c r="A7008" s="262" t="n">
        <v>2</v>
      </c>
      <c r="B7008" s="332" t="s">
        <v>4941</v>
      </c>
      <c r="C7008" s="332" t="s">
        <v>1553</v>
      </c>
      <c r="D7008" s="332" t="s">
        <v>4942</v>
      </c>
      <c r="E7008" s="262"/>
      <c r="F7008" s="331" t="n">
        <v>3.1</v>
      </c>
      <c r="G7008" s="333" t="n">
        <v>1400</v>
      </c>
      <c r="H7008" s="333" t="n">
        <f aca="false">A7008*G7008*(1-H6978/100)</f>
        <v>2800</v>
      </c>
      <c r="I7008" s="334" t="n">
        <v>1036.8</v>
      </c>
      <c r="J7008" s="334" t="n">
        <f aca="false">(A7008*I7008)/J6978*K6978</f>
        <v>1911.6</v>
      </c>
      <c r="K7008" s="335" t="n">
        <f aca="false">H7008-J7008</f>
        <v>888.4</v>
      </c>
      <c r="L7008" s="330"/>
      <c r="M7008" s="262"/>
      <c r="N7008" s="262" t="n">
        <v>1036.8</v>
      </c>
      <c r="O7008" s="262" t="n">
        <v>12</v>
      </c>
      <c r="P7008" s="262" t="n">
        <v>1870</v>
      </c>
      <c r="Q7008" s="262" t="n">
        <v>1400</v>
      </c>
      <c r="R7008" s="331" t="n">
        <f aca="false">A7008*F7008</f>
        <v>6.2</v>
      </c>
    </row>
    <row r="7009" s="1" customFormat="true" ht="12.75" hidden="false" customHeight="false" outlineLevel="0" collapsed="false">
      <c r="A7009" s="262" t="n">
        <v>2</v>
      </c>
      <c r="B7009" s="332" t="s">
        <v>3187</v>
      </c>
      <c r="C7009" s="332" t="s">
        <v>1556</v>
      </c>
      <c r="D7009" s="332" t="s">
        <v>3188</v>
      </c>
      <c r="E7009" s="262"/>
      <c r="F7009" s="331" t="n">
        <v>1.81</v>
      </c>
      <c r="G7009" s="333" t="n">
        <v>490</v>
      </c>
      <c r="H7009" s="333" t="n">
        <f aca="false">A7009*G7009*(1-H6978/100)</f>
        <v>980</v>
      </c>
      <c r="I7009" s="334" t="n">
        <v>362.88</v>
      </c>
      <c r="J7009" s="334" t="n">
        <f aca="false">(A7009*I7009)/J6978*K6978</f>
        <v>669.06</v>
      </c>
      <c r="K7009" s="335" t="n">
        <f aca="false">H7009-J7009</f>
        <v>310.94</v>
      </c>
      <c r="L7009" s="330"/>
      <c r="M7009" s="262"/>
      <c r="N7009" s="262" t="n">
        <v>362.88</v>
      </c>
      <c r="O7009" s="262" t="n">
        <v>4.2</v>
      </c>
      <c r="P7009" s="262" t="n">
        <v>725.76</v>
      </c>
      <c r="Q7009" s="262" t="n">
        <v>490</v>
      </c>
      <c r="R7009" s="331" t="n">
        <f aca="false">A7009*F7009</f>
        <v>3.62</v>
      </c>
    </row>
    <row r="7010" s="1" customFormat="true" ht="12.75" hidden="false" customHeight="false" outlineLevel="0" collapsed="false">
      <c r="A7010" s="262" t="n">
        <v>2</v>
      </c>
      <c r="B7010" s="332" t="s">
        <v>1561</v>
      </c>
      <c r="C7010" s="332" t="s">
        <v>1562</v>
      </c>
      <c r="D7010" s="332" t="s">
        <v>1563</v>
      </c>
      <c r="E7010" s="262"/>
      <c r="F7010" s="331" t="n">
        <v>1.26</v>
      </c>
      <c r="G7010" s="333" t="n">
        <v>168</v>
      </c>
      <c r="H7010" s="333" t="n">
        <f aca="false">A7010*G7010*(1-H6978/100)</f>
        <v>336</v>
      </c>
      <c r="I7010" s="334" t="n">
        <v>124.416</v>
      </c>
      <c r="J7010" s="334" t="n">
        <f aca="false">(A7010*I7010)/J6978*K6978</f>
        <v>229.392</v>
      </c>
      <c r="K7010" s="335" t="n">
        <f aca="false">H7010-J7010</f>
        <v>106.608</v>
      </c>
      <c r="L7010" s="330"/>
      <c r="M7010" s="262"/>
      <c r="N7010" s="262" t="n">
        <v>124.416</v>
      </c>
      <c r="O7010" s="262" t="n">
        <v>1.44</v>
      </c>
      <c r="P7010" s="262" t="n">
        <v>300</v>
      </c>
      <c r="Q7010" s="262" t="n">
        <v>168</v>
      </c>
      <c r="R7010" s="331" t="n">
        <f aca="false">A7010*F7010</f>
        <v>2.52</v>
      </c>
    </row>
    <row r="7011" s="1" customFormat="true" ht="12.75" hidden="false" customHeight="false" outlineLevel="0" collapsed="false">
      <c r="A7011" s="336" t="n">
        <f aca="false">SUM(A6979:A7010)</f>
        <v>207</v>
      </c>
      <c r="B7011" s="336" t="s">
        <v>377</v>
      </c>
      <c r="C7011" s="336"/>
      <c r="D7011" s="336"/>
      <c r="E7011" s="336"/>
      <c r="F7011" s="337" t="n">
        <f aca="false">R7011</f>
        <v>164.06</v>
      </c>
      <c r="G7011" s="338"/>
      <c r="H7011" s="339" t="n">
        <f aca="false">SUM(H6979:H7010)</f>
        <v>89583</v>
      </c>
      <c r="I7011" s="340"/>
      <c r="J7011" s="341" t="n">
        <f aca="false">SUM(J6979:J7010)</f>
        <v>60045.7477125</v>
      </c>
      <c r="K7011" s="335" t="n">
        <f aca="false">SUM(K6979:K7010)</f>
        <v>29537.2522875</v>
      </c>
      <c r="L7011" s="330"/>
      <c r="M7011" s="262"/>
      <c r="N7011" s="262"/>
      <c r="O7011" s="262"/>
      <c r="P7011" s="262"/>
      <c r="Q7011" s="262"/>
      <c r="R7011" s="331" t="n">
        <f aca="false">SUM(R6979:R7010)</f>
        <v>164.06</v>
      </c>
    </row>
    <row r="7012" s="1" customFormat="true" ht="12.75" hidden="false" customHeight="false" outlineLevel="0" collapsed="false">
      <c r="A7012" s="262"/>
      <c r="B7012" s="272" t="s">
        <v>914</v>
      </c>
      <c r="C7012" s="342"/>
      <c r="D7012" s="342"/>
      <c r="E7012" s="262"/>
      <c r="F7012" s="262"/>
      <c r="G7012" s="333"/>
      <c r="H7012" s="343" t="n">
        <v>0</v>
      </c>
      <c r="I7012" s="344" t="n">
        <f aca="false">K7013/J7013</f>
        <v>0.491912473618029</v>
      </c>
      <c r="J7012" s="345"/>
      <c r="K7012" s="335"/>
      <c r="L7012" s="330"/>
      <c r="M7012" s="262"/>
      <c r="N7012" s="262"/>
      <c r="O7012" s="262"/>
      <c r="P7012" s="262"/>
      <c r="Q7012" s="262"/>
      <c r="R7012" s="331"/>
    </row>
    <row r="7013" s="1" customFormat="true" ht="13.5" hidden="false" customHeight="false" outlineLevel="0" collapsed="false">
      <c r="A7013" s="346"/>
      <c r="B7013" s="346" t="s">
        <v>915</v>
      </c>
      <c r="C7013" s="346"/>
      <c r="D7013" s="346"/>
      <c r="E7013" s="346"/>
      <c r="F7013" s="347"/>
      <c r="G7013" s="348"/>
      <c r="H7013" s="349" t="n">
        <f aca="false">SUM(H7011:H7012)</f>
        <v>89583</v>
      </c>
      <c r="I7013" s="350" t="n">
        <f aca="false">K7013/H7013</f>
        <v>0.329719391932621</v>
      </c>
      <c r="J7013" s="351" t="n">
        <f aca="false">SUM(J7011:J7012)</f>
        <v>60045.7477125</v>
      </c>
      <c r="K7013" s="352" t="n">
        <f aca="false">H7013-J7013</f>
        <v>29537.2522875</v>
      </c>
      <c r="L7013" s="330"/>
      <c r="M7013" s="262"/>
      <c r="N7013" s="262"/>
      <c r="O7013" s="262"/>
      <c r="P7013" s="262"/>
      <c r="Q7013" s="262"/>
      <c r="R7013" s="331"/>
    </row>
  </sheetData>
  <mergeCells count="3">
    <mergeCell ref="C881:D881"/>
    <mergeCell ref="C1905:G1905"/>
    <mergeCell ref="B4238:C4238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80"/>
  <sheetViews>
    <sheetView showFormulas="false" showGridLines="true" showRowColHeaders="true" showZeros="true" rightToLeft="false" tabSelected="false" showOutlineSymbols="true" defaultGridColor="false" view="normal" topLeftCell="A1133" colorId="62" zoomScale="100" zoomScaleNormal="100" zoomScalePageLayoutView="100" workbookViewId="0">
      <selection pane="topLeft" activeCell="B1172" activeCellId="1" sqref="A161:N161 B1172"/>
    </sheetView>
  </sheetViews>
  <sheetFormatPr defaultRowHeight="12.75" zeroHeight="false" outlineLevelRow="0" outlineLevelCol="0"/>
  <cols>
    <col collapsed="false" customWidth="true" hidden="false" outlineLevel="0" max="1" min="1" style="1" width="4.97"/>
    <col collapsed="false" customWidth="true" hidden="false" outlineLevel="0" max="2" min="2" style="1" width="40.09"/>
    <col collapsed="false" customWidth="true" hidden="false" outlineLevel="0" max="3" min="3" style="1" width="32.81"/>
    <col collapsed="false" customWidth="true" hidden="false" outlineLevel="0" max="4" min="4" style="1" width="31.23"/>
    <col collapsed="false" customWidth="true" hidden="false" outlineLevel="0" max="5" min="5" style="1" width="4.41"/>
    <col collapsed="false" customWidth="true" hidden="false" outlineLevel="0" max="6" min="6" style="1" width="10.84"/>
    <col collapsed="false" customWidth="true" hidden="false" outlineLevel="0" max="7" min="7" style="1" width="10.98"/>
    <col collapsed="false" customWidth="true" hidden="false" outlineLevel="0" max="8" min="8" style="1" width="12.98"/>
    <col collapsed="false" customWidth="true" hidden="false" outlineLevel="0" max="9" min="9" style="1" width="9.85"/>
    <col collapsed="false" customWidth="true" hidden="false" outlineLevel="0" max="10" min="10" style="1" width="10.84"/>
    <col collapsed="false" customWidth="true" hidden="false" outlineLevel="0" max="11" min="11" style="1" width="14.96"/>
    <col collapsed="false" customWidth="true" hidden="false" outlineLevel="0" max="12" min="12" style="1" width="10.12"/>
    <col collapsed="false" customWidth="true" hidden="false" outlineLevel="0" max="13" min="13" style="1" width="8.98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6.13"/>
    <col collapsed="false" customWidth="true" hidden="false" outlineLevel="0" max="18" min="18" style="1" width="9.85"/>
    <col collapsed="false" customWidth="true" hidden="false" outlineLevel="0" max="19" min="19" style="1" width="8.13"/>
    <col collapsed="false" customWidth="true" hidden="false" outlineLevel="0" max="32" min="20" style="0" width="9.05"/>
    <col collapsed="false" customWidth="true" hidden="true" outlineLevel="0" max="33" min="33" style="1" width="9.05"/>
    <col collapsed="false" customWidth="true" hidden="false" outlineLevel="0" max="1025" min="34" style="0" width="9.05"/>
  </cols>
  <sheetData>
    <row r="1" s="1" customFormat="true" ht="13.5" hidden="false" customHeight="false" outlineLevel="0" collapsed="false">
      <c r="A1" s="322"/>
      <c r="B1" s="323" t="s">
        <v>5895</v>
      </c>
      <c r="C1" s="324"/>
      <c r="D1" s="325" t="n">
        <v>41913</v>
      </c>
      <c r="E1" s="322"/>
      <c r="F1" s="322" t="s">
        <v>5896</v>
      </c>
      <c r="G1" s="324"/>
      <c r="H1" s="326" t="n">
        <v>0</v>
      </c>
      <c r="I1" s="327" t="s">
        <v>358</v>
      </c>
      <c r="J1" s="328" t="n">
        <v>39</v>
      </c>
      <c r="K1" s="329" t="n">
        <v>37.6</v>
      </c>
      <c r="L1" s="330"/>
      <c r="M1" s="262"/>
      <c r="N1" s="262"/>
      <c r="O1" s="262"/>
      <c r="P1" s="262"/>
      <c r="Q1" s="262"/>
      <c r="R1" s="331"/>
    </row>
    <row r="2" s="1" customFormat="true" ht="12.75" hidden="false" customHeight="false" outlineLevel="0" collapsed="false">
      <c r="A2" s="262" t="n">
        <v>2</v>
      </c>
      <c r="B2" s="332" t="s">
        <v>5897</v>
      </c>
      <c r="C2" s="332" t="s">
        <v>5898</v>
      </c>
      <c r="D2" s="332" t="s">
        <v>5899</v>
      </c>
      <c r="E2" s="262"/>
      <c r="F2" s="331" t="n">
        <v>3.8</v>
      </c>
      <c r="G2" s="333" t="n">
        <v>424.9167</v>
      </c>
      <c r="H2" s="333" t="n">
        <f aca="false">A2*G2*(1-H1/100)</f>
        <v>849.8334</v>
      </c>
      <c r="I2" s="334" t="n">
        <v>326.859</v>
      </c>
      <c r="J2" s="334" t="n">
        <f aca="false">(A2*I2)/J1*K1</f>
        <v>630.2512</v>
      </c>
      <c r="K2" s="335" t="n">
        <f aca="false">H2-J2</f>
        <v>219.5822</v>
      </c>
      <c r="L2" s="330"/>
      <c r="M2" s="262"/>
      <c r="N2" s="262" t="n">
        <v>326.859</v>
      </c>
      <c r="O2" s="262" t="n">
        <v>5.78</v>
      </c>
      <c r="P2" s="262" t="n">
        <v>490.2885</v>
      </c>
      <c r="Q2" s="262" t="n">
        <v>424.9167</v>
      </c>
      <c r="R2" s="331" t="n">
        <f aca="false">A2*F2</f>
        <v>7.6</v>
      </c>
    </row>
    <row r="3" s="1" customFormat="true" ht="12.75" hidden="false" customHeight="false" outlineLevel="0" collapsed="false">
      <c r="A3" s="262" t="n">
        <v>1</v>
      </c>
      <c r="B3" s="332" t="s">
        <v>5900</v>
      </c>
      <c r="C3" s="332" t="s">
        <v>2837</v>
      </c>
      <c r="D3" s="332" t="s">
        <v>5901</v>
      </c>
      <c r="E3" s="262"/>
      <c r="F3" s="331" t="n">
        <v>4.9</v>
      </c>
      <c r="G3" s="333" t="n">
        <v>568.7516</v>
      </c>
      <c r="H3" s="333" t="n">
        <f aca="false">A3*G3*(1-H1/100)</f>
        <v>568.7516</v>
      </c>
      <c r="I3" s="334" t="n">
        <v>421.2975</v>
      </c>
      <c r="J3" s="334" t="n">
        <f aca="false">(A3*I3)/J1*K1</f>
        <v>406.174</v>
      </c>
      <c r="K3" s="335" t="n">
        <f aca="false">H3-J3</f>
        <v>162.5776</v>
      </c>
      <c r="L3" s="330"/>
      <c r="M3" s="262"/>
      <c r="N3" s="262" t="n">
        <v>421.2975</v>
      </c>
      <c r="O3" s="262" t="n">
        <v>7.45</v>
      </c>
      <c r="P3" s="262" t="n">
        <v>631.9462</v>
      </c>
      <c r="Q3" s="262" t="n">
        <v>568.7516</v>
      </c>
      <c r="R3" s="331" t="n">
        <f aca="false">A3*F3</f>
        <v>4.9</v>
      </c>
    </row>
    <row r="4" s="1" customFormat="true" ht="12.75" hidden="false" customHeight="false" outlineLevel="0" collapsed="false">
      <c r="A4" s="262" t="n">
        <v>1</v>
      </c>
      <c r="B4" s="332" t="s">
        <v>5902</v>
      </c>
      <c r="C4" s="332" t="s">
        <v>2840</v>
      </c>
      <c r="D4" s="332" t="s">
        <v>5901</v>
      </c>
      <c r="E4" s="262"/>
      <c r="F4" s="331" t="n">
        <v>4.9</v>
      </c>
      <c r="G4" s="333" t="n">
        <v>568.7516</v>
      </c>
      <c r="H4" s="333" t="n">
        <f aca="false">A4*G4*(1-H1/100)</f>
        <v>568.7516</v>
      </c>
      <c r="I4" s="334" t="n">
        <v>421.2975</v>
      </c>
      <c r="J4" s="334" t="n">
        <f aca="false">(A4*I4)/J1*K1</f>
        <v>406.174</v>
      </c>
      <c r="K4" s="335" t="n">
        <f aca="false">H4-J4</f>
        <v>162.5776</v>
      </c>
      <c r="L4" s="330"/>
      <c r="M4" s="262"/>
      <c r="N4" s="262" t="n">
        <v>421.2975</v>
      </c>
      <c r="O4" s="262" t="n">
        <v>7.45</v>
      </c>
      <c r="P4" s="262" t="n">
        <v>631.9462</v>
      </c>
      <c r="Q4" s="262" t="n">
        <v>568.7516</v>
      </c>
      <c r="R4" s="331" t="n">
        <f aca="false">A4*F4</f>
        <v>4.9</v>
      </c>
    </row>
    <row r="5" s="1" customFormat="true" ht="12.75" hidden="false" customHeight="false" outlineLevel="0" collapsed="false">
      <c r="A5" s="336" t="n">
        <f aca="false">SUM(A2:A4)</f>
        <v>4</v>
      </c>
      <c r="B5" s="336" t="s">
        <v>377</v>
      </c>
      <c r="C5" s="336"/>
      <c r="D5" s="336"/>
      <c r="E5" s="336"/>
      <c r="F5" s="337" t="n">
        <f aca="false">R5</f>
        <v>17.4</v>
      </c>
      <c r="G5" s="338"/>
      <c r="H5" s="339" t="n">
        <f aca="false">SUM(H2:H4)</f>
        <v>1987.3366</v>
      </c>
      <c r="I5" s="340"/>
      <c r="J5" s="341" t="n">
        <f aca="false">SUM(J2:J4)</f>
        <v>1442.5992</v>
      </c>
      <c r="K5" s="335" t="n">
        <f aca="false">SUM(K2:K4)</f>
        <v>544.7374</v>
      </c>
      <c r="L5" s="330"/>
      <c r="M5" s="262"/>
      <c r="N5" s="262"/>
      <c r="O5" s="262"/>
      <c r="P5" s="262"/>
      <c r="Q5" s="262"/>
      <c r="R5" s="331" t="n">
        <f aca="false">SUM(R2:R4)</f>
        <v>17.4</v>
      </c>
    </row>
    <row r="6" s="1" customFormat="true" ht="12.75" hidden="false" customHeight="false" outlineLevel="0" collapsed="false">
      <c r="A6" s="262"/>
      <c r="B6" s="272" t="s">
        <v>914</v>
      </c>
      <c r="C6" s="342"/>
      <c r="D6" s="342"/>
      <c r="E6" s="262"/>
      <c r="F6" s="262"/>
      <c r="G6" s="333"/>
      <c r="H6" s="343" t="n">
        <v>0</v>
      </c>
      <c r="I6" s="344" t="n">
        <f aca="false">K7/J7</f>
        <v>0.377608278169016</v>
      </c>
      <c r="J6" s="345"/>
      <c r="K6" s="335"/>
      <c r="L6" s="330"/>
      <c r="M6" s="262"/>
      <c r="N6" s="262"/>
      <c r="O6" s="262"/>
      <c r="P6" s="262"/>
      <c r="Q6" s="262"/>
      <c r="R6" s="331"/>
    </row>
    <row r="7" s="1" customFormat="true" ht="13.5" hidden="false" customHeight="false" outlineLevel="0" collapsed="false">
      <c r="A7" s="346"/>
      <c r="B7" s="346" t="s">
        <v>915</v>
      </c>
      <c r="C7" s="346"/>
      <c r="D7" s="346"/>
      <c r="E7" s="346"/>
      <c r="F7" s="347"/>
      <c r="G7" s="348"/>
      <c r="H7" s="349" t="n">
        <f aca="false">SUM(H5:H6)</f>
        <v>1987.3366</v>
      </c>
      <c r="I7" s="350" t="n">
        <f aca="false">K7/H7</f>
        <v>0.27410424585347</v>
      </c>
      <c r="J7" s="351" t="n">
        <f aca="false">SUM(J5:J6)</f>
        <v>1442.5992</v>
      </c>
      <c r="K7" s="352" t="n">
        <f aca="false">H7-J7</f>
        <v>544.7374</v>
      </c>
      <c r="L7" s="330"/>
      <c r="M7" s="262"/>
      <c r="N7" s="262"/>
      <c r="O7" s="262"/>
      <c r="P7" s="262"/>
      <c r="Q7" s="262"/>
      <c r="R7" s="331"/>
    </row>
    <row r="8" customFormat="false" ht="13.5" hidden="false" customHeight="false" outlineLevel="0" collapsed="false"/>
    <row r="9" s="1" customFormat="true" ht="13.5" hidden="false" customHeight="false" outlineLevel="0" collapsed="false">
      <c r="A9" s="322"/>
      <c r="B9" s="323" t="s">
        <v>5895</v>
      </c>
      <c r="C9" s="324"/>
      <c r="D9" s="325" t="n">
        <v>42017</v>
      </c>
      <c r="E9" s="322"/>
      <c r="F9" s="322" t="s">
        <v>5903</v>
      </c>
      <c r="G9" s="324"/>
      <c r="H9" s="326" t="n">
        <v>0</v>
      </c>
      <c r="I9" s="327" t="s">
        <v>358</v>
      </c>
      <c r="J9" s="328" t="n">
        <v>62</v>
      </c>
      <c r="K9" s="329" t="n">
        <v>54</v>
      </c>
      <c r="L9" s="330"/>
      <c r="M9" s="262"/>
      <c r="N9" s="262"/>
      <c r="O9" s="262"/>
      <c r="P9" s="262"/>
      <c r="Q9" s="262"/>
      <c r="R9" s="331"/>
    </row>
    <row r="10" s="1" customFormat="true" ht="12.75" hidden="false" customHeight="false" outlineLevel="0" collapsed="false">
      <c r="A10" s="262" t="n">
        <v>15</v>
      </c>
      <c r="B10" s="332" t="s">
        <v>774</v>
      </c>
      <c r="C10" s="332" t="s">
        <v>775</v>
      </c>
      <c r="D10" s="332" t="s">
        <v>776</v>
      </c>
      <c r="E10" s="262"/>
      <c r="F10" s="331" t="n">
        <v>1.5</v>
      </c>
      <c r="G10" s="333" t="n">
        <v>505.6447</v>
      </c>
      <c r="H10" s="333" t="n">
        <f aca="false">A10*G10*(1-H9/100)</f>
        <v>7584.6705</v>
      </c>
      <c r="I10" s="334" t="n">
        <v>361.1748</v>
      </c>
      <c r="J10" s="334" t="n">
        <f aca="false">(A10*I10)/J9*K9</f>
        <v>4718.574</v>
      </c>
      <c r="K10" s="335" t="n">
        <f aca="false">H10-J10</f>
        <v>2866.0965</v>
      </c>
      <c r="L10" s="330"/>
      <c r="M10" s="262"/>
      <c r="N10" s="262" t="n">
        <v>361.1748</v>
      </c>
      <c r="O10" s="262" t="n">
        <v>4.38</v>
      </c>
      <c r="P10" s="262" t="n">
        <v>550</v>
      </c>
      <c r="Q10" s="262" t="n">
        <v>505.6447</v>
      </c>
      <c r="R10" s="331" t="n">
        <f aca="false">A10*F10</f>
        <v>22.5</v>
      </c>
    </row>
    <row r="11" s="1" customFormat="true" ht="12.75" hidden="false" customHeight="false" outlineLevel="0" collapsed="false">
      <c r="A11" s="262" t="n">
        <v>5</v>
      </c>
      <c r="B11" s="332" t="s">
        <v>777</v>
      </c>
      <c r="C11" s="332" t="s">
        <v>775</v>
      </c>
      <c r="D11" s="332" t="s">
        <v>1046</v>
      </c>
      <c r="E11" s="262"/>
      <c r="F11" s="331" t="n">
        <v>2.5</v>
      </c>
      <c r="G11" s="333" t="n">
        <v>714.3098</v>
      </c>
      <c r="H11" s="333" t="n">
        <f aca="false">A11*G11*(1-H9/100)</f>
        <v>3571.549</v>
      </c>
      <c r="I11" s="334" t="n">
        <v>571.4478</v>
      </c>
      <c r="J11" s="334" t="n">
        <f aca="false">(A11*I11)/J9*K9</f>
        <v>2488.563</v>
      </c>
      <c r="K11" s="335" t="n">
        <f aca="false">H11-J11</f>
        <v>1082.986</v>
      </c>
      <c r="L11" s="330"/>
      <c r="M11" s="262"/>
      <c r="N11" s="262" t="n">
        <v>571.4478</v>
      </c>
      <c r="O11" s="262" t="n">
        <v>6.93</v>
      </c>
      <c r="P11" s="262" t="n">
        <v>750</v>
      </c>
      <c r="Q11" s="262" t="n">
        <v>714.3098</v>
      </c>
      <c r="R11" s="331" t="n">
        <f aca="false">A11*F11</f>
        <v>12.5</v>
      </c>
    </row>
    <row r="12" s="1" customFormat="true" ht="12.75" hidden="false" customHeight="false" outlineLevel="0" collapsed="false">
      <c r="A12" s="262" t="n">
        <v>2</v>
      </c>
      <c r="B12" s="332" t="s">
        <v>5904</v>
      </c>
      <c r="C12" s="332" t="s">
        <v>780</v>
      </c>
      <c r="D12" s="332" t="s">
        <v>781</v>
      </c>
      <c r="E12" s="262"/>
      <c r="F12" s="331" t="n">
        <v>15.2</v>
      </c>
      <c r="G12" s="333" t="n">
        <v>2945.2728</v>
      </c>
      <c r="H12" s="333" t="n">
        <f aca="false">A12*G12*(1-H9/100)</f>
        <v>5890.5456</v>
      </c>
      <c r="I12" s="334" t="n">
        <v>2454.394</v>
      </c>
      <c r="J12" s="334" t="n">
        <f aca="false">(A12*I12)/J9*K9</f>
        <v>4275.396</v>
      </c>
      <c r="K12" s="335" t="n">
        <f aca="false">H12-J12</f>
        <v>1615.1496</v>
      </c>
      <c r="L12" s="330"/>
      <c r="M12" s="262"/>
      <c r="N12" s="262" t="n">
        <v>2454.394</v>
      </c>
      <c r="O12" s="262" t="n">
        <v>25.54</v>
      </c>
      <c r="P12" s="262" t="n">
        <v>3680</v>
      </c>
      <c r="Q12" s="262" t="n">
        <v>2945.2728</v>
      </c>
      <c r="R12" s="331" t="n">
        <f aca="false">A12*F12</f>
        <v>30.4</v>
      </c>
    </row>
    <row r="13" s="1" customFormat="true" ht="12.75" hidden="false" customHeight="false" outlineLevel="0" collapsed="false">
      <c r="A13" s="262" t="n">
        <v>5</v>
      </c>
      <c r="B13" s="332" t="s">
        <v>1337</v>
      </c>
      <c r="C13" s="332" t="s">
        <v>786</v>
      </c>
      <c r="D13" s="332" t="s">
        <v>5905</v>
      </c>
      <c r="E13" s="262"/>
      <c r="F13" s="331" t="n">
        <v>5.6</v>
      </c>
      <c r="G13" s="333" t="n">
        <v>961.5875</v>
      </c>
      <c r="H13" s="333" t="n">
        <f aca="false">A13*G13*(1-H9/100)</f>
        <v>4807.9375</v>
      </c>
      <c r="I13" s="334" t="n">
        <v>712.287</v>
      </c>
      <c r="J13" s="334" t="n">
        <f aca="false">(A13*I13)/J9*K9</f>
        <v>3101.895</v>
      </c>
      <c r="K13" s="335" t="n">
        <f aca="false">H13-J13</f>
        <v>1706.0425</v>
      </c>
      <c r="L13" s="330"/>
      <c r="M13" s="262"/>
      <c r="N13" s="262" t="n">
        <v>712.287</v>
      </c>
      <c r="O13" s="262" t="n">
        <v>8.51</v>
      </c>
      <c r="P13" s="262" t="n">
        <v>1070</v>
      </c>
      <c r="Q13" s="262" t="n">
        <v>961.5875</v>
      </c>
      <c r="R13" s="331" t="n">
        <f aca="false">A13*F13</f>
        <v>28</v>
      </c>
    </row>
    <row r="14" s="1" customFormat="true" ht="12.75" hidden="false" customHeight="false" outlineLevel="0" collapsed="false">
      <c r="A14" s="262" t="n">
        <v>5</v>
      </c>
      <c r="B14" s="332" t="s">
        <v>2722</v>
      </c>
      <c r="C14" s="332" t="s">
        <v>2723</v>
      </c>
      <c r="D14" s="332" t="s">
        <v>2724</v>
      </c>
      <c r="E14" s="262"/>
      <c r="F14" s="331" t="n">
        <v>1.85</v>
      </c>
      <c r="G14" s="333" t="n">
        <v>451.98</v>
      </c>
      <c r="H14" s="333" t="n">
        <f aca="false">A14*G14*(1-H9/100)</f>
        <v>2259.9</v>
      </c>
      <c r="I14" s="334" t="n">
        <v>334.8</v>
      </c>
      <c r="J14" s="334" t="n">
        <f aca="false">(A14*I14)/J9*K9</f>
        <v>1458</v>
      </c>
      <c r="K14" s="335" t="n">
        <f aca="false">H14-J14</f>
        <v>801.9</v>
      </c>
      <c r="L14" s="330"/>
      <c r="M14" s="262"/>
      <c r="N14" s="262" t="n">
        <v>334.8</v>
      </c>
      <c r="O14" s="262" t="n">
        <v>4</v>
      </c>
      <c r="P14" s="262" t="n">
        <v>500</v>
      </c>
      <c r="Q14" s="262" t="n">
        <v>451.98</v>
      </c>
      <c r="R14" s="331" t="n">
        <f aca="false">A14*F14</f>
        <v>9.25</v>
      </c>
    </row>
    <row r="15" s="1" customFormat="true" ht="12.75" hidden="false" customHeight="false" outlineLevel="0" collapsed="false">
      <c r="A15" s="262" t="n">
        <v>5</v>
      </c>
      <c r="B15" s="332" t="s">
        <v>807</v>
      </c>
      <c r="C15" s="332" t="s">
        <v>808</v>
      </c>
      <c r="D15" s="332" t="s">
        <v>809</v>
      </c>
      <c r="E15" s="262"/>
      <c r="F15" s="331" t="n">
        <v>6.8</v>
      </c>
      <c r="G15" s="333" t="n">
        <v>1168.3683</v>
      </c>
      <c r="H15" s="333" t="n">
        <f aca="false">A15*G15*(1-H9/100)</f>
        <v>5841.8415</v>
      </c>
      <c r="I15" s="334" t="n">
        <v>865.458</v>
      </c>
      <c r="J15" s="334" t="n">
        <f aca="false">(A15*I15)/J9*K9</f>
        <v>3768.93</v>
      </c>
      <c r="K15" s="335" t="n">
        <f aca="false">H15-J15</f>
        <v>2072.9115</v>
      </c>
      <c r="L15" s="330"/>
      <c r="M15" s="262"/>
      <c r="N15" s="262" t="n">
        <v>865.458</v>
      </c>
      <c r="O15" s="262" t="n">
        <v>10.34</v>
      </c>
      <c r="P15" s="262" t="n">
        <v>1300</v>
      </c>
      <c r="Q15" s="262" t="n">
        <v>1168.3683</v>
      </c>
      <c r="R15" s="331" t="n">
        <f aca="false">A15*F15</f>
        <v>34</v>
      </c>
    </row>
    <row r="16" s="1" customFormat="true" ht="12.75" hidden="false" customHeight="false" outlineLevel="0" collapsed="false">
      <c r="A16" s="262" t="n">
        <v>5</v>
      </c>
      <c r="B16" s="332" t="s">
        <v>812</v>
      </c>
      <c r="C16" s="332" t="s">
        <v>813</v>
      </c>
      <c r="D16" s="332" t="s">
        <v>1205</v>
      </c>
      <c r="E16" s="262"/>
      <c r="F16" s="331" t="n">
        <v>10</v>
      </c>
      <c r="G16" s="333" t="n">
        <v>1451.296</v>
      </c>
      <c r="H16" s="333" t="n">
        <f aca="false">A16*G16*(1-H9/100)</f>
        <v>7256.48</v>
      </c>
      <c r="I16" s="334" t="n">
        <v>1319.36</v>
      </c>
      <c r="J16" s="334" t="n">
        <f aca="false">(A16*I16)/J9*K9</f>
        <v>5745.6</v>
      </c>
      <c r="K16" s="335" t="n">
        <f aca="false">H16-J16</f>
        <v>1510.88</v>
      </c>
      <c r="L16" s="330"/>
      <c r="M16" s="262"/>
      <c r="N16" s="262" t="n">
        <v>1319.36</v>
      </c>
      <c r="O16" s="262" t="n">
        <v>15.2</v>
      </c>
      <c r="P16" s="262" t="n">
        <v>1980</v>
      </c>
      <c r="Q16" s="262" t="n">
        <v>1451.296</v>
      </c>
      <c r="R16" s="331" t="n">
        <f aca="false">A16*F16</f>
        <v>50</v>
      </c>
    </row>
    <row r="17" s="1" customFormat="true" ht="12.75" hidden="false" customHeight="false" outlineLevel="0" collapsed="false">
      <c r="A17" s="262" t="n">
        <v>20</v>
      </c>
      <c r="B17" s="332" t="s">
        <v>1147</v>
      </c>
      <c r="C17" s="332" t="s">
        <v>819</v>
      </c>
      <c r="D17" s="332" t="s">
        <v>820</v>
      </c>
      <c r="E17" s="262"/>
      <c r="F17" s="331" t="n">
        <v>1.2</v>
      </c>
      <c r="G17" s="333" t="n">
        <v>385.1874</v>
      </c>
      <c r="H17" s="333" t="n">
        <f aca="false">A17*G17*(1-H9/100)</f>
        <v>7703.748</v>
      </c>
      <c r="I17" s="334" t="n">
        <v>296.298</v>
      </c>
      <c r="J17" s="334" t="n">
        <f aca="false">(A17*I17)/J9*K9</f>
        <v>5161.32</v>
      </c>
      <c r="K17" s="335" t="n">
        <f aca="false">H17-J17</f>
        <v>2542.428</v>
      </c>
      <c r="L17" s="330"/>
      <c r="M17" s="262"/>
      <c r="N17" s="262" t="n">
        <v>296.298</v>
      </c>
      <c r="O17" s="262" t="n">
        <v>3.54</v>
      </c>
      <c r="P17" s="262" t="n">
        <v>444.447</v>
      </c>
      <c r="Q17" s="262" t="n">
        <v>385.1874</v>
      </c>
      <c r="R17" s="331" t="n">
        <f aca="false">A17*F17</f>
        <v>24</v>
      </c>
    </row>
    <row r="18" s="1" customFormat="true" ht="12.75" hidden="false" customHeight="false" outlineLevel="0" collapsed="false">
      <c r="A18" s="262" t="n">
        <v>15</v>
      </c>
      <c r="B18" s="332" t="s">
        <v>1047</v>
      </c>
      <c r="C18" s="332" t="s">
        <v>1048</v>
      </c>
      <c r="D18" s="332" t="s">
        <v>1049</v>
      </c>
      <c r="E18" s="262"/>
      <c r="F18" s="331" t="n">
        <v>1.1</v>
      </c>
      <c r="G18" s="333"/>
      <c r="H18" s="333" t="n">
        <f aca="false">A18*G18*(1-H9/100)</f>
        <v>0</v>
      </c>
      <c r="I18" s="334" t="n">
        <v>222.95</v>
      </c>
      <c r="J18" s="334" t="n">
        <f aca="false">(A18*I18)/J9*K9</f>
        <v>2912.73387096774</v>
      </c>
      <c r="K18" s="335" t="n">
        <f aca="false">H18-J18</f>
        <v>-2912.73387096774</v>
      </c>
      <c r="L18" s="330"/>
      <c r="M18" s="262"/>
      <c r="N18" s="262" t="n">
        <v>222.95</v>
      </c>
      <c r="O18" s="262" t="n">
        <v>2.45</v>
      </c>
      <c r="P18" s="262"/>
      <c r="Q18" s="262"/>
      <c r="R18" s="331" t="n">
        <f aca="false">A18*F18</f>
        <v>16.5</v>
      </c>
    </row>
    <row r="19" s="1" customFormat="true" ht="12.75" hidden="false" customHeight="false" outlineLevel="0" collapsed="false">
      <c r="A19" s="262" t="n">
        <v>8</v>
      </c>
      <c r="B19" s="332" t="s">
        <v>821</v>
      </c>
      <c r="C19" s="332" t="s">
        <v>819</v>
      </c>
      <c r="D19" s="332" t="s">
        <v>822</v>
      </c>
      <c r="E19" s="262"/>
      <c r="F19" s="331" t="n">
        <v>1.4</v>
      </c>
      <c r="G19" s="333" t="n">
        <v>464.0849</v>
      </c>
      <c r="H19" s="333" t="n">
        <f aca="false">A19*G19*(1-H9/100)</f>
        <v>3712.6792</v>
      </c>
      <c r="I19" s="334" t="n">
        <v>386.7374</v>
      </c>
      <c r="J19" s="334" t="n">
        <f aca="false">(A19*I19)/J9*K9</f>
        <v>2694.6864</v>
      </c>
      <c r="K19" s="335" t="n">
        <f aca="false">H19-J19</f>
        <v>1017.9928</v>
      </c>
      <c r="L19" s="330"/>
      <c r="M19" s="262"/>
      <c r="N19" s="262" t="n">
        <v>386.7374</v>
      </c>
      <c r="O19" s="262" t="n">
        <v>4.69</v>
      </c>
      <c r="P19" s="262" t="n">
        <v>580.1061</v>
      </c>
      <c r="Q19" s="262" t="n">
        <v>464.0849</v>
      </c>
      <c r="R19" s="331" t="n">
        <f aca="false">A19*F19</f>
        <v>11.2</v>
      </c>
    </row>
    <row r="20" s="1" customFormat="true" ht="12.75" hidden="false" customHeight="false" outlineLevel="0" collapsed="false">
      <c r="A20" s="262" t="n">
        <v>5</v>
      </c>
      <c r="B20" s="332" t="s">
        <v>1002</v>
      </c>
      <c r="C20" s="332" t="s">
        <v>819</v>
      </c>
      <c r="D20" s="332" t="s">
        <v>5906</v>
      </c>
      <c r="E20" s="262"/>
      <c r="F20" s="331" t="n">
        <v>2.2</v>
      </c>
      <c r="G20" s="333" t="n">
        <v>585.9</v>
      </c>
      <c r="H20" s="333" t="n">
        <f aca="false">A20*G20*(1-H9/100)</f>
        <v>2929.5</v>
      </c>
      <c r="I20" s="334" t="n">
        <v>418.5</v>
      </c>
      <c r="J20" s="334" t="n">
        <f aca="false">(A20*I20)/J9*K9</f>
        <v>1822.5</v>
      </c>
      <c r="K20" s="335" t="n">
        <f aca="false">H20-J20</f>
        <v>1107</v>
      </c>
      <c r="L20" s="330"/>
      <c r="M20" s="262"/>
      <c r="N20" s="262" t="n">
        <v>418.5</v>
      </c>
      <c r="O20" s="262" t="n">
        <v>5</v>
      </c>
      <c r="P20" s="262" t="n">
        <v>627.75</v>
      </c>
      <c r="Q20" s="262" t="n">
        <v>585.9</v>
      </c>
      <c r="R20" s="331" t="n">
        <f aca="false">A20*F20</f>
        <v>11</v>
      </c>
    </row>
    <row r="21" s="1" customFormat="true" ht="12.75" hidden="false" customHeight="false" outlineLevel="0" collapsed="false">
      <c r="A21" s="262" t="n">
        <v>5</v>
      </c>
      <c r="B21" s="332" t="s">
        <v>825</v>
      </c>
      <c r="C21" s="332" t="s">
        <v>819</v>
      </c>
      <c r="D21" s="332" t="s">
        <v>1007</v>
      </c>
      <c r="E21" s="262"/>
      <c r="F21" s="331" t="n">
        <v>2.6</v>
      </c>
      <c r="G21" s="333" t="n">
        <v>737.7696</v>
      </c>
      <c r="H21" s="333" t="n">
        <f aca="false">A21*G21*(1-H9/100)</f>
        <v>3688.848</v>
      </c>
      <c r="I21" s="334" t="n">
        <v>641.5388</v>
      </c>
      <c r="J21" s="334" t="n">
        <f aca="false">(A21*I21)/J9*K9</f>
        <v>2793.798</v>
      </c>
      <c r="K21" s="335" t="n">
        <f aca="false">H21-J21</f>
        <v>895.049999999999</v>
      </c>
      <c r="L21" s="330"/>
      <c r="M21" s="262"/>
      <c r="N21" s="262" t="n">
        <v>641.5388</v>
      </c>
      <c r="O21" s="262" t="n">
        <v>7.78</v>
      </c>
      <c r="P21" s="262" t="n">
        <v>962.3082</v>
      </c>
      <c r="Q21" s="262" t="n">
        <v>737.7696</v>
      </c>
      <c r="R21" s="331" t="n">
        <f aca="false">A21*F21</f>
        <v>13</v>
      </c>
    </row>
    <row r="22" s="1" customFormat="true" ht="12.75" hidden="false" customHeight="false" outlineLevel="0" collapsed="false">
      <c r="A22" s="262" t="n">
        <v>10</v>
      </c>
      <c r="B22" s="332" t="s">
        <v>1181</v>
      </c>
      <c r="C22" s="332" t="s">
        <v>1048</v>
      </c>
      <c r="D22" s="332" t="s">
        <v>1182</v>
      </c>
      <c r="E22" s="262"/>
      <c r="F22" s="331" t="n">
        <v>2.3</v>
      </c>
      <c r="G22" s="333" t="n">
        <v>589.68</v>
      </c>
      <c r="H22" s="333" t="n">
        <f aca="false">A22*G22*(1-H9/100)</f>
        <v>5896.8</v>
      </c>
      <c r="I22" s="334" t="n">
        <v>491.4</v>
      </c>
      <c r="J22" s="334" t="n">
        <f aca="false">(A22*I22)/J9*K9</f>
        <v>4279.93548387097</v>
      </c>
      <c r="K22" s="335" t="n">
        <f aca="false">H22-J22</f>
        <v>1616.86451612903</v>
      </c>
      <c r="L22" s="330"/>
      <c r="M22" s="262"/>
      <c r="N22" s="262" t="n">
        <v>491.4</v>
      </c>
      <c r="O22" s="262" t="n">
        <v>5.4</v>
      </c>
      <c r="P22" s="262" t="n">
        <v>737.1</v>
      </c>
      <c r="Q22" s="262" t="n">
        <v>589.68</v>
      </c>
      <c r="R22" s="331" t="n">
        <f aca="false">A22*F22</f>
        <v>23</v>
      </c>
    </row>
    <row r="23" s="1" customFormat="true" ht="12.75" hidden="false" customHeight="false" outlineLevel="0" collapsed="false">
      <c r="A23" s="262" t="n">
        <v>5</v>
      </c>
      <c r="B23" s="332" t="s">
        <v>827</v>
      </c>
      <c r="C23" s="332" t="s">
        <v>819</v>
      </c>
      <c r="D23" s="332" t="s">
        <v>5907</v>
      </c>
      <c r="E23" s="262"/>
      <c r="F23" s="331" t="n">
        <v>4.7</v>
      </c>
      <c r="G23" s="333" t="n">
        <v>1025.635</v>
      </c>
      <c r="H23" s="333" t="n">
        <f aca="false">A23*G23*(1-H9/100)</f>
        <v>5128.175</v>
      </c>
      <c r="I23" s="334" t="n">
        <v>820.508</v>
      </c>
      <c r="J23" s="334" t="n">
        <f aca="false">(A23*I23)/J9*K9</f>
        <v>3573.18</v>
      </c>
      <c r="K23" s="335" t="n">
        <f aca="false">H23-J23</f>
        <v>1554.995</v>
      </c>
      <c r="L23" s="330"/>
      <c r="M23" s="262"/>
      <c r="N23" s="262" t="n">
        <v>820.508</v>
      </c>
      <c r="O23" s="262" t="n">
        <v>10.18</v>
      </c>
      <c r="P23" s="262" t="n">
        <v>1230.762</v>
      </c>
      <c r="Q23" s="262" t="n">
        <v>1025.635</v>
      </c>
      <c r="R23" s="331" t="n">
        <f aca="false">A23*F23</f>
        <v>23.5</v>
      </c>
    </row>
    <row r="24" s="1" customFormat="true" ht="12.75" hidden="false" customHeight="false" outlineLevel="0" collapsed="false">
      <c r="A24" s="262" t="n">
        <v>35</v>
      </c>
      <c r="B24" s="332" t="s">
        <v>832</v>
      </c>
      <c r="C24" s="332" t="s">
        <v>833</v>
      </c>
      <c r="D24" s="332" t="s">
        <v>834</v>
      </c>
      <c r="E24" s="262"/>
      <c r="F24" s="331" t="n">
        <v>0.03</v>
      </c>
      <c r="G24" s="333" t="n">
        <v>49.9968</v>
      </c>
      <c r="H24" s="333" t="n">
        <f aca="false">A24*G24*(1-H9/100)</f>
        <v>1749.888</v>
      </c>
      <c r="I24" s="334" t="n">
        <v>31.248</v>
      </c>
      <c r="J24" s="334" t="n">
        <f aca="false">(A24*I24)/J9*K9</f>
        <v>952.56</v>
      </c>
      <c r="K24" s="335" t="n">
        <f aca="false">H24-J24</f>
        <v>797.328</v>
      </c>
      <c r="L24" s="330"/>
      <c r="M24" s="262"/>
      <c r="N24" s="262" t="n">
        <v>31.248</v>
      </c>
      <c r="O24" s="262" t="n">
        <v>0.36</v>
      </c>
      <c r="P24" s="262" t="n">
        <v>46.872</v>
      </c>
      <c r="Q24" s="262" t="n">
        <v>49.9968</v>
      </c>
      <c r="R24" s="331" t="n">
        <f aca="false">A24*F24</f>
        <v>1.05</v>
      </c>
    </row>
    <row r="25" s="1" customFormat="true" ht="12.75" hidden="false" customHeight="false" outlineLevel="0" collapsed="false">
      <c r="A25" s="262" t="n">
        <v>8</v>
      </c>
      <c r="B25" s="332" t="s">
        <v>835</v>
      </c>
      <c r="C25" s="332" t="s">
        <v>833</v>
      </c>
      <c r="D25" s="332" t="s">
        <v>836</v>
      </c>
      <c r="E25" s="262"/>
      <c r="F25" s="331" t="n">
        <v>0.05</v>
      </c>
      <c r="G25" s="333" t="n">
        <v>60.4996</v>
      </c>
      <c r="H25" s="333" t="n">
        <f aca="false">A25*G25*(1-H9/100)</f>
        <v>483.9968</v>
      </c>
      <c r="I25" s="334" t="n">
        <v>35.588</v>
      </c>
      <c r="J25" s="334" t="n">
        <f aca="false">(A25*I25)/J9*K9</f>
        <v>247.968</v>
      </c>
      <c r="K25" s="335" t="n">
        <f aca="false">H25-J25</f>
        <v>236.0288</v>
      </c>
      <c r="L25" s="330"/>
      <c r="M25" s="262"/>
      <c r="N25" s="262" t="n">
        <v>35.588</v>
      </c>
      <c r="O25" s="262" t="n">
        <v>0.41</v>
      </c>
      <c r="P25" s="262" t="n">
        <v>53.382</v>
      </c>
      <c r="Q25" s="262" t="n">
        <v>60.4996</v>
      </c>
      <c r="R25" s="331" t="n">
        <f aca="false">A25*F25</f>
        <v>0.4</v>
      </c>
    </row>
    <row r="26" s="1" customFormat="true" ht="12.75" hidden="false" customHeight="false" outlineLevel="0" collapsed="false">
      <c r="A26" s="262" t="n">
        <v>20</v>
      </c>
      <c r="B26" s="332" t="s">
        <v>837</v>
      </c>
      <c r="C26" s="332" t="s">
        <v>833</v>
      </c>
      <c r="D26" s="332" t="s">
        <v>1188</v>
      </c>
      <c r="E26" s="262"/>
      <c r="F26" s="331" t="n">
        <v>0.09</v>
      </c>
      <c r="G26" s="333" t="n">
        <v>77.8596</v>
      </c>
      <c r="H26" s="333" t="n">
        <f aca="false">A26*G26*(1-H9/100)</f>
        <v>1557.192</v>
      </c>
      <c r="I26" s="334" t="n">
        <v>59.892</v>
      </c>
      <c r="J26" s="334" t="n">
        <f aca="false">(A26*I26)/J9*K9</f>
        <v>1043.28</v>
      </c>
      <c r="K26" s="335" t="n">
        <f aca="false">H26-J26</f>
        <v>513.912</v>
      </c>
      <c r="L26" s="330"/>
      <c r="M26" s="262"/>
      <c r="N26" s="262" t="n">
        <v>59.892</v>
      </c>
      <c r="O26" s="262" t="n">
        <v>0.69</v>
      </c>
      <c r="P26" s="262" t="n">
        <v>89.838</v>
      </c>
      <c r="Q26" s="262" t="n">
        <v>77.8596</v>
      </c>
      <c r="R26" s="331" t="n">
        <f aca="false">A26*F26</f>
        <v>1.8</v>
      </c>
    </row>
    <row r="27" s="1" customFormat="true" ht="12.75" hidden="false" customHeight="false" outlineLevel="0" collapsed="false">
      <c r="A27" s="262" t="n">
        <v>10</v>
      </c>
      <c r="B27" s="332" t="s">
        <v>839</v>
      </c>
      <c r="C27" s="332" t="s">
        <v>833</v>
      </c>
      <c r="D27" s="332" t="s">
        <v>840</v>
      </c>
      <c r="E27" s="262"/>
      <c r="F27" s="331" t="n">
        <v>0.11</v>
      </c>
      <c r="G27" s="333" t="n">
        <v>56.4975</v>
      </c>
      <c r="H27" s="333" t="n">
        <f aca="false">A27*G27*(1-H9/100)</f>
        <v>564.975</v>
      </c>
      <c r="I27" s="334" t="n">
        <v>41.85</v>
      </c>
      <c r="J27" s="334" t="n">
        <f aca="false">(A27*I27)/J9*K9</f>
        <v>364.5</v>
      </c>
      <c r="K27" s="335" t="n">
        <f aca="false">H27-J27</f>
        <v>200.475</v>
      </c>
      <c r="L27" s="330"/>
      <c r="M27" s="262"/>
      <c r="N27" s="262" t="n">
        <v>41.85</v>
      </c>
      <c r="O27" s="262" t="n">
        <v>0.5</v>
      </c>
      <c r="P27" s="262" t="n">
        <v>62.775</v>
      </c>
      <c r="Q27" s="262" t="n">
        <v>56.4975</v>
      </c>
      <c r="R27" s="331" t="n">
        <f aca="false">A27*F27</f>
        <v>1.1</v>
      </c>
    </row>
    <row r="28" s="1" customFormat="true" ht="12.75" hidden="false" customHeight="false" outlineLevel="0" collapsed="false">
      <c r="A28" s="262" t="n">
        <v>35</v>
      </c>
      <c r="B28" s="332" t="s">
        <v>841</v>
      </c>
      <c r="C28" s="332" t="s">
        <v>842</v>
      </c>
      <c r="D28" s="332" t="s">
        <v>834</v>
      </c>
      <c r="E28" s="262"/>
      <c r="F28" s="331" t="n">
        <v>0.02</v>
      </c>
      <c r="G28" s="333" t="n">
        <v>65.4472</v>
      </c>
      <c r="H28" s="333" t="n">
        <f aca="false">A28*G28*(1-H9/100)</f>
        <v>2290.652</v>
      </c>
      <c r="I28" s="334" t="n">
        <v>50.344</v>
      </c>
      <c r="J28" s="334" t="n">
        <f aca="false">(A28*I28)/J9*K9</f>
        <v>1534.68</v>
      </c>
      <c r="K28" s="335" t="n">
        <f aca="false">H28-J28</f>
        <v>755.972</v>
      </c>
      <c r="L28" s="330"/>
      <c r="M28" s="262"/>
      <c r="N28" s="262" t="n">
        <v>50.344</v>
      </c>
      <c r="O28" s="262" t="n">
        <v>0.58</v>
      </c>
      <c r="P28" s="262" t="n">
        <v>75.516</v>
      </c>
      <c r="Q28" s="262" t="n">
        <v>65.4472</v>
      </c>
      <c r="R28" s="331" t="n">
        <f aca="false">A28*F28</f>
        <v>0.7</v>
      </c>
    </row>
    <row r="29" s="1" customFormat="true" ht="12.75" hidden="false" customHeight="false" outlineLevel="0" collapsed="false">
      <c r="A29" s="262" t="n">
        <v>8</v>
      </c>
      <c r="B29" s="332" t="s">
        <v>843</v>
      </c>
      <c r="C29" s="332" t="s">
        <v>842</v>
      </c>
      <c r="D29" s="332" t="s">
        <v>836</v>
      </c>
      <c r="E29" s="262"/>
      <c r="F29" s="331" t="n">
        <v>0.03</v>
      </c>
      <c r="G29" s="333" t="n">
        <v>72.6516</v>
      </c>
      <c r="H29" s="333" t="n">
        <f aca="false">A29*G29*(1-H9/100)</f>
        <v>581.2128</v>
      </c>
      <c r="I29" s="334" t="n">
        <v>51.894</v>
      </c>
      <c r="J29" s="334" t="n">
        <f aca="false">(A29*I29)/J9*K9</f>
        <v>361.584</v>
      </c>
      <c r="K29" s="335" t="n">
        <f aca="false">H29-J29</f>
        <v>219.6288</v>
      </c>
      <c r="L29" s="330"/>
      <c r="M29" s="262"/>
      <c r="N29" s="262" t="n">
        <v>51.894</v>
      </c>
      <c r="O29" s="262" t="n">
        <v>0.62</v>
      </c>
      <c r="P29" s="262" t="n">
        <v>77.841</v>
      </c>
      <c r="Q29" s="262" t="n">
        <v>72.6516</v>
      </c>
      <c r="R29" s="331" t="n">
        <f aca="false">A29*F29</f>
        <v>0.24</v>
      </c>
    </row>
    <row r="30" s="1" customFormat="true" ht="12.75" hidden="false" customHeight="false" outlineLevel="0" collapsed="false">
      <c r="A30" s="262" t="n">
        <v>20</v>
      </c>
      <c r="B30" s="332" t="s">
        <v>844</v>
      </c>
      <c r="C30" s="332" t="s">
        <v>842</v>
      </c>
      <c r="D30" s="332" t="s">
        <v>845</v>
      </c>
      <c r="E30" s="262"/>
      <c r="F30" s="331" t="n">
        <v>0.03</v>
      </c>
      <c r="G30" s="333" t="n">
        <v>72.2176</v>
      </c>
      <c r="H30" s="333" t="n">
        <f aca="false">A30*G30*(1-H9/100)</f>
        <v>1444.352</v>
      </c>
      <c r="I30" s="334" t="n">
        <v>55.552</v>
      </c>
      <c r="J30" s="334" t="n">
        <f aca="false">(A30*I30)/J9*K9</f>
        <v>967.68</v>
      </c>
      <c r="K30" s="335" t="n">
        <f aca="false">H30-J30</f>
        <v>476.672</v>
      </c>
      <c r="L30" s="330"/>
      <c r="M30" s="262"/>
      <c r="N30" s="262" t="n">
        <v>55.552</v>
      </c>
      <c r="O30" s="262" t="n">
        <v>0.64</v>
      </c>
      <c r="P30" s="262" t="n">
        <v>83.328</v>
      </c>
      <c r="Q30" s="262" t="n">
        <v>72.2176</v>
      </c>
      <c r="R30" s="331" t="n">
        <f aca="false">A30*F30</f>
        <v>0.6</v>
      </c>
    </row>
    <row r="31" s="1" customFormat="true" ht="12.75" hidden="false" customHeight="false" outlineLevel="0" collapsed="false">
      <c r="A31" s="262" t="n">
        <v>10</v>
      </c>
      <c r="B31" s="332" t="s">
        <v>846</v>
      </c>
      <c r="C31" s="332" t="s">
        <v>842</v>
      </c>
      <c r="D31" s="332" t="s">
        <v>847</v>
      </c>
      <c r="E31" s="262"/>
      <c r="F31" s="331" t="n">
        <v>0.04</v>
      </c>
      <c r="G31" s="333" t="n">
        <v>56.4975</v>
      </c>
      <c r="H31" s="333" t="n">
        <f aca="false">A31*G31*(1-H9/100)</f>
        <v>564.975</v>
      </c>
      <c r="I31" s="334" t="n">
        <v>41.85</v>
      </c>
      <c r="J31" s="334" t="n">
        <f aca="false">(A31*I31)/J9*K9</f>
        <v>364.5</v>
      </c>
      <c r="K31" s="335" t="n">
        <f aca="false">H31-J31</f>
        <v>200.475</v>
      </c>
      <c r="L31" s="330"/>
      <c r="M31" s="262"/>
      <c r="N31" s="262" t="n">
        <v>41.85</v>
      </c>
      <c r="O31" s="262" t="n">
        <v>0.5</v>
      </c>
      <c r="P31" s="262" t="n">
        <v>62.775</v>
      </c>
      <c r="Q31" s="262" t="n">
        <v>56.4975</v>
      </c>
      <c r="R31" s="331" t="n">
        <f aca="false">A31*F31</f>
        <v>0.4</v>
      </c>
    </row>
    <row r="32" s="1" customFormat="true" ht="12.75" hidden="false" customHeight="false" outlineLevel="0" collapsed="false">
      <c r="A32" s="262" t="n">
        <v>5</v>
      </c>
      <c r="B32" s="332" t="s">
        <v>1073</v>
      </c>
      <c r="C32" s="332" t="s">
        <v>849</v>
      </c>
      <c r="D32" s="332" t="s">
        <v>1074</v>
      </c>
      <c r="E32" s="262"/>
      <c r="F32" s="331" t="n">
        <v>2.1</v>
      </c>
      <c r="G32" s="333" t="n">
        <v>746.0981</v>
      </c>
      <c r="H32" s="333" t="n">
        <f aca="false">A32*G32*(1-H9/100)</f>
        <v>3730.4905</v>
      </c>
      <c r="I32" s="334" t="n">
        <v>621.7484</v>
      </c>
      <c r="J32" s="334" t="n">
        <f aca="false">(A32*I32)/J9*K9</f>
        <v>2707.614</v>
      </c>
      <c r="K32" s="335" t="n">
        <f aca="false">H32-J32</f>
        <v>1022.8765</v>
      </c>
      <c r="L32" s="330"/>
      <c r="M32" s="262"/>
      <c r="N32" s="262" t="n">
        <v>621.7484</v>
      </c>
      <c r="O32" s="262" t="n">
        <v>7.54</v>
      </c>
      <c r="P32" s="262" t="n">
        <v>932.6226</v>
      </c>
      <c r="Q32" s="262" t="n">
        <v>746.0981</v>
      </c>
      <c r="R32" s="331" t="n">
        <f aca="false">A32*F32</f>
        <v>10.5</v>
      </c>
    </row>
    <row r="33" s="1" customFormat="true" ht="12.75" hidden="false" customHeight="false" outlineLevel="0" collapsed="false">
      <c r="A33" s="262" t="n">
        <v>5</v>
      </c>
      <c r="B33" s="332" t="s">
        <v>1169</v>
      </c>
      <c r="C33" s="332" t="s">
        <v>874</v>
      </c>
      <c r="D33" s="332" t="s">
        <v>875</v>
      </c>
      <c r="E33" s="262"/>
      <c r="F33" s="331" t="n">
        <v>0.25</v>
      </c>
      <c r="G33" s="333" t="n">
        <v>101.556</v>
      </c>
      <c r="H33" s="333" t="n">
        <f aca="false">A33*G33*(1-H9/100)</f>
        <v>507.78</v>
      </c>
      <c r="I33" s="334" t="n">
        <v>78.12</v>
      </c>
      <c r="J33" s="334" t="n">
        <f aca="false">(A33*I33)/J9*K9</f>
        <v>340.2</v>
      </c>
      <c r="K33" s="335" t="n">
        <f aca="false">H33-J33</f>
        <v>167.58</v>
      </c>
      <c r="L33" s="330"/>
      <c r="M33" s="262"/>
      <c r="N33" s="262" t="n">
        <v>78.12</v>
      </c>
      <c r="O33" s="262" t="n">
        <v>0.9</v>
      </c>
      <c r="P33" s="262" t="n">
        <v>117.18</v>
      </c>
      <c r="Q33" s="262" t="n">
        <v>101.556</v>
      </c>
      <c r="R33" s="331" t="n">
        <f aca="false">A33*F33</f>
        <v>1.25</v>
      </c>
    </row>
    <row r="34" s="1" customFormat="true" ht="12.75" hidden="false" customHeight="false" outlineLevel="0" collapsed="false">
      <c r="A34" s="262" t="n">
        <v>5</v>
      </c>
      <c r="B34" s="332" t="s">
        <v>1170</v>
      </c>
      <c r="C34" s="332" t="s">
        <v>877</v>
      </c>
      <c r="D34" s="332" t="s">
        <v>1171</v>
      </c>
      <c r="E34" s="262"/>
      <c r="F34" s="331" t="n">
        <v>0.42</v>
      </c>
      <c r="G34" s="333" t="n">
        <v>112.84</v>
      </c>
      <c r="H34" s="333" t="n">
        <f aca="false">A34*G34*(1-H9/100)</f>
        <v>564.2</v>
      </c>
      <c r="I34" s="334" t="n">
        <v>86.8</v>
      </c>
      <c r="J34" s="334" t="n">
        <f aca="false">(A34*I34)/J9*K9</f>
        <v>378</v>
      </c>
      <c r="K34" s="335" t="n">
        <f aca="false">H34-J34</f>
        <v>186.2</v>
      </c>
      <c r="L34" s="330"/>
      <c r="M34" s="262"/>
      <c r="N34" s="262" t="n">
        <v>86.8</v>
      </c>
      <c r="O34" s="262" t="n">
        <v>1</v>
      </c>
      <c r="P34" s="262" t="n">
        <v>130.2</v>
      </c>
      <c r="Q34" s="262" t="n">
        <v>112.84</v>
      </c>
      <c r="R34" s="331" t="n">
        <f aca="false">A34*F34</f>
        <v>2.1</v>
      </c>
    </row>
    <row r="35" s="1" customFormat="true" ht="12.75" hidden="false" customHeight="false" outlineLevel="0" collapsed="false">
      <c r="A35" s="262" t="n">
        <v>20</v>
      </c>
      <c r="B35" s="332" t="s">
        <v>5908</v>
      </c>
      <c r="C35" s="332" t="s">
        <v>5909</v>
      </c>
      <c r="D35" s="332" t="s">
        <v>1876</v>
      </c>
      <c r="E35" s="262"/>
      <c r="F35" s="331"/>
      <c r="G35" s="333" t="n">
        <v>86.2792</v>
      </c>
      <c r="H35" s="333" t="n">
        <f aca="false">A35*G35*(1-H9/100)</f>
        <v>1725.584</v>
      </c>
      <c r="I35" s="334" t="n">
        <v>61.628</v>
      </c>
      <c r="J35" s="334" t="n">
        <f aca="false">(A35*I35)/J9*K9</f>
        <v>1073.52</v>
      </c>
      <c r="K35" s="335" t="n">
        <f aca="false">H35-J35</f>
        <v>652.064</v>
      </c>
      <c r="L35" s="330"/>
      <c r="M35" s="262"/>
      <c r="N35" s="262" t="n">
        <v>61.628</v>
      </c>
      <c r="O35" s="262" t="n">
        <v>0.71</v>
      </c>
      <c r="P35" s="262" t="n">
        <v>92.442</v>
      </c>
      <c r="Q35" s="262" t="n">
        <v>86.2792</v>
      </c>
      <c r="R35" s="331" t="n">
        <f aca="false">A35*F35</f>
        <v>0</v>
      </c>
    </row>
    <row r="36" s="1" customFormat="true" ht="12.75" hidden="false" customHeight="false" outlineLevel="0" collapsed="false">
      <c r="A36" s="262" t="n">
        <v>5</v>
      </c>
      <c r="B36" s="332" t="s">
        <v>879</v>
      </c>
      <c r="C36" s="332" t="s">
        <v>880</v>
      </c>
      <c r="D36" s="332" t="s">
        <v>881</v>
      </c>
      <c r="E36" s="262"/>
      <c r="F36" s="331" t="n">
        <v>0.16</v>
      </c>
      <c r="G36" s="333" t="n">
        <v>72.912</v>
      </c>
      <c r="H36" s="333" t="n">
        <f aca="false">A36*G36*(1-H9/100)</f>
        <v>364.56</v>
      </c>
      <c r="I36" s="334" t="n">
        <v>52.08</v>
      </c>
      <c r="J36" s="334" t="n">
        <f aca="false">(A36*I36)/J9*K9</f>
        <v>226.8</v>
      </c>
      <c r="K36" s="335" t="n">
        <f aca="false">H36-J36</f>
        <v>137.76</v>
      </c>
      <c r="L36" s="330"/>
      <c r="M36" s="262"/>
      <c r="N36" s="262" t="n">
        <v>52.08</v>
      </c>
      <c r="O36" s="262" t="n">
        <v>0.6</v>
      </c>
      <c r="P36" s="262" t="n">
        <v>78.12</v>
      </c>
      <c r="Q36" s="262" t="n">
        <v>72.912</v>
      </c>
      <c r="R36" s="331" t="n">
        <f aca="false">A36*F36</f>
        <v>0.8</v>
      </c>
    </row>
    <row r="37" s="1" customFormat="true" ht="12.75" hidden="false" customHeight="false" outlineLevel="0" collapsed="false">
      <c r="A37" s="262" t="n">
        <v>10</v>
      </c>
      <c r="B37" s="332" t="s">
        <v>5910</v>
      </c>
      <c r="C37" s="332" t="s">
        <v>5911</v>
      </c>
      <c r="D37" s="332" t="s">
        <v>5912</v>
      </c>
      <c r="E37" s="262"/>
      <c r="F37" s="331" t="n">
        <v>0.2</v>
      </c>
      <c r="G37" s="333" t="n">
        <v>84.63</v>
      </c>
      <c r="H37" s="333" t="n">
        <f aca="false">A37*G37*(1-H9/100)</f>
        <v>846.3</v>
      </c>
      <c r="I37" s="334" t="n">
        <v>56.42</v>
      </c>
      <c r="J37" s="334" t="n">
        <f aca="false">(A37*I37)/J9*K9</f>
        <v>491.4</v>
      </c>
      <c r="K37" s="335" t="n">
        <f aca="false">H37-J37</f>
        <v>354.9</v>
      </c>
      <c r="L37" s="330"/>
      <c r="M37" s="262"/>
      <c r="N37" s="262" t="n">
        <v>56.42</v>
      </c>
      <c r="O37" s="262" t="n">
        <v>0.65</v>
      </c>
      <c r="P37" s="262" t="n">
        <v>84.63</v>
      </c>
      <c r="Q37" s="262" t="n">
        <v>84.63</v>
      </c>
      <c r="R37" s="331" t="n">
        <f aca="false">A37*F37</f>
        <v>2</v>
      </c>
    </row>
    <row r="38" s="1" customFormat="true" ht="12.75" hidden="false" customHeight="false" outlineLevel="0" collapsed="false">
      <c r="A38" s="262" t="n">
        <v>10</v>
      </c>
      <c r="B38" s="332" t="s">
        <v>5913</v>
      </c>
      <c r="C38" s="332" t="s">
        <v>5914</v>
      </c>
      <c r="D38" s="332" t="s">
        <v>901</v>
      </c>
      <c r="E38" s="262"/>
      <c r="F38" s="331" t="n">
        <v>0.29</v>
      </c>
      <c r="G38" s="333" t="n">
        <v>94.4384</v>
      </c>
      <c r="H38" s="333" t="n">
        <f aca="false">A38*G38*(1-H9/100)</f>
        <v>944.384</v>
      </c>
      <c r="I38" s="334" t="n">
        <v>59.024</v>
      </c>
      <c r="J38" s="334" t="n">
        <f aca="false">(A38*I38)/J9*K9</f>
        <v>514.08</v>
      </c>
      <c r="K38" s="335" t="n">
        <f aca="false">H38-J38</f>
        <v>430.304</v>
      </c>
      <c r="L38" s="330"/>
      <c r="M38" s="262"/>
      <c r="N38" s="262" t="n">
        <v>59.024</v>
      </c>
      <c r="O38" s="262" t="n">
        <v>0.68</v>
      </c>
      <c r="P38" s="262" t="n">
        <v>88.536</v>
      </c>
      <c r="Q38" s="262" t="n">
        <v>94.4384</v>
      </c>
      <c r="R38" s="331" t="n">
        <f aca="false">A38*F38</f>
        <v>2.9</v>
      </c>
    </row>
    <row r="39" s="1" customFormat="true" ht="12.75" hidden="false" customHeight="false" outlineLevel="0" collapsed="false">
      <c r="A39" s="262" t="n">
        <v>1</v>
      </c>
      <c r="B39" s="332" t="s">
        <v>1092</v>
      </c>
      <c r="C39" s="332" t="s">
        <v>1093</v>
      </c>
      <c r="D39" s="332" t="s">
        <v>1094</v>
      </c>
      <c r="E39" s="262"/>
      <c r="F39" s="331" t="n">
        <v>14.8</v>
      </c>
      <c r="G39" s="333" t="n">
        <v>2490.4098</v>
      </c>
      <c r="H39" s="333" t="n">
        <f aca="false">A39*G39*(1-H9/100)</f>
        <v>2490.4098</v>
      </c>
      <c r="I39" s="334" t="n">
        <v>1844.748</v>
      </c>
      <c r="J39" s="334" t="n">
        <f aca="false">(A39*I39)/J9*K9</f>
        <v>1606.716</v>
      </c>
      <c r="K39" s="335" t="n">
        <f aca="false">H39-J39</f>
        <v>883.6938</v>
      </c>
      <c r="L39" s="330"/>
      <c r="M39" s="262"/>
      <c r="N39" s="262" t="n">
        <v>1844.748</v>
      </c>
      <c r="O39" s="262" t="n">
        <v>22.04</v>
      </c>
      <c r="P39" s="262" t="n">
        <v>2767.122</v>
      </c>
      <c r="Q39" s="262" t="n">
        <v>2490.4098</v>
      </c>
      <c r="R39" s="331" t="n">
        <f aca="false">A39*F39</f>
        <v>14.8</v>
      </c>
    </row>
    <row r="40" s="1" customFormat="true" ht="12.75" hidden="false" customHeight="false" outlineLevel="0" collapsed="false">
      <c r="A40" s="262" t="n">
        <v>1</v>
      </c>
      <c r="B40" s="332" t="s">
        <v>5915</v>
      </c>
      <c r="C40" s="332" t="s">
        <v>5916</v>
      </c>
      <c r="D40" s="332" t="s">
        <v>5917</v>
      </c>
      <c r="E40" s="262"/>
      <c r="F40" s="331" t="n">
        <v>2.8</v>
      </c>
      <c r="G40" s="333" t="n">
        <v>1035.5327</v>
      </c>
      <c r="H40" s="333" t="n">
        <f aca="false">A40*G40*(1-H9/100)</f>
        <v>1035.5327</v>
      </c>
      <c r="I40" s="334" t="n">
        <v>796.5636</v>
      </c>
      <c r="J40" s="334" t="n">
        <f aca="false">(A40*I40)/J9*K9</f>
        <v>693.7812</v>
      </c>
      <c r="K40" s="335" t="n">
        <f aca="false">H40-J40</f>
        <v>341.7515</v>
      </c>
      <c r="L40" s="330"/>
      <c r="M40" s="262"/>
      <c r="N40" s="262" t="n">
        <v>796.5636</v>
      </c>
      <c r="O40" s="262" t="n">
        <v>9.66</v>
      </c>
      <c r="P40" s="262" t="n">
        <v>1194.8454</v>
      </c>
      <c r="Q40" s="262" t="n">
        <v>1035.5327</v>
      </c>
      <c r="R40" s="331" t="n">
        <f aca="false">A40*F40</f>
        <v>2.8</v>
      </c>
    </row>
    <row r="41" s="1" customFormat="true" ht="12.75" hidden="false" customHeight="false" outlineLevel="0" collapsed="false">
      <c r="A41" s="262" t="n">
        <v>1</v>
      </c>
      <c r="B41" s="332" t="s">
        <v>5918</v>
      </c>
      <c r="C41" s="332" t="s">
        <v>5916</v>
      </c>
      <c r="D41" s="332" t="s">
        <v>5917</v>
      </c>
      <c r="E41" s="262"/>
      <c r="F41" s="331" t="n">
        <v>2.8</v>
      </c>
      <c r="G41" s="333" t="n">
        <v>1035.5327</v>
      </c>
      <c r="H41" s="333" t="n">
        <f aca="false">A41*G41*(1-H9/100)</f>
        <v>1035.5327</v>
      </c>
      <c r="I41" s="334" t="n">
        <v>796.5636</v>
      </c>
      <c r="J41" s="334" t="n">
        <f aca="false">(A41*I41)/J9*K9</f>
        <v>693.7812</v>
      </c>
      <c r="K41" s="335" t="n">
        <f aca="false">H41-J41</f>
        <v>341.7515</v>
      </c>
      <c r="L41" s="330"/>
      <c r="M41" s="262"/>
      <c r="N41" s="262" t="n">
        <v>796.5636</v>
      </c>
      <c r="O41" s="262" t="n">
        <v>9.66</v>
      </c>
      <c r="P41" s="262" t="n">
        <v>1194.8454</v>
      </c>
      <c r="Q41" s="262" t="n">
        <v>1035.5327</v>
      </c>
      <c r="R41" s="331" t="n">
        <f aca="false">A41*F41</f>
        <v>2.8</v>
      </c>
    </row>
    <row r="42" s="1" customFormat="true" ht="12.75" hidden="false" customHeight="false" outlineLevel="0" collapsed="false">
      <c r="A42" s="262" t="n">
        <v>1</v>
      </c>
      <c r="B42" s="332" t="s">
        <v>5919</v>
      </c>
      <c r="C42" s="332" t="s">
        <v>5920</v>
      </c>
      <c r="D42" s="332" t="s">
        <v>5921</v>
      </c>
      <c r="E42" s="262"/>
      <c r="F42" s="331" t="n">
        <v>2.1</v>
      </c>
      <c r="G42" s="333" t="n">
        <v>662.4836</v>
      </c>
      <c r="H42" s="333" t="n">
        <f aca="false">A42*G42*(1-H9/100)</f>
        <v>662.4836</v>
      </c>
      <c r="I42" s="334" t="n">
        <v>509.6028</v>
      </c>
      <c r="J42" s="334" t="n">
        <f aca="false">(A42*I42)/J9*K9</f>
        <v>443.8476</v>
      </c>
      <c r="K42" s="335" t="n">
        <f aca="false">H42-J42</f>
        <v>218.636</v>
      </c>
      <c r="L42" s="330"/>
      <c r="M42" s="262"/>
      <c r="N42" s="262" t="n">
        <v>509.6028</v>
      </c>
      <c r="O42" s="262" t="n">
        <v>6.18</v>
      </c>
      <c r="P42" s="262" t="n">
        <v>764.4042</v>
      </c>
      <c r="Q42" s="262" t="n">
        <v>662.4836</v>
      </c>
      <c r="R42" s="331" t="n">
        <f aca="false">A42*F42</f>
        <v>2.1</v>
      </c>
    </row>
    <row r="43" s="1" customFormat="true" ht="12.75" hidden="false" customHeight="false" outlineLevel="0" collapsed="false">
      <c r="A43" s="262" t="n">
        <v>1</v>
      </c>
      <c r="B43" s="332" t="s">
        <v>5922</v>
      </c>
      <c r="C43" s="332" t="s">
        <v>5920</v>
      </c>
      <c r="D43" s="332" t="s">
        <v>5921</v>
      </c>
      <c r="E43" s="262"/>
      <c r="F43" s="331" t="n">
        <v>2.1</v>
      </c>
      <c r="G43" s="333" t="n">
        <v>662.4836</v>
      </c>
      <c r="H43" s="333" t="n">
        <f aca="false">A43*G43*(1-H9/100)</f>
        <v>662.4836</v>
      </c>
      <c r="I43" s="334" t="n">
        <v>509.6028</v>
      </c>
      <c r="J43" s="334" t="n">
        <f aca="false">(A43*I43)/J9*K9</f>
        <v>443.8476</v>
      </c>
      <c r="K43" s="335" t="n">
        <f aca="false">H43-J43</f>
        <v>218.636</v>
      </c>
      <c r="L43" s="330"/>
      <c r="M43" s="262"/>
      <c r="N43" s="262" t="n">
        <v>509.6028</v>
      </c>
      <c r="O43" s="262" t="n">
        <v>6.18</v>
      </c>
      <c r="P43" s="262" t="n">
        <v>764.4042</v>
      </c>
      <c r="Q43" s="262" t="n">
        <v>662.4836</v>
      </c>
      <c r="R43" s="331" t="n">
        <f aca="false">A43*F43</f>
        <v>2.1</v>
      </c>
    </row>
    <row r="44" s="1" customFormat="true" ht="12.75" hidden="false" customHeight="false" outlineLevel="0" collapsed="false">
      <c r="A44" s="262" t="n">
        <v>1</v>
      </c>
      <c r="B44" s="332" t="s">
        <v>5923</v>
      </c>
      <c r="C44" s="332" t="s">
        <v>5924</v>
      </c>
      <c r="D44" s="332" t="s">
        <v>5925</v>
      </c>
      <c r="E44" s="262"/>
      <c r="F44" s="331" t="n">
        <v>7.65</v>
      </c>
      <c r="G44" s="333" t="n">
        <v>2103.66</v>
      </c>
      <c r="H44" s="333" t="n">
        <f aca="false">A44*G44*(1-H9/100)</f>
        <v>2103.66</v>
      </c>
      <c r="I44" s="334" t="n">
        <v>1618.2</v>
      </c>
      <c r="J44" s="334" t="n">
        <f aca="false">(A44*I44)/J9*K9</f>
        <v>1409.4</v>
      </c>
      <c r="K44" s="335" t="n">
        <f aca="false">H44-J44</f>
        <v>694.26</v>
      </c>
      <c r="L44" s="330"/>
      <c r="M44" s="262"/>
      <c r="N44" s="262" t="n">
        <v>1618.2</v>
      </c>
      <c r="O44" s="262" t="n">
        <v>18</v>
      </c>
      <c r="P44" s="262" t="n">
        <v>2427.3</v>
      </c>
      <c r="Q44" s="262" t="n">
        <v>2103.66</v>
      </c>
      <c r="R44" s="331" t="n">
        <f aca="false">A44*F44</f>
        <v>7.65</v>
      </c>
    </row>
    <row r="45" s="1" customFormat="true" ht="12.75" hidden="false" customHeight="false" outlineLevel="0" collapsed="false">
      <c r="A45" s="262" t="n">
        <v>1</v>
      </c>
      <c r="B45" s="332" t="s">
        <v>5926</v>
      </c>
      <c r="C45" s="332" t="s">
        <v>5924</v>
      </c>
      <c r="D45" s="332" t="s">
        <v>5925</v>
      </c>
      <c r="E45" s="262"/>
      <c r="F45" s="331" t="n">
        <v>7.65</v>
      </c>
      <c r="G45" s="333" t="n">
        <v>2103.66</v>
      </c>
      <c r="H45" s="333" t="n">
        <f aca="false">A45*G45*(1-H9/100)</f>
        <v>2103.66</v>
      </c>
      <c r="I45" s="334" t="n">
        <v>1618.2</v>
      </c>
      <c r="J45" s="334" t="n">
        <f aca="false">(A45*I45)/J9*K9</f>
        <v>1409.4</v>
      </c>
      <c r="K45" s="335" t="n">
        <f aca="false">H45-J45</f>
        <v>694.26</v>
      </c>
      <c r="L45" s="330"/>
      <c r="M45" s="262"/>
      <c r="N45" s="262" t="n">
        <v>1618.2</v>
      </c>
      <c r="O45" s="262" t="n">
        <v>18</v>
      </c>
      <c r="P45" s="262" t="n">
        <v>2427.3</v>
      </c>
      <c r="Q45" s="262" t="n">
        <v>2103.66</v>
      </c>
      <c r="R45" s="331" t="n">
        <f aca="false">A45*F45</f>
        <v>7.65</v>
      </c>
    </row>
    <row r="46" s="1" customFormat="true" ht="12.75" hidden="false" customHeight="false" outlineLevel="0" collapsed="false">
      <c r="A46" s="262" t="n">
        <v>2</v>
      </c>
      <c r="B46" s="332" t="s">
        <v>5927</v>
      </c>
      <c r="C46" s="332" t="s">
        <v>5928</v>
      </c>
      <c r="D46" s="332" t="s">
        <v>5835</v>
      </c>
      <c r="E46" s="262"/>
      <c r="F46" s="331" t="n">
        <v>15.9</v>
      </c>
      <c r="G46" s="333" t="n">
        <v>4345.766</v>
      </c>
      <c r="H46" s="333" t="n">
        <f aca="false">A46*G46*(1-H9/100)</f>
        <v>8691.532</v>
      </c>
      <c r="I46" s="334" t="n">
        <v>2172.883</v>
      </c>
      <c r="J46" s="334" t="n">
        <f aca="false">(A46*I46)/J9*K9</f>
        <v>3785.022</v>
      </c>
      <c r="K46" s="335" t="n">
        <f aca="false">H46-J46</f>
        <v>4906.51</v>
      </c>
      <c r="L46" s="330"/>
      <c r="M46" s="262"/>
      <c r="N46" s="262" t="n">
        <v>2172.883</v>
      </c>
      <c r="O46" s="262" t="n">
        <v>24.17</v>
      </c>
      <c r="P46" s="262" t="n">
        <v>3259.3245</v>
      </c>
      <c r="Q46" s="262" t="n">
        <v>4345.766</v>
      </c>
      <c r="R46" s="331" t="n">
        <f aca="false">A46*F46</f>
        <v>31.8</v>
      </c>
    </row>
    <row r="47" s="1" customFormat="true" ht="12.75" hidden="false" customHeight="false" outlineLevel="0" collapsed="false">
      <c r="A47" s="262" t="n">
        <v>4</v>
      </c>
      <c r="B47" s="332" t="s">
        <v>5929</v>
      </c>
      <c r="C47" s="332" t="s">
        <v>5930</v>
      </c>
      <c r="D47" s="332" t="s">
        <v>5931</v>
      </c>
      <c r="E47" s="262"/>
      <c r="F47" s="331"/>
      <c r="G47" s="333" t="n">
        <v>110.484</v>
      </c>
      <c r="H47" s="333" t="n">
        <f aca="false">A47*G47*(1-H9/100)</f>
        <v>441.936</v>
      </c>
      <c r="I47" s="334" t="n">
        <v>92.07</v>
      </c>
      <c r="J47" s="334" t="n">
        <f aca="false">(A47*I47)/J9*K9</f>
        <v>320.76</v>
      </c>
      <c r="K47" s="335" t="n">
        <f aca="false">H47-J47</f>
        <v>121.176</v>
      </c>
      <c r="L47" s="330"/>
      <c r="M47" s="262"/>
      <c r="N47" s="262" t="n">
        <v>92.07</v>
      </c>
      <c r="O47" s="262" t="n">
        <v>1.1</v>
      </c>
      <c r="P47" s="262" t="n">
        <v>80</v>
      </c>
      <c r="Q47" s="262" t="n">
        <v>110.484</v>
      </c>
      <c r="R47" s="331" t="n">
        <f aca="false">A47*F47</f>
        <v>0</v>
      </c>
    </row>
    <row r="48" s="1" customFormat="true" ht="12.75" hidden="false" customHeight="false" outlineLevel="0" collapsed="false">
      <c r="A48" s="262" t="n">
        <v>4</v>
      </c>
      <c r="B48" s="332" t="s">
        <v>5932</v>
      </c>
      <c r="C48" s="332" t="s">
        <v>5933</v>
      </c>
      <c r="D48" s="332" t="s">
        <v>5934</v>
      </c>
      <c r="E48" s="262"/>
      <c r="F48" s="331"/>
      <c r="G48" s="333" t="n">
        <v>40.176</v>
      </c>
      <c r="H48" s="333" t="n">
        <f aca="false">A48*G48*(1-H9/100)</f>
        <v>160.704</v>
      </c>
      <c r="I48" s="334" t="n">
        <v>33.48</v>
      </c>
      <c r="J48" s="334" t="n">
        <f aca="false">(A48*I48)/J9*K9</f>
        <v>116.64</v>
      </c>
      <c r="K48" s="335" t="n">
        <f aca="false">H48-J48</f>
        <v>44.064</v>
      </c>
      <c r="L48" s="330"/>
      <c r="M48" s="262"/>
      <c r="N48" s="262" t="n">
        <v>33.48</v>
      </c>
      <c r="O48" s="262" t="n">
        <v>0.4</v>
      </c>
      <c r="P48" s="262" t="n">
        <v>50.22</v>
      </c>
      <c r="Q48" s="262" t="n">
        <v>40.176</v>
      </c>
      <c r="R48" s="331" t="n">
        <f aca="false">A48*F48</f>
        <v>0</v>
      </c>
    </row>
    <row r="49" s="1" customFormat="true" ht="12.75" hidden="false" customHeight="false" outlineLevel="0" collapsed="false">
      <c r="A49" s="262" t="n">
        <v>10</v>
      </c>
      <c r="B49" s="332" t="s">
        <v>5935</v>
      </c>
      <c r="C49" s="332" t="s">
        <v>5936</v>
      </c>
      <c r="D49" s="332" t="s">
        <v>5937</v>
      </c>
      <c r="E49" s="262"/>
      <c r="F49" s="331"/>
      <c r="G49" s="333" t="n">
        <v>81.3564</v>
      </c>
      <c r="H49" s="333" t="n">
        <f aca="false">A49*G49*(1-H9/100)</f>
        <v>813.564</v>
      </c>
      <c r="I49" s="334" t="n">
        <v>60.264</v>
      </c>
      <c r="J49" s="334" t="n">
        <f aca="false">(A49*I49)/J9*K9</f>
        <v>524.88</v>
      </c>
      <c r="K49" s="335" t="n">
        <f aca="false">H49-J49</f>
        <v>288.684</v>
      </c>
      <c r="L49" s="330"/>
      <c r="M49" s="262"/>
      <c r="N49" s="262" t="n">
        <v>60.264</v>
      </c>
      <c r="O49" s="262" t="n">
        <v>0.72</v>
      </c>
      <c r="P49" s="262" t="n">
        <v>90.396</v>
      </c>
      <c r="Q49" s="262" t="n">
        <v>81.3564</v>
      </c>
      <c r="R49" s="331" t="n">
        <f aca="false">A49*F49</f>
        <v>0</v>
      </c>
    </row>
    <row r="50" s="1" customFormat="true" ht="12.75" hidden="false" customHeight="false" outlineLevel="0" collapsed="false">
      <c r="A50" s="262" t="n">
        <v>10</v>
      </c>
      <c r="B50" s="332" t="s">
        <v>5938</v>
      </c>
      <c r="C50" s="332" t="s">
        <v>5939</v>
      </c>
      <c r="D50" s="332" t="s">
        <v>5940</v>
      </c>
      <c r="E50" s="262"/>
      <c r="F50" s="331"/>
      <c r="G50" s="333" t="n">
        <v>136.0125</v>
      </c>
      <c r="H50" s="333" t="n">
        <f aca="false">A50*G50*(1-H9/100)</f>
        <v>1360.125</v>
      </c>
      <c r="I50" s="334" t="n">
        <v>104.625</v>
      </c>
      <c r="J50" s="334" t="n">
        <f aca="false">(A50*I50)/J9*K9</f>
        <v>911.25</v>
      </c>
      <c r="K50" s="335" t="n">
        <f aca="false">H50-J50</f>
        <v>448.875</v>
      </c>
      <c r="L50" s="330"/>
      <c r="M50" s="262"/>
      <c r="N50" s="262" t="n">
        <v>104.625</v>
      </c>
      <c r="O50" s="262" t="n">
        <v>1.25</v>
      </c>
      <c r="P50" s="262" t="n">
        <v>146.475</v>
      </c>
      <c r="Q50" s="262" t="n">
        <v>136.0125</v>
      </c>
      <c r="R50" s="331" t="n">
        <f aca="false">A50*F50</f>
        <v>0</v>
      </c>
    </row>
    <row r="51" s="1" customFormat="true" ht="12.75" hidden="false" customHeight="false" outlineLevel="0" collapsed="false">
      <c r="A51" s="262" t="n">
        <v>1</v>
      </c>
      <c r="B51" s="332" t="s">
        <v>1281</v>
      </c>
      <c r="C51" s="332" t="s">
        <v>1108</v>
      </c>
      <c r="D51" s="332" t="s">
        <v>1179</v>
      </c>
      <c r="E51" s="262"/>
      <c r="F51" s="331" t="n">
        <v>16</v>
      </c>
      <c r="G51" s="333" t="n">
        <v>5529.16</v>
      </c>
      <c r="H51" s="333" t="n">
        <f aca="false">A51*G51*(1-H9/100)</f>
        <v>5529.16</v>
      </c>
      <c r="I51" s="334" t="n">
        <v>4253.2</v>
      </c>
      <c r="J51" s="334" t="n">
        <f aca="false">(A51*I51)/J9*K9</f>
        <v>3704.4</v>
      </c>
      <c r="K51" s="335" t="n">
        <f aca="false">H51-J51</f>
        <v>1824.76</v>
      </c>
      <c r="L51" s="330"/>
      <c r="M51" s="262"/>
      <c r="N51" s="262" t="n">
        <v>4253.2</v>
      </c>
      <c r="O51" s="262" t="n">
        <v>49</v>
      </c>
      <c r="P51" s="262" t="n">
        <v>3500</v>
      </c>
      <c r="Q51" s="262" t="n">
        <v>5529.16</v>
      </c>
      <c r="R51" s="331" t="n">
        <f aca="false">A51*F51</f>
        <v>16</v>
      </c>
    </row>
    <row r="52" s="1" customFormat="true" ht="12.75" hidden="false" customHeight="false" outlineLevel="0" collapsed="false">
      <c r="A52" s="262" t="n">
        <v>1</v>
      </c>
      <c r="B52" s="332" t="s">
        <v>1110</v>
      </c>
      <c r="C52" s="332" t="s">
        <v>1108</v>
      </c>
      <c r="D52" s="332" t="s">
        <v>1111</v>
      </c>
      <c r="E52" s="262"/>
      <c r="F52" s="331" t="n">
        <v>13</v>
      </c>
      <c r="G52" s="333" t="n">
        <v>4733.235</v>
      </c>
      <c r="H52" s="333" t="n">
        <f aca="false">A52*G52*(1-H9/100)</f>
        <v>4733.235</v>
      </c>
      <c r="I52" s="334" t="n">
        <v>3640.95</v>
      </c>
      <c r="J52" s="334" t="n">
        <f aca="false">(A52*I52)/J9*K9</f>
        <v>3171.15</v>
      </c>
      <c r="K52" s="335" t="n">
        <f aca="false">H52-J52</f>
        <v>1562.085</v>
      </c>
      <c r="L52" s="330"/>
      <c r="M52" s="262"/>
      <c r="N52" s="262" t="n">
        <v>3640.95</v>
      </c>
      <c r="O52" s="262" t="n">
        <v>40.5</v>
      </c>
      <c r="P52" s="262" t="n">
        <v>3500</v>
      </c>
      <c r="Q52" s="262" t="n">
        <v>4733.235</v>
      </c>
      <c r="R52" s="331" t="n">
        <f aca="false">A52*F52</f>
        <v>13</v>
      </c>
    </row>
    <row r="53" s="1" customFormat="true" ht="12.75" hidden="false" customHeight="false" outlineLevel="0" collapsed="false">
      <c r="A53" s="262" t="n">
        <v>2</v>
      </c>
      <c r="B53" s="332" t="s">
        <v>1114</v>
      </c>
      <c r="C53" s="332" t="s">
        <v>1115</v>
      </c>
      <c r="D53" s="332" t="s">
        <v>1186</v>
      </c>
      <c r="E53" s="262"/>
      <c r="F53" s="331" t="n">
        <v>18.5</v>
      </c>
      <c r="G53" s="333" t="n">
        <v>5259.15</v>
      </c>
      <c r="H53" s="333" t="n">
        <f aca="false">A53*G53*(1-H9/100)</f>
        <v>10518.3</v>
      </c>
      <c r="I53" s="334" t="n">
        <v>4045.5</v>
      </c>
      <c r="J53" s="334" t="n">
        <f aca="false">(A53*I53)/J9*K9</f>
        <v>7047</v>
      </c>
      <c r="K53" s="335" t="n">
        <f aca="false">H53-J53</f>
        <v>3471.3</v>
      </c>
      <c r="L53" s="330"/>
      <c r="M53" s="262"/>
      <c r="N53" s="262" t="n">
        <v>4045.5</v>
      </c>
      <c r="O53" s="262" t="n">
        <v>45</v>
      </c>
      <c r="P53" s="262" t="n">
        <v>4500</v>
      </c>
      <c r="Q53" s="262" t="n">
        <v>5259.15</v>
      </c>
      <c r="R53" s="331" t="n">
        <f aca="false">A53*F53</f>
        <v>37</v>
      </c>
    </row>
    <row r="54" s="1" customFormat="true" ht="12.75" hidden="false" customHeight="false" outlineLevel="0" collapsed="false">
      <c r="A54" s="262" t="n">
        <v>1</v>
      </c>
      <c r="B54" s="332" t="s">
        <v>1119</v>
      </c>
      <c r="C54" s="332" t="s">
        <v>1115</v>
      </c>
      <c r="D54" s="332" t="s">
        <v>1120</v>
      </c>
      <c r="E54" s="262"/>
      <c r="F54" s="331" t="n">
        <v>18</v>
      </c>
      <c r="G54" s="333" t="n">
        <v>5582.79</v>
      </c>
      <c r="H54" s="333" t="n">
        <f aca="false">A54*G54*(1-H9/100)</f>
        <v>5582.79</v>
      </c>
      <c r="I54" s="334" t="n">
        <v>4854.6</v>
      </c>
      <c r="J54" s="334" t="n">
        <f aca="false">(A54*I54)/J9*K9</f>
        <v>4228.2</v>
      </c>
      <c r="K54" s="335" t="n">
        <f aca="false">H54-J54</f>
        <v>1354.59</v>
      </c>
      <c r="L54" s="330"/>
      <c r="M54" s="262"/>
      <c r="N54" s="262" t="n">
        <v>4854.6</v>
      </c>
      <c r="O54" s="262" t="n">
        <v>54</v>
      </c>
      <c r="P54" s="262" t="n">
        <v>4500</v>
      </c>
      <c r="Q54" s="262" t="n">
        <v>5582.79</v>
      </c>
      <c r="R54" s="331" t="n">
        <f aca="false">A54*F54</f>
        <v>18</v>
      </c>
    </row>
    <row r="55" s="1" customFormat="true" ht="12.75" hidden="false" customHeight="false" outlineLevel="0" collapsed="false">
      <c r="A55" s="262" t="n">
        <v>1</v>
      </c>
      <c r="B55" s="332" t="s">
        <v>5941</v>
      </c>
      <c r="C55" s="332" t="s">
        <v>1831</v>
      </c>
      <c r="D55" s="332" t="s">
        <v>5942</v>
      </c>
      <c r="E55" s="262"/>
      <c r="F55" s="331" t="n">
        <v>15</v>
      </c>
      <c r="G55" s="333" t="n">
        <v>5411.98</v>
      </c>
      <c r="H55" s="333" t="n">
        <f aca="false">A55*G55*(1-H9/100)</f>
        <v>5411.98</v>
      </c>
      <c r="I55" s="334" t="n">
        <v>3732.4</v>
      </c>
      <c r="J55" s="334" t="n">
        <f aca="false">(A55*I55)/J9*K9</f>
        <v>3250.8</v>
      </c>
      <c r="K55" s="335" t="n">
        <f aca="false">H55-J55</f>
        <v>2161.18</v>
      </c>
      <c r="L55" s="330"/>
      <c r="M55" s="262"/>
      <c r="N55" s="262" t="n">
        <v>3732.4</v>
      </c>
      <c r="O55" s="262" t="n">
        <v>43</v>
      </c>
      <c r="P55" s="262" t="n">
        <v>4500</v>
      </c>
      <c r="Q55" s="262" t="n">
        <v>5411.98</v>
      </c>
      <c r="R55" s="331" t="n">
        <f aca="false">A55*F55</f>
        <v>15</v>
      </c>
    </row>
    <row r="56" s="1" customFormat="true" ht="12.75" hidden="false" customHeight="false" outlineLevel="0" collapsed="false">
      <c r="A56" s="262" t="n">
        <v>1</v>
      </c>
      <c r="B56" s="332" t="s">
        <v>5943</v>
      </c>
      <c r="C56" s="332" t="s">
        <v>5421</v>
      </c>
      <c r="D56" s="332" t="s">
        <v>5944</v>
      </c>
      <c r="E56" s="262"/>
      <c r="F56" s="331" t="n">
        <v>9</v>
      </c>
      <c r="G56" s="333" t="n">
        <v>4964.96</v>
      </c>
      <c r="H56" s="333" t="n">
        <f aca="false">A56*G56*(1-H9/100)</f>
        <v>4964.96</v>
      </c>
      <c r="I56" s="334" t="n">
        <v>3819.2</v>
      </c>
      <c r="J56" s="334" t="n">
        <f aca="false">(A56*I56)/J9*K9</f>
        <v>3326.4</v>
      </c>
      <c r="K56" s="335" t="n">
        <f aca="false">H56-J56</f>
        <v>1638.56</v>
      </c>
      <c r="L56" s="330"/>
      <c r="M56" s="262"/>
      <c r="N56" s="262" t="n">
        <v>3819.2</v>
      </c>
      <c r="O56" s="262" t="n">
        <v>44</v>
      </c>
      <c r="P56" s="262" t="n">
        <v>3800</v>
      </c>
      <c r="Q56" s="262" t="n">
        <v>4964.96</v>
      </c>
      <c r="R56" s="331" t="n">
        <f aca="false">A56*F56</f>
        <v>9</v>
      </c>
    </row>
    <row r="57" s="1" customFormat="true" ht="12.75" hidden="false" customHeight="false" outlineLevel="0" collapsed="false">
      <c r="A57" s="262" t="n">
        <v>2</v>
      </c>
      <c r="B57" s="332" t="s">
        <v>5945</v>
      </c>
      <c r="C57" s="332" t="s">
        <v>1126</v>
      </c>
      <c r="D57" s="332" t="s">
        <v>4460</v>
      </c>
      <c r="E57" s="262"/>
      <c r="F57" s="331" t="n">
        <v>5</v>
      </c>
      <c r="G57" s="333" t="n">
        <v>3101.55</v>
      </c>
      <c r="H57" s="333" t="n">
        <f aca="false">A57*G57*(1-H9/100)</f>
        <v>6203.1</v>
      </c>
      <c r="I57" s="334" t="n">
        <v>2067.7</v>
      </c>
      <c r="J57" s="334" t="n">
        <f aca="false">(A57*I57)/J9*K9</f>
        <v>3601.8</v>
      </c>
      <c r="K57" s="335" t="n">
        <f aca="false">H57-J57</f>
        <v>2601.3</v>
      </c>
      <c r="L57" s="330"/>
      <c r="M57" s="262"/>
      <c r="N57" s="262" t="n">
        <v>2067.7</v>
      </c>
      <c r="O57" s="262" t="n">
        <v>23</v>
      </c>
      <c r="P57" s="262" t="n">
        <v>2400</v>
      </c>
      <c r="Q57" s="262" t="n">
        <v>3101.55</v>
      </c>
      <c r="R57" s="331" t="n">
        <f aca="false">A57*F57</f>
        <v>10</v>
      </c>
    </row>
    <row r="58" s="1" customFormat="true" ht="12.75" hidden="false" customHeight="false" outlineLevel="0" collapsed="false">
      <c r="A58" s="262" t="n">
        <v>2</v>
      </c>
      <c r="B58" s="332" t="s">
        <v>1135</v>
      </c>
      <c r="C58" s="332" t="s">
        <v>1136</v>
      </c>
      <c r="D58" s="332" t="s">
        <v>1137</v>
      </c>
      <c r="E58" s="262"/>
      <c r="F58" s="331" t="n">
        <v>9</v>
      </c>
      <c r="G58" s="333" t="n">
        <v>4369.14</v>
      </c>
      <c r="H58" s="333" t="n">
        <f aca="false">A58*G58*(1-H9/100)</f>
        <v>8738.28</v>
      </c>
      <c r="I58" s="334" t="n">
        <v>3236.4</v>
      </c>
      <c r="J58" s="334" t="n">
        <f aca="false">(A58*I58)/J9*K9</f>
        <v>5637.6</v>
      </c>
      <c r="K58" s="335" t="n">
        <f aca="false">H58-J58</f>
        <v>3100.68</v>
      </c>
      <c r="L58" s="330"/>
      <c r="M58" s="262"/>
      <c r="N58" s="262" t="n">
        <v>3236.4</v>
      </c>
      <c r="O58" s="262" t="n">
        <v>36</v>
      </c>
      <c r="P58" s="262" t="n">
        <v>3500</v>
      </c>
      <c r="Q58" s="262" t="n">
        <v>4369.14</v>
      </c>
      <c r="R58" s="331" t="n">
        <f aca="false">A58*F58</f>
        <v>18</v>
      </c>
    </row>
    <row r="59" s="1" customFormat="true" ht="12.75" hidden="false" customHeight="false" outlineLevel="0" collapsed="false">
      <c r="A59" s="262" t="n">
        <v>2</v>
      </c>
      <c r="B59" s="332" t="s">
        <v>1138</v>
      </c>
      <c r="C59" s="332" t="s">
        <v>1136</v>
      </c>
      <c r="D59" s="332" t="s">
        <v>1139</v>
      </c>
      <c r="E59" s="262"/>
      <c r="F59" s="331" t="n">
        <v>9.8</v>
      </c>
      <c r="G59" s="333" t="n">
        <v>4270.25</v>
      </c>
      <c r="H59" s="333" t="n">
        <f aca="false">A59*G59*(1-H9/100)</f>
        <v>8540.5</v>
      </c>
      <c r="I59" s="334" t="n">
        <v>3416.2</v>
      </c>
      <c r="J59" s="334" t="n">
        <f aca="false">(A59*I59)/J9*K9</f>
        <v>5950.8</v>
      </c>
      <c r="K59" s="335" t="n">
        <f aca="false">H59-J59</f>
        <v>2589.7</v>
      </c>
      <c r="L59" s="330"/>
      <c r="M59" s="262"/>
      <c r="N59" s="262" t="n">
        <v>3416.2</v>
      </c>
      <c r="O59" s="262" t="n">
        <v>38</v>
      </c>
      <c r="P59" s="262" t="n">
        <v>3500</v>
      </c>
      <c r="Q59" s="262" t="n">
        <v>4270.25</v>
      </c>
      <c r="R59" s="331" t="n">
        <f aca="false">A59*F59</f>
        <v>19.6</v>
      </c>
    </row>
    <row r="60" s="1" customFormat="true" ht="12.75" hidden="false" customHeight="false" outlineLevel="0" collapsed="false">
      <c r="A60" s="262" t="n">
        <v>1</v>
      </c>
      <c r="B60" s="332" t="s">
        <v>5946</v>
      </c>
      <c r="C60" s="332" t="s">
        <v>3465</v>
      </c>
      <c r="D60" s="332" t="s">
        <v>5947</v>
      </c>
      <c r="E60" s="262"/>
      <c r="F60" s="331"/>
      <c r="G60" s="333" t="n">
        <v>2854.17</v>
      </c>
      <c r="H60" s="333" t="n">
        <f aca="false">A60*G60*(1-H9/100)</f>
        <v>2854.17</v>
      </c>
      <c r="I60" s="334" t="n">
        <v>2594.7</v>
      </c>
      <c r="J60" s="334" t="n">
        <f aca="false">(A60*I60)/J9*K9</f>
        <v>2259.9</v>
      </c>
      <c r="K60" s="335" t="n">
        <f aca="false">H60-J60</f>
        <v>594.270000000001</v>
      </c>
      <c r="L60" s="330"/>
      <c r="M60" s="262"/>
      <c r="N60" s="262" t="n">
        <v>2594.7</v>
      </c>
      <c r="O60" s="262" t="n">
        <v>31</v>
      </c>
      <c r="P60" s="262" t="n">
        <v>2762.1</v>
      </c>
      <c r="Q60" s="262" t="n">
        <v>2854.17</v>
      </c>
      <c r="R60" s="331" t="n">
        <f aca="false">A60*F60</f>
        <v>0</v>
      </c>
    </row>
    <row r="61" s="1" customFormat="true" ht="12.75" hidden="false" customHeight="false" outlineLevel="0" collapsed="false">
      <c r="A61" s="262" t="n">
        <v>2</v>
      </c>
      <c r="B61" s="332" t="s">
        <v>1241</v>
      </c>
      <c r="C61" s="332" t="s">
        <v>1242</v>
      </c>
      <c r="D61" s="332" t="s">
        <v>856</v>
      </c>
      <c r="E61" s="262"/>
      <c r="F61" s="331" t="n">
        <v>0.35</v>
      </c>
      <c r="G61" s="333" t="n">
        <v>1384.46</v>
      </c>
      <c r="H61" s="333" t="n">
        <f aca="false">A61*G61*(1-H9/100)</f>
        <v>2768.92</v>
      </c>
      <c r="I61" s="334" t="n">
        <v>988.9</v>
      </c>
      <c r="J61" s="334" t="n">
        <f aca="false">(A61*I61)/J9*K9</f>
        <v>1722.6</v>
      </c>
      <c r="K61" s="335" t="n">
        <f aca="false">H61-J61</f>
        <v>1046.32</v>
      </c>
      <c r="L61" s="330"/>
      <c r="M61" s="262"/>
      <c r="N61" s="262" t="n">
        <v>988.9</v>
      </c>
      <c r="O61" s="262" t="n">
        <v>11</v>
      </c>
      <c r="P61" s="262" t="n">
        <v>1200</v>
      </c>
      <c r="Q61" s="262" t="n">
        <v>1384.46</v>
      </c>
      <c r="R61" s="331" t="n">
        <f aca="false">A61*F61</f>
        <v>0.7</v>
      </c>
    </row>
    <row r="62" s="1" customFormat="true" ht="12.75" hidden="false" customHeight="false" outlineLevel="0" collapsed="false">
      <c r="A62" s="262" t="n">
        <v>1</v>
      </c>
      <c r="B62" s="332" t="s">
        <v>1259</v>
      </c>
      <c r="C62" s="332" t="s">
        <v>1260</v>
      </c>
      <c r="D62" s="332" t="s">
        <v>5948</v>
      </c>
      <c r="E62" s="262"/>
      <c r="F62" s="331"/>
      <c r="G62" s="333" t="n">
        <v>755.16</v>
      </c>
      <c r="H62" s="333" t="n">
        <f aca="false">A62*G62*(1-H9/100)</f>
        <v>755.16</v>
      </c>
      <c r="I62" s="334" t="n">
        <v>539.4</v>
      </c>
      <c r="J62" s="334" t="n">
        <f aca="false">(A62*I62)/J9*K9</f>
        <v>469.8</v>
      </c>
      <c r="K62" s="335" t="n">
        <f aca="false">H62-J62</f>
        <v>285.36</v>
      </c>
      <c r="L62" s="330"/>
      <c r="M62" s="262"/>
      <c r="N62" s="262" t="n">
        <v>539.4</v>
      </c>
      <c r="O62" s="262" t="n">
        <v>6</v>
      </c>
      <c r="P62" s="262" t="n">
        <v>800</v>
      </c>
      <c r="Q62" s="262" t="n">
        <v>755.16</v>
      </c>
      <c r="R62" s="331" t="n">
        <f aca="false">A62*F62</f>
        <v>0</v>
      </c>
    </row>
    <row r="63" s="1" customFormat="true" ht="12.75" hidden="false" customHeight="false" outlineLevel="0" collapsed="false">
      <c r="A63" s="262" t="n">
        <v>1</v>
      </c>
      <c r="B63" s="332" t="s">
        <v>1244</v>
      </c>
      <c r="C63" s="332" t="s">
        <v>1245</v>
      </c>
      <c r="D63" s="332" t="s">
        <v>5949</v>
      </c>
      <c r="E63" s="262"/>
      <c r="F63" s="331"/>
      <c r="G63" s="333" t="n">
        <v>669.6</v>
      </c>
      <c r="H63" s="333" t="n">
        <f aca="false">A63*G63*(1-H9/100)</f>
        <v>669.6</v>
      </c>
      <c r="I63" s="334" t="n">
        <v>334.8</v>
      </c>
      <c r="J63" s="334" t="n">
        <f aca="false">(A63*I63)/J9*K9</f>
        <v>291.6</v>
      </c>
      <c r="K63" s="335" t="n">
        <f aca="false">H63-J63</f>
        <v>378</v>
      </c>
      <c r="L63" s="330"/>
      <c r="M63" s="262"/>
      <c r="N63" s="262" t="n">
        <v>334.8</v>
      </c>
      <c r="O63" s="262" t="n">
        <v>4</v>
      </c>
      <c r="P63" s="262" t="n">
        <v>600</v>
      </c>
      <c r="Q63" s="262" t="n">
        <v>669.6</v>
      </c>
      <c r="R63" s="331" t="n">
        <f aca="false">A63*F63</f>
        <v>0</v>
      </c>
    </row>
    <row r="64" s="1" customFormat="true" ht="12.75" hidden="false" customHeight="false" outlineLevel="0" collapsed="false">
      <c r="A64" s="262" t="n">
        <v>1</v>
      </c>
      <c r="B64" s="332" t="s">
        <v>1251</v>
      </c>
      <c r="C64" s="332" t="s">
        <v>1252</v>
      </c>
      <c r="D64" s="332" t="s">
        <v>1253</v>
      </c>
      <c r="E64" s="262"/>
      <c r="F64" s="331"/>
      <c r="G64" s="333" t="n">
        <v>450</v>
      </c>
      <c r="H64" s="333" t="n">
        <f aca="false">A64*G64*(1-H9/100)</f>
        <v>450</v>
      </c>
      <c r="I64" s="334"/>
      <c r="J64" s="334" t="n">
        <f aca="false">(A64*I64)/J9*K9</f>
        <v>0</v>
      </c>
      <c r="K64" s="335" t="n">
        <f aca="false">H64-J64</f>
        <v>450</v>
      </c>
      <c r="L64" s="330"/>
      <c r="M64" s="262"/>
      <c r="N64" s="262"/>
      <c r="O64" s="262"/>
      <c r="P64" s="262" t="n">
        <v>800</v>
      </c>
      <c r="Q64" s="262" t="n">
        <v>450</v>
      </c>
      <c r="R64" s="331" t="n">
        <f aca="false">A64*F64</f>
        <v>0</v>
      </c>
    </row>
    <row r="65" s="1" customFormat="true" ht="12.75" hidden="false" customHeight="false" outlineLevel="0" collapsed="false">
      <c r="A65" s="262" t="n">
        <v>1</v>
      </c>
      <c r="B65" s="332" t="s">
        <v>5950</v>
      </c>
      <c r="C65" s="332" t="s">
        <v>1636</v>
      </c>
      <c r="D65" s="332" t="s">
        <v>5951</v>
      </c>
      <c r="E65" s="262"/>
      <c r="F65" s="331"/>
      <c r="G65" s="333" t="n">
        <v>3209.895</v>
      </c>
      <c r="H65" s="333" t="n">
        <f aca="false">A65*G65*(1-H9/100)</f>
        <v>3209.895</v>
      </c>
      <c r="I65" s="334" t="n">
        <v>2469.15</v>
      </c>
      <c r="J65" s="334" t="n">
        <f aca="false">(A65*I65)/J9*K9</f>
        <v>2150.55</v>
      </c>
      <c r="K65" s="335" t="n">
        <f aca="false">H65-J65</f>
        <v>1059.345</v>
      </c>
      <c r="L65" s="330"/>
      <c r="M65" s="262"/>
      <c r="N65" s="262" t="n">
        <v>2469.15</v>
      </c>
      <c r="O65" s="262" t="n">
        <v>29.5</v>
      </c>
      <c r="P65" s="262" t="n">
        <v>2500</v>
      </c>
      <c r="Q65" s="262" t="n">
        <v>3209.895</v>
      </c>
      <c r="R65" s="331" t="n">
        <f aca="false">A65*F65</f>
        <v>0</v>
      </c>
    </row>
    <row r="66" s="1" customFormat="true" ht="12.75" hidden="false" customHeight="false" outlineLevel="0" collapsed="false">
      <c r="A66" s="262" t="n">
        <v>3</v>
      </c>
      <c r="B66" s="332" t="s">
        <v>5952</v>
      </c>
      <c r="C66" s="332" t="s">
        <v>1636</v>
      </c>
      <c r="D66" s="332" t="s">
        <v>5953</v>
      </c>
      <c r="E66" s="262"/>
      <c r="F66" s="331"/>
      <c r="G66" s="333" t="n">
        <v>3209.895</v>
      </c>
      <c r="H66" s="333" t="n">
        <f aca="false">A66*G66*(1-H9/100)</f>
        <v>9629.685</v>
      </c>
      <c r="I66" s="334" t="n">
        <v>2469.15</v>
      </c>
      <c r="J66" s="334" t="n">
        <f aca="false">(A66*I66)/J9*K9</f>
        <v>6451.65</v>
      </c>
      <c r="K66" s="335" t="n">
        <f aca="false">H66-J66</f>
        <v>3178.035</v>
      </c>
      <c r="L66" s="330"/>
      <c r="M66" s="262"/>
      <c r="N66" s="262" t="n">
        <v>2469.15</v>
      </c>
      <c r="O66" s="262" t="n">
        <v>29.5</v>
      </c>
      <c r="P66" s="262" t="n">
        <v>2500</v>
      </c>
      <c r="Q66" s="262" t="n">
        <v>3209.895</v>
      </c>
      <c r="R66" s="331" t="n">
        <f aca="false">A66*F66</f>
        <v>0</v>
      </c>
    </row>
    <row r="67" s="1" customFormat="true" ht="12.75" hidden="false" customHeight="false" outlineLevel="0" collapsed="false">
      <c r="A67" s="262" t="n">
        <v>2</v>
      </c>
      <c r="B67" s="332" t="s">
        <v>5954</v>
      </c>
      <c r="C67" s="332" t="s">
        <v>2381</v>
      </c>
      <c r="D67" s="332" t="s">
        <v>5955</v>
      </c>
      <c r="E67" s="262"/>
      <c r="F67" s="331"/>
      <c r="G67" s="333" t="n">
        <v>3038</v>
      </c>
      <c r="H67" s="333" t="n">
        <f aca="false">A67*G67*(1-H9/100)</f>
        <v>6076</v>
      </c>
      <c r="I67" s="334" t="n">
        <v>2430.4</v>
      </c>
      <c r="J67" s="334" t="n">
        <f aca="false">(A67*I67)/J9*K9</f>
        <v>4233.6</v>
      </c>
      <c r="K67" s="335" t="n">
        <f aca="false">H67-J67</f>
        <v>1842.4</v>
      </c>
      <c r="L67" s="330"/>
      <c r="M67" s="262"/>
      <c r="N67" s="262" t="n">
        <v>2430.4</v>
      </c>
      <c r="O67" s="262" t="n">
        <v>28</v>
      </c>
      <c r="P67" s="262" t="n">
        <v>2500</v>
      </c>
      <c r="Q67" s="262" t="n">
        <v>3038</v>
      </c>
      <c r="R67" s="331" t="n">
        <f aca="false">A67*F67</f>
        <v>0</v>
      </c>
    </row>
    <row r="68" s="1" customFormat="true" ht="12.75" hidden="false" customHeight="false" outlineLevel="0" collapsed="false">
      <c r="A68" s="262" t="n">
        <v>2</v>
      </c>
      <c r="B68" s="332" t="s">
        <v>5956</v>
      </c>
      <c r="C68" s="332" t="s">
        <v>2381</v>
      </c>
      <c r="D68" s="332" t="s">
        <v>5957</v>
      </c>
      <c r="E68" s="262"/>
      <c r="F68" s="331"/>
      <c r="G68" s="333" t="n">
        <v>1627.5</v>
      </c>
      <c r="H68" s="333" t="n">
        <f aca="false">A68*G68*(1-H9/100)</f>
        <v>3255</v>
      </c>
      <c r="I68" s="334" t="n">
        <v>1302</v>
      </c>
      <c r="J68" s="334" t="n">
        <f aca="false">(A68*I68)/J9*K9</f>
        <v>2268</v>
      </c>
      <c r="K68" s="335" t="n">
        <f aca="false">H68-J68</f>
        <v>987</v>
      </c>
      <c r="L68" s="330"/>
      <c r="M68" s="262"/>
      <c r="N68" s="262" t="n">
        <v>1302</v>
      </c>
      <c r="O68" s="262" t="n">
        <v>15</v>
      </c>
      <c r="P68" s="262" t="n">
        <v>1500</v>
      </c>
      <c r="Q68" s="262" t="n">
        <v>1627.5</v>
      </c>
      <c r="R68" s="331" t="n">
        <f aca="false">A68*F68</f>
        <v>0</v>
      </c>
    </row>
    <row r="69" s="1" customFormat="true" ht="12.75" hidden="false" customHeight="false" outlineLevel="0" collapsed="false">
      <c r="A69" s="262" t="n">
        <v>1</v>
      </c>
      <c r="B69" s="332" t="s">
        <v>5958</v>
      </c>
      <c r="C69" s="332" t="s">
        <v>2381</v>
      </c>
      <c r="D69" s="332" t="s">
        <v>5959</v>
      </c>
      <c r="E69" s="262"/>
      <c r="F69" s="331"/>
      <c r="G69" s="333" t="n">
        <v>1743.75</v>
      </c>
      <c r="H69" s="333" t="n">
        <f aca="false">A69*G69*(1-H9/100)</f>
        <v>1743.75</v>
      </c>
      <c r="I69" s="334" t="n">
        <v>1395</v>
      </c>
      <c r="J69" s="334" t="n">
        <f aca="false">(A69*I69)/J9*K9</f>
        <v>1215</v>
      </c>
      <c r="K69" s="335" t="n">
        <f aca="false">H69-J69</f>
        <v>528.75</v>
      </c>
      <c r="L69" s="330"/>
      <c r="M69" s="262"/>
      <c r="N69" s="262" t="n">
        <v>1395</v>
      </c>
      <c r="O69" s="262" t="n">
        <v>15</v>
      </c>
      <c r="P69" s="262" t="n">
        <v>1500</v>
      </c>
      <c r="Q69" s="262" t="n">
        <v>1743.75</v>
      </c>
      <c r="R69" s="331" t="n">
        <f aca="false">A69*F69</f>
        <v>0</v>
      </c>
    </row>
    <row r="70" s="1" customFormat="true" ht="12.75" hidden="false" customHeight="false" outlineLevel="0" collapsed="false">
      <c r="A70" s="262" t="n">
        <v>1</v>
      </c>
      <c r="B70" s="332" t="s">
        <v>5960</v>
      </c>
      <c r="C70" s="332" t="s">
        <v>3501</v>
      </c>
      <c r="D70" s="332" t="s">
        <v>5961</v>
      </c>
      <c r="E70" s="262"/>
      <c r="F70" s="331"/>
      <c r="G70" s="333" t="n">
        <v>2008.8</v>
      </c>
      <c r="H70" s="333" t="n">
        <f aca="false">A70*G70*(1-H9/100)</f>
        <v>2008.8</v>
      </c>
      <c r="I70" s="334" t="n">
        <v>1488</v>
      </c>
      <c r="J70" s="334" t="n">
        <f aca="false">(A70*I70)/J9*K9</f>
        <v>1296</v>
      </c>
      <c r="K70" s="335" t="n">
        <f aca="false">H70-J70</f>
        <v>712.8</v>
      </c>
      <c r="L70" s="330"/>
      <c r="M70" s="262"/>
      <c r="N70" s="262" t="n">
        <v>1488</v>
      </c>
      <c r="O70" s="262" t="n">
        <v>16</v>
      </c>
      <c r="P70" s="262" t="n">
        <v>2500</v>
      </c>
      <c r="Q70" s="262" t="n">
        <v>2008.8</v>
      </c>
      <c r="R70" s="331" t="n">
        <f aca="false">A70*F70</f>
        <v>0</v>
      </c>
    </row>
    <row r="71" s="1" customFormat="true" ht="12.75" hidden="false" customHeight="false" outlineLevel="0" collapsed="false">
      <c r="A71" s="262" t="n">
        <v>1</v>
      </c>
      <c r="B71" s="332" t="s">
        <v>1649</v>
      </c>
      <c r="C71" s="332" t="s">
        <v>1650</v>
      </c>
      <c r="D71" s="332" t="s">
        <v>5962</v>
      </c>
      <c r="E71" s="262"/>
      <c r="F71" s="331"/>
      <c r="G71" s="333" t="n">
        <v>564.975</v>
      </c>
      <c r="H71" s="333" t="n">
        <f aca="false">A71*G71*(1-H9/100)</f>
        <v>564.975</v>
      </c>
      <c r="I71" s="334" t="n">
        <v>418.5</v>
      </c>
      <c r="J71" s="334" t="n">
        <f aca="false">(A71*I71)/J9*K9</f>
        <v>364.5</v>
      </c>
      <c r="K71" s="335" t="n">
        <f aca="false">H71-J71</f>
        <v>200.475</v>
      </c>
      <c r="L71" s="330"/>
      <c r="M71" s="262"/>
      <c r="N71" s="262" t="n">
        <v>418.5</v>
      </c>
      <c r="O71" s="262" t="n">
        <v>5</v>
      </c>
      <c r="P71" s="262" t="n">
        <v>450</v>
      </c>
      <c r="Q71" s="262" t="n">
        <v>564.975</v>
      </c>
      <c r="R71" s="331" t="n">
        <f aca="false">A71*F71</f>
        <v>0</v>
      </c>
    </row>
    <row r="72" s="1" customFormat="true" ht="12.75" hidden="false" customHeight="false" outlineLevel="0" collapsed="false">
      <c r="A72" s="262" t="n">
        <v>1</v>
      </c>
      <c r="B72" s="332" t="s">
        <v>5963</v>
      </c>
      <c r="C72" s="332" t="s">
        <v>5964</v>
      </c>
      <c r="D72" s="332" t="s">
        <v>856</v>
      </c>
      <c r="E72" s="262"/>
      <c r="F72" s="331"/>
      <c r="G72" s="333" t="n">
        <v>564.975</v>
      </c>
      <c r="H72" s="333" t="n">
        <f aca="false">A72*G72*(1-H9/100)</f>
        <v>564.975</v>
      </c>
      <c r="I72" s="334" t="n">
        <v>418.5</v>
      </c>
      <c r="J72" s="334" t="n">
        <f aca="false">(A72*I72)/J9*K9</f>
        <v>364.5</v>
      </c>
      <c r="K72" s="335" t="n">
        <f aca="false">H72-J72</f>
        <v>200.475</v>
      </c>
      <c r="L72" s="330"/>
      <c r="M72" s="262"/>
      <c r="N72" s="262" t="n">
        <v>418.5</v>
      </c>
      <c r="O72" s="262" t="n">
        <v>5</v>
      </c>
      <c r="P72" s="262" t="n">
        <v>450</v>
      </c>
      <c r="Q72" s="262" t="n">
        <v>564.975</v>
      </c>
      <c r="R72" s="331" t="n">
        <f aca="false">A72*F72</f>
        <v>0</v>
      </c>
    </row>
    <row r="73" s="1" customFormat="true" ht="12.75" hidden="false" customHeight="false" outlineLevel="0" collapsed="false">
      <c r="A73" s="262" t="n">
        <v>1</v>
      </c>
      <c r="B73" s="332" t="s">
        <v>4660</v>
      </c>
      <c r="C73" s="332" t="s">
        <v>3872</v>
      </c>
      <c r="D73" s="332" t="s">
        <v>856</v>
      </c>
      <c r="E73" s="262"/>
      <c r="F73" s="331"/>
      <c r="G73" s="333" t="n">
        <v>564.975</v>
      </c>
      <c r="H73" s="333" t="n">
        <f aca="false">A73*G73*(1-H9/100)</f>
        <v>564.975</v>
      </c>
      <c r="I73" s="334" t="n">
        <v>418.5</v>
      </c>
      <c r="J73" s="334" t="n">
        <f aca="false">(A73*I73)/J9*K9</f>
        <v>364.5</v>
      </c>
      <c r="K73" s="335" t="n">
        <f aca="false">H73-J73</f>
        <v>200.475</v>
      </c>
      <c r="L73" s="330"/>
      <c r="M73" s="262"/>
      <c r="N73" s="262" t="n">
        <v>418.5</v>
      </c>
      <c r="O73" s="262" t="n">
        <v>5</v>
      </c>
      <c r="P73" s="262" t="n">
        <v>450</v>
      </c>
      <c r="Q73" s="262" t="n">
        <v>564.975</v>
      </c>
      <c r="R73" s="331" t="n">
        <f aca="false">A73*F73</f>
        <v>0</v>
      </c>
    </row>
    <row r="74" s="1" customFormat="true" ht="12.75" hidden="false" customHeight="false" outlineLevel="0" collapsed="false">
      <c r="A74" s="262" t="n">
        <v>1</v>
      </c>
      <c r="B74" s="332" t="s">
        <v>5965</v>
      </c>
      <c r="C74" s="332" t="s">
        <v>5966</v>
      </c>
      <c r="D74" s="332" t="s">
        <v>5967</v>
      </c>
      <c r="E74" s="262"/>
      <c r="F74" s="331"/>
      <c r="G74" s="333" t="n">
        <v>3600.03</v>
      </c>
      <c r="H74" s="333" t="n">
        <f aca="false">A74*G74*(1-H9/100)</f>
        <v>3600.03</v>
      </c>
      <c r="I74" s="334" t="n">
        <v>2400.02</v>
      </c>
      <c r="J74" s="334" t="n">
        <f aca="false">(A74*I74)/J9*K9</f>
        <v>2090.34</v>
      </c>
      <c r="K74" s="335" t="n">
        <f aca="false">H74-J74</f>
        <v>1509.69</v>
      </c>
      <c r="L74" s="330"/>
      <c r="M74" s="262"/>
      <c r="N74" s="262" t="n">
        <v>2400.02</v>
      </c>
      <c r="O74" s="262" t="n">
        <v>24.5</v>
      </c>
      <c r="P74" s="262" t="n">
        <v>4800.04</v>
      </c>
      <c r="Q74" s="262" t="n">
        <v>3600.03</v>
      </c>
      <c r="R74" s="331" t="n">
        <f aca="false">A74*F74</f>
        <v>0</v>
      </c>
    </row>
    <row r="75" s="1" customFormat="true" ht="12.75" hidden="false" customHeight="false" outlineLevel="0" collapsed="false">
      <c r="A75" s="262" t="n">
        <v>1</v>
      </c>
      <c r="B75" s="332" t="s">
        <v>5968</v>
      </c>
      <c r="C75" s="332" t="s">
        <v>5966</v>
      </c>
      <c r="D75" s="332" t="s">
        <v>5969</v>
      </c>
      <c r="E75" s="262"/>
      <c r="F75" s="331" t="n">
        <v>2.2</v>
      </c>
      <c r="G75" s="333" t="n">
        <v>4499.712</v>
      </c>
      <c r="H75" s="333" t="n">
        <f aca="false">A75*G75*(1-H9/100)</f>
        <v>4499.712</v>
      </c>
      <c r="I75" s="334" t="n">
        <v>3333.12</v>
      </c>
      <c r="J75" s="334" t="n">
        <f aca="false">(A75*I75)/J9*K9</f>
        <v>2903.04</v>
      </c>
      <c r="K75" s="335" t="n">
        <f aca="false">H75-J75</f>
        <v>1596.672</v>
      </c>
      <c r="L75" s="330"/>
      <c r="M75" s="262"/>
      <c r="N75" s="262" t="n">
        <v>3333.12</v>
      </c>
      <c r="O75" s="262" t="n">
        <v>32</v>
      </c>
      <c r="P75" s="262" t="n">
        <v>4999.68</v>
      </c>
      <c r="Q75" s="262" t="n">
        <v>4499.712</v>
      </c>
      <c r="R75" s="331" t="n">
        <f aca="false">A75*F75</f>
        <v>2.2</v>
      </c>
    </row>
    <row r="76" s="1" customFormat="true" ht="12.75" hidden="false" customHeight="false" outlineLevel="0" collapsed="false">
      <c r="A76" s="262" t="n">
        <v>12</v>
      </c>
      <c r="B76" s="332" t="s">
        <v>5970</v>
      </c>
      <c r="C76" s="332" t="s">
        <v>2696</v>
      </c>
      <c r="D76" s="332" t="s">
        <v>5971</v>
      </c>
      <c r="E76" s="262"/>
      <c r="F76" s="331" t="n">
        <v>0.16</v>
      </c>
      <c r="G76" s="333" t="n">
        <v>514.6713</v>
      </c>
      <c r="H76" s="333" t="n">
        <f aca="false">A76*G76*(1-H9/100)</f>
        <v>6176.0556</v>
      </c>
      <c r="I76" s="334" t="n">
        <v>395.901</v>
      </c>
      <c r="J76" s="334" t="n">
        <f aca="false">(A76*I76)/J9*K9</f>
        <v>4137.804</v>
      </c>
      <c r="K76" s="335" t="n">
        <f aca="false">H76-J76</f>
        <v>2038.2516</v>
      </c>
      <c r="L76" s="330"/>
      <c r="M76" s="262"/>
      <c r="N76" s="262" t="n">
        <v>395.901</v>
      </c>
      <c r="O76" s="262" t="n">
        <v>4.73</v>
      </c>
      <c r="P76" s="262" t="n">
        <v>640</v>
      </c>
      <c r="Q76" s="262" t="n">
        <v>514.6713</v>
      </c>
      <c r="R76" s="331" t="n">
        <f aca="false">A76*F76</f>
        <v>1.92</v>
      </c>
    </row>
    <row r="77" s="1" customFormat="true" ht="12.75" hidden="false" customHeight="false" outlineLevel="0" collapsed="false">
      <c r="A77" s="262" t="n">
        <v>12</v>
      </c>
      <c r="B77" s="332" t="s">
        <v>5972</v>
      </c>
      <c r="C77" s="332" t="s">
        <v>5973</v>
      </c>
      <c r="D77" s="332" t="s">
        <v>5974</v>
      </c>
      <c r="E77" s="262"/>
      <c r="F77" s="331" t="n">
        <v>0.17</v>
      </c>
      <c r="G77" s="333" t="n">
        <v>507.3476</v>
      </c>
      <c r="H77" s="333" t="n">
        <f aca="false">A77*G77*(1-H9/100)</f>
        <v>6088.1712</v>
      </c>
      <c r="I77" s="334" t="n">
        <v>375.813</v>
      </c>
      <c r="J77" s="334" t="n">
        <f aca="false">(A77*I77)/J9*K9</f>
        <v>3927.852</v>
      </c>
      <c r="K77" s="335" t="n">
        <f aca="false">H77-J77</f>
        <v>2160.3192</v>
      </c>
      <c r="L77" s="330"/>
      <c r="M77" s="262"/>
      <c r="N77" s="262" t="n">
        <v>375.813</v>
      </c>
      <c r="O77" s="262" t="n">
        <v>4.49</v>
      </c>
      <c r="P77" s="262" t="n">
        <v>350</v>
      </c>
      <c r="Q77" s="262" t="n">
        <v>507.3476</v>
      </c>
      <c r="R77" s="331" t="n">
        <f aca="false">A77*F77</f>
        <v>2.04</v>
      </c>
    </row>
    <row r="78" s="1" customFormat="true" ht="12.75" hidden="false" customHeight="false" outlineLevel="0" collapsed="false">
      <c r="A78" s="262" t="n">
        <v>8</v>
      </c>
      <c r="B78" s="332" t="s">
        <v>5975</v>
      </c>
      <c r="C78" s="332" t="s">
        <v>2696</v>
      </c>
      <c r="D78" s="332" t="s">
        <v>5976</v>
      </c>
      <c r="E78" s="262"/>
      <c r="F78" s="331" t="n">
        <v>0.17</v>
      </c>
      <c r="G78" s="333" t="n">
        <v>519.777</v>
      </c>
      <c r="H78" s="333" t="n">
        <f aca="false">A78*G78*(1-H9/100)</f>
        <v>4158.216</v>
      </c>
      <c r="I78" s="334" t="n">
        <v>385.02</v>
      </c>
      <c r="J78" s="334" t="n">
        <f aca="false">(A78*I78)/J9*K9</f>
        <v>2682.72</v>
      </c>
      <c r="K78" s="335" t="n">
        <f aca="false">H78-J78</f>
        <v>1475.496</v>
      </c>
      <c r="L78" s="330"/>
      <c r="M78" s="262"/>
      <c r="N78" s="262" t="n">
        <v>385.02</v>
      </c>
      <c r="O78" s="262" t="n">
        <v>4.6</v>
      </c>
      <c r="P78" s="262" t="n">
        <v>630</v>
      </c>
      <c r="Q78" s="262" t="n">
        <v>519.777</v>
      </c>
      <c r="R78" s="331" t="n">
        <f aca="false">A78*F78</f>
        <v>1.36</v>
      </c>
    </row>
    <row r="79" s="1" customFormat="true" ht="12.75" hidden="false" customHeight="false" outlineLevel="0" collapsed="false">
      <c r="A79" s="262" t="n">
        <v>6</v>
      </c>
      <c r="B79" s="332" t="s">
        <v>5977</v>
      </c>
      <c r="C79" s="332" t="s">
        <v>2696</v>
      </c>
      <c r="D79" s="332" t="s">
        <v>5978</v>
      </c>
      <c r="E79" s="262"/>
      <c r="F79" s="331" t="n">
        <v>0.2</v>
      </c>
      <c r="G79" s="333" t="n">
        <v>615.195</v>
      </c>
      <c r="H79" s="333" t="n">
        <f aca="false">A79*G79*(1-H9/100)</f>
        <v>3691.17</v>
      </c>
      <c r="I79" s="334" t="n">
        <v>455.7</v>
      </c>
      <c r="J79" s="334" t="n">
        <f aca="false">(A79*I79)/J9*K9</f>
        <v>2381.4</v>
      </c>
      <c r="K79" s="335" t="n">
        <f aca="false">H79-J79</f>
        <v>1309.77</v>
      </c>
      <c r="L79" s="330"/>
      <c r="M79" s="262"/>
      <c r="N79" s="262" t="n">
        <v>455.7</v>
      </c>
      <c r="O79" s="262" t="n">
        <v>4.9</v>
      </c>
      <c r="P79" s="262" t="n">
        <v>740</v>
      </c>
      <c r="Q79" s="262" t="n">
        <v>615.195</v>
      </c>
      <c r="R79" s="331" t="n">
        <f aca="false">A79*F79</f>
        <v>1.2</v>
      </c>
    </row>
    <row r="80" s="1" customFormat="true" ht="12.75" hidden="false" customHeight="false" outlineLevel="0" collapsed="false">
      <c r="A80" s="262" t="n">
        <v>4</v>
      </c>
      <c r="B80" s="332" t="s">
        <v>5979</v>
      </c>
      <c r="C80" s="332" t="s">
        <v>2696</v>
      </c>
      <c r="D80" s="332" t="s">
        <v>1657</v>
      </c>
      <c r="E80" s="262"/>
      <c r="F80" s="331" t="n">
        <v>0.23</v>
      </c>
      <c r="G80" s="333" t="n">
        <v>539.865</v>
      </c>
      <c r="H80" s="333" t="n">
        <f aca="false">A80*G80*(1-H9/100)</f>
        <v>2159.46</v>
      </c>
      <c r="I80" s="334" t="n">
        <v>399.9</v>
      </c>
      <c r="J80" s="334" t="n">
        <f aca="false">(A80*I80)/J9*K9</f>
        <v>1393.2</v>
      </c>
      <c r="K80" s="335" t="n">
        <f aca="false">H80-J80</f>
        <v>766.26</v>
      </c>
      <c r="L80" s="330"/>
      <c r="M80" s="262"/>
      <c r="N80" s="262" t="n">
        <v>399.9</v>
      </c>
      <c r="O80" s="262" t="n">
        <v>4.3</v>
      </c>
      <c r="P80" s="262" t="n">
        <v>650</v>
      </c>
      <c r="Q80" s="262" t="n">
        <v>539.865</v>
      </c>
      <c r="R80" s="331" t="n">
        <f aca="false">A80*F80</f>
        <v>0.92</v>
      </c>
    </row>
    <row r="81" s="1" customFormat="true" ht="12.75" hidden="false" customHeight="false" outlineLevel="0" collapsed="false">
      <c r="A81" s="262" t="n">
        <v>8</v>
      </c>
      <c r="B81" s="332" t="s">
        <v>5980</v>
      </c>
      <c r="C81" s="332" t="s">
        <v>2696</v>
      </c>
      <c r="D81" s="332" t="s">
        <v>5981</v>
      </c>
      <c r="E81" s="262"/>
      <c r="F81" s="331" t="n">
        <v>0.28</v>
      </c>
      <c r="G81" s="333" t="n">
        <v>494.9181</v>
      </c>
      <c r="H81" s="333" t="n">
        <f aca="false">A81*G81*(1-H9/100)</f>
        <v>3959.3448</v>
      </c>
      <c r="I81" s="334" t="n">
        <v>366.606</v>
      </c>
      <c r="J81" s="334" t="n">
        <f aca="false">(A81*I81)/J9*K9</f>
        <v>2554.416</v>
      </c>
      <c r="K81" s="335" t="n">
        <f aca="false">H81-J81</f>
        <v>1404.9288</v>
      </c>
      <c r="L81" s="330"/>
      <c r="M81" s="262"/>
      <c r="N81" s="262" t="n">
        <v>366.606</v>
      </c>
      <c r="O81" s="262" t="n">
        <v>4.38</v>
      </c>
      <c r="P81" s="262" t="n">
        <v>600</v>
      </c>
      <c r="Q81" s="262" t="n">
        <v>494.9181</v>
      </c>
      <c r="R81" s="331" t="n">
        <f aca="false">A81*F81</f>
        <v>2.24</v>
      </c>
    </row>
    <row r="82" s="1" customFormat="true" ht="12.75" hidden="false" customHeight="false" outlineLevel="0" collapsed="false">
      <c r="A82" s="262" t="n">
        <v>4</v>
      </c>
      <c r="B82" s="332" t="s">
        <v>5982</v>
      </c>
      <c r="C82" s="332" t="s">
        <v>5983</v>
      </c>
      <c r="D82" s="332" t="s">
        <v>5984</v>
      </c>
      <c r="E82" s="262"/>
      <c r="F82" s="331" t="n">
        <v>0.39</v>
      </c>
      <c r="G82" s="333" t="n">
        <v>697.1792</v>
      </c>
      <c r="H82" s="333" t="n">
        <f aca="false">A82*G82*(1-H9/100)</f>
        <v>2788.7168</v>
      </c>
      <c r="I82" s="334" t="n">
        <v>516.429</v>
      </c>
      <c r="J82" s="334" t="n">
        <f aca="false">(A82*I82)/J9*K9</f>
        <v>1799.172</v>
      </c>
      <c r="K82" s="335" t="n">
        <f aca="false">H82-J82</f>
        <v>989.5448</v>
      </c>
      <c r="L82" s="330"/>
      <c r="M82" s="262"/>
      <c r="N82" s="262" t="n">
        <v>516.429</v>
      </c>
      <c r="O82" s="262" t="n">
        <v>6.17</v>
      </c>
      <c r="P82" s="262" t="n">
        <v>840</v>
      </c>
      <c r="Q82" s="262" t="n">
        <v>697.1792</v>
      </c>
      <c r="R82" s="331" t="n">
        <f aca="false">A82*F82</f>
        <v>1.56</v>
      </c>
    </row>
    <row r="83" s="1" customFormat="true" ht="12.75" hidden="false" customHeight="false" outlineLevel="0" collapsed="false">
      <c r="A83" s="262" t="n">
        <v>2</v>
      </c>
      <c r="B83" s="332" t="s">
        <v>5985</v>
      </c>
      <c r="C83" s="332" t="s">
        <v>5986</v>
      </c>
      <c r="D83" s="332" t="s">
        <v>1786</v>
      </c>
      <c r="E83" s="262"/>
      <c r="F83" s="331" t="n">
        <v>0.67</v>
      </c>
      <c r="G83" s="333" t="n">
        <v>899.9424</v>
      </c>
      <c r="H83" s="333" t="n">
        <f aca="false">A83*G83*(1-H9/100)</f>
        <v>1799.8848</v>
      </c>
      <c r="I83" s="334" t="n">
        <v>642.816</v>
      </c>
      <c r="J83" s="334" t="n">
        <f aca="false">(A83*I83)/J9*K9</f>
        <v>1119.744</v>
      </c>
      <c r="K83" s="335" t="n">
        <f aca="false">H83-J83</f>
        <v>680.1408</v>
      </c>
      <c r="L83" s="330"/>
      <c r="M83" s="262"/>
      <c r="N83" s="262" t="n">
        <v>642.816</v>
      </c>
      <c r="O83" s="262" t="n">
        <v>7.68</v>
      </c>
      <c r="P83" s="262" t="n">
        <v>1040</v>
      </c>
      <c r="Q83" s="262" t="n">
        <v>899.9424</v>
      </c>
      <c r="R83" s="331" t="n">
        <f aca="false">A83*F83</f>
        <v>1.34</v>
      </c>
    </row>
    <row r="84" s="1" customFormat="true" ht="12.75" hidden="false" customHeight="false" outlineLevel="0" collapsed="false">
      <c r="A84" s="262" t="n">
        <v>2</v>
      </c>
      <c r="B84" s="332" t="s">
        <v>5987</v>
      </c>
      <c r="C84" s="332" t="s">
        <v>5133</v>
      </c>
      <c r="D84" s="332" t="s">
        <v>5988</v>
      </c>
      <c r="E84" s="262"/>
      <c r="F84" s="331" t="n">
        <v>0.77</v>
      </c>
      <c r="G84" s="333" t="n">
        <v>968.3672</v>
      </c>
      <c r="H84" s="333" t="n">
        <f aca="false">A84*G84*(1-H9/100)</f>
        <v>1936.7344</v>
      </c>
      <c r="I84" s="334" t="n">
        <v>717.309</v>
      </c>
      <c r="J84" s="334" t="n">
        <f aca="false">(A84*I84)/J9*K9</f>
        <v>1249.506</v>
      </c>
      <c r="K84" s="335" t="n">
        <f aca="false">H84-J84</f>
        <v>687.2284</v>
      </c>
      <c r="L84" s="330"/>
      <c r="M84" s="262"/>
      <c r="N84" s="262" t="n">
        <v>717.309</v>
      </c>
      <c r="O84" s="262" t="n">
        <v>8.57</v>
      </c>
      <c r="P84" s="262" t="n">
        <v>1160</v>
      </c>
      <c r="Q84" s="262" t="n">
        <v>968.3672</v>
      </c>
      <c r="R84" s="331" t="n">
        <f aca="false">A84*F84</f>
        <v>1.54</v>
      </c>
    </row>
    <row r="85" s="1" customFormat="true" ht="12.75" hidden="false" customHeight="false" outlineLevel="0" collapsed="false">
      <c r="A85" s="262" t="n">
        <v>2</v>
      </c>
      <c r="B85" s="332" t="s">
        <v>4203</v>
      </c>
      <c r="C85" s="332" t="s">
        <v>4204</v>
      </c>
      <c r="D85" s="332" t="s">
        <v>4205</v>
      </c>
      <c r="E85" s="262"/>
      <c r="F85" s="331" t="n">
        <v>1.77</v>
      </c>
      <c r="G85" s="333" t="n">
        <v>1212.813</v>
      </c>
      <c r="H85" s="333" t="n">
        <f aca="false">A85*G85*(1-H9/100)</f>
        <v>2425.626</v>
      </c>
      <c r="I85" s="334" t="n">
        <v>866.295</v>
      </c>
      <c r="J85" s="334" t="n">
        <f aca="false">(A85*I85)/J9*K9</f>
        <v>1509.03</v>
      </c>
      <c r="K85" s="335" t="n">
        <f aca="false">H85-J85</f>
        <v>916.596</v>
      </c>
      <c r="L85" s="330"/>
      <c r="M85" s="262"/>
      <c r="N85" s="262" t="n">
        <v>866.295</v>
      </c>
      <c r="O85" s="262" t="n">
        <v>10.35</v>
      </c>
      <c r="P85" s="262" t="n">
        <v>800</v>
      </c>
      <c r="Q85" s="262" t="n">
        <v>1212.813</v>
      </c>
      <c r="R85" s="331" t="n">
        <f aca="false">A85*F85</f>
        <v>3.54</v>
      </c>
    </row>
    <row r="86" s="1" customFormat="true" ht="12.75" hidden="false" customHeight="false" outlineLevel="0" collapsed="false">
      <c r="A86" s="262" t="n">
        <v>1</v>
      </c>
      <c r="B86" s="332" t="s">
        <v>4963</v>
      </c>
      <c r="C86" s="332" t="s">
        <v>4964</v>
      </c>
      <c r="D86" s="332" t="s">
        <v>4965</v>
      </c>
      <c r="E86" s="262"/>
      <c r="F86" s="331" t="n">
        <v>1.8</v>
      </c>
      <c r="G86" s="333" t="n">
        <v>1078.056</v>
      </c>
      <c r="H86" s="333" t="n">
        <f aca="false">A86*G86*(1-H9/100)</f>
        <v>1078.056</v>
      </c>
      <c r="I86" s="334" t="n">
        <v>770.04</v>
      </c>
      <c r="J86" s="334" t="n">
        <f aca="false">(A86*I86)/J9*K9</f>
        <v>670.68</v>
      </c>
      <c r="K86" s="335" t="n">
        <f aca="false">H86-J86</f>
        <v>407.376</v>
      </c>
      <c r="L86" s="330"/>
      <c r="M86" s="262"/>
      <c r="N86" s="262" t="n">
        <v>770.04</v>
      </c>
      <c r="O86" s="262" t="n">
        <v>9.2</v>
      </c>
      <c r="P86" s="262" t="n">
        <v>800</v>
      </c>
      <c r="Q86" s="262" t="n">
        <v>1078.056</v>
      </c>
      <c r="R86" s="331" t="n">
        <f aca="false">A86*F86</f>
        <v>1.8</v>
      </c>
    </row>
    <row r="87" s="1" customFormat="true" ht="12.75" hidden="false" customHeight="false" outlineLevel="0" collapsed="false">
      <c r="A87" s="262" t="n">
        <v>1</v>
      </c>
      <c r="B87" s="332" t="s">
        <v>5989</v>
      </c>
      <c r="C87" s="332" t="s">
        <v>4964</v>
      </c>
      <c r="D87" s="332" t="s">
        <v>5990</v>
      </c>
      <c r="E87" s="262"/>
      <c r="F87" s="331" t="n">
        <v>2.1</v>
      </c>
      <c r="G87" s="333" t="n">
        <v>1617.084</v>
      </c>
      <c r="H87" s="333" t="n">
        <f aca="false">A87*G87*(1-H9/100)</f>
        <v>1617.084</v>
      </c>
      <c r="I87" s="334" t="n">
        <v>1155.06</v>
      </c>
      <c r="J87" s="334" t="n">
        <f aca="false">(A87*I87)/J9*K9</f>
        <v>1006.02</v>
      </c>
      <c r="K87" s="335" t="n">
        <f aca="false">H87-J87</f>
        <v>611.064</v>
      </c>
      <c r="L87" s="330"/>
      <c r="M87" s="262"/>
      <c r="N87" s="262" t="n">
        <v>1155.06</v>
      </c>
      <c r="O87" s="262" t="n">
        <v>13.8</v>
      </c>
      <c r="P87" s="262" t="n">
        <v>1000</v>
      </c>
      <c r="Q87" s="262" t="n">
        <v>1617.084</v>
      </c>
      <c r="R87" s="331" t="n">
        <f aca="false">A87*F87</f>
        <v>2.1</v>
      </c>
    </row>
    <row r="88" s="1" customFormat="true" ht="12.75" hidden="false" customHeight="false" outlineLevel="0" collapsed="false">
      <c r="A88" s="262" t="n">
        <v>1</v>
      </c>
      <c r="B88" s="332" t="s">
        <v>5991</v>
      </c>
      <c r="C88" s="332" t="s">
        <v>1794</v>
      </c>
      <c r="D88" s="332" t="s">
        <v>5992</v>
      </c>
      <c r="E88" s="262"/>
      <c r="F88" s="331" t="n">
        <v>2.2</v>
      </c>
      <c r="G88" s="333" t="n">
        <v>3585.708</v>
      </c>
      <c r="H88" s="333" t="n">
        <f aca="false">A88*G88*(1-H9/100)</f>
        <v>3585.708</v>
      </c>
      <c r="I88" s="334" t="n">
        <v>2988.09</v>
      </c>
      <c r="J88" s="334" t="n">
        <f aca="false">(A88*I88)/J9*K9</f>
        <v>2602.53</v>
      </c>
      <c r="K88" s="335" t="n">
        <f aca="false">H88-J88</f>
        <v>983.178</v>
      </c>
      <c r="L88" s="330"/>
      <c r="M88" s="262"/>
      <c r="N88" s="262" t="n">
        <v>2988.09</v>
      </c>
      <c r="O88" s="262" t="n">
        <v>35.7</v>
      </c>
      <c r="P88" s="262" t="n">
        <v>4183.326</v>
      </c>
      <c r="Q88" s="262" t="n">
        <v>3585.708</v>
      </c>
      <c r="R88" s="331" t="n">
        <f aca="false">A88*F88</f>
        <v>2.2</v>
      </c>
    </row>
    <row r="89" s="1" customFormat="true" ht="12.75" hidden="false" customHeight="false" outlineLevel="0" collapsed="false">
      <c r="A89" s="262" t="n">
        <v>1</v>
      </c>
      <c r="B89" s="332" t="s">
        <v>4885</v>
      </c>
      <c r="C89" s="332" t="s">
        <v>1794</v>
      </c>
      <c r="D89" s="332" t="s">
        <v>4886</v>
      </c>
      <c r="E89" s="262"/>
      <c r="F89" s="331" t="n">
        <v>2.97</v>
      </c>
      <c r="G89" s="333" t="n">
        <v>1740.96</v>
      </c>
      <c r="H89" s="333" t="n">
        <f aca="false">A89*G89*(1-H9/100)</f>
        <v>1740.96</v>
      </c>
      <c r="I89" s="334" t="n">
        <v>1339.2</v>
      </c>
      <c r="J89" s="334" t="n">
        <f aca="false">(A89*I89)/J9*K9</f>
        <v>1166.4</v>
      </c>
      <c r="K89" s="335" t="n">
        <f aca="false">H89-J89</f>
        <v>574.56</v>
      </c>
      <c r="L89" s="330"/>
      <c r="M89" s="262"/>
      <c r="N89" s="262" t="n">
        <v>1339.2</v>
      </c>
      <c r="O89" s="262" t="n">
        <v>16</v>
      </c>
      <c r="P89" s="262" t="n">
        <v>2150</v>
      </c>
      <c r="Q89" s="262" t="n">
        <v>1740.96</v>
      </c>
      <c r="R89" s="331" t="n">
        <f aca="false">A89*F89</f>
        <v>2.97</v>
      </c>
    </row>
    <row r="90" s="1" customFormat="true" ht="12.75" hidden="false" customHeight="false" outlineLevel="0" collapsed="false">
      <c r="A90" s="262" t="n">
        <v>2</v>
      </c>
      <c r="B90" s="332" t="s">
        <v>3508</v>
      </c>
      <c r="C90" s="332" t="s">
        <v>2949</v>
      </c>
      <c r="D90" s="332" t="s">
        <v>3509</v>
      </c>
      <c r="E90" s="262"/>
      <c r="F90" s="331" t="n">
        <v>3.5</v>
      </c>
      <c r="G90" s="333" t="n">
        <v>1842.9485</v>
      </c>
      <c r="H90" s="333" t="n">
        <f aca="false">A90*G90*(1-H9/100)</f>
        <v>3685.897</v>
      </c>
      <c r="I90" s="334" t="n">
        <v>1365.147</v>
      </c>
      <c r="J90" s="334" t="n">
        <f aca="false">(A90*I90)/J9*K9</f>
        <v>2377.998</v>
      </c>
      <c r="K90" s="335" t="n">
        <f aca="false">H90-J90</f>
        <v>1307.899</v>
      </c>
      <c r="L90" s="330"/>
      <c r="M90" s="262"/>
      <c r="N90" s="262" t="n">
        <v>1365.147</v>
      </c>
      <c r="O90" s="262" t="n">
        <v>16.31</v>
      </c>
      <c r="P90" s="262" t="n">
        <v>2190</v>
      </c>
      <c r="Q90" s="262" t="n">
        <v>1842.9485</v>
      </c>
      <c r="R90" s="331" t="n">
        <f aca="false">A90*F90</f>
        <v>7</v>
      </c>
    </row>
    <row r="91" s="1" customFormat="true" ht="12.75" hidden="false" customHeight="false" outlineLevel="0" collapsed="false">
      <c r="A91" s="262" t="n">
        <v>1</v>
      </c>
      <c r="B91" s="332" t="s">
        <v>5686</v>
      </c>
      <c r="C91" s="332" t="s">
        <v>2949</v>
      </c>
      <c r="D91" s="332" t="s">
        <v>5687</v>
      </c>
      <c r="E91" s="262"/>
      <c r="F91" s="331" t="n">
        <v>3.56</v>
      </c>
      <c r="G91" s="333" t="n">
        <v>1706.1408</v>
      </c>
      <c r="H91" s="333" t="n">
        <f aca="false">A91*G91*(1-H9/100)</f>
        <v>1706.1408</v>
      </c>
      <c r="I91" s="334" t="n">
        <v>1218.672</v>
      </c>
      <c r="J91" s="334" t="n">
        <f aca="false">(A91*I91)/J9*K9</f>
        <v>1061.424</v>
      </c>
      <c r="K91" s="335" t="n">
        <f aca="false">H91-J91</f>
        <v>644.7168</v>
      </c>
      <c r="L91" s="330"/>
      <c r="M91" s="262"/>
      <c r="N91" s="262" t="n">
        <v>1218.672</v>
      </c>
      <c r="O91" s="262" t="n">
        <v>14.56</v>
      </c>
      <c r="P91" s="262" t="n">
        <v>1960</v>
      </c>
      <c r="Q91" s="262" t="n">
        <v>1706.1408</v>
      </c>
      <c r="R91" s="331" t="n">
        <f aca="false">A91*F91</f>
        <v>3.56</v>
      </c>
    </row>
    <row r="92" s="1" customFormat="true" ht="12.75" hidden="false" customHeight="false" outlineLevel="0" collapsed="false">
      <c r="A92" s="262" t="n">
        <v>1</v>
      </c>
      <c r="B92" s="332" t="s">
        <v>5993</v>
      </c>
      <c r="C92" s="332" t="s">
        <v>1794</v>
      </c>
      <c r="D92" s="332" t="s">
        <v>5994</v>
      </c>
      <c r="E92" s="262"/>
      <c r="F92" s="331" t="n">
        <v>3.3</v>
      </c>
      <c r="G92" s="333" t="n">
        <v>2146.905</v>
      </c>
      <c r="H92" s="333" t="n">
        <f aca="false">A92*G92*(1-H9/100)</f>
        <v>2146.905</v>
      </c>
      <c r="I92" s="334" t="n">
        <v>1590.3</v>
      </c>
      <c r="J92" s="334" t="n">
        <f aca="false">(A92*I92)/J9*K9</f>
        <v>1385.1</v>
      </c>
      <c r="K92" s="335" t="n">
        <f aca="false">H92-J92</f>
        <v>761.805</v>
      </c>
      <c r="L92" s="330"/>
      <c r="M92" s="262"/>
      <c r="N92" s="262" t="n">
        <v>1590.3</v>
      </c>
      <c r="O92" s="262" t="n">
        <v>19</v>
      </c>
      <c r="P92" s="262" t="n">
        <v>2550</v>
      </c>
      <c r="Q92" s="262" t="n">
        <v>2146.905</v>
      </c>
      <c r="R92" s="331" t="n">
        <f aca="false">A92*F92</f>
        <v>3.3</v>
      </c>
    </row>
    <row r="93" s="1" customFormat="true" ht="12.75" hidden="false" customHeight="false" outlineLevel="0" collapsed="false">
      <c r="A93" s="262" t="n">
        <v>1</v>
      </c>
      <c r="B93" s="332" t="s">
        <v>3955</v>
      </c>
      <c r="C93" s="332" t="s">
        <v>2949</v>
      </c>
      <c r="D93" s="332" t="s">
        <v>3956</v>
      </c>
      <c r="E93" s="262"/>
      <c r="F93" s="331" t="n">
        <v>2.3</v>
      </c>
      <c r="G93" s="333" t="n">
        <v>1129.95</v>
      </c>
      <c r="H93" s="333" t="n">
        <f aca="false">A93*G93*(1-H9/100)</f>
        <v>1129.95</v>
      </c>
      <c r="I93" s="334" t="n">
        <v>837</v>
      </c>
      <c r="J93" s="334" t="n">
        <f aca="false">(A93*I93)/J9*K9</f>
        <v>729</v>
      </c>
      <c r="K93" s="335" t="n">
        <f aca="false">H93-J93</f>
        <v>400.95</v>
      </c>
      <c r="L93" s="330"/>
      <c r="M93" s="262"/>
      <c r="N93" s="262" t="n">
        <v>837</v>
      </c>
      <c r="O93" s="262" t="n">
        <v>10</v>
      </c>
      <c r="P93" s="262" t="n">
        <v>1350</v>
      </c>
      <c r="Q93" s="262" t="n">
        <v>1129.95</v>
      </c>
      <c r="R93" s="331" t="n">
        <f aca="false">A93*F93</f>
        <v>2.3</v>
      </c>
    </row>
    <row r="94" s="1" customFormat="true" ht="12.75" hidden="false" customHeight="false" outlineLevel="0" collapsed="false">
      <c r="A94" s="262" t="n">
        <v>2</v>
      </c>
      <c r="B94" s="332" t="s">
        <v>5995</v>
      </c>
      <c r="C94" s="332" t="s">
        <v>2389</v>
      </c>
      <c r="D94" s="332" t="s">
        <v>5996</v>
      </c>
      <c r="E94" s="262"/>
      <c r="F94" s="331"/>
      <c r="G94" s="333" t="n">
        <v>1438.4</v>
      </c>
      <c r="H94" s="333" t="n">
        <f aca="false">A94*G94*(1-H9/100)</f>
        <v>2876.8</v>
      </c>
      <c r="I94" s="334" t="n">
        <v>899</v>
      </c>
      <c r="J94" s="334" t="n">
        <f aca="false">(A94*I94)/J9*K9</f>
        <v>1566</v>
      </c>
      <c r="K94" s="335" t="n">
        <f aca="false">H94-J94</f>
        <v>1310.8</v>
      </c>
      <c r="L94" s="330"/>
      <c r="M94" s="262"/>
      <c r="N94" s="262" t="n">
        <v>899</v>
      </c>
      <c r="O94" s="262" t="n">
        <v>10</v>
      </c>
      <c r="P94" s="262"/>
      <c r="Q94" s="262" t="n">
        <v>1438.4</v>
      </c>
      <c r="R94" s="331" t="n">
        <f aca="false">A94*F94</f>
        <v>0</v>
      </c>
    </row>
    <row r="95" s="1" customFormat="true" ht="12.75" hidden="false" customHeight="false" outlineLevel="0" collapsed="false">
      <c r="A95" s="262" t="n">
        <v>2</v>
      </c>
      <c r="B95" s="332" t="s">
        <v>5997</v>
      </c>
      <c r="C95" s="332" t="s">
        <v>2395</v>
      </c>
      <c r="D95" s="332" t="s">
        <v>5998</v>
      </c>
      <c r="E95" s="262"/>
      <c r="F95" s="331" t="n">
        <v>5.64</v>
      </c>
      <c r="G95" s="333" t="n">
        <v>1719.3375</v>
      </c>
      <c r="H95" s="333" t="n">
        <f aca="false">A95*G95*(1-H9/100)</f>
        <v>3438.675</v>
      </c>
      <c r="I95" s="334" t="n">
        <v>1146.225</v>
      </c>
      <c r="J95" s="334" t="n">
        <f aca="false">(A95*I95)/J9*K9</f>
        <v>1996.65</v>
      </c>
      <c r="K95" s="335" t="n">
        <f aca="false">H95-J95</f>
        <v>1442.025</v>
      </c>
      <c r="L95" s="330"/>
      <c r="M95" s="262"/>
      <c r="N95" s="262" t="n">
        <v>1146.225</v>
      </c>
      <c r="O95" s="262" t="n">
        <v>12.75</v>
      </c>
      <c r="P95" s="262" t="n">
        <v>1250</v>
      </c>
      <c r="Q95" s="262" t="n">
        <v>1719.3375</v>
      </c>
      <c r="R95" s="331" t="n">
        <f aca="false">A95*F95</f>
        <v>11.28</v>
      </c>
    </row>
    <row r="96" s="1" customFormat="true" ht="12.75" hidden="false" customHeight="false" outlineLevel="0" collapsed="false">
      <c r="A96" s="262" t="n">
        <v>1</v>
      </c>
      <c r="B96" s="332" t="s">
        <v>5999</v>
      </c>
      <c r="C96" s="332" t="s">
        <v>2395</v>
      </c>
      <c r="D96" s="332" t="s">
        <v>6000</v>
      </c>
      <c r="E96" s="262"/>
      <c r="F96" s="331" t="n">
        <v>3.915</v>
      </c>
      <c r="G96" s="333" t="n">
        <v>1591.23</v>
      </c>
      <c r="H96" s="333" t="n">
        <f aca="false">A96*G96*(1-H9/100)</f>
        <v>1591.23</v>
      </c>
      <c r="I96" s="334" t="n">
        <v>795.615</v>
      </c>
      <c r="J96" s="334" t="n">
        <f aca="false">(A96*I96)/J9*K9</f>
        <v>692.955</v>
      </c>
      <c r="K96" s="335" t="n">
        <f aca="false">H96-J96</f>
        <v>898.275</v>
      </c>
      <c r="L96" s="330"/>
      <c r="M96" s="262"/>
      <c r="N96" s="262" t="n">
        <v>795.615</v>
      </c>
      <c r="O96" s="262" t="n">
        <v>8.85</v>
      </c>
      <c r="P96" s="262" t="n">
        <v>1450</v>
      </c>
      <c r="Q96" s="262" t="n">
        <v>1591.23</v>
      </c>
      <c r="R96" s="331" t="n">
        <f aca="false">A96*F96</f>
        <v>3.915</v>
      </c>
    </row>
    <row r="97" s="1" customFormat="true" ht="12.75" hidden="false" customHeight="false" outlineLevel="0" collapsed="false">
      <c r="A97" s="262" t="n">
        <v>1</v>
      </c>
      <c r="B97" s="332" t="s">
        <v>6001</v>
      </c>
      <c r="C97" s="332" t="s">
        <v>6002</v>
      </c>
      <c r="D97" s="332" t="s">
        <v>6003</v>
      </c>
      <c r="E97" s="262"/>
      <c r="F97" s="331" t="n">
        <v>8.5</v>
      </c>
      <c r="G97" s="333" t="n">
        <v>3389.85</v>
      </c>
      <c r="H97" s="333" t="n">
        <f aca="false">A97*G97*(1-H9/100)</f>
        <v>3389.85</v>
      </c>
      <c r="I97" s="334" t="n">
        <v>2511</v>
      </c>
      <c r="J97" s="334" t="n">
        <f aca="false">(A97*I97)/J9*K9</f>
        <v>2187</v>
      </c>
      <c r="K97" s="335" t="n">
        <f aca="false">H97-J97</f>
        <v>1202.85</v>
      </c>
      <c r="L97" s="330"/>
      <c r="M97" s="262"/>
      <c r="N97" s="262" t="n">
        <v>2511</v>
      </c>
      <c r="O97" s="262" t="n">
        <v>30</v>
      </c>
      <c r="P97" s="262" t="n">
        <v>4030</v>
      </c>
      <c r="Q97" s="262" t="n">
        <v>3389.85</v>
      </c>
      <c r="R97" s="331" t="n">
        <f aca="false">A97*F97</f>
        <v>8.5</v>
      </c>
    </row>
    <row r="98" s="1" customFormat="true" ht="12.75" hidden="false" customHeight="false" outlineLevel="0" collapsed="false">
      <c r="A98" s="262" t="n">
        <v>10</v>
      </c>
      <c r="B98" s="332" t="s">
        <v>6004</v>
      </c>
      <c r="C98" s="332" t="s">
        <v>6005</v>
      </c>
      <c r="D98" s="332" t="s">
        <v>2817</v>
      </c>
      <c r="E98" s="262"/>
      <c r="F98" s="331" t="n">
        <v>0.03</v>
      </c>
      <c r="G98" s="333" t="n">
        <v>58.59</v>
      </c>
      <c r="H98" s="333" t="n">
        <f aca="false">A98*G98*(1-H9/100)</f>
        <v>585.9</v>
      </c>
      <c r="I98" s="334" t="n">
        <v>32.55</v>
      </c>
      <c r="J98" s="334" t="n">
        <f aca="false">(A98*I98)/J9*K9</f>
        <v>283.5</v>
      </c>
      <c r="K98" s="335" t="n">
        <f aca="false">H98-J98</f>
        <v>302.4</v>
      </c>
      <c r="L98" s="330"/>
      <c r="M98" s="262"/>
      <c r="N98" s="262" t="n">
        <v>32.55</v>
      </c>
      <c r="O98" s="262" t="n">
        <v>0.35</v>
      </c>
      <c r="P98" s="262" t="n">
        <v>60</v>
      </c>
      <c r="Q98" s="262" t="n">
        <v>58.59</v>
      </c>
      <c r="R98" s="331" t="n">
        <f aca="false">A98*F98</f>
        <v>0.3</v>
      </c>
    </row>
    <row r="99" s="1" customFormat="true" ht="12.75" hidden="false" customHeight="false" outlineLevel="0" collapsed="false">
      <c r="A99" s="262" t="n">
        <v>10</v>
      </c>
      <c r="B99" s="332" t="s">
        <v>6006</v>
      </c>
      <c r="C99" s="332" t="s">
        <v>6005</v>
      </c>
      <c r="D99" s="332" t="s">
        <v>3039</v>
      </c>
      <c r="E99" s="262"/>
      <c r="F99" s="331" t="n">
        <v>0.05</v>
      </c>
      <c r="G99" s="333" t="n">
        <v>68.634</v>
      </c>
      <c r="H99" s="333" t="n">
        <f aca="false">A99*G99*(1-H9/100)</f>
        <v>686.34</v>
      </c>
      <c r="I99" s="334" t="n">
        <v>38.13</v>
      </c>
      <c r="J99" s="334" t="n">
        <f aca="false">(A99*I99)/J9*K9</f>
        <v>332.1</v>
      </c>
      <c r="K99" s="335" t="n">
        <f aca="false">H99-J99</f>
        <v>354.24</v>
      </c>
      <c r="L99" s="330"/>
      <c r="M99" s="262"/>
      <c r="N99" s="262" t="n">
        <v>38.13</v>
      </c>
      <c r="O99" s="262" t="n">
        <v>0.41</v>
      </c>
      <c r="P99" s="262" t="n">
        <v>70</v>
      </c>
      <c r="Q99" s="262" t="n">
        <v>68.634</v>
      </c>
      <c r="R99" s="331" t="n">
        <f aca="false">A99*F99</f>
        <v>0.5</v>
      </c>
    </row>
    <row r="100" s="1" customFormat="true" ht="12.75" hidden="false" customHeight="false" outlineLevel="0" collapsed="false">
      <c r="A100" s="262" t="n">
        <v>18</v>
      </c>
      <c r="B100" s="332" t="s">
        <v>6007</v>
      </c>
      <c r="C100" s="332" t="s">
        <v>6005</v>
      </c>
      <c r="D100" s="332" t="s">
        <v>2398</v>
      </c>
      <c r="E100" s="262"/>
      <c r="F100" s="331" t="n">
        <v>0.03</v>
      </c>
      <c r="G100" s="333" t="n">
        <v>100.44</v>
      </c>
      <c r="H100" s="333" t="n">
        <f aca="false">A100*G100*(1-H9/100)</f>
        <v>1807.92</v>
      </c>
      <c r="I100" s="334" t="n">
        <v>55.8</v>
      </c>
      <c r="J100" s="334" t="n">
        <f aca="false">(A100*I100)/J9*K9</f>
        <v>874.8</v>
      </c>
      <c r="K100" s="335" t="n">
        <f aca="false">H100-J100</f>
        <v>933.12</v>
      </c>
      <c r="L100" s="330"/>
      <c r="M100" s="262"/>
      <c r="N100" s="262" t="n">
        <v>55.8</v>
      </c>
      <c r="O100" s="262" t="n">
        <v>0.5</v>
      </c>
      <c r="P100" s="262" t="n">
        <v>90</v>
      </c>
      <c r="Q100" s="262" t="n">
        <v>100.44</v>
      </c>
      <c r="R100" s="331" t="n">
        <f aca="false">A100*F100</f>
        <v>0.54</v>
      </c>
    </row>
    <row r="101" s="1" customFormat="true" ht="12.75" hidden="false" customHeight="false" outlineLevel="0" collapsed="false">
      <c r="A101" s="262" t="n">
        <v>18</v>
      </c>
      <c r="B101" s="332" t="s">
        <v>6008</v>
      </c>
      <c r="C101" s="332" t="s">
        <v>6005</v>
      </c>
      <c r="D101" s="332" t="s">
        <v>2400</v>
      </c>
      <c r="E101" s="262"/>
      <c r="F101" s="331" t="n">
        <v>0.06</v>
      </c>
      <c r="G101" s="333" t="n">
        <v>94.4136</v>
      </c>
      <c r="H101" s="333" t="n">
        <f aca="false">A101*G101*(1-H9/100)</f>
        <v>1699.4448</v>
      </c>
      <c r="I101" s="334" t="n">
        <v>52.452</v>
      </c>
      <c r="J101" s="334" t="n">
        <f aca="false">(A101*I101)/J9*K9</f>
        <v>822.312</v>
      </c>
      <c r="K101" s="335" t="n">
        <f aca="false">H101-J101</f>
        <v>877.1328</v>
      </c>
      <c r="L101" s="330"/>
      <c r="M101" s="262"/>
      <c r="N101" s="262" t="n">
        <v>52.452</v>
      </c>
      <c r="O101" s="262" t="n">
        <v>0.47</v>
      </c>
      <c r="P101" s="262" t="n">
        <v>90</v>
      </c>
      <c r="Q101" s="262" t="n">
        <v>94.4136</v>
      </c>
      <c r="R101" s="331" t="n">
        <f aca="false">A101*F101</f>
        <v>1.08</v>
      </c>
    </row>
    <row r="102" s="1" customFormat="true" ht="12.75" hidden="false" customHeight="false" outlineLevel="0" collapsed="false">
      <c r="A102" s="262" t="n">
        <v>8</v>
      </c>
      <c r="B102" s="332" t="s">
        <v>6009</v>
      </c>
      <c r="C102" s="332" t="s">
        <v>6005</v>
      </c>
      <c r="D102" s="332" t="s">
        <v>6010</v>
      </c>
      <c r="E102" s="262"/>
      <c r="F102" s="331" t="n">
        <v>0.03</v>
      </c>
      <c r="G102" s="333" t="n">
        <v>50.22</v>
      </c>
      <c r="H102" s="333" t="n">
        <f aca="false">A102*G102*(1-H9/100)</f>
        <v>401.76</v>
      </c>
      <c r="I102" s="334" t="n">
        <v>25.11</v>
      </c>
      <c r="J102" s="334" t="n">
        <f aca="false">(A102*I102)/J9*K9</f>
        <v>174.96</v>
      </c>
      <c r="K102" s="335" t="n">
        <f aca="false">H102-J102</f>
        <v>226.8</v>
      </c>
      <c r="L102" s="330"/>
      <c r="M102" s="262"/>
      <c r="N102" s="262" t="n">
        <v>25.11</v>
      </c>
      <c r="O102" s="262" t="n">
        <v>0.27</v>
      </c>
      <c r="P102" s="262" t="n">
        <v>60</v>
      </c>
      <c r="Q102" s="262" t="n">
        <v>50.22</v>
      </c>
      <c r="R102" s="331" t="n">
        <f aca="false">A102*F102</f>
        <v>0.24</v>
      </c>
    </row>
    <row r="103" s="1" customFormat="true" ht="12.75" hidden="false" customHeight="false" outlineLevel="0" collapsed="false">
      <c r="A103" s="262" t="n">
        <v>8</v>
      </c>
      <c r="B103" s="332" t="s">
        <v>6011</v>
      </c>
      <c r="C103" s="332" t="s">
        <v>6005</v>
      </c>
      <c r="D103" s="332" t="s">
        <v>2819</v>
      </c>
      <c r="E103" s="262"/>
      <c r="F103" s="331" t="n">
        <v>0.06</v>
      </c>
      <c r="G103" s="333" t="n">
        <v>55.242</v>
      </c>
      <c r="H103" s="333" t="n">
        <f aca="false">A103*G103*(1-H9/100)</f>
        <v>441.936</v>
      </c>
      <c r="I103" s="334" t="n">
        <v>30.69</v>
      </c>
      <c r="J103" s="334" t="n">
        <f aca="false">(A103*I103)/J9*K9</f>
        <v>213.84</v>
      </c>
      <c r="K103" s="335" t="n">
        <f aca="false">H103-J103</f>
        <v>228.096</v>
      </c>
      <c r="L103" s="330"/>
      <c r="M103" s="262"/>
      <c r="N103" s="262" t="n">
        <v>30.69</v>
      </c>
      <c r="O103" s="262" t="n">
        <v>0.33</v>
      </c>
      <c r="P103" s="262" t="n">
        <v>60</v>
      </c>
      <c r="Q103" s="262" t="n">
        <v>55.242</v>
      </c>
      <c r="R103" s="331" t="n">
        <f aca="false">A103*F103</f>
        <v>0.48</v>
      </c>
    </row>
    <row r="104" s="1" customFormat="true" ht="12.75" hidden="false" customHeight="false" outlineLevel="0" collapsed="false">
      <c r="A104" s="262" t="n">
        <v>8</v>
      </c>
      <c r="B104" s="332" t="s">
        <v>6012</v>
      </c>
      <c r="C104" s="332" t="s">
        <v>6005</v>
      </c>
      <c r="D104" s="332" t="s">
        <v>1899</v>
      </c>
      <c r="E104" s="262"/>
      <c r="F104" s="331" t="n">
        <v>0.04</v>
      </c>
      <c r="G104" s="333" t="n">
        <v>65.286</v>
      </c>
      <c r="H104" s="333" t="n">
        <f aca="false">A104*G104*(1-H9/100)</f>
        <v>522.288</v>
      </c>
      <c r="I104" s="334" t="n">
        <v>36.27</v>
      </c>
      <c r="J104" s="334" t="n">
        <f aca="false">(A104*I104)/J9*K9</f>
        <v>252.72</v>
      </c>
      <c r="K104" s="335" t="n">
        <f aca="false">H104-J104</f>
        <v>269.568</v>
      </c>
      <c r="L104" s="330"/>
      <c r="M104" s="262"/>
      <c r="N104" s="262" t="n">
        <v>36.27</v>
      </c>
      <c r="O104" s="262" t="n">
        <v>0.39</v>
      </c>
      <c r="P104" s="262" t="n">
        <v>60</v>
      </c>
      <c r="Q104" s="262" t="n">
        <v>65.286</v>
      </c>
      <c r="R104" s="331" t="n">
        <f aca="false">A104*F104</f>
        <v>0.32</v>
      </c>
    </row>
    <row r="105" s="1" customFormat="true" ht="12.75" hidden="false" customHeight="false" outlineLevel="0" collapsed="false">
      <c r="A105" s="262" t="n">
        <v>8</v>
      </c>
      <c r="B105" s="332" t="s">
        <v>6013</v>
      </c>
      <c r="C105" s="332" t="s">
        <v>6005</v>
      </c>
      <c r="D105" s="332" t="s">
        <v>1901</v>
      </c>
      <c r="E105" s="262"/>
      <c r="F105" s="331" t="n">
        <v>0.07</v>
      </c>
      <c r="G105" s="333" t="n">
        <v>77.004</v>
      </c>
      <c r="H105" s="333" t="n">
        <f aca="false">A105*G105*(1-H9/100)</f>
        <v>616.032</v>
      </c>
      <c r="I105" s="334" t="n">
        <v>42.78</v>
      </c>
      <c r="J105" s="334" t="n">
        <f aca="false">(A105*I105)/J9*K9</f>
        <v>298.08</v>
      </c>
      <c r="K105" s="335" t="n">
        <f aca="false">H105-J105</f>
        <v>317.952</v>
      </c>
      <c r="L105" s="330"/>
      <c r="M105" s="262"/>
      <c r="N105" s="262" t="n">
        <v>42.78</v>
      </c>
      <c r="O105" s="262" t="n">
        <v>0.46</v>
      </c>
      <c r="P105" s="262" t="n">
        <v>80</v>
      </c>
      <c r="Q105" s="262" t="n">
        <v>77.004</v>
      </c>
      <c r="R105" s="331" t="n">
        <f aca="false">A105*F105</f>
        <v>0.56</v>
      </c>
    </row>
    <row r="106" s="1" customFormat="true" ht="12.75" hidden="false" customHeight="false" outlineLevel="0" collapsed="false">
      <c r="A106" s="262" t="n">
        <v>10</v>
      </c>
      <c r="B106" s="332" t="s">
        <v>6014</v>
      </c>
      <c r="C106" s="332" t="s">
        <v>1802</v>
      </c>
      <c r="D106" s="332" t="s">
        <v>6015</v>
      </c>
      <c r="E106" s="262"/>
      <c r="F106" s="331" t="n">
        <v>0.01</v>
      </c>
      <c r="G106" s="333" t="n">
        <v>26.1562</v>
      </c>
      <c r="H106" s="333" t="n">
        <f aca="false">A106*G106*(1-H9/100)</f>
        <v>261.562</v>
      </c>
      <c r="I106" s="334" t="n">
        <v>20.925</v>
      </c>
      <c r="J106" s="334" t="n">
        <f aca="false">(A106*I106)/J9*K9</f>
        <v>182.25</v>
      </c>
      <c r="K106" s="335" t="n">
        <f aca="false">H106-J106</f>
        <v>79.312</v>
      </c>
      <c r="L106" s="330"/>
      <c r="M106" s="262"/>
      <c r="N106" s="262" t="n">
        <v>20.925</v>
      </c>
      <c r="O106" s="262" t="n">
        <v>0.25</v>
      </c>
      <c r="P106" s="262" t="n">
        <v>20</v>
      </c>
      <c r="Q106" s="262" t="n">
        <v>26.1562</v>
      </c>
      <c r="R106" s="331" t="n">
        <f aca="false">A106*F106</f>
        <v>0.1</v>
      </c>
    </row>
    <row r="107" s="1" customFormat="true" ht="12.75" hidden="false" customHeight="false" outlineLevel="0" collapsed="false">
      <c r="A107" s="262" t="n">
        <v>10</v>
      </c>
      <c r="B107" s="332" t="s">
        <v>6016</v>
      </c>
      <c r="C107" s="332" t="s">
        <v>1802</v>
      </c>
      <c r="D107" s="332" t="s">
        <v>6017</v>
      </c>
      <c r="E107" s="262"/>
      <c r="F107" s="331" t="n">
        <v>0.01</v>
      </c>
      <c r="G107" s="333" t="n">
        <v>32.643</v>
      </c>
      <c r="H107" s="333" t="n">
        <f aca="false">A107*G107*(1-H9/100)</f>
        <v>326.43</v>
      </c>
      <c r="I107" s="334" t="n">
        <v>25.11</v>
      </c>
      <c r="J107" s="334" t="n">
        <f aca="false">(A107*I107)/J9*K9</f>
        <v>218.7</v>
      </c>
      <c r="K107" s="335" t="n">
        <f aca="false">H107-J107</f>
        <v>107.73</v>
      </c>
      <c r="L107" s="330"/>
      <c r="M107" s="262"/>
      <c r="N107" s="262" t="n">
        <v>25.11</v>
      </c>
      <c r="O107" s="262" t="n">
        <v>0.3</v>
      </c>
      <c r="P107" s="262" t="n">
        <v>30</v>
      </c>
      <c r="Q107" s="262" t="n">
        <v>32.643</v>
      </c>
      <c r="R107" s="331" t="n">
        <f aca="false">A107*F107</f>
        <v>0.1</v>
      </c>
    </row>
    <row r="108" s="1" customFormat="true" ht="12.75" hidden="false" customHeight="false" outlineLevel="0" collapsed="false">
      <c r="A108" s="262" t="n">
        <v>10</v>
      </c>
      <c r="B108" s="332" t="s">
        <v>6018</v>
      </c>
      <c r="C108" s="332" t="s">
        <v>1802</v>
      </c>
      <c r="D108" s="332" t="s">
        <v>6019</v>
      </c>
      <c r="E108" s="262"/>
      <c r="F108" s="331" t="n">
        <v>0.01</v>
      </c>
      <c r="G108" s="333" t="n">
        <v>32.643</v>
      </c>
      <c r="H108" s="333" t="n">
        <f aca="false">A108*G108*(1-H9/100)</f>
        <v>326.43</v>
      </c>
      <c r="I108" s="334" t="n">
        <v>25.11</v>
      </c>
      <c r="J108" s="334" t="n">
        <f aca="false">(A108*I108)/J9*K9</f>
        <v>218.7</v>
      </c>
      <c r="K108" s="335" t="n">
        <f aca="false">H108-J108</f>
        <v>107.73</v>
      </c>
      <c r="L108" s="330"/>
      <c r="M108" s="262"/>
      <c r="N108" s="262" t="n">
        <v>25.11</v>
      </c>
      <c r="O108" s="262" t="n">
        <v>0.3</v>
      </c>
      <c r="P108" s="262" t="n">
        <v>30</v>
      </c>
      <c r="Q108" s="262" t="n">
        <v>32.643</v>
      </c>
      <c r="R108" s="331" t="n">
        <f aca="false">A108*F108</f>
        <v>0.1</v>
      </c>
    </row>
    <row r="109" s="1" customFormat="true" ht="12.75" hidden="false" customHeight="false" outlineLevel="0" collapsed="false">
      <c r="A109" s="262" t="n">
        <v>4</v>
      </c>
      <c r="B109" s="332" t="s">
        <v>6020</v>
      </c>
      <c r="C109" s="332" t="s">
        <v>2019</v>
      </c>
      <c r="D109" s="332" t="s">
        <v>2020</v>
      </c>
      <c r="E109" s="262"/>
      <c r="F109" s="331"/>
      <c r="G109" s="333" t="n">
        <v>502.2</v>
      </c>
      <c r="H109" s="333" t="n">
        <f aca="false">A109*G109*(1-H9/100)</f>
        <v>2008.8</v>
      </c>
      <c r="I109" s="334" t="n">
        <v>334.8</v>
      </c>
      <c r="J109" s="334" t="n">
        <f aca="false">(A109*I109)/J9*K9</f>
        <v>1166.4</v>
      </c>
      <c r="K109" s="335" t="n">
        <f aca="false">H109-J109</f>
        <v>842.4</v>
      </c>
      <c r="L109" s="330"/>
      <c r="M109" s="262"/>
      <c r="N109" s="262" t="n">
        <v>334.8</v>
      </c>
      <c r="O109" s="262" t="n">
        <v>4</v>
      </c>
      <c r="P109" s="262" t="n">
        <v>450</v>
      </c>
      <c r="Q109" s="262" t="n">
        <v>502.2</v>
      </c>
      <c r="R109" s="331" t="n">
        <f aca="false">A109*F109</f>
        <v>0</v>
      </c>
    </row>
    <row r="110" s="1" customFormat="true" ht="12.75" hidden="false" customHeight="false" outlineLevel="0" collapsed="false">
      <c r="A110" s="262" t="n">
        <v>2</v>
      </c>
      <c r="B110" s="332" t="s">
        <v>6021</v>
      </c>
      <c r="C110" s="332" t="s">
        <v>2402</v>
      </c>
      <c r="D110" s="332" t="s">
        <v>856</v>
      </c>
      <c r="E110" s="262"/>
      <c r="F110" s="331"/>
      <c r="G110" s="333" t="n">
        <v>376.65</v>
      </c>
      <c r="H110" s="333" t="n">
        <f aca="false">A110*G110*(1-H9/100)</f>
        <v>753.3</v>
      </c>
      <c r="I110" s="334" t="n">
        <v>83.7</v>
      </c>
      <c r="J110" s="334" t="n">
        <f aca="false">(A110*I110)/J9*K9</f>
        <v>145.8</v>
      </c>
      <c r="K110" s="335" t="n">
        <f aca="false">H110-J110</f>
        <v>607.5</v>
      </c>
      <c r="L110" s="330"/>
      <c r="M110" s="262"/>
      <c r="N110" s="262" t="n">
        <v>83.7</v>
      </c>
      <c r="O110" s="262" t="n">
        <v>1</v>
      </c>
      <c r="P110" s="262" t="n">
        <v>350</v>
      </c>
      <c r="Q110" s="262" t="n">
        <v>376.65</v>
      </c>
      <c r="R110" s="331" t="n">
        <f aca="false">A110*F110</f>
        <v>0</v>
      </c>
    </row>
    <row r="111" s="1" customFormat="true" ht="12.75" hidden="false" customHeight="false" outlineLevel="0" collapsed="false">
      <c r="A111" s="262" t="n">
        <v>4</v>
      </c>
      <c r="B111" s="332" t="s">
        <v>6022</v>
      </c>
      <c r="C111" s="332" t="s">
        <v>2402</v>
      </c>
      <c r="D111" s="332" t="s">
        <v>6023</v>
      </c>
      <c r="E111" s="262"/>
      <c r="F111" s="331"/>
      <c r="G111" s="333" t="n">
        <v>401.76</v>
      </c>
      <c r="H111" s="333" t="n">
        <f aca="false">A111*G111*(1-H9/100)</f>
        <v>1607.04</v>
      </c>
      <c r="I111" s="334" t="n">
        <v>167.4</v>
      </c>
      <c r="J111" s="334" t="n">
        <f aca="false">(A111*I111)/J9*K9</f>
        <v>583.2</v>
      </c>
      <c r="K111" s="335" t="n">
        <f aca="false">H111-J111</f>
        <v>1023.84</v>
      </c>
      <c r="L111" s="330"/>
      <c r="M111" s="262"/>
      <c r="N111" s="262" t="n">
        <v>167.4</v>
      </c>
      <c r="O111" s="262" t="n">
        <v>2</v>
      </c>
      <c r="P111" s="262" t="n">
        <v>350</v>
      </c>
      <c r="Q111" s="262" t="n">
        <v>401.76</v>
      </c>
      <c r="R111" s="331" t="n">
        <f aca="false">A111*F111</f>
        <v>0</v>
      </c>
    </row>
    <row r="112" s="1" customFormat="true" ht="12.75" hidden="false" customHeight="false" outlineLevel="0" collapsed="false">
      <c r="A112" s="262" t="n">
        <v>1</v>
      </c>
      <c r="B112" s="332" t="s">
        <v>6024</v>
      </c>
      <c r="C112" s="332" t="s">
        <v>2584</v>
      </c>
      <c r="D112" s="332" t="s">
        <v>856</v>
      </c>
      <c r="E112" s="262"/>
      <c r="F112" s="331" t="n">
        <v>1.5</v>
      </c>
      <c r="G112" s="333" t="n">
        <v>1412.4375</v>
      </c>
      <c r="H112" s="333" t="n">
        <f aca="false">A112*G112*(1-H9/100)</f>
        <v>1412.4375</v>
      </c>
      <c r="I112" s="334" t="n">
        <v>1129.95</v>
      </c>
      <c r="J112" s="334" t="n">
        <f aca="false">(A112*I112)/J9*K9</f>
        <v>984.15</v>
      </c>
      <c r="K112" s="335" t="n">
        <f aca="false">H112-J112</f>
        <v>428.2875</v>
      </c>
      <c r="L112" s="330"/>
      <c r="M112" s="262"/>
      <c r="N112" s="262" t="n">
        <v>1129.95</v>
      </c>
      <c r="O112" s="262" t="n">
        <v>13.5</v>
      </c>
      <c r="P112" s="262" t="n">
        <v>1807.92</v>
      </c>
      <c r="Q112" s="262" t="n">
        <v>1412.4375</v>
      </c>
      <c r="R112" s="331" t="n">
        <f aca="false">A112*F112</f>
        <v>1.5</v>
      </c>
    </row>
    <row r="113" s="1" customFormat="true" ht="12.75" hidden="false" customHeight="false" outlineLevel="0" collapsed="false">
      <c r="A113" s="262" t="n">
        <v>1</v>
      </c>
      <c r="B113" s="332" t="s">
        <v>6025</v>
      </c>
      <c r="C113" s="332" t="s">
        <v>2584</v>
      </c>
      <c r="D113" s="332" t="s">
        <v>856</v>
      </c>
      <c r="E113" s="262"/>
      <c r="F113" s="331" t="n">
        <v>1.5</v>
      </c>
      <c r="G113" s="333" t="n">
        <v>1412.4375</v>
      </c>
      <c r="H113" s="333" t="n">
        <f aca="false">A113*G113*(1-H9/100)</f>
        <v>1412.4375</v>
      </c>
      <c r="I113" s="334" t="n">
        <v>1129.95</v>
      </c>
      <c r="J113" s="334" t="n">
        <f aca="false">(A113*I113)/J9*K9</f>
        <v>984.15</v>
      </c>
      <c r="K113" s="335" t="n">
        <f aca="false">H113-J113</f>
        <v>428.2875</v>
      </c>
      <c r="L113" s="330"/>
      <c r="M113" s="262"/>
      <c r="N113" s="262" t="n">
        <v>1129.95</v>
      </c>
      <c r="O113" s="262" t="n">
        <v>13.5</v>
      </c>
      <c r="P113" s="262" t="n">
        <v>1807.92</v>
      </c>
      <c r="Q113" s="262" t="n">
        <v>1412.4375</v>
      </c>
      <c r="R113" s="331" t="n">
        <f aca="false">A113*F113</f>
        <v>1.5</v>
      </c>
    </row>
    <row r="114" s="1" customFormat="true" ht="12.75" hidden="false" customHeight="false" outlineLevel="0" collapsed="false">
      <c r="A114" s="262" t="n">
        <v>5</v>
      </c>
      <c r="B114" s="332" t="s">
        <v>6026</v>
      </c>
      <c r="C114" s="332" t="s">
        <v>2022</v>
      </c>
      <c r="D114" s="332" t="s">
        <v>856</v>
      </c>
      <c r="E114" s="262"/>
      <c r="F114" s="331"/>
      <c r="G114" s="333" t="n">
        <v>125.55</v>
      </c>
      <c r="H114" s="333" t="n">
        <f aca="false">A114*G114*(1-H9/100)</f>
        <v>627.75</v>
      </c>
      <c r="I114" s="334" t="n">
        <v>83.7</v>
      </c>
      <c r="J114" s="334" t="n">
        <f aca="false">(A114*I114)/J9*K9</f>
        <v>364.5</v>
      </c>
      <c r="K114" s="335" t="n">
        <f aca="false">H114-J114</f>
        <v>263.25</v>
      </c>
      <c r="L114" s="330"/>
      <c r="M114" s="262"/>
      <c r="N114" s="262" t="n">
        <v>83.7</v>
      </c>
      <c r="O114" s="262" t="n">
        <v>1</v>
      </c>
      <c r="P114" s="262" t="n">
        <v>100</v>
      </c>
      <c r="Q114" s="262" t="n">
        <v>125.55</v>
      </c>
      <c r="R114" s="331" t="n">
        <f aca="false">A114*F114</f>
        <v>0</v>
      </c>
    </row>
    <row r="115" s="1" customFormat="true" ht="12.75" hidden="false" customHeight="false" outlineLevel="0" collapsed="false">
      <c r="A115" s="262" t="n">
        <v>5</v>
      </c>
      <c r="B115" s="332" t="s">
        <v>2023</v>
      </c>
      <c r="C115" s="332" t="s">
        <v>2024</v>
      </c>
      <c r="D115" s="332" t="s">
        <v>856</v>
      </c>
      <c r="E115" s="262"/>
      <c r="F115" s="331"/>
      <c r="G115" s="333" t="n">
        <v>83.7</v>
      </c>
      <c r="H115" s="333" t="n">
        <f aca="false">A115*G115*(1-H9/100)</f>
        <v>418.5</v>
      </c>
      <c r="I115" s="334" t="n">
        <v>66.96</v>
      </c>
      <c r="J115" s="334" t="n">
        <f aca="false">(A115*I115)/J9*K9</f>
        <v>291.6</v>
      </c>
      <c r="K115" s="335" t="n">
        <f aca="false">H115-J115</f>
        <v>126.9</v>
      </c>
      <c r="L115" s="330"/>
      <c r="M115" s="262"/>
      <c r="N115" s="262" t="n">
        <v>66.96</v>
      </c>
      <c r="O115" s="262" t="n">
        <v>0.8</v>
      </c>
      <c r="P115" s="262" t="n">
        <v>100</v>
      </c>
      <c r="Q115" s="262" t="n">
        <v>83.7</v>
      </c>
      <c r="R115" s="331" t="n">
        <f aca="false">A115*F115</f>
        <v>0</v>
      </c>
    </row>
    <row r="116" s="1" customFormat="true" ht="12.75" hidden="false" customHeight="false" outlineLevel="0" collapsed="false">
      <c r="A116" s="262" t="n">
        <v>1</v>
      </c>
      <c r="B116" s="332" t="s">
        <v>6027</v>
      </c>
      <c r="C116" s="332" t="s">
        <v>6028</v>
      </c>
      <c r="D116" s="332" t="s">
        <v>5585</v>
      </c>
      <c r="E116" s="262"/>
      <c r="F116" s="331"/>
      <c r="G116" s="333" t="n">
        <v>11477.44</v>
      </c>
      <c r="H116" s="333" t="n">
        <f aca="false">A116*G116*(1-H9/100)</f>
        <v>11477.44</v>
      </c>
      <c r="I116" s="334" t="n">
        <v>8828.8</v>
      </c>
      <c r="J116" s="334" t="n">
        <f aca="false">(A116*I116)/J9*K9</f>
        <v>7689.6</v>
      </c>
      <c r="K116" s="335" t="n">
        <f aca="false">H116-J116</f>
        <v>3787.84</v>
      </c>
      <c r="L116" s="330"/>
      <c r="M116" s="262"/>
      <c r="N116" s="262" t="n">
        <v>8828.8</v>
      </c>
      <c r="O116" s="262" t="n">
        <v>89</v>
      </c>
      <c r="P116" s="262" t="n">
        <v>15891.84</v>
      </c>
      <c r="Q116" s="262" t="n">
        <v>11477.44</v>
      </c>
      <c r="R116" s="331" t="n">
        <f aca="false">A116*F116</f>
        <v>0</v>
      </c>
    </row>
    <row r="117" s="1" customFormat="true" ht="12.75" hidden="false" customHeight="false" outlineLevel="0" collapsed="false">
      <c r="A117" s="262" t="n">
        <v>1</v>
      </c>
      <c r="B117" s="332" t="s">
        <v>6029</v>
      </c>
      <c r="C117" s="332" t="s">
        <v>6028</v>
      </c>
      <c r="D117" s="332" t="s">
        <v>5436</v>
      </c>
      <c r="E117" s="262"/>
      <c r="F117" s="331"/>
      <c r="G117" s="333" t="n">
        <v>11477.44</v>
      </c>
      <c r="H117" s="333" t="n">
        <f aca="false">A117*G117*(1-H9/100)</f>
        <v>11477.44</v>
      </c>
      <c r="I117" s="334" t="n">
        <v>8828.8</v>
      </c>
      <c r="J117" s="334" t="n">
        <f aca="false">(A117*I117)/J9*K9</f>
        <v>7689.6</v>
      </c>
      <c r="K117" s="335" t="n">
        <f aca="false">H117-J117</f>
        <v>3787.84</v>
      </c>
      <c r="L117" s="330"/>
      <c r="M117" s="262"/>
      <c r="N117" s="262" t="n">
        <v>8828.8</v>
      </c>
      <c r="O117" s="262" t="n">
        <v>89</v>
      </c>
      <c r="P117" s="262" t="n">
        <v>15891.84</v>
      </c>
      <c r="Q117" s="262" t="n">
        <v>11477.44</v>
      </c>
      <c r="R117" s="331" t="n">
        <f aca="false">A117*F117</f>
        <v>0</v>
      </c>
    </row>
    <row r="118" s="1" customFormat="true" ht="12.75" hidden="false" customHeight="false" outlineLevel="0" collapsed="false">
      <c r="A118" s="262" t="n">
        <v>1</v>
      </c>
      <c r="B118" s="332" t="s">
        <v>1666</v>
      </c>
      <c r="C118" s="332" t="s">
        <v>1667</v>
      </c>
      <c r="D118" s="332" t="s">
        <v>1668</v>
      </c>
      <c r="E118" s="262"/>
      <c r="F118" s="331" t="n">
        <v>1</v>
      </c>
      <c r="G118" s="333" t="n">
        <v>2373.36</v>
      </c>
      <c r="H118" s="333" t="n">
        <f aca="false">A118*G118*(1-H9/100)</f>
        <v>2373.36</v>
      </c>
      <c r="I118" s="334" t="n">
        <v>1483.35</v>
      </c>
      <c r="J118" s="334" t="n">
        <f aca="false">(A118*I118)/J9*K9</f>
        <v>1291.95</v>
      </c>
      <c r="K118" s="335" t="n">
        <f aca="false">H118-J118</f>
        <v>1081.41</v>
      </c>
      <c r="L118" s="330"/>
      <c r="M118" s="262"/>
      <c r="N118" s="262" t="n">
        <v>1483.35</v>
      </c>
      <c r="O118" s="262" t="n">
        <v>14.5</v>
      </c>
      <c r="P118" s="262" t="n">
        <v>2200</v>
      </c>
      <c r="Q118" s="262" t="n">
        <v>2373.36</v>
      </c>
      <c r="R118" s="331" t="n">
        <f aca="false">A118*F118</f>
        <v>1</v>
      </c>
    </row>
    <row r="119" s="1" customFormat="true" ht="12.75" hidden="false" customHeight="false" outlineLevel="0" collapsed="false">
      <c r="A119" s="262" t="n">
        <v>1</v>
      </c>
      <c r="B119" s="332" t="s">
        <v>6030</v>
      </c>
      <c r="C119" s="332" t="s">
        <v>6031</v>
      </c>
      <c r="D119" s="332" t="s">
        <v>6032</v>
      </c>
      <c r="E119" s="262"/>
      <c r="F119" s="331" t="n">
        <v>2.15</v>
      </c>
      <c r="G119" s="333" t="n">
        <v>3171.3</v>
      </c>
      <c r="H119" s="333" t="n">
        <f aca="false">A119*G119*(1-H9/100)</f>
        <v>3171.3</v>
      </c>
      <c r="I119" s="334" t="n">
        <v>1585.65</v>
      </c>
      <c r="J119" s="334" t="n">
        <f aca="false">(A119*I119)/J9*K9</f>
        <v>1381.05</v>
      </c>
      <c r="K119" s="335" t="n">
        <f aca="false">H119-J119</f>
        <v>1790.25</v>
      </c>
      <c r="L119" s="330"/>
      <c r="M119" s="262"/>
      <c r="N119" s="262" t="n">
        <v>1585.65</v>
      </c>
      <c r="O119" s="262" t="n">
        <v>15.5</v>
      </c>
      <c r="P119" s="262" t="n">
        <v>2500</v>
      </c>
      <c r="Q119" s="262" t="n">
        <v>3171.3</v>
      </c>
      <c r="R119" s="331" t="n">
        <f aca="false">A119*F119</f>
        <v>2.15</v>
      </c>
    </row>
    <row r="120" s="1" customFormat="true" ht="12.75" hidden="false" customHeight="false" outlineLevel="0" collapsed="false">
      <c r="A120" s="262" t="n">
        <v>1</v>
      </c>
      <c r="B120" s="332" t="s">
        <v>1016</v>
      </c>
      <c r="C120" s="332" t="s">
        <v>1017</v>
      </c>
      <c r="D120" s="332" t="s">
        <v>1018</v>
      </c>
      <c r="E120" s="262"/>
      <c r="F120" s="331" t="n">
        <v>0.71</v>
      </c>
      <c r="G120" s="333" t="n">
        <v>1538.654</v>
      </c>
      <c r="H120" s="333" t="n">
        <f aca="false">A120*G120*(1-H9/100)</f>
        <v>1538.654</v>
      </c>
      <c r="I120" s="334" t="n">
        <v>1337.96</v>
      </c>
      <c r="J120" s="334" t="n">
        <f aca="false">(A120*I120)/J9*K9</f>
        <v>1165.32</v>
      </c>
      <c r="K120" s="335" t="n">
        <f aca="false">H120-J120</f>
        <v>373.334</v>
      </c>
      <c r="L120" s="330"/>
      <c r="M120" s="262"/>
      <c r="N120" s="262" t="n">
        <v>1337.96</v>
      </c>
      <c r="O120" s="262" t="n">
        <v>13</v>
      </c>
      <c r="P120" s="262" t="n">
        <v>1300</v>
      </c>
      <c r="Q120" s="262" t="n">
        <v>1538.654</v>
      </c>
      <c r="R120" s="331" t="n">
        <f aca="false">A120*F120</f>
        <v>0.71</v>
      </c>
    </row>
    <row r="121" s="1" customFormat="true" ht="12.75" hidden="false" customHeight="false" outlineLevel="0" collapsed="false">
      <c r="A121" s="262" t="n">
        <v>1</v>
      </c>
      <c r="B121" s="332" t="s">
        <v>1019</v>
      </c>
      <c r="C121" s="332" t="s">
        <v>1017</v>
      </c>
      <c r="D121" s="332" t="s">
        <v>1020</v>
      </c>
      <c r="E121" s="262"/>
      <c r="F121" s="331" t="n">
        <v>0.71</v>
      </c>
      <c r="G121" s="333" t="n">
        <v>1538.654</v>
      </c>
      <c r="H121" s="333" t="n">
        <f aca="false">A121*G121*(1-H9/100)</f>
        <v>1538.654</v>
      </c>
      <c r="I121" s="334" t="n">
        <v>1337.96</v>
      </c>
      <c r="J121" s="334" t="n">
        <f aca="false">(A121*I121)/J9*K9</f>
        <v>1165.32</v>
      </c>
      <c r="K121" s="335" t="n">
        <f aca="false">H121-J121</f>
        <v>373.334</v>
      </c>
      <c r="L121" s="330"/>
      <c r="M121" s="262"/>
      <c r="N121" s="262" t="n">
        <v>1337.96</v>
      </c>
      <c r="O121" s="262" t="n">
        <v>13</v>
      </c>
      <c r="P121" s="262" t="n">
        <v>1300</v>
      </c>
      <c r="Q121" s="262" t="n">
        <v>1538.654</v>
      </c>
      <c r="R121" s="331" t="n">
        <f aca="false">A121*F121</f>
        <v>0.71</v>
      </c>
    </row>
    <row r="122" s="1" customFormat="true" ht="12.75" hidden="false" customHeight="false" outlineLevel="0" collapsed="false">
      <c r="A122" s="262" t="n">
        <v>1</v>
      </c>
      <c r="B122" s="332" t="s">
        <v>1021</v>
      </c>
      <c r="C122" s="332" t="s">
        <v>1017</v>
      </c>
      <c r="D122" s="332" t="s">
        <v>1022</v>
      </c>
      <c r="E122" s="262"/>
      <c r="F122" s="331" t="n">
        <v>0.71</v>
      </c>
      <c r="G122" s="333" t="n">
        <v>1538.654</v>
      </c>
      <c r="H122" s="333" t="n">
        <f aca="false">A122*G122*(1-H9/100)</f>
        <v>1538.654</v>
      </c>
      <c r="I122" s="334" t="n">
        <v>1337.96</v>
      </c>
      <c r="J122" s="334" t="n">
        <f aca="false">(A122*I122)/J9*K9</f>
        <v>1165.32</v>
      </c>
      <c r="K122" s="335" t="n">
        <f aca="false">H122-J122</f>
        <v>373.334</v>
      </c>
      <c r="L122" s="330"/>
      <c r="M122" s="262"/>
      <c r="N122" s="262" t="n">
        <v>1337.96</v>
      </c>
      <c r="O122" s="262" t="n">
        <v>13</v>
      </c>
      <c r="P122" s="262" t="n">
        <v>1300</v>
      </c>
      <c r="Q122" s="262" t="n">
        <v>1538.654</v>
      </c>
      <c r="R122" s="331" t="n">
        <f aca="false">A122*F122</f>
        <v>0.71</v>
      </c>
    </row>
    <row r="123" s="1" customFormat="true" ht="12.75" hidden="false" customHeight="false" outlineLevel="0" collapsed="false">
      <c r="A123" s="262" t="n">
        <v>1</v>
      </c>
      <c r="B123" s="332" t="s">
        <v>1056</v>
      </c>
      <c r="C123" s="332" t="s">
        <v>1017</v>
      </c>
      <c r="D123" s="332" t="s">
        <v>1057</v>
      </c>
      <c r="E123" s="262"/>
      <c r="F123" s="331" t="n">
        <v>0.71</v>
      </c>
      <c r="G123" s="333" t="n">
        <v>1538.654</v>
      </c>
      <c r="H123" s="333" t="n">
        <f aca="false">A123*G123*(1-H9/100)</f>
        <v>1538.654</v>
      </c>
      <c r="I123" s="334" t="n">
        <v>1337.96</v>
      </c>
      <c r="J123" s="334" t="n">
        <f aca="false">(A123*I123)/J9*K9</f>
        <v>1165.32</v>
      </c>
      <c r="K123" s="335" t="n">
        <f aca="false">H123-J123</f>
        <v>373.334</v>
      </c>
      <c r="L123" s="330"/>
      <c r="M123" s="262"/>
      <c r="N123" s="262" t="n">
        <v>1337.96</v>
      </c>
      <c r="O123" s="262" t="n">
        <v>13</v>
      </c>
      <c r="P123" s="262" t="n">
        <v>1300</v>
      </c>
      <c r="Q123" s="262" t="n">
        <v>1538.654</v>
      </c>
      <c r="R123" s="331" t="n">
        <f aca="false">A123*F123</f>
        <v>0.71</v>
      </c>
    </row>
    <row r="124" s="1" customFormat="true" ht="12.75" hidden="false" customHeight="false" outlineLevel="0" collapsed="false">
      <c r="A124" s="262" t="n">
        <v>1</v>
      </c>
      <c r="B124" s="332" t="s">
        <v>1023</v>
      </c>
      <c r="C124" s="332" t="s">
        <v>1017</v>
      </c>
      <c r="D124" s="332" t="s">
        <v>1024</v>
      </c>
      <c r="E124" s="262"/>
      <c r="F124" s="331" t="n">
        <v>0.71</v>
      </c>
      <c r="G124" s="333" t="n">
        <v>1538.654</v>
      </c>
      <c r="H124" s="333" t="n">
        <f aca="false">A124*G124*(1-H9/100)</f>
        <v>1538.654</v>
      </c>
      <c r="I124" s="334" t="n">
        <v>1337.96</v>
      </c>
      <c r="J124" s="334" t="n">
        <f aca="false">(A124*I124)/J9*K9</f>
        <v>1165.32</v>
      </c>
      <c r="K124" s="335" t="n">
        <f aca="false">H124-J124</f>
        <v>373.334</v>
      </c>
      <c r="L124" s="330"/>
      <c r="M124" s="262"/>
      <c r="N124" s="262" t="n">
        <v>1337.96</v>
      </c>
      <c r="O124" s="262" t="n">
        <v>13</v>
      </c>
      <c r="P124" s="262" t="n">
        <v>1300</v>
      </c>
      <c r="Q124" s="262" t="n">
        <v>1538.654</v>
      </c>
      <c r="R124" s="331" t="n">
        <f aca="false">A124*F124</f>
        <v>0.71</v>
      </c>
    </row>
    <row r="125" s="1" customFormat="true" ht="12.75" hidden="false" customHeight="false" outlineLevel="0" collapsed="false">
      <c r="A125" s="262" t="n">
        <v>1</v>
      </c>
      <c r="B125" s="332" t="s">
        <v>1025</v>
      </c>
      <c r="C125" s="332" t="s">
        <v>1017</v>
      </c>
      <c r="D125" s="332" t="s">
        <v>1026</v>
      </c>
      <c r="E125" s="262"/>
      <c r="F125" s="331" t="n">
        <v>0.71</v>
      </c>
      <c r="G125" s="333" t="n">
        <v>1538.654</v>
      </c>
      <c r="H125" s="333" t="n">
        <f aca="false">A125*G125*(1-H9/100)</f>
        <v>1538.654</v>
      </c>
      <c r="I125" s="334" t="n">
        <v>1337.96</v>
      </c>
      <c r="J125" s="334" t="n">
        <f aca="false">(A125*I125)/J9*K9</f>
        <v>1165.32</v>
      </c>
      <c r="K125" s="335" t="n">
        <f aca="false">H125-J125</f>
        <v>373.334</v>
      </c>
      <c r="L125" s="330"/>
      <c r="M125" s="262"/>
      <c r="N125" s="262" t="n">
        <v>1337.96</v>
      </c>
      <c r="O125" s="262" t="n">
        <v>13</v>
      </c>
      <c r="P125" s="262" t="n">
        <v>1300</v>
      </c>
      <c r="Q125" s="262" t="n">
        <v>1538.654</v>
      </c>
      <c r="R125" s="331" t="n">
        <f aca="false">A125*F125</f>
        <v>0.71</v>
      </c>
    </row>
    <row r="126" s="1" customFormat="true" ht="12.75" hidden="false" customHeight="false" outlineLevel="0" collapsed="false">
      <c r="A126" s="262" t="n">
        <v>1</v>
      </c>
      <c r="B126" s="332" t="s">
        <v>1058</v>
      </c>
      <c r="C126" s="332" t="s">
        <v>1017</v>
      </c>
      <c r="D126" s="332" t="s">
        <v>1059</v>
      </c>
      <c r="E126" s="262"/>
      <c r="F126" s="331" t="n">
        <v>0.71</v>
      </c>
      <c r="G126" s="333" t="n">
        <v>1538.654</v>
      </c>
      <c r="H126" s="333" t="n">
        <f aca="false">A126*G126*(1-H9/100)</f>
        <v>1538.654</v>
      </c>
      <c r="I126" s="334" t="n">
        <v>1337.96</v>
      </c>
      <c r="J126" s="334" t="n">
        <f aca="false">(A126*I126)/J9*K9</f>
        <v>1165.32</v>
      </c>
      <c r="K126" s="335" t="n">
        <f aca="false">H126-J126</f>
        <v>373.334</v>
      </c>
      <c r="L126" s="330"/>
      <c r="M126" s="262"/>
      <c r="N126" s="262" t="n">
        <v>1337.96</v>
      </c>
      <c r="O126" s="262" t="n">
        <v>13</v>
      </c>
      <c r="P126" s="262" t="n">
        <v>1300</v>
      </c>
      <c r="Q126" s="262" t="n">
        <v>1538.654</v>
      </c>
      <c r="R126" s="331" t="n">
        <f aca="false">A126*F126</f>
        <v>0.71</v>
      </c>
    </row>
    <row r="127" s="1" customFormat="true" ht="12.75" hidden="false" customHeight="false" outlineLevel="0" collapsed="false">
      <c r="A127" s="262" t="n">
        <v>1</v>
      </c>
      <c r="B127" s="332" t="s">
        <v>1060</v>
      </c>
      <c r="C127" s="332" t="s">
        <v>1017</v>
      </c>
      <c r="D127" s="332" t="s">
        <v>1061</v>
      </c>
      <c r="E127" s="262"/>
      <c r="F127" s="331" t="n">
        <v>0.71</v>
      </c>
      <c r="G127" s="333" t="n">
        <v>1538.654</v>
      </c>
      <c r="H127" s="333" t="n">
        <f aca="false">A127*G127*(1-H9/100)</f>
        <v>1538.654</v>
      </c>
      <c r="I127" s="334" t="n">
        <v>1337.96</v>
      </c>
      <c r="J127" s="334" t="n">
        <f aca="false">(A127*I127)/J9*K9</f>
        <v>1165.32</v>
      </c>
      <c r="K127" s="335" t="n">
        <f aca="false">H127-J127</f>
        <v>373.334</v>
      </c>
      <c r="L127" s="330"/>
      <c r="M127" s="262"/>
      <c r="N127" s="262" t="n">
        <v>1337.96</v>
      </c>
      <c r="O127" s="262" t="n">
        <v>13</v>
      </c>
      <c r="P127" s="262" t="n">
        <v>1300</v>
      </c>
      <c r="Q127" s="262" t="n">
        <v>1538.654</v>
      </c>
      <c r="R127" s="331" t="n">
        <f aca="false">A127*F127</f>
        <v>0.71</v>
      </c>
    </row>
    <row r="128" s="1" customFormat="true" ht="12.75" hidden="false" customHeight="false" outlineLevel="0" collapsed="false">
      <c r="A128" s="262" t="n">
        <v>20</v>
      </c>
      <c r="B128" s="332" t="s">
        <v>368</v>
      </c>
      <c r="C128" s="332" t="s">
        <v>1680</v>
      </c>
      <c r="D128" s="332" t="s">
        <v>1905</v>
      </c>
      <c r="E128" s="262"/>
      <c r="F128" s="331" t="n">
        <v>0.02</v>
      </c>
      <c r="G128" s="333" t="n">
        <v>109.368</v>
      </c>
      <c r="H128" s="333" t="n">
        <f aca="false">A128*G128*(1-H9/100)</f>
        <v>2187.36</v>
      </c>
      <c r="I128" s="334" t="n">
        <v>91.14</v>
      </c>
      <c r="J128" s="334" t="n">
        <f aca="false">(A128*I128)/J9*K9</f>
        <v>1587.6</v>
      </c>
      <c r="K128" s="335" t="n">
        <f aca="false">H128-J128</f>
        <v>599.76</v>
      </c>
      <c r="L128" s="330"/>
      <c r="M128" s="262"/>
      <c r="N128" s="262" t="n">
        <v>91.14</v>
      </c>
      <c r="O128" s="262" t="n">
        <v>1.05</v>
      </c>
      <c r="P128" s="262" t="n">
        <v>150</v>
      </c>
      <c r="Q128" s="262" t="n">
        <v>109.368</v>
      </c>
      <c r="R128" s="331" t="n">
        <f aca="false">A128*F128</f>
        <v>0.4</v>
      </c>
    </row>
    <row r="129" s="1" customFormat="true" ht="12.75" hidden="false" customHeight="false" outlineLevel="0" collapsed="false">
      <c r="A129" s="262" t="n">
        <v>8</v>
      </c>
      <c r="B129" s="332" t="s">
        <v>1906</v>
      </c>
      <c r="C129" s="332" t="s">
        <v>1680</v>
      </c>
      <c r="D129" s="332" t="s">
        <v>6033</v>
      </c>
      <c r="E129" s="262"/>
      <c r="F129" s="331"/>
      <c r="G129" s="333" t="n">
        <v>167.5538</v>
      </c>
      <c r="H129" s="333" t="n">
        <f aca="false">A129*G129*(1-H9/100)</f>
        <v>1340.4304</v>
      </c>
      <c r="I129" s="334" t="n">
        <v>139.6281</v>
      </c>
      <c r="J129" s="334" t="n">
        <f aca="false">(A129*I129)/J9*K9</f>
        <v>972.892567741935</v>
      </c>
      <c r="K129" s="335" t="n">
        <f aca="false">H129-J129</f>
        <v>367.537832258065</v>
      </c>
      <c r="L129" s="330"/>
      <c r="M129" s="262"/>
      <c r="N129" s="262" t="n">
        <v>139.6281</v>
      </c>
      <c r="O129" s="262" t="n">
        <v>1.35666666666667</v>
      </c>
      <c r="P129" s="262" t="n">
        <v>150</v>
      </c>
      <c r="Q129" s="262" t="n">
        <v>167.5538</v>
      </c>
      <c r="R129" s="331" t="n">
        <f aca="false">A129*F129</f>
        <v>0</v>
      </c>
    </row>
    <row r="130" s="1" customFormat="true" ht="12.75" hidden="false" customHeight="false" outlineLevel="0" collapsed="false">
      <c r="A130" s="262" t="n">
        <v>8</v>
      </c>
      <c r="B130" s="332" t="s">
        <v>1679</v>
      </c>
      <c r="C130" s="332" t="s">
        <v>1680</v>
      </c>
      <c r="D130" s="332" t="s">
        <v>6034</v>
      </c>
      <c r="E130" s="262"/>
      <c r="F130" s="331" t="n">
        <v>0.02</v>
      </c>
      <c r="G130" s="333" t="n">
        <v>114.576</v>
      </c>
      <c r="H130" s="333" t="n">
        <f aca="false">A130*G130*(1-H9/100)</f>
        <v>916.608</v>
      </c>
      <c r="I130" s="334" t="n">
        <v>95.48</v>
      </c>
      <c r="J130" s="334" t="n">
        <f aca="false">(A130*I130)/J9*K9</f>
        <v>665.28</v>
      </c>
      <c r="K130" s="335" t="n">
        <f aca="false">H130-J130</f>
        <v>251.328</v>
      </c>
      <c r="L130" s="330"/>
      <c r="M130" s="262"/>
      <c r="N130" s="262" t="n">
        <v>95.48</v>
      </c>
      <c r="O130" s="262" t="n">
        <v>1.1</v>
      </c>
      <c r="P130" s="262" t="n">
        <v>150</v>
      </c>
      <c r="Q130" s="262" t="n">
        <v>114.576</v>
      </c>
      <c r="R130" s="331" t="n">
        <f aca="false">A130*F130</f>
        <v>0.16</v>
      </c>
    </row>
    <row r="131" s="1" customFormat="true" ht="12.75" hidden="false" customHeight="false" outlineLevel="0" collapsed="false">
      <c r="A131" s="262" t="n">
        <v>8</v>
      </c>
      <c r="B131" s="332" t="s">
        <v>3657</v>
      </c>
      <c r="C131" s="332" t="s">
        <v>1680</v>
      </c>
      <c r="D131" s="332" t="s">
        <v>3658</v>
      </c>
      <c r="E131" s="262"/>
      <c r="F131" s="331" t="n">
        <v>0.025</v>
      </c>
      <c r="G131" s="333" t="n">
        <v>135.408</v>
      </c>
      <c r="H131" s="333" t="n">
        <f aca="false">A131*G131*(1-H9/100)</f>
        <v>1083.264</v>
      </c>
      <c r="I131" s="334" t="n">
        <v>112.84</v>
      </c>
      <c r="J131" s="334" t="n">
        <f aca="false">(A131*I131)/J9*K9</f>
        <v>786.24</v>
      </c>
      <c r="K131" s="335" t="n">
        <f aca="false">H131-J131</f>
        <v>297.024</v>
      </c>
      <c r="L131" s="330"/>
      <c r="M131" s="262"/>
      <c r="N131" s="262" t="n">
        <v>112.84</v>
      </c>
      <c r="O131" s="262" t="n">
        <v>1.3</v>
      </c>
      <c r="P131" s="262" t="n">
        <v>150</v>
      </c>
      <c r="Q131" s="262" t="n">
        <v>135.408</v>
      </c>
      <c r="R131" s="331" t="n">
        <f aca="false">A131*F131</f>
        <v>0.2</v>
      </c>
    </row>
    <row r="132" s="1" customFormat="true" ht="12.75" hidden="false" customHeight="false" outlineLevel="0" collapsed="false">
      <c r="A132" s="262" t="n">
        <v>2</v>
      </c>
      <c r="B132" s="332" t="s">
        <v>6035</v>
      </c>
      <c r="C132" s="332" t="s">
        <v>6036</v>
      </c>
      <c r="D132" s="332" t="s">
        <v>856</v>
      </c>
      <c r="E132" s="262"/>
      <c r="F132" s="331"/>
      <c r="G132" s="333"/>
      <c r="H132" s="333" t="n">
        <f aca="false">A132*G132*(1-H9/100)</f>
        <v>0</v>
      </c>
      <c r="I132" s="334" t="n">
        <v>322.4</v>
      </c>
      <c r="J132" s="334" t="n">
        <f aca="false">(A132*I132)/J9*K9</f>
        <v>561.6</v>
      </c>
      <c r="K132" s="335" t="n">
        <f aca="false">H132-J132</f>
        <v>-561.6</v>
      </c>
      <c r="L132" s="330"/>
      <c r="M132" s="262"/>
      <c r="N132" s="262" t="n">
        <v>322.4</v>
      </c>
      <c r="O132" s="262" t="n">
        <v>5.2</v>
      </c>
      <c r="P132" s="262" t="n">
        <v>350</v>
      </c>
      <c r="Q132" s="262"/>
      <c r="R132" s="331" t="n">
        <f aca="false">A132*F132</f>
        <v>0</v>
      </c>
    </row>
    <row r="133" s="1" customFormat="true" ht="12.75" hidden="false" customHeight="false" outlineLevel="0" collapsed="false">
      <c r="A133" s="262" t="n">
        <v>2</v>
      </c>
      <c r="B133" s="332" t="s">
        <v>6037</v>
      </c>
      <c r="C133" s="332" t="s">
        <v>6038</v>
      </c>
      <c r="D133" s="332" t="s">
        <v>856</v>
      </c>
      <c r="E133" s="262"/>
      <c r="F133" s="331"/>
      <c r="G133" s="333"/>
      <c r="H133" s="333" t="n">
        <f aca="false">A133*G133*(1-H9/100)</f>
        <v>0</v>
      </c>
      <c r="I133" s="334" t="n">
        <v>124</v>
      </c>
      <c r="J133" s="334" t="n">
        <f aca="false">(A133*I133)/J9*K9</f>
        <v>216</v>
      </c>
      <c r="K133" s="335" t="n">
        <f aca="false">H133-J133</f>
        <v>-216</v>
      </c>
      <c r="L133" s="330"/>
      <c r="M133" s="262"/>
      <c r="N133" s="262" t="n">
        <v>124</v>
      </c>
      <c r="O133" s="262" t="n">
        <v>2</v>
      </c>
      <c r="P133" s="262" t="n">
        <v>140</v>
      </c>
      <c r="Q133" s="262"/>
      <c r="R133" s="331" t="n">
        <f aca="false">A133*F133</f>
        <v>0</v>
      </c>
    </row>
    <row r="134" s="1" customFormat="true" ht="12.75" hidden="false" customHeight="false" outlineLevel="0" collapsed="false">
      <c r="A134" s="262" t="n">
        <v>2</v>
      </c>
      <c r="B134" s="332" t="s">
        <v>6039</v>
      </c>
      <c r="C134" s="332" t="s">
        <v>6040</v>
      </c>
      <c r="D134" s="332" t="s">
        <v>856</v>
      </c>
      <c r="E134" s="262"/>
      <c r="F134" s="331"/>
      <c r="G134" s="333"/>
      <c r="H134" s="333" t="n">
        <f aca="false">A134*G134*(1-H9/100)</f>
        <v>0</v>
      </c>
      <c r="I134" s="334" t="n">
        <v>259.78</v>
      </c>
      <c r="J134" s="334" t="n">
        <f aca="false">(A134*I134)/J9*K9</f>
        <v>452.52</v>
      </c>
      <c r="K134" s="335" t="n">
        <f aca="false">H134-J134</f>
        <v>-452.52</v>
      </c>
      <c r="L134" s="330"/>
      <c r="M134" s="262"/>
      <c r="N134" s="262" t="n">
        <v>259.78</v>
      </c>
      <c r="O134" s="262" t="n">
        <v>4.19</v>
      </c>
      <c r="P134" s="262" t="n">
        <v>280</v>
      </c>
      <c r="Q134" s="262"/>
      <c r="R134" s="331" t="n">
        <f aca="false">A134*F134</f>
        <v>0</v>
      </c>
    </row>
    <row r="135" s="1" customFormat="true" ht="12.75" hidden="false" customHeight="false" outlineLevel="0" collapsed="false">
      <c r="A135" s="262" t="n">
        <v>2</v>
      </c>
      <c r="B135" s="332" t="s">
        <v>6041</v>
      </c>
      <c r="C135" s="332" t="s">
        <v>6042</v>
      </c>
      <c r="D135" s="332" t="s">
        <v>856</v>
      </c>
      <c r="E135" s="262"/>
      <c r="F135" s="331"/>
      <c r="G135" s="333"/>
      <c r="H135" s="333" t="n">
        <f aca="false">A135*G135*(1-H9/100)</f>
        <v>0</v>
      </c>
      <c r="I135" s="334" t="n">
        <v>545.6</v>
      </c>
      <c r="J135" s="334" t="n">
        <f aca="false">(A135*I135)/J9*K9</f>
        <v>950.4</v>
      </c>
      <c r="K135" s="335" t="n">
        <f aca="false">H135-J135</f>
        <v>-950.4</v>
      </c>
      <c r="L135" s="330"/>
      <c r="M135" s="262"/>
      <c r="N135" s="262" t="n">
        <v>545.6</v>
      </c>
      <c r="O135" s="262" t="n">
        <v>8.8</v>
      </c>
      <c r="P135" s="262" t="n">
        <v>600</v>
      </c>
      <c r="Q135" s="262"/>
      <c r="R135" s="331" t="n">
        <f aca="false">A135*F135</f>
        <v>0</v>
      </c>
    </row>
    <row r="136" s="1" customFormat="true" ht="12.75" hidden="false" customHeight="false" outlineLevel="0" collapsed="false">
      <c r="A136" s="262" t="n">
        <v>2</v>
      </c>
      <c r="B136" s="332" t="s">
        <v>6043</v>
      </c>
      <c r="C136" s="332" t="s">
        <v>6044</v>
      </c>
      <c r="D136" s="332" t="s">
        <v>856</v>
      </c>
      <c r="E136" s="262"/>
      <c r="F136" s="331"/>
      <c r="G136" s="333"/>
      <c r="H136" s="333" t="n">
        <f aca="false">A136*G136*(1-H9/100)</f>
        <v>0</v>
      </c>
      <c r="I136" s="334" t="n">
        <v>246.14</v>
      </c>
      <c r="J136" s="334" t="n">
        <f aca="false">(A136*I136)/J9*K9</f>
        <v>428.76</v>
      </c>
      <c r="K136" s="335" t="n">
        <f aca="false">H136-J136</f>
        <v>-428.76</v>
      </c>
      <c r="L136" s="330"/>
      <c r="M136" s="262"/>
      <c r="N136" s="262" t="n">
        <v>246.14</v>
      </c>
      <c r="O136" s="262" t="n">
        <v>3.97</v>
      </c>
      <c r="P136" s="262" t="n">
        <v>270</v>
      </c>
      <c r="Q136" s="262"/>
      <c r="R136" s="331" t="n">
        <f aca="false">A136*F136</f>
        <v>0</v>
      </c>
    </row>
    <row r="137" s="1" customFormat="true" ht="12.75" hidden="false" customHeight="false" outlineLevel="0" collapsed="false">
      <c r="A137" s="262" t="n">
        <v>2</v>
      </c>
      <c r="B137" s="332" t="s">
        <v>6045</v>
      </c>
      <c r="C137" s="332" t="s">
        <v>6046</v>
      </c>
      <c r="D137" s="332" t="s">
        <v>6047</v>
      </c>
      <c r="E137" s="262"/>
      <c r="F137" s="331"/>
      <c r="G137" s="333"/>
      <c r="H137" s="333" t="n">
        <f aca="false">A137*G137*(1-H9/100)</f>
        <v>0</v>
      </c>
      <c r="I137" s="334" t="n">
        <v>558</v>
      </c>
      <c r="J137" s="334" t="n">
        <f aca="false">(A137*I137)/J9*K9</f>
        <v>972</v>
      </c>
      <c r="K137" s="335" t="n">
        <f aca="false">H137-J137</f>
        <v>-972</v>
      </c>
      <c r="L137" s="330"/>
      <c r="M137" s="262"/>
      <c r="N137" s="262" t="n">
        <v>558</v>
      </c>
      <c r="O137" s="262" t="n">
        <v>9</v>
      </c>
      <c r="P137" s="262" t="n">
        <v>610</v>
      </c>
      <c r="Q137" s="262"/>
      <c r="R137" s="331" t="n">
        <f aca="false">A137*F137</f>
        <v>0</v>
      </c>
    </row>
    <row r="138" s="1" customFormat="true" ht="12.75" hidden="false" customHeight="false" outlineLevel="0" collapsed="false">
      <c r="A138" s="262" t="n">
        <v>2</v>
      </c>
      <c r="B138" s="332" t="s">
        <v>6048</v>
      </c>
      <c r="C138" s="332" t="s">
        <v>6049</v>
      </c>
      <c r="D138" s="332" t="s">
        <v>856</v>
      </c>
      <c r="E138" s="262"/>
      <c r="F138" s="331"/>
      <c r="G138" s="333"/>
      <c r="H138" s="333" t="n">
        <f aca="false">A138*G138*(1-H9/100)</f>
        <v>0</v>
      </c>
      <c r="I138" s="334" t="n">
        <v>191.58</v>
      </c>
      <c r="J138" s="334" t="n">
        <f aca="false">(A138*I138)/J9*K9</f>
        <v>333.72</v>
      </c>
      <c r="K138" s="335" t="n">
        <f aca="false">H138-J138</f>
        <v>-333.72</v>
      </c>
      <c r="L138" s="330"/>
      <c r="M138" s="262"/>
      <c r="N138" s="262" t="n">
        <v>191.58</v>
      </c>
      <c r="O138" s="262" t="n">
        <v>3.09</v>
      </c>
      <c r="P138" s="262" t="n">
        <v>210</v>
      </c>
      <c r="Q138" s="262"/>
      <c r="R138" s="331" t="n">
        <f aca="false">A138*F138</f>
        <v>0</v>
      </c>
    </row>
    <row r="139" s="1" customFormat="true" ht="12.75" hidden="false" customHeight="false" outlineLevel="0" collapsed="false">
      <c r="A139" s="262" t="n">
        <v>2</v>
      </c>
      <c r="B139" s="332" t="s">
        <v>6050</v>
      </c>
      <c r="C139" s="332" t="s">
        <v>6051</v>
      </c>
      <c r="D139" s="332" t="s">
        <v>856</v>
      </c>
      <c r="E139" s="262"/>
      <c r="F139" s="331"/>
      <c r="G139" s="333"/>
      <c r="H139" s="333" t="n">
        <f aca="false">A139*G139*(1-H9/100)</f>
        <v>0</v>
      </c>
      <c r="I139" s="334" t="n">
        <v>164.3</v>
      </c>
      <c r="J139" s="334" t="n">
        <f aca="false">(A139*I139)/J9*K9</f>
        <v>286.2</v>
      </c>
      <c r="K139" s="335" t="n">
        <f aca="false">H139-J139</f>
        <v>-286.2</v>
      </c>
      <c r="L139" s="330"/>
      <c r="M139" s="262"/>
      <c r="N139" s="262" t="n">
        <v>164.3</v>
      </c>
      <c r="O139" s="262" t="n">
        <v>2.65</v>
      </c>
      <c r="P139" s="262" t="n">
        <v>200</v>
      </c>
      <c r="Q139" s="262"/>
      <c r="R139" s="331" t="n">
        <f aca="false">A139*F139</f>
        <v>0</v>
      </c>
    </row>
    <row r="140" s="1" customFormat="true" ht="12.75" hidden="false" customHeight="false" outlineLevel="0" collapsed="false">
      <c r="A140" s="262" t="n">
        <v>1</v>
      </c>
      <c r="B140" s="332" t="s">
        <v>6052</v>
      </c>
      <c r="C140" s="332" t="s">
        <v>6053</v>
      </c>
      <c r="D140" s="332" t="s">
        <v>856</v>
      </c>
      <c r="E140" s="262"/>
      <c r="F140" s="331"/>
      <c r="G140" s="333"/>
      <c r="H140" s="333" t="n">
        <f aca="false">A140*G140*(1-H9/100)</f>
        <v>0</v>
      </c>
      <c r="I140" s="334" t="n">
        <v>102.92</v>
      </c>
      <c r="J140" s="334" t="n">
        <f aca="false">(A140*I140)/J9*K9</f>
        <v>89.64</v>
      </c>
      <c r="K140" s="335" t="n">
        <f aca="false">H140-J140</f>
        <v>-89.64</v>
      </c>
      <c r="L140" s="330"/>
      <c r="M140" s="262"/>
      <c r="N140" s="262" t="n">
        <v>102.92</v>
      </c>
      <c r="O140" s="262" t="n">
        <v>1.66</v>
      </c>
      <c r="P140" s="262" t="n">
        <v>110</v>
      </c>
      <c r="Q140" s="262"/>
      <c r="R140" s="331" t="n">
        <f aca="false">A140*F140</f>
        <v>0</v>
      </c>
    </row>
    <row r="141" s="1" customFormat="true" ht="12.75" hidden="false" customHeight="false" outlineLevel="0" collapsed="false">
      <c r="A141" s="262" t="n">
        <v>2</v>
      </c>
      <c r="B141" s="332" t="s">
        <v>6054</v>
      </c>
      <c r="C141" s="332" t="s">
        <v>6055</v>
      </c>
      <c r="D141" s="332" t="s">
        <v>856</v>
      </c>
      <c r="E141" s="262"/>
      <c r="F141" s="331"/>
      <c r="G141" s="333"/>
      <c r="H141" s="333" t="n">
        <f aca="false">A141*G141*(1-H9/100)</f>
        <v>0</v>
      </c>
      <c r="I141" s="334" t="n">
        <v>225.68</v>
      </c>
      <c r="J141" s="334" t="n">
        <f aca="false">(A141*I141)/J9*K9</f>
        <v>393.12</v>
      </c>
      <c r="K141" s="335" t="n">
        <f aca="false">H141-J141</f>
        <v>-393.12</v>
      </c>
      <c r="L141" s="330"/>
      <c r="M141" s="262"/>
      <c r="N141" s="262" t="n">
        <v>225.68</v>
      </c>
      <c r="O141" s="262" t="n">
        <v>3.64</v>
      </c>
      <c r="P141" s="262" t="n">
        <v>250</v>
      </c>
      <c r="Q141" s="262"/>
      <c r="R141" s="331" t="n">
        <f aca="false">A141*F141</f>
        <v>0</v>
      </c>
    </row>
    <row r="142" s="1" customFormat="true" ht="12.75" hidden="false" customHeight="false" outlineLevel="0" collapsed="false">
      <c r="A142" s="262" t="n">
        <v>2</v>
      </c>
      <c r="B142" s="332" t="s">
        <v>6056</v>
      </c>
      <c r="C142" s="332" t="s">
        <v>6057</v>
      </c>
      <c r="D142" s="332" t="s">
        <v>856</v>
      </c>
      <c r="E142" s="262"/>
      <c r="F142" s="331"/>
      <c r="G142" s="333"/>
      <c r="H142" s="333" t="n">
        <f aca="false">A142*G142*(1-H9/100)</f>
        <v>0</v>
      </c>
      <c r="I142" s="334" t="n">
        <v>198.4</v>
      </c>
      <c r="J142" s="334" t="n">
        <f aca="false">(A142*I142)/J9*K9</f>
        <v>345.6</v>
      </c>
      <c r="K142" s="335" t="n">
        <f aca="false">H142-J142</f>
        <v>-345.6</v>
      </c>
      <c r="L142" s="330"/>
      <c r="M142" s="262"/>
      <c r="N142" s="262" t="n">
        <v>198.4</v>
      </c>
      <c r="O142" s="262" t="n">
        <v>3.2</v>
      </c>
      <c r="P142" s="262" t="n">
        <v>220</v>
      </c>
      <c r="Q142" s="262"/>
      <c r="R142" s="331" t="n">
        <f aca="false">A142*F142</f>
        <v>0</v>
      </c>
    </row>
    <row r="143" s="1" customFormat="true" ht="12.75" hidden="false" customHeight="false" outlineLevel="0" collapsed="false">
      <c r="A143" s="262" t="n">
        <v>2</v>
      </c>
      <c r="B143" s="332" t="s">
        <v>6058</v>
      </c>
      <c r="C143" s="332" t="s">
        <v>6059</v>
      </c>
      <c r="D143" s="332" t="s">
        <v>6060</v>
      </c>
      <c r="E143" s="262"/>
      <c r="F143" s="331"/>
      <c r="G143" s="333"/>
      <c r="H143" s="333" t="n">
        <f aca="false">A143*G143*(1-H9/100)</f>
        <v>0</v>
      </c>
      <c r="I143" s="334" t="n">
        <v>248</v>
      </c>
      <c r="J143" s="334" t="n">
        <f aca="false">(A143*I143)/J9*K9</f>
        <v>432</v>
      </c>
      <c r="K143" s="335" t="n">
        <f aca="false">H143-J143</f>
        <v>-432</v>
      </c>
      <c r="L143" s="330"/>
      <c r="M143" s="262"/>
      <c r="N143" s="262" t="n">
        <v>248</v>
      </c>
      <c r="O143" s="262" t="n">
        <v>4</v>
      </c>
      <c r="P143" s="262" t="n">
        <v>270</v>
      </c>
      <c r="Q143" s="262"/>
      <c r="R143" s="331" t="n">
        <f aca="false">A143*F143</f>
        <v>0</v>
      </c>
    </row>
    <row r="144" s="1" customFormat="true" ht="12.75" hidden="false" customHeight="false" outlineLevel="0" collapsed="false">
      <c r="A144" s="262" t="n">
        <v>2</v>
      </c>
      <c r="B144" s="332" t="s">
        <v>6061</v>
      </c>
      <c r="C144" s="332" t="s">
        <v>6062</v>
      </c>
      <c r="D144" s="332" t="s">
        <v>856</v>
      </c>
      <c r="E144" s="262"/>
      <c r="F144" s="331"/>
      <c r="G144" s="333"/>
      <c r="H144" s="333" t="n">
        <f aca="false">A144*G144*(1-H9/100)</f>
        <v>0</v>
      </c>
      <c r="I144" s="334" t="n">
        <v>229.4</v>
      </c>
      <c r="J144" s="334" t="n">
        <f aca="false">(A144*I144)/J9*K9</f>
        <v>399.6</v>
      </c>
      <c r="K144" s="335" t="n">
        <f aca="false">H144-J144</f>
        <v>-399.6</v>
      </c>
      <c r="L144" s="330"/>
      <c r="M144" s="262"/>
      <c r="N144" s="262" t="n">
        <v>229.4</v>
      </c>
      <c r="O144" s="262" t="n">
        <v>3.7</v>
      </c>
      <c r="P144" s="262" t="n">
        <v>300</v>
      </c>
      <c r="Q144" s="262"/>
      <c r="R144" s="331" t="n">
        <f aca="false">A144*F144</f>
        <v>0</v>
      </c>
    </row>
    <row r="145" s="1" customFormat="true" ht="12.75" hidden="false" customHeight="false" outlineLevel="0" collapsed="false">
      <c r="A145" s="262" t="n">
        <v>15</v>
      </c>
      <c r="B145" s="332" t="s">
        <v>6063</v>
      </c>
      <c r="C145" s="332" t="s">
        <v>6064</v>
      </c>
      <c r="D145" s="332" t="s">
        <v>856</v>
      </c>
      <c r="E145" s="262"/>
      <c r="F145" s="331"/>
      <c r="G145" s="333"/>
      <c r="H145" s="333" t="n">
        <f aca="false">A145*G145*(1-H9/100)</f>
        <v>0</v>
      </c>
      <c r="I145" s="334" t="n">
        <v>96.72</v>
      </c>
      <c r="J145" s="334" t="n">
        <f aca="false">(A145*I145)/J9*K9</f>
        <v>1263.6</v>
      </c>
      <c r="K145" s="335" t="n">
        <f aca="false">H145-J145</f>
        <v>-1263.6</v>
      </c>
      <c r="L145" s="330"/>
      <c r="M145" s="262"/>
      <c r="N145" s="262" t="n">
        <v>96.72</v>
      </c>
      <c r="O145" s="262" t="n">
        <v>1.56</v>
      </c>
      <c r="P145" s="262" t="n">
        <v>110</v>
      </c>
      <c r="Q145" s="262"/>
      <c r="R145" s="331" t="n">
        <f aca="false">A145*F145</f>
        <v>0</v>
      </c>
    </row>
    <row r="146" s="1" customFormat="true" ht="12.75" hidden="false" customHeight="false" outlineLevel="0" collapsed="false">
      <c r="A146" s="262" t="n">
        <v>20</v>
      </c>
      <c r="B146" s="332" t="s">
        <v>6065</v>
      </c>
      <c r="C146" s="332" t="s">
        <v>5816</v>
      </c>
      <c r="D146" s="332" t="s">
        <v>5817</v>
      </c>
      <c r="E146" s="262"/>
      <c r="F146" s="331"/>
      <c r="G146" s="333"/>
      <c r="H146" s="333" t="n">
        <f aca="false">A146*G146*(1-H9/100)</f>
        <v>0</v>
      </c>
      <c r="I146" s="334" t="n">
        <v>95.48</v>
      </c>
      <c r="J146" s="334" t="n">
        <f aca="false">(A146*I146)/J9*K9</f>
        <v>1663.2</v>
      </c>
      <c r="K146" s="335" t="n">
        <f aca="false">H146-J146</f>
        <v>-1663.2</v>
      </c>
      <c r="L146" s="330"/>
      <c r="M146" s="262"/>
      <c r="N146" s="262" t="n">
        <v>95.48</v>
      </c>
      <c r="O146" s="262" t="n">
        <v>1.54</v>
      </c>
      <c r="P146" s="262" t="n">
        <v>100</v>
      </c>
      <c r="Q146" s="262"/>
      <c r="R146" s="331" t="n">
        <f aca="false">A146*F146</f>
        <v>0</v>
      </c>
    </row>
    <row r="147" s="1" customFormat="true" ht="12.75" hidden="false" customHeight="false" outlineLevel="0" collapsed="false">
      <c r="A147" s="262" t="n">
        <v>20</v>
      </c>
      <c r="B147" s="332" t="s">
        <v>6066</v>
      </c>
      <c r="C147" s="332" t="s">
        <v>5819</v>
      </c>
      <c r="D147" s="332" t="s">
        <v>5820</v>
      </c>
      <c r="E147" s="262"/>
      <c r="F147" s="331"/>
      <c r="G147" s="333"/>
      <c r="H147" s="333" t="n">
        <f aca="false">A147*G147*(1-H9/100)</f>
        <v>0</v>
      </c>
      <c r="I147" s="334" t="n">
        <v>102.92</v>
      </c>
      <c r="J147" s="334" t="n">
        <f aca="false">(A147*I147)/J9*K9</f>
        <v>1792.8</v>
      </c>
      <c r="K147" s="335" t="n">
        <f aca="false">H147-J147</f>
        <v>-1792.8</v>
      </c>
      <c r="L147" s="330"/>
      <c r="M147" s="262"/>
      <c r="N147" s="262" t="n">
        <v>102.92</v>
      </c>
      <c r="O147" s="262" t="n">
        <v>1.66</v>
      </c>
      <c r="P147" s="262" t="n">
        <v>110</v>
      </c>
      <c r="Q147" s="262"/>
      <c r="R147" s="331" t="n">
        <f aca="false">A147*F147</f>
        <v>0</v>
      </c>
    </row>
    <row r="148" s="1" customFormat="true" ht="12.75" hidden="false" customHeight="false" outlineLevel="0" collapsed="false">
      <c r="A148" s="262" t="n">
        <v>5</v>
      </c>
      <c r="B148" s="332" t="s">
        <v>6067</v>
      </c>
      <c r="C148" s="332" t="s">
        <v>6068</v>
      </c>
      <c r="D148" s="332" t="s">
        <v>856</v>
      </c>
      <c r="E148" s="262"/>
      <c r="F148" s="331"/>
      <c r="G148" s="333"/>
      <c r="H148" s="333" t="n">
        <f aca="false">A148*G148*(1-H9/100)</f>
        <v>0</v>
      </c>
      <c r="I148" s="334" t="n">
        <v>81.84</v>
      </c>
      <c r="J148" s="334" t="n">
        <f aca="false">(A148*I148)/J9*K9</f>
        <v>356.4</v>
      </c>
      <c r="K148" s="335" t="n">
        <f aca="false">H148-J148</f>
        <v>-356.4</v>
      </c>
      <c r="L148" s="330"/>
      <c r="M148" s="262"/>
      <c r="N148" s="262" t="n">
        <v>81.84</v>
      </c>
      <c r="O148" s="262" t="n">
        <v>1.32</v>
      </c>
      <c r="P148" s="262" t="n">
        <v>90</v>
      </c>
      <c r="Q148" s="262"/>
      <c r="R148" s="331" t="n">
        <f aca="false">A148*F148</f>
        <v>0</v>
      </c>
    </row>
    <row r="149" s="1" customFormat="true" ht="12.75" hidden="false" customHeight="false" outlineLevel="0" collapsed="false">
      <c r="A149" s="262" t="n">
        <v>2</v>
      </c>
      <c r="B149" s="332" t="s">
        <v>5620</v>
      </c>
      <c r="C149" s="332" t="s">
        <v>1806</v>
      </c>
      <c r="D149" s="332" t="s">
        <v>5621</v>
      </c>
      <c r="E149" s="262"/>
      <c r="F149" s="331" t="n">
        <v>1.03</v>
      </c>
      <c r="G149" s="333" t="n">
        <v>659</v>
      </c>
      <c r="H149" s="333" t="n">
        <f aca="false">A149*G149*(1-H9/100)</f>
        <v>1318</v>
      </c>
      <c r="I149" s="334" t="n">
        <v>439.425</v>
      </c>
      <c r="J149" s="334" t="n">
        <f aca="false">(A149*I149)/J9*K9</f>
        <v>765.45</v>
      </c>
      <c r="K149" s="335" t="n">
        <f aca="false">H149-J149</f>
        <v>552.55</v>
      </c>
      <c r="L149" s="330"/>
      <c r="M149" s="262"/>
      <c r="N149" s="262" t="n">
        <v>439.425</v>
      </c>
      <c r="O149" s="262" t="n">
        <v>5.25</v>
      </c>
      <c r="P149" s="262" t="n">
        <v>660</v>
      </c>
      <c r="Q149" s="262" t="n">
        <v>659</v>
      </c>
      <c r="R149" s="331" t="n">
        <f aca="false">A149*F149</f>
        <v>2.06</v>
      </c>
    </row>
    <row r="150" s="1" customFormat="true" ht="12.75" hidden="false" customHeight="false" outlineLevel="0" collapsed="false">
      <c r="A150" s="262" t="n">
        <v>1</v>
      </c>
      <c r="B150" s="332" t="s">
        <v>4140</v>
      </c>
      <c r="C150" s="332" t="s">
        <v>2295</v>
      </c>
      <c r="D150" s="332" t="s">
        <v>6069</v>
      </c>
      <c r="E150" s="262"/>
      <c r="F150" s="331" t="n">
        <v>1.36</v>
      </c>
      <c r="G150" s="333" t="n">
        <v>1557</v>
      </c>
      <c r="H150" s="333" t="n">
        <f aca="false">A150*G150*(1-H9/100)</f>
        <v>1557</v>
      </c>
      <c r="I150" s="334" t="n">
        <v>1004.4</v>
      </c>
      <c r="J150" s="334" t="n">
        <f aca="false">(A150*I150)/J9*K9</f>
        <v>874.8</v>
      </c>
      <c r="K150" s="335" t="n">
        <f aca="false">H150-J150</f>
        <v>682.2</v>
      </c>
      <c r="L150" s="330"/>
      <c r="M150" s="262"/>
      <c r="N150" s="262" t="n">
        <v>1004.4</v>
      </c>
      <c r="O150" s="262" t="n">
        <v>12</v>
      </c>
      <c r="P150" s="262" t="n">
        <v>1510</v>
      </c>
      <c r="Q150" s="262" t="n">
        <v>1557</v>
      </c>
      <c r="R150" s="331" t="n">
        <f aca="false">A150*F150</f>
        <v>1.36</v>
      </c>
    </row>
    <row r="151" s="1" customFormat="true" ht="12.75" hidden="false" customHeight="false" outlineLevel="0" collapsed="false">
      <c r="A151" s="262" t="n">
        <v>1</v>
      </c>
      <c r="B151" s="332" t="s">
        <v>2828</v>
      </c>
      <c r="C151" s="332" t="s">
        <v>1553</v>
      </c>
      <c r="D151" s="332" t="s">
        <v>2829</v>
      </c>
      <c r="E151" s="262"/>
      <c r="F151" s="331" t="n">
        <v>3.4</v>
      </c>
      <c r="G151" s="333" t="n">
        <v>1815</v>
      </c>
      <c r="H151" s="333" t="n">
        <f aca="false">A151*G151*(1-H9/100)</f>
        <v>1815</v>
      </c>
      <c r="I151" s="334" t="n">
        <v>1268.892</v>
      </c>
      <c r="J151" s="334" t="n">
        <f aca="false">(A151*I151)/J9*K9</f>
        <v>1105.164</v>
      </c>
      <c r="K151" s="335" t="n">
        <f aca="false">H151-J151</f>
        <v>709.836</v>
      </c>
      <c r="L151" s="330"/>
      <c r="M151" s="262"/>
      <c r="N151" s="262" t="n">
        <v>1268.892</v>
      </c>
      <c r="O151" s="262" t="n">
        <v>15.16</v>
      </c>
      <c r="P151" s="262" t="n">
        <v>1900</v>
      </c>
      <c r="Q151" s="262" t="n">
        <v>1815</v>
      </c>
      <c r="R151" s="331" t="n">
        <f aca="false">A151*F151</f>
        <v>3.4</v>
      </c>
    </row>
    <row r="152" s="1" customFormat="true" ht="12.75" hidden="false" customHeight="false" outlineLevel="0" collapsed="false">
      <c r="A152" s="262" t="n">
        <v>6</v>
      </c>
      <c r="B152" s="332" t="s">
        <v>4968</v>
      </c>
      <c r="C152" s="332" t="s">
        <v>3234</v>
      </c>
      <c r="D152" s="332" t="s">
        <v>6070</v>
      </c>
      <c r="E152" s="262"/>
      <c r="F152" s="331" t="n">
        <v>0.6</v>
      </c>
      <c r="G152" s="333" t="n">
        <v>551</v>
      </c>
      <c r="H152" s="333" t="n">
        <f aca="false">A152*G152*(1-H9/100)</f>
        <v>3306</v>
      </c>
      <c r="I152" s="334" t="n">
        <v>423.522</v>
      </c>
      <c r="J152" s="334" t="n">
        <f aca="false">(A152*I152)/J9*K9</f>
        <v>2213.244</v>
      </c>
      <c r="K152" s="335" t="n">
        <f aca="false">H152-J152</f>
        <v>1092.756</v>
      </c>
      <c r="L152" s="330"/>
      <c r="M152" s="262"/>
      <c r="N152" s="262" t="n">
        <v>423.522</v>
      </c>
      <c r="O152" s="262" t="n">
        <v>5.06</v>
      </c>
      <c r="P152" s="262" t="n">
        <v>640</v>
      </c>
      <c r="Q152" s="262" t="n">
        <v>551</v>
      </c>
      <c r="R152" s="331" t="n">
        <f aca="false">A152*F152</f>
        <v>3.6</v>
      </c>
    </row>
    <row r="153" s="1" customFormat="true" ht="12.75" hidden="false" customHeight="false" outlineLevel="0" collapsed="false">
      <c r="A153" s="262" t="n">
        <v>2</v>
      </c>
      <c r="B153" s="332" t="s">
        <v>4493</v>
      </c>
      <c r="C153" s="332" t="s">
        <v>3234</v>
      </c>
      <c r="D153" s="332" t="s">
        <v>1145</v>
      </c>
      <c r="E153" s="262"/>
      <c r="F153" s="331" t="n">
        <v>0.76</v>
      </c>
      <c r="G153" s="333" t="n">
        <v>770</v>
      </c>
      <c r="H153" s="333" t="n">
        <f aca="false">A153*G153*(1-H9/100)</f>
        <v>1540</v>
      </c>
      <c r="I153" s="334" t="n">
        <v>592.596</v>
      </c>
      <c r="J153" s="334" t="n">
        <f aca="false">(A153*I153)/J9*K9</f>
        <v>1032.264</v>
      </c>
      <c r="K153" s="335" t="n">
        <f aca="false">H153-J153</f>
        <v>507.736</v>
      </c>
      <c r="L153" s="330"/>
      <c r="M153" s="262"/>
      <c r="N153" s="262" t="n">
        <v>592.596</v>
      </c>
      <c r="O153" s="262" t="n">
        <v>7.08</v>
      </c>
      <c r="P153" s="262" t="n">
        <v>890</v>
      </c>
      <c r="Q153" s="262" t="n">
        <v>770</v>
      </c>
      <c r="R153" s="331" t="n">
        <f aca="false">A153*F153</f>
        <v>1.52</v>
      </c>
    </row>
    <row r="154" s="1" customFormat="true" ht="12.75" hidden="false" customHeight="false" outlineLevel="0" collapsed="false">
      <c r="A154" s="262" t="n">
        <v>2</v>
      </c>
      <c r="B154" s="332" t="s">
        <v>1805</v>
      </c>
      <c r="C154" s="332" t="s">
        <v>1806</v>
      </c>
      <c r="D154" s="332" t="s">
        <v>6071</v>
      </c>
      <c r="E154" s="262"/>
      <c r="F154" s="331" t="n">
        <v>1.1</v>
      </c>
      <c r="G154" s="333" t="n">
        <v>572</v>
      </c>
      <c r="H154" s="333" t="n">
        <f aca="false">A154*G154*(1-H9/100)</f>
        <v>1144</v>
      </c>
      <c r="I154" s="334" t="n">
        <v>423.522</v>
      </c>
      <c r="J154" s="334" t="n">
        <f aca="false">(A154*I154)/J9*K9</f>
        <v>737.748</v>
      </c>
      <c r="K154" s="335" t="n">
        <f aca="false">H154-J154</f>
        <v>406.252</v>
      </c>
      <c r="L154" s="330"/>
      <c r="M154" s="262"/>
      <c r="N154" s="262" t="n">
        <v>423.522</v>
      </c>
      <c r="O154" s="262" t="n">
        <v>5.06</v>
      </c>
      <c r="P154" s="262" t="n">
        <v>640</v>
      </c>
      <c r="Q154" s="262" t="n">
        <v>572</v>
      </c>
      <c r="R154" s="331" t="n">
        <f aca="false">A154*F154</f>
        <v>2.2</v>
      </c>
    </row>
    <row r="155" s="1" customFormat="true" ht="12.75" hidden="false" customHeight="false" outlineLevel="0" collapsed="false">
      <c r="A155" s="262" t="n">
        <v>2</v>
      </c>
      <c r="B155" s="332" t="s">
        <v>6072</v>
      </c>
      <c r="C155" s="332" t="s">
        <v>4447</v>
      </c>
      <c r="D155" s="332" t="s">
        <v>6073</v>
      </c>
      <c r="E155" s="262"/>
      <c r="F155" s="331"/>
      <c r="G155" s="333" t="n">
        <v>785</v>
      </c>
      <c r="H155" s="333" t="n">
        <f aca="false">A155*G155*(1-H9/100)</f>
        <v>1570</v>
      </c>
      <c r="I155" s="334" t="n">
        <v>581.715</v>
      </c>
      <c r="J155" s="334" t="n">
        <f aca="false">(A155*I155)/J9*K9</f>
        <v>1013.31</v>
      </c>
      <c r="K155" s="335" t="n">
        <f aca="false">H155-J155</f>
        <v>556.69</v>
      </c>
      <c r="L155" s="330"/>
      <c r="M155" s="262"/>
      <c r="N155" s="262" t="n">
        <v>581.715</v>
      </c>
      <c r="O155" s="262" t="n">
        <v>6.95</v>
      </c>
      <c r="P155" s="262" t="n">
        <v>870</v>
      </c>
      <c r="Q155" s="262" t="n">
        <v>785</v>
      </c>
      <c r="R155" s="331" t="n">
        <f aca="false">A155*F155</f>
        <v>0</v>
      </c>
    </row>
    <row r="156" s="1" customFormat="true" ht="12.75" hidden="false" customHeight="false" outlineLevel="0" collapsed="false">
      <c r="A156" s="262" t="n">
        <v>2</v>
      </c>
      <c r="B156" s="332" t="s">
        <v>4941</v>
      </c>
      <c r="C156" s="332" t="s">
        <v>1553</v>
      </c>
      <c r="D156" s="332" t="s">
        <v>4942</v>
      </c>
      <c r="E156" s="262"/>
      <c r="F156" s="331" t="n">
        <v>3.1</v>
      </c>
      <c r="G156" s="333" t="n">
        <v>1503</v>
      </c>
      <c r="H156" s="333" t="n">
        <f aca="false">A156*G156*(1-H9/100)</f>
        <v>3006</v>
      </c>
      <c r="I156" s="334" t="n">
        <v>1113.21</v>
      </c>
      <c r="J156" s="334" t="n">
        <f aca="false">(A156*I156)/J9*K9</f>
        <v>1939.14</v>
      </c>
      <c r="K156" s="335" t="n">
        <f aca="false">H156-J156</f>
        <v>1066.86</v>
      </c>
      <c r="L156" s="330"/>
      <c r="M156" s="262"/>
      <c r="N156" s="262" t="n">
        <v>1113.21</v>
      </c>
      <c r="O156" s="262" t="n">
        <v>13.3</v>
      </c>
      <c r="P156" s="262" t="n">
        <v>1670</v>
      </c>
      <c r="Q156" s="262" t="n">
        <v>1503</v>
      </c>
      <c r="R156" s="331" t="n">
        <f aca="false">A156*F156</f>
        <v>6.2</v>
      </c>
    </row>
    <row r="157" s="1" customFormat="true" ht="12.75" hidden="false" customHeight="false" outlineLevel="0" collapsed="false">
      <c r="A157" s="262" t="n">
        <v>2</v>
      </c>
      <c r="B157" s="332" t="s">
        <v>1552</v>
      </c>
      <c r="C157" s="332" t="s">
        <v>1553</v>
      </c>
      <c r="D157" s="332" t="s">
        <v>6074</v>
      </c>
      <c r="E157" s="262"/>
      <c r="F157" s="331" t="n">
        <v>4.6</v>
      </c>
      <c r="G157" s="333" t="n">
        <v>2089</v>
      </c>
      <c r="H157" s="333" t="n">
        <f aca="false">A157*G157*(1-H9/100)</f>
        <v>4178</v>
      </c>
      <c r="I157" s="334" t="n">
        <v>1607.04</v>
      </c>
      <c r="J157" s="334" t="n">
        <f aca="false">(A157*I157)/J9*K9</f>
        <v>2799.36</v>
      </c>
      <c r="K157" s="335" t="n">
        <f aca="false">H157-J157</f>
        <v>1378.64</v>
      </c>
      <c r="L157" s="330"/>
      <c r="M157" s="262"/>
      <c r="N157" s="262" t="n">
        <v>1607.04</v>
      </c>
      <c r="O157" s="262" t="n">
        <v>19.2</v>
      </c>
      <c r="P157" s="262" t="n">
        <v>2410</v>
      </c>
      <c r="Q157" s="262" t="n">
        <v>2089</v>
      </c>
      <c r="R157" s="331" t="n">
        <f aca="false">A157*F157</f>
        <v>9.2</v>
      </c>
    </row>
    <row r="158" s="1" customFormat="true" ht="12.75" hidden="false" customHeight="false" outlineLevel="0" collapsed="false">
      <c r="A158" s="262" t="n">
        <v>2</v>
      </c>
      <c r="B158" s="332" t="s">
        <v>2488</v>
      </c>
      <c r="C158" s="332" t="s">
        <v>1861</v>
      </c>
      <c r="D158" s="332" t="s">
        <v>6075</v>
      </c>
      <c r="E158" s="262"/>
      <c r="F158" s="331" t="n">
        <v>6.79</v>
      </c>
      <c r="G158" s="333" t="n">
        <v>2750</v>
      </c>
      <c r="H158" s="333" t="n">
        <f aca="false">A158*G158*(1-H9/100)</f>
        <v>5500</v>
      </c>
      <c r="I158" s="334" t="n">
        <v>2115.099</v>
      </c>
      <c r="J158" s="334" t="n">
        <f aca="false">(A158*I158)/J9*K9</f>
        <v>3684.366</v>
      </c>
      <c r="K158" s="335" t="n">
        <f aca="false">H158-J158</f>
        <v>1815.634</v>
      </c>
      <c r="L158" s="330"/>
      <c r="M158" s="262"/>
      <c r="N158" s="262" t="n">
        <v>2115.099</v>
      </c>
      <c r="O158" s="262" t="n">
        <v>25.27</v>
      </c>
      <c r="P158" s="262" t="n">
        <v>3170</v>
      </c>
      <c r="Q158" s="262" t="n">
        <v>2750</v>
      </c>
      <c r="R158" s="331" t="n">
        <f aca="false">A158*F158</f>
        <v>13.58</v>
      </c>
    </row>
    <row r="159" s="1" customFormat="true" ht="12.75" hidden="false" customHeight="false" outlineLevel="0" collapsed="false">
      <c r="A159" s="262" t="n">
        <v>4</v>
      </c>
      <c r="B159" s="332" t="s">
        <v>4290</v>
      </c>
      <c r="C159" s="332" t="s">
        <v>4291</v>
      </c>
      <c r="D159" s="332" t="s">
        <v>6076</v>
      </c>
      <c r="E159" s="262"/>
      <c r="F159" s="331" t="n">
        <v>0.65</v>
      </c>
      <c r="G159" s="333" t="n">
        <v>573</v>
      </c>
      <c r="H159" s="333" t="n">
        <f aca="false">A159*G159*(1-H9/100)</f>
        <v>2292</v>
      </c>
      <c r="I159" s="334" t="n">
        <v>418.5</v>
      </c>
      <c r="J159" s="334" t="n">
        <f aca="false">(A159*I159)/J9*K9</f>
        <v>1458</v>
      </c>
      <c r="K159" s="335" t="n">
        <f aca="false">H159-J159</f>
        <v>834</v>
      </c>
      <c r="L159" s="330"/>
      <c r="M159" s="262"/>
      <c r="N159" s="262" t="n">
        <v>418.5</v>
      </c>
      <c r="O159" s="262" t="n">
        <v>5</v>
      </c>
      <c r="P159" s="262" t="n">
        <v>630</v>
      </c>
      <c r="Q159" s="262" t="n">
        <v>573</v>
      </c>
      <c r="R159" s="331" t="n">
        <f aca="false">A159*F159</f>
        <v>2.6</v>
      </c>
    </row>
    <row r="160" s="1" customFormat="true" ht="12.75" hidden="false" customHeight="false" outlineLevel="0" collapsed="false">
      <c r="A160" s="262" t="n">
        <v>6</v>
      </c>
      <c r="B160" s="332" t="s">
        <v>6077</v>
      </c>
      <c r="C160" s="332" t="s">
        <v>3231</v>
      </c>
      <c r="D160" s="332" t="s">
        <v>6078</v>
      </c>
      <c r="E160" s="262"/>
      <c r="F160" s="331" t="n">
        <v>0.75</v>
      </c>
      <c r="G160" s="333" t="n">
        <v>770</v>
      </c>
      <c r="H160" s="333" t="n">
        <f aca="false">A160*G160*(1-H9/100)</f>
        <v>4620</v>
      </c>
      <c r="I160" s="334" t="n">
        <v>592.596</v>
      </c>
      <c r="J160" s="334" t="n">
        <f aca="false">(A160*I160)/J9*K9</f>
        <v>3096.792</v>
      </c>
      <c r="K160" s="335" t="n">
        <f aca="false">H160-J160</f>
        <v>1523.208</v>
      </c>
      <c r="L160" s="330"/>
      <c r="M160" s="262"/>
      <c r="N160" s="262" t="n">
        <v>592.596</v>
      </c>
      <c r="O160" s="262" t="n">
        <v>7.08</v>
      </c>
      <c r="P160" s="262" t="n">
        <v>890</v>
      </c>
      <c r="Q160" s="262" t="n">
        <v>770</v>
      </c>
      <c r="R160" s="331" t="n">
        <f aca="false">A160*F160</f>
        <v>4.5</v>
      </c>
    </row>
    <row r="161" s="1" customFormat="true" ht="12.75" hidden="false" customHeight="false" outlineLevel="0" collapsed="false">
      <c r="A161" s="262" t="n">
        <v>1</v>
      </c>
      <c r="B161" s="332" t="s">
        <v>3677</v>
      </c>
      <c r="C161" s="332" t="s">
        <v>2295</v>
      </c>
      <c r="D161" s="332" t="s">
        <v>6079</v>
      </c>
      <c r="E161" s="262"/>
      <c r="F161" s="331" t="n">
        <v>1.44</v>
      </c>
      <c r="G161" s="333" t="n">
        <v>1356</v>
      </c>
      <c r="H161" s="333" t="n">
        <f aca="false">A161*G161*(1-H9/100)</f>
        <v>1356</v>
      </c>
      <c r="I161" s="334" t="n">
        <v>1004.4</v>
      </c>
      <c r="J161" s="334" t="n">
        <f aca="false">(A161*I161)/J9*K9</f>
        <v>874.8</v>
      </c>
      <c r="K161" s="335" t="n">
        <f aca="false">H161-J161</f>
        <v>481.2</v>
      </c>
      <c r="L161" s="330"/>
      <c r="M161" s="262"/>
      <c r="N161" s="262" t="n">
        <v>1004.4</v>
      </c>
      <c r="O161" s="262" t="n">
        <v>12</v>
      </c>
      <c r="P161" s="262" t="n">
        <v>1510</v>
      </c>
      <c r="Q161" s="262" t="n">
        <v>1356</v>
      </c>
      <c r="R161" s="331" t="n">
        <f aca="false">A161*F161</f>
        <v>1.44</v>
      </c>
    </row>
    <row r="162" s="1" customFormat="true" ht="12.75" hidden="false" customHeight="false" outlineLevel="0" collapsed="false">
      <c r="A162" s="262" t="n">
        <v>1</v>
      </c>
      <c r="B162" s="332" t="s">
        <v>2357</v>
      </c>
      <c r="C162" s="332" t="s">
        <v>1553</v>
      </c>
      <c r="D162" s="332" t="s">
        <v>6080</v>
      </c>
      <c r="E162" s="262"/>
      <c r="F162" s="331" t="n">
        <v>3.6</v>
      </c>
      <c r="G162" s="333" t="n">
        <v>2531</v>
      </c>
      <c r="H162" s="333" t="n">
        <f aca="false">A162*G162*(1-H9/100)</f>
        <v>2531</v>
      </c>
      <c r="I162" s="334" t="n">
        <v>1946.862</v>
      </c>
      <c r="J162" s="334" t="n">
        <f aca="false">(A162*I162)/J9*K9</f>
        <v>1695.654</v>
      </c>
      <c r="K162" s="335" t="n">
        <f aca="false">H162-J162</f>
        <v>835.346</v>
      </c>
      <c r="L162" s="330"/>
      <c r="M162" s="262"/>
      <c r="N162" s="262" t="n">
        <v>1946.862</v>
      </c>
      <c r="O162" s="262" t="n">
        <v>23.26</v>
      </c>
      <c r="P162" s="262" t="n">
        <v>2920</v>
      </c>
      <c r="Q162" s="262" t="n">
        <v>2531</v>
      </c>
      <c r="R162" s="331" t="n">
        <f aca="false">A162*F162</f>
        <v>3.6</v>
      </c>
    </row>
    <row r="163" s="1" customFormat="true" ht="12.75" hidden="false" customHeight="false" outlineLevel="0" collapsed="false">
      <c r="A163" s="262" t="n">
        <v>2</v>
      </c>
      <c r="B163" s="332" t="s">
        <v>6081</v>
      </c>
      <c r="C163" s="332" t="s">
        <v>1553</v>
      </c>
      <c r="D163" s="332" t="s">
        <v>6082</v>
      </c>
      <c r="E163" s="262"/>
      <c r="F163" s="331" t="n">
        <v>2</v>
      </c>
      <c r="G163" s="333" t="n">
        <v>1777</v>
      </c>
      <c r="H163" s="333" t="n">
        <f aca="false">A163*G163*(1-H9/100)</f>
        <v>3554</v>
      </c>
      <c r="I163" s="334" t="n">
        <v>1184.355</v>
      </c>
      <c r="J163" s="334" t="n">
        <f aca="false">(A163*I163)/J9*K9</f>
        <v>2063.07</v>
      </c>
      <c r="K163" s="335" t="n">
        <f aca="false">H163-J163</f>
        <v>1490.93</v>
      </c>
      <c r="L163" s="330"/>
      <c r="M163" s="262"/>
      <c r="N163" s="262" t="n">
        <v>1184.355</v>
      </c>
      <c r="O163" s="262" t="n">
        <v>14.15</v>
      </c>
      <c r="P163" s="262" t="n">
        <v>1780</v>
      </c>
      <c r="Q163" s="262" t="n">
        <v>1777</v>
      </c>
      <c r="R163" s="331" t="n">
        <f aca="false">A163*F163</f>
        <v>4</v>
      </c>
    </row>
    <row r="164" s="1" customFormat="true" ht="12.75" hidden="false" customHeight="false" outlineLevel="0" collapsed="false">
      <c r="A164" s="262" t="n">
        <v>2</v>
      </c>
      <c r="B164" s="332" t="s">
        <v>6083</v>
      </c>
      <c r="C164" s="332" t="s">
        <v>2715</v>
      </c>
      <c r="D164" s="332" t="s">
        <v>6084</v>
      </c>
      <c r="E164" s="262"/>
      <c r="F164" s="331" t="n">
        <v>3.1</v>
      </c>
      <c r="G164" s="333" t="n">
        <v>2198</v>
      </c>
      <c r="H164" s="333" t="n">
        <f aca="false">A164*G164*(1-H9/100)</f>
        <v>4396</v>
      </c>
      <c r="I164" s="334" t="n">
        <v>1690.74</v>
      </c>
      <c r="J164" s="334" t="n">
        <f aca="false">(A164*I164)/J9*K9</f>
        <v>2945.16</v>
      </c>
      <c r="K164" s="335" t="n">
        <f aca="false">H164-J164</f>
        <v>1450.84</v>
      </c>
      <c r="L164" s="330"/>
      <c r="M164" s="262"/>
      <c r="N164" s="262" t="n">
        <v>1690.74</v>
      </c>
      <c r="O164" s="262" t="n">
        <v>20.2</v>
      </c>
      <c r="P164" s="262" t="n">
        <v>2540</v>
      </c>
      <c r="Q164" s="262" t="n">
        <v>2198</v>
      </c>
      <c r="R164" s="331" t="n">
        <f aca="false">A164*F164</f>
        <v>6.2</v>
      </c>
    </row>
    <row r="165" s="1" customFormat="true" ht="12.75" hidden="false" customHeight="false" outlineLevel="0" collapsed="false">
      <c r="A165" s="262" t="n">
        <v>2</v>
      </c>
      <c r="B165" s="332" t="s">
        <v>2297</v>
      </c>
      <c r="C165" s="332" t="s">
        <v>1553</v>
      </c>
      <c r="D165" s="332" t="s">
        <v>6085</v>
      </c>
      <c r="E165" s="262"/>
      <c r="F165" s="331" t="n">
        <v>4.2</v>
      </c>
      <c r="G165" s="333" t="n">
        <v>2662</v>
      </c>
      <c r="H165" s="333" t="n">
        <f aca="false">A165*G165*(1-H9/100)</f>
        <v>5324</v>
      </c>
      <c r="I165" s="334" t="n">
        <v>2218.05</v>
      </c>
      <c r="J165" s="334" t="n">
        <f aca="false">(A165*I165)/J9*K9</f>
        <v>3863.7</v>
      </c>
      <c r="K165" s="335" t="n">
        <f aca="false">H165-J165</f>
        <v>1460.3</v>
      </c>
      <c r="L165" s="330"/>
      <c r="M165" s="262"/>
      <c r="N165" s="262" t="n">
        <v>2218.05</v>
      </c>
      <c r="O165" s="262" t="n">
        <v>26.5</v>
      </c>
      <c r="P165" s="262" t="n">
        <v>3330</v>
      </c>
      <c r="Q165" s="262" t="n">
        <v>2662</v>
      </c>
      <c r="R165" s="331" t="n">
        <f aca="false">A165*F165</f>
        <v>8.4</v>
      </c>
    </row>
    <row r="166" s="1" customFormat="true" ht="12.75" hidden="false" customHeight="false" outlineLevel="0" collapsed="false">
      <c r="A166" s="262" t="n">
        <v>2</v>
      </c>
      <c r="B166" s="332" t="s">
        <v>6086</v>
      </c>
      <c r="C166" s="332" t="s">
        <v>1553</v>
      </c>
      <c r="D166" s="332" t="s">
        <v>6087</v>
      </c>
      <c r="E166" s="262"/>
      <c r="F166" s="331" t="n">
        <v>4.08</v>
      </c>
      <c r="G166" s="333" t="n">
        <v>2159</v>
      </c>
      <c r="H166" s="333" t="n">
        <f aca="false">A166*G166*(1-H9/100)</f>
        <v>4318</v>
      </c>
      <c r="I166" s="334" t="n">
        <v>1439.64</v>
      </c>
      <c r="J166" s="334" t="n">
        <f aca="false">(A166*I166)/J9*K9</f>
        <v>2507.76</v>
      </c>
      <c r="K166" s="335" t="n">
        <f aca="false">H166-J166</f>
        <v>1810.24</v>
      </c>
      <c r="L166" s="330"/>
      <c r="M166" s="262"/>
      <c r="N166" s="262" t="n">
        <v>1439.64</v>
      </c>
      <c r="O166" s="262" t="n">
        <v>17.2</v>
      </c>
      <c r="P166" s="262" t="n">
        <v>2160</v>
      </c>
      <c r="Q166" s="262" t="n">
        <v>2159</v>
      </c>
      <c r="R166" s="331" t="n">
        <f aca="false">A166*F166</f>
        <v>8.16</v>
      </c>
    </row>
    <row r="167" s="1" customFormat="true" ht="12.75" hidden="false" customHeight="false" outlineLevel="0" collapsed="false">
      <c r="A167" s="262" t="n">
        <v>2</v>
      </c>
      <c r="B167" s="332" t="s">
        <v>3233</v>
      </c>
      <c r="C167" s="332" t="s">
        <v>3234</v>
      </c>
      <c r="D167" s="332" t="s">
        <v>6088</v>
      </c>
      <c r="E167" s="262"/>
      <c r="F167" s="331" t="n">
        <v>1</v>
      </c>
      <c r="G167" s="333" t="n">
        <v>979</v>
      </c>
      <c r="H167" s="333" t="n">
        <f aca="false">A167*G167*(1-H9/100)</f>
        <v>1958</v>
      </c>
      <c r="I167" s="334" t="n">
        <v>753.3</v>
      </c>
      <c r="J167" s="334" t="n">
        <f aca="false">(A167*I167)/J9*K9</f>
        <v>1312.2</v>
      </c>
      <c r="K167" s="335" t="n">
        <f aca="false">H167-J167</f>
        <v>645.8</v>
      </c>
      <c r="L167" s="330"/>
      <c r="M167" s="262"/>
      <c r="N167" s="262" t="n">
        <v>753.3</v>
      </c>
      <c r="O167" s="262" t="n">
        <v>9</v>
      </c>
      <c r="P167" s="262" t="n">
        <v>1130</v>
      </c>
      <c r="Q167" s="262" t="n">
        <v>979</v>
      </c>
      <c r="R167" s="331" t="n">
        <f aca="false">A167*F167</f>
        <v>2</v>
      </c>
    </row>
    <row r="168" s="1" customFormat="true" ht="12.75" hidden="false" customHeight="false" outlineLevel="0" collapsed="false">
      <c r="A168" s="262" t="n">
        <v>4</v>
      </c>
      <c r="B168" s="332" t="s">
        <v>6089</v>
      </c>
      <c r="C168" s="332" t="s">
        <v>1806</v>
      </c>
      <c r="D168" s="332" t="s">
        <v>6090</v>
      </c>
      <c r="E168" s="262"/>
      <c r="F168" s="331" t="n">
        <v>0.96</v>
      </c>
      <c r="G168" s="333" t="n">
        <v>1099</v>
      </c>
      <c r="H168" s="333" t="n">
        <f aca="false">A168*G168*(1-H9/100)</f>
        <v>4396</v>
      </c>
      <c r="I168" s="334" t="n">
        <v>845.37</v>
      </c>
      <c r="J168" s="334" t="n">
        <f aca="false">(A168*I168)/J9*K9</f>
        <v>2945.16</v>
      </c>
      <c r="K168" s="335" t="n">
        <f aca="false">H168-J168</f>
        <v>1450.84</v>
      </c>
      <c r="L168" s="330"/>
      <c r="M168" s="262"/>
      <c r="N168" s="262" t="n">
        <v>845.37</v>
      </c>
      <c r="O168" s="262" t="n">
        <v>10.1</v>
      </c>
      <c r="P168" s="262" t="n">
        <v>1270</v>
      </c>
      <c r="Q168" s="262" t="n">
        <v>1099</v>
      </c>
      <c r="R168" s="331" t="n">
        <f aca="false">A168*F168</f>
        <v>3.84</v>
      </c>
    </row>
    <row r="169" s="1" customFormat="true" ht="12.75" hidden="false" customHeight="false" outlineLevel="0" collapsed="false">
      <c r="A169" s="262" t="n">
        <v>1</v>
      </c>
      <c r="B169" s="332" t="s">
        <v>6091</v>
      </c>
      <c r="C169" s="332" t="s">
        <v>2295</v>
      </c>
      <c r="D169" s="332" t="s">
        <v>6092</v>
      </c>
      <c r="E169" s="262"/>
      <c r="F169" s="331"/>
      <c r="G169" s="333" t="n">
        <v>1944</v>
      </c>
      <c r="H169" s="333" t="n">
        <f aca="false">A169*G169*(1-H9/100)</f>
        <v>1944</v>
      </c>
      <c r="I169" s="334" t="n">
        <v>1388.8</v>
      </c>
      <c r="J169" s="334" t="n">
        <f aca="false">(A169*I169)/J9*K9</f>
        <v>1209.6</v>
      </c>
      <c r="K169" s="335" t="n">
        <f aca="false">H169-J169</f>
        <v>734.4</v>
      </c>
      <c r="L169" s="330"/>
      <c r="M169" s="262"/>
      <c r="N169" s="262" t="n">
        <v>1388.8</v>
      </c>
      <c r="O169" s="262" t="n">
        <v>16</v>
      </c>
      <c r="P169" s="262" t="n">
        <v>2080</v>
      </c>
      <c r="Q169" s="262" t="n">
        <v>1944</v>
      </c>
      <c r="R169" s="331" t="n">
        <f aca="false">A169*F169</f>
        <v>0</v>
      </c>
    </row>
    <row r="170" s="1" customFormat="true" ht="12.75" hidden="false" customHeight="false" outlineLevel="0" collapsed="false">
      <c r="A170" s="262" t="n">
        <v>3</v>
      </c>
      <c r="B170" s="332" t="s">
        <v>6093</v>
      </c>
      <c r="C170" s="332" t="s">
        <v>1744</v>
      </c>
      <c r="D170" s="332" t="s">
        <v>6094</v>
      </c>
      <c r="E170" s="262"/>
      <c r="F170" s="331" t="n">
        <v>0.5</v>
      </c>
      <c r="G170" s="333" t="n">
        <v>407</v>
      </c>
      <c r="H170" s="333" t="n">
        <f aca="false">A170*G170*(1-H9/100)</f>
        <v>1221</v>
      </c>
      <c r="I170" s="334" t="n">
        <v>301.32</v>
      </c>
      <c r="J170" s="334" t="n">
        <f aca="false">(A170*I170)/J9*K9</f>
        <v>787.32</v>
      </c>
      <c r="K170" s="335" t="n">
        <f aca="false">H170-J170</f>
        <v>433.68</v>
      </c>
      <c r="L170" s="330"/>
      <c r="M170" s="262"/>
      <c r="N170" s="262" t="n">
        <v>301.32</v>
      </c>
      <c r="O170" s="262" t="n">
        <v>3.6</v>
      </c>
      <c r="P170" s="262" t="n">
        <v>450</v>
      </c>
      <c r="Q170" s="262" t="n">
        <v>407</v>
      </c>
      <c r="R170" s="331" t="n">
        <f aca="false">A170*F170</f>
        <v>1.5</v>
      </c>
    </row>
    <row r="171" s="1" customFormat="true" ht="12.75" hidden="false" customHeight="false" outlineLevel="0" collapsed="false">
      <c r="A171" s="262" t="n">
        <v>2</v>
      </c>
      <c r="B171" s="332" t="s">
        <v>2597</v>
      </c>
      <c r="C171" s="332" t="s">
        <v>1843</v>
      </c>
      <c r="D171" s="332" t="s">
        <v>6095</v>
      </c>
      <c r="E171" s="262"/>
      <c r="F171" s="331" t="n">
        <v>1.23</v>
      </c>
      <c r="G171" s="333" t="n">
        <v>594</v>
      </c>
      <c r="H171" s="333" t="n">
        <f aca="false">A171*G171*(1-H9/100)</f>
        <v>1188</v>
      </c>
      <c r="I171" s="334" t="n">
        <v>457.002</v>
      </c>
      <c r="J171" s="334" t="n">
        <f aca="false">(A171*I171)/J9*K9</f>
        <v>796.068</v>
      </c>
      <c r="K171" s="335" t="n">
        <f aca="false">H171-J171</f>
        <v>391.932</v>
      </c>
      <c r="L171" s="330"/>
      <c r="M171" s="262"/>
      <c r="N171" s="262" t="n">
        <v>457.002</v>
      </c>
      <c r="O171" s="262" t="n">
        <v>5.46</v>
      </c>
      <c r="P171" s="262" t="n">
        <v>690</v>
      </c>
      <c r="Q171" s="262" t="n">
        <v>594</v>
      </c>
      <c r="R171" s="331" t="n">
        <f aca="false">A171*F171</f>
        <v>2.46</v>
      </c>
    </row>
    <row r="172" s="1" customFormat="true" ht="12.75" hidden="false" customHeight="false" outlineLevel="0" collapsed="false">
      <c r="A172" s="262" t="n">
        <v>2</v>
      </c>
      <c r="B172" s="332" t="s">
        <v>6096</v>
      </c>
      <c r="C172" s="332" t="s">
        <v>1843</v>
      </c>
      <c r="D172" s="332" t="s">
        <v>6097</v>
      </c>
      <c r="E172" s="262"/>
      <c r="F172" s="331" t="n">
        <v>1.8</v>
      </c>
      <c r="G172" s="333" t="n">
        <v>870</v>
      </c>
      <c r="H172" s="333" t="n">
        <f aca="false">A172*G172*(1-H9/100)</f>
        <v>1740</v>
      </c>
      <c r="I172" s="334" t="n">
        <v>669.6</v>
      </c>
      <c r="J172" s="334" t="n">
        <f aca="false">(A172*I172)/J9*K9</f>
        <v>1166.4</v>
      </c>
      <c r="K172" s="335" t="n">
        <f aca="false">H172-J172</f>
        <v>573.6</v>
      </c>
      <c r="L172" s="330"/>
      <c r="M172" s="262"/>
      <c r="N172" s="262" t="n">
        <v>669.6</v>
      </c>
      <c r="O172" s="262" t="n">
        <v>8</v>
      </c>
      <c r="P172" s="262" t="n">
        <v>1000</v>
      </c>
      <c r="Q172" s="262" t="n">
        <v>870</v>
      </c>
      <c r="R172" s="331" t="n">
        <f aca="false">A172*F172</f>
        <v>3.6</v>
      </c>
    </row>
    <row r="173" s="1" customFormat="true" ht="12.75" hidden="false" customHeight="false" outlineLevel="0" collapsed="false">
      <c r="A173" s="262" t="n">
        <v>2</v>
      </c>
      <c r="B173" s="332" t="s">
        <v>6098</v>
      </c>
      <c r="C173" s="332" t="s">
        <v>2055</v>
      </c>
      <c r="D173" s="332" t="s">
        <v>6099</v>
      </c>
      <c r="E173" s="262"/>
      <c r="F173" s="331" t="n">
        <v>0.515</v>
      </c>
      <c r="G173" s="333" t="n">
        <v>621</v>
      </c>
      <c r="H173" s="333" t="n">
        <f aca="false">A173*G173*(1-H9/100)</f>
        <v>1242</v>
      </c>
      <c r="I173" s="334" t="n">
        <v>460.35</v>
      </c>
      <c r="J173" s="334" t="n">
        <f aca="false">(A173*I173)/J9*K9</f>
        <v>801.9</v>
      </c>
      <c r="K173" s="335" t="n">
        <f aca="false">H173-J173</f>
        <v>440.1</v>
      </c>
      <c r="L173" s="330"/>
      <c r="M173" s="262"/>
      <c r="N173" s="262" t="n">
        <v>460.35</v>
      </c>
      <c r="O173" s="262" t="n">
        <v>5.5</v>
      </c>
      <c r="P173" s="262" t="n">
        <v>690</v>
      </c>
      <c r="Q173" s="262" t="n">
        <v>621</v>
      </c>
      <c r="R173" s="331" t="n">
        <f aca="false">A173*F173</f>
        <v>1.03</v>
      </c>
    </row>
    <row r="174" s="1" customFormat="true" ht="12.75" hidden="false" customHeight="false" outlineLevel="0" collapsed="false">
      <c r="A174" s="262" t="n">
        <v>4</v>
      </c>
      <c r="B174" s="332" t="s">
        <v>6100</v>
      </c>
      <c r="C174" s="332" t="s">
        <v>2055</v>
      </c>
      <c r="D174" s="332" t="s">
        <v>6101</v>
      </c>
      <c r="E174" s="262"/>
      <c r="F174" s="331" t="n">
        <v>1.3</v>
      </c>
      <c r="G174" s="333" t="n">
        <v>588</v>
      </c>
      <c r="H174" s="333" t="n">
        <f aca="false">A174*G174*(1-H9/100)</f>
        <v>2352</v>
      </c>
      <c r="I174" s="334" t="n">
        <v>435.24</v>
      </c>
      <c r="J174" s="334" t="n">
        <f aca="false">(A174*I174)/J9*K9</f>
        <v>1516.32</v>
      </c>
      <c r="K174" s="335" t="n">
        <f aca="false">H174-J174</f>
        <v>835.68</v>
      </c>
      <c r="L174" s="330"/>
      <c r="M174" s="262"/>
      <c r="N174" s="262" t="n">
        <v>435.24</v>
      </c>
      <c r="O174" s="262" t="n">
        <v>5.2</v>
      </c>
      <c r="P174" s="262" t="n">
        <v>650</v>
      </c>
      <c r="Q174" s="262" t="n">
        <v>588</v>
      </c>
      <c r="R174" s="331" t="n">
        <f aca="false">A174*F174</f>
        <v>5.2</v>
      </c>
    </row>
    <row r="175" s="1" customFormat="true" ht="12.75" hidden="false" customHeight="false" outlineLevel="0" collapsed="false">
      <c r="A175" s="262" t="n">
        <v>7</v>
      </c>
      <c r="B175" s="332" t="s">
        <v>6102</v>
      </c>
      <c r="C175" s="332" t="s">
        <v>2520</v>
      </c>
      <c r="D175" s="332" t="s">
        <v>6103</v>
      </c>
      <c r="E175" s="262"/>
      <c r="F175" s="331" t="n">
        <v>0.633</v>
      </c>
      <c r="G175" s="333" t="n">
        <v>285</v>
      </c>
      <c r="H175" s="333" t="n">
        <f aca="false">A175*G175*(1-H9/100)</f>
        <v>1995</v>
      </c>
      <c r="I175" s="334" t="n">
        <v>203.391</v>
      </c>
      <c r="J175" s="334" t="n">
        <f aca="false">(A175*I175)/J9*K9</f>
        <v>1240.029</v>
      </c>
      <c r="K175" s="335" t="n">
        <f aca="false">H175-J175</f>
        <v>754.971</v>
      </c>
      <c r="L175" s="330"/>
      <c r="M175" s="262"/>
      <c r="N175" s="262" t="n">
        <v>203.391</v>
      </c>
      <c r="O175" s="262" t="n">
        <v>2.43</v>
      </c>
      <c r="P175" s="262" t="n">
        <v>310</v>
      </c>
      <c r="Q175" s="262" t="n">
        <v>285</v>
      </c>
      <c r="R175" s="331" t="n">
        <f aca="false">A175*F175</f>
        <v>4.431</v>
      </c>
    </row>
    <row r="176" s="1" customFormat="true" ht="12.75" hidden="false" customHeight="false" outlineLevel="0" collapsed="false">
      <c r="A176" s="262" t="n">
        <v>10</v>
      </c>
      <c r="B176" s="332" t="s">
        <v>4212</v>
      </c>
      <c r="C176" s="332" t="s">
        <v>2520</v>
      </c>
      <c r="D176" s="332" t="s">
        <v>6104</v>
      </c>
      <c r="E176" s="262"/>
      <c r="F176" s="331" t="n">
        <v>0.557</v>
      </c>
      <c r="G176" s="333" t="n">
        <v>275</v>
      </c>
      <c r="H176" s="333" t="n">
        <f aca="false">A176*G176*(1-H9/100)</f>
        <v>2750</v>
      </c>
      <c r="I176" s="334" t="n">
        <v>211.761</v>
      </c>
      <c r="J176" s="334" t="n">
        <f aca="false">(A176*I176)/J9*K9</f>
        <v>1844.37</v>
      </c>
      <c r="K176" s="335" t="n">
        <f aca="false">H176-J176</f>
        <v>905.63</v>
      </c>
      <c r="L176" s="330"/>
      <c r="M176" s="262"/>
      <c r="N176" s="262" t="n">
        <v>211.761</v>
      </c>
      <c r="O176" s="262" t="n">
        <v>2.53</v>
      </c>
      <c r="P176" s="262" t="n">
        <v>320</v>
      </c>
      <c r="Q176" s="262" t="n">
        <v>275</v>
      </c>
      <c r="R176" s="331" t="n">
        <f aca="false">A176*F176</f>
        <v>5.57</v>
      </c>
    </row>
    <row r="177" s="1" customFormat="true" ht="12.75" hidden="false" customHeight="false" outlineLevel="0" collapsed="false">
      <c r="A177" s="262" t="n">
        <v>4</v>
      </c>
      <c r="B177" s="332" t="s">
        <v>6105</v>
      </c>
      <c r="C177" s="332" t="s">
        <v>2077</v>
      </c>
      <c r="D177" s="332" t="s">
        <v>6106</v>
      </c>
      <c r="E177" s="262"/>
      <c r="F177" s="331" t="n">
        <v>0.86</v>
      </c>
      <c r="G177" s="333" t="n">
        <v>389</v>
      </c>
      <c r="H177" s="333" t="n">
        <f aca="false">A177*G177*(1-H9/100)</f>
        <v>1556</v>
      </c>
      <c r="I177" s="334" t="n">
        <v>287.928</v>
      </c>
      <c r="J177" s="334" t="n">
        <f aca="false">(A177*I177)/J9*K9</f>
        <v>1003.104</v>
      </c>
      <c r="K177" s="335" t="n">
        <f aca="false">H177-J177</f>
        <v>552.896</v>
      </c>
      <c r="L177" s="330"/>
      <c r="M177" s="262"/>
      <c r="N177" s="262" t="n">
        <v>287.928</v>
      </c>
      <c r="O177" s="262" t="n">
        <v>3.44</v>
      </c>
      <c r="P177" s="262" t="n">
        <v>430</v>
      </c>
      <c r="Q177" s="262" t="n">
        <v>389</v>
      </c>
      <c r="R177" s="331" t="n">
        <f aca="false">A177*F177</f>
        <v>3.44</v>
      </c>
    </row>
    <row r="178" s="1" customFormat="true" ht="12.75" hidden="false" customHeight="false" outlineLevel="0" collapsed="false">
      <c r="A178" s="262" t="n">
        <v>3</v>
      </c>
      <c r="B178" s="332" t="s">
        <v>6107</v>
      </c>
      <c r="C178" s="332" t="s">
        <v>2077</v>
      </c>
      <c r="D178" s="332" t="s">
        <v>6108</v>
      </c>
      <c r="E178" s="262"/>
      <c r="F178" s="331"/>
      <c r="G178" s="333" t="n">
        <v>541</v>
      </c>
      <c r="H178" s="333" t="n">
        <f aca="false">A178*G178*(1-H9/100)</f>
        <v>1623</v>
      </c>
      <c r="I178" s="334" t="n">
        <v>415.989</v>
      </c>
      <c r="J178" s="334" t="n">
        <f aca="false">(A178*I178)/J9*K9</f>
        <v>1086.939</v>
      </c>
      <c r="K178" s="335" t="n">
        <f aca="false">H178-J178</f>
        <v>536.061</v>
      </c>
      <c r="L178" s="330"/>
      <c r="M178" s="262"/>
      <c r="N178" s="262" t="n">
        <v>415.989</v>
      </c>
      <c r="O178" s="262" t="n">
        <v>4.97</v>
      </c>
      <c r="P178" s="262" t="n">
        <v>620</v>
      </c>
      <c r="Q178" s="262" t="n">
        <v>541</v>
      </c>
      <c r="R178" s="331" t="n">
        <f aca="false">A178*F178</f>
        <v>0</v>
      </c>
    </row>
    <row r="179" s="1" customFormat="true" ht="12.75" hidden="false" customHeight="false" outlineLevel="0" collapsed="false">
      <c r="A179" s="262" t="n">
        <v>6</v>
      </c>
      <c r="B179" s="332" t="s">
        <v>5744</v>
      </c>
      <c r="C179" s="332" t="s">
        <v>2077</v>
      </c>
      <c r="D179" s="332" t="s">
        <v>6109</v>
      </c>
      <c r="E179" s="262"/>
      <c r="F179" s="331" t="n">
        <v>0.69</v>
      </c>
      <c r="G179" s="333" t="n">
        <v>533</v>
      </c>
      <c r="H179" s="333" t="n">
        <f aca="false">A179*G179*(1-H9/100)</f>
        <v>3198</v>
      </c>
      <c r="I179" s="334" t="n">
        <v>410.13</v>
      </c>
      <c r="J179" s="334" t="n">
        <f aca="false">(A179*I179)/J9*K9</f>
        <v>2143.26</v>
      </c>
      <c r="K179" s="335" t="n">
        <f aca="false">H179-J179</f>
        <v>1054.74</v>
      </c>
      <c r="L179" s="330"/>
      <c r="M179" s="262"/>
      <c r="N179" s="262" t="n">
        <v>410.13</v>
      </c>
      <c r="O179" s="262" t="n">
        <v>4.9</v>
      </c>
      <c r="P179" s="262" t="n">
        <v>620</v>
      </c>
      <c r="Q179" s="262" t="n">
        <v>533</v>
      </c>
      <c r="R179" s="331" t="n">
        <f aca="false">A179*F179</f>
        <v>4.14</v>
      </c>
    </row>
    <row r="180" s="1" customFormat="true" ht="12.75" hidden="false" customHeight="false" outlineLevel="0" collapsed="false">
      <c r="A180" s="262" t="n">
        <v>4</v>
      </c>
      <c r="B180" s="332" t="s">
        <v>6110</v>
      </c>
      <c r="C180" s="332" t="s">
        <v>2598</v>
      </c>
      <c r="D180" s="332" t="s">
        <v>6111</v>
      </c>
      <c r="E180" s="262"/>
      <c r="F180" s="331" t="n">
        <v>0.8</v>
      </c>
      <c r="G180" s="333" t="n">
        <v>326</v>
      </c>
      <c r="H180" s="333" t="n">
        <f aca="false">A180*G180*(1-H9/100)</f>
        <v>1304</v>
      </c>
      <c r="I180" s="334" t="n">
        <v>251.1</v>
      </c>
      <c r="J180" s="334" t="n">
        <f aca="false">(A180*I180)/J9*K9</f>
        <v>874.8</v>
      </c>
      <c r="K180" s="335" t="n">
        <f aca="false">H180-J180</f>
        <v>429.2</v>
      </c>
      <c r="L180" s="330"/>
      <c r="M180" s="262"/>
      <c r="N180" s="262" t="n">
        <v>251.1</v>
      </c>
      <c r="O180" s="262" t="n">
        <v>3</v>
      </c>
      <c r="P180" s="262" t="n">
        <v>380</v>
      </c>
      <c r="Q180" s="262" t="n">
        <v>326</v>
      </c>
      <c r="R180" s="331" t="n">
        <f aca="false">A180*F180</f>
        <v>3.2</v>
      </c>
    </row>
    <row r="181" s="1" customFormat="true" ht="12.75" hidden="false" customHeight="false" outlineLevel="0" collapsed="false">
      <c r="A181" s="262" t="n">
        <v>4</v>
      </c>
      <c r="B181" s="332" t="s">
        <v>2975</v>
      </c>
      <c r="C181" s="332" t="s">
        <v>2360</v>
      </c>
      <c r="D181" s="332" t="s">
        <v>6112</v>
      </c>
      <c r="E181" s="262"/>
      <c r="F181" s="331" t="n">
        <v>0.54</v>
      </c>
      <c r="G181" s="333" t="n">
        <v>271</v>
      </c>
      <c r="H181" s="333" t="n">
        <f aca="false">A181*G181*(1-H9/100)</f>
        <v>1084</v>
      </c>
      <c r="I181" s="334" t="n">
        <v>200.88</v>
      </c>
      <c r="J181" s="334" t="n">
        <f aca="false">(A181*I181)/J9*K9</f>
        <v>699.84</v>
      </c>
      <c r="K181" s="335" t="n">
        <f aca="false">H181-J181</f>
        <v>384.16</v>
      </c>
      <c r="L181" s="330"/>
      <c r="M181" s="262"/>
      <c r="N181" s="262" t="n">
        <v>200.88</v>
      </c>
      <c r="O181" s="262" t="n">
        <v>2.4</v>
      </c>
      <c r="P181" s="262" t="n">
        <v>300</v>
      </c>
      <c r="Q181" s="262" t="n">
        <v>271</v>
      </c>
      <c r="R181" s="331" t="n">
        <f aca="false">A181*F181</f>
        <v>2.16</v>
      </c>
    </row>
    <row r="182" s="1" customFormat="true" ht="12.75" hidden="false" customHeight="false" outlineLevel="0" collapsed="false">
      <c r="A182" s="262" t="n">
        <v>4</v>
      </c>
      <c r="B182" s="332" t="s">
        <v>4038</v>
      </c>
      <c r="C182" s="332" t="s">
        <v>1910</v>
      </c>
      <c r="D182" s="332" t="s">
        <v>6113</v>
      </c>
      <c r="E182" s="262"/>
      <c r="F182" s="331" t="n">
        <v>0.53</v>
      </c>
      <c r="G182" s="333" t="n">
        <v>275</v>
      </c>
      <c r="H182" s="333" t="n">
        <f aca="false">A182*G182*(1-H9/100)</f>
        <v>1100</v>
      </c>
      <c r="I182" s="334" t="n">
        <v>211.761</v>
      </c>
      <c r="J182" s="334" t="n">
        <f aca="false">(A182*I182)/J9*K9</f>
        <v>737.748</v>
      </c>
      <c r="K182" s="335" t="n">
        <f aca="false">H182-J182</f>
        <v>362.252</v>
      </c>
      <c r="L182" s="330"/>
      <c r="M182" s="262"/>
      <c r="N182" s="262" t="n">
        <v>211.761</v>
      </c>
      <c r="O182" s="262" t="n">
        <v>2.53</v>
      </c>
      <c r="P182" s="262" t="n">
        <v>320</v>
      </c>
      <c r="Q182" s="262" t="n">
        <v>275</v>
      </c>
      <c r="R182" s="331" t="n">
        <f aca="false">A182*F182</f>
        <v>2.12</v>
      </c>
    </row>
    <row r="183" s="1" customFormat="true" ht="12.75" hidden="false" customHeight="false" outlineLevel="0" collapsed="false">
      <c r="A183" s="262" t="n">
        <v>10</v>
      </c>
      <c r="B183" s="332" t="s">
        <v>4707</v>
      </c>
      <c r="C183" s="332" t="s">
        <v>2077</v>
      </c>
      <c r="D183" s="332" t="s">
        <v>6114</v>
      </c>
      <c r="E183" s="262"/>
      <c r="F183" s="331"/>
      <c r="G183" s="333" t="n">
        <v>316</v>
      </c>
      <c r="H183" s="333" t="n">
        <f aca="false">A183*G183*(1-H9/100)</f>
        <v>3160</v>
      </c>
      <c r="I183" s="334" t="n">
        <v>234.36</v>
      </c>
      <c r="J183" s="334" t="n">
        <f aca="false">(A183*I183)/J9*K9</f>
        <v>2041.2</v>
      </c>
      <c r="K183" s="335" t="n">
        <f aca="false">H183-J183</f>
        <v>1118.8</v>
      </c>
      <c r="L183" s="330"/>
      <c r="M183" s="262"/>
      <c r="N183" s="262" t="n">
        <v>234.36</v>
      </c>
      <c r="O183" s="262" t="n">
        <v>2.8</v>
      </c>
      <c r="P183" s="262" t="n">
        <v>350</v>
      </c>
      <c r="Q183" s="262" t="n">
        <v>316</v>
      </c>
      <c r="R183" s="331" t="n">
        <f aca="false">A183*F183</f>
        <v>0</v>
      </c>
    </row>
    <row r="184" s="1" customFormat="true" ht="12.75" hidden="false" customHeight="false" outlineLevel="0" collapsed="false">
      <c r="A184" s="262" t="n">
        <v>2</v>
      </c>
      <c r="B184" s="332" t="s">
        <v>6115</v>
      </c>
      <c r="C184" s="332" t="s">
        <v>2077</v>
      </c>
      <c r="D184" s="332" t="s">
        <v>6116</v>
      </c>
      <c r="E184" s="262"/>
      <c r="F184" s="331"/>
      <c r="G184" s="333" t="n">
        <v>435</v>
      </c>
      <c r="H184" s="333" t="n">
        <f aca="false">A184*G184*(1-H9/100)</f>
        <v>870</v>
      </c>
      <c r="I184" s="334" t="n">
        <v>334.8</v>
      </c>
      <c r="J184" s="334" t="n">
        <f aca="false">(A184*I184)/J9*K9</f>
        <v>583.2</v>
      </c>
      <c r="K184" s="335" t="n">
        <f aca="false">H184-J184</f>
        <v>286.8</v>
      </c>
      <c r="L184" s="330"/>
      <c r="M184" s="262"/>
      <c r="N184" s="262" t="n">
        <v>334.8</v>
      </c>
      <c r="O184" s="262" t="n">
        <v>4</v>
      </c>
      <c r="P184" s="262" t="n">
        <v>500</v>
      </c>
      <c r="Q184" s="262" t="n">
        <v>435</v>
      </c>
      <c r="R184" s="331" t="n">
        <f aca="false">A184*F184</f>
        <v>0</v>
      </c>
    </row>
    <row r="185" s="1" customFormat="true" ht="12.75" hidden="false" customHeight="false" outlineLevel="0" collapsed="false">
      <c r="A185" s="262" t="n">
        <v>10</v>
      </c>
      <c r="B185" s="332" t="s">
        <v>6117</v>
      </c>
      <c r="C185" s="332" t="s">
        <v>2729</v>
      </c>
      <c r="D185" s="332" t="s">
        <v>6118</v>
      </c>
      <c r="E185" s="262"/>
      <c r="F185" s="331" t="n">
        <v>0.64</v>
      </c>
      <c r="G185" s="333" t="n">
        <v>305</v>
      </c>
      <c r="H185" s="333" t="n">
        <f aca="false">A185*G185*(1-H9/100)</f>
        <v>3050</v>
      </c>
      <c r="I185" s="334" t="n">
        <v>234.36</v>
      </c>
      <c r="J185" s="334" t="n">
        <f aca="false">(A185*I185)/J9*K9</f>
        <v>2041.2</v>
      </c>
      <c r="K185" s="335" t="n">
        <f aca="false">H185-J185</f>
        <v>1008.8</v>
      </c>
      <c r="L185" s="330"/>
      <c r="M185" s="262"/>
      <c r="N185" s="262" t="n">
        <v>234.36</v>
      </c>
      <c r="O185" s="262" t="n">
        <v>2.8</v>
      </c>
      <c r="P185" s="262" t="n">
        <v>300</v>
      </c>
      <c r="Q185" s="262" t="n">
        <v>305</v>
      </c>
      <c r="R185" s="331" t="n">
        <f aca="false">A185*F185</f>
        <v>6.4</v>
      </c>
    </row>
    <row r="186" s="1" customFormat="true" ht="12.75" hidden="false" customHeight="false" outlineLevel="0" collapsed="false">
      <c r="A186" s="262" t="n">
        <v>9</v>
      </c>
      <c r="B186" s="332" t="s">
        <v>6119</v>
      </c>
      <c r="C186" s="332" t="s">
        <v>2729</v>
      </c>
      <c r="D186" s="332" t="s">
        <v>6120</v>
      </c>
      <c r="E186" s="262"/>
      <c r="F186" s="331" t="n">
        <v>0.6</v>
      </c>
      <c r="G186" s="333" t="n">
        <v>264</v>
      </c>
      <c r="H186" s="333" t="n">
        <f aca="false">A186*G186*(1-H9/100)</f>
        <v>2376</v>
      </c>
      <c r="I186" s="334" t="n">
        <v>203.391</v>
      </c>
      <c r="J186" s="334" t="n">
        <f aca="false">(A186*I186)/J9*K9</f>
        <v>1594.323</v>
      </c>
      <c r="K186" s="335" t="n">
        <f aca="false">H186-J186</f>
        <v>781.677</v>
      </c>
      <c r="L186" s="330"/>
      <c r="M186" s="262"/>
      <c r="N186" s="262" t="n">
        <v>203.391</v>
      </c>
      <c r="O186" s="262" t="n">
        <v>2.43</v>
      </c>
      <c r="P186" s="262" t="n">
        <v>300</v>
      </c>
      <c r="Q186" s="262" t="n">
        <v>264</v>
      </c>
      <c r="R186" s="331" t="n">
        <f aca="false">A186*F186</f>
        <v>5.4</v>
      </c>
    </row>
    <row r="187" s="1" customFormat="true" ht="12.75" hidden="false" customHeight="false" outlineLevel="0" collapsed="false">
      <c r="A187" s="262" t="n">
        <v>22</v>
      </c>
      <c r="B187" s="332" t="s">
        <v>6121</v>
      </c>
      <c r="C187" s="332" t="s">
        <v>1565</v>
      </c>
      <c r="D187" s="332" t="s">
        <v>6122</v>
      </c>
      <c r="E187" s="262"/>
      <c r="F187" s="331" t="n">
        <v>0.37</v>
      </c>
      <c r="G187" s="333" t="n">
        <v>174</v>
      </c>
      <c r="H187" s="333" t="n">
        <f aca="false">A187*G187*(1-H9/100)</f>
        <v>3828</v>
      </c>
      <c r="I187" s="334" t="n">
        <v>133.92</v>
      </c>
      <c r="J187" s="334" t="n">
        <f aca="false">(A187*I187)/J9*K9</f>
        <v>2566.08</v>
      </c>
      <c r="K187" s="335" t="n">
        <f aca="false">H187-J187</f>
        <v>1261.92</v>
      </c>
      <c r="L187" s="330"/>
      <c r="M187" s="262"/>
      <c r="N187" s="262" t="n">
        <v>133.92</v>
      </c>
      <c r="O187" s="262" t="n">
        <v>1.6</v>
      </c>
      <c r="P187" s="262" t="n">
        <v>268</v>
      </c>
      <c r="Q187" s="262" t="n">
        <v>174</v>
      </c>
      <c r="R187" s="331" t="n">
        <f aca="false">A187*F187</f>
        <v>8.14</v>
      </c>
    </row>
    <row r="188" s="1" customFormat="true" ht="12.75" hidden="false" customHeight="false" outlineLevel="0" collapsed="false">
      <c r="A188" s="262" t="n">
        <v>2</v>
      </c>
      <c r="B188" s="332" t="s">
        <v>1912</v>
      </c>
      <c r="C188" s="332" t="s">
        <v>1565</v>
      </c>
      <c r="D188" s="332" t="s">
        <v>6123</v>
      </c>
      <c r="E188" s="262"/>
      <c r="F188" s="331"/>
      <c r="G188" s="333" t="n">
        <v>257</v>
      </c>
      <c r="H188" s="333" t="n">
        <f aca="false">A188*G188*(1-H9/100)</f>
        <v>514</v>
      </c>
      <c r="I188" s="334" t="n">
        <v>197.532</v>
      </c>
      <c r="J188" s="334" t="n">
        <f aca="false">(A188*I188)/J9*K9</f>
        <v>344.088</v>
      </c>
      <c r="K188" s="335" t="n">
        <f aca="false">H188-J188</f>
        <v>169.912</v>
      </c>
      <c r="L188" s="330"/>
      <c r="M188" s="262"/>
      <c r="N188" s="262" t="n">
        <v>197.532</v>
      </c>
      <c r="O188" s="262" t="n">
        <v>2.36</v>
      </c>
      <c r="P188" s="262" t="n">
        <v>395</v>
      </c>
      <c r="Q188" s="262" t="n">
        <v>257</v>
      </c>
      <c r="R188" s="331" t="n">
        <f aca="false">A188*F188</f>
        <v>0</v>
      </c>
    </row>
    <row r="189" s="1" customFormat="true" ht="12.75" hidden="false" customHeight="false" outlineLevel="0" collapsed="false">
      <c r="A189" s="262" t="n">
        <v>3</v>
      </c>
      <c r="B189" s="332" t="s">
        <v>6124</v>
      </c>
      <c r="C189" s="332" t="s">
        <v>1565</v>
      </c>
      <c r="D189" s="332" t="s">
        <v>6125</v>
      </c>
      <c r="E189" s="262"/>
      <c r="F189" s="331" t="n">
        <v>0.63</v>
      </c>
      <c r="G189" s="333" t="n">
        <v>437</v>
      </c>
      <c r="H189" s="333" t="n">
        <f aca="false">A189*G189*(1-H9/100)</f>
        <v>1311</v>
      </c>
      <c r="I189" s="334" t="n">
        <v>364.095</v>
      </c>
      <c r="J189" s="334" t="n">
        <f aca="false">(A189*I189)/J9*K9</f>
        <v>951.345</v>
      </c>
      <c r="K189" s="335" t="n">
        <f aca="false">H189-J189</f>
        <v>359.655</v>
      </c>
      <c r="L189" s="330"/>
      <c r="M189" s="262"/>
      <c r="N189" s="262" t="n">
        <v>364.095</v>
      </c>
      <c r="O189" s="262" t="n">
        <v>4.35</v>
      </c>
      <c r="P189" s="262" t="n">
        <v>728</v>
      </c>
      <c r="Q189" s="262" t="n">
        <v>437</v>
      </c>
      <c r="R189" s="331" t="n">
        <f aca="false">A189*F189</f>
        <v>1.89</v>
      </c>
    </row>
    <row r="190" s="1" customFormat="true" ht="12.75" hidden="false" customHeight="false" outlineLevel="0" collapsed="false">
      <c r="A190" s="262" t="n">
        <v>10</v>
      </c>
      <c r="B190" s="332" t="s">
        <v>6126</v>
      </c>
      <c r="C190" s="332" t="s">
        <v>1565</v>
      </c>
      <c r="D190" s="332" t="s">
        <v>6127</v>
      </c>
      <c r="E190" s="262"/>
      <c r="F190" s="331" t="n">
        <v>0.39</v>
      </c>
      <c r="G190" s="333" t="n">
        <v>165</v>
      </c>
      <c r="H190" s="333" t="n">
        <f aca="false">A190*G190*(1-H9/100)</f>
        <v>1650</v>
      </c>
      <c r="I190" s="334" t="n">
        <v>127.224</v>
      </c>
      <c r="J190" s="334" t="n">
        <f aca="false">(A190*I190)/J9*K9</f>
        <v>1108.08</v>
      </c>
      <c r="K190" s="335" t="n">
        <f aca="false">H190-J190</f>
        <v>541.92</v>
      </c>
      <c r="L190" s="330"/>
      <c r="M190" s="262"/>
      <c r="N190" s="262" t="n">
        <v>127.224</v>
      </c>
      <c r="O190" s="262" t="n">
        <v>1.52</v>
      </c>
      <c r="P190" s="262" t="n">
        <v>254</v>
      </c>
      <c r="Q190" s="262" t="n">
        <v>165</v>
      </c>
      <c r="R190" s="331" t="n">
        <f aca="false">A190*F190</f>
        <v>3.9</v>
      </c>
    </row>
    <row r="191" s="1" customFormat="true" ht="12.75" hidden="false" customHeight="false" outlineLevel="0" collapsed="false">
      <c r="A191" s="262" t="n">
        <v>11</v>
      </c>
      <c r="B191" s="332" t="s">
        <v>6128</v>
      </c>
      <c r="C191" s="332" t="s">
        <v>1562</v>
      </c>
      <c r="D191" s="332" t="s">
        <v>6129</v>
      </c>
      <c r="E191" s="262"/>
      <c r="F191" s="331" t="n">
        <v>0.3</v>
      </c>
      <c r="G191" s="333" t="n">
        <v>348</v>
      </c>
      <c r="H191" s="333" t="n">
        <f aca="false">A191*G191*(1-H9/100)</f>
        <v>3828</v>
      </c>
      <c r="I191" s="334" t="n">
        <v>267.84</v>
      </c>
      <c r="J191" s="334" t="n">
        <f aca="false">(A191*I191)/J9*K9</f>
        <v>2566.08</v>
      </c>
      <c r="K191" s="335" t="n">
        <f aca="false">H191-J191</f>
        <v>1261.92</v>
      </c>
      <c r="L191" s="330"/>
      <c r="M191" s="262"/>
      <c r="N191" s="262" t="n">
        <v>267.84</v>
      </c>
      <c r="O191" s="262" t="n">
        <v>3.2</v>
      </c>
      <c r="P191" s="262" t="n">
        <v>536</v>
      </c>
      <c r="Q191" s="262" t="n">
        <v>348</v>
      </c>
      <c r="R191" s="331" t="n">
        <f aca="false">A191*F191</f>
        <v>3.3</v>
      </c>
    </row>
    <row r="192" s="1" customFormat="true" ht="12.75" hidden="false" customHeight="false" outlineLevel="0" collapsed="false">
      <c r="A192" s="262" t="n">
        <v>1</v>
      </c>
      <c r="B192" s="332" t="s">
        <v>4948</v>
      </c>
      <c r="C192" s="332" t="s">
        <v>2603</v>
      </c>
      <c r="D192" s="332" t="s">
        <v>6130</v>
      </c>
      <c r="E192" s="262"/>
      <c r="F192" s="331" t="n">
        <v>1.42</v>
      </c>
      <c r="G192" s="333" t="n">
        <v>1306</v>
      </c>
      <c r="H192" s="333" t="n">
        <f aca="false">A192*G192*(1-H9/100)</f>
        <v>1306</v>
      </c>
      <c r="I192" s="334" t="n">
        <v>1004.4</v>
      </c>
      <c r="J192" s="334" t="n">
        <f aca="false">(A192*I192)/J9*K9</f>
        <v>874.8</v>
      </c>
      <c r="K192" s="335" t="n">
        <f aca="false">H192-J192</f>
        <v>431.2</v>
      </c>
      <c r="L192" s="330"/>
      <c r="M192" s="262"/>
      <c r="N192" s="262" t="n">
        <v>1004.4</v>
      </c>
      <c r="O192" s="262" t="n">
        <v>12</v>
      </c>
      <c r="P192" s="262" t="n">
        <v>2009</v>
      </c>
      <c r="Q192" s="262" t="n">
        <v>1306</v>
      </c>
      <c r="R192" s="331" t="n">
        <f aca="false">A192*F192</f>
        <v>1.42</v>
      </c>
    </row>
    <row r="193" s="1" customFormat="true" ht="12.75" hidden="false" customHeight="false" outlineLevel="0" collapsed="false">
      <c r="A193" s="262" t="n">
        <v>2</v>
      </c>
      <c r="B193" s="332" t="s">
        <v>6131</v>
      </c>
      <c r="C193" s="332" t="s">
        <v>1565</v>
      </c>
      <c r="D193" s="332" t="s">
        <v>6132</v>
      </c>
      <c r="E193" s="262"/>
      <c r="F193" s="331"/>
      <c r="G193" s="333" t="n">
        <v>732</v>
      </c>
      <c r="H193" s="333" t="n">
        <f aca="false">A193*G193*(1-H9/100)</f>
        <v>1464</v>
      </c>
      <c r="I193" s="334" t="n">
        <v>563.301</v>
      </c>
      <c r="J193" s="334" t="n">
        <f aca="false">(A193*I193)/J9*K9</f>
        <v>981.234</v>
      </c>
      <c r="K193" s="335" t="n">
        <f aca="false">H193-J193</f>
        <v>482.766</v>
      </c>
      <c r="L193" s="330"/>
      <c r="M193" s="262"/>
      <c r="N193" s="262" t="n">
        <v>563.301</v>
      </c>
      <c r="O193" s="262" t="n">
        <v>6.73</v>
      </c>
      <c r="P193" s="262" t="n">
        <v>1127</v>
      </c>
      <c r="Q193" s="262" t="n">
        <v>732</v>
      </c>
      <c r="R193" s="331" t="n">
        <f aca="false">A193*F193</f>
        <v>0</v>
      </c>
    </row>
    <row r="194" s="1" customFormat="true" ht="12.75" hidden="false" customHeight="false" outlineLevel="0" collapsed="false">
      <c r="A194" s="262" t="n">
        <v>2</v>
      </c>
      <c r="B194" s="332" t="s">
        <v>6133</v>
      </c>
      <c r="C194" s="332" t="s">
        <v>1565</v>
      </c>
      <c r="D194" s="332" t="s">
        <v>6134</v>
      </c>
      <c r="E194" s="262"/>
      <c r="F194" s="331" t="n">
        <v>1.1</v>
      </c>
      <c r="G194" s="333" t="n">
        <v>979</v>
      </c>
      <c r="H194" s="333" t="n">
        <f aca="false">A194*G194*(1-H9/100)</f>
        <v>1958</v>
      </c>
      <c r="I194" s="334" t="n">
        <v>753.3</v>
      </c>
      <c r="J194" s="334" t="n">
        <f aca="false">(A194*I194)/J9*K9</f>
        <v>1312.2</v>
      </c>
      <c r="K194" s="335" t="n">
        <f aca="false">H194-J194</f>
        <v>645.8</v>
      </c>
      <c r="L194" s="330"/>
      <c r="M194" s="262"/>
      <c r="N194" s="262" t="n">
        <v>753.3</v>
      </c>
      <c r="O194" s="262" t="n">
        <v>9</v>
      </c>
      <c r="P194" s="262" t="n">
        <v>1507</v>
      </c>
      <c r="Q194" s="262" t="n">
        <v>979</v>
      </c>
      <c r="R194" s="331" t="n">
        <f aca="false">A194*F194</f>
        <v>2.2</v>
      </c>
    </row>
    <row r="195" s="1" customFormat="true" ht="12.75" hidden="false" customHeight="false" outlineLevel="0" collapsed="false">
      <c r="A195" s="262" t="n">
        <v>10</v>
      </c>
      <c r="B195" s="332" t="s">
        <v>6135</v>
      </c>
      <c r="C195" s="332" t="s">
        <v>1562</v>
      </c>
      <c r="D195" s="332" t="s">
        <v>6136</v>
      </c>
      <c r="E195" s="262"/>
      <c r="F195" s="331" t="n">
        <v>0.3</v>
      </c>
      <c r="G195" s="333" t="n">
        <v>621</v>
      </c>
      <c r="H195" s="333" t="n">
        <f aca="false">A195*G195*(1-H9/100)</f>
        <v>6210</v>
      </c>
      <c r="I195" s="334" t="n">
        <v>460.35</v>
      </c>
      <c r="J195" s="334" t="n">
        <f aca="false">(A195*I195)/J9*K9</f>
        <v>4009.5</v>
      </c>
      <c r="K195" s="335" t="n">
        <f aca="false">H195-J195</f>
        <v>2200.5</v>
      </c>
      <c r="L195" s="330"/>
      <c r="M195" s="262"/>
      <c r="N195" s="262" t="n">
        <v>460.35</v>
      </c>
      <c r="O195" s="262" t="n">
        <v>5.5</v>
      </c>
      <c r="P195" s="262" t="n">
        <v>921</v>
      </c>
      <c r="Q195" s="262" t="n">
        <v>621</v>
      </c>
      <c r="R195" s="331" t="n">
        <f aca="false">A195*F195</f>
        <v>3</v>
      </c>
    </row>
    <row r="196" s="1" customFormat="true" ht="12.75" hidden="false" customHeight="false" outlineLevel="0" collapsed="false">
      <c r="A196" s="262" t="n">
        <v>3</v>
      </c>
      <c r="B196" s="332" t="s">
        <v>3063</v>
      </c>
      <c r="C196" s="332" t="s">
        <v>2603</v>
      </c>
      <c r="D196" s="332" t="s">
        <v>6137</v>
      </c>
      <c r="E196" s="262"/>
      <c r="F196" s="331" t="n">
        <v>1.4</v>
      </c>
      <c r="G196" s="333" t="n">
        <v>621</v>
      </c>
      <c r="H196" s="333" t="n">
        <f aca="false">A196*G196*(1-H9/100)</f>
        <v>1863</v>
      </c>
      <c r="I196" s="334" t="n">
        <v>460.35</v>
      </c>
      <c r="J196" s="334" t="n">
        <f aca="false">(A196*I196)/J9*K9</f>
        <v>1202.85</v>
      </c>
      <c r="K196" s="335" t="n">
        <f aca="false">H196-J196</f>
        <v>660.15</v>
      </c>
      <c r="L196" s="330"/>
      <c r="M196" s="262"/>
      <c r="N196" s="262" t="n">
        <v>460.35</v>
      </c>
      <c r="O196" s="262" t="n">
        <v>5.5</v>
      </c>
      <c r="P196" s="262" t="n">
        <v>921</v>
      </c>
      <c r="Q196" s="262" t="n">
        <v>621</v>
      </c>
      <c r="R196" s="331" t="n">
        <f aca="false">A196*F196</f>
        <v>4.2</v>
      </c>
    </row>
    <row r="197" s="1" customFormat="true" ht="12.75" hidden="false" customHeight="false" outlineLevel="0" collapsed="false">
      <c r="A197" s="262" t="n">
        <v>2</v>
      </c>
      <c r="B197" s="332" t="s">
        <v>6138</v>
      </c>
      <c r="C197" s="332" t="s">
        <v>2603</v>
      </c>
      <c r="D197" s="332" t="s">
        <v>6139</v>
      </c>
      <c r="E197" s="262"/>
      <c r="F197" s="331" t="n">
        <v>1.11</v>
      </c>
      <c r="G197" s="333" t="n">
        <v>879</v>
      </c>
      <c r="H197" s="333" t="n">
        <f aca="false">A197*G197*(1-H9/100)</f>
        <v>1758</v>
      </c>
      <c r="I197" s="334" t="n">
        <v>676.296</v>
      </c>
      <c r="J197" s="334" t="n">
        <f aca="false">(A197*I197)/J9*K9</f>
        <v>1178.064</v>
      </c>
      <c r="K197" s="335" t="n">
        <f aca="false">H197-J197</f>
        <v>579.936</v>
      </c>
      <c r="L197" s="330"/>
      <c r="M197" s="262"/>
      <c r="N197" s="262" t="n">
        <v>676.296</v>
      </c>
      <c r="O197" s="262" t="n">
        <v>8.08</v>
      </c>
      <c r="P197" s="262" t="n">
        <v>1353</v>
      </c>
      <c r="Q197" s="262" t="n">
        <v>879</v>
      </c>
      <c r="R197" s="331" t="n">
        <f aca="false">A197*F197</f>
        <v>2.22</v>
      </c>
    </row>
    <row r="198" s="1" customFormat="true" ht="12.75" hidden="false" customHeight="false" outlineLevel="0" collapsed="false">
      <c r="A198" s="262" t="n">
        <v>2</v>
      </c>
      <c r="B198" s="332" t="s">
        <v>6140</v>
      </c>
      <c r="C198" s="332" t="s">
        <v>1565</v>
      </c>
      <c r="D198" s="332" t="s">
        <v>6141</v>
      </c>
      <c r="E198" s="262"/>
      <c r="F198" s="331" t="n">
        <v>1.61</v>
      </c>
      <c r="G198" s="333" t="n">
        <v>616</v>
      </c>
      <c r="H198" s="333" t="n">
        <f aca="false">A198*G198*(1-H9/100)</f>
        <v>1232</v>
      </c>
      <c r="I198" s="334" t="n">
        <v>473.742</v>
      </c>
      <c r="J198" s="334" t="n">
        <f aca="false">(A198*I198)/J9*K9</f>
        <v>825.228</v>
      </c>
      <c r="K198" s="335" t="n">
        <f aca="false">H198-J198</f>
        <v>406.772</v>
      </c>
      <c r="L198" s="330"/>
      <c r="M198" s="262"/>
      <c r="N198" s="262" t="n">
        <v>473.742</v>
      </c>
      <c r="O198" s="262" t="n">
        <v>5.66</v>
      </c>
      <c r="P198" s="262" t="n">
        <v>947</v>
      </c>
      <c r="Q198" s="262" t="n">
        <v>616</v>
      </c>
      <c r="R198" s="331" t="n">
        <f aca="false">A198*F198</f>
        <v>3.22</v>
      </c>
    </row>
    <row r="199" s="1" customFormat="true" ht="12.75" hidden="false" customHeight="false" outlineLevel="0" collapsed="false">
      <c r="A199" s="262" t="n">
        <v>7</v>
      </c>
      <c r="B199" s="332" t="s">
        <v>2501</v>
      </c>
      <c r="C199" s="332" t="s">
        <v>6142</v>
      </c>
      <c r="D199" s="332" t="s">
        <v>6143</v>
      </c>
      <c r="E199" s="262"/>
      <c r="F199" s="331" t="n">
        <v>0.76</v>
      </c>
      <c r="G199" s="333" t="n">
        <v>348</v>
      </c>
      <c r="H199" s="333" t="n">
        <f aca="false">A199*G199*(1-H9/100)</f>
        <v>2436</v>
      </c>
      <c r="I199" s="334" t="n">
        <v>267.84</v>
      </c>
      <c r="J199" s="334" t="n">
        <f aca="false">(A199*I199)/J9*K9</f>
        <v>1632.96</v>
      </c>
      <c r="K199" s="335" t="n">
        <f aca="false">H199-J199</f>
        <v>803.04</v>
      </c>
      <c r="L199" s="330"/>
      <c r="M199" s="262"/>
      <c r="N199" s="262" t="n">
        <v>267.84</v>
      </c>
      <c r="O199" s="262" t="n">
        <v>3.2</v>
      </c>
      <c r="P199" s="262" t="n">
        <v>536</v>
      </c>
      <c r="Q199" s="262" t="n">
        <v>348</v>
      </c>
      <c r="R199" s="331" t="n">
        <f aca="false">A199*F199</f>
        <v>5.32</v>
      </c>
    </row>
    <row r="200" s="1" customFormat="true" ht="12.75" hidden="false" customHeight="false" outlineLevel="0" collapsed="false">
      <c r="A200" s="262" t="n">
        <v>5</v>
      </c>
      <c r="B200" s="332" t="s">
        <v>1916</v>
      </c>
      <c r="C200" s="332" t="s">
        <v>1562</v>
      </c>
      <c r="D200" s="332" t="s">
        <v>6144</v>
      </c>
      <c r="E200" s="262"/>
      <c r="F200" s="331" t="n">
        <v>0.78</v>
      </c>
      <c r="G200" s="333" t="n">
        <v>392</v>
      </c>
      <c r="H200" s="333" t="n">
        <f aca="false">A200*G200*(1-H9/100)</f>
        <v>1960</v>
      </c>
      <c r="I200" s="334" t="n">
        <v>301.32</v>
      </c>
      <c r="J200" s="334" t="n">
        <f aca="false">(A200*I200)/J9*K9</f>
        <v>1312.2</v>
      </c>
      <c r="K200" s="335" t="n">
        <f aca="false">H200-J200</f>
        <v>647.8</v>
      </c>
      <c r="L200" s="330"/>
      <c r="M200" s="262"/>
      <c r="N200" s="262" t="n">
        <v>301.32</v>
      </c>
      <c r="O200" s="262" t="n">
        <v>3.6</v>
      </c>
      <c r="P200" s="262" t="n">
        <v>603</v>
      </c>
      <c r="Q200" s="262" t="n">
        <v>392</v>
      </c>
      <c r="R200" s="331" t="n">
        <f aca="false">A200*F200</f>
        <v>3.9</v>
      </c>
    </row>
    <row r="201" s="1" customFormat="true" ht="12.75" hidden="false" customHeight="false" outlineLevel="0" collapsed="false">
      <c r="A201" s="262" t="n">
        <v>1</v>
      </c>
      <c r="B201" s="332" t="s">
        <v>6145</v>
      </c>
      <c r="C201" s="332" t="s">
        <v>1565</v>
      </c>
      <c r="D201" s="332" t="s">
        <v>6146</v>
      </c>
      <c r="E201" s="262"/>
      <c r="F201" s="331" t="n">
        <v>1</v>
      </c>
      <c r="G201" s="333" t="n">
        <v>1197</v>
      </c>
      <c r="H201" s="333" t="n">
        <f aca="false">A201*G201*(1-H9/100)</f>
        <v>1197</v>
      </c>
      <c r="I201" s="334" t="n">
        <v>920.7</v>
      </c>
      <c r="J201" s="334" t="n">
        <f aca="false">(A201*I201)/J9*K9</f>
        <v>801.9</v>
      </c>
      <c r="K201" s="335" t="n">
        <f aca="false">H201-J201</f>
        <v>395.1</v>
      </c>
      <c r="L201" s="330"/>
      <c r="M201" s="262"/>
      <c r="N201" s="262" t="n">
        <v>920.7</v>
      </c>
      <c r="O201" s="262" t="n">
        <v>11</v>
      </c>
      <c r="P201" s="262" t="n">
        <v>1841</v>
      </c>
      <c r="Q201" s="262" t="n">
        <v>1197</v>
      </c>
      <c r="R201" s="331" t="n">
        <f aca="false">A201*F201</f>
        <v>1</v>
      </c>
    </row>
    <row r="202" s="1" customFormat="true" ht="12.75" hidden="false" customHeight="false" outlineLevel="0" collapsed="false">
      <c r="A202" s="262" t="n">
        <v>6</v>
      </c>
      <c r="B202" s="332" t="s">
        <v>6147</v>
      </c>
      <c r="C202" s="332" t="s">
        <v>1747</v>
      </c>
      <c r="D202" s="332" t="s">
        <v>6148</v>
      </c>
      <c r="E202" s="262"/>
      <c r="F202" s="331" t="n">
        <v>0.91</v>
      </c>
      <c r="G202" s="333" t="n">
        <v>634</v>
      </c>
      <c r="H202" s="333" t="n">
        <f aca="false">A202*G202*(1-H9/100)</f>
        <v>3804</v>
      </c>
      <c r="I202" s="334" t="n">
        <v>507.222</v>
      </c>
      <c r="J202" s="334" t="n">
        <f aca="false">(A202*I202)/J9*K9</f>
        <v>2650.644</v>
      </c>
      <c r="K202" s="335" t="n">
        <f aca="false">H202-J202</f>
        <v>1153.356</v>
      </c>
      <c r="L202" s="330"/>
      <c r="M202" s="262"/>
      <c r="N202" s="262" t="n">
        <v>507.222</v>
      </c>
      <c r="O202" s="262" t="n">
        <v>6.06</v>
      </c>
      <c r="P202" s="262" t="n">
        <v>1014</v>
      </c>
      <c r="Q202" s="262" t="n">
        <v>634</v>
      </c>
      <c r="R202" s="331" t="n">
        <f aca="false">A202*F202</f>
        <v>5.46</v>
      </c>
    </row>
    <row r="203" s="1" customFormat="true" ht="12.75" hidden="false" customHeight="false" outlineLevel="0" collapsed="false">
      <c r="A203" s="262" t="n">
        <v>8</v>
      </c>
      <c r="B203" s="332" t="s">
        <v>6149</v>
      </c>
      <c r="C203" s="332" t="s">
        <v>1565</v>
      </c>
      <c r="D203" s="332" t="s">
        <v>6150</v>
      </c>
      <c r="E203" s="262"/>
      <c r="F203" s="331" t="n">
        <v>0.38</v>
      </c>
      <c r="G203" s="333" t="n">
        <v>252</v>
      </c>
      <c r="H203" s="333" t="n">
        <f aca="false">A203*G203*(1-H9/100)</f>
        <v>2016</v>
      </c>
      <c r="I203" s="334" t="n">
        <v>186.9021</v>
      </c>
      <c r="J203" s="334" t="n">
        <f aca="false">(A203*I203)/J9*K9</f>
        <v>1302.2856</v>
      </c>
      <c r="K203" s="335" t="n">
        <f aca="false">H203-J203</f>
        <v>713.7144</v>
      </c>
      <c r="L203" s="330"/>
      <c r="M203" s="262"/>
      <c r="N203" s="262" t="n">
        <v>186.9021</v>
      </c>
      <c r="O203" s="262" t="n">
        <v>2.233</v>
      </c>
      <c r="P203" s="262" t="n">
        <v>374</v>
      </c>
      <c r="Q203" s="262" t="n">
        <v>252</v>
      </c>
      <c r="R203" s="331" t="n">
        <f aca="false">A203*F203</f>
        <v>3.04</v>
      </c>
    </row>
    <row r="204" s="1" customFormat="true" ht="12.75" hidden="false" customHeight="false" outlineLevel="0" collapsed="false">
      <c r="A204" s="262" t="n">
        <v>1</v>
      </c>
      <c r="B204" s="332" t="s">
        <v>3277</v>
      </c>
      <c r="C204" s="332" t="s">
        <v>1570</v>
      </c>
      <c r="D204" s="332" t="s">
        <v>6151</v>
      </c>
      <c r="E204" s="262"/>
      <c r="F204" s="331" t="n">
        <v>2.8</v>
      </c>
      <c r="G204" s="333" t="n">
        <v>1741</v>
      </c>
      <c r="H204" s="333" t="n">
        <f aca="false">A204*G204*(1-H9/100)</f>
        <v>1741</v>
      </c>
      <c r="I204" s="334" t="n">
        <v>1339.2</v>
      </c>
      <c r="J204" s="334" t="n">
        <f aca="false">(A204*I204)/J9*K9</f>
        <v>1166.4</v>
      </c>
      <c r="K204" s="335" t="n">
        <f aca="false">H204-J204</f>
        <v>574.6</v>
      </c>
      <c r="L204" s="330"/>
      <c r="M204" s="262"/>
      <c r="N204" s="262" t="n">
        <v>1339.2</v>
      </c>
      <c r="O204" s="262" t="n">
        <v>16</v>
      </c>
      <c r="P204" s="262" t="n">
        <v>2678</v>
      </c>
      <c r="Q204" s="262" t="n">
        <v>1741</v>
      </c>
      <c r="R204" s="331" t="n">
        <f aca="false">A204*F204</f>
        <v>2.8</v>
      </c>
    </row>
    <row r="205" s="1" customFormat="true" ht="12.75" hidden="false" customHeight="false" outlineLevel="0" collapsed="false">
      <c r="A205" s="262" t="n">
        <v>1</v>
      </c>
      <c r="B205" s="332" t="s">
        <v>1845</v>
      </c>
      <c r="C205" s="332" t="s">
        <v>1846</v>
      </c>
      <c r="D205" s="332" t="s">
        <v>6152</v>
      </c>
      <c r="E205" s="262"/>
      <c r="F205" s="331"/>
      <c r="G205" s="333" t="n">
        <v>1306</v>
      </c>
      <c r="H205" s="333" t="n">
        <f aca="false">A205*G205*(1-H9/100)</f>
        <v>1306</v>
      </c>
      <c r="I205" s="334" t="n">
        <v>1004.4</v>
      </c>
      <c r="J205" s="334" t="n">
        <f aca="false">(A205*I205)/J9*K9</f>
        <v>874.8</v>
      </c>
      <c r="K205" s="335" t="n">
        <f aca="false">H205-J205</f>
        <v>431.2</v>
      </c>
      <c r="L205" s="330"/>
      <c r="M205" s="262"/>
      <c r="N205" s="262" t="n">
        <v>1004.4</v>
      </c>
      <c r="O205" s="262" t="n">
        <v>12</v>
      </c>
      <c r="P205" s="262" t="n">
        <v>1808</v>
      </c>
      <c r="Q205" s="262" t="n">
        <v>1306</v>
      </c>
      <c r="R205" s="331" t="n">
        <f aca="false">A205*F205</f>
        <v>0</v>
      </c>
    </row>
    <row r="206" s="1" customFormat="true" ht="12.75" hidden="false" customHeight="false" outlineLevel="0" collapsed="false">
      <c r="A206" s="262" t="n">
        <v>1</v>
      </c>
      <c r="B206" s="332" t="s">
        <v>1749</v>
      </c>
      <c r="C206" s="332" t="s">
        <v>1570</v>
      </c>
      <c r="D206" s="332" t="s">
        <v>6153</v>
      </c>
      <c r="E206" s="262"/>
      <c r="F206" s="331" t="n">
        <v>1.83</v>
      </c>
      <c r="G206" s="333" t="n">
        <v>845</v>
      </c>
      <c r="H206" s="333" t="n">
        <f aca="false">A206*G206*(1-H9/100)</f>
        <v>845</v>
      </c>
      <c r="I206" s="334" t="n">
        <v>676.296</v>
      </c>
      <c r="J206" s="334" t="n">
        <f aca="false">(A206*I206)/J9*K9</f>
        <v>589.032</v>
      </c>
      <c r="K206" s="335" t="n">
        <f aca="false">H206-J206</f>
        <v>255.968</v>
      </c>
      <c r="L206" s="330"/>
      <c r="M206" s="262"/>
      <c r="N206" s="262" t="n">
        <v>676.296</v>
      </c>
      <c r="O206" s="262" t="n">
        <v>8.08</v>
      </c>
      <c r="P206" s="262" t="n">
        <v>1353</v>
      </c>
      <c r="Q206" s="262" t="n">
        <v>845</v>
      </c>
      <c r="R206" s="331" t="n">
        <f aca="false">A206*F206</f>
        <v>1.83</v>
      </c>
    </row>
    <row r="207" s="1" customFormat="true" ht="12.75" hidden="false" customHeight="false" outlineLevel="0" collapsed="false">
      <c r="A207" s="262" t="n">
        <v>2</v>
      </c>
      <c r="B207" s="332" t="s">
        <v>2977</v>
      </c>
      <c r="C207" s="332" t="s">
        <v>1570</v>
      </c>
      <c r="D207" s="332" t="s">
        <v>6154</v>
      </c>
      <c r="E207" s="262"/>
      <c r="F207" s="331" t="n">
        <v>0.6</v>
      </c>
      <c r="G207" s="333" t="n">
        <v>413</v>
      </c>
      <c r="H207" s="333" t="n">
        <f aca="false">A207*G207*(1-H9/100)</f>
        <v>826</v>
      </c>
      <c r="I207" s="334" t="n">
        <v>318.06</v>
      </c>
      <c r="J207" s="334" t="n">
        <f aca="false">(A207*I207)/J9*K9</f>
        <v>554.04</v>
      </c>
      <c r="K207" s="335" t="n">
        <f aca="false">H207-J207</f>
        <v>271.96</v>
      </c>
      <c r="L207" s="330"/>
      <c r="M207" s="262"/>
      <c r="N207" s="262" t="n">
        <v>318.06</v>
      </c>
      <c r="O207" s="262" t="n">
        <v>3.8</v>
      </c>
      <c r="P207" s="262" t="n">
        <v>636</v>
      </c>
      <c r="Q207" s="262" t="n">
        <v>413</v>
      </c>
      <c r="R207" s="331" t="n">
        <f aca="false">A207*F207</f>
        <v>1.2</v>
      </c>
    </row>
    <row r="208" s="1" customFormat="true" ht="12.75" hidden="false" customHeight="false" outlineLevel="0" collapsed="false">
      <c r="A208" s="262" t="n">
        <v>3</v>
      </c>
      <c r="B208" s="332" t="s">
        <v>2627</v>
      </c>
      <c r="C208" s="332" t="s">
        <v>2628</v>
      </c>
      <c r="D208" s="332" t="s">
        <v>6155</v>
      </c>
      <c r="E208" s="262"/>
      <c r="F208" s="331"/>
      <c r="G208" s="333" t="n">
        <v>185</v>
      </c>
      <c r="H208" s="333" t="n">
        <f aca="false">A208*G208*(1-H9/100)</f>
        <v>555</v>
      </c>
      <c r="I208" s="334" t="n">
        <v>142.29</v>
      </c>
      <c r="J208" s="334" t="n">
        <f aca="false">(A208*I208)/J9*K9</f>
        <v>371.79</v>
      </c>
      <c r="K208" s="335" t="n">
        <f aca="false">H208-J208</f>
        <v>183.21</v>
      </c>
      <c r="L208" s="330"/>
      <c r="M208" s="262"/>
      <c r="N208" s="262" t="n">
        <v>142.29</v>
      </c>
      <c r="O208" s="262" t="n">
        <v>1.7</v>
      </c>
      <c r="P208" s="262" t="n">
        <v>285</v>
      </c>
      <c r="Q208" s="262" t="n">
        <v>185</v>
      </c>
      <c r="R208" s="331" t="n">
        <f aca="false">A208*F208</f>
        <v>0</v>
      </c>
    </row>
    <row r="209" s="1" customFormat="true" ht="12.75" hidden="false" customHeight="false" outlineLevel="0" collapsed="false">
      <c r="A209" s="262" t="n">
        <v>1</v>
      </c>
      <c r="B209" s="332" t="s">
        <v>5645</v>
      </c>
      <c r="C209" s="332" t="s">
        <v>2628</v>
      </c>
      <c r="D209" s="332" t="s">
        <v>6156</v>
      </c>
      <c r="E209" s="262"/>
      <c r="F209" s="331" t="n">
        <v>0.81</v>
      </c>
      <c r="G209" s="333" t="n">
        <v>572</v>
      </c>
      <c r="H209" s="333" t="n">
        <f aca="false">A209*G209*(1-H9/100)</f>
        <v>572</v>
      </c>
      <c r="I209" s="334" t="n">
        <v>423.7522</v>
      </c>
      <c r="J209" s="334" t="n">
        <f aca="false">(A209*I209)/J9*K9</f>
        <v>369.074496774194</v>
      </c>
      <c r="K209" s="335" t="n">
        <f aca="false">H209-J209</f>
        <v>202.925503225806</v>
      </c>
      <c r="L209" s="330"/>
      <c r="M209" s="262"/>
      <c r="N209" s="262" t="n">
        <v>423.7522</v>
      </c>
      <c r="O209" s="262" t="n">
        <v>5.06275</v>
      </c>
      <c r="P209" s="262" t="n">
        <v>848</v>
      </c>
      <c r="Q209" s="262" t="n">
        <v>572</v>
      </c>
      <c r="R209" s="331" t="n">
        <f aca="false">A209*F209</f>
        <v>0.81</v>
      </c>
    </row>
    <row r="210" s="1" customFormat="true" ht="12.75" hidden="false" customHeight="false" outlineLevel="0" collapsed="false">
      <c r="A210" s="262" t="n">
        <v>1</v>
      </c>
      <c r="B210" s="332" t="s">
        <v>3921</v>
      </c>
      <c r="C210" s="332" t="s">
        <v>1570</v>
      </c>
      <c r="D210" s="332" t="s">
        <v>3922</v>
      </c>
      <c r="E210" s="262"/>
      <c r="F210" s="331" t="n">
        <v>1.61</v>
      </c>
      <c r="G210" s="333" t="n">
        <v>766</v>
      </c>
      <c r="H210" s="333" t="n">
        <f aca="false">A210*G210*(1-H9/100)</f>
        <v>766</v>
      </c>
      <c r="I210" s="334" t="n">
        <v>589.248</v>
      </c>
      <c r="J210" s="334" t="n">
        <f aca="false">(A210*I210)/J9*K9</f>
        <v>513.216</v>
      </c>
      <c r="K210" s="335" t="n">
        <f aca="false">H210-J210</f>
        <v>252.784</v>
      </c>
      <c r="L210" s="330"/>
      <c r="M210" s="262"/>
      <c r="N210" s="262" t="n">
        <v>589.248</v>
      </c>
      <c r="O210" s="262" t="n">
        <v>7.04</v>
      </c>
      <c r="P210" s="262" t="n">
        <v>1178</v>
      </c>
      <c r="Q210" s="262" t="n">
        <v>766</v>
      </c>
      <c r="R210" s="331" t="n">
        <f aca="false">A210*F210</f>
        <v>1.61</v>
      </c>
    </row>
    <row r="211" s="1" customFormat="true" ht="12.75" hidden="false" customHeight="false" outlineLevel="0" collapsed="false">
      <c r="A211" s="262" t="n">
        <v>1</v>
      </c>
      <c r="B211" s="332" t="s">
        <v>6157</v>
      </c>
      <c r="C211" s="332" t="s">
        <v>1570</v>
      </c>
      <c r="D211" s="332" t="s">
        <v>6158</v>
      </c>
      <c r="E211" s="262"/>
      <c r="F211" s="331" t="n">
        <v>1.12</v>
      </c>
      <c r="G211" s="333" t="n">
        <v>637</v>
      </c>
      <c r="H211" s="333" t="n">
        <f aca="false">A211*G211*(1-H9/100)</f>
        <v>637</v>
      </c>
      <c r="I211" s="334" t="n">
        <v>489.645</v>
      </c>
      <c r="J211" s="334" t="n">
        <f aca="false">(A211*I211)/J9*K9</f>
        <v>426.465</v>
      </c>
      <c r="K211" s="335" t="n">
        <f aca="false">H211-J211</f>
        <v>210.535</v>
      </c>
      <c r="L211" s="330"/>
      <c r="M211" s="262"/>
      <c r="N211" s="262" t="n">
        <v>489.645</v>
      </c>
      <c r="O211" s="262" t="n">
        <v>5.85</v>
      </c>
      <c r="P211" s="262" t="n">
        <v>979</v>
      </c>
      <c r="Q211" s="262" t="n">
        <v>637</v>
      </c>
      <c r="R211" s="331" t="n">
        <f aca="false">A211*F211</f>
        <v>1.12</v>
      </c>
    </row>
    <row r="212" s="1" customFormat="true" ht="12.75" hidden="false" customHeight="false" outlineLevel="0" collapsed="false">
      <c r="A212" s="262" t="n">
        <v>2</v>
      </c>
      <c r="B212" s="332" t="s">
        <v>1572</v>
      </c>
      <c r="C212" s="332" t="s">
        <v>1570</v>
      </c>
      <c r="D212" s="332" t="s">
        <v>6159</v>
      </c>
      <c r="E212" s="262"/>
      <c r="F212" s="331" t="n">
        <v>0.77</v>
      </c>
      <c r="G212" s="333" t="n">
        <v>870</v>
      </c>
      <c r="H212" s="333" t="n">
        <f aca="false">A212*G212*(1-H9/100)</f>
        <v>1740</v>
      </c>
      <c r="I212" s="334" t="n">
        <v>669.6</v>
      </c>
      <c r="J212" s="334" t="n">
        <f aca="false">(A212*I212)/J9*K9</f>
        <v>1166.4</v>
      </c>
      <c r="K212" s="335" t="n">
        <f aca="false">H212-J212</f>
        <v>573.6</v>
      </c>
      <c r="L212" s="330"/>
      <c r="M212" s="262"/>
      <c r="N212" s="262" t="n">
        <v>669.6</v>
      </c>
      <c r="O212" s="262" t="n">
        <v>8</v>
      </c>
      <c r="P212" s="262" t="n">
        <v>1339</v>
      </c>
      <c r="Q212" s="262" t="n">
        <v>870</v>
      </c>
      <c r="R212" s="331" t="n">
        <f aca="false">A212*F212</f>
        <v>1.54</v>
      </c>
    </row>
    <row r="213" s="1" customFormat="true" ht="12.75" hidden="false" customHeight="false" outlineLevel="0" collapsed="false">
      <c r="A213" s="262" t="n">
        <v>2</v>
      </c>
      <c r="B213" s="332" t="s">
        <v>2979</v>
      </c>
      <c r="C213" s="332" t="s">
        <v>6160</v>
      </c>
      <c r="D213" s="332" t="s">
        <v>6161</v>
      </c>
      <c r="E213" s="262"/>
      <c r="F213" s="331" t="n">
        <v>1.16</v>
      </c>
      <c r="G213" s="333" t="n">
        <v>583</v>
      </c>
      <c r="H213" s="333" t="n">
        <f aca="false">A213*G213*(1-H9/100)</f>
        <v>1166</v>
      </c>
      <c r="I213" s="334" t="n">
        <v>485.46</v>
      </c>
      <c r="J213" s="334" t="n">
        <f aca="false">(A213*I213)/J9*K9</f>
        <v>845.64</v>
      </c>
      <c r="K213" s="335" t="n">
        <f aca="false">H213-J213</f>
        <v>320.36</v>
      </c>
      <c r="L213" s="330"/>
      <c r="M213" s="262"/>
      <c r="N213" s="262" t="n">
        <v>485.46</v>
      </c>
      <c r="O213" s="262" t="n">
        <v>5.8</v>
      </c>
      <c r="P213" s="262" t="n">
        <v>971</v>
      </c>
      <c r="Q213" s="262" t="n">
        <v>583</v>
      </c>
      <c r="R213" s="331" t="n">
        <f aca="false">A213*F213</f>
        <v>2.32</v>
      </c>
    </row>
    <row r="214" s="1" customFormat="true" ht="12.75" hidden="false" customHeight="false" outlineLevel="0" collapsed="false">
      <c r="A214" s="262" t="n">
        <v>1</v>
      </c>
      <c r="B214" s="332" t="s">
        <v>4730</v>
      </c>
      <c r="C214" s="332" t="s">
        <v>1846</v>
      </c>
      <c r="D214" s="332" t="s">
        <v>4731</v>
      </c>
      <c r="E214" s="262"/>
      <c r="F214" s="331" t="n">
        <v>1.52</v>
      </c>
      <c r="G214" s="333" t="n">
        <v>762</v>
      </c>
      <c r="H214" s="333" t="n">
        <f aca="false">A214*G214*(1-H9/100)</f>
        <v>762</v>
      </c>
      <c r="I214" s="334" t="n">
        <v>585.9</v>
      </c>
      <c r="J214" s="334" t="n">
        <f aca="false">(A214*I214)/J9*K9</f>
        <v>510.3</v>
      </c>
      <c r="K214" s="335" t="n">
        <f aca="false">H214-J214</f>
        <v>251.7</v>
      </c>
      <c r="L214" s="330"/>
      <c r="M214" s="262"/>
      <c r="N214" s="262" t="n">
        <v>585.9</v>
      </c>
      <c r="O214" s="262" t="n">
        <v>7</v>
      </c>
      <c r="P214" s="262" t="n">
        <v>1172</v>
      </c>
      <c r="Q214" s="262" t="n">
        <v>762</v>
      </c>
      <c r="R214" s="331" t="n">
        <f aca="false">A214*F214</f>
        <v>1.52</v>
      </c>
    </row>
    <row r="215" s="1" customFormat="true" ht="12.75" hidden="false" customHeight="false" outlineLevel="0" collapsed="false">
      <c r="A215" s="262" t="n">
        <v>6</v>
      </c>
      <c r="B215" s="332" t="s">
        <v>6162</v>
      </c>
      <c r="C215" s="332" t="s">
        <v>1570</v>
      </c>
      <c r="D215" s="332" t="s">
        <v>6163</v>
      </c>
      <c r="E215" s="262"/>
      <c r="F215" s="331" t="n">
        <v>0.7</v>
      </c>
      <c r="G215" s="333" t="n">
        <v>424</v>
      </c>
      <c r="H215" s="333" t="n">
        <f aca="false">A215*G215*(1-H9/100)</f>
        <v>2544</v>
      </c>
      <c r="I215" s="334" t="n">
        <v>326.43</v>
      </c>
      <c r="J215" s="334" t="n">
        <f aca="false">(A215*I215)/J9*K9</f>
        <v>1705.86</v>
      </c>
      <c r="K215" s="335" t="n">
        <f aca="false">H215-J215</f>
        <v>838.14</v>
      </c>
      <c r="L215" s="330"/>
      <c r="M215" s="262"/>
      <c r="N215" s="262" t="n">
        <v>326.43</v>
      </c>
      <c r="O215" s="262" t="n">
        <v>3.9</v>
      </c>
      <c r="P215" s="262" t="n">
        <v>653</v>
      </c>
      <c r="Q215" s="262" t="n">
        <v>424</v>
      </c>
      <c r="R215" s="331" t="n">
        <f aca="false">A215*F215</f>
        <v>4.2</v>
      </c>
    </row>
    <row r="216" s="1" customFormat="true" ht="12.75" hidden="false" customHeight="false" outlineLevel="0" collapsed="false">
      <c r="A216" s="262" t="n">
        <v>1</v>
      </c>
      <c r="B216" s="332" t="s">
        <v>6164</v>
      </c>
      <c r="C216" s="332" t="s">
        <v>2628</v>
      </c>
      <c r="D216" s="332" t="s">
        <v>6165</v>
      </c>
      <c r="E216" s="262"/>
      <c r="F216" s="331" t="n">
        <v>1.2327</v>
      </c>
      <c r="G216" s="333" t="n">
        <v>929</v>
      </c>
      <c r="H216" s="333" t="n">
        <f aca="false">A216*G216*(1-H9/100)</f>
        <v>929</v>
      </c>
      <c r="I216" s="334" t="n">
        <v>663.741</v>
      </c>
      <c r="J216" s="334" t="n">
        <f aca="false">(A216*I216)/J9*K9</f>
        <v>578.097</v>
      </c>
      <c r="K216" s="335" t="n">
        <f aca="false">H216-J216</f>
        <v>350.903</v>
      </c>
      <c r="L216" s="330"/>
      <c r="M216" s="262"/>
      <c r="N216" s="262" t="n">
        <v>663.741</v>
      </c>
      <c r="O216" s="262" t="n">
        <v>7.93</v>
      </c>
      <c r="P216" s="262" t="n">
        <v>1327</v>
      </c>
      <c r="Q216" s="262" t="n">
        <v>929</v>
      </c>
      <c r="R216" s="331" t="n">
        <f aca="false">A216*F216</f>
        <v>1.2327</v>
      </c>
    </row>
    <row r="217" s="1" customFormat="true" ht="12.75" hidden="false" customHeight="false" outlineLevel="0" collapsed="false">
      <c r="A217" s="262" t="n">
        <v>1</v>
      </c>
      <c r="B217" s="332" t="s">
        <v>5659</v>
      </c>
      <c r="C217" s="332" t="s">
        <v>4590</v>
      </c>
      <c r="D217" s="332" t="s">
        <v>6166</v>
      </c>
      <c r="E217" s="262"/>
      <c r="F217" s="331"/>
      <c r="G217" s="333" t="n">
        <v>772</v>
      </c>
      <c r="H217" s="333" t="n">
        <f aca="false">A217*G217*(1-H9/100)</f>
        <v>772</v>
      </c>
      <c r="I217" s="334" t="n">
        <v>498.015</v>
      </c>
      <c r="J217" s="334" t="n">
        <f aca="false">(A217*I217)/J9*K9</f>
        <v>433.755</v>
      </c>
      <c r="K217" s="335" t="n">
        <f aca="false">H217-J217</f>
        <v>338.245</v>
      </c>
      <c r="L217" s="330"/>
      <c r="M217" s="262"/>
      <c r="N217" s="262" t="n">
        <v>498.015</v>
      </c>
      <c r="O217" s="262" t="n">
        <v>5.95</v>
      </c>
      <c r="P217" s="262" t="n">
        <v>996</v>
      </c>
      <c r="Q217" s="262" t="n">
        <v>772</v>
      </c>
      <c r="R217" s="331" t="n">
        <f aca="false">A217*F217</f>
        <v>0</v>
      </c>
    </row>
    <row r="218" s="1" customFormat="true" ht="12.75" hidden="false" customHeight="false" outlineLevel="0" collapsed="false">
      <c r="A218" s="262" t="n">
        <v>1</v>
      </c>
      <c r="B218" s="332" t="s">
        <v>3683</v>
      </c>
      <c r="C218" s="332" t="s">
        <v>1570</v>
      </c>
      <c r="D218" s="332" t="s">
        <v>6167</v>
      </c>
      <c r="E218" s="262"/>
      <c r="F218" s="331" t="n">
        <v>1.02</v>
      </c>
      <c r="G218" s="333" t="n">
        <v>1210</v>
      </c>
      <c r="H218" s="333" t="n">
        <f aca="false">A218*G218*(1-H9/100)</f>
        <v>1210</v>
      </c>
      <c r="I218" s="334" t="n">
        <v>930.744</v>
      </c>
      <c r="J218" s="334" t="n">
        <f aca="false">(A218*I218)/J9*K9</f>
        <v>810.648</v>
      </c>
      <c r="K218" s="335" t="n">
        <f aca="false">H218-J218</f>
        <v>399.352</v>
      </c>
      <c r="L218" s="330"/>
      <c r="M218" s="262"/>
      <c r="N218" s="262" t="n">
        <v>930.744</v>
      </c>
      <c r="O218" s="262" t="n">
        <v>11.12</v>
      </c>
      <c r="P218" s="262" t="n">
        <v>1861</v>
      </c>
      <c r="Q218" s="262" t="n">
        <v>1210</v>
      </c>
      <c r="R218" s="331" t="n">
        <f aca="false">A218*F218</f>
        <v>1.02</v>
      </c>
    </row>
    <row r="219" s="1" customFormat="true" ht="12.75" hidden="false" customHeight="false" outlineLevel="0" collapsed="false">
      <c r="A219" s="262" t="n">
        <v>1</v>
      </c>
      <c r="B219" s="332" t="s">
        <v>6168</v>
      </c>
      <c r="C219" s="332" t="s">
        <v>2628</v>
      </c>
      <c r="D219" s="332" t="s">
        <v>6169</v>
      </c>
      <c r="E219" s="262"/>
      <c r="F219" s="331" t="n">
        <v>1.58</v>
      </c>
      <c r="G219" s="333" t="n">
        <v>1210</v>
      </c>
      <c r="H219" s="333" t="n">
        <f aca="false">A219*G219*(1-H9/100)</f>
        <v>1210</v>
      </c>
      <c r="I219" s="334" t="n">
        <v>930.744</v>
      </c>
      <c r="J219" s="334" t="n">
        <f aca="false">(A219*I219)/J9*K9</f>
        <v>810.648</v>
      </c>
      <c r="K219" s="335" t="n">
        <f aca="false">H219-J219</f>
        <v>399.352</v>
      </c>
      <c r="L219" s="330"/>
      <c r="M219" s="262"/>
      <c r="N219" s="262" t="n">
        <v>930.744</v>
      </c>
      <c r="O219" s="262" t="n">
        <v>11.12</v>
      </c>
      <c r="P219" s="262" t="n">
        <v>1861</v>
      </c>
      <c r="Q219" s="262" t="n">
        <v>1210</v>
      </c>
      <c r="R219" s="331" t="n">
        <f aca="false">A219*F219</f>
        <v>1.58</v>
      </c>
    </row>
    <row r="220" s="1" customFormat="true" ht="12.75" hidden="false" customHeight="false" outlineLevel="0" collapsed="false">
      <c r="A220" s="262" t="n">
        <v>1</v>
      </c>
      <c r="B220" s="332" t="s">
        <v>6170</v>
      </c>
      <c r="C220" s="332" t="s">
        <v>2628</v>
      </c>
      <c r="D220" s="332" t="s">
        <v>6171</v>
      </c>
      <c r="E220" s="262"/>
      <c r="F220" s="331" t="n">
        <v>0.66</v>
      </c>
      <c r="G220" s="333" t="n">
        <v>868</v>
      </c>
      <c r="H220" s="333" t="n">
        <f aca="false">A220*G220*(1-H9/100)</f>
        <v>868</v>
      </c>
      <c r="I220" s="334" t="n">
        <v>642.8788</v>
      </c>
      <c r="J220" s="334" t="n">
        <f aca="false">(A220*I220)/J9*K9</f>
        <v>559.926696774193</v>
      </c>
      <c r="K220" s="335" t="n">
        <f aca="false">H220-J220</f>
        <v>308.073303225806</v>
      </c>
      <c r="L220" s="330"/>
      <c r="M220" s="262"/>
      <c r="N220" s="262" t="n">
        <v>642.8788</v>
      </c>
      <c r="O220" s="262" t="n">
        <v>7.68075</v>
      </c>
      <c r="P220" s="262" t="n">
        <v>1286</v>
      </c>
      <c r="Q220" s="262" t="n">
        <v>868</v>
      </c>
      <c r="R220" s="331" t="n">
        <f aca="false">A220*F220</f>
        <v>0.66</v>
      </c>
    </row>
    <row r="221" s="1" customFormat="true" ht="12.75" hidden="false" customHeight="false" outlineLevel="0" collapsed="false">
      <c r="A221" s="262" t="n">
        <v>2</v>
      </c>
      <c r="B221" s="332" t="s">
        <v>6172</v>
      </c>
      <c r="C221" s="332" t="s">
        <v>1977</v>
      </c>
      <c r="D221" s="332" t="s">
        <v>6173</v>
      </c>
      <c r="E221" s="262"/>
      <c r="F221" s="331" t="n">
        <v>0.75</v>
      </c>
      <c r="G221" s="333" t="n">
        <v>319</v>
      </c>
      <c r="H221" s="333" t="n">
        <f aca="false">A221*G221*(1-H9/100)</f>
        <v>638</v>
      </c>
      <c r="I221" s="334" t="n">
        <v>199.206</v>
      </c>
      <c r="J221" s="334" t="n">
        <f aca="false">(A221*I221)/J9*K9</f>
        <v>347.004</v>
      </c>
      <c r="K221" s="335" t="n">
        <f aca="false">H221-J221</f>
        <v>290.996</v>
      </c>
      <c r="L221" s="330"/>
      <c r="M221" s="262"/>
      <c r="N221" s="262" t="n">
        <v>199.206</v>
      </c>
      <c r="O221" s="262" t="n">
        <v>2.38</v>
      </c>
      <c r="P221" s="262" t="n">
        <v>398</v>
      </c>
      <c r="Q221" s="262" t="n">
        <v>319</v>
      </c>
      <c r="R221" s="331" t="n">
        <f aca="false">A221*F221</f>
        <v>1.5</v>
      </c>
    </row>
    <row r="222" s="1" customFormat="true" ht="12.75" hidden="false" customHeight="false" outlineLevel="0" collapsed="false">
      <c r="A222" s="262" t="n">
        <v>8</v>
      </c>
      <c r="B222" s="332" t="s">
        <v>6174</v>
      </c>
      <c r="C222" s="332" t="s">
        <v>2060</v>
      </c>
      <c r="D222" s="332" t="s">
        <v>6175</v>
      </c>
      <c r="E222" s="262"/>
      <c r="F222" s="331" t="n">
        <v>0.66</v>
      </c>
      <c r="G222" s="333" t="n">
        <v>316</v>
      </c>
      <c r="H222" s="333" t="n">
        <f aca="false">A222*G222*(1-H9/100)</f>
        <v>2528</v>
      </c>
      <c r="I222" s="334" t="n">
        <v>234.36</v>
      </c>
      <c r="J222" s="334" t="n">
        <f aca="false">(A222*I222)/J9*K9</f>
        <v>1632.96</v>
      </c>
      <c r="K222" s="335" t="n">
        <f aca="false">H222-J222</f>
        <v>895.04</v>
      </c>
      <c r="L222" s="330"/>
      <c r="M222" s="262"/>
      <c r="N222" s="262" t="n">
        <v>234.36</v>
      </c>
      <c r="O222" s="262" t="n">
        <v>2.8</v>
      </c>
      <c r="P222" s="262" t="n">
        <v>469</v>
      </c>
      <c r="Q222" s="262" t="n">
        <v>316</v>
      </c>
      <c r="R222" s="331" t="n">
        <f aca="false">A222*F222</f>
        <v>5.28</v>
      </c>
    </row>
    <row r="223" s="1" customFormat="true" ht="12.75" hidden="false" customHeight="false" outlineLevel="0" collapsed="false">
      <c r="A223" s="262" t="n">
        <v>1</v>
      </c>
      <c r="B223" s="332" t="s">
        <v>1808</v>
      </c>
      <c r="C223" s="332" t="s">
        <v>1809</v>
      </c>
      <c r="D223" s="332" t="s">
        <v>6176</v>
      </c>
      <c r="E223" s="262"/>
      <c r="F223" s="331" t="n">
        <v>1.4</v>
      </c>
      <c r="G223" s="333" t="n">
        <v>1220</v>
      </c>
      <c r="H223" s="333" t="n">
        <f aca="false">A223*G223*(1-H9/100)</f>
        <v>1220</v>
      </c>
      <c r="I223" s="334" t="n">
        <v>903.96</v>
      </c>
      <c r="J223" s="334" t="n">
        <f aca="false">(A223*I223)/J9*K9</f>
        <v>787.32</v>
      </c>
      <c r="K223" s="335" t="n">
        <f aca="false">H223-J223</f>
        <v>432.68</v>
      </c>
      <c r="L223" s="330"/>
      <c r="M223" s="262"/>
      <c r="N223" s="262" t="n">
        <v>903.96</v>
      </c>
      <c r="O223" s="262" t="n">
        <v>10.8</v>
      </c>
      <c r="P223" s="262" t="n">
        <v>1808</v>
      </c>
      <c r="Q223" s="262" t="n">
        <v>1220</v>
      </c>
      <c r="R223" s="331" t="n">
        <f aca="false">A223*F223</f>
        <v>1.4</v>
      </c>
    </row>
    <row r="224" s="1" customFormat="true" ht="12.75" hidden="false" customHeight="false" outlineLevel="0" collapsed="false">
      <c r="A224" s="262" t="n">
        <v>24</v>
      </c>
      <c r="B224" s="332" t="s">
        <v>2059</v>
      </c>
      <c r="C224" s="332" t="s">
        <v>2060</v>
      </c>
      <c r="D224" s="332" t="s">
        <v>6177</v>
      </c>
      <c r="E224" s="262"/>
      <c r="F224" s="331" t="n">
        <v>0.6</v>
      </c>
      <c r="G224" s="333" t="n">
        <v>441</v>
      </c>
      <c r="H224" s="333" t="n">
        <f aca="false">A224*G224*(1-H9/100)</f>
        <v>10584</v>
      </c>
      <c r="I224" s="334" t="n">
        <v>326.43</v>
      </c>
      <c r="J224" s="334" t="n">
        <f aca="false">(A224*I224)/J9*K9</f>
        <v>6823.44</v>
      </c>
      <c r="K224" s="335" t="n">
        <f aca="false">H224-J224</f>
        <v>3760.56</v>
      </c>
      <c r="L224" s="330"/>
      <c r="M224" s="262"/>
      <c r="N224" s="262" t="n">
        <v>326.43</v>
      </c>
      <c r="O224" s="262" t="n">
        <v>3.9</v>
      </c>
      <c r="P224" s="262" t="n">
        <v>653</v>
      </c>
      <c r="Q224" s="262" t="n">
        <v>441</v>
      </c>
      <c r="R224" s="331" t="n">
        <f aca="false">A224*F224</f>
        <v>14.4</v>
      </c>
    </row>
    <row r="225" s="1" customFormat="true" ht="12.75" hidden="false" customHeight="false" outlineLevel="0" collapsed="false">
      <c r="A225" s="262" t="n">
        <v>2</v>
      </c>
      <c r="B225" s="332" t="s">
        <v>4982</v>
      </c>
      <c r="C225" s="332" t="s">
        <v>3110</v>
      </c>
      <c r="D225" s="332" t="s">
        <v>6178</v>
      </c>
      <c r="E225" s="262"/>
      <c r="F225" s="331"/>
      <c r="G225" s="333" t="n">
        <v>286</v>
      </c>
      <c r="H225" s="333" t="n">
        <f aca="false">A225*G225*(1-H9/100)</f>
        <v>572</v>
      </c>
      <c r="I225" s="334" t="n">
        <v>220.131</v>
      </c>
      <c r="J225" s="334" t="n">
        <f aca="false">(A225*I225)/J9*K9</f>
        <v>383.454</v>
      </c>
      <c r="K225" s="335" t="n">
        <f aca="false">H225-J225</f>
        <v>188.546</v>
      </c>
      <c r="L225" s="330"/>
      <c r="M225" s="262"/>
      <c r="N225" s="262" t="n">
        <v>220.131</v>
      </c>
      <c r="O225" s="262" t="n">
        <v>2.63</v>
      </c>
      <c r="P225" s="262" t="n">
        <v>440</v>
      </c>
      <c r="Q225" s="262" t="n">
        <v>286</v>
      </c>
      <c r="R225" s="331" t="n">
        <f aca="false">A225*F225</f>
        <v>0</v>
      </c>
    </row>
    <row r="226" s="1" customFormat="true" ht="12.75" hidden="false" customHeight="false" outlineLevel="0" collapsed="false">
      <c r="A226" s="262" t="n">
        <v>1</v>
      </c>
      <c r="B226" s="332" t="s">
        <v>6179</v>
      </c>
      <c r="C226" s="332" t="s">
        <v>1919</v>
      </c>
      <c r="D226" s="332" t="s">
        <v>6180</v>
      </c>
      <c r="E226" s="262"/>
      <c r="F226" s="331" t="n">
        <v>0.42</v>
      </c>
      <c r="G226" s="333" t="n">
        <v>314</v>
      </c>
      <c r="H226" s="333" t="n">
        <f aca="false">A226*G226*(1-H9/100)</f>
        <v>314</v>
      </c>
      <c r="I226" s="334" t="n">
        <v>251.1</v>
      </c>
      <c r="J226" s="334" t="n">
        <f aca="false">(A226*I226)/J9*K9</f>
        <v>218.7</v>
      </c>
      <c r="K226" s="335" t="n">
        <f aca="false">H226-J226</f>
        <v>95.3</v>
      </c>
      <c r="L226" s="330"/>
      <c r="M226" s="262"/>
      <c r="N226" s="262" t="n">
        <v>251.1</v>
      </c>
      <c r="O226" s="262" t="n">
        <v>3</v>
      </c>
      <c r="P226" s="262" t="n">
        <v>502</v>
      </c>
      <c r="Q226" s="262" t="n">
        <v>314</v>
      </c>
      <c r="R226" s="331" t="n">
        <f aca="false">A226*F226</f>
        <v>0.42</v>
      </c>
    </row>
    <row r="227" s="1" customFormat="true" ht="12.75" hidden="false" customHeight="false" outlineLevel="0" collapsed="false">
      <c r="A227" s="262" t="n">
        <v>10</v>
      </c>
      <c r="B227" s="332" t="s">
        <v>6181</v>
      </c>
      <c r="C227" s="332" t="s">
        <v>6182</v>
      </c>
      <c r="D227" s="332" t="s">
        <v>6183</v>
      </c>
      <c r="E227" s="262"/>
      <c r="F227" s="331" t="n">
        <v>0.3</v>
      </c>
      <c r="G227" s="333" t="n">
        <v>267</v>
      </c>
      <c r="H227" s="333" t="n">
        <f aca="false">A227*G227*(1-H9/100)</f>
        <v>2670</v>
      </c>
      <c r="I227" s="334" t="n">
        <v>205.065</v>
      </c>
      <c r="J227" s="334" t="n">
        <f aca="false">(A227*I227)/J9*K9</f>
        <v>1786.05</v>
      </c>
      <c r="K227" s="335" t="n">
        <f aca="false">H227-J227</f>
        <v>883.95</v>
      </c>
      <c r="L227" s="330"/>
      <c r="M227" s="262"/>
      <c r="N227" s="262" t="n">
        <v>205.065</v>
      </c>
      <c r="O227" s="262" t="n">
        <v>2.45</v>
      </c>
      <c r="P227" s="262" t="n">
        <v>410</v>
      </c>
      <c r="Q227" s="262" t="n">
        <v>267</v>
      </c>
      <c r="R227" s="331" t="n">
        <f aca="false">A227*F227</f>
        <v>3</v>
      </c>
    </row>
    <row r="228" s="1" customFormat="true" ht="12.75" hidden="false" customHeight="false" outlineLevel="0" collapsed="false">
      <c r="A228" s="262" t="n">
        <v>2</v>
      </c>
      <c r="B228" s="332" t="s">
        <v>6184</v>
      </c>
      <c r="C228" s="332" t="s">
        <v>2415</v>
      </c>
      <c r="D228" s="332" t="s">
        <v>6185</v>
      </c>
      <c r="E228" s="262"/>
      <c r="F228" s="331" t="n">
        <v>0.28</v>
      </c>
      <c r="G228" s="333" t="n">
        <v>530</v>
      </c>
      <c r="H228" s="333" t="n">
        <f aca="false">A228*G228*(1-H9/100)</f>
        <v>1060</v>
      </c>
      <c r="I228" s="334" t="n">
        <v>392.553</v>
      </c>
      <c r="J228" s="334" t="n">
        <f aca="false">(A228*I228)/J9*K9</f>
        <v>683.802</v>
      </c>
      <c r="K228" s="335" t="n">
        <f aca="false">H228-J228</f>
        <v>376.198</v>
      </c>
      <c r="L228" s="330"/>
      <c r="M228" s="262"/>
      <c r="N228" s="262" t="n">
        <v>392.553</v>
      </c>
      <c r="O228" s="262" t="n">
        <v>4.69</v>
      </c>
      <c r="P228" s="262" t="n">
        <v>785</v>
      </c>
      <c r="Q228" s="262" t="n">
        <v>530</v>
      </c>
      <c r="R228" s="331" t="n">
        <f aca="false">A228*F228</f>
        <v>0.56</v>
      </c>
    </row>
    <row r="229" s="1" customFormat="true" ht="12.75" hidden="false" customHeight="false" outlineLevel="0" collapsed="false">
      <c r="A229" s="262" t="n">
        <v>5</v>
      </c>
      <c r="B229" s="332" t="s">
        <v>6186</v>
      </c>
      <c r="C229" s="332" t="s">
        <v>2415</v>
      </c>
      <c r="D229" s="332" t="s">
        <v>6187</v>
      </c>
      <c r="E229" s="262"/>
      <c r="F229" s="331" t="n">
        <v>0.3</v>
      </c>
      <c r="G229" s="333" t="n">
        <v>572</v>
      </c>
      <c r="H229" s="333" t="n">
        <f aca="false">A229*G229*(1-H9/100)</f>
        <v>2860</v>
      </c>
      <c r="I229" s="334" t="n">
        <v>423.522</v>
      </c>
      <c r="J229" s="334" t="n">
        <f aca="false">(A229*I229)/J9*K9</f>
        <v>1844.37</v>
      </c>
      <c r="K229" s="335" t="n">
        <f aca="false">H229-J229</f>
        <v>1015.63</v>
      </c>
      <c r="L229" s="330"/>
      <c r="M229" s="262"/>
      <c r="N229" s="262" t="n">
        <v>423.522</v>
      </c>
      <c r="O229" s="262" t="n">
        <v>5.06</v>
      </c>
      <c r="P229" s="262" t="n">
        <v>847</v>
      </c>
      <c r="Q229" s="262" t="n">
        <v>572</v>
      </c>
      <c r="R229" s="331" t="n">
        <f aca="false">A229*F229</f>
        <v>1.5</v>
      </c>
    </row>
    <row r="230" s="1" customFormat="true" ht="12.75" hidden="false" customHeight="false" outlineLevel="0" collapsed="false">
      <c r="A230" s="262" t="n">
        <v>1</v>
      </c>
      <c r="B230" s="332" t="s">
        <v>6188</v>
      </c>
      <c r="C230" s="332" t="s">
        <v>2415</v>
      </c>
      <c r="D230" s="332" t="s">
        <v>6189</v>
      </c>
      <c r="E230" s="262"/>
      <c r="F230" s="331" t="n">
        <v>4.3</v>
      </c>
      <c r="G230" s="333" t="n">
        <v>2599</v>
      </c>
      <c r="H230" s="333" t="n">
        <f aca="false">A230*G230*(1-H9/100)</f>
        <v>2599</v>
      </c>
      <c r="I230" s="334" t="n">
        <v>1925.1</v>
      </c>
      <c r="J230" s="334" t="n">
        <f aca="false">(A230*I230)/J9*K9</f>
        <v>1676.7</v>
      </c>
      <c r="K230" s="335" t="n">
        <f aca="false">H230-J230</f>
        <v>922.3</v>
      </c>
      <c r="L230" s="330"/>
      <c r="M230" s="262"/>
      <c r="N230" s="262" t="n">
        <v>1925.1</v>
      </c>
      <c r="O230" s="262" t="n">
        <v>23</v>
      </c>
      <c r="P230" s="262" t="n">
        <v>3850</v>
      </c>
      <c r="Q230" s="262" t="n">
        <v>2599</v>
      </c>
      <c r="R230" s="331" t="n">
        <f aca="false">A230*F230</f>
        <v>4.3</v>
      </c>
    </row>
    <row r="231" s="1" customFormat="true" ht="12.75" hidden="false" customHeight="false" outlineLevel="0" collapsed="false">
      <c r="A231" s="336" t="n">
        <f aca="false">SUM(A10:A230)</f>
        <v>1058</v>
      </c>
      <c r="B231" s="336" t="s">
        <v>377</v>
      </c>
      <c r="C231" s="336"/>
      <c r="D231" s="336"/>
      <c r="E231" s="336"/>
      <c r="F231" s="337" t="n">
        <f aca="false">R231</f>
        <v>894.908700000001</v>
      </c>
      <c r="G231" s="338"/>
      <c r="H231" s="339" t="n">
        <f aca="false">SUM(H10:H230)</f>
        <v>509877.1694</v>
      </c>
      <c r="I231" s="340"/>
      <c r="J231" s="341" t="n">
        <f aca="false">SUM(J10:J230)</f>
        <v>347183.022716129</v>
      </c>
      <c r="K231" s="335" t="n">
        <f aca="false">SUM(K10:K230)</f>
        <v>162694.146683871</v>
      </c>
      <c r="L231" s="330"/>
      <c r="M231" s="262"/>
      <c r="N231" s="262"/>
      <c r="O231" s="262"/>
      <c r="P231" s="262"/>
      <c r="Q231" s="262"/>
      <c r="R231" s="331" t="n">
        <f aca="false">SUM(R10:R230)</f>
        <v>894.908700000001</v>
      </c>
    </row>
    <row r="232" s="1" customFormat="true" ht="12.75" hidden="false" customHeight="false" outlineLevel="0" collapsed="false">
      <c r="A232" s="262"/>
      <c r="B232" s="272" t="s">
        <v>914</v>
      </c>
      <c r="C232" s="342"/>
      <c r="D232" s="342"/>
      <c r="E232" s="262"/>
      <c r="F232" s="262"/>
      <c r="G232" s="333"/>
      <c r="H232" s="343" t="n">
        <v>0</v>
      </c>
      <c r="I232" s="344" t="n">
        <f aca="false">K233/J233</f>
        <v>0.468612046208537</v>
      </c>
      <c r="J232" s="345"/>
      <c r="K232" s="335"/>
      <c r="L232" s="330"/>
      <c r="M232" s="262"/>
      <c r="N232" s="262"/>
      <c r="O232" s="262"/>
      <c r="P232" s="262"/>
      <c r="Q232" s="262"/>
      <c r="R232" s="331"/>
    </row>
    <row r="233" s="1" customFormat="true" ht="13.5" hidden="false" customHeight="false" outlineLevel="0" collapsed="false">
      <c r="A233" s="346"/>
      <c r="B233" s="346" t="s">
        <v>915</v>
      </c>
      <c r="C233" s="346"/>
      <c r="D233" s="346"/>
      <c r="E233" s="346"/>
      <c r="F233" s="347"/>
      <c r="G233" s="348"/>
      <c r="H233" s="349" t="n">
        <f aca="false">SUM(H231:H232)</f>
        <v>509877.1694</v>
      </c>
      <c r="I233" s="350" t="n">
        <f aca="false">K233/H233</f>
        <v>0.319084980555849</v>
      </c>
      <c r="J233" s="351" t="n">
        <f aca="false">SUM(J231:J232)</f>
        <v>347183.022716129</v>
      </c>
      <c r="K233" s="352" t="n">
        <f aca="false">H233-J233</f>
        <v>162694.14668387</v>
      </c>
      <c r="L233" s="330"/>
      <c r="M233" s="262"/>
      <c r="N233" s="262"/>
      <c r="O233" s="262"/>
      <c r="P233" s="262"/>
      <c r="Q233" s="262"/>
      <c r="R233" s="331"/>
    </row>
    <row r="234" customFormat="false" ht="12.75" hidden="false" customHeight="false" outlineLevel="0" collapsed="false">
      <c r="B234" s="432" t="s">
        <v>6190</v>
      </c>
    </row>
    <row r="235" customFormat="false" ht="13.5" hidden="false" customHeight="false" outlineLevel="0" collapsed="false"/>
    <row r="236" s="1" customFormat="true" ht="13.5" hidden="false" customHeight="false" outlineLevel="0" collapsed="false">
      <c r="A236" s="322"/>
      <c r="B236" s="323" t="s">
        <v>5895</v>
      </c>
      <c r="C236" s="324"/>
      <c r="D236" s="325" t="n">
        <v>42020</v>
      </c>
      <c r="E236" s="322"/>
      <c r="F236" s="322" t="s">
        <v>6191</v>
      </c>
      <c r="G236" s="324"/>
      <c r="H236" s="326" t="n">
        <v>0</v>
      </c>
      <c r="I236" s="327" t="s">
        <v>358</v>
      </c>
      <c r="J236" s="328" t="n">
        <v>65</v>
      </c>
      <c r="K236" s="329" t="n">
        <v>65</v>
      </c>
      <c r="L236" s="330"/>
      <c r="M236" s="262"/>
      <c r="N236" s="262"/>
      <c r="O236" s="262"/>
      <c r="P236" s="262"/>
      <c r="Q236" s="262"/>
      <c r="R236" s="331"/>
    </row>
    <row r="237" s="1" customFormat="true" ht="12.75" hidden="false" customHeight="false" outlineLevel="0" collapsed="false">
      <c r="A237" s="262" t="n">
        <v>6</v>
      </c>
      <c r="B237" s="332" t="s">
        <v>777</v>
      </c>
      <c r="C237" s="332" t="s">
        <v>775</v>
      </c>
      <c r="D237" s="332" t="s">
        <v>1046</v>
      </c>
      <c r="E237" s="262"/>
      <c r="F237" s="331" t="n">
        <v>2.5</v>
      </c>
      <c r="G237" s="333" t="n">
        <v>748.8731</v>
      </c>
      <c r="H237" s="333" t="n">
        <f aca="false">A237*G237*(1-H236/100)</f>
        <v>4493.2386</v>
      </c>
      <c r="I237" s="334" t="n">
        <v>599.0985</v>
      </c>
      <c r="J237" s="334" t="n">
        <f aca="false">(A237*I237)/J236*K236</f>
        <v>3594.591</v>
      </c>
      <c r="K237" s="335" t="n">
        <f aca="false">H237-J237</f>
        <v>898.647600000001</v>
      </c>
      <c r="L237" s="330"/>
      <c r="M237" s="262"/>
      <c r="N237" s="262" t="n">
        <v>599.0985</v>
      </c>
      <c r="O237" s="262" t="n">
        <v>6.93</v>
      </c>
      <c r="P237" s="262" t="n">
        <v>750</v>
      </c>
      <c r="Q237" s="262" t="n">
        <v>748.8731</v>
      </c>
      <c r="R237" s="331" t="n">
        <f aca="false">A237*F237</f>
        <v>15</v>
      </c>
    </row>
    <row r="238" s="1" customFormat="true" ht="12.75" hidden="false" customHeight="false" outlineLevel="0" collapsed="false">
      <c r="A238" s="262" t="n">
        <v>12</v>
      </c>
      <c r="B238" s="332" t="s">
        <v>6192</v>
      </c>
      <c r="C238" s="332" t="s">
        <v>786</v>
      </c>
      <c r="D238" s="332" t="s">
        <v>2075</v>
      </c>
      <c r="E238" s="262"/>
      <c r="F238" s="331" t="n">
        <v>4.3</v>
      </c>
      <c r="G238" s="333" t="n">
        <v>928.2</v>
      </c>
      <c r="H238" s="333" t="n">
        <f aca="false">A238*G238*(1-H236/100)</f>
        <v>11138.4</v>
      </c>
      <c r="I238" s="334" t="n">
        <v>663</v>
      </c>
      <c r="J238" s="334" t="n">
        <f aca="false">(A238*I238)/J236*K236</f>
        <v>7956</v>
      </c>
      <c r="K238" s="335" t="n">
        <f aca="false">H238-J238</f>
        <v>3182.4</v>
      </c>
      <c r="L238" s="330"/>
      <c r="M238" s="262"/>
      <c r="N238" s="262" t="n">
        <v>663</v>
      </c>
      <c r="O238" s="262" t="n">
        <v>6.8</v>
      </c>
      <c r="P238" s="262" t="n">
        <v>990</v>
      </c>
      <c r="Q238" s="262" t="n">
        <v>928.2</v>
      </c>
      <c r="R238" s="331" t="n">
        <f aca="false">A238*F238</f>
        <v>51.6</v>
      </c>
    </row>
    <row r="239" s="1" customFormat="true" ht="12.75" hidden="false" customHeight="false" outlineLevel="0" collapsed="false">
      <c r="A239" s="262" t="n">
        <v>20</v>
      </c>
      <c r="B239" s="332" t="s">
        <v>1169</v>
      </c>
      <c r="C239" s="332" t="s">
        <v>874</v>
      </c>
      <c r="D239" s="332" t="s">
        <v>875</v>
      </c>
      <c r="E239" s="262"/>
      <c r="F239" s="331" t="n">
        <v>0.25</v>
      </c>
      <c r="G239" s="333" t="n">
        <v>106.47</v>
      </c>
      <c r="H239" s="333" t="n">
        <f aca="false">A239*G239*(1-H236/100)</f>
        <v>2129.4</v>
      </c>
      <c r="I239" s="334" t="n">
        <v>81.9</v>
      </c>
      <c r="J239" s="334" t="n">
        <f aca="false">(A239*I239)/J236*K236</f>
        <v>1638</v>
      </c>
      <c r="K239" s="335" t="n">
        <f aca="false">H239-J239</f>
        <v>491.4</v>
      </c>
      <c r="L239" s="330"/>
      <c r="M239" s="262"/>
      <c r="N239" s="262" t="n">
        <v>81.9</v>
      </c>
      <c r="O239" s="262" t="n">
        <v>0.9</v>
      </c>
      <c r="P239" s="262" t="n">
        <v>122.85</v>
      </c>
      <c r="Q239" s="262" t="n">
        <v>106.47</v>
      </c>
      <c r="R239" s="331" t="n">
        <f aca="false">A239*F239</f>
        <v>5</v>
      </c>
    </row>
    <row r="240" s="1" customFormat="true" ht="12.75" hidden="false" customHeight="false" outlineLevel="0" collapsed="false">
      <c r="A240" s="262" t="n">
        <v>1</v>
      </c>
      <c r="B240" s="332" t="s">
        <v>6193</v>
      </c>
      <c r="C240" s="332" t="s">
        <v>6194</v>
      </c>
      <c r="D240" s="332" t="s">
        <v>2001</v>
      </c>
      <c r="E240" s="262"/>
      <c r="F240" s="331" t="n">
        <v>54.5</v>
      </c>
      <c r="G240" s="333" t="n">
        <v>9813.4335</v>
      </c>
      <c r="H240" s="333" t="n">
        <f aca="false">A240*G240*(1-H236/100)</f>
        <v>9813.4335</v>
      </c>
      <c r="I240" s="334" t="n">
        <v>7269.21</v>
      </c>
      <c r="J240" s="334" t="n">
        <f aca="false">(A240*I240)/J236*K236</f>
        <v>7269.21</v>
      </c>
      <c r="K240" s="335" t="n">
        <f aca="false">H240-J240</f>
        <v>2544.2235</v>
      </c>
      <c r="L240" s="330"/>
      <c r="M240" s="262"/>
      <c r="N240" s="262" t="n">
        <v>7269.21</v>
      </c>
      <c r="O240" s="262" t="n">
        <v>82.84</v>
      </c>
      <c r="P240" s="262" t="n">
        <v>10903.815</v>
      </c>
      <c r="Q240" s="262" t="n">
        <v>9813.4335</v>
      </c>
      <c r="R240" s="331" t="n">
        <f aca="false">A240*F240</f>
        <v>54.5</v>
      </c>
    </row>
    <row r="241" s="1" customFormat="true" ht="12.75" hidden="false" customHeight="false" outlineLevel="0" collapsed="false">
      <c r="A241" s="262" t="n">
        <v>300</v>
      </c>
      <c r="B241" s="332" t="s">
        <v>6195</v>
      </c>
      <c r="C241" s="332" t="s">
        <v>2003</v>
      </c>
      <c r="D241" s="272" t="s">
        <v>6196</v>
      </c>
      <c r="E241" s="262"/>
      <c r="F241" s="331" t="n">
        <v>0.1</v>
      </c>
      <c r="G241" s="333" t="n">
        <v>35.49</v>
      </c>
      <c r="H241" s="333" t="n">
        <f aca="false">A241*G241*(1-H236/100)</f>
        <v>10647</v>
      </c>
      <c r="I241" s="334" t="n">
        <v>27.3</v>
      </c>
      <c r="J241" s="334" t="n">
        <f aca="false">(A241*I241)/J236*K236</f>
        <v>8190</v>
      </c>
      <c r="K241" s="335" t="n">
        <f aca="false">H241-J241</f>
        <v>2457</v>
      </c>
      <c r="L241" s="330"/>
      <c r="M241" s="262"/>
      <c r="N241" s="262" t="n">
        <v>27.3</v>
      </c>
      <c r="O241" s="262" t="n">
        <v>0.3</v>
      </c>
      <c r="P241" s="262" t="n">
        <v>40.95</v>
      </c>
      <c r="Q241" s="262" t="n">
        <v>35.49</v>
      </c>
      <c r="R241" s="331" t="n">
        <f aca="false">A241*F241</f>
        <v>30</v>
      </c>
    </row>
    <row r="242" s="1" customFormat="true" ht="12.75" hidden="false" customHeight="false" outlineLevel="0" collapsed="false">
      <c r="A242" s="262" t="n">
        <v>200</v>
      </c>
      <c r="B242" s="332" t="s">
        <v>1151</v>
      </c>
      <c r="C242" s="332" t="s">
        <v>1277</v>
      </c>
      <c r="D242" s="272" t="s">
        <v>6196</v>
      </c>
      <c r="E242" s="262"/>
      <c r="F242" s="331" t="n">
        <v>0.13</v>
      </c>
      <c r="G242" s="333" t="n">
        <v>45.5</v>
      </c>
      <c r="H242" s="333" t="n">
        <f aca="false">A242*G242*(1-H236/100)</f>
        <v>9100</v>
      </c>
      <c r="I242" s="334" t="n">
        <v>36.4</v>
      </c>
      <c r="J242" s="334" t="n">
        <f aca="false">(A242*I242)/J236*K236</f>
        <v>7280</v>
      </c>
      <c r="K242" s="335" t="n">
        <f aca="false">H242-J242</f>
        <v>1820</v>
      </c>
      <c r="L242" s="330"/>
      <c r="M242" s="262"/>
      <c r="N242" s="262" t="n">
        <v>36.4</v>
      </c>
      <c r="O242" s="262" t="n">
        <v>0.4</v>
      </c>
      <c r="P242" s="262" t="n">
        <v>54.6</v>
      </c>
      <c r="Q242" s="262" t="n">
        <v>45.5</v>
      </c>
      <c r="R242" s="331" t="n">
        <f aca="false">A242*F242</f>
        <v>26</v>
      </c>
    </row>
    <row r="243" s="1" customFormat="true" ht="12.75" hidden="false" customHeight="false" outlineLevel="0" collapsed="false">
      <c r="A243" s="262" t="n">
        <v>150</v>
      </c>
      <c r="B243" s="332" t="s">
        <v>6197</v>
      </c>
      <c r="C243" s="332" t="s">
        <v>1819</v>
      </c>
      <c r="D243" s="272" t="s">
        <v>6196</v>
      </c>
      <c r="E243" s="262"/>
      <c r="F243" s="331" t="n">
        <v>0.18</v>
      </c>
      <c r="G243" s="333" t="n">
        <v>54.6</v>
      </c>
      <c r="H243" s="333" t="n">
        <f aca="false">A243*G243*(1-H236/100)</f>
        <v>8190</v>
      </c>
      <c r="I243" s="334" t="n">
        <v>45.5</v>
      </c>
      <c r="J243" s="334" t="n">
        <f aca="false">(A243*I243)/J236*K236</f>
        <v>6825</v>
      </c>
      <c r="K243" s="335" t="n">
        <f aca="false">H243-J243</f>
        <v>1365</v>
      </c>
      <c r="L243" s="330"/>
      <c r="M243" s="262"/>
      <c r="N243" s="262" t="n">
        <v>45.5</v>
      </c>
      <c r="O243" s="262" t="n">
        <v>0.5</v>
      </c>
      <c r="P243" s="262" t="n">
        <v>68.25</v>
      </c>
      <c r="Q243" s="262" t="n">
        <v>54.6</v>
      </c>
      <c r="R243" s="331" t="n">
        <f aca="false">A243*F243</f>
        <v>27</v>
      </c>
    </row>
    <row r="244" s="1" customFormat="true" ht="12.75" hidden="false" customHeight="false" outlineLevel="0" collapsed="false">
      <c r="A244" s="262" t="n">
        <v>100</v>
      </c>
      <c r="B244" s="332" t="s">
        <v>1154</v>
      </c>
      <c r="C244" s="332" t="s">
        <v>1185</v>
      </c>
      <c r="D244" s="272" t="s">
        <v>6196</v>
      </c>
      <c r="E244" s="262"/>
      <c r="F244" s="331" t="n">
        <v>0.25</v>
      </c>
      <c r="G244" s="333" t="n">
        <v>79.625</v>
      </c>
      <c r="H244" s="333" t="n">
        <f aca="false">A244*G244*(1-H236/100)</f>
        <v>7962.5</v>
      </c>
      <c r="I244" s="334" t="n">
        <v>63.7</v>
      </c>
      <c r="J244" s="334" t="n">
        <f aca="false">(A244*I244)/J236*K236</f>
        <v>6370</v>
      </c>
      <c r="K244" s="335" t="n">
        <f aca="false">H244-J244</f>
        <v>1592.5</v>
      </c>
      <c r="L244" s="330"/>
      <c r="M244" s="262"/>
      <c r="N244" s="262" t="n">
        <v>63.7</v>
      </c>
      <c r="O244" s="262" t="n">
        <v>0.7</v>
      </c>
      <c r="P244" s="262" t="n">
        <v>95.55</v>
      </c>
      <c r="Q244" s="262" t="n">
        <v>79.625</v>
      </c>
      <c r="R244" s="331" t="n">
        <f aca="false">A244*F244</f>
        <v>25</v>
      </c>
    </row>
    <row r="245" s="1" customFormat="true" ht="12.75" hidden="false" customHeight="false" outlineLevel="0" collapsed="false">
      <c r="A245" s="262" t="n">
        <v>4</v>
      </c>
      <c r="B245" s="332" t="s">
        <v>6198</v>
      </c>
      <c r="C245" s="332" t="s">
        <v>6199</v>
      </c>
      <c r="D245" s="332" t="s">
        <v>6200</v>
      </c>
      <c r="E245" s="262"/>
      <c r="F245" s="331" t="n">
        <v>5</v>
      </c>
      <c r="G245" s="333" t="n">
        <v>1941.4688</v>
      </c>
      <c r="H245" s="333" t="n">
        <f aca="false">A245*G245*(1-H236/100)</f>
        <v>7765.8752</v>
      </c>
      <c r="I245" s="334" t="n">
        <v>1294.3125</v>
      </c>
      <c r="J245" s="334" t="n">
        <f aca="false">(A245*I245)/J236*K236</f>
        <v>5177.25</v>
      </c>
      <c r="K245" s="335" t="n">
        <f aca="false">H245-J245</f>
        <v>2588.6252</v>
      </c>
      <c r="L245" s="330"/>
      <c r="M245" s="262"/>
      <c r="N245" s="262" t="n">
        <v>1294.3125</v>
      </c>
      <c r="O245" s="262" t="n">
        <v>14.75</v>
      </c>
      <c r="P245" s="262" t="n">
        <v>2100</v>
      </c>
      <c r="Q245" s="262" t="n">
        <v>1941.4688</v>
      </c>
      <c r="R245" s="331" t="n">
        <f aca="false">A245*F245</f>
        <v>20</v>
      </c>
    </row>
    <row r="246" s="1" customFormat="true" ht="12.75" hidden="false" customHeight="false" outlineLevel="0" collapsed="false">
      <c r="A246" s="262" t="n">
        <v>2</v>
      </c>
      <c r="B246" s="332" t="s">
        <v>1970</v>
      </c>
      <c r="C246" s="332" t="s">
        <v>1971</v>
      </c>
      <c r="D246" s="332" t="s">
        <v>1972</v>
      </c>
      <c r="E246" s="262"/>
      <c r="F246" s="331"/>
      <c r="G246" s="333" t="n">
        <v>455</v>
      </c>
      <c r="H246" s="333" t="n">
        <f aca="false">A246*G246*(1-H236/100)</f>
        <v>910</v>
      </c>
      <c r="I246" s="334" t="n">
        <v>227.5</v>
      </c>
      <c r="J246" s="334" t="n">
        <f aca="false">(A246*I246)/J236*K236</f>
        <v>455</v>
      </c>
      <c r="K246" s="335" t="n">
        <f aca="false">H246-J246</f>
        <v>455</v>
      </c>
      <c r="L246" s="330"/>
      <c r="M246" s="262"/>
      <c r="N246" s="262" t="n">
        <v>227.5</v>
      </c>
      <c r="O246" s="262" t="n">
        <v>2.5</v>
      </c>
      <c r="P246" s="262" t="n">
        <v>600</v>
      </c>
      <c r="Q246" s="262" t="n">
        <v>455</v>
      </c>
      <c r="R246" s="331" t="n">
        <f aca="false">A246*F246</f>
        <v>0</v>
      </c>
    </row>
    <row r="247" s="1" customFormat="true" ht="12.75" hidden="false" customHeight="false" outlineLevel="0" collapsed="false">
      <c r="A247" s="262" t="n">
        <v>2</v>
      </c>
      <c r="B247" s="332" t="s">
        <v>4858</v>
      </c>
      <c r="C247" s="332" t="s">
        <v>3417</v>
      </c>
      <c r="D247" s="332" t="s">
        <v>4859</v>
      </c>
      <c r="E247" s="262"/>
      <c r="F247" s="331"/>
      <c r="G247" s="333" t="n">
        <v>846.3</v>
      </c>
      <c r="H247" s="333" t="n">
        <f aca="false">A247*G247*(1-H236/100)</f>
        <v>1692.6</v>
      </c>
      <c r="I247" s="334" t="n">
        <v>564.2</v>
      </c>
      <c r="J247" s="334" t="n">
        <f aca="false">(A247*I247)/J236*K236</f>
        <v>1128.4</v>
      </c>
      <c r="K247" s="335" t="n">
        <f aca="false">H247-J247</f>
        <v>564.2</v>
      </c>
      <c r="L247" s="330"/>
      <c r="M247" s="262"/>
      <c r="N247" s="262" t="n">
        <v>564.2</v>
      </c>
      <c r="O247" s="262" t="n">
        <v>6.2</v>
      </c>
      <c r="P247" s="262" t="n">
        <v>650</v>
      </c>
      <c r="Q247" s="262" t="n">
        <v>846.3</v>
      </c>
      <c r="R247" s="331" t="n">
        <f aca="false">A247*F247</f>
        <v>0</v>
      </c>
    </row>
    <row r="248" s="1" customFormat="true" ht="12.75" hidden="false" customHeight="false" outlineLevel="0" collapsed="false">
      <c r="A248" s="262" t="n">
        <v>5</v>
      </c>
      <c r="B248" s="332" t="s">
        <v>2979</v>
      </c>
      <c r="C248" s="332" t="s">
        <v>6160</v>
      </c>
      <c r="D248" s="332" t="s">
        <v>6161</v>
      </c>
      <c r="E248" s="262"/>
      <c r="F248" s="331" t="n">
        <v>1.16</v>
      </c>
      <c r="G248" s="333" t="n">
        <v>611</v>
      </c>
      <c r="H248" s="333" t="n">
        <f aca="false">A248*G248*(1-H236/100)</f>
        <v>3055</v>
      </c>
      <c r="I248" s="334" t="n">
        <v>508.95</v>
      </c>
      <c r="J248" s="334" t="n">
        <f aca="false">(A248*I248)/J236*K236</f>
        <v>2544.75</v>
      </c>
      <c r="K248" s="335" t="n">
        <f aca="false">H248-J248</f>
        <v>510.25</v>
      </c>
      <c r="L248" s="330"/>
      <c r="M248" s="262"/>
      <c r="N248" s="262" t="n">
        <v>508.95</v>
      </c>
      <c r="O248" s="262" t="n">
        <v>5.8</v>
      </c>
      <c r="P248" s="262" t="n">
        <v>1018</v>
      </c>
      <c r="Q248" s="262" t="n">
        <v>611</v>
      </c>
      <c r="R248" s="331" t="n">
        <f aca="false">A248*F248</f>
        <v>5.8</v>
      </c>
    </row>
    <row r="249" s="1" customFormat="true" ht="12.75" hidden="false" customHeight="false" outlineLevel="0" collapsed="false">
      <c r="A249" s="336" t="n">
        <f aca="false">SUM(A237:A248)</f>
        <v>802</v>
      </c>
      <c r="B249" s="336" t="s">
        <v>377</v>
      </c>
      <c r="C249" s="336"/>
      <c r="D249" s="336"/>
      <c r="E249" s="336"/>
      <c r="F249" s="337" t="n">
        <f aca="false">R249</f>
        <v>259.9</v>
      </c>
      <c r="G249" s="338"/>
      <c r="H249" s="339" t="n">
        <f aca="false">SUM(H237:H248)</f>
        <v>76897.4473</v>
      </c>
      <c r="I249" s="340"/>
      <c r="J249" s="341" t="n">
        <f aca="false">SUM(J237:J248)</f>
        <v>58428.201</v>
      </c>
      <c r="K249" s="335" t="n">
        <f aca="false">SUM(K237:K248)</f>
        <v>18469.2463</v>
      </c>
      <c r="L249" s="330"/>
      <c r="M249" s="262"/>
      <c r="N249" s="262"/>
      <c r="O249" s="262"/>
      <c r="P249" s="262"/>
      <c r="Q249" s="262"/>
      <c r="R249" s="331" t="n">
        <f aca="false">SUM(R237:R248)</f>
        <v>259.9</v>
      </c>
    </row>
    <row r="250" s="1" customFormat="true" ht="12.75" hidden="false" customHeight="false" outlineLevel="0" collapsed="false">
      <c r="A250" s="262"/>
      <c r="B250" s="272" t="s">
        <v>914</v>
      </c>
      <c r="C250" s="342"/>
      <c r="D250" s="342"/>
      <c r="E250" s="262"/>
      <c r="F250" s="262"/>
      <c r="G250" s="333"/>
      <c r="H250" s="343" t="n">
        <v>0</v>
      </c>
      <c r="I250" s="344" t="n">
        <f aca="false">K251/J251</f>
        <v>0.316101573964257</v>
      </c>
      <c r="J250" s="345"/>
      <c r="K250" s="335"/>
      <c r="L250" s="330"/>
      <c r="M250" s="262"/>
      <c r="N250" s="262"/>
      <c r="O250" s="262"/>
      <c r="P250" s="262"/>
      <c r="Q250" s="262"/>
      <c r="R250" s="331"/>
    </row>
    <row r="251" s="1" customFormat="true" ht="13.5" hidden="false" customHeight="false" outlineLevel="0" collapsed="false">
      <c r="A251" s="346"/>
      <c r="B251" s="346" t="s">
        <v>915</v>
      </c>
      <c r="C251" s="346"/>
      <c r="D251" s="346"/>
      <c r="E251" s="346"/>
      <c r="F251" s="347"/>
      <c r="G251" s="348"/>
      <c r="H251" s="349" t="n">
        <f aca="false">SUM(H249:H250)</f>
        <v>76897.4473</v>
      </c>
      <c r="I251" s="350" t="n">
        <f aca="false">K251/H251</f>
        <v>0.240180226372742</v>
      </c>
      <c r="J251" s="351" t="n">
        <f aca="false">SUM(J249:J250)</f>
        <v>58428.201</v>
      </c>
      <c r="K251" s="352" t="n">
        <f aca="false">H251-J251</f>
        <v>18469.2463</v>
      </c>
      <c r="L251" s="330"/>
      <c r="M251" s="262"/>
      <c r="N251" s="262"/>
      <c r="O251" s="262"/>
      <c r="P251" s="262"/>
      <c r="Q251" s="262"/>
      <c r="R251" s="331"/>
    </row>
    <row r="252" s="1" customFormat="true" ht="13.5" hidden="false" customHeight="false" outlineLevel="0" collapsed="false">
      <c r="A252" s="322"/>
      <c r="B252" s="323" t="s">
        <v>5895</v>
      </c>
      <c r="C252" s="324"/>
      <c r="D252" s="325" t="n">
        <v>42063</v>
      </c>
      <c r="E252" s="322"/>
      <c r="F252" s="322" t="s">
        <v>6201</v>
      </c>
      <c r="G252" s="324"/>
      <c r="H252" s="326" t="n">
        <v>0</v>
      </c>
      <c r="I252" s="327" t="s">
        <v>358</v>
      </c>
      <c r="J252" s="328" t="n">
        <v>65</v>
      </c>
      <c r="K252" s="329" t="n">
        <v>65</v>
      </c>
      <c r="L252" s="330"/>
      <c r="M252" s="262"/>
      <c r="N252" s="262"/>
      <c r="O252" s="262"/>
      <c r="P252" s="262"/>
      <c r="Q252" s="262"/>
      <c r="R252" s="331"/>
    </row>
    <row r="253" s="1" customFormat="true" ht="12.75" hidden="false" customHeight="false" outlineLevel="0" collapsed="false">
      <c r="A253" s="262" t="n">
        <v>1</v>
      </c>
      <c r="B253" s="332" t="s">
        <v>6202</v>
      </c>
      <c r="C253" s="332" t="s">
        <v>6194</v>
      </c>
      <c r="D253" s="332" t="s">
        <v>6203</v>
      </c>
      <c r="E253" s="262"/>
      <c r="F253" s="331" t="n">
        <v>47</v>
      </c>
      <c r="G253" s="333" t="n">
        <v>8042.2875</v>
      </c>
      <c r="H253" s="333" t="n">
        <f aca="false">A253*G253*(1-H252/100)</f>
        <v>8042.2875</v>
      </c>
      <c r="I253" s="334" t="n">
        <v>6186.375</v>
      </c>
      <c r="J253" s="334" t="n">
        <f aca="false">(A253*I253)/J252*K252</f>
        <v>6186.375</v>
      </c>
      <c r="K253" s="335" t="n">
        <f aca="false">H253-J253</f>
        <v>1855.9125</v>
      </c>
      <c r="L253" s="330"/>
      <c r="M253" s="262"/>
      <c r="N253" s="262" t="n">
        <v>6186.375</v>
      </c>
      <c r="O253" s="262" t="n">
        <v>70.5</v>
      </c>
      <c r="P253" s="262" t="n">
        <v>9279.5625</v>
      </c>
      <c r="Q253" s="262" t="n">
        <v>8042.2875</v>
      </c>
      <c r="R253" s="331" t="n">
        <f aca="false">A253*F253</f>
        <v>47</v>
      </c>
    </row>
    <row r="254" s="1" customFormat="true" ht="12.75" hidden="false" customHeight="false" outlineLevel="0" collapsed="false">
      <c r="A254" s="262" t="n">
        <v>2</v>
      </c>
      <c r="B254" s="332" t="s">
        <v>6204</v>
      </c>
      <c r="C254" s="332" t="s">
        <v>2013</v>
      </c>
      <c r="D254" s="332" t="s">
        <v>6205</v>
      </c>
      <c r="E254" s="262"/>
      <c r="F254" s="331" t="n">
        <v>21</v>
      </c>
      <c r="G254" s="333" t="n">
        <v>6201.65</v>
      </c>
      <c r="H254" s="333" t="n">
        <f aca="false">A254*G254*(1-H252/100)</f>
        <v>12403.3</v>
      </c>
      <c r="I254" s="334" t="n">
        <v>4429.75</v>
      </c>
      <c r="J254" s="334" t="n">
        <f aca="false">(A254*I254)/J252*K252</f>
        <v>8859.5</v>
      </c>
      <c r="K254" s="335" t="n">
        <f aca="false">H254-J254</f>
        <v>3543.8</v>
      </c>
      <c r="L254" s="330"/>
      <c r="M254" s="262"/>
      <c r="N254" s="262" t="n">
        <v>4429.75</v>
      </c>
      <c r="O254" s="262" t="n">
        <v>47</v>
      </c>
      <c r="P254" s="262" t="n">
        <v>4500</v>
      </c>
      <c r="Q254" s="262" t="n">
        <v>6201.65</v>
      </c>
      <c r="R254" s="331" t="n">
        <f aca="false">A254*F254</f>
        <v>42</v>
      </c>
    </row>
    <row r="255" s="1" customFormat="true" ht="12.75" hidden="false" customHeight="false" outlineLevel="0" collapsed="false">
      <c r="A255" s="262" t="n">
        <v>2</v>
      </c>
      <c r="B255" s="332" t="s">
        <v>6206</v>
      </c>
      <c r="C255" s="332" t="s">
        <v>2013</v>
      </c>
      <c r="D255" s="332" t="s">
        <v>6207</v>
      </c>
      <c r="E255" s="262"/>
      <c r="F255" s="331" t="n">
        <v>21</v>
      </c>
      <c r="G255" s="333" t="n">
        <v>6201.65</v>
      </c>
      <c r="H255" s="333" t="n">
        <f aca="false">A255*G255*(1-H252/100)</f>
        <v>12403.3</v>
      </c>
      <c r="I255" s="334" t="n">
        <v>4429.75</v>
      </c>
      <c r="J255" s="334" t="n">
        <f aca="false">(A255*I255)/J252*K252</f>
        <v>8859.5</v>
      </c>
      <c r="K255" s="335" t="n">
        <f aca="false">H255-J255</f>
        <v>3543.8</v>
      </c>
      <c r="L255" s="330"/>
      <c r="M255" s="262"/>
      <c r="N255" s="262" t="n">
        <v>4429.75</v>
      </c>
      <c r="O255" s="262" t="n">
        <v>47</v>
      </c>
      <c r="P255" s="262" t="n">
        <v>4500</v>
      </c>
      <c r="Q255" s="262" t="n">
        <v>6201.65</v>
      </c>
      <c r="R255" s="331" t="n">
        <f aca="false">A255*F255</f>
        <v>42</v>
      </c>
    </row>
    <row r="256" s="1" customFormat="true" ht="12.75" hidden="false" customHeight="false" outlineLevel="0" collapsed="false">
      <c r="A256" s="262" t="n">
        <v>2</v>
      </c>
      <c r="B256" s="332" t="s">
        <v>6208</v>
      </c>
      <c r="C256" s="332" t="s">
        <v>3417</v>
      </c>
      <c r="D256" s="332" t="s">
        <v>6209</v>
      </c>
      <c r="E256" s="262"/>
      <c r="F256" s="331"/>
      <c r="G256" s="333" t="n">
        <v>709.8</v>
      </c>
      <c r="H256" s="333" t="n">
        <f aca="false">A256*G256*(1-H252/100)</f>
        <v>1419.6</v>
      </c>
      <c r="I256" s="334" t="n">
        <v>473.2</v>
      </c>
      <c r="J256" s="334" t="n">
        <f aca="false">(A256*I256)/J252*K252</f>
        <v>946.4</v>
      </c>
      <c r="K256" s="335" t="n">
        <f aca="false">H256-J256</f>
        <v>473.2</v>
      </c>
      <c r="L256" s="330"/>
      <c r="M256" s="262"/>
      <c r="N256" s="262" t="n">
        <v>473.2</v>
      </c>
      <c r="O256" s="262" t="n">
        <v>5.2</v>
      </c>
      <c r="P256" s="262" t="n">
        <v>600</v>
      </c>
      <c r="Q256" s="262" t="n">
        <v>709.8</v>
      </c>
      <c r="R256" s="331" t="n">
        <f aca="false">A256*F256</f>
        <v>0</v>
      </c>
    </row>
    <row r="257" s="1" customFormat="true" ht="12.75" hidden="false" customHeight="false" outlineLevel="0" collapsed="false">
      <c r="A257" s="262" t="n">
        <v>2</v>
      </c>
      <c r="B257" s="332" t="s">
        <v>3416</v>
      </c>
      <c r="C257" s="332" t="s">
        <v>3417</v>
      </c>
      <c r="D257" s="332" t="s">
        <v>3418</v>
      </c>
      <c r="E257" s="262"/>
      <c r="F257" s="331"/>
      <c r="G257" s="333" t="n">
        <v>846.3</v>
      </c>
      <c r="H257" s="333" t="n">
        <f aca="false">A257*G257*(1-H252/100)</f>
        <v>1692.6</v>
      </c>
      <c r="I257" s="334" t="n">
        <v>564.2</v>
      </c>
      <c r="J257" s="334" t="n">
        <f aca="false">(A257*I257)/J252*K252</f>
        <v>1128.4</v>
      </c>
      <c r="K257" s="335" t="n">
        <f aca="false">H257-J257</f>
        <v>564.2</v>
      </c>
      <c r="L257" s="330"/>
      <c r="M257" s="262"/>
      <c r="N257" s="262" t="n">
        <v>564.2</v>
      </c>
      <c r="O257" s="262" t="n">
        <v>6.2</v>
      </c>
      <c r="P257" s="262" t="n">
        <v>650</v>
      </c>
      <c r="Q257" s="262" t="n">
        <v>846.3</v>
      </c>
      <c r="R257" s="331" t="n">
        <f aca="false">A257*F257</f>
        <v>0</v>
      </c>
    </row>
    <row r="258" s="1" customFormat="true" ht="12.75" hidden="false" customHeight="false" outlineLevel="0" collapsed="false">
      <c r="A258" s="262" t="n">
        <v>1</v>
      </c>
      <c r="B258" s="332" t="s">
        <v>5982</v>
      </c>
      <c r="C258" s="332" t="s">
        <v>5983</v>
      </c>
      <c r="D258" s="332" t="s">
        <v>5984</v>
      </c>
      <c r="E258" s="262"/>
      <c r="F258" s="331" t="n">
        <v>0.39</v>
      </c>
      <c r="G258" s="333" t="n">
        <v>730.9136</v>
      </c>
      <c r="H258" s="333" t="n">
        <f aca="false">A258*G258*(1-H252/100)</f>
        <v>730.9136</v>
      </c>
      <c r="I258" s="334" t="n">
        <v>541.4175</v>
      </c>
      <c r="J258" s="334" t="n">
        <f aca="false">(A258*I258)/J252*K252</f>
        <v>541.4175</v>
      </c>
      <c r="K258" s="335" t="n">
        <f aca="false">H258-J258</f>
        <v>189.4961</v>
      </c>
      <c r="L258" s="330"/>
      <c r="M258" s="262"/>
      <c r="N258" s="262" t="n">
        <v>541.4175</v>
      </c>
      <c r="O258" s="262" t="n">
        <v>6.17</v>
      </c>
      <c r="P258" s="262" t="n">
        <v>880</v>
      </c>
      <c r="Q258" s="262" t="n">
        <v>730.9136</v>
      </c>
      <c r="R258" s="331" t="n">
        <f aca="false">A258*F258</f>
        <v>0.39</v>
      </c>
    </row>
    <row r="259" s="1" customFormat="true" ht="12.75" hidden="false" customHeight="false" outlineLevel="0" collapsed="false">
      <c r="A259" s="262" t="n">
        <v>2</v>
      </c>
      <c r="B259" s="332" t="s">
        <v>6210</v>
      </c>
      <c r="C259" s="332" t="s">
        <v>2389</v>
      </c>
      <c r="D259" s="332" t="s">
        <v>5996</v>
      </c>
      <c r="E259" s="262"/>
      <c r="F259" s="331"/>
      <c r="G259" s="333" t="n">
        <v>1508</v>
      </c>
      <c r="H259" s="333" t="n">
        <f aca="false">A259*G259*(1-H252/100)</f>
        <v>3016</v>
      </c>
      <c r="I259" s="334" t="n">
        <v>942.5</v>
      </c>
      <c r="J259" s="334" t="n">
        <f aca="false">(A259*I259)/J252*K252</f>
        <v>1885</v>
      </c>
      <c r="K259" s="335" t="n">
        <f aca="false">H259-J259</f>
        <v>1131</v>
      </c>
      <c r="L259" s="330"/>
      <c r="M259" s="262"/>
      <c r="N259" s="262" t="n">
        <v>942.5</v>
      </c>
      <c r="O259" s="262" t="n">
        <v>10</v>
      </c>
      <c r="P259" s="262" t="n">
        <v>1700</v>
      </c>
      <c r="Q259" s="262" t="n">
        <v>1508</v>
      </c>
      <c r="R259" s="331" t="n">
        <f aca="false">A259*F259</f>
        <v>0</v>
      </c>
    </row>
    <row r="260" s="1" customFormat="true" ht="12.75" hidden="false" customHeight="false" outlineLevel="0" collapsed="false">
      <c r="A260" s="262" t="n">
        <v>1</v>
      </c>
      <c r="B260" s="332" t="s">
        <v>4036</v>
      </c>
      <c r="C260" s="332" t="s">
        <v>1553</v>
      </c>
      <c r="D260" s="332" t="s">
        <v>6211</v>
      </c>
      <c r="E260" s="262"/>
      <c r="F260" s="331" t="n">
        <v>1.65</v>
      </c>
      <c r="G260" s="333" t="n">
        <v>1276</v>
      </c>
      <c r="H260" s="333" t="n">
        <f aca="false">A260*G260*(1-H252/100)</f>
        <v>1276</v>
      </c>
      <c r="I260" s="334" t="n">
        <v>709.02</v>
      </c>
      <c r="J260" s="334" t="n">
        <f aca="false">(A260*I260)/J252*K252</f>
        <v>709.02</v>
      </c>
      <c r="K260" s="335" t="n">
        <f aca="false">H260-J260</f>
        <v>566.98</v>
      </c>
      <c r="L260" s="330"/>
      <c r="M260" s="262"/>
      <c r="N260" s="262" t="n">
        <v>709.02</v>
      </c>
      <c r="O260" s="262" t="n">
        <v>8.08</v>
      </c>
      <c r="P260" s="262" t="n">
        <v>1060</v>
      </c>
      <c r="Q260" s="262" t="n">
        <v>1276</v>
      </c>
      <c r="R260" s="331" t="n">
        <f aca="false">A260*F260</f>
        <v>1.65</v>
      </c>
    </row>
    <row r="261" s="1" customFormat="true" ht="12.75" hidden="false" customHeight="false" outlineLevel="0" collapsed="false">
      <c r="A261" s="262" t="n">
        <v>2</v>
      </c>
      <c r="B261" s="332" t="s">
        <v>2977</v>
      </c>
      <c r="C261" s="332" t="s">
        <v>1570</v>
      </c>
      <c r="D261" s="332" t="s">
        <v>6154</v>
      </c>
      <c r="E261" s="262"/>
      <c r="F261" s="331" t="n">
        <v>0.6</v>
      </c>
      <c r="G261" s="333" t="n">
        <v>433</v>
      </c>
      <c r="H261" s="333" t="n">
        <f aca="false">A261*G261*(1-H252/100)</f>
        <v>866</v>
      </c>
      <c r="I261" s="334" t="n">
        <v>333.45</v>
      </c>
      <c r="J261" s="334" t="n">
        <f aca="false">(A261*I261)/J252*K252</f>
        <v>666.9</v>
      </c>
      <c r="K261" s="335" t="n">
        <f aca="false">H261-J261</f>
        <v>199.1</v>
      </c>
      <c r="L261" s="330"/>
      <c r="M261" s="262"/>
      <c r="N261" s="262" t="n">
        <v>333.45</v>
      </c>
      <c r="O261" s="262" t="n">
        <v>3.8</v>
      </c>
      <c r="P261" s="262" t="n">
        <v>600</v>
      </c>
      <c r="Q261" s="262" t="n">
        <v>433</v>
      </c>
      <c r="R261" s="331" t="n">
        <f aca="false">A261*F261</f>
        <v>1.2</v>
      </c>
    </row>
    <row r="262" s="1" customFormat="true" ht="12.75" hidden="false" customHeight="false" outlineLevel="0" collapsed="false">
      <c r="A262" s="336" t="n">
        <f aca="false">SUM(A253:A261)</f>
        <v>15</v>
      </c>
      <c r="B262" s="336" t="s">
        <v>377</v>
      </c>
      <c r="C262" s="336"/>
      <c r="D262" s="336"/>
      <c r="E262" s="336"/>
      <c r="F262" s="337" t="n">
        <f aca="false">R262</f>
        <v>134.24</v>
      </c>
      <c r="G262" s="338"/>
      <c r="H262" s="339" t="n">
        <f aca="false">SUM(H253:H261)</f>
        <v>41850.0011</v>
      </c>
      <c r="I262" s="340"/>
      <c r="J262" s="341" t="n">
        <f aca="false">SUM(J253:J261)</f>
        <v>29782.5125</v>
      </c>
      <c r="K262" s="335" t="n">
        <f aca="false">SUM(K253:K261)</f>
        <v>12067.4886</v>
      </c>
      <c r="L262" s="330"/>
      <c r="M262" s="262"/>
      <c r="N262" s="262"/>
      <c r="O262" s="262"/>
      <c r="P262" s="262"/>
      <c r="Q262" s="262"/>
      <c r="R262" s="331" t="n">
        <f aca="false">SUM(R253:R261)</f>
        <v>134.24</v>
      </c>
    </row>
    <row r="263" s="1" customFormat="true" ht="12.75" hidden="false" customHeight="false" outlineLevel="0" collapsed="false">
      <c r="A263" s="262"/>
      <c r="B263" s="272" t="s">
        <v>914</v>
      </c>
      <c r="C263" s="342"/>
      <c r="D263" s="342"/>
      <c r="E263" s="262"/>
      <c r="F263" s="262"/>
      <c r="G263" s="333"/>
      <c r="H263" s="343" t="n">
        <v>0</v>
      </c>
      <c r="I263" s="344" t="n">
        <f aca="false">K264/J264</f>
        <v>0.405187057337758</v>
      </c>
      <c r="J263" s="345"/>
      <c r="K263" s="335"/>
      <c r="L263" s="330"/>
      <c r="M263" s="262"/>
      <c r="N263" s="262"/>
      <c r="O263" s="262"/>
      <c r="P263" s="262"/>
      <c r="Q263" s="262"/>
      <c r="R263" s="331"/>
    </row>
    <row r="264" s="1" customFormat="true" ht="13.5" hidden="false" customHeight="false" outlineLevel="0" collapsed="false">
      <c r="A264" s="346"/>
      <c r="B264" s="346" t="s">
        <v>915</v>
      </c>
      <c r="C264" s="346"/>
      <c r="D264" s="346"/>
      <c r="E264" s="346"/>
      <c r="F264" s="347"/>
      <c r="G264" s="348"/>
      <c r="H264" s="349" t="n">
        <f aca="false">SUM(H262:H263)</f>
        <v>41850.0011</v>
      </c>
      <c r="I264" s="350" t="n">
        <f aca="false">K264/H264</f>
        <v>0.288350974499735</v>
      </c>
      <c r="J264" s="351" t="n">
        <f aca="false">SUM(J262:J263)</f>
        <v>29782.5125</v>
      </c>
      <c r="K264" s="352" t="n">
        <f aca="false">H264-J264</f>
        <v>12067.4886</v>
      </c>
      <c r="L264" s="330"/>
      <c r="M264" s="262"/>
      <c r="N264" s="262"/>
      <c r="O264" s="262"/>
      <c r="P264" s="262"/>
      <c r="Q264" s="262"/>
      <c r="R264" s="331"/>
    </row>
    <row r="265" customFormat="false" ht="13.5" hidden="false" customHeight="false" outlineLevel="0" collapsed="false"/>
    <row r="266" s="1" customFormat="true" ht="13.5" hidden="false" customHeight="false" outlineLevel="0" collapsed="false">
      <c r="A266" s="322"/>
      <c r="B266" s="323" t="s">
        <v>6212</v>
      </c>
      <c r="C266" s="324"/>
      <c r="D266" s="325" t="n">
        <v>42083</v>
      </c>
      <c r="E266" s="322"/>
      <c r="F266" s="322" t="s">
        <v>6213</v>
      </c>
      <c r="G266" s="324"/>
      <c r="H266" s="326" t="n">
        <v>0</v>
      </c>
      <c r="I266" s="327" t="s">
        <v>358</v>
      </c>
      <c r="J266" s="328" t="n">
        <v>65</v>
      </c>
      <c r="K266" s="329" t="n">
        <v>65</v>
      </c>
      <c r="L266" s="330"/>
      <c r="M266" s="262"/>
      <c r="N266" s="262"/>
      <c r="O266" s="262"/>
      <c r="P266" s="262"/>
      <c r="Q266" s="262"/>
      <c r="R266" s="331"/>
    </row>
    <row r="267" s="1" customFormat="true" ht="12.75" hidden="false" customHeight="false" outlineLevel="0" collapsed="false">
      <c r="A267" s="262" t="n">
        <v>5</v>
      </c>
      <c r="B267" s="332" t="s">
        <v>2527</v>
      </c>
      <c r="C267" s="332" t="s">
        <v>2528</v>
      </c>
      <c r="D267" s="332" t="s">
        <v>6214</v>
      </c>
      <c r="E267" s="262"/>
      <c r="F267" s="331" t="n">
        <v>3.7</v>
      </c>
      <c r="G267" s="333" t="n">
        <v>665.7593</v>
      </c>
      <c r="H267" s="333" t="n">
        <f aca="false">A267*G267*(1-H266/100)</f>
        <v>3328.7965</v>
      </c>
      <c r="I267" s="334" t="n">
        <v>493.155</v>
      </c>
      <c r="J267" s="334" t="n">
        <f aca="false">(A267*I267)/J266*K266</f>
        <v>2465.775</v>
      </c>
      <c r="K267" s="335" t="n">
        <f aca="false">H267-J267</f>
        <v>863.021500000001</v>
      </c>
      <c r="L267" s="330"/>
      <c r="M267" s="262"/>
      <c r="N267" s="262" t="n">
        <v>493.155</v>
      </c>
      <c r="O267" s="262" t="n">
        <v>5.62</v>
      </c>
      <c r="P267" s="262" t="n">
        <v>740</v>
      </c>
      <c r="Q267" s="262" t="n">
        <v>665.7593</v>
      </c>
      <c r="R267" s="331" t="n">
        <f aca="false">A267*F267</f>
        <v>18.5</v>
      </c>
    </row>
    <row r="268" s="1" customFormat="true" ht="12.75" hidden="false" customHeight="false" outlineLevel="0" collapsed="false">
      <c r="A268" s="262" t="n">
        <v>5</v>
      </c>
      <c r="B268" s="332" t="s">
        <v>2789</v>
      </c>
      <c r="C268" s="332" t="s">
        <v>1816</v>
      </c>
      <c r="D268" s="332" t="s">
        <v>6215</v>
      </c>
      <c r="E268" s="262"/>
      <c r="F268" s="331" t="n">
        <v>5.8</v>
      </c>
      <c r="G268" s="333" t="n">
        <v>1043.406</v>
      </c>
      <c r="H268" s="333" t="n">
        <f aca="false">A268*G268*(1-H266/100)</f>
        <v>5217.03</v>
      </c>
      <c r="I268" s="334" t="n">
        <v>802.62</v>
      </c>
      <c r="J268" s="334" t="n">
        <f aca="false">(A268*I268)/J266*K266</f>
        <v>4013.1</v>
      </c>
      <c r="K268" s="335" t="n">
        <f aca="false">H268-J268</f>
        <v>1203.93</v>
      </c>
      <c r="L268" s="330"/>
      <c r="M268" s="262"/>
      <c r="N268" s="262" t="n">
        <v>802.62</v>
      </c>
      <c r="O268" s="262" t="n">
        <v>8.82</v>
      </c>
      <c r="P268" s="262" t="n">
        <v>1200</v>
      </c>
      <c r="Q268" s="262" t="n">
        <v>1043.406</v>
      </c>
      <c r="R268" s="331" t="n">
        <f aca="false">A268*F268</f>
        <v>29</v>
      </c>
    </row>
    <row r="269" s="1" customFormat="true" ht="12.75" hidden="false" customHeight="false" outlineLevel="0" collapsed="false">
      <c r="A269" s="262" t="n">
        <v>1</v>
      </c>
      <c r="B269" s="332" t="s">
        <v>6216</v>
      </c>
      <c r="C269" s="332" t="s">
        <v>1553</v>
      </c>
      <c r="D269" s="332" t="s">
        <v>6217</v>
      </c>
      <c r="E269" s="262"/>
      <c r="F269" s="331" t="n">
        <v>5.23</v>
      </c>
      <c r="G269" s="333" t="n">
        <v>2395</v>
      </c>
      <c r="H269" s="333" t="n">
        <f aca="false">A269*G269*(1-H266/100)</f>
        <v>2395</v>
      </c>
      <c r="I269" s="334" t="n">
        <v>1774.305</v>
      </c>
      <c r="J269" s="334" t="n">
        <f aca="false">(A269*I269)/J266*K266</f>
        <v>1774.305</v>
      </c>
      <c r="K269" s="335" t="n">
        <f aca="false">H269-J269</f>
        <v>620.695</v>
      </c>
      <c r="L269" s="330"/>
      <c r="M269" s="262"/>
      <c r="N269" s="262" t="n">
        <v>1774.305</v>
      </c>
      <c r="O269" s="262" t="n">
        <v>20.22</v>
      </c>
      <c r="P269" s="262" t="n">
        <v>2660</v>
      </c>
      <c r="Q269" s="262" t="n">
        <v>2395</v>
      </c>
      <c r="R269" s="331" t="n">
        <f aca="false">A269*F269</f>
        <v>5.23</v>
      </c>
    </row>
    <row r="270" s="1" customFormat="true" ht="12.75" hidden="false" customHeight="false" outlineLevel="0" collapsed="false">
      <c r="A270" s="262" t="n">
        <v>4</v>
      </c>
      <c r="B270" s="332" t="s">
        <v>5152</v>
      </c>
      <c r="C270" s="332" t="s">
        <v>4447</v>
      </c>
      <c r="D270" s="332" t="s">
        <v>6218</v>
      </c>
      <c r="E270" s="262"/>
      <c r="F270" s="331" t="n">
        <v>1.6006</v>
      </c>
      <c r="G270" s="333" t="n">
        <v>1044</v>
      </c>
      <c r="H270" s="333" t="n">
        <f aca="false">A270*G270*(1-H266/100)</f>
        <v>4176</v>
      </c>
      <c r="I270" s="334" t="n">
        <v>745.875</v>
      </c>
      <c r="J270" s="334" t="n">
        <f aca="false">(A270*I270)/J266*K266</f>
        <v>2983.5</v>
      </c>
      <c r="K270" s="335" t="n">
        <f aca="false">H270-J270</f>
        <v>1192.5</v>
      </c>
      <c r="L270" s="330"/>
      <c r="M270" s="262"/>
      <c r="N270" s="262" t="n">
        <v>745.875</v>
      </c>
      <c r="O270" s="262" t="n">
        <v>8.5</v>
      </c>
      <c r="P270" s="262" t="n">
        <v>1120</v>
      </c>
      <c r="Q270" s="262" t="n">
        <v>1044</v>
      </c>
      <c r="R270" s="331" t="n">
        <f aca="false">A270*F270</f>
        <v>6.4024</v>
      </c>
    </row>
    <row r="271" s="1" customFormat="true" ht="12.75" hidden="false" customHeight="false" outlineLevel="0" collapsed="false">
      <c r="A271" s="262" t="n">
        <v>2</v>
      </c>
      <c r="B271" s="332" t="s">
        <v>2412</v>
      </c>
      <c r="C271" s="332" t="s">
        <v>4447</v>
      </c>
      <c r="D271" s="332" t="s">
        <v>6219</v>
      </c>
      <c r="E271" s="262"/>
      <c r="F271" s="331" t="n">
        <v>5.5129</v>
      </c>
      <c r="G271" s="333" t="n">
        <v>2487</v>
      </c>
      <c r="H271" s="333" t="n">
        <f aca="false">A271*G271*(1-H266/100)</f>
        <v>4974</v>
      </c>
      <c r="I271" s="334" t="n">
        <v>1912.95</v>
      </c>
      <c r="J271" s="334" t="n">
        <f aca="false">(A271*I271)/J266*K266</f>
        <v>3825.9</v>
      </c>
      <c r="K271" s="335" t="n">
        <f aca="false">H271-J271</f>
        <v>1148.1</v>
      </c>
      <c r="L271" s="330"/>
      <c r="M271" s="262"/>
      <c r="N271" s="262" t="n">
        <v>1912.95</v>
      </c>
      <c r="O271" s="262" t="n">
        <v>21.8</v>
      </c>
      <c r="P271" s="262" t="n">
        <v>2870</v>
      </c>
      <c r="Q271" s="262" t="n">
        <v>2487</v>
      </c>
      <c r="R271" s="331" t="n">
        <f aca="false">A271*F271</f>
        <v>11.0258</v>
      </c>
    </row>
    <row r="272" s="1" customFormat="true" ht="12.75" hidden="false" customHeight="false" outlineLevel="0" collapsed="false">
      <c r="A272" s="262" t="n">
        <v>1</v>
      </c>
      <c r="B272" s="332" t="s">
        <v>2294</v>
      </c>
      <c r="C272" s="332" t="s">
        <v>2295</v>
      </c>
      <c r="D272" s="332" t="s">
        <v>6220</v>
      </c>
      <c r="E272" s="262"/>
      <c r="F272" s="331" t="n">
        <v>5.6</v>
      </c>
      <c r="G272" s="333" t="n">
        <v>2483</v>
      </c>
      <c r="H272" s="333" t="n">
        <f aca="false">A272*G272*(1-H266/100)</f>
        <v>2483</v>
      </c>
      <c r="I272" s="334" t="n">
        <v>1773.4275</v>
      </c>
      <c r="J272" s="334" t="n">
        <f aca="false">(A272*I272)/J266*K266</f>
        <v>1773.4275</v>
      </c>
      <c r="K272" s="335" t="n">
        <f aca="false">H272-J272</f>
        <v>709.5725</v>
      </c>
      <c r="L272" s="330"/>
      <c r="M272" s="262"/>
      <c r="N272" s="262" t="n">
        <v>1773.4275</v>
      </c>
      <c r="O272" s="262" t="n">
        <v>20.21</v>
      </c>
      <c r="P272" s="262" t="n">
        <v>2660</v>
      </c>
      <c r="Q272" s="262" t="n">
        <v>2483</v>
      </c>
      <c r="R272" s="331" t="n">
        <f aca="false">A272*F272</f>
        <v>5.6</v>
      </c>
    </row>
    <row r="273" s="1" customFormat="true" ht="12.75" hidden="false" customHeight="false" outlineLevel="0" collapsed="false">
      <c r="A273" s="262" t="n">
        <v>1</v>
      </c>
      <c r="B273" s="332" t="s">
        <v>1534</v>
      </c>
      <c r="C273" s="332" t="s">
        <v>1535</v>
      </c>
      <c r="D273" s="332" t="s">
        <v>6221</v>
      </c>
      <c r="E273" s="262"/>
      <c r="F273" s="331" t="n">
        <v>7</v>
      </c>
      <c r="G273" s="333" t="n">
        <v>2559</v>
      </c>
      <c r="H273" s="333" t="n">
        <f aca="false">A273*G273*(1-H266/100)</f>
        <v>2559</v>
      </c>
      <c r="I273" s="334" t="n">
        <v>1895.4</v>
      </c>
      <c r="J273" s="334" t="n">
        <f aca="false">(A273*I273)/J266*K266</f>
        <v>1895.4</v>
      </c>
      <c r="K273" s="335" t="n">
        <f aca="false">H273-J273</f>
        <v>663.6</v>
      </c>
      <c r="L273" s="330"/>
      <c r="M273" s="262"/>
      <c r="N273" s="262" t="n">
        <v>1895.4</v>
      </c>
      <c r="O273" s="262" t="n">
        <v>21.6</v>
      </c>
      <c r="P273" s="262" t="n">
        <v>2840</v>
      </c>
      <c r="Q273" s="262" t="n">
        <v>2559</v>
      </c>
      <c r="R273" s="331" t="n">
        <f aca="false">A273*F273</f>
        <v>7</v>
      </c>
    </row>
    <row r="274" s="1" customFormat="true" ht="12.75" hidden="false" customHeight="false" outlineLevel="0" collapsed="false">
      <c r="A274" s="262" t="n">
        <v>2</v>
      </c>
      <c r="B274" s="332" t="s">
        <v>4946</v>
      </c>
      <c r="C274" s="332" t="s">
        <v>2295</v>
      </c>
      <c r="D274" s="332" t="s">
        <v>4947</v>
      </c>
      <c r="E274" s="262"/>
      <c r="F274" s="331" t="n">
        <v>1.9077</v>
      </c>
      <c r="G274" s="333" t="n">
        <v>1800</v>
      </c>
      <c r="H274" s="333" t="n">
        <f aca="false">A274*G274*(1-H266/100)</f>
        <v>3600</v>
      </c>
      <c r="I274" s="334" t="n">
        <v>1333.6375</v>
      </c>
      <c r="J274" s="334" t="n">
        <f aca="false">(A274*I274)/J266*K266</f>
        <v>2667.275</v>
      </c>
      <c r="K274" s="335" t="n">
        <f aca="false">H274-J274</f>
        <v>932.725</v>
      </c>
      <c r="L274" s="330"/>
      <c r="M274" s="262"/>
      <c r="N274" s="262" t="n">
        <v>1333.6375</v>
      </c>
      <c r="O274" s="262" t="n">
        <v>14.15</v>
      </c>
      <c r="P274" s="262" t="n">
        <v>2000</v>
      </c>
      <c r="Q274" s="262" t="n">
        <v>1800</v>
      </c>
      <c r="R274" s="331" t="n">
        <f aca="false">A274*F274</f>
        <v>3.8154</v>
      </c>
    </row>
    <row r="275" s="1" customFormat="true" ht="12.75" hidden="false" customHeight="false" outlineLevel="0" collapsed="false">
      <c r="A275" s="262" t="n">
        <v>2</v>
      </c>
      <c r="B275" s="332" t="s">
        <v>3725</v>
      </c>
      <c r="C275" s="332" t="s">
        <v>3726</v>
      </c>
      <c r="D275" s="332" t="s">
        <v>6222</v>
      </c>
      <c r="E275" s="262"/>
      <c r="F275" s="331" t="n">
        <v>4.85</v>
      </c>
      <c r="G275" s="333" t="n">
        <v>2962</v>
      </c>
      <c r="H275" s="333" t="n">
        <f aca="false">A275*G275*(1-H266/100)</f>
        <v>5924</v>
      </c>
      <c r="I275" s="334" t="n">
        <v>2369.25</v>
      </c>
      <c r="J275" s="334" t="n">
        <f aca="false">(A275*I275)/J266*K266</f>
        <v>4738.5</v>
      </c>
      <c r="K275" s="335" t="n">
        <f aca="false">H275-J275</f>
        <v>1185.5</v>
      </c>
      <c r="L275" s="330"/>
      <c r="M275" s="262"/>
      <c r="N275" s="262" t="n">
        <v>2369.25</v>
      </c>
      <c r="O275" s="262" t="n">
        <v>27</v>
      </c>
      <c r="P275" s="262" t="n">
        <v>3550</v>
      </c>
      <c r="Q275" s="262" t="n">
        <v>2962</v>
      </c>
      <c r="R275" s="331" t="n">
        <f aca="false">A275*F275</f>
        <v>9.7</v>
      </c>
    </row>
    <row r="276" s="1" customFormat="true" ht="12.75" hidden="false" customHeight="false" outlineLevel="0" collapsed="false">
      <c r="A276" s="262" t="n">
        <v>2</v>
      </c>
      <c r="B276" s="332" t="s">
        <v>6223</v>
      </c>
      <c r="C276" s="332" t="s">
        <v>1553</v>
      </c>
      <c r="D276" s="332" t="s">
        <v>1639</v>
      </c>
      <c r="E276" s="262"/>
      <c r="F276" s="331" t="n">
        <v>3.2</v>
      </c>
      <c r="G276" s="333" t="n">
        <v>1731</v>
      </c>
      <c r="H276" s="333" t="n">
        <f aca="false">A276*G276*(1-H266/100)</f>
        <v>3462</v>
      </c>
      <c r="I276" s="334" t="n">
        <v>1331.1675</v>
      </c>
      <c r="J276" s="334" t="n">
        <f aca="false">(A276*I276)/J266*K266</f>
        <v>2662.335</v>
      </c>
      <c r="K276" s="335" t="n">
        <f aca="false">H276-J276</f>
        <v>799.665</v>
      </c>
      <c r="L276" s="330"/>
      <c r="M276" s="262"/>
      <c r="N276" s="262" t="n">
        <v>1331.1675</v>
      </c>
      <c r="O276" s="262" t="n">
        <v>15.17</v>
      </c>
      <c r="P276" s="262" t="n">
        <v>2000</v>
      </c>
      <c r="Q276" s="262" t="n">
        <v>1731</v>
      </c>
      <c r="R276" s="331" t="n">
        <f aca="false">A276*F276</f>
        <v>6.4</v>
      </c>
    </row>
    <row r="277" s="1" customFormat="true" ht="12.75" hidden="false" customHeight="false" outlineLevel="0" collapsed="false">
      <c r="A277" s="262" t="n">
        <v>2</v>
      </c>
      <c r="B277" s="332" t="s">
        <v>6224</v>
      </c>
      <c r="C277" s="332" t="s">
        <v>4447</v>
      </c>
      <c r="D277" s="332" t="s">
        <v>6225</v>
      </c>
      <c r="E277" s="262"/>
      <c r="F277" s="331" t="n">
        <v>4.17</v>
      </c>
      <c r="G277" s="333" t="n">
        <v>1398</v>
      </c>
      <c r="H277" s="333" t="n">
        <f aca="false">A277*G277*(1-H266/100)</f>
        <v>2796</v>
      </c>
      <c r="I277" s="334" t="n">
        <v>1035.45</v>
      </c>
      <c r="J277" s="334" t="n">
        <f aca="false">(A277*I277)/J266*K266</f>
        <v>2070.9</v>
      </c>
      <c r="K277" s="335" t="n">
        <f aca="false">H277-J277</f>
        <v>725.1</v>
      </c>
      <c r="L277" s="330"/>
      <c r="M277" s="262"/>
      <c r="N277" s="262" t="n">
        <v>1035.45</v>
      </c>
      <c r="O277" s="262" t="n">
        <v>11.8</v>
      </c>
      <c r="P277" s="262" t="n">
        <v>1860</v>
      </c>
      <c r="Q277" s="262" t="n">
        <v>1398</v>
      </c>
      <c r="R277" s="331" t="n">
        <f aca="false">A277*F277</f>
        <v>8.34</v>
      </c>
    </row>
    <row r="278" s="1" customFormat="true" ht="12.75" hidden="false" customHeight="false" outlineLevel="0" collapsed="false">
      <c r="A278" s="262" t="n">
        <v>1</v>
      </c>
      <c r="B278" s="332" t="s">
        <v>6226</v>
      </c>
      <c r="C278" s="332" t="s">
        <v>4447</v>
      </c>
      <c r="D278" s="332" t="s">
        <v>4752</v>
      </c>
      <c r="E278" s="262"/>
      <c r="F278" s="331" t="n">
        <v>3</v>
      </c>
      <c r="G278" s="333" t="n">
        <v>1318</v>
      </c>
      <c r="H278" s="333" t="n">
        <f aca="false">A278*G278*(1-H266/100)</f>
        <v>1318</v>
      </c>
      <c r="I278" s="334" t="n">
        <v>976.3504</v>
      </c>
      <c r="J278" s="334" t="n">
        <f aca="false">(A278*I278)/J266*K266</f>
        <v>976.3504</v>
      </c>
      <c r="K278" s="335" t="n">
        <f aca="false">H278-J278</f>
        <v>341.6496</v>
      </c>
      <c r="L278" s="330"/>
      <c r="M278" s="262"/>
      <c r="N278" s="262" t="n">
        <v>976.3504</v>
      </c>
      <c r="O278" s="262" t="n">
        <v>11.1265</v>
      </c>
      <c r="P278" s="262" t="n">
        <v>1460</v>
      </c>
      <c r="Q278" s="262" t="n">
        <v>1318</v>
      </c>
      <c r="R278" s="331" t="n">
        <f aca="false">A278*F278</f>
        <v>3</v>
      </c>
    </row>
    <row r="279" s="1" customFormat="true" ht="12.75" hidden="false" customHeight="false" outlineLevel="0" collapsed="false">
      <c r="A279" s="262" t="n">
        <v>1</v>
      </c>
      <c r="B279" s="332" t="s">
        <v>6227</v>
      </c>
      <c r="C279" s="332" t="s">
        <v>4447</v>
      </c>
      <c r="D279" s="332" t="s">
        <v>6228</v>
      </c>
      <c r="E279" s="262"/>
      <c r="F279" s="331" t="n">
        <v>2.21</v>
      </c>
      <c r="G279" s="333" t="n">
        <v>838</v>
      </c>
      <c r="H279" s="333" t="n">
        <f aca="false">A279*G279*(1-H266/100)</f>
        <v>838</v>
      </c>
      <c r="I279" s="334" t="n">
        <v>620.7764</v>
      </c>
      <c r="J279" s="334" t="n">
        <f aca="false">(A279*I279)/J266*K266</f>
        <v>620.7764</v>
      </c>
      <c r="K279" s="335" t="n">
        <f aca="false">H279-J279</f>
        <v>217.2236</v>
      </c>
      <c r="L279" s="330"/>
      <c r="M279" s="262"/>
      <c r="N279" s="262" t="n">
        <v>620.7764</v>
      </c>
      <c r="O279" s="262" t="n">
        <v>7.074375</v>
      </c>
      <c r="P279" s="262" t="n">
        <v>930</v>
      </c>
      <c r="Q279" s="262" t="n">
        <v>838</v>
      </c>
      <c r="R279" s="331" t="n">
        <f aca="false">A279*F279</f>
        <v>2.21</v>
      </c>
    </row>
    <row r="280" s="1" customFormat="true" ht="12.75" hidden="false" customHeight="false" outlineLevel="0" collapsed="false">
      <c r="A280" s="262" t="n">
        <v>1</v>
      </c>
      <c r="B280" s="332" t="s">
        <v>6229</v>
      </c>
      <c r="C280" s="332" t="s">
        <v>4447</v>
      </c>
      <c r="D280" s="332" t="s">
        <v>6230</v>
      </c>
      <c r="E280" s="262"/>
      <c r="F280" s="331" t="n">
        <v>1.5</v>
      </c>
      <c r="G280" s="333" t="n">
        <v>839</v>
      </c>
      <c r="H280" s="333" t="n">
        <f aca="false">A280*G280*(1-H266/100)</f>
        <v>839</v>
      </c>
      <c r="I280" s="334" t="n">
        <v>621.621</v>
      </c>
      <c r="J280" s="334" t="n">
        <f aca="false">(A280*I280)/J266*K266</f>
        <v>621.621</v>
      </c>
      <c r="K280" s="335" t="n">
        <f aca="false">H280-J280</f>
        <v>217.379</v>
      </c>
      <c r="L280" s="330"/>
      <c r="M280" s="262"/>
      <c r="N280" s="262" t="n">
        <v>621.621</v>
      </c>
      <c r="O280" s="262" t="n">
        <v>7.084</v>
      </c>
      <c r="P280" s="262" t="n">
        <v>930</v>
      </c>
      <c r="Q280" s="262" t="n">
        <v>839</v>
      </c>
      <c r="R280" s="331" t="n">
        <f aca="false">A280*F280</f>
        <v>1.5</v>
      </c>
    </row>
    <row r="281" s="1" customFormat="true" ht="12.75" hidden="false" customHeight="false" outlineLevel="0" collapsed="false">
      <c r="A281" s="262" t="n">
        <v>1</v>
      </c>
      <c r="B281" s="332" t="s">
        <v>6231</v>
      </c>
      <c r="C281" s="332" t="s">
        <v>4447</v>
      </c>
      <c r="D281" s="332" t="s">
        <v>6232</v>
      </c>
      <c r="E281" s="262"/>
      <c r="F281" s="331" t="n">
        <v>1.43</v>
      </c>
      <c r="G281" s="333" t="n">
        <v>718</v>
      </c>
      <c r="H281" s="333" t="n">
        <f aca="false">A281*G281*(1-H266/100)</f>
        <v>718</v>
      </c>
      <c r="I281" s="334" t="n">
        <v>532.0941</v>
      </c>
      <c r="J281" s="334" t="n">
        <f aca="false">(A281*I281)/J266*K266</f>
        <v>532.0941</v>
      </c>
      <c r="K281" s="335" t="n">
        <f aca="false">H281-J281</f>
        <v>185.9059</v>
      </c>
      <c r="L281" s="330"/>
      <c r="M281" s="262"/>
      <c r="N281" s="262" t="n">
        <v>532.0941</v>
      </c>
      <c r="O281" s="262" t="n">
        <v>6.06375</v>
      </c>
      <c r="P281" s="262" t="n">
        <v>800</v>
      </c>
      <c r="Q281" s="262" t="n">
        <v>718</v>
      </c>
      <c r="R281" s="331" t="n">
        <f aca="false">A281*F281</f>
        <v>1.43</v>
      </c>
    </row>
    <row r="282" s="1" customFormat="true" ht="12.75" hidden="false" customHeight="false" outlineLevel="0" collapsed="false">
      <c r="A282" s="262" t="n">
        <v>1</v>
      </c>
      <c r="B282" s="332" t="s">
        <v>6233</v>
      </c>
      <c r="C282" s="332" t="s">
        <v>4447</v>
      </c>
      <c r="D282" s="332" t="s">
        <v>6234</v>
      </c>
      <c r="E282" s="262"/>
      <c r="F282" s="331" t="n">
        <v>1.58</v>
      </c>
      <c r="G282" s="333" t="n">
        <v>718</v>
      </c>
      <c r="H282" s="333" t="n">
        <f aca="false">A282*G282*(1-H266/100)</f>
        <v>718</v>
      </c>
      <c r="I282" s="334" t="n">
        <v>532.0941</v>
      </c>
      <c r="J282" s="334" t="n">
        <f aca="false">(A282*I282)/J266*K266</f>
        <v>532.0941</v>
      </c>
      <c r="K282" s="335" t="n">
        <f aca="false">H282-J282</f>
        <v>185.9059</v>
      </c>
      <c r="L282" s="330"/>
      <c r="M282" s="262"/>
      <c r="N282" s="262" t="n">
        <v>532.0941</v>
      </c>
      <c r="O282" s="262" t="n">
        <v>6.06375</v>
      </c>
      <c r="P282" s="262" t="n">
        <v>800</v>
      </c>
      <c r="Q282" s="262" t="n">
        <v>718</v>
      </c>
      <c r="R282" s="331" t="n">
        <f aca="false">A282*F282</f>
        <v>1.58</v>
      </c>
    </row>
    <row r="283" s="1" customFormat="true" ht="12.75" hidden="false" customHeight="false" outlineLevel="0" collapsed="false">
      <c r="A283" s="262" t="n">
        <v>1</v>
      </c>
      <c r="B283" s="332" t="s">
        <v>6235</v>
      </c>
      <c r="C283" s="332" t="s">
        <v>4447</v>
      </c>
      <c r="D283" s="332" t="s">
        <v>6236</v>
      </c>
      <c r="E283" s="262"/>
      <c r="F283" s="331" t="n">
        <v>1.36</v>
      </c>
      <c r="G283" s="333" t="n">
        <v>600</v>
      </c>
      <c r="H283" s="333" t="n">
        <f aca="false">A283*G283*(1-H266/100)</f>
        <v>600</v>
      </c>
      <c r="I283" s="334" t="n">
        <v>444.2563</v>
      </c>
      <c r="J283" s="334" t="n">
        <f aca="false">(A283*I283)/J266*K266</f>
        <v>444.2563</v>
      </c>
      <c r="K283" s="335" t="n">
        <f aca="false">H283-J283</f>
        <v>155.7437</v>
      </c>
      <c r="L283" s="330"/>
      <c r="M283" s="262"/>
      <c r="N283" s="262" t="n">
        <v>444.2563</v>
      </c>
      <c r="O283" s="262" t="n">
        <v>5.06275</v>
      </c>
      <c r="P283" s="262" t="n">
        <v>670</v>
      </c>
      <c r="Q283" s="262" t="n">
        <v>600</v>
      </c>
      <c r="R283" s="331" t="n">
        <f aca="false">A283*F283</f>
        <v>1.36</v>
      </c>
    </row>
    <row r="284" s="1" customFormat="true" ht="12.75" hidden="false" customHeight="false" outlineLevel="0" collapsed="false">
      <c r="A284" s="262" t="n">
        <v>1</v>
      </c>
      <c r="B284" s="332" t="s">
        <v>5175</v>
      </c>
      <c r="C284" s="332" t="s">
        <v>4447</v>
      </c>
      <c r="D284" s="332" t="s">
        <v>6237</v>
      </c>
      <c r="E284" s="262"/>
      <c r="F284" s="331" t="n">
        <v>2.4</v>
      </c>
      <c r="G284" s="333" t="n">
        <v>1437</v>
      </c>
      <c r="H284" s="333" t="n">
        <f aca="false">A284*G284*(1-H266/100)</f>
        <v>1437</v>
      </c>
      <c r="I284" s="334" t="n">
        <v>1064.1881</v>
      </c>
      <c r="J284" s="334" t="n">
        <f aca="false">(A284*I284)/J266*K266</f>
        <v>1064.1881</v>
      </c>
      <c r="K284" s="335" t="n">
        <f aca="false">H284-J284</f>
        <v>372.8119</v>
      </c>
      <c r="L284" s="330"/>
      <c r="M284" s="262"/>
      <c r="N284" s="262" t="n">
        <v>1064.1881</v>
      </c>
      <c r="O284" s="262" t="n">
        <v>12.1275</v>
      </c>
      <c r="P284" s="262" t="n">
        <v>1600</v>
      </c>
      <c r="Q284" s="262" t="n">
        <v>1437</v>
      </c>
      <c r="R284" s="331" t="n">
        <f aca="false">A284*F284</f>
        <v>2.4</v>
      </c>
    </row>
    <row r="285" s="1" customFormat="true" ht="12.75" hidden="false" customHeight="false" outlineLevel="0" collapsed="false">
      <c r="A285" s="262" t="n">
        <v>1</v>
      </c>
      <c r="B285" s="332" t="s">
        <v>6238</v>
      </c>
      <c r="C285" s="332" t="s">
        <v>4447</v>
      </c>
      <c r="D285" s="332" t="s">
        <v>6239</v>
      </c>
      <c r="E285" s="262"/>
      <c r="F285" s="331" t="n">
        <v>1.3</v>
      </c>
      <c r="G285" s="333" t="n">
        <v>958</v>
      </c>
      <c r="H285" s="333" t="n">
        <f aca="false">A285*G285*(1-H266/100)</f>
        <v>958</v>
      </c>
      <c r="I285" s="334" t="n">
        <v>709.4588</v>
      </c>
      <c r="J285" s="334" t="n">
        <f aca="false">(A285*I285)/J266*K266</f>
        <v>709.4588</v>
      </c>
      <c r="K285" s="335" t="n">
        <f aca="false">H285-J285</f>
        <v>248.5412</v>
      </c>
      <c r="L285" s="330"/>
      <c r="M285" s="262"/>
      <c r="N285" s="262" t="n">
        <v>709.4588</v>
      </c>
      <c r="O285" s="262" t="n">
        <v>8.085</v>
      </c>
      <c r="P285" s="262" t="n">
        <v>1060</v>
      </c>
      <c r="Q285" s="262" t="n">
        <v>958</v>
      </c>
      <c r="R285" s="331" t="n">
        <f aca="false">A285*F285</f>
        <v>1.3</v>
      </c>
    </row>
    <row r="286" s="1" customFormat="true" ht="12.75" hidden="false" customHeight="false" outlineLevel="0" collapsed="false">
      <c r="A286" s="262" t="n">
        <v>6</v>
      </c>
      <c r="B286" s="332" t="s">
        <v>2597</v>
      </c>
      <c r="C286" s="332" t="s">
        <v>1843</v>
      </c>
      <c r="D286" s="332" t="s">
        <v>6240</v>
      </c>
      <c r="E286" s="262"/>
      <c r="F286" s="331" t="n">
        <v>1.23</v>
      </c>
      <c r="G286" s="333" t="n">
        <v>533</v>
      </c>
      <c r="H286" s="333" t="n">
        <f aca="false">A286*G286*(1-H266/100)</f>
        <v>3198</v>
      </c>
      <c r="I286" s="334" t="n">
        <v>394.875</v>
      </c>
      <c r="J286" s="334" t="n">
        <f aca="false">(A286*I286)/J266*K266</f>
        <v>2369.25</v>
      </c>
      <c r="K286" s="335" t="n">
        <f aca="false">H286-J286</f>
        <v>828.75</v>
      </c>
      <c r="L286" s="330"/>
      <c r="M286" s="262"/>
      <c r="N286" s="262" t="n">
        <v>394.875</v>
      </c>
      <c r="O286" s="262" t="n">
        <v>4.5</v>
      </c>
      <c r="P286" s="262" t="n">
        <v>590</v>
      </c>
      <c r="Q286" s="262" t="n">
        <v>533</v>
      </c>
      <c r="R286" s="331" t="n">
        <f aca="false">A286*F286</f>
        <v>7.38</v>
      </c>
    </row>
    <row r="287" s="1" customFormat="true" ht="12.75" hidden="false" customHeight="false" outlineLevel="0" collapsed="false">
      <c r="A287" s="262" t="n">
        <v>6</v>
      </c>
      <c r="B287" s="332" t="s">
        <v>2517</v>
      </c>
      <c r="C287" s="332" t="s">
        <v>1843</v>
      </c>
      <c r="D287" s="332" t="s">
        <v>2053</v>
      </c>
      <c r="E287" s="262"/>
      <c r="F287" s="331" t="n">
        <v>1.84</v>
      </c>
      <c r="G287" s="333" t="n">
        <v>835</v>
      </c>
      <c r="H287" s="333" t="n">
        <f aca="false">A287*G287*(1-H266/100)</f>
        <v>5010</v>
      </c>
      <c r="I287" s="334" t="n">
        <v>596.7</v>
      </c>
      <c r="J287" s="334" t="n">
        <f aca="false">(A287*I287)/J266*K266</f>
        <v>3580.2</v>
      </c>
      <c r="K287" s="335" t="n">
        <f aca="false">H287-J287</f>
        <v>1429.8</v>
      </c>
      <c r="L287" s="330"/>
      <c r="M287" s="262"/>
      <c r="N287" s="262" t="n">
        <v>596.7</v>
      </c>
      <c r="O287" s="262" t="n">
        <v>6.8</v>
      </c>
      <c r="P287" s="262" t="n">
        <v>900</v>
      </c>
      <c r="Q287" s="262" t="n">
        <v>835</v>
      </c>
      <c r="R287" s="331" t="n">
        <f aca="false">A287*F287</f>
        <v>11.04</v>
      </c>
    </row>
    <row r="288" s="1" customFormat="true" ht="12.75" hidden="false" customHeight="false" outlineLevel="0" collapsed="false">
      <c r="A288" s="262" t="n">
        <v>4</v>
      </c>
      <c r="B288" s="332" t="s">
        <v>6098</v>
      </c>
      <c r="C288" s="332" t="s">
        <v>2055</v>
      </c>
      <c r="D288" s="332" t="s">
        <v>6099</v>
      </c>
      <c r="E288" s="262"/>
      <c r="F288" s="331" t="n">
        <v>0.515</v>
      </c>
      <c r="G288" s="333" t="n">
        <v>533</v>
      </c>
      <c r="H288" s="333" t="n">
        <f aca="false">A288*G288*(1-H266/100)</f>
        <v>2132</v>
      </c>
      <c r="I288" s="334" t="n">
        <v>394.875</v>
      </c>
      <c r="J288" s="334" t="n">
        <f aca="false">(A288*I288)/J266*K266</f>
        <v>1579.5</v>
      </c>
      <c r="K288" s="335" t="n">
        <f aca="false">H288-J288</f>
        <v>552.5</v>
      </c>
      <c r="L288" s="330"/>
      <c r="M288" s="262"/>
      <c r="N288" s="262" t="n">
        <v>394.875</v>
      </c>
      <c r="O288" s="262" t="n">
        <v>4.5</v>
      </c>
      <c r="P288" s="262" t="n">
        <v>590</v>
      </c>
      <c r="Q288" s="262" t="n">
        <v>533</v>
      </c>
      <c r="R288" s="331" t="n">
        <f aca="false">A288*F288</f>
        <v>2.06</v>
      </c>
    </row>
    <row r="289" s="1" customFormat="true" ht="12.75" hidden="false" customHeight="false" outlineLevel="0" collapsed="false">
      <c r="A289" s="262" t="n">
        <v>6</v>
      </c>
      <c r="B289" s="332" t="s">
        <v>6241</v>
      </c>
      <c r="C289" s="332" t="s">
        <v>2077</v>
      </c>
      <c r="D289" s="332" t="s">
        <v>6242</v>
      </c>
      <c r="E289" s="262"/>
      <c r="F289" s="331"/>
      <c r="G289" s="333" t="n">
        <v>1613</v>
      </c>
      <c r="H289" s="333" t="n">
        <f aca="false">A289*G289*(1-H266/100)</f>
        <v>9678</v>
      </c>
      <c r="I289" s="334" t="n">
        <v>1240.785</v>
      </c>
      <c r="J289" s="334" t="n">
        <f aca="false">(A289*I289)/J266*K266</f>
        <v>7444.71</v>
      </c>
      <c r="K289" s="335" t="n">
        <f aca="false">H289-J289</f>
        <v>2233.29</v>
      </c>
      <c r="L289" s="330"/>
      <c r="M289" s="262"/>
      <c r="N289" s="262" t="n">
        <v>1240.785</v>
      </c>
      <c r="O289" s="262" t="n">
        <v>14.14</v>
      </c>
      <c r="P289" s="262" t="n">
        <v>1860</v>
      </c>
      <c r="Q289" s="262" t="n">
        <v>1613</v>
      </c>
      <c r="R289" s="331" t="n">
        <f aca="false">A289*F289</f>
        <v>0</v>
      </c>
    </row>
    <row r="290" s="1" customFormat="true" ht="12.75" hidden="false" customHeight="false" outlineLevel="0" collapsed="false">
      <c r="A290" s="262" t="n">
        <v>6</v>
      </c>
      <c r="B290" s="332" t="s">
        <v>4705</v>
      </c>
      <c r="C290" s="332" t="s">
        <v>2077</v>
      </c>
      <c r="D290" s="332" t="s">
        <v>6243</v>
      </c>
      <c r="E290" s="262"/>
      <c r="F290" s="331" t="n">
        <v>2.08</v>
      </c>
      <c r="G290" s="333" t="n">
        <v>1066</v>
      </c>
      <c r="H290" s="333" t="n">
        <f aca="false">A290*G290*(1-H266/100)</f>
        <v>6396</v>
      </c>
      <c r="I290" s="334" t="n">
        <v>789.75</v>
      </c>
      <c r="J290" s="334" t="n">
        <f aca="false">(A290*I290)/J266*K266</f>
        <v>4738.5</v>
      </c>
      <c r="K290" s="335" t="n">
        <f aca="false">H290-J290</f>
        <v>1657.5</v>
      </c>
      <c r="L290" s="330"/>
      <c r="M290" s="262"/>
      <c r="N290" s="262" t="n">
        <v>789.75</v>
      </c>
      <c r="O290" s="262" t="n">
        <v>9</v>
      </c>
      <c r="P290" s="262" t="n">
        <v>1180</v>
      </c>
      <c r="Q290" s="262" t="n">
        <v>1066</v>
      </c>
      <c r="R290" s="331" t="n">
        <f aca="false">A290*F290</f>
        <v>12.48</v>
      </c>
    </row>
    <row r="291" s="1" customFormat="true" ht="12.75" hidden="false" customHeight="false" outlineLevel="0" collapsed="false">
      <c r="A291" s="262" t="n">
        <v>2</v>
      </c>
      <c r="B291" s="332" t="s">
        <v>6138</v>
      </c>
      <c r="C291" s="332" t="s">
        <v>2603</v>
      </c>
      <c r="D291" s="332" t="s">
        <v>6244</v>
      </c>
      <c r="E291" s="262"/>
      <c r="F291" s="331" t="n">
        <v>1.11</v>
      </c>
      <c r="G291" s="333" t="n">
        <v>922</v>
      </c>
      <c r="H291" s="333" t="n">
        <f aca="false">A291*G291*(1-H266/100)</f>
        <v>1844</v>
      </c>
      <c r="I291" s="334" t="n">
        <v>709.02</v>
      </c>
      <c r="J291" s="334" t="n">
        <f aca="false">(A291*I291)/J266*K266</f>
        <v>1418.04</v>
      </c>
      <c r="K291" s="335" t="n">
        <f aca="false">H291-J291</f>
        <v>425.96</v>
      </c>
      <c r="L291" s="330"/>
      <c r="M291" s="262"/>
      <c r="N291" s="262" t="n">
        <v>709.02</v>
      </c>
      <c r="O291" s="262" t="n">
        <v>8.08</v>
      </c>
      <c r="P291" s="262" t="n">
        <v>1060</v>
      </c>
      <c r="Q291" s="262" t="n">
        <v>922</v>
      </c>
      <c r="R291" s="331" t="n">
        <f aca="false">A291*F291</f>
        <v>2.22</v>
      </c>
    </row>
    <row r="292" s="1" customFormat="true" ht="12.75" hidden="false" customHeight="false" outlineLevel="0" collapsed="false">
      <c r="A292" s="262" t="n">
        <v>6</v>
      </c>
      <c r="B292" s="332" t="s">
        <v>1916</v>
      </c>
      <c r="C292" s="332" t="s">
        <v>1562</v>
      </c>
      <c r="D292" s="332" t="s">
        <v>6245</v>
      </c>
      <c r="E292" s="262"/>
      <c r="F292" s="331" t="n">
        <v>0.78</v>
      </c>
      <c r="G292" s="333" t="n">
        <v>411</v>
      </c>
      <c r="H292" s="333" t="n">
        <f aca="false">A292*G292*(1-H266/100)</f>
        <v>2466</v>
      </c>
      <c r="I292" s="334" t="n">
        <v>315.9</v>
      </c>
      <c r="J292" s="334" t="n">
        <f aca="false">(A292*I292)/J266*K266</f>
        <v>1895.4</v>
      </c>
      <c r="K292" s="335" t="n">
        <f aca="false">H292-J292</f>
        <v>570.6</v>
      </c>
      <c r="L292" s="330"/>
      <c r="M292" s="262"/>
      <c r="N292" s="262" t="n">
        <v>315.9</v>
      </c>
      <c r="O292" s="262" t="n">
        <v>3.6</v>
      </c>
      <c r="P292" s="262" t="n">
        <v>600</v>
      </c>
      <c r="Q292" s="262" t="n">
        <v>411</v>
      </c>
      <c r="R292" s="331" t="n">
        <f aca="false">A292*F292</f>
        <v>4.68</v>
      </c>
    </row>
    <row r="293" s="1" customFormat="true" ht="12.75" hidden="false" customHeight="false" outlineLevel="0" collapsed="false">
      <c r="A293" s="262"/>
      <c r="B293" s="272" t="s">
        <v>2471</v>
      </c>
      <c r="C293" s="332"/>
      <c r="D293" s="332"/>
      <c r="E293" s="262"/>
      <c r="F293" s="331"/>
      <c r="G293" s="333"/>
      <c r="H293" s="333"/>
      <c r="I293" s="334"/>
      <c r="J293" s="334"/>
      <c r="K293" s="335"/>
      <c r="L293" s="330"/>
      <c r="M293" s="262"/>
      <c r="N293" s="262"/>
      <c r="O293" s="262"/>
      <c r="P293" s="262"/>
      <c r="Q293" s="262"/>
      <c r="R293" s="331"/>
    </row>
    <row r="294" s="1" customFormat="true" ht="12.75" hidden="false" customHeight="false" outlineLevel="0" collapsed="false">
      <c r="A294" s="262" t="n">
        <v>6</v>
      </c>
      <c r="B294" s="332" t="s">
        <v>5975</v>
      </c>
      <c r="C294" s="332" t="s">
        <v>2696</v>
      </c>
      <c r="D294" s="332" t="s">
        <v>5976</v>
      </c>
      <c r="E294" s="262"/>
      <c r="F294" s="331" t="n">
        <v>0.17</v>
      </c>
      <c r="G294" s="333" t="n">
        <v>544.9275</v>
      </c>
      <c r="H294" s="333" t="n">
        <f aca="false">A294*G294*(1-H266/100)</f>
        <v>3269.565</v>
      </c>
      <c r="I294" s="334" t="n">
        <v>403.65</v>
      </c>
      <c r="J294" s="334" t="n">
        <f aca="false">(A294*I294)/J266*K266</f>
        <v>2421.9</v>
      </c>
      <c r="K294" s="335" t="n">
        <f aca="false">H294-J294</f>
        <v>847.665000000001</v>
      </c>
      <c r="L294" s="330"/>
      <c r="M294" s="262"/>
      <c r="N294" s="262" t="n">
        <v>403.65</v>
      </c>
      <c r="O294" s="262" t="n">
        <v>4.6</v>
      </c>
      <c r="P294" s="262" t="n">
        <v>610</v>
      </c>
      <c r="Q294" s="262" t="n">
        <v>544.9275</v>
      </c>
      <c r="R294" s="331" t="n">
        <f aca="false">A294*F294</f>
        <v>1.02</v>
      </c>
    </row>
    <row r="295" s="1" customFormat="true" ht="12.75" hidden="false" customHeight="false" outlineLevel="0" collapsed="false">
      <c r="A295" s="262" t="n">
        <v>6</v>
      </c>
      <c r="B295" s="332" t="s">
        <v>6246</v>
      </c>
      <c r="C295" s="332" t="s">
        <v>2696</v>
      </c>
      <c r="D295" s="332" t="s">
        <v>6247</v>
      </c>
      <c r="E295" s="262"/>
      <c r="F295" s="331" t="n">
        <v>0.18</v>
      </c>
      <c r="G295" s="333" t="n">
        <v>556.7738</v>
      </c>
      <c r="H295" s="333" t="n">
        <f aca="false">A295*G295*(1-H266/100)</f>
        <v>3340.6428</v>
      </c>
      <c r="I295" s="334" t="n">
        <v>412.425</v>
      </c>
      <c r="J295" s="334" t="n">
        <f aca="false">(A295*I295)/J266*K266</f>
        <v>2474.55</v>
      </c>
      <c r="K295" s="335" t="n">
        <f aca="false">H295-J295</f>
        <v>866.0928</v>
      </c>
      <c r="L295" s="330"/>
      <c r="M295" s="262"/>
      <c r="N295" s="262" t="n">
        <v>412.425</v>
      </c>
      <c r="O295" s="262" t="n">
        <v>4.7</v>
      </c>
      <c r="P295" s="262" t="n">
        <v>620</v>
      </c>
      <c r="Q295" s="262" t="n">
        <v>556.7738</v>
      </c>
      <c r="R295" s="331" t="n">
        <f aca="false">A295*F295</f>
        <v>1.08</v>
      </c>
    </row>
    <row r="296" s="1" customFormat="true" ht="12.75" hidden="false" customHeight="false" outlineLevel="0" collapsed="false">
      <c r="A296" s="262" t="n">
        <v>6</v>
      </c>
      <c r="B296" s="332" t="s">
        <v>5977</v>
      </c>
      <c r="C296" s="332" t="s">
        <v>2696</v>
      </c>
      <c r="D296" s="332" t="s">
        <v>5978</v>
      </c>
      <c r="E296" s="262"/>
      <c r="F296" s="331" t="n">
        <v>0.2</v>
      </c>
      <c r="G296" s="333" t="n">
        <v>644.9625</v>
      </c>
      <c r="H296" s="333" t="n">
        <f aca="false">A296*G296*(1-H266/100)</f>
        <v>3869.775</v>
      </c>
      <c r="I296" s="334" t="n">
        <v>477.75</v>
      </c>
      <c r="J296" s="334" t="n">
        <f aca="false">(A296*I296)/J266*K266</f>
        <v>2866.5</v>
      </c>
      <c r="K296" s="335" t="n">
        <f aca="false">H296-J296</f>
        <v>1003.275</v>
      </c>
      <c r="L296" s="330"/>
      <c r="M296" s="262"/>
      <c r="N296" s="262" t="n">
        <v>477.75</v>
      </c>
      <c r="O296" s="262" t="n">
        <v>4.9</v>
      </c>
      <c r="P296" s="262" t="n">
        <v>720</v>
      </c>
      <c r="Q296" s="262" t="n">
        <v>644.9625</v>
      </c>
      <c r="R296" s="331" t="n">
        <f aca="false">A296*F296</f>
        <v>1.2</v>
      </c>
    </row>
    <row r="297" s="1" customFormat="true" ht="12.75" hidden="false" customHeight="false" outlineLevel="0" collapsed="false">
      <c r="A297" s="262" t="n">
        <v>15</v>
      </c>
      <c r="B297" s="332" t="s">
        <v>6004</v>
      </c>
      <c r="C297" s="332" t="s">
        <v>6005</v>
      </c>
      <c r="D297" s="332" t="s">
        <v>2817</v>
      </c>
      <c r="E297" s="262"/>
      <c r="F297" s="331" t="n">
        <v>0.03</v>
      </c>
      <c r="G297" s="333" t="n">
        <v>61.425</v>
      </c>
      <c r="H297" s="333" t="n">
        <f aca="false">A297*G297*(1-H266/100)</f>
        <v>921.375</v>
      </c>
      <c r="I297" s="334" t="n">
        <v>34.125</v>
      </c>
      <c r="J297" s="334" t="n">
        <f aca="false">(A297*I297)/J266*K266</f>
        <v>511.875</v>
      </c>
      <c r="K297" s="335" t="n">
        <f aca="false">H297-J297</f>
        <v>409.5</v>
      </c>
      <c r="L297" s="330"/>
      <c r="M297" s="262"/>
      <c r="N297" s="262" t="n">
        <v>34.125</v>
      </c>
      <c r="O297" s="262" t="n">
        <v>0.35</v>
      </c>
      <c r="P297" s="262" t="n">
        <v>60</v>
      </c>
      <c r="Q297" s="262" t="n">
        <v>61.425</v>
      </c>
      <c r="R297" s="331" t="n">
        <f aca="false">A297*F297</f>
        <v>0.45</v>
      </c>
    </row>
    <row r="298" s="1" customFormat="true" ht="12.75" hidden="false" customHeight="false" outlineLevel="0" collapsed="false">
      <c r="A298" s="262" t="n">
        <v>15</v>
      </c>
      <c r="B298" s="332" t="s">
        <v>6006</v>
      </c>
      <c r="C298" s="332" t="s">
        <v>6005</v>
      </c>
      <c r="D298" s="332" t="s">
        <v>3039</v>
      </c>
      <c r="E298" s="262"/>
      <c r="F298" s="331" t="n">
        <v>0.05</v>
      </c>
      <c r="G298" s="333" t="n">
        <v>71.955</v>
      </c>
      <c r="H298" s="333" t="n">
        <f aca="false">A298*G298*(1-H266/100)</f>
        <v>1079.325</v>
      </c>
      <c r="I298" s="334" t="n">
        <v>39.975</v>
      </c>
      <c r="J298" s="334" t="n">
        <f aca="false">(A298*I298)/J266*K266</f>
        <v>599.625</v>
      </c>
      <c r="K298" s="335" t="n">
        <f aca="false">H298-J298</f>
        <v>479.7</v>
      </c>
      <c r="L298" s="330"/>
      <c r="M298" s="262"/>
      <c r="N298" s="262" t="n">
        <v>39.975</v>
      </c>
      <c r="O298" s="262" t="n">
        <v>0.41</v>
      </c>
      <c r="P298" s="262" t="n">
        <v>70</v>
      </c>
      <c r="Q298" s="262" t="n">
        <v>71.955</v>
      </c>
      <c r="R298" s="331" t="n">
        <f aca="false">A298*F298</f>
        <v>0.75</v>
      </c>
    </row>
    <row r="299" s="1" customFormat="true" ht="12.75" hidden="false" customHeight="false" outlineLevel="0" collapsed="false">
      <c r="A299" s="262" t="n">
        <v>15</v>
      </c>
      <c r="B299" s="332" t="s">
        <v>6007</v>
      </c>
      <c r="C299" s="332" t="s">
        <v>6005</v>
      </c>
      <c r="D299" s="332" t="s">
        <v>2398</v>
      </c>
      <c r="E299" s="262"/>
      <c r="F299" s="331" t="n">
        <v>0.03</v>
      </c>
      <c r="G299" s="333" t="n">
        <v>105.3</v>
      </c>
      <c r="H299" s="333" t="n">
        <f aca="false">A299*G299*(1-H266/100)</f>
        <v>1579.5</v>
      </c>
      <c r="I299" s="334" t="n">
        <v>58.5</v>
      </c>
      <c r="J299" s="334" t="n">
        <f aca="false">(A299*I299)/J266*K266</f>
        <v>877.5</v>
      </c>
      <c r="K299" s="335" t="n">
        <f aca="false">H299-J299</f>
        <v>702</v>
      </c>
      <c r="L299" s="330"/>
      <c r="M299" s="262"/>
      <c r="N299" s="262" t="n">
        <v>58.5</v>
      </c>
      <c r="O299" s="262" t="n">
        <v>0.5</v>
      </c>
      <c r="P299" s="262" t="n">
        <v>100</v>
      </c>
      <c r="Q299" s="262" t="n">
        <v>105.3</v>
      </c>
      <c r="R299" s="331" t="n">
        <f aca="false">A299*F299</f>
        <v>0.45</v>
      </c>
    </row>
    <row r="300" s="1" customFormat="true" ht="12.75" hidden="false" customHeight="false" outlineLevel="0" collapsed="false">
      <c r="A300" s="262" t="n">
        <v>15</v>
      </c>
      <c r="B300" s="332" t="s">
        <v>6008</v>
      </c>
      <c r="C300" s="332" t="s">
        <v>6005</v>
      </c>
      <c r="D300" s="332" t="s">
        <v>2400</v>
      </c>
      <c r="E300" s="262"/>
      <c r="F300" s="331" t="n">
        <v>0.06</v>
      </c>
      <c r="G300" s="333" t="n">
        <v>82.485</v>
      </c>
      <c r="H300" s="333" t="n">
        <f aca="false">A300*G300*(1-H266/100)</f>
        <v>1237.275</v>
      </c>
      <c r="I300" s="334" t="n">
        <v>45.825</v>
      </c>
      <c r="J300" s="334" t="n">
        <f aca="false">(A300*I300)/J266*K266</f>
        <v>687.375</v>
      </c>
      <c r="K300" s="335" t="n">
        <f aca="false">H300-J300</f>
        <v>549.9</v>
      </c>
      <c r="L300" s="330"/>
      <c r="M300" s="262"/>
      <c r="N300" s="262" t="n">
        <v>45.825</v>
      </c>
      <c r="O300" s="262" t="n">
        <v>0.47</v>
      </c>
      <c r="P300" s="262" t="n">
        <v>80</v>
      </c>
      <c r="Q300" s="262" t="n">
        <v>82.485</v>
      </c>
      <c r="R300" s="331" t="n">
        <f aca="false">A300*F300</f>
        <v>0.9</v>
      </c>
    </row>
    <row r="301" s="1" customFormat="true" ht="12.75" hidden="false" customHeight="false" outlineLevel="0" collapsed="false">
      <c r="A301" s="262" t="n">
        <v>15</v>
      </c>
      <c r="B301" s="332" t="s">
        <v>368</v>
      </c>
      <c r="C301" s="332" t="s">
        <v>1680</v>
      </c>
      <c r="D301" s="332" t="s">
        <v>1905</v>
      </c>
      <c r="E301" s="262"/>
      <c r="F301" s="331" t="n">
        <v>0.02</v>
      </c>
      <c r="G301" s="333" t="n">
        <v>114.66</v>
      </c>
      <c r="H301" s="333" t="n">
        <f aca="false">A301*G301*(1-H266/100)</f>
        <v>1719.9</v>
      </c>
      <c r="I301" s="334" t="n">
        <v>95.55</v>
      </c>
      <c r="J301" s="334" t="n">
        <f aca="false">(A301*I301)/J266*K266</f>
        <v>1433.25</v>
      </c>
      <c r="K301" s="335" t="n">
        <f aca="false">H301-J301</f>
        <v>286.65</v>
      </c>
      <c r="L301" s="330"/>
      <c r="M301" s="262"/>
      <c r="N301" s="262" t="n">
        <v>95.55</v>
      </c>
      <c r="O301" s="262" t="n">
        <v>1.05</v>
      </c>
      <c r="P301" s="262" t="n">
        <v>150</v>
      </c>
      <c r="Q301" s="262" t="n">
        <v>114.66</v>
      </c>
      <c r="R301" s="331" t="n">
        <f aca="false">A301*F301</f>
        <v>0.3</v>
      </c>
    </row>
    <row r="302" s="1" customFormat="true" ht="12.75" hidden="false" customHeight="false" outlineLevel="0" collapsed="false">
      <c r="A302" s="262" t="n">
        <v>15</v>
      </c>
      <c r="B302" s="332" t="s">
        <v>1906</v>
      </c>
      <c r="C302" s="332" t="s">
        <v>1907</v>
      </c>
      <c r="D302" s="332" t="s">
        <v>1908</v>
      </c>
      <c r="E302" s="262"/>
      <c r="F302" s="331"/>
      <c r="G302" s="333" t="n">
        <v>113.022</v>
      </c>
      <c r="H302" s="333" t="n">
        <f aca="false">A302*G302*(1-H266/100)</f>
        <v>1695.33</v>
      </c>
      <c r="I302" s="334" t="n">
        <v>83.72</v>
      </c>
      <c r="J302" s="334" t="n">
        <f aca="false">(A302*I302)/J266*K266</f>
        <v>1255.8</v>
      </c>
      <c r="K302" s="335" t="n">
        <f aca="false">H302-J302</f>
        <v>439.53</v>
      </c>
      <c r="L302" s="330"/>
      <c r="M302" s="262"/>
      <c r="N302" s="262" t="n">
        <v>83.72</v>
      </c>
      <c r="O302" s="262" t="n">
        <v>0.92</v>
      </c>
      <c r="P302" s="262" t="n">
        <v>130</v>
      </c>
      <c r="Q302" s="262" t="n">
        <v>113.022</v>
      </c>
      <c r="R302" s="331" t="n">
        <f aca="false">A302*F302</f>
        <v>0</v>
      </c>
    </row>
    <row r="303" s="1" customFormat="true" ht="12.75" hidden="false" customHeight="false" outlineLevel="0" collapsed="false">
      <c r="A303" s="336" t="n">
        <f aca="false">SUM(A267:A292)</f>
        <v>71</v>
      </c>
      <c r="B303" s="336" t="s">
        <v>377</v>
      </c>
      <c r="C303" s="336"/>
      <c r="D303" s="336"/>
      <c r="E303" s="336"/>
      <c r="F303" s="337" t="n">
        <f aca="false">R303</f>
        <v>165.6536</v>
      </c>
      <c r="G303" s="338"/>
      <c r="H303" s="339" t="n">
        <f aca="false">SUM(H267:H292)</f>
        <v>79064.8265</v>
      </c>
      <c r="I303" s="340"/>
      <c r="J303" s="341" t="n">
        <f aca="false">SUM(J267:J292)</f>
        <v>59396.8567</v>
      </c>
      <c r="K303" s="335" t="n">
        <f aca="false">SUM(K267:K292)</f>
        <v>19667.9698</v>
      </c>
      <c r="L303" s="330"/>
      <c r="M303" s="262"/>
      <c r="N303" s="262"/>
      <c r="O303" s="262"/>
      <c r="P303" s="262"/>
      <c r="Q303" s="262"/>
      <c r="R303" s="331" t="n">
        <f aca="false">SUM(R267:R292)</f>
        <v>165.6536</v>
      </c>
    </row>
    <row r="304" s="1" customFormat="true" ht="12.75" hidden="false" customHeight="false" outlineLevel="0" collapsed="false">
      <c r="A304" s="262"/>
      <c r="B304" s="272" t="s">
        <v>914</v>
      </c>
      <c r="C304" s="342"/>
      <c r="D304" s="342"/>
      <c r="E304" s="262"/>
      <c r="F304" s="262"/>
      <c r="G304" s="333"/>
      <c r="H304" s="343" t="n">
        <v>0</v>
      </c>
      <c r="I304" s="344" t="n">
        <f aca="false">K305/J305</f>
        <v>0.331128125168954</v>
      </c>
      <c r="J304" s="345"/>
      <c r="K304" s="335"/>
      <c r="L304" s="330"/>
      <c r="M304" s="262"/>
      <c r="N304" s="262"/>
      <c r="O304" s="262"/>
      <c r="P304" s="262"/>
      <c r="Q304" s="262"/>
      <c r="R304" s="331"/>
    </row>
    <row r="305" s="1" customFormat="true" ht="13.5" hidden="false" customHeight="false" outlineLevel="0" collapsed="false">
      <c r="A305" s="346"/>
      <c r="B305" s="346" t="s">
        <v>915</v>
      </c>
      <c r="C305" s="346"/>
      <c r="D305" s="346"/>
      <c r="E305" s="346"/>
      <c r="F305" s="347"/>
      <c r="G305" s="348"/>
      <c r="H305" s="349" t="n">
        <f aca="false">SUM(H303:H304)</f>
        <v>79064.8265</v>
      </c>
      <c r="I305" s="350" t="n">
        <f aca="false">K305/H305</f>
        <v>0.248757515454739</v>
      </c>
      <c r="J305" s="351" t="n">
        <f aca="false">SUM(J303:J304)</f>
        <v>59396.8567</v>
      </c>
      <c r="K305" s="352" t="n">
        <f aca="false">H305-J305</f>
        <v>19667.9698</v>
      </c>
      <c r="L305" s="330"/>
      <c r="M305" s="262"/>
      <c r="N305" s="262"/>
      <c r="O305" s="262"/>
      <c r="P305" s="262"/>
      <c r="Q305" s="262"/>
      <c r="R305" s="331"/>
    </row>
    <row r="306" s="1" customFormat="true" ht="13.5" hidden="false" customHeight="false" outlineLevel="0" collapsed="false">
      <c r="A306" s="262"/>
      <c r="B306" s="332"/>
      <c r="C306" s="342"/>
      <c r="D306" s="342"/>
      <c r="E306" s="262"/>
      <c r="F306" s="262"/>
      <c r="G306" s="262"/>
      <c r="H306" s="262"/>
      <c r="I306" s="354"/>
      <c r="J306" s="354"/>
      <c r="K306" s="355"/>
      <c r="L306" s="330"/>
      <c r="M306" s="262"/>
      <c r="N306" s="262"/>
      <c r="O306" s="262"/>
      <c r="P306" s="262"/>
      <c r="Q306" s="262"/>
      <c r="R306" s="331"/>
    </row>
    <row r="307" s="1" customFormat="true" ht="13.5" hidden="false" customHeight="false" outlineLevel="0" collapsed="false">
      <c r="A307" s="322"/>
      <c r="B307" s="323" t="s">
        <v>6212</v>
      </c>
      <c r="C307" s="324"/>
      <c r="D307" s="325" t="n">
        <v>42083</v>
      </c>
      <c r="E307" s="322"/>
      <c r="F307" s="322" t="s">
        <v>6213</v>
      </c>
      <c r="G307" s="324"/>
      <c r="H307" s="326" t="n">
        <v>0</v>
      </c>
      <c r="I307" s="327" t="s">
        <v>358</v>
      </c>
      <c r="J307" s="328" t="n">
        <v>65</v>
      </c>
      <c r="K307" s="329" t="n">
        <v>65</v>
      </c>
      <c r="L307" s="330"/>
      <c r="M307" s="262"/>
      <c r="N307" s="262"/>
      <c r="O307" s="262"/>
      <c r="P307" s="262"/>
      <c r="Q307" s="262"/>
      <c r="R307" s="331"/>
    </row>
    <row r="308" s="1" customFormat="true" ht="12.75" hidden="false" customHeight="false" outlineLevel="0" collapsed="false">
      <c r="A308" s="262" t="n">
        <v>2</v>
      </c>
      <c r="B308" s="332" t="s">
        <v>6248</v>
      </c>
      <c r="C308" s="332" t="s">
        <v>1550</v>
      </c>
      <c r="D308" s="332" t="s">
        <v>2982</v>
      </c>
      <c r="E308" s="262"/>
      <c r="F308" s="331" t="n">
        <v>0.87</v>
      </c>
      <c r="G308" s="333" t="n">
        <v>671.6824</v>
      </c>
      <c r="H308" s="333" t="n">
        <f aca="false">A308*G308*(1-H307/100)</f>
        <v>1343.3648</v>
      </c>
      <c r="I308" s="334" t="n">
        <v>497.5425</v>
      </c>
      <c r="J308" s="334" t="n">
        <f aca="false">(A308*I308)/J307*K307</f>
        <v>995.085</v>
      </c>
      <c r="K308" s="335" t="n">
        <f aca="false">H308-J308</f>
        <v>348.2798</v>
      </c>
      <c r="L308" s="330"/>
      <c r="M308" s="262"/>
      <c r="N308" s="262" t="n">
        <v>497.5425</v>
      </c>
      <c r="O308" s="262" t="n">
        <v>5.67</v>
      </c>
      <c r="P308" s="262" t="n">
        <v>750</v>
      </c>
      <c r="Q308" s="262" t="n">
        <v>671.6824</v>
      </c>
      <c r="R308" s="331" t="n">
        <f aca="false">A308*F308</f>
        <v>1.74</v>
      </c>
    </row>
    <row r="309" s="1" customFormat="true" ht="12.75" hidden="false" customHeight="false" outlineLevel="0" collapsed="false">
      <c r="A309" s="262" t="n">
        <v>1</v>
      </c>
      <c r="B309" s="332" t="s">
        <v>5993</v>
      </c>
      <c r="C309" s="332" t="s">
        <v>1794</v>
      </c>
      <c r="D309" s="332" t="s">
        <v>5994</v>
      </c>
      <c r="E309" s="262"/>
      <c r="F309" s="331" t="n">
        <v>3.3</v>
      </c>
      <c r="G309" s="333" t="n">
        <v>2010.3086</v>
      </c>
      <c r="H309" s="333" t="n">
        <f aca="false">A309*G309*(1-H307/100)</f>
        <v>2010.3086</v>
      </c>
      <c r="I309" s="334" t="n">
        <v>1489.1175</v>
      </c>
      <c r="J309" s="334" t="n">
        <f aca="false">(A309*I309)/J307*K307</f>
        <v>1489.1175</v>
      </c>
      <c r="K309" s="335" t="n">
        <f aca="false">H309-J309</f>
        <v>521.1911</v>
      </c>
      <c r="L309" s="330"/>
      <c r="M309" s="262"/>
      <c r="N309" s="262" t="n">
        <v>1489.1175</v>
      </c>
      <c r="O309" s="262" t="n">
        <v>16.97</v>
      </c>
      <c r="P309" s="262" t="n">
        <v>2230</v>
      </c>
      <c r="Q309" s="262" t="n">
        <v>2010.3086</v>
      </c>
      <c r="R309" s="331" t="n">
        <f aca="false">A309*F309</f>
        <v>3.3</v>
      </c>
    </row>
    <row r="310" s="1" customFormat="true" ht="12.75" hidden="false" customHeight="false" outlineLevel="0" collapsed="false">
      <c r="A310" s="262"/>
      <c r="B310" s="332" t="s">
        <v>6249</v>
      </c>
      <c r="C310" s="332" t="s">
        <v>1365</v>
      </c>
      <c r="D310" s="332"/>
      <c r="E310" s="262"/>
      <c r="F310" s="331"/>
      <c r="G310" s="333"/>
      <c r="H310" s="333" t="n">
        <f aca="false">A310*G310*(1-H307/100)</f>
        <v>0</v>
      </c>
      <c r="I310" s="334" t="n">
        <v>709.02</v>
      </c>
      <c r="J310" s="334" t="n">
        <f aca="false">(A310*I310)/J307*K307</f>
        <v>0</v>
      </c>
      <c r="K310" s="335" t="n">
        <f aca="false">H310-J310</f>
        <v>0</v>
      </c>
      <c r="L310" s="330"/>
      <c r="M310" s="262"/>
      <c r="N310" s="262" t="n">
        <v>709.02</v>
      </c>
      <c r="O310" s="262" t="n">
        <v>8.08</v>
      </c>
      <c r="P310" s="262" t="n">
        <v>1060</v>
      </c>
      <c r="Q310" s="262" t="n">
        <v>922</v>
      </c>
      <c r="R310" s="331" t="n">
        <f aca="false">A310*F310</f>
        <v>0</v>
      </c>
    </row>
    <row r="311" s="1" customFormat="true" ht="12.75" hidden="false" customHeight="false" outlineLevel="0" collapsed="false">
      <c r="A311" s="262"/>
      <c r="B311" s="332" t="s">
        <v>6250</v>
      </c>
      <c r="C311" s="332" t="s">
        <v>1365</v>
      </c>
      <c r="D311" s="332"/>
      <c r="E311" s="262"/>
      <c r="F311" s="331"/>
      <c r="G311" s="333"/>
      <c r="H311" s="333" t="n">
        <f aca="false">A311*G311*(1-H307/100)</f>
        <v>0</v>
      </c>
      <c r="I311" s="334" t="n">
        <v>315.9</v>
      </c>
      <c r="J311" s="334" t="n">
        <f aca="false">(A311*I311)/J307*K307</f>
        <v>0</v>
      </c>
      <c r="K311" s="335" t="n">
        <f aca="false">H311-J311</f>
        <v>0</v>
      </c>
      <c r="L311" s="330"/>
      <c r="M311" s="262"/>
      <c r="N311" s="262" t="n">
        <v>315.9</v>
      </c>
      <c r="O311" s="262" t="n">
        <v>3.6</v>
      </c>
      <c r="P311" s="262" t="n">
        <v>600</v>
      </c>
      <c r="Q311" s="262" t="n">
        <v>411</v>
      </c>
      <c r="R311" s="331" t="n">
        <f aca="false">A311*F311</f>
        <v>0</v>
      </c>
    </row>
    <row r="312" s="1" customFormat="true" ht="12.75" hidden="false" customHeight="false" outlineLevel="0" collapsed="false">
      <c r="A312" s="336" t="n">
        <f aca="false">SUM(A308:A311)</f>
        <v>3</v>
      </c>
      <c r="B312" s="336" t="s">
        <v>377</v>
      </c>
      <c r="C312" s="336"/>
      <c r="D312" s="336"/>
      <c r="E312" s="336"/>
      <c r="F312" s="337" t="n">
        <f aca="false">R312</f>
        <v>5.04</v>
      </c>
      <c r="G312" s="338"/>
      <c r="H312" s="339" t="n">
        <f aca="false">SUM(H308:H311)</f>
        <v>3353.6734</v>
      </c>
      <c r="I312" s="340"/>
      <c r="J312" s="341" t="n">
        <f aca="false">SUM(J308:J311)</f>
        <v>2484.2025</v>
      </c>
      <c r="K312" s="335" t="n">
        <f aca="false">SUM(K308:K311)</f>
        <v>869.4709</v>
      </c>
      <c r="L312" s="330"/>
      <c r="M312" s="262"/>
      <c r="N312" s="262"/>
      <c r="O312" s="262"/>
      <c r="P312" s="262"/>
      <c r="Q312" s="262"/>
      <c r="R312" s="331" t="n">
        <f aca="false">SUM(R308:R311)</f>
        <v>5.04</v>
      </c>
    </row>
    <row r="313" s="1" customFormat="true" ht="12.75" hidden="false" customHeight="false" outlineLevel="0" collapsed="false">
      <c r="A313" s="262"/>
      <c r="B313" s="272" t="s">
        <v>914</v>
      </c>
      <c r="C313" s="342"/>
      <c r="D313" s="342"/>
      <c r="E313" s="262"/>
      <c r="F313" s="262"/>
      <c r="G313" s="333"/>
      <c r="H313" s="343" t="n">
        <v>0</v>
      </c>
      <c r="I313" s="344" t="n">
        <f aca="false">K314/J314</f>
        <v>0.350000010063592</v>
      </c>
      <c r="J313" s="345"/>
      <c r="K313" s="335"/>
      <c r="L313" s="330"/>
      <c r="M313" s="262"/>
      <c r="N313" s="262"/>
      <c r="O313" s="262"/>
      <c r="P313" s="262"/>
      <c r="Q313" s="262"/>
      <c r="R313" s="331"/>
    </row>
    <row r="314" s="1" customFormat="true" ht="13.5" hidden="false" customHeight="false" outlineLevel="0" collapsed="false">
      <c r="A314" s="346"/>
      <c r="B314" s="346" t="s">
        <v>915</v>
      </c>
      <c r="C314" s="346"/>
      <c r="D314" s="346"/>
      <c r="E314" s="346"/>
      <c r="F314" s="347"/>
      <c r="G314" s="348"/>
      <c r="H314" s="349" t="n">
        <f aca="false">SUM(H312:H313)</f>
        <v>3353.6734</v>
      </c>
      <c r="I314" s="350" t="n">
        <f aca="false">K314/H314</f>
        <v>0.25925926478112</v>
      </c>
      <c r="J314" s="351" t="n">
        <f aca="false">SUM(J312:J313)</f>
        <v>2484.2025</v>
      </c>
      <c r="K314" s="352" t="n">
        <f aca="false">H314-J314</f>
        <v>869.4709</v>
      </c>
      <c r="L314" s="330"/>
      <c r="M314" s="262"/>
      <c r="N314" s="262"/>
      <c r="O314" s="262"/>
      <c r="P314" s="262"/>
      <c r="Q314" s="262"/>
      <c r="R314" s="331"/>
    </row>
    <row r="315" s="1" customFormat="true" ht="13.5" hidden="false" customHeight="false" outlineLevel="0" collapsed="false">
      <c r="A315" s="262"/>
      <c r="B315" s="332"/>
      <c r="C315" s="342"/>
      <c r="D315" s="342"/>
      <c r="E315" s="262"/>
      <c r="F315" s="262"/>
      <c r="G315" s="262"/>
      <c r="H315" s="262"/>
      <c r="I315" s="354"/>
      <c r="J315" s="354"/>
      <c r="K315" s="355"/>
      <c r="L315" s="330"/>
      <c r="M315" s="262"/>
      <c r="N315" s="262"/>
      <c r="O315" s="262"/>
      <c r="P315" s="262"/>
      <c r="Q315" s="262"/>
      <c r="R315" s="331"/>
    </row>
    <row r="316" s="1" customFormat="true" ht="13.5" hidden="false" customHeight="false" outlineLevel="0" collapsed="false">
      <c r="A316" s="322"/>
      <c r="B316" s="323" t="s">
        <v>6212</v>
      </c>
      <c r="C316" s="324"/>
      <c r="D316" s="325" t="n">
        <v>42089</v>
      </c>
      <c r="E316" s="322"/>
      <c r="F316" s="322" t="s">
        <v>6251</v>
      </c>
      <c r="G316" s="324"/>
      <c r="H316" s="326" t="n">
        <v>0</v>
      </c>
      <c r="I316" s="327" t="s">
        <v>358</v>
      </c>
      <c r="J316" s="328" t="n">
        <v>63</v>
      </c>
      <c r="K316" s="329" t="n">
        <v>60.5</v>
      </c>
      <c r="L316" s="330"/>
      <c r="M316" s="262"/>
      <c r="N316" s="262"/>
      <c r="O316" s="262"/>
      <c r="P316" s="262"/>
      <c r="Q316" s="262"/>
      <c r="R316" s="331"/>
    </row>
    <row r="317" s="1" customFormat="true" ht="12.75" hidden="false" customHeight="false" outlineLevel="0" collapsed="false">
      <c r="A317" s="262" t="n">
        <v>10</v>
      </c>
      <c r="B317" s="332" t="s">
        <v>1219</v>
      </c>
      <c r="C317" s="332" t="s">
        <v>830</v>
      </c>
      <c r="D317" s="332" t="s">
        <v>1220</v>
      </c>
      <c r="E317" s="262"/>
      <c r="F317" s="331" t="n">
        <v>2.5</v>
      </c>
      <c r="G317" s="333" t="n">
        <v>522.585</v>
      </c>
      <c r="H317" s="333" t="n">
        <f aca="false">A317*G317*(1-H316/100)</f>
        <v>5225.85</v>
      </c>
      <c r="I317" s="334" t="n">
        <v>348.39</v>
      </c>
      <c r="J317" s="334" t="n">
        <f aca="false">(A317*I317)/J316*K316</f>
        <v>3345.65</v>
      </c>
      <c r="K317" s="335" t="n">
        <f aca="false">H317-J317</f>
        <v>1880.2</v>
      </c>
      <c r="L317" s="330"/>
      <c r="M317" s="262"/>
      <c r="N317" s="262" t="n">
        <v>348.39</v>
      </c>
      <c r="O317" s="262" t="n">
        <v>3.95</v>
      </c>
      <c r="P317" s="262" t="n">
        <v>522.585</v>
      </c>
      <c r="Q317" s="262" t="n">
        <v>522.585</v>
      </c>
      <c r="R317" s="331" t="n">
        <f aca="false">A317*F317</f>
        <v>25</v>
      </c>
    </row>
    <row r="318" s="1" customFormat="true" ht="12.75" hidden="false" customHeight="false" outlineLevel="0" collapsed="false">
      <c r="A318" s="262" t="n">
        <v>10</v>
      </c>
      <c r="B318" s="332" t="s">
        <v>6252</v>
      </c>
      <c r="C318" s="332" t="s">
        <v>1048</v>
      </c>
      <c r="D318" s="332" t="s">
        <v>6253</v>
      </c>
      <c r="E318" s="262"/>
      <c r="F318" s="331" t="n">
        <v>3.3</v>
      </c>
      <c r="G318" s="333" t="n">
        <v>659.736</v>
      </c>
      <c r="H318" s="333" t="n">
        <f aca="false">A318*G318*(1-H316/100)</f>
        <v>6597.36</v>
      </c>
      <c r="I318" s="334" t="n">
        <v>599.76</v>
      </c>
      <c r="J318" s="334" t="n">
        <f aca="false">(A318*I318)/J316*K316</f>
        <v>5759.6</v>
      </c>
      <c r="K318" s="335" t="n">
        <f aca="false">H318-J318</f>
        <v>837.759999999999</v>
      </c>
      <c r="L318" s="330"/>
      <c r="M318" s="262"/>
      <c r="N318" s="262" t="n">
        <v>599.76</v>
      </c>
      <c r="O318" s="262" t="n">
        <v>6.8</v>
      </c>
      <c r="P318" s="262" t="n">
        <v>899.64</v>
      </c>
      <c r="Q318" s="262" t="n">
        <v>659.736</v>
      </c>
      <c r="R318" s="331" t="n">
        <f aca="false">A318*F318</f>
        <v>33</v>
      </c>
    </row>
    <row r="319" s="1" customFormat="true" ht="12.75" hidden="false" customHeight="false" outlineLevel="0" collapsed="false">
      <c r="A319" s="262" t="n">
        <v>30</v>
      </c>
      <c r="B319" s="332" t="s">
        <v>1100</v>
      </c>
      <c r="C319" s="332" t="s">
        <v>1101</v>
      </c>
      <c r="D319" s="332" t="s">
        <v>1102</v>
      </c>
      <c r="E319" s="262"/>
      <c r="F319" s="331"/>
      <c r="G319" s="333" t="n">
        <v>57.33</v>
      </c>
      <c r="H319" s="333" t="n">
        <f aca="false">A319*G319*(1-H316/100)</f>
        <v>1719.9</v>
      </c>
      <c r="I319" s="334" t="n">
        <v>45.864</v>
      </c>
      <c r="J319" s="334" t="n">
        <f aca="false">(A319*I319)/J316*K316</f>
        <v>1321.32</v>
      </c>
      <c r="K319" s="335" t="n">
        <f aca="false">H319-J319</f>
        <v>398.58</v>
      </c>
      <c r="L319" s="330"/>
      <c r="M319" s="262"/>
      <c r="N319" s="262" t="n">
        <v>45.864</v>
      </c>
      <c r="O319" s="262" t="n">
        <v>0.52</v>
      </c>
      <c r="P319" s="262" t="n">
        <v>45</v>
      </c>
      <c r="Q319" s="262" t="n">
        <v>57.33</v>
      </c>
      <c r="R319" s="331" t="n">
        <f aca="false">A319*F319</f>
        <v>0</v>
      </c>
    </row>
    <row r="320" s="1" customFormat="true" ht="12.75" hidden="false" customHeight="false" outlineLevel="0" collapsed="false">
      <c r="A320" s="262" t="n">
        <v>30</v>
      </c>
      <c r="B320" s="332" t="s">
        <v>1103</v>
      </c>
      <c r="C320" s="332" t="s">
        <v>1104</v>
      </c>
      <c r="D320" s="332" t="s">
        <v>1141</v>
      </c>
      <c r="E320" s="262"/>
      <c r="F320" s="331"/>
      <c r="G320" s="333" t="n">
        <v>24.0786</v>
      </c>
      <c r="H320" s="333" t="n">
        <f aca="false">A320*G320*(1-H316/100)</f>
        <v>722.358</v>
      </c>
      <c r="I320" s="334" t="n">
        <v>18.522</v>
      </c>
      <c r="J320" s="334" t="n">
        <f aca="false">(A320*I320)/J316*K316</f>
        <v>533.61</v>
      </c>
      <c r="K320" s="335" t="n">
        <f aca="false">H320-J320</f>
        <v>188.748</v>
      </c>
      <c r="L320" s="330"/>
      <c r="M320" s="262"/>
      <c r="N320" s="262" t="n">
        <v>18.522</v>
      </c>
      <c r="O320" s="262" t="n">
        <v>0.21</v>
      </c>
      <c r="P320" s="262" t="n">
        <v>20</v>
      </c>
      <c r="Q320" s="262" t="n">
        <v>24.0786</v>
      </c>
      <c r="R320" s="331" t="n">
        <f aca="false">A320*F320</f>
        <v>0</v>
      </c>
    </row>
    <row r="321" s="1" customFormat="true" ht="12.75" hidden="false" customHeight="false" outlineLevel="0" collapsed="false">
      <c r="A321" s="262" t="n">
        <v>4</v>
      </c>
      <c r="B321" s="332" t="s">
        <v>6254</v>
      </c>
      <c r="C321" s="332" t="s">
        <v>6255</v>
      </c>
      <c r="D321" s="332" t="s">
        <v>6256</v>
      </c>
      <c r="E321" s="262"/>
      <c r="F321" s="331"/>
      <c r="G321" s="333" t="n">
        <v>4253.2062</v>
      </c>
      <c r="H321" s="333" t="n">
        <f aca="false">A321*G321*(1-H316/100)</f>
        <v>17012.8248</v>
      </c>
      <c r="I321" s="334" t="n">
        <v>3698.4402</v>
      </c>
      <c r="J321" s="334" t="n">
        <f aca="false">(A321*I321)/J316*K316</f>
        <v>14206.7068</v>
      </c>
      <c r="K321" s="335" t="n">
        <f aca="false">H321-J321</f>
        <v>2806.118</v>
      </c>
      <c r="L321" s="330"/>
      <c r="M321" s="262"/>
      <c r="N321" s="262" t="n">
        <v>3698.4402</v>
      </c>
      <c r="O321" s="262" t="n">
        <v>43.81</v>
      </c>
      <c r="P321" s="262" t="n">
        <v>5547.6603</v>
      </c>
      <c r="Q321" s="262" t="n">
        <v>4253.2062</v>
      </c>
      <c r="R321" s="331" t="n">
        <f aca="false">A321*F321</f>
        <v>0</v>
      </c>
    </row>
    <row r="322" s="1" customFormat="true" ht="12.75" hidden="false" customHeight="false" outlineLevel="0" collapsed="false">
      <c r="A322" s="262" t="n">
        <v>2</v>
      </c>
      <c r="B322" s="332" t="s">
        <v>6257</v>
      </c>
      <c r="C322" s="332" t="s">
        <v>6258</v>
      </c>
      <c r="D322" s="332" t="s">
        <v>6259</v>
      </c>
      <c r="E322" s="262"/>
      <c r="F322" s="331" t="n">
        <v>0.59</v>
      </c>
      <c r="G322" s="333" t="n">
        <v>142.884</v>
      </c>
      <c r="H322" s="333" t="n">
        <f aca="false">A322*G322*(1-H316/100)</f>
        <v>285.768</v>
      </c>
      <c r="I322" s="334" t="n">
        <v>102.06</v>
      </c>
      <c r="J322" s="334" t="n">
        <f aca="false">(A322*I322)/J316*K316</f>
        <v>196.02</v>
      </c>
      <c r="K322" s="335" t="n">
        <f aca="false">H322-J322</f>
        <v>89.748</v>
      </c>
      <c r="L322" s="330"/>
      <c r="M322" s="262"/>
      <c r="N322" s="262" t="n">
        <v>102.06</v>
      </c>
      <c r="O322" s="262" t="n">
        <v>1.2</v>
      </c>
      <c r="P322" s="262" t="n">
        <v>190</v>
      </c>
      <c r="Q322" s="262" t="n">
        <v>142.884</v>
      </c>
      <c r="R322" s="331" t="n">
        <f aca="false">A322*F322</f>
        <v>1.18</v>
      </c>
    </row>
    <row r="323" s="1" customFormat="true" ht="12.75" hidden="false" customHeight="false" outlineLevel="0" collapsed="false">
      <c r="A323" s="262" t="n">
        <v>2</v>
      </c>
      <c r="B323" s="332" t="s">
        <v>3677</v>
      </c>
      <c r="C323" s="332" t="s">
        <v>2295</v>
      </c>
      <c r="D323" s="332" t="s">
        <v>3678</v>
      </c>
      <c r="E323" s="262"/>
      <c r="F323" s="331" t="n">
        <v>1.44</v>
      </c>
      <c r="G323" s="333" t="n">
        <v>1378</v>
      </c>
      <c r="H323" s="333" t="n">
        <f aca="false">A323*G323*(1-H316/100)</f>
        <v>2756</v>
      </c>
      <c r="I323" s="334" t="n">
        <v>1020.6</v>
      </c>
      <c r="J323" s="334" t="n">
        <f aca="false">(A323*I323)/J316*K316</f>
        <v>1960.2</v>
      </c>
      <c r="K323" s="335" t="n">
        <f aca="false">H323-J323</f>
        <v>795.8</v>
      </c>
      <c r="L323" s="330"/>
      <c r="M323" s="262"/>
      <c r="N323" s="262" t="n">
        <v>1020.6</v>
      </c>
      <c r="O323" s="262" t="n">
        <v>12</v>
      </c>
      <c r="P323" s="262" t="n">
        <v>2040</v>
      </c>
      <c r="Q323" s="262" t="n">
        <v>1378</v>
      </c>
      <c r="R323" s="331" t="n">
        <f aca="false">A323*F323</f>
        <v>2.88</v>
      </c>
    </row>
    <row r="324" s="1" customFormat="true" ht="12.75" hidden="false" customHeight="false" outlineLevel="0" collapsed="false">
      <c r="A324" s="262" t="n">
        <v>4</v>
      </c>
      <c r="B324" s="332" t="s">
        <v>6224</v>
      </c>
      <c r="C324" s="332" t="s">
        <v>4447</v>
      </c>
      <c r="D324" s="332" t="s">
        <v>6225</v>
      </c>
      <c r="E324" s="262"/>
      <c r="F324" s="331" t="n">
        <v>4.17</v>
      </c>
      <c r="G324" s="333" t="n">
        <v>1355</v>
      </c>
      <c r="H324" s="333" t="n">
        <f aca="false">A324*G324*(1-H316/100)</f>
        <v>5420</v>
      </c>
      <c r="I324" s="334" t="n">
        <v>1003.59</v>
      </c>
      <c r="J324" s="334" t="n">
        <f aca="false">(A324*I324)/J316*K316</f>
        <v>3855.06</v>
      </c>
      <c r="K324" s="335" t="n">
        <f aca="false">H324-J324</f>
        <v>1564.94</v>
      </c>
      <c r="L324" s="330"/>
      <c r="M324" s="262"/>
      <c r="N324" s="262" t="n">
        <v>1003.59</v>
      </c>
      <c r="O324" s="262" t="n">
        <v>11.8</v>
      </c>
      <c r="P324" s="262" t="n">
        <v>1810</v>
      </c>
      <c r="Q324" s="262" t="n">
        <v>1355</v>
      </c>
      <c r="R324" s="331" t="n">
        <f aca="false">A324*F324</f>
        <v>16.68</v>
      </c>
    </row>
    <row r="325" s="1" customFormat="true" ht="12.75" hidden="false" customHeight="false" outlineLevel="0" collapsed="false">
      <c r="A325" s="262" t="n">
        <v>8</v>
      </c>
      <c r="B325" s="332" t="s">
        <v>2076</v>
      </c>
      <c r="C325" s="332" t="s">
        <v>2077</v>
      </c>
      <c r="D325" s="332" t="s">
        <v>6260</v>
      </c>
      <c r="E325" s="262"/>
      <c r="F325" s="331" t="n">
        <v>1.16</v>
      </c>
      <c r="G325" s="333" t="n">
        <v>433</v>
      </c>
      <c r="H325" s="333" t="n">
        <f aca="false">A325*G325*(1-H316/100)</f>
        <v>3464</v>
      </c>
      <c r="I325" s="334" t="n">
        <v>309.582</v>
      </c>
      <c r="J325" s="334" t="n">
        <f aca="false">(A325*I325)/J316*K316</f>
        <v>2378.376</v>
      </c>
      <c r="K325" s="335" t="n">
        <f aca="false">H325-J325</f>
        <v>1085.624</v>
      </c>
      <c r="L325" s="330"/>
      <c r="M325" s="262"/>
      <c r="N325" s="262" t="n">
        <v>309.582</v>
      </c>
      <c r="O325" s="262" t="n">
        <v>3.64</v>
      </c>
      <c r="P325" s="262" t="n">
        <v>460</v>
      </c>
      <c r="Q325" s="262" t="n">
        <v>433</v>
      </c>
      <c r="R325" s="331" t="n">
        <f aca="false">A325*F325</f>
        <v>9.28</v>
      </c>
    </row>
    <row r="326" s="1" customFormat="true" ht="12.75" hidden="false" customHeight="false" outlineLevel="0" collapsed="false">
      <c r="A326" s="262" t="n">
        <v>2</v>
      </c>
      <c r="B326" s="332" t="s">
        <v>6100</v>
      </c>
      <c r="C326" s="332" t="s">
        <v>2055</v>
      </c>
      <c r="D326" s="332" t="s">
        <v>6101</v>
      </c>
      <c r="E326" s="262"/>
      <c r="F326" s="331" t="n">
        <v>1.3</v>
      </c>
      <c r="G326" s="333" t="n">
        <v>517</v>
      </c>
      <c r="H326" s="333" t="n">
        <f aca="false">A326*G326*(1-H316/100)</f>
        <v>1034</v>
      </c>
      <c r="I326" s="334" t="n">
        <v>382.725</v>
      </c>
      <c r="J326" s="334" t="n">
        <f aca="false">(A326*I326)/J316*K316</f>
        <v>735.075</v>
      </c>
      <c r="K326" s="335" t="n">
        <f aca="false">H326-J326</f>
        <v>298.925</v>
      </c>
      <c r="L326" s="330"/>
      <c r="M326" s="262"/>
      <c r="N326" s="262" t="n">
        <v>382.725</v>
      </c>
      <c r="O326" s="262" t="n">
        <v>4.5</v>
      </c>
      <c r="P326" s="262" t="n">
        <v>570</v>
      </c>
      <c r="Q326" s="262" t="n">
        <v>517</v>
      </c>
      <c r="R326" s="331" t="n">
        <f aca="false">A326*F326</f>
        <v>2.6</v>
      </c>
    </row>
    <row r="327" s="1" customFormat="true" ht="12.75" hidden="false" customHeight="false" outlineLevel="0" collapsed="false">
      <c r="A327" s="262" t="n">
        <v>2</v>
      </c>
      <c r="B327" s="332" t="s">
        <v>2519</v>
      </c>
      <c r="C327" s="332" t="s">
        <v>2520</v>
      </c>
      <c r="D327" s="332" t="s">
        <v>6261</v>
      </c>
      <c r="E327" s="262"/>
      <c r="F327" s="331" t="n">
        <v>0.633</v>
      </c>
      <c r="G327" s="333" t="n">
        <v>289</v>
      </c>
      <c r="H327" s="333" t="n">
        <f aca="false">A327*G327*(1-H316/100)</f>
        <v>578</v>
      </c>
      <c r="I327" s="334" t="n">
        <v>206.6715</v>
      </c>
      <c r="J327" s="334" t="n">
        <f aca="false">(A327*I327)/J316*K316</f>
        <v>396.9405</v>
      </c>
      <c r="K327" s="335" t="n">
        <f aca="false">H327-J327</f>
        <v>181.0595</v>
      </c>
      <c r="L327" s="330"/>
      <c r="M327" s="262"/>
      <c r="N327" s="262" t="n">
        <v>206.6715</v>
      </c>
      <c r="O327" s="262" t="n">
        <v>2.43</v>
      </c>
      <c r="P327" s="262" t="n">
        <v>350</v>
      </c>
      <c r="Q327" s="262" t="n">
        <v>289</v>
      </c>
      <c r="R327" s="331" t="n">
        <f aca="false">A327*F327</f>
        <v>1.266</v>
      </c>
    </row>
    <row r="328" s="1" customFormat="true" ht="12.75" hidden="false" customHeight="false" outlineLevel="0" collapsed="false">
      <c r="A328" s="262" t="n">
        <v>2</v>
      </c>
      <c r="B328" s="332" t="s">
        <v>6262</v>
      </c>
      <c r="C328" s="332" t="s">
        <v>2598</v>
      </c>
      <c r="D328" s="332" t="s">
        <v>6263</v>
      </c>
      <c r="E328" s="262"/>
      <c r="F328" s="331" t="n">
        <v>0.67</v>
      </c>
      <c r="G328" s="333" t="n">
        <v>321</v>
      </c>
      <c r="H328" s="333" t="n">
        <f aca="false">A328*G328*(1-H316/100)</f>
        <v>642</v>
      </c>
      <c r="I328" s="334" t="n">
        <v>246.645</v>
      </c>
      <c r="J328" s="334" t="n">
        <f aca="false">(A328*I328)/J316*K316</f>
        <v>473.715</v>
      </c>
      <c r="K328" s="335" t="n">
        <f aca="false">H328-J328</f>
        <v>168.285</v>
      </c>
      <c r="L328" s="330"/>
      <c r="M328" s="262"/>
      <c r="N328" s="262" t="n">
        <v>246.645</v>
      </c>
      <c r="O328" s="262" t="n">
        <v>2.9</v>
      </c>
      <c r="P328" s="262" t="n">
        <v>370</v>
      </c>
      <c r="Q328" s="262" t="n">
        <v>321</v>
      </c>
      <c r="R328" s="331" t="n">
        <f aca="false">A328*F328</f>
        <v>1.34</v>
      </c>
    </row>
    <row r="329" s="1" customFormat="true" ht="12.75" hidden="false" customHeight="false" outlineLevel="0" collapsed="false">
      <c r="A329" s="262" t="n">
        <v>8</v>
      </c>
      <c r="B329" s="332" t="s">
        <v>6107</v>
      </c>
      <c r="C329" s="332" t="s">
        <v>1556</v>
      </c>
      <c r="D329" s="332" t="s">
        <v>6108</v>
      </c>
      <c r="E329" s="262"/>
      <c r="F329" s="331" t="n">
        <v>1.43</v>
      </c>
      <c r="G329" s="333" t="n">
        <v>517</v>
      </c>
      <c r="H329" s="333" t="n">
        <f aca="false">A329*G329*(1-H316/100)</f>
        <v>4136</v>
      </c>
      <c r="I329" s="334" t="n">
        <v>382.725</v>
      </c>
      <c r="J329" s="334" t="n">
        <f aca="false">(A329*I329)/J316*K316</f>
        <v>2940.3</v>
      </c>
      <c r="K329" s="335" t="n">
        <f aca="false">H329-J329</f>
        <v>1195.7</v>
      </c>
      <c r="L329" s="330"/>
      <c r="M329" s="262"/>
      <c r="N329" s="262" t="n">
        <v>382.725</v>
      </c>
      <c r="O329" s="262" t="n">
        <v>4.5</v>
      </c>
      <c r="P329" s="262" t="n">
        <v>570</v>
      </c>
      <c r="Q329" s="262" t="n">
        <v>517</v>
      </c>
      <c r="R329" s="331" t="n">
        <f aca="false">A329*F329</f>
        <v>11.44</v>
      </c>
    </row>
    <row r="330" s="1" customFormat="true" ht="12.75" hidden="false" customHeight="false" outlineLevel="0" collapsed="false">
      <c r="A330" s="262" t="n">
        <v>16</v>
      </c>
      <c r="B330" s="332" t="s">
        <v>6264</v>
      </c>
      <c r="C330" s="332" t="s">
        <v>2077</v>
      </c>
      <c r="D330" s="332" t="s">
        <v>6265</v>
      </c>
      <c r="E330" s="262"/>
      <c r="F330" s="331" t="n">
        <v>0.8</v>
      </c>
      <c r="G330" s="333" t="n">
        <v>230</v>
      </c>
      <c r="H330" s="333" t="n">
        <f aca="false">A330*G330*(1-H316/100)</f>
        <v>3680</v>
      </c>
      <c r="I330" s="334" t="n">
        <v>170.1</v>
      </c>
      <c r="J330" s="334" t="n">
        <f aca="false">(A330*I330)/J316*K316</f>
        <v>2613.6</v>
      </c>
      <c r="K330" s="335" t="n">
        <f aca="false">H330-J330</f>
        <v>1066.4</v>
      </c>
      <c r="L330" s="330"/>
      <c r="M330" s="262"/>
      <c r="N330" s="262" t="n">
        <v>170.1</v>
      </c>
      <c r="O330" s="262" t="n">
        <v>2</v>
      </c>
      <c r="P330" s="262" t="n">
        <v>260</v>
      </c>
      <c r="Q330" s="262" t="n">
        <v>230</v>
      </c>
      <c r="R330" s="331" t="n">
        <f aca="false">A330*F330</f>
        <v>12.8</v>
      </c>
    </row>
    <row r="331" s="1" customFormat="true" ht="12.75" hidden="false" customHeight="false" outlineLevel="0" collapsed="false">
      <c r="A331" s="262" t="n">
        <v>6</v>
      </c>
      <c r="B331" s="332" t="s">
        <v>1912</v>
      </c>
      <c r="C331" s="332" t="s">
        <v>1562</v>
      </c>
      <c r="D331" s="332" t="s">
        <v>6123</v>
      </c>
      <c r="E331" s="262"/>
      <c r="F331" s="331" t="n">
        <v>0.66</v>
      </c>
      <c r="G331" s="333" t="n">
        <v>221</v>
      </c>
      <c r="H331" s="333" t="n">
        <f aca="false">A331*G331*(1-H316/100)</f>
        <v>1326</v>
      </c>
      <c r="I331" s="334" t="n">
        <v>170.1</v>
      </c>
      <c r="J331" s="334" t="n">
        <f aca="false">(A331*I331)/J316*K316</f>
        <v>980.1</v>
      </c>
      <c r="K331" s="335" t="n">
        <f aca="false">H331-J331</f>
        <v>345.9</v>
      </c>
      <c r="L331" s="330"/>
      <c r="M331" s="262"/>
      <c r="N331" s="262" t="n">
        <v>170.1</v>
      </c>
      <c r="O331" s="262" t="n">
        <v>2</v>
      </c>
      <c r="P331" s="262" t="n">
        <v>260</v>
      </c>
      <c r="Q331" s="262" t="n">
        <v>221</v>
      </c>
      <c r="R331" s="331" t="n">
        <f aca="false">A331*F331</f>
        <v>3.96</v>
      </c>
    </row>
    <row r="332" s="1" customFormat="true" ht="12.75" hidden="false" customHeight="false" outlineLevel="0" collapsed="false">
      <c r="A332" s="262" t="n">
        <v>2</v>
      </c>
      <c r="B332" s="332" t="s">
        <v>6126</v>
      </c>
      <c r="C332" s="332" t="s">
        <v>1565</v>
      </c>
      <c r="D332" s="332" t="s">
        <v>6127</v>
      </c>
      <c r="E332" s="262"/>
      <c r="F332" s="331" t="n">
        <v>0.39</v>
      </c>
      <c r="G332" s="333" t="n">
        <v>168</v>
      </c>
      <c r="H332" s="333" t="n">
        <f aca="false">A332*G332*(1-H316/100)</f>
        <v>336</v>
      </c>
      <c r="I332" s="334" t="n">
        <v>129.276</v>
      </c>
      <c r="J332" s="334" t="n">
        <f aca="false">(A332*I332)/J316*K316</f>
        <v>248.292</v>
      </c>
      <c r="K332" s="335" t="n">
        <f aca="false">H332-J332</f>
        <v>87.708</v>
      </c>
      <c r="L332" s="330"/>
      <c r="M332" s="262"/>
      <c r="N332" s="262" t="n">
        <v>129.276</v>
      </c>
      <c r="O332" s="262" t="n">
        <v>1.52</v>
      </c>
      <c r="P332" s="262" t="n">
        <v>250</v>
      </c>
      <c r="Q332" s="262" t="n">
        <v>168</v>
      </c>
      <c r="R332" s="331" t="n">
        <f aca="false">A332*F332</f>
        <v>0.78</v>
      </c>
    </row>
    <row r="333" s="1" customFormat="true" ht="12.75" hidden="false" customHeight="false" outlineLevel="0" collapsed="false">
      <c r="A333" s="262" t="n">
        <v>4</v>
      </c>
      <c r="B333" s="332" t="s">
        <v>1916</v>
      </c>
      <c r="C333" s="332" t="s">
        <v>1562</v>
      </c>
      <c r="D333" s="332" t="s">
        <v>6245</v>
      </c>
      <c r="E333" s="262"/>
      <c r="F333" s="331" t="n">
        <v>0.78</v>
      </c>
      <c r="G333" s="333" t="n">
        <v>398</v>
      </c>
      <c r="H333" s="333" t="n">
        <f aca="false">A333*G333*(1-H316/100)</f>
        <v>1592</v>
      </c>
      <c r="I333" s="334" t="n">
        <v>306.18</v>
      </c>
      <c r="J333" s="334" t="n">
        <f aca="false">(A333*I333)/J316*K316</f>
        <v>1176.12</v>
      </c>
      <c r="K333" s="335" t="n">
        <f aca="false">H333-J333</f>
        <v>415.88</v>
      </c>
      <c r="L333" s="330"/>
      <c r="M333" s="262"/>
      <c r="N333" s="262" t="n">
        <v>306.18</v>
      </c>
      <c r="O333" s="262" t="n">
        <v>3.6</v>
      </c>
      <c r="P333" s="262" t="n">
        <v>580</v>
      </c>
      <c r="Q333" s="262" t="n">
        <v>398</v>
      </c>
      <c r="R333" s="331" t="n">
        <f aca="false">A333*F333</f>
        <v>3.12</v>
      </c>
    </row>
    <row r="334" s="1" customFormat="true" ht="12.75" hidden="false" customHeight="false" outlineLevel="0" collapsed="false">
      <c r="A334" s="262" t="n">
        <v>2</v>
      </c>
      <c r="B334" s="332" t="s">
        <v>6266</v>
      </c>
      <c r="C334" s="332" t="s">
        <v>1562</v>
      </c>
      <c r="D334" s="332" t="s">
        <v>6267</v>
      </c>
      <c r="E334" s="262"/>
      <c r="F334" s="331" t="n">
        <v>0.61</v>
      </c>
      <c r="G334" s="333" t="n">
        <v>230</v>
      </c>
      <c r="H334" s="333" t="n">
        <f aca="false">A334*G334*(1-H316/100)</f>
        <v>460</v>
      </c>
      <c r="I334" s="334" t="n">
        <v>170.1</v>
      </c>
      <c r="J334" s="334" t="n">
        <f aca="false">(A334*I334)/J316*K316</f>
        <v>326.7</v>
      </c>
      <c r="K334" s="335" t="n">
        <f aca="false">H334-J334</f>
        <v>133.3</v>
      </c>
      <c r="L334" s="330"/>
      <c r="M334" s="262"/>
      <c r="N334" s="262" t="n">
        <v>170.1</v>
      </c>
      <c r="O334" s="262" t="n">
        <v>2</v>
      </c>
      <c r="P334" s="262" t="n">
        <v>310</v>
      </c>
      <c r="Q334" s="262" t="n">
        <v>230</v>
      </c>
      <c r="R334" s="331" t="n">
        <f aca="false">A334*F334</f>
        <v>1.22</v>
      </c>
    </row>
    <row r="335" s="1" customFormat="true" ht="12.75" hidden="false" customHeight="false" outlineLevel="0" collapsed="false">
      <c r="A335" s="336" t="n">
        <f aca="false">SUM(A317:A334)</f>
        <v>144</v>
      </c>
      <c r="B335" s="336" t="s">
        <v>377</v>
      </c>
      <c r="C335" s="336"/>
      <c r="D335" s="336"/>
      <c r="E335" s="336"/>
      <c r="F335" s="337" t="n">
        <f aca="false">R335</f>
        <v>126.546</v>
      </c>
      <c r="G335" s="338"/>
      <c r="H335" s="339" t="n">
        <f aca="false">SUM(H317:H334)</f>
        <v>56988.0608</v>
      </c>
      <c r="I335" s="340"/>
      <c r="J335" s="341" t="n">
        <f aca="false">SUM(J317:J334)</f>
        <v>43447.3853</v>
      </c>
      <c r="K335" s="335" t="n">
        <f aca="false">SUM(K317:K334)</f>
        <v>13540.6755</v>
      </c>
      <c r="L335" s="330"/>
      <c r="M335" s="262"/>
      <c r="N335" s="262"/>
      <c r="O335" s="262"/>
      <c r="P335" s="262"/>
      <c r="Q335" s="262"/>
      <c r="R335" s="331" t="n">
        <f aca="false">SUM(R317:R334)</f>
        <v>126.546</v>
      </c>
    </row>
    <row r="336" s="1" customFormat="true" ht="12.75" hidden="false" customHeight="false" outlineLevel="0" collapsed="false">
      <c r="A336" s="262"/>
      <c r="B336" s="272" t="s">
        <v>914</v>
      </c>
      <c r="C336" s="342"/>
      <c r="D336" s="342"/>
      <c r="E336" s="262"/>
      <c r="F336" s="262"/>
      <c r="G336" s="333"/>
      <c r="H336" s="343" t="n">
        <v>0</v>
      </c>
      <c r="I336" s="344" t="n">
        <f aca="false">K337/J337</f>
        <v>0.311656855907506</v>
      </c>
      <c r="J336" s="345"/>
      <c r="K336" s="335"/>
      <c r="L336" s="330"/>
      <c r="M336" s="262"/>
      <c r="N336" s="262"/>
      <c r="O336" s="262"/>
      <c r="P336" s="262"/>
      <c r="Q336" s="262"/>
      <c r="R336" s="331"/>
    </row>
    <row r="337" s="1" customFormat="true" ht="13.5" hidden="false" customHeight="false" outlineLevel="0" collapsed="false">
      <c r="A337" s="346"/>
      <c r="B337" s="346" t="s">
        <v>915</v>
      </c>
      <c r="C337" s="346"/>
      <c r="D337" s="346"/>
      <c r="E337" s="346"/>
      <c r="F337" s="347"/>
      <c r="G337" s="348"/>
      <c r="H337" s="349" t="n">
        <f aca="false">SUM(H335:H336)</f>
        <v>56988.0608</v>
      </c>
      <c r="I337" s="350" t="n">
        <f aca="false">K337/H337</f>
        <v>0.237605479286637</v>
      </c>
      <c r="J337" s="351" t="n">
        <f aca="false">SUM(J335:J336)</f>
        <v>43447.3853</v>
      </c>
      <c r="K337" s="352" t="n">
        <f aca="false">H337-J337</f>
        <v>13540.6755</v>
      </c>
      <c r="L337" s="330"/>
      <c r="M337" s="262"/>
      <c r="N337" s="262"/>
      <c r="O337" s="262"/>
      <c r="P337" s="262"/>
      <c r="Q337" s="262"/>
      <c r="R337" s="331"/>
    </row>
    <row r="338" customFormat="false" ht="13.5" hidden="false" customHeight="false" outlineLevel="0" collapsed="false"/>
    <row r="339" s="1" customFormat="true" ht="13.5" hidden="false" customHeight="false" outlineLevel="0" collapsed="false">
      <c r="A339" s="322"/>
      <c r="B339" s="323" t="s">
        <v>6212</v>
      </c>
      <c r="C339" s="324"/>
      <c r="D339" s="325" t="n">
        <v>42089</v>
      </c>
      <c r="E339" s="322"/>
      <c r="F339" s="322" t="s">
        <v>6268</v>
      </c>
      <c r="G339" s="324"/>
      <c r="H339" s="326" t="n">
        <v>0</v>
      </c>
      <c r="I339" s="327" t="s">
        <v>358</v>
      </c>
      <c r="J339" s="328" t="n">
        <v>63</v>
      </c>
      <c r="K339" s="329" t="n">
        <v>60.5</v>
      </c>
      <c r="L339" s="330"/>
      <c r="M339" s="262"/>
      <c r="N339" s="262"/>
      <c r="O339" s="262"/>
      <c r="P339" s="262"/>
      <c r="Q339" s="262"/>
      <c r="R339" s="331"/>
    </row>
    <row r="340" s="1" customFormat="true" ht="12.75" hidden="false" customHeight="false" outlineLevel="0" collapsed="false">
      <c r="A340" s="262" t="n">
        <v>5</v>
      </c>
      <c r="B340" s="332" t="s">
        <v>1982</v>
      </c>
      <c r="C340" s="332" t="s">
        <v>1983</v>
      </c>
      <c r="D340" s="332" t="s">
        <v>6269</v>
      </c>
      <c r="E340" s="262"/>
      <c r="F340" s="331" t="n">
        <v>4.4</v>
      </c>
      <c r="G340" s="333" t="n">
        <v>768.1291</v>
      </c>
      <c r="H340" s="333" t="n">
        <f aca="false">A340*G340*(1-H339/100)</f>
        <v>3840.6455</v>
      </c>
      <c r="I340" s="334" t="n">
        <v>568.9845</v>
      </c>
      <c r="J340" s="334" t="n">
        <f aca="false">(A340*I340)/J339*K339</f>
        <v>2732.02875</v>
      </c>
      <c r="K340" s="335" t="n">
        <f aca="false">H340-J340</f>
        <v>1108.61675</v>
      </c>
      <c r="L340" s="330"/>
      <c r="M340" s="262"/>
      <c r="N340" s="262" t="n">
        <v>568.9845</v>
      </c>
      <c r="O340" s="262" t="n">
        <v>6.69</v>
      </c>
      <c r="P340" s="262" t="n">
        <v>850</v>
      </c>
      <c r="Q340" s="262" t="n">
        <v>768.1291</v>
      </c>
      <c r="R340" s="331" t="n">
        <f aca="false">A340*F340</f>
        <v>22</v>
      </c>
    </row>
    <row r="341" s="1" customFormat="true" ht="12.75" hidden="false" customHeight="false" outlineLevel="0" collapsed="false">
      <c r="A341" s="262" t="n">
        <v>5</v>
      </c>
      <c r="B341" s="332" t="s">
        <v>2795</v>
      </c>
      <c r="C341" s="332" t="s">
        <v>830</v>
      </c>
      <c r="D341" s="332" t="s">
        <v>6270</v>
      </c>
      <c r="E341" s="262"/>
      <c r="F341" s="331" t="n">
        <v>5.9</v>
      </c>
      <c r="G341" s="333" t="n">
        <v>1029.913</v>
      </c>
      <c r="H341" s="333" t="n">
        <f aca="false">A341*G341*(1-H339/100)</f>
        <v>5149.565</v>
      </c>
      <c r="I341" s="334" t="n">
        <v>762.8985</v>
      </c>
      <c r="J341" s="334" t="n">
        <f aca="false">(A341*I341)/J339*K339</f>
        <v>3663.12375</v>
      </c>
      <c r="K341" s="335" t="n">
        <f aca="false">H341-J341</f>
        <v>1486.44125</v>
      </c>
      <c r="L341" s="330"/>
      <c r="M341" s="262"/>
      <c r="N341" s="262" t="n">
        <v>762.8985</v>
      </c>
      <c r="O341" s="262" t="n">
        <v>8.97</v>
      </c>
      <c r="P341" s="262" t="n">
        <v>1144.3478</v>
      </c>
      <c r="Q341" s="262" t="n">
        <v>1029.913</v>
      </c>
      <c r="R341" s="331" t="n">
        <f aca="false">A341*F341</f>
        <v>29.5</v>
      </c>
    </row>
    <row r="342" s="1" customFormat="true" ht="12.75" hidden="false" customHeight="false" outlineLevel="0" collapsed="false">
      <c r="A342" s="262" t="n">
        <v>10</v>
      </c>
      <c r="B342" s="332" t="s">
        <v>837</v>
      </c>
      <c r="C342" s="332" t="s">
        <v>833</v>
      </c>
      <c r="D342" s="332" t="s">
        <v>1188</v>
      </c>
      <c r="E342" s="262"/>
      <c r="F342" s="331" t="n">
        <v>0.09</v>
      </c>
      <c r="G342" s="333" t="n">
        <v>73.0296</v>
      </c>
      <c r="H342" s="333" t="n">
        <f aca="false">A342*G342*(1-H339/100)</f>
        <v>730.296</v>
      </c>
      <c r="I342" s="334" t="n">
        <v>60.858</v>
      </c>
      <c r="J342" s="334" t="n">
        <f aca="false">(A342*I342)/J339*K339</f>
        <v>584.43</v>
      </c>
      <c r="K342" s="335" t="n">
        <f aca="false">H342-J342</f>
        <v>145.866</v>
      </c>
      <c r="L342" s="330"/>
      <c r="M342" s="262"/>
      <c r="N342" s="262" t="n">
        <v>60.858</v>
      </c>
      <c r="O342" s="262" t="n">
        <v>0.69</v>
      </c>
      <c r="P342" s="262" t="n">
        <v>91.287</v>
      </c>
      <c r="Q342" s="262" t="n">
        <v>73.0296</v>
      </c>
      <c r="R342" s="331" t="n">
        <f aca="false">A342*F342</f>
        <v>0.9</v>
      </c>
    </row>
    <row r="343" s="1" customFormat="true" ht="12.75" hidden="false" customHeight="false" outlineLevel="0" collapsed="false">
      <c r="A343" s="262" t="n">
        <v>20</v>
      </c>
      <c r="B343" s="332" t="s">
        <v>844</v>
      </c>
      <c r="C343" s="332" t="s">
        <v>842</v>
      </c>
      <c r="D343" s="332" t="s">
        <v>1217</v>
      </c>
      <c r="E343" s="262"/>
      <c r="F343" s="331" t="n">
        <v>0.03</v>
      </c>
      <c r="G343" s="333" t="n">
        <v>73.3824</v>
      </c>
      <c r="H343" s="333" t="n">
        <f aca="false">A343*G343*(1-H339/100)</f>
        <v>1467.648</v>
      </c>
      <c r="I343" s="334" t="n">
        <v>56.448</v>
      </c>
      <c r="J343" s="334" t="n">
        <f aca="false">(A343*I343)/J339*K339</f>
        <v>1084.16</v>
      </c>
      <c r="K343" s="335" t="n">
        <f aca="false">H343-J343</f>
        <v>383.488</v>
      </c>
      <c r="L343" s="330"/>
      <c r="M343" s="262"/>
      <c r="N343" s="262" t="n">
        <v>56.448</v>
      </c>
      <c r="O343" s="262" t="n">
        <v>0.64</v>
      </c>
      <c r="P343" s="262" t="n">
        <v>84.672</v>
      </c>
      <c r="Q343" s="262" t="n">
        <v>73.3824</v>
      </c>
      <c r="R343" s="331" t="n">
        <f aca="false">A343*F343</f>
        <v>0.6</v>
      </c>
    </row>
    <row r="344" s="1" customFormat="true" ht="12.75" hidden="false" customHeight="false" outlineLevel="0" collapsed="false">
      <c r="A344" s="262" t="n">
        <v>10</v>
      </c>
      <c r="B344" s="332" t="s">
        <v>6271</v>
      </c>
      <c r="C344" s="332" t="s">
        <v>6272</v>
      </c>
      <c r="D344" s="332" t="s">
        <v>6273</v>
      </c>
      <c r="E344" s="262"/>
      <c r="F344" s="331"/>
      <c r="G344" s="333" t="n">
        <v>91.2161</v>
      </c>
      <c r="H344" s="333" t="n">
        <f aca="false">A344*G344*(1-H339/100)</f>
        <v>912.161</v>
      </c>
      <c r="I344" s="334" t="n">
        <v>55.2825</v>
      </c>
      <c r="J344" s="334" t="n">
        <f aca="false">(A344*I344)/J339*K339</f>
        <v>530.8875</v>
      </c>
      <c r="K344" s="335" t="n">
        <f aca="false">H344-J344</f>
        <v>381.2735</v>
      </c>
      <c r="L344" s="330"/>
      <c r="M344" s="262"/>
      <c r="N344" s="262" t="n">
        <v>55.2825</v>
      </c>
      <c r="O344" s="262" t="n">
        <v>0.65</v>
      </c>
      <c r="P344" s="262" t="n">
        <v>82.9238</v>
      </c>
      <c r="Q344" s="262" t="n">
        <v>91.2161</v>
      </c>
      <c r="R344" s="331" t="n">
        <f aca="false">A344*F344</f>
        <v>0</v>
      </c>
    </row>
    <row r="345" s="1" customFormat="true" ht="12.75" hidden="false" customHeight="false" outlineLevel="0" collapsed="false">
      <c r="A345" s="262" t="n">
        <v>4</v>
      </c>
      <c r="B345" s="332" t="s">
        <v>6274</v>
      </c>
      <c r="C345" s="332" t="s">
        <v>6275</v>
      </c>
      <c r="D345" s="332" t="s">
        <v>6276</v>
      </c>
      <c r="E345" s="262"/>
      <c r="F345" s="331" t="n">
        <v>0.2</v>
      </c>
      <c r="G345" s="333" t="n">
        <v>79.38</v>
      </c>
      <c r="H345" s="333" t="n">
        <f aca="false">A345*G345*(1-H339/100)</f>
        <v>317.52</v>
      </c>
      <c r="I345" s="334" t="n">
        <v>52.92</v>
      </c>
      <c r="J345" s="334" t="n">
        <f aca="false">(A345*I345)/J339*K339</f>
        <v>203.28</v>
      </c>
      <c r="K345" s="335" t="n">
        <f aca="false">H345-J345</f>
        <v>114.24</v>
      </c>
      <c r="L345" s="330"/>
      <c r="M345" s="262"/>
      <c r="N345" s="262" t="n">
        <v>52.92</v>
      </c>
      <c r="O345" s="262" t="n">
        <v>0.6</v>
      </c>
      <c r="P345" s="262" t="n">
        <v>79.38</v>
      </c>
      <c r="Q345" s="262" t="n">
        <v>79.38</v>
      </c>
      <c r="R345" s="331" t="n">
        <f aca="false">A345*F345</f>
        <v>0.8</v>
      </c>
    </row>
    <row r="346" s="1" customFormat="true" ht="12.75" hidden="false" customHeight="false" outlineLevel="0" collapsed="false">
      <c r="A346" s="262" t="n">
        <v>10</v>
      </c>
      <c r="B346" s="332" t="s">
        <v>6277</v>
      </c>
      <c r="C346" s="332" t="s">
        <v>6278</v>
      </c>
      <c r="D346" s="332" t="s">
        <v>856</v>
      </c>
      <c r="E346" s="262"/>
      <c r="F346" s="331" t="n">
        <v>0.05</v>
      </c>
      <c r="G346" s="333" t="n">
        <v>31.0007</v>
      </c>
      <c r="H346" s="333" t="n">
        <f aca="false">A346*G346*(1-H339/100)</f>
        <v>310.007</v>
      </c>
      <c r="I346" s="334" t="n">
        <v>22.9635</v>
      </c>
      <c r="J346" s="334" t="n">
        <f aca="false">(A346*I346)/J339*K339</f>
        <v>220.5225</v>
      </c>
      <c r="K346" s="335" t="n">
        <f aca="false">H346-J346</f>
        <v>89.4845</v>
      </c>
      <c r="L346" s="330"/>
      <c r="M346" s="262"/>
      <c r="N346" s="262" t="n">
        <v>22.9635</v>
      </c>
      <c r="O346" s="262" t="n">
        <v>0.27</v>
      </c>
      <c r="P346" s="262" t="n">
        <v>34.4453</v>
      </c>
      <c r="Q346" s="262" t="n">
        <v>31.0007</v>
      </c>
      <c r="R346" s="331" t="n">
        <f aca="false">A346*F346</f>
        <v>0.5</v>
      </c>
    </row>
    <row r="347" s="1" customFormat="true" ht="12.75" hidden="false" customHeight="false" outlineLevel="0" collapsed="false">
      <c r="A347" s="262" t="n">
        <v>10</v>
      </c>
      <c r="B347" s="332" t="s">
        <v>5295</v>
      </c>
      <c r="C347" s="332" t="s">
        <v>1550</v>
      </c>
      <c r="D347" s="332" t="s">
        <v>6279</v>
      </c>
      <c r="E347" s="262"/>
      <c r="F347" s="331" t="n">
        <v>0.44</v>
      </c>
      <c r="G347" s="333" t="n">
        <v>529.3087</v>
      </c>
      <c r="H347" s="333" t="n">
        <f aca="false">A347*G347*(1-H339/100)</f>
        <v>5293.087</v>
      </c>
      <c r="I347" s="334" t="n">
        <v>392.0805</v>
      </c>
      <c r="J347" s="334" t="n">
        <f aca="false">(A347*I347)/J339*K339</f>
        <v>3765.2175</v>
      </c>
      <c r="K347" s="335" t="n">
        <f aca="false">H347-J347</f>
        <v>1527.8695</v>
      </c>
      <c r="L347" s="330"/>
      <c r="M347" s="262"/>
      <c r="N347" s="262" t="n">
        <v>392.0805</v>
      </c>
      <c r="O347" s="262" t="n">
        <v>4.61</v>
      </c>
      <c r="P347" s="262" t="n">
        <v>590</v>
      </c>
      <c r="Q347" s="262" t="n">
        <v>529.3087</v>
      </c>
      <c r="R347" s="331" t="n">
        <f aca="false">A347*F347</f>
        <v>4.4</v>
      </c>
    </row>
    <row r="348" s="1" customFormat="true" ht="12.75" hidden="false" customHeight="false" outlineLevel="0" collapsed="false">
      <c r="A348" s="262" t="n">
        <v>4</v>
      </c>
      <c r="B348" s="332" t="s">
        <v>3555</v>
      </c>
      <c r="C348" s="332" t="s">
        <v>1907</v>
      </c>
      <c r="D348" s="332" t="s">
        <v>3556</v>
      </c>
      <c r="E348" s="262"/>
      <c r="F348" s="331" t="n">
        <v>0.04</v>
      </c>
      <c r="G348" s="333" t="n">
        <v>188.3952</v>
      </c>
      <c r="H348" s="333" t="n">
        <f aca="false">A348*G348*(1-H339/100)</f>
        <v>753.5808</v>
      </c>
      <c r="I348" s="334" t="n">
        <v>156.996</v>
      </c>
      <c r="J348" s="334" t="n">
        <f aca="false">(A348*I348)/J339*K339</f>
        <v>603.064</v>
      </c>
      <c r="K348" s="335" t="n">
        <f aca="false">H348-J348</f>
        <v>150.5168</v>
      </c>
      <c r="L348" s="330"/>
      <c r="M348" s="262"/>
      <c r="N348" s="262" t="n">
        <v>156.996</v>
      </c>
      <c r="O348" s="262" t="n">
        <v>1.78</v>
      </c>
      <c r="P348" s="262" t="n">
        <v>150</v>
      </c>
      <c r="Q348" s="262" t="n">
        <v>188.3952</v>
      </c>
      <c r="R348" s="331" t="n">
        <f aca="false">A348*F348</f>
        <v>0.16</v>
      </c>
    </row>
    <row r="349" s="1" customFormat="true" ht="12.75" hidden="false" customHeight="false" outlineLevel="0" collapsed="false">
      <c r="A349" s="262" t="n">
        <v>12</v>
      </c>
      <c r="B349" s="332" t="s">
        <v>4968</v>
      </c>
      <c r="C349" s="332" t="s">
        <v>3234</v>
      </c>
      <c r="D349" s="332" t="s">
        <v>6280</v>
      </c>
      <c r="E349" s="262"/>
      <c r="F349" s="331" t="n">
        <v>0.6</v>
      </c>
      <c r="G349" s="333" t="n">
        <v>464</v>
      </c>
      <c r="H349" s="333" t="n">
        <f aca="false">A349*G349*(1-H339/100)</f>
        <v>5568</v>
      </c>
      <c r="I349" s="334" t="n">
        <v>357.21</v>
      </c>
      <c r="J349" s="334" t="n">
        <f aca="false">(A349*I349)/J339*K339</f>
        <v>4116.42</v>
      </c>
      <c r="K349" s="335" t="n">
        <f aca="false">H349-J349</f>
        <v>1451.58</v>
      </c>
      <c r="L349" s="330"/>
      <c r="M349" s="262"/>
      <c r="N349" s="262" t="n">
        <v>357.21</v>
      </c>
      <c r="O349" s="262" t="n">
        <v>4.2</v>
      </c>
      <c r="P349" s="262" t="n">
        <v>540</v>
      </c>
      <c r="Q349" s="262" t="n">
        <v>464</v>
      </c>
      <c r="R349" s="331" t="n">
        <f aca="false">A349*F349</f>
        <v>7.2</v>
      </c>
    </row>
    <row r="350" s="1" customFormat="true" ht="12.75" hidden="false" customHeight="false" outlineLevel="0" collapsed="false">
      <c r="A350" s="262" t="n">
        <v>4</v>
      </c>
      <c r="B350" s="332" t="s">
        <v>5152</v>
      </c>
      <c r="C350" s="332" t="s">
        <v>4447</v>
      </c>
      <c r="D350" s="332" t="s">
        <v>6218</v>
      </c>
      <c r="E350" s="262"/>
      <c r="F350" s="331" t="n">
        <v>1.6006</v>
      </c>
      <c r="G350" s="333" t="n">
        <v>1012</v>
      </c>
      <c r="H350" s="333" t="n">
        <f aca="false">A350*G350*(1-H339/100)</f>
        <v>4048</v>
      </c>
      <c r="I350" s="334" t="n">
        <v>722.925</v>
      </c>
      <c r="J350" s="334" t="n">
        <f aca="false">(A350*I350)/J339*K339</f>
        <v>2776.95</v>
      </c>
      <c r="K350" s="335" t="n">
        <f aca="false">H350-J350</f>
        <v>1271.05</v>
      </c>
      <c r="L350" s="330"/>
      <c r="M350" s="262"/>
      <c r="N350" s="262" t="n">
        <v>722.925</v>
      </c>
      <c r="O350" s="262" t="n">
        <v>8.5</v>
      </c>
      <c r="P350" s="262" t="n">
        <v>1080</v>
      </c>
      <c r="Q350" s="262" t="n">
        <v>1012</v>
      </c>
      <c r="R350" s="331" t="n">
        <f aca="false">A350*F350</f>
        <v>6.4024</v>
      </c>
    </row>
    <row r="351" s="1" customFormat="true" ht="12.75" hidden="false" customHeight="false" outlineLevel="0" collapsed="false">
      <c r="A351" s="262" t="n">
        <v>4</v>
      </c>
      <c r="B351" s="332" t="s">
        <v>2975</v>
      </c>
      <c r="C351" s="332" t="s">
        <v>2360</v>
      </c>
      <c r="D351" s="332" t="s">
        <v>6281</v>
      </c>
      <c r="E351" s="262"/>
      <c r="F351" s="331" t="n">
        <v>0.54</v>
      </c>
      <c r="G351" s="333" t="n">
        <v>276</v>
      </c>
      <c r="H351" s="333" t="n">
        <f aca="false">A351*G351*(1-H339/100)</f>
        <v>1104</v>
      </c>
      <c r="I351" s="334" t="n">
        <v>204.12</v>
      </c>
      <c r="J351" s="334" t="n">
        <f aca="false">(A351*I351)/J339*K339</f>
        <v>784.08</v>
      </c>
      <c r="K351" s="335" t="n">
        <f aca="false">H351-J351</f>
        <v>319.92</v>
      </c>
      <c r="L351" s="330"/>
      <c r="M351" s="262"/>
      <c r="N351" s="262" t="n">
        <v>204.12</v>
      </c>
      <c r="O351" s="262" t="n">
        <v>2.4</v>
      </c>
      <c r="P351" s="262" t="n">
        <v>370</v>
      </c>
      <c r="Q351" s="262" t="n">
        <v>276</v>
      </c>
      <c r="R351" s="331" t="n">
        <f aca="false">A351*F351</f>
        <v>2.16</v>
      </c>
    </row>
    <row r="352" s="1" customFormat="true" ht="12.75" hidden="false" customHeight="false" outlineLevel="0" collapsed="false">
      <c r="A352" s="336" t="n">
        <f aca="false">SUM(A340:A351)</f>
        <v>98</v>
      </c>
      <c r="B352" s="336" t="s">
        <v>377</v>
      </c>
      <c r="C352" s="336"/>
      <c r="D352" s="336"/>
      <c r="E352" s="336"/>
      <c r="F352" s="337" t="n">
        <f aca="false">R352</f>
        <v>74.6224</v>
      </c>
      <c r="G352" s="338"/>
      <c r="H352" s="339" t="n">
        <f aca="false">SUM(H340:H351)</f>
        <v>29494.5103</v>
      </c>
      <c r="I352" s="340"/>
      <c r="J352" s="341" t="n">
        <f aca="false">SUM(J340:J351)</f>
        <v>21064.164</v>
      </c>
      <c r="K352" s="335" t="n">
        <f aca="false">SUM(K340:K351)</f>
        <v>8430.3463</v>
      </c>
      <c r="L352" s="330"/>
      <c r="M352" s="262"/>
      <c r="N352" s="262"/>
      <c r="O352" s="262"/>
      <c r="P352" s="262"/>
      <c r="Q352" s="262"/>
      <c r="R352" s="331" t="n">
        <f aca="false">SUM(R340:R351)</f>
        <v>74.6224</v>
      </c>
    </row>
    <row r="353" s="1" customFormat="true" ht="12.75" hidden="false" customHeight="false" outlineLevel="0" collapsed="false">
      <c r="A353" s="262"/>
      <c r="B353" s="272" t="s">
        <v>914</v>
      </c>
      <c r="C353" s="342"/>
      <c r="D353" s="342"/>
      <c r="E353" s="262"/>
      <c r="F353" s="262"/>
      <c r="G353" s="333"/>
      <c r="H353" s="343" t="n">
        <v>0</v>
      </c>
      <c r="I353" s="344" t="n">
        <f aca="false">K354/J354</f>
        <v>0.400222211524748</v>
      </c>
      <c r="J353" s="345"/>
      <c r="K353" s="335"/>
      <c r="L353" s="330"/>
      <c r="M353" s="262"/>
      <c r="N353" s="262"/>
      <c r="O353" s="262"/>
      <c r="P353" s="262"/>
      <c r="Q353" s="262"/>
      <c r="R353" s="331"/>
    </row>
    <row r="354" s="1" customFormat="true" ht="13.5" hidden="false" customHeight="false" outlineLevel="0" collapsed="false">
      <c r="A354" s="346"/>
      <c r="B354" s="346" t="s">
        <v>915</v>
      </c>
      <c r="C354" s="346"/>
      <c r="D354" s="346"/>
      <c r="E354" s="346"/>
      <c r="F354" s="347"/>
      <c r="G354" s="348"/>
      <c r="H354" s="349" t="n">
        <f aca="false">SUM(H352:H353)</f>
        <v>29494.5103</v>
      </c>
      <c r="I354" s="350" t="n">
        <f aca="false">K354/H354</f>
        <v>0.28582764094917</v>
      </c>
      <c r="J354" s="351" t="n">
        <f aca="false">SUM(J352:J353)</f>
        <v>21064.164</v>
      </c>
      <c r="K354" s="352" t="n">
        <f aca="false">H354-J354</f>
        <v>8430.34629999999</v>
      </c>
      <c r="L354" s="330"/>
      <c r="M354" s="262"/>
      <c r="N354" s="262"/>
      <c r="O354" s="262"/>
      <c r="P354" s="262"/>
      <c r="Q354" s="262"/>
      <c r="R354" s="331"/>
    </row>
    <row r="355" customFormat="false" ht="13.5" hidden="false" customHeight="false" outlineLevel="0" collapsed="false"/>
    <row r="356" s="1" customFormat="true" ht="13.5" hidden="false" customHeight="false" outlineLevel="0" collapsed="false">
      <c r="A356" s="322"/>
      <c r="B356" s="323" t="s">
        <v>6212</v>
      </c>
      <c r="C356" s="324"/>
      <c r="D356" s="325" t="n">
        <v>42097</v>
      </c>
      <c r="E356" s="322"/>
      <c r="F356" s="322" t="s">
        <v>6282</v>
      </c>
      <c r="G356" s="324"/>
      <c r="H356" s="326" t="n">
        <v>0</v>
      </c>
      <c r="I356" s="327" t="s">
        <v>358</v>
      </c>
      <c r="J356" s="328" t="n">
        <v>45</v>
      </c>
      <c r="K356" s="329" t="n">
        <v>60.5</v>
      </c>
      <c r="L356" s="330"/>
      <c r="M356" s="262"/>
      <c r="N356" s="262"/>
      <c r="O356" s="262"/>
      <c r="P356" s="262"/>
      <c r="Q356" s="262"/>
      <c r="R356" s="331"/>
    </row>
    <row r="357" s="1" customFormat="true" ht="12.75" hidden="false" customHeight="false" outlineLevel="0" collapsed="false">
      <c r="A357" s="262" t="n">
        <v>10</v>
      </c>
      <c r="B357" s="332" t="s">
        <v>1215</v>
      </c>
      <c r="C357" s="332" t="s">
        <v>1048</v>
      </c>
      <c r="D357" s="332" t="s">
        <v>1216</v>
      </c>
      <c r="E357" s="262"/>
      <c r="F357" s="331" t="n">
        <v>2.6</v>
      </c>
      <c r="G357" s="333" t="n">
        <v>539.784</v>
      </c>
      <c r="H357" s="333" t="n">
        <f aca="false">A357*G357*(1-H356/100)</f>
        <v>5397.84</v>
      </c>
      <c r="I357" s="334" t="n">
        <v>449.82</v>
      </c>
      <c r="J357" s="334" t="n">
        <f aca="false">(A357*I357)/J356*K356</f>
        <v>6047.58</v>
      </c>
      <c r="K357" s="335" t="n">
        <f aca="false">H357-J357</f>
        <v>-649.74</v>
      </c>
      <c r="L357" s="330"/>
      <c r="M357" s="262"/>
      <c r="N357" s="262" t="n">
        <v>449.82</v>
      </c>
      <c r="O357" s="262" t="n">
        <v>5.1</v>
      </c>
      <c r="P357" s="262" t="n">
        <v>674.73</v>
      </c>
      <c r="Q357" s="262" t="n">
        <v>539.784</v>
      </c>
      <c r="R357" s="331" t="n">
        <f aca="false">A357*F357</f>
        <v>26</v>
      </c>
    </row>
    <row r="358" s="1" customFormat="true" ht="12.75" hidden="false" customHeight="false" outlineLevel="0" collapsed="false">
      <c r="A358" s="262" t="n">
        <v>20</v>
      </c>
      <c r="B358" s="332" t="s">
        <v>844</v>
      </c>
      <c r="C358" s="332" t="s">
        <v>842</v>
      </c>
      <c r="D358" s="332" t="s">
        <v>1217</v>
      </c>
      <c r="E358" s="262"/>
      <c r="F358" s="331" t="n">
        <v>0.03</v>
      </c>
      <c r="G358" s="333" t="n">
        <v>52.416</v>
      </c>
      <c r="H358" s="333" t="n">
        <f aca="false">A358*G358*(1-H356/100)</f>
        <v>1048.32</v>
      </c>
      <c r="I358" s="334" t="n">
        <v>40.32</v>
      </c>
      <c r="J358" s="334" t="n">
        <f aca="false">(A358*I358)/J356*K356</f>
        <v>1084.16</v>
      </c>
      <c r="K358" s="335" t="n">
        <f aca="false">H358-J358</f>
        <v>-35.8399999999999</v>
      </c>
      <c r="L358" s="330"/>
      <c r="M358" s="262"/>
      <c r="N358" s="262" t="n">
        <v>40.32</v>
      </c>
      <c r="O358" s="262" t="n">
        <v>0.64</v>
      </c>
      <c r="P358" s="262" t="n">
        <v>60.48</v>
      </c>
      <c r="Q358" s="262" t="n">
        <v>52.416</v>
      </c>
      <c r="R358" s="331" t="n">
        <f aca="false">A358*F358</f>
        <v>0.6</v>
      </c>
    </row>
    <row r="359" s="1" customFormat="true" ht="12.75" hidden="false" customHeight="false" outlineLevel="0" collapsed="false">
      <c r="A359" s="262" t="n">
        <v>2</v>
      </c>
      <c r="B359" s="332" t="s">
        <v>5975</v>
      </c>
      <c r="C359" s="332" t="s">
        <v>2696</v>
      </c>
      <c r="D359" s="332" t="s">
        <v>5976</v>
      </c>
      <c r="E359" s="262"/>
      <c r="F359" s="331" t="n">
        <v>0.17</v>
      </c>
      <c r="G359" s="333" t="n">
        <v>377.2575</v>
      </c>
      <c r="H359" s="333" t="n">
        <f aca="false">A359*G359*(1-H356/100)</f>
        <v>754.515</v>
      </c>
      <c r="I359" s="334" t="n">
        <v>279.45</v>
      </c>
      <c r="J359" s="334" t="n">
        <f aca="false">(A359*I359)/J356*K356</f>
        <v>751.41</v>
      </c>
      <c r="K359" s="335" t="n">
        <f aca="false">H359-J359</f>
        <v>3.10500000000002</v>
      </c>
      <c r="L359" s="330"/>
      <c r="M359" s="262"/>
      <c r="N359" s="262" t="n">
        <v>279.45</v>
      </c>
      <c r="O359" s="262" t="n">
        <v>4.6</v>
      </c>
      <c r="P359" s="262" t="n">
        <v>420</v>
      </c>
      <c r="Q359" s="262" t="n">
        <v>377.2575</v>
      </c>
      <c r="R359" s="331" t="n">
        <f aca="false">A359*F359</f>
        <v>0.34</v>
      </c>
    </row>
    <row r="360" s="1" customFormat="true" ht="12.75" hidden="false" customHeight="false" outlineLevel="0" collapsed="false">
      <c r="A360" s="262" t="n">
        <v>1</v>
      </c>
      <c r="B360" s="332" t="s">
        <v>6283</v>
      </c>
      <c r="C360" s="332" t="s">
        <v>1894</v>
      </c>
      <c r="D360" s="332" t="s">
        <v>4663</v>
      </c>
      <c r="E360" s="262"/>
      <c r="F360" s="331" t="n">
        <v>6</v>
      </c>
      <c r="G360" s="333" t="n">
        <v>939.6</v>
      </c>
      <c r="H360" s="333" t="n">
        <f aca="false">A360*G360*(1-H356/100)</f>
        <v>939.6</v>
      </c>
      <c r="I360" s="334" t="n">
        <v>587.25</v>
      </c>
      <c r="J360" s="334" t="n">
        <f aca="false">(A360*I360)/J356*K356</f>
        <v>789.525</v>
      </c>
      <c r="K360" s="335" t="n">
        <f aca="false">H360-J360</f>
        <v>150.075</v>
      </c>
      <c r="L360" s="330"/>
      <c r="M360" s="262"/>
      <c r="N360" s="262" t="n">
        <v>587.25</v>
      </c>
      <c r="O360" s="262" t="n">
        <v>9</v>
      </c>
      <c r="P360" s="262" t="n">
        <v>1120</v>
      </c>
      <c r="Q360" s="262" t="n">
        <v>939.6</v>
      </c>
      <c r="R360" s="331" t="n">
        <f aca="false">A360*F360</f>
        <v>6</v>
      </c>
    </row>
    <row r="361" s="1" customFormat="true" ht="12.75" hidden="false" customHeight="false" outlineLevel="0" collapsed="false">
      <c r="A361" s="262" t="n">
        <v>15</v>
      </c>
      <c r="B361" s="332" t="s">
        <v>6004</v>
      </c>
      <c r="C361" s="332" t="s">
        <v>6005</v>
      </c>
      <c r="D361" s="332" t="s">
        <v>2817</v>
      </c>
      <c r="E361" s="262"/>
      <c r="F361" s="331" t="n">
        <v>0.03</v>
      </c>
      <c r="G361" s="333" t="n">
        <v>42.525</v>
      </c>
      <c r="H361" s="333" t="n">
        <f aca="false">A361*G361*(1-H356/100)</f>
        <v>637.875</v>
      </c>
      <c r="I361" s="334" t="n">
        <v>23.625</v>
      </c>
      <c r="J361" s="334" t="n">
        <f aca="false">(A361*I361)/J356*K356</f>
        <v>476.4375</v>
      </c>
      <c r="K361" s="335" t="n">
        <f aca="false">H361-J361</f>
        <v>161.4375</v>
      </c>
      <c r="L361" s="330"/>
      <c r="M361" s="262"/>
      <c r="N361" s="262" t="n">
        <v>23.625</v>
      </c>
      <c r="O361" s="262" t="n">
        <v>0.35</v>
      </c>
      <c r="P361" s="262" t="n">
        <v>50</v>
      </c>
      <c r="Q361" s="262" t="n">
        <v>42.525</v>
      </c>
      <c r="R361" s="331" t="n">
        <f aca="false">A361*F361</f>
        <v>0.45</v>
      </c>
    </row>
    <row r="362" s="1" customFormat="true" ht="12.75" hidden="false" customHeight="false" outlineLevel="0" collapsed="false">
      <c r="A362" s="262" t="n">
        <v>15</v>
      </c>
      <c r="B362" s="332" t="s">
        <v>6006</v>
      </c>
      <c r="C362" s="332" t="s">
        <v>6005</v>
      </c>
      <c r="D362" s="332" t="s">
        <v>3039</v>
      </c>
      <c r="E362" s="262"/>
      <c r="F362" s="331" t="n">
        <v>0.05</v>
      </c>
      <c r="G362" s="333" t="n">
        <v>49.815</v>
      </c>
      <c r="H362" s="333" t="n">
        <f aca="false">A362*G362*(1-H356/100)</f>
        <v>747.225</v>
      </c>
      <c r="I362" s="334" t="n">
        <v>27.675</v>
      </c>
      <c r="J362" s="334" t="n">
        <f aca="false">(A362*I362)/J356*K356</f>
        <v>558.1125</v>
      </c>
      <c r="K362" s="335" t="n">
        <f aca="false">H362-J362</f>
        <v>189.1125</v>
      </c>
      <c r="L362" s="330"/>
      <c r="M362" s="262"/>
      <c r="N362" s="262" t="n">
        <v>27.675</v>
      </c>
      <c r="O362" s="262" t="n">
        <v>0.41</v>
      </c>
      <c r="P362" s="262" t="n">
        <v>50</v>
      </c>
      <c r="Q362" s="262" t="n">
        <v>49.815</v>
      </c>
      <c r="R362" s="331" t="n">
        <f aca="false">A362*F362</f>
        <v>0.75</v>
      </c>
    </row>
    <row r="363" s="1" customFormat="true" ht="12.75" hidden="false" customHeight="false" outlineLevel="0" collapsed="false">
      <c r="A363" s="262" t="n">
        <v>6</v>
      </c>
      <c r="B363" s="332" t="s">
        <v>6284</v>
      </c>
      <c r="C363" s="332" t="s">
        <v>6005</v>
      </c>
      <c r="D363" s="332" t="s">
        <v>6285</v>
      </c>
      <c r="E363" s="262"/>
      <c r="F363" s="331" t="n">
        <v>0.05</v>
      </c>
      <c r="G363" s="333" t="n">
        <v>68.04</v>
      </c>
      <c r="H363" s="333" t="n">
        <f aca="false">A363*G363*(1-H356/100)</f>
        <v>408.24</v>
      </c>
      <c r="I363" s="334" t="n">
        <v>37.8</v>
      </c>
      <c r="J363" s="334" t="n">
        <f aca="false">(A363*I363)/J356*K356</f>
        <v>304.92</v>
      </c>
      <c r="K363" s="335" t="n">
        <f aca="false">H363-J363</f>
        <v>103.32</v>
      </c>
      <c r="L363" s="330"/>
      <c r="M363" s="262"/>
      <c r="N363" s="262" t="n">
        <v>37.8</v>
      </c>
      <c r="O363" s="262" t="n">
        <v>0.56</v>
      </c>
      <c r="P363" s="262" t="n">
        <v>70</v>
      </c>
      <c r="Q363" s="262" t="n">
        <v>68.04</v>
      </c>
      <c r="R363" s="331" t="n">
        <f aca="false">A363*F363</f>
        <v>0.3</v>
      </c>
    </row>
    <row r="364" s="1" customFormat="true" ht="12.75" hidden="false" customHeight="false" outlineLevel="0" collapsed="false">
      <c r="A364" s="262" t="n">
        <v>10</v>
      </c>
      <c r="B364" s="332" t="s">
        <v>6286</v>
      </c>
      <c r="C364" s="332" t="s">
        <v>3861</v>
      </c>
      <c r="D364" s="332" t="s">
        <v>6287</v>
      </c>
      <c r="E364" s="262"/>
      <c r="F364" s="331" t="n">
        <v>0.06</v>
      </c>
      <c r="G364" s="333" t="n">
        <v>72</v>
      </c>
      <c r="H364" s="333" t="n">
        <f aca="false">A364*G364*(1-H356/100)</f>
        <v>720</v>
      </c>
      <c r="I364" s="334" t="n">
        <v>36</v>
      </c>
      <c r="J364" s="334" t="n">
        <f aca="false">(A364*I364)/J356*K356</f>
        <v>484</v>
      </c>
      <c r="K364" s="335" t="n">
        <f aca="false">H364-J364</f>
        <v>236</v>
      </c>
      <c r="L364" s="330"/>
      <c r="M364" s="262"/>
      <c r="N364" s="262" t="n">
        <v>36</v>
      </c>
      <c r="O364" s="262" t="n">
        <v>0.5</v>
      </c>
      <c r="P364" s="262" t="n">
        <v>80</v>
      </c>
      <c r="Q364" s="262" t="n">
        <v>72</v>
      </c>
      <c r="R364" s="331" t="n">
        <f aca="false">A364*F364</f>
        <v>0.6</v>
      </c>
    </row>
    <row r="365" s="1" customFormat="true" ht="12.75" hidden="false" customHeight="false" outlineLevel="0" collapsed="false">
      <c r="A365" s="262" t="n">
        <v>10</v>
      </c>
      <c r="B365" s="332" t="s">
        <v>6288</v>
      </c>
      <c r="C365" s="332" t="s">
        <v>3861</v>
      </c>
      <c r="D365" s="332" t="s">
        <v>6289</v>
      </c>
      <c r="E365" s="262"/>
      <c r="F365" s="331" t="n">
        <v>0.11</v>
      </c>
      <c r="G365" s="333" t="n">
        <v>96.48</v>
      </c>
      <c r="H365" s="333" t="n">
        <f aca="false">A365*G365*(1-H356/100)</f>
        <v>964.8</v>
      </c>
      <c r="I365" s="334" t="n">
        <v>48.24</v>
      </c>
      <c r="J365" s="334" t="n">
        <f aca="false">(A365*I365)/J356*K356</f>
        <v>648.56</v>
      </c>
      <c r="K365" s="335" t="n">
        <f aca="false">H365-J365</f>
        <v>316.24</v>
      </c>
      <c r="L365" s="330"/>
      <c r="M365" s="262"/>
      <c r="N365" s="262" t="n">
        <v>48.24</v>
      </c>
      <c r="O365" s="262" t="n">
        <v>0.67</v>
      </c>
      <c r="P365" s="262" t="n">
        <v>110</v>
      </c>
      <c r="Q365" s="262" t="n">
        <v>96.48</v>
      </c>
      <c r="R365" s="331" t="n">
        <f aca="false">A365*F365</f>
        <v>1.1</v>
      </c>
    </row>
    <row r="366" s="1" customFormat="true" ht="12.75" hidden="false" customHeight="false" outlineLevel="0" collapsed="false">
      <c r="A366" s="262" t="n">
        <v>20</v>
      </c>
      <c r="B366" s="332" t="s">
        <v>368</v>
      </c>
      <c r="C366" s="332" t="s">
        <v>1680</v>
      </c>
      <c r="D366" s="332" t="s">
        <v>1905</v>
      </c>
      <c r="E366" s="262"/>
      <c r="F366" s="331" t="n">
        <v>0.02</v>
      </c>
      <c r="G366" s="333" t="n">
        <v>79.38</v>
      </c>
      <c r="H366" s="333" t="n">
        <f aca="false">A366*G366*(1-H356/100)</f>
        <v>1587.6</v>
      </c>
      <c r="I366" s="334" t="n">
        <v>66.15</v>
      </c>
      <c r="J366" s="334" t="n">
        <f aca="false">(A366*I366)/J356*K356</f>
        <v>1778.7</v>
      </c>
      <c r="K366" s="335" t="n">
        <f aca="false">H366-J366</f>
        <v>-191.1</v>
      </c>
      <c r="L366" s="330"/>
      <c r="M366" s="262"/>
      <c r="N366" s="262" t="n">
        <v>66.15</v>
      </c>
      <c r="O366" s="262" t="n">
        <v>1.05</v>
      </c>
      <c r="P366" s="262" t="n">
        <v>150</v>
      </c>
      <c r="Q366" s="262" t="n">
        <v>79.38</v>
      </c>
      <c r="R366" s="331" t="n">
        <f aca="false">A366*F366</f>
        <v>0.4</v>
      </c>
    </row>
    <row r="367" s="1" customFormat="true" ht="12.75" hidden="false" customHeight="false" outlineLevel="0" collapsed="false">
      <c r="A367" s="262" t="n">
        <v>5</v>
      </c>
      <c r="B367" s="332" t="s">
        <v>4493</v>
      </c>
      <c r="C367" s="332" t="s">
        <v>3234</v>
      </c>
      <c r="D367" s="332" t="s">
        <v>1145</v>
      </c>
      <c r="E367" s="262"/>
      <c r="F367" s="331" t="n">
        <v>0.76</v>
      </c>
      <c r="G367" s="333" t="n">
        <v>559</v>
      </c>
      <c r="H367" s="333" t="n">
        <f aca="false">A367*G367*(1-H356/100)</f>
        <v>2795</v>
      </c>
      <c r="I367" s="334" t="n">
        <v>430.11</v>
      </c>
      <c r="J367" s="334" t="n">
        <f aca="false">(A367*I367)/J356*K356</f>
        <v>2891.295</v>
      </c>
      <c r="K367" s="335" t="n">
        <f aca="false">H367-J367</f>
        <v>-96.2950000000005</v>
      </c>
      <c r="L367" s="330"/>
      <c r="M367" s="262"/>
      <c r="N367" s="262" t="n">
        <v>430.11</v>
      </c>
      <c r="O367" s="262" t="n">
        <v>7.08</v>
      </c>
      <c r="P367" s="262" t="n">
        <v>650</v>
      </c>
      <c r="Q367" s="262" t="n">
        <v>559</v>
      </c>
      <c r="R367" s="331" t="n">
        <f aca="false">A367*F367</f>
        <v>3.8</v>
      </c>
    </row>
    <row r="368" s="1" customFormat="true" ht="12.75" hidden="false" customHeight="false" outlineLevel="0" collapsed="false">
      <c r="A368" s="336" t="n">
        <f aca="false">SUM(A357:A367)</f>
        <v>114</v>
      </c>
      <c r="B368" s="336" t="s">
        <v>377</v>
      </c>
      <c r="C368" s="336"/>
      <c r="D368" s="336"/>
      <c r="E368" s="336"/>
      <c r="F368" s="337" t="n">
        <f aca="false">R368</f>
        <v>40.34</v>
      </c>
      <c r="G368" s="338"/>
      <c r="H368" s="339" t="n">
        <f aca="false">SUM(H357:H367)</f>
        <v>16001.015</v>
      </c>
      <c r="I368" s="340"/>
      <c r="J368" s="341" t="n">
        <f aca="false">SUM(J357:J367)</f>
        <v>15814.7</v>
      </c>
      <c r="K368" s="335" t="n">
        <f aca="false">SUM(K357:K367)</f>
        <v>186.315</v>
      </c>
      <c r="L368" s="330"/>
      <c r="M368" s="262"/>
      <c r="N368" s="262"/>
      <c r="O368" s="262"/>
      <c r="P368" s="262"/>
      <c r="Q368" s="262"/>
      <c r="R368" s="331" t="n">
        <f aca="false">SUM(R357:R367)</f>
        <v>40.34</v>
      </c>
    </row>
    <row r="369" s="1" customFormat="true" ht="12.75" hidden="false" customHeight="false" outlineLevel="0" collapsed="false">
      <c r="A369" s="262"/>
      <c r="B369" s="272" t="s">
        <v>914</v>
      </c>
      <c r="C369" s="342"/>
      <c r="D369" s="342"/>
      <c r="E369" s="262"/>
      <c r="F369" s="262"/>
      <c r="G369" s="333"/>
      <c r="H369" s="343" t="n">
        <v>0</v>
      </c>
      <c r="I369" s="344" t="n">
        <f aca="false">K370/J370</f>
        <v>0.0117811276850018</v>
      </c>
      <c r="J369" s="345"/>
      <c r="K369" s="335"/>
      <c r="L369" s="330"/>
      <c r="M369" s="262"/>
      <c r="N369" s="262"/>
      <c r="O369" s="262"/>
      <c r="P369" s="262"/>
      <c r="Q369" s="262"/>
      <c r="R369" s="331"/>
    </row>
    <row r="370" s="1" customFormat="true" ht="13.5" hidden="false" customHeight="false" outlineLevel="0" collapsed="false">
      <c r="A370" s="346"/>
      <c r="B370" s="346" t="s">
        <v>915</v>
      </c>
      <c r="C370" s="346"/>
      <c r="D370" s="346"/>
      <c r="E370" s="346"/>
      <c r="F370" s="347"/>
      <c r="G370" s="348"/>
      <c r="H370" s="349" t="n">
        <f aca="false">SUM(H368:H369)</f>
        <v>16001.015</v>
      </c>
      <c r="I370" s="350" t="n">
        <f aca="false">K370/H370</f>
        <v>0.0116439488369956</v>
      </c>
      <c r="J370" s="351" t="n">
        <f aca="false">SUM(J368:J369)</f>
        <v>15814.7</v>
      </c>
      <c r="K370" s="352" t="n">
        <f aca="false">H370-J370</f>
        <v>186.314999999999</v>
      </c>
      <c r="L370" s="330"/>
      <c r="M370" s="262"/>
      <c r="N370" s="262"/>
      <c r="O370" s="262"/>
      <c r="P370" s="262"/>
      <c r="Q370" s="262"/>
      <c r="R370" s="331"/>
    </row>
    <row r="371" customFormat="false" ht="13.5" hidden="false" customHeight="false" outlineLevel="0" collapsed="false"/>
    <row r="372" s="1" customFormat="true" ht="13.5" hidden="false" customHeight="false" outlineLevel="0" collapsed="false">
      <c r="A372" s="322"/>
      <c r="B372" s="323" t="s">
        <v>6212</v>
      </c>
      <c r="C372" s="324"/>
      <c r="D372" s="325" t="n">
        <v>42103</v>
      </c>
      <c r="E372" s="322"/>
      <c r="F372" s="322" t="s">
        <v>6290</v>
      </c>
      <c r="G372" s="324"/>
      <c r="H372" s="326" t="n">
        <v>0</v>
      </c>
      <c r="I372" s="327" t="s">
        <v>358</v>
      </c>
      <c r="J372" s="328" t="n">
        <v>61</v>
      </c>
      <c r="K372" s="329" t="n">
        <v>56</v>
      </c>
      <c r="L372" s="330"/>
      <c r="M372" s="262"/>
      <c r="N372" s="262"/>
      <c r="O372" s="262"/>
      <c r="P372" s="262"/>
      <c r="Q372" s="262"/>
      <c r="R372" s="331"/>
    </row>
    <row r="373" s="1" customFormat="true" ht="12.75" hidden="false" customHeight="false" outlineLevel="0" collapsed="false">
      <c r="A373" s="262" t="n">
        <v>20</v>
      </c>
      <c r="B373" s="332" t="s">
        <v>1198</v>
      </c>
      <c r="C373" s="332" t="s">
        <v>830</v>
      </c>
      <c r="D373" s="332" t="s">
        <v>1033</v>
      </c>
      <c r="E373" s="262"/>
      <c r="F373" s="331" t="n">
        <v>1.1</v>
      </c>
      <c r="G373" s="333" t="n">
        <v>213.927</v>
      </c>
      <c r="H373" s="333" t="n">
        <f aca="false">A373*G373*(1-H372/100)</f>
        <v>4278.54</v>
      </c>
      <c r="I373" s="334" t="n">
        <v>142.618</v>
      </c>
      <c r="J373" s="334" t="n">
        <f aca="false">(A373*I373)/J372*K372</f>
        <v>2618.56</v>
      </c>
      <c r="K373" s="335" t="n">
        <f aca="false">H373-J373</f>
        <v>1659.98</v>
      </c>
      <c r="L373" s="330"/>
      <c r="M373" s="262"/>
      <c r="N373" s="262" t="n">
        <v>142.618</v>
      </c>
      <c r="O373" s="262" t="n">
        <v>1.67</v>
      </c>
      <c r="P373" s="262" t="n">
        <v>213.927</v>
      </c>
      <c r="Q373" s="262" t="n">
        <v>213.927</v>
      </c>
      <c r="R373" s="331" t="n">
        <f aca="false">A373*F373</f>
        <v>22</v>
      </c>
    </row>
    <row r="374" s="1" customFormat="true" ht="12.75" hidden="false" customHeight="false" outlineLevel="0" collapsed="false">
      <c r="A374" s="262" t="n">
        <v>5</v>
      </c>
      <c r="B374" s="332" t="s">
        <v>1225</v>
      </c>
      <c r="C374" s="332" t="s">
        <v>830</v>
      </c>
      <c r="D374" s="332" t="s">
        <v>1226</v>
      </c>
      <c r="E374" s="262"/>
      <c r="F374" s="331" t="n">
        <v>4.1</v>
      </c>
      <c r="G374" s="333" t="n">
        <v>741.15</v>
      </c>
      <c r="H374" s="333" t="n">
        <f aca="false">A374*G374*(1-H372/100)</f>
        <v>3705.75</v>
      </c>
      <c r="I374" s="334" t="n">
        <v>494.1</v>
      </c>
      <c r="J374" s="334" t="n">
        <f aca="false">(A374*I374)/J372*K372</f>
        <v>2268</v>
      </c>
      <c r="K374" s="335" t="n">
        <f aca="false">H374-J374</f>
        <v>1437.75</v>
      </c>
      <c r="L374" s="330"/>
      <c r="M374" s="262"/>
      <c r="N374" s="262" t="n">
        <v>494.1</v>
      </c>
      <c r="O374" s="262" t="n">
        <v>6</v>
      </c>
      <c r="P374" s="262" t="n">
        <v>741.15</v>
      </c>
      <c r="Q374" s="262" t="n">
        <v>667.035</v>
      </c>
      <c r="R374" s="331" t="n">
        <f aca="false">A374*F374</f>
        <v>20.5</v>
      </c>
    </row>
    <row r="375" s="1" customFormat="true" ht="12.75" hidden="false" customHeight="false" outlineLevel="0" collapsed="false">
      <c r="A375" s="262" t="n">
        <v>30</v>
      </c>
      <c r="B375" s="332" t="s">
        <v>832</v>
      </c>
      <c r="C375" s="332" t="s">
        <v>833</v>
      </c>
      <c r="D375" s="332" t="s">
        <v>834</v>
      </c>
      <c r="E375" s="262"/>
      <c r="F375" s="331" t="n">
        <v>0.03</v>
      </c>
      <c r="G375" s="333" t="n">
        <v>46.116</v>
      </c>
      <c r="H375" s="333" t="n">
        <f aca="false">A375*G375*(1-H372/100)</f>
        <v>1383.48</v>
      </c>
      <c r="I375" s="334" t="n">
        <v>30.744</v>
      </c>
      <c r="J375" s="334" t="n">
        <f aca="false">(A375*I375)/J372*K372</f>
        <v>846.72</v>
      </c>
      <c r="K375" s="335" t="n">
        <f aca="false">H375-J375</f>
        <v>536.76</v>
      </c>
      <c r="L375" s="330"/>
      <c r="M375" s="262"/>
      <c r="N375" s="262" t="n">
        <v>30.744</v>
      </c>
      <c r="O375" s="262" t="n">
        <v>0.36</v>
      </c>
      <c r="P375" s="262" t="n">
        <v>46.116</v>
      </c>
      <c r="Q375" s="262" t="n">
        <v>49.1904</v>
      </c>
      <c r="R375" s="331" t="n">
        <f aca="false">A375*F375</f>
        <v>0.9</v>
      </c>
    </row>
    <row r="376" s="1" customFormat="true" ht="12.75" hidden="false" customHeight="false" outlineLevel="0" collapsed="false">
      <c r="A376" s="262" t="n">
        <v>20</v>
      </c>
      <c r="B376" s="332" t="s">
        <v>837</v>
      </c>
      <c r="C376" s="332" t="s">
        <v>833</v>
      </c>
      <c r="D376" s="332" t="s">
        <v>1188</v>
      </c>
      <c r="E376" s="262"/>
      <c r="F376" s="331" t="n">
        <v>0.09</v>
      </c>
      <c r="G376" s="333" t="n">
        <v>88.389</v>
      </c>
      <c r="H376" s="333" t="n">
        <f aca="false">A376*G376*(1-H372/100)</f>
        <v>1767.78</v>
      </c>
      <c r="I376" s="334" t="n">
        <v>58.926</v>
      </c>
      <c r="J376" s="334" t="n">
        <f aca="false">(A376*I376)/J372*K372</f>
        <v>1081.92</v>
      </c>
      <c r="K376" s="335" t="n">
        <f aca="false">H376-J376</f>
        <v>685.86</v>
      </c>
      <c r="L376" s="330"/>
      <c r="M376" s="262"/>
      <c r="N376" s="262" t="n">
        <v>58.926</v>
      </c>
      <c r="O376" s="262" t="n">
        <v>0.69</v>
      </c>
      <c r="P376" s="262" t="n">
        <v>88.389</v>
      </c>
      <c r="Q376" s="262" t="n">
        <v>70.7112</v>
      </c>
      <c r="R376" s="331" t="n">
        <f aca="false">A376*F376</f>
        <v>1.8</v>
      </c>
    </row>
    <row r="377" s="1" customFormat="true" ht="12.75" hidden="false" customHeight="false" outlineLevel="0" collapsed="false">
      <c r="A377" s="262" t="n">
        <v>10</v>
      </c>
      <c r="B377" s="332" t="s">
        <v>839</v>
      </c>
      <c r="C377" s="332" t="s">
        <v>833</v>
      </c>
      <c r="D377" s="332" t="s">
        <v>840</v>
      </c>
      <c r="E377" s="262"/>
      <c r="F377" s="331" t="n">
        <v>0.11</v>
      </c>
      <c r="G377" s="333" t="n">
        <v>61.7625</v>
      </c>
      <c r="H377" s="333" t="n">
        <f aca="false">A377*G377*(1-H372/100)</f>
        <v>617.625</v>
      </c>
      <c r="I377" s="334" t="n">
        <v>41.175</v>
      </c>
      <c r="J377" s="334" t="n">
        <f aca="false">(A377*I377)/J372*K372</f>
        <v>378</v>
      </c>
      <c r="K377" s="335" t="n">
        <f aca="false">H377-J377</f>
        <v>239.625</v>
      </c>
      <c r="L377" s="330"/>
      <c r="M377" s="262"/>
      <c r="N377" s="262" t="n">
        <v>41.175</v>
      </c>
      <c r="O377" s="262" t="n">
        <v>0.5</v>
      </c>
      <c r="P377" s="262" t="n">
        <v>61.7625</v>
      </c>
      <c r="Q377" s="262" t="n">
        <v>55.5863</v>
      </c>
      <c r="R377" s="331" t="n">
        <f aca="false">A377*F377</f>
        <v>1.1</v>
      </c>
    </row>
    <row r="378" s="1" customFormat="true" ht="12.75" hidden="false" customHeight="false" outlineLevel="0" collapsed="false">
      <c r="A378" s="262" t="n">
        <v>30</v>
      </c>
      <c r="B378" s="332" t="s">
        <v>841</v>
      </c>
      <c r="C378" s="332" t="s">
        <v>842</v>
      </c>
      <c r="D378" s="332" t="s">
        <v>834</v>
      </c>
      <c r="E378" s="262"/>
      <c r="F378" s="331" t="n">
        <v>0.02</v>
      </c>
      <c r="G378" s="333" t="n">
        <v>74.298</v>
      </c>
      <c r="H378" s="333" t="n">
        <f aca="false">A378*G378*(1-H372/100)</f>
        <v>2228.94</v>
      </c>
      <c r="I378" s="334" t="n">
        <v>49.532</v>
      </c>
      <c r="J378" s="334" t="n">
        <f aca="false">(A378*I378)/J372*K372</f>
        <v>1364.16</v>
      </c>
      <c r="K378" s="335" t="n">
        <f aca="false">H378-J378</f>
        <v>864.78</v>
      </c>
      <c r="L378" s="330"/>
      <c r="M378" s="262"/>
      <c r="N378" s="262" t="n">
        <v>49.532</v>
      </c>
      <c r="O378" s="262" t="n">
        <v>0.58</v>
      </c>
      <c r="P378" s="262" t="n">
        <v>74.298</v>
      </c>
      <c r="Q378" s="262" t="n">
        <v>64.3916</v>
      </c>
      <c r="R378" s="331" t="n">
        <f aca="false">A378*F378</f>
        <v>0.6</v>
      </c>
    </row>
    <row r="379" s="1" customFormat="true" ht="12.75" hidden="false" customHeight="false" outlineLevel="0" collapsed="false">
      <c r="A379" s="262" t="n">
        <v>20</v>
      </c>
      <c r="B379" s="332" t="s">
        <v>844</v>
      </c>
      <c r="C379" s="332" t="s">
        <v>842</v>
      </c>
      <c r="D379" s="332" t="s">
        <v>1217</v>
      </c>
      <c r="E379" s="262"/>
      <c r="F379" s="331" t="n">
        <v>0.03</v>
      </c>
      <c r="G379" s="333" t="n">
        <v>81.984</v>
      </c>
      <c r="H379" s="333" t="n">
        <f aca="false">A379*G379*(1-H372/100)</f>
        <v>1639.68</v>
      </c>
      <c r="I379" s="334" t="n">
        <v>54.656</v>
      </c>
      <c r="J379" s="334" t="n">
        <f aca="false">(A379*I379)/J372*K372</f>
        <v>1003.52</v>
      </c>
      <c r="K379" s="335" t="n">
        <f aca="false">H379-J379</f>
        <v>636.16</v>
      </c>
      <c r="L379" s="330"/>
      <c r="M379" s="262"/>
      <c r="N379" s="262" t="n">
        <v>54.656</v>
      </c>
      <c r="O379" s="262" t="n">
        <v>0.64</v>
      </c>
      <c r="P379" s="262" t="n">
        <v>81.984</v>
      </c>
      <c r="Q379" s="262" t="n">
        <v>71.0528</v>
      </c>
      <c r="R379" s="331" t="n">
        <f aca="false">A379*F379</f>
        <v>0.6</v>
      </c>
    </row>
    <row r="380" s="1" customFormat="true" ht="12.75" hidden="false" customHeight="false" outlineLevel="0" collapsed="false">
      <c r="A380" s="262" t="n">
        <v>10</v>
      </c>
      <c r="B380" s="332" t="s">
        <v>846</v>
      </c>
      <c r="C380" s="332" t="s">
        <v>842</v>
      </c>
      <c r="D380" s="332" t="s">
        <v>1191</v>
      </c>
      <c r="E380" s="262"/>
      <c r="F380" s="331" t="n">
        <v>0.04</v>
      </c>
      <c r="G380" s="333" t="n">
        <v>61.7625</v>
      </c>
      <c r="H380" s="333" t="n">
        <f aca="false">A380*G380*(1-H372/100)</f>
        <v>617.625</v>
      </c>
      <c r="I380" s="334" t="n">
        <v>41.175</v>
      </c>
      <c r="J380" s="334" t="n">
        <f aca="false">(A380*I380)/J372*K372</f>
        <v>378</v>
      </c>
      <c r="K380" s="335" t="n">
        <f aca="false">H380-J380</f>
        <v>239.625</v>
      </c>
      <c r="L380" s="330"/>
      <c r="M380" s="262"/>
      <c r="N380" s="262" t="n">
        <v>41.175</v>
      </c>
      <c r="O380" s="262" t="n">
        <v>0.5</v>
      </c>
      <c r="P380" s="262" t="n">
        <v>61.7625</v>
      </c>
      <c r="Q380" s="262" t="n">
        <v>55.5863</v>
      </c>
      <c r="R380" s="331" t="n">
        <f aca="false">A380*F380</f>
        <v>0.4</v>
      </c>
    </row>
    <row r="381" s="1" customFormat="true" ht="12.75" hidden="false" customHeight="false" outlineLevel="0" collapsed="false">
      <c r="A381" s="262" t="n">
        <v>1</v>
      </c>
      <c r="B381" s="332" t="s">
        <v>6291</v>
      </c>
      <c r="C381" s="332" t="s">
        <v>1884</v>
      </c>
      <c r="D381" s="332" t="s">
        <v>1885</v>
      </c>
      <c r="E381" s="262"/>
      <c r="F381" s="331" t="n">
        <v>9.5</v>
      </c>
      <c r="G381" s="333" t="n">
        <v>1724.775</v>
      </c>
      <c r="H381" s="333" t="n">
        <f aca="false">A381*G381*(1-H372/100)</f>
        <v>1724.775</v>
      </c>
      <c r="I381" s="334" t="n">
        <v>1149.85</v>
      </c>
      <c r="J381" s="334" t="n">
        <f aca="false">(A381*I381)/J372*K372</f>
        <v>1055.6</v>
      </c>
      <c r="K381" s="335" t="n">
        <f aca="false">H381-J381</f>
        <v>669.175</v>
      </c>
      <c r="L381" s="330"/>
      <c r="M381" s="262"/>
      <c r="N381" s="262" t="n">
        <v>1149.85</v>
      </c>
      <c r="O381" s="262" t="n">
        <v>13</v>
      </c>
      <c r="P381" s="262" t="n">
        <v>1724.775</v>
      </c>
      <c r="Q381" s="262" t="n">
        <v>1494.805</v>
      </c>
      <c r="R381" s="331" t="n">
        <f aca="false">A381*F381</f>
        <v>9.5</v>
      </c>
    </row>
    <row r="382" s="1" customFormat="true" ht="12.75" hidden="false" customHeight="false" outlineLevel="0" collapsed="false">
      <c r="A382" s="262" t="n">
        <v>2</v>
      </c>
      <c r="B382" s="332" t="s">
        <v>6292</v>
      </c>
      <c r="C382" s="332" t="s">
        <v>6293</v>
      </c>
      <c r="D382" s="332" t="s">
        <v>6294</v>
      </c>
      <c r="E382" s="262"/>
      <c r="F382" s="331" t="n">
        <v>23</v>
      </c>
      <c r="G382" s="333" t="n">
        <v>3500</v>
      </c>
      <c r="H382" s="333" t="n">
        <f aca="false">A382*G382*(1-H372/100)</f>
        <v>7000</v>
      </c>
      <c r="I382" s="334" t="n">
        <v>3501.4</v>
      </c>
      <c r="J382" s="334" t="n">
        <f aca="false">(A382*I382)/J372*K372</f>
        <v>6428.8</v>
      </c>
      <c r="K382" s="335" t="n">
        <f aca="false">H382-J382</f>
        <v>571.2</v>
      </c>
      <c r="L382" s="330"/>
      <c r="M382" s="262"/>
      <c r="N382" s="262" t="n">
        <v>3501.4</v>
      </c>
      <c r="O382" s="262" t="n">
        <v>41</v>
      </c>
      <c r="P382" s="262" t="n">
        <v>3500</v>
      </c>
      <c r="Q382" s="262" t="n">
        <v>4901.96</v>
      </c>
      <c r="R382" s="331" t="n">
        <f aca="false">A382*F382</f>
        <v>46</v>
      </c>
    </row>
    <row r="383" s="1" customFormat="true" ht="12.75" hidden="false" customHeight="false" outlineLevel="0" collapsed="false">
      <c r="A383" s="262" t="n">
        <v>1</v>
      </c>
      <c r="B383" s="332" t="s">
        <v>5950</v>
      </c>
      <c r="C383" s="332" t="s">
        <v>1636</v>
      </c>
      <c r="D383" s="332" t="s">
        <v>5951</v>
      </c>
      <c r="E383" s="262"/>
      <c r="F383" s="331" t="n">
        <v>4.08</v>
      </c>
      <c r="G383" s="333" t="n">
        <v>3500</v>
      </c>
      <c r="H383" s="333" t="n">
        <f aca="false">A383*G383*(1-H372/100)</f>
        <v>3500</v>
      </c>
      <c r="I383" s="334" t="n">
        <v>2429.325</v>
      </c>
      <c r="J383" s="334" t="n">
        <f aca="false">(A383*I383)/J372*K372</f>
        <v>2230.2</v>
      </c>
      <c r="K383" s="335" t="n">
        <f aca="false">H383-J383</f>
        <v>1269.8</v>
      </c>
      <c r="L383" s="330"/>
      <c r="M383" s="262"/>
      <c r="N383" s="262" t="n">
        <v>2429.325</v>
      </c>
      <c r="O383" s="262" t="n">
        <v>29.5</v>
      </c>
      <c r="P383" s="262" t="n">
        <v>3500</v>
      </c>
      <c r="Q383" s="262" t="n">
        <v>3158.1225</v>
      </c>
      <c r="R383" s="331" t="n">
        <f aca="false">A383*F383</f>
        <v>4.08</v>
      </c>
    </row>
    <row r="384" s="1" customFormat="true" ht="12.75" hidden="false" customHeight="false" outlineLevel="0" collapsed="false">
      <c r="A384" s="262" t="n">
        <v>2</v>
      </c>
      <c r="B384" s="332" t="s">
        <v>2814</v>
      </c>
      <c r="C384" s="332" t="s">
        <v>1794</v>
      </c>
      <c r="D384" s="332" t="s">
        <v>2815</v>
      </c>
      <c r="E384" s="262"/>
      <c r="F384" s="331" t="n">
        <v>3.8</v>
      </c>
      <c r="G384" s="333" t="n">
        <v>1980</v>
      </c>
      <c r="H384" s="333" t="n">
        <f aca="false">A384*G384*(1-H372/100)</f>
        <v>3960</v>
      </c>
      <c r="I384" s="334" t="n">
        <v>1322.541</v>
      </c>
      <c r="J384" s="334" t="n">
        <f aca="false">(A384*I384)/J372*K372</f>
        <v>2428.272</v>
      </c>
      <c r="K384" s="335" t="n">
        <f aca="false">H384-J384</f>
        <v>1531.728</v>
      </c>
      <c r="L384" s="330"/>
      <c r="M384" s="262"/>
      <c r="N384" s="262" t="n">
        <v>1322.541</v>
      </c>
      <c r="O384" s="262" t="n">
        <v>16.06</v>
      </c>
      <c r="P384" s="262" t="n">
        <v>1980</v>
      </c>
      <c r="Q384" s="262" t="n">
        <v>1785.4304</v>
      </c>
      <c r="R384" s="331" t="n">
        <f aca="false">A384*F384</f>
        <v>7.6</v>
      </c>
    </row>
    <row r="385" s="1" customFormat="true" ht="12.75" hidden="false" customHeight="false" outlineLevel="0" collapsed="false">
      <c r="A385" s="262" t="n">
        <v>1</v>
      </c>
      <c r="B385" s="332" t="s">
        <v>3953</v>
      </c>
      <c r="C385" s="332" t="s">
        <v>2949</v>
      </c>
      <c r="D385" s="332" t="s">
        <v>3954</v>
      </c>
      <c r="E385" s="262"/>
      <c r="F385" s="331" t="n">
        <v>2.49</v>
      </c>
      <c r="G385" s="333" t="n">
        <v>1650</v>
      </c>
      <c r="H385" s="333" t="n">
        <f aca="false">A385*G385*(1-H372/100)</f>
        <v>1650</v>
      </c>
      <c r="I385" s="334" t="n">
        <v>1097.7255</v>
      </c>
      <c r="J385" s="334" t="n">
        <f aca="false">(A385*I385)/J372*K372</f>
        <v>1007.748</v>
      </c>
      <c r="K385" s="335" t="n">
        <f aca="false">H385-J385</f>
        <v>642.252</v>
      </c>
      <c r="L385" s="330"/>
      <c r="M385" s="262"/>
      <c r="N385" s="262" t="n">
        <v>1097.7255</v>
      </c>
      <c r="O385" s="262" t="n">
        <v>13.33</v>
      </c>
      <c r="P385" s="262" t="n">
        <v>1650</v>
      </c>
      <c r="Q385" s="262" t="n">
        <v>1481.9294</v>
      </c>
      <c r="R385" s="331" t="n">
        <f aca="false">A385*F385</f>
        <v>2.49</v>
      </c>
    </row>
    <row r="386" s="1" customFormat="true" ht="12.75" hidden="false" customHeight="false" outlineLevel="0" collapsed="false">
      <c r="A386" s="262" t="n">
        <v>1</v>
      </c>
      <c r="B386" s="332" t="s">
        <v>2015</v>
      </c>
      <c r="C386" s="332" t="s">
        <v>2016</v>
      </c>
      <c r="D386" s="332" t="s">
        <v>2017</v>
      </c>
      <c r="E386" s="262"/>
      <c r="F386" s="331" t="n">
        <v>5</v>
      </c>
      <c r="G386" s="333" t="n">
        <v>2150</v>
      </c>
      <c r="H386" s="333" t="n">
        <f aca="false">A386*G386*(1-H372/100)</f>
        <v>2150</v>
      </c>
      <c r="I386" s="334" t="n">
        <v>1435.3605</v>
      </c>
      <c r="J386" s="334" t="n">
        <f aca="false">(A386*I386)/J372*K372</f>
        <v>1317.708</v>
      </c>
      <c r="K386" s="335" t="n">
        <f aca="false">H386-J386</f>
        <v>832.292</v>
      </c>
      <c r="L386" s="330"/>
      <c r="M386" s="262"/>
      <c r="N386" s="262" t="n">
        <v>1435.3605</v>
      </c>
      <c r="O386" s="262" t="n">
        <v>17.43</v>
      </c>
      <c r="P386" s="262" t="n">
        <v>2150</v>
      </c>
      <c r="Q386" s="262" t="n">
        <v>1937.7367</v>
      </c>
      <c r="R386" s="331" t="n">
        <f aca="false">A386*F386</f>
        <v>5</v>
      </c>
    </row>
    <row r="387" s="1" customFormat="true" ht="12.75" hidden="false" customHeight="false" outlineLevel="0" collapsed="false">
      <c r="A387" s="262" t="n">
        <v>4</v>
      </c>
      <c r="B387" s="332" t="s">
        <v>4753</v>
      </c>
      <c r="C387" s="332" t="s">
        <v>2090</v>
      </c>
      <c r="D387" s="332" t="s">
        <v>6295</v>
      </c>
      <c r="E387" s="262"/>
      <c r="F387" s="331"/>
      <c r="G387" s="333" t="n">
        <v>200</v>
      </c>
      <c r="H387" s="333" t="n">
        <f aca="false">A387*G387*(1-H372/100)</f>
        <v>800</v>
      </c>
      <c r="I387" s="334" t="n">
        <v>142.618</v>
      </c>
      <c r="J387" s="334" t="n">
        <f aca="false">(A387*I387)/J372*K372</f>
        <v>523.712</v>
      </c>
      <c r="K387" s="335" t="n">
        <f aca="false">H387-J387</f>
        <v>276.288</v>
      </c>
      <c r="L387" s="330"/>
      <c r="M387" s="262"/>
      <c r="N387" s="262" t="n">
        <v>142.618</v>
      </c>
      <c r="O387" s="262" t="n">
        <v>1.67</v>
      </c>
      <c r="P387" s="262" t="n">
        <v>200</v>
      </c>
      <c r="Q387" s="262" t="n">
        <v>171.1416</v>
      </c>
      <c r="R387" s="331" t="n">
        <f aca="false">A387*F387</f>
        <v>0</v>
      </c>
    </row>
    <row r="388" s="1" customFormat="true" ht="12.75" hidden="false" customHeight="false" outlineLevel="0" collapsed="false">
      <c r="A388" s="262" t="n">
        <v>4</v>
      </c>
      <c r="B388" s="332" t="s">
        <v>3962</v>
      </c>
      <c r="C388" s="332" t="s">
        <v>2090</v>
      </c>
      <c r="D388" s="332" t="s">
        <v>3963</v>
      </c>
      <c r="E388" s="262"/>
      <c r="F388" s="331" t="n">
        <v>0.018</v>
      </c>
      <c r="G388" s="333" t="n">
        <v>200</v>
      </c>
      <c r="H388" s="333" t="n">
        <f aca="false">A388*G388*(1-H372/100)</f>
        <v>800</v>
      </c>
      <c r="I388" s="334" t="n">
        <v>117.12</v>
      </c>
      <c r="J388" s="334" t="n">
        <f aca="false">(A388*I388)/J372*K372</f>
        <v>430.08</v>
      </c>
      <c r="K388" s="335" t="n">
        <f aca="false">H388-J388</f>
        <v>369.92</v>
      </c>
      <c r="L388" s="330"/>
      <c r="M388" s="262"/>
      <c r="N388" s="262" t="n">
        <v>117.12</v>
      </c>
      <c r="O388" s="262" t="n">
        <v>1.28</v>
      </c>
      <c r="P388" s="262" t="n">
        <v>200</v>
      </c>
      <c r="Q388" s="262" t="n">
        <v>175.68</v>
      </c>
      <c r="R388" s="331" t="n">
        <f aca="false">A388*F388</f>
        <v>0.072</v>
      </c>
    </row>
    <row r="389" s="1" customFormat="true" ht="12.75" hidden="false" customHeight="false" outlineLevel="0" collapsed="false">
      <c r="A389" s="262" t="n">
        <v>4</v>
      </c>
      <c r="B389" s="332" t="s">
        <v>4755</v>
      </c>
      <c r="C389" s="332" t="s">
        <v>1087</v>
      </c>
      <c r="D389" s="332" t="s">
        <v>4756</v>
      </c>
      <c r="E389" s="262"/>
      <c r="F389" s="331"/>
      <c r="G389" s="333" t="n">
        <v>380</v>
      </c>
      <c r="H389" s="333" t="n">
        <f aca="false">A389*G389*(1-H372/100)</f>
        <v>1520</v>
      </c>
      <c r="I389" s="334" t="n">
        <v>282.4605</v>
      </c>
      <c r="J389" s="334" t="n">
        <f aca="false">(A389*I389)/J372*K372</f>
        <v>1037.232</v>
      </c>
      <c r="K389" s="335" t="n">
        <f aca="false">H389-J389</f>
        <v>482.768</v>
      </c>
      <c r="L389" s="330"/>
      <c r="M389" s="262"/>
      <c r="N389" s="262" t="n">
        <v>282.4605</v>
      </c>
      <c r="O389" s="262" t="n">
        <v>3.43</v>
      </c>
      <c r="P389" s="262" t="n">
        <v>380</v>
      </c>
      <c r="Q389" s="262" t="n">
        <v>338.9526</v>
      </c>
      <c r="R389" s="331" t="n">
        <f aca="false">A389*F389</f>
        <v>0</v>
      </c>
    </row>
    <row r="390" s="1" customFormat="true" ht="12.75" hidden="false" customHeight="false" outlineLevel="0" collapsed="false">
      <c r="A390" s="262" t="n">
        <v>4</v>
      </c>
      <c r="B390" s="332" t="s">
        <v>6296</v>
      </c>
      <c r="C390" s="332" t="s">
        <v>1087</v>
      </c>
      <c r="D390" s="332" t="s">
        <v>1088</v>
      </c>
      <c r="E390" s="262"/>
      <c r="F390" s="331" t="n">
        <v>0.02</v>
      </c>
      <c r="G390" s="333" t="n">
        <v>420</v>
      </c>
      <c r="H390" s="333" t="n">
        <f aca="false">A390*G390*(1-H372/100)</f>
        <v>1680</v>
      </c>
      <c r="I390" s="334" t="n">
        <v>284.1282</v>
      </c>
      <c r="J390" s="334" t="n">
        <f aca="false">(A390*I390)/J372*K372</f>
        <v>1043.35601311475</v>
      </c>
      <c r="K390" s="335" t="n">
        <f aca="false">H390-J390</f>
        <v>636.643986885246</v>
      </c>
      <c r="L390" s="330"/>
      <c r="M390" s="262"/>
      <c r="N390" s="262" t="n">
        <v>284.1282</v>
      </c>
      <c r="O390" s="262" t="n">
        <v>2.948</v>
      </c>
      <c r="P390" s="262" t="n">
        <v>420</v>
      </c>
      <c r="Q390" s="262" t="n">
        <v>369.3667</v>
      </c>
      <c r="R390" s="331" t="n">
        <f aca="false">A390*F390</f>
        <v>0.08</v>
      </c>
    </row>
    <row r="391" s="1" customFormat="true" ht="12.75" hidden="false" customHeight="false" outlineLevel="0" collapsed="false">
      <c r="A391" s="262" t="n">
        <v>1</v>
      </c>
      <c r="B391" s="332" t="s">
        <v>6297</v>
      </c>
      <c r="C391" s="332" t="s">
        <v>3543</v>
      </c>
      <c r="D391" s="332" t="s">
        <v>856</v>
      </c>
      <c r="E391" s="262"/>
      <c r="F391" s="331"/>
      <c r="G391" s="333" t="n">
        <v>350</v>
      </c>
      <c r="H391" s="333" t="n">
        <f aca="false">A391*G391*(1-H372/100)</f>
        <v>350</v>
      </c>
      <c r="I391" s="334" t="n">
        <v>192.76</v>
      </c>
      <c r="J391" s="334" t="n">
        <f aca="false">(A391*I391)/J372*K372</f>
        <v>176.96</v>
      </c>
      <c r="K391" s="335" t="n">
        <f aca="false">H391-J391</f>
        <v>173.04</v>
      </c>
      <c r="L391" s="330"/>
      <c r="M391" s="262"/>
      <c r="N391" s="262" t="n">
        <v>192.76</v>
      </c>
      <c r="O391" s="262" t="n">
        <v>2</v>
      </c>
      <c r="P391" s="262" t="n">
        <v>350</v>
      </c>
      <c r="Q391" s="262" t="n">
        <v>312.2712</v>
      </c>
      <c r="R391" s="331" t="n">
        <f aca="false">A391*F391</f>
        <v>0</v>
      </c>
    </row>
    <row r="392" s="1" customFormat="true" ht="12.75" hidden="false" customHeight="false" outlineLevel="0" collapsed="false">
      <c r="A392" s="262" t="n">
        <v>6</v>
      </c>
      <c r="B392" s="332" t="s">
        <v>6298</v>
      </c>
      <c r="C392" s="332" t="s">
        <v>3543</v>
      </c>
      <c r="D392" s="332" t="s">
        <v>856</v>
      </c>
      <c r="E392" s="262"/>
      <c r="F392" s="331"/>
      <c r="G392" s="333" t="n">
        <v>300</v>
      </c>
      <c r="H392" s="333" t="n">
        <f aca="false">A392*G392*(1-H372/100)</f>
        <v>1800</v>
      </c>
      <c r="I392" s="334" t="n">
        <v>161.9184</v>
      </c>
      <c r="J392" s="334" t="n">
        <f aca="false">(A392*I392)/J372*K372</f>
        <v>891.8784</v>
      </c>
      <c r="K392" s="335" t="n">
        <f aca="false">H392-J392</f>
        <v>908.1216</v>
      </c>
      <c r="L392" s="330"/>
      <c r="M392" s="262"/>
      <c r="N392" s="262" t="n">
        <v>161.9184</v>
      </c>
      <c r="O392" s="262" t="n">
        <v>1.68</v>
      </c>
      <c r="P392" s="262" t="n">
        <v>300</v>
      </c>
      <c r="Q392" s="262" t="n">
        <v>260.6886</v>
      </c>
      <c r="R392" s="331" t="n">
        <f aca="false">A392*F392</f>
        <v>0</v>
      </c>
    </row>
    <row r="393" s="1" customFormat="true" ht="12.75" hidden="false" customHeight="false" outlineLevel="0" collapsed="false">
      <c r="A393" s="262" t="n">
        <v>20</v>
      </c>
      <c r="B393" s="332" t="s">
        <v>1679</v>
      </c>
      <c r="C393" s="332" t="s">
        <v>1680</v>
      </c>
      <c r="D393" s="332" t="s">
        <v>6299</v>
      </c>
      <c r="E393" s="262"/>
      <c r="F393" s="331" t="n">
        <v>0.02</v>
      </c>
      <c r="G393" s="333" t="n">
        <v>150</v>
      </c>
      <c r="H393" s="333" t="n">
        <f aca="false">A393*G393*(1-H372/100)</f>
        <v>3000</v>
      </c>
      <c r="I393" s="334" t="n">
        <v>93.94</v>
      </c>
      <c r="J393" s="334" t="n">
        <f aca="false">(A393*I393)/J372*K372</f>
        <v>1724.8</v>
      </c>
      <c r="K393" s="335" t="n">
        <f aca="false">H393-J393</f>
        <v>1275.2</v>
      </c>
      <c r="L393" s="330"/>
      <c r="M393" s="262"/>
      <c r="N393" s="262" t="n">
        <v>93.94</v>
      </c>
      <c r="O393" s="262" t="n">
        <v>1.1</v>
      </c>
      <c r="P393" s="262" t="n">
        <v>150</v>
      </c>
      <c r="Q393" s="262" t="n">
        <v>112.728</v>
      </c>
      <c r="R393" s="331" t="n">
        <f aca="false">A393*F393</f>
        <v>0.4</v>
      </c>
    </row>
    <row r="394" s="1" customFormat="true" ht="12.75" hidden="false" customHeight="false" outlineLevel="0" collapsed="false">
      <c r="A394" s="262" t="n">
        <v>10</v>
      </c>
      <c r="B394" s="332" t="s">
        <v>1682</v>
      </c>
      <c r="C394" s="332" t="s">
        <v>1680</v>
      </c>
      <c r="D394" s="332" t="s">
        <v>1683</v>
      </c>
      <c r="E394" s="262"/>
      <c r="F394" s="331" t="n">
        <v>0.025</v>
      </c>
      <c r="G394" s="333" t="n">
        <v>150</v>
      </c>
      <c r="H394" s="333" t="n">
        <f aca="false">A394*G394*(1-H372/100)</f>
        <v>1500</v>
      </c>
      <c r="I394" s="334" t="n">
        <v>102.48</v>
      </c>
      <c r="J394" s="334" t="n">
        <f aca="false">(A394*I394)/J372*K372</f>
        <v>940.8</v>
      </c>
      <c r="K394" s="335" t="n">
        <f aca="false">H394-J394</f>
        <v>559.2</v>
      </c>
      <c r="L394" s="330"/>
      <c r="M394" s="262"/>
      <c r="N394" s="262" t="n">
        <v>102.48</v>
      </c>
      <c r="O394" s="262" t="n">
        <v>1.2</v>
      </c>
      <c r="P394" s="262" t="n">
        <v>150</v>
      </c>
      <c r="Q394" s="262" t="n">
        <v>122.976</v>
      </c>
      <c r="R394" s="331" t="n">
        <f aca="false">A394*F394</f>
        <v>0.25</v>
      </c>
    </row>
    <row r="395" s="1" customFormat="true" ht="12.75" hidden="false" customHeight="false" outlineLevel="0" collapsed="false">
      <c r="A395" s="262" t="n">
        <v>10</v>
      </c>
      <c r="B395" s="332" t="s">
        <v>3553</v>
      </c>
      <c r="C395" s="332" t="s">
        <v>1907</v>
      </c>
      <c r="D395" s="332" t="s">
        <v>3554</v>
      </c>
      <c r="E395" s="262"/>
      <c r="F395" s="331" t="n">
        <v>0.02</v>
      </c>
      <c r="G395" s="333" t="n">
        <v>130</v>
      </c>
      <c r="H395" s="333" t="n">
        <f aca="false">A395*G395*(1-H372/100)</f>
        <v>1300</v>
      </c>
      <c r="I395" s="334" t="n">
        <v>85.4</v>
      </c>
      <c r="J395" s="334" t="n">
        <f aca="false">(A395*I395)/J372*K372</f>
        <v>784</v>
      </c>
      <c r="K395" s="335" t="n">
        <f aca="false">H395-J395</f>
        <v>516</v>
      </c>
      <c r="L395" s="330"/>
      <c r="M395" s="262"/>
      <c r="N395" s="262" t="n">
        <v>85.4</v>
      </c>
      <c r="O395" s="262" t="n">
        <v>1</v>
      </c>
      <c r="P395" s="262" t="n">
        <v>130</v>
      </c>
      <c r="Q395" s="262" t="n">
        <v>111.02</v>
      </c>
      <c r="R395" s="331" t="n">
        <f aca="false">A395*F395</f>
        <v>0.2</v>
      </c>
    </row>
    <row r="396" s="1" customFormat="true" ht="12.75" hidden="false" customHeight="false" outlineLevel="0" collapsed="false">
      <c r="A396" s="262" t="n">
        <v>12</v>
      </c>
      <c r="B396" s="332" t="s">
        <v>4290</v>
      </c>
      <c r="C396" s="332" t="s">
        <v>4291</v>
      </c>
      <c r="D396" s="332" t="s">
        <v>6300</v>
      </c>
      <c r="E396" s="262"/>
      <c r="F396" s="331" t="n">
        <v>0.65</v>
      </c>
      <c r="G396" s="333" t="n">
        <v>620</v>
      </c>
      <c r="H396" s="333" t="n">
        <f aca="false">A396*G396*(1-H372/100)</f>
        <v>7440</v>
      </c>
      <c r="I396" s="334" t="n">
        <v>411.75</v>
      </c>
      <c r="J396" s="334" t="n">
        <f aca="false">(A396*I396)/J372*K372</f>
        <v>4536</v>
      </c>
      <c r="K396" s="335" t="n">
        <f aca="false">H396-J396</f>
        <v>2904</v>
      </c>
      <c r="L396" s="330"/>
      <c r="M396" s="262"/>
      <c r="N396" s="262" t="n">
        <v>411.75</v>
      </c>
      <c r="O396" s="262" t="n">
        <v>5</v>
      </c>
      <c r="P396" s="262" t="n">
        <v>620</v>
      </c>
      <c r="Q396" s="262" t="n">
        <v>564</v>
      </c>
      <c r="R396" s="331" t="n">
        <f aca="false">A396*F396</f>
        <v>7.8</v>
      </c>
    </row>
    <row r="397" s="1" customFormat="true" ht="12.75" hidden="false" customHeight="false" outlineLevel="0" collapsed="false">
      <c r="A397" s="262" t="n">
        <v>6</v>
      </c>
      <c r="B397" s="332" t="s">
        <v>6301</v>
      </c>
      <c r="C397" s="332" t="s">
        <v>2077</v>
      </c>
      <c r="D397" s="332" t="s">
        <v>6302</v>
      </c>
      <c r="E397" s="262"/>
      <c r="F397" s="331"/>
      <c r="G397" s="333" t="n">
        <v>730</v>
      </c>
      <c r="H397" s="333" t="n">
        <f aca="false">A397*G397*(1-H372/100)</f>
        <v>4380</v>
      </c>
      <c r="I397" s="334" t="n">
        <v>486.475</v>
      </c>
      <c r="J397" s="334" t="n">
        <f aca="false">(A397*I397)/J372*K372</f>
        <v>2679.6</v>
      </c>
      <c r="K397" s="335" t="n">
        <f aca="false">H397-J397</f>
        <v>1700.4</v>
      </c>
      <c r="L397" s="330"/>
      <c r="M397" s="262"/>
      <c r="N397" s="262" t="n">
        <v>486.475</v>
      </c>
      <c r="O397" s="262" t="n">
        <v>5.5</v>
      </c>
      <c r="P397" s="262" t="n">
        <v>730</v>
      </c>
      <c r="Q397" s="262" t="n">
        <v>632</v>
      </c>
      <c r="R397" s="331" t="n">
        <f aca="false">A397*F397</f>
        <v>0</v>
      </c>
    </row>
    <row r="398" s="1" customFormat="true" ht="12.75" hidden="false" customHeight="false" outlineLevel="0" collapsed="false">
      <c r="A398" s="336" t="n">
        <f aca="false">SUM(A373:A397)</f>
        <v>234</v>
      </c>
      <c r="B398" s="336" t="s">
        <v>377</v>
      </c>
      <c r="C398" s="336"/>
      <c r="D398" s="336"/>
      <c r="E398" s="336"/>
      <c r="F398" s="337" t="n">
        <f aca="false">R398</f>
        <v>131.372</v>
      </c>
      <c r="G398" s="338"/>
      <c r="H398" s="339" t="n">
        <f aca="false">SUM(H373:H397)</f>
        <v>60794.195</v>
      </c>
      <c r="I398" s="340"/>
      <c r="J398" s="341" t="n">
        <f aca="false">SUM(J373:J397)</f>
        <v>39175.6264131147</v>
      </c>
      <c r="K398" s="335" t="n">
        <f aca="false">SUM(K373:K397)</f>
        <v>21618.5685868852</v>
      </c>
      <c r="L398" s="330"/>
      <c r="M398" s="262"/>
      <c r="N398" s="262"/>
      <c r="O398" s="262"/>
      <c r="P398" s="262"/>
      <c r="Q398" s="262"/>
      <c r="R398" s="331" t="n">
        <f aca="false">SUM(R373:R397)</f>
        <v>131.372</v>
      </c>
    </row>
    <row r="399" s="1" customFormat="true" ht="12.75" hidden="false" customHeight="false" outlineLevel="0" collapsed="false">
      <c r="A399" s="262"/>
      <c r="B399" s="272" t="s">
        <v>914</v>
      </c>
      <c r="C399" s="342"/>
      <c r="D399" s="342"/>
      <c r="E399" s="262"/>
      <c r="F399" s="262"/>
      <c r="G399" s="333"/>
      <c r="H399" s="343" t="n">
        <v>0</v>
      </c>
      <c r="I399" s="344" t="n">
        <f aca="false">K400/J400</f>
        <v>0.551837215285677</v>
      </c>
      <c r="J399" s="345"/>
      <c r="K399" s="335"/>
      <c r="L399" s="330"/>
      <c r="M399" s="262"/>
      <c r="N399" s="262"/>
      <c r="O399" s="262"/>
      <c r="P399" s="262"/>
      <c r="Q399" s="262"/>
      <c r="R399" s="331"/>
    </row>
    <row r="400" s="1" customFormat="true" ht="13.5" hidden="false" customHeight="false" outlineLevel="0" collapsed="false">
      <c r="A400" s="346"/>
      <c r="B400" s="346" t="s">
        <v>915</v>
      </c>
      <c r="C400" s="346"/>
      <c r="D400" s="346"/>
      <c r="E400" s="346"/>
      <c r="F400" s="347"/>
      <c r="G400" s="348"/>
      <c r="H400" s="349" t="n">
        <f aca="false">SUM(H398:H399)</f>
        <v>60794.195</v>
      </c>
      <c r="I400" s="350" t="n">
        <f aca="false">K400/H400</f>
        <v>0.355602514136181</v>
      </c>
      <c r="J400" s="351" t="n">
        <f aca="false">SUM(J398:J399)</f>
        <v>39175.6264131147</v>
      </c>
      <c r="K400" s="352" t="n">
        <f aca="false">H400-J400</f>
        <v>21618.5685868853</v>
      </c>
      <c r="L400" s="330"/>
      <c r="M400" s="262"/>
      <c r="N400" s="262"/>
      <c r="O400" s="262"/>
      <c r="P400" s="262"/>
      <c r="Q400" s="262"/>
      <c r="R400" s="331"/>
    </row>
    <row r="401" s="1" customFormat="true" ht="13.5" hidden="false" customHeight="false" outlineLevel="0" collapsed="false">
      <c r="A401" s="262"/>
      <c r="B401" s="332"/>
      <c r="C401" s="342"/>
      <c r="D401" s="342"/>
      <c r="E401" s="262"/>
      <c r="F401" s="262"/>
      <c r="G401" s="262"/>
      <c r="H401" s="262"/>
      <c r="I401" s="354"/>
      <c r="J401" s="354"/>
      <c r="K401" s="355"/>
      <c r="L401" s="330"/>
      <c r="M401" s="262"/>
      <c r="N401" s="262"/>
      <c r="O401" s="262"/>
      <c r="P401" s="262"/>
      <c r="Q401" s="262"/>
      <c r="R401" s="331"/>
    </row>
    <row r="402" s="1" customFormat="true" ht="13.5" hidden="false" customHeight="false" outlineLevel="0" collapsed="false">
      <c r="A402" s="322"/>
      <c r="B402" s="323" t="s">
        <v>6212</v>
      </c>
      <c r="C402" s="324"/>
      <c r="D402" s="325" t="n">
        <v>42108</v>
      </c>
      <c r="E402" s="322"/>
      <c r="F402" s="322" t="s">
        <v>6303</v>
      </c>
      <c r="G402" s="324"/>
      <c r="H402" s="326" t="n">
        <v>0</v>
      </c>
      <c r="I402" s="327" t="s">
        <v>358</v>
      </c>
      <c r="J402" s="328" t="n">
        <v>55</v>
      </c>
      <c r="K402" s="329" t="n">
        <v>54</v>
      </c>
      <c r="L402" s="330"/>
      <c r="M402" s="262"/>
      <c r="N402" s="262"/>
      <c r="O402" s="262"/>
      <c r="P402" s="262"/>
      <c r="Q402" s="262"/>
      <c r="R402" s="331"/>
    </row>
    <row r="403" s="1" customFormat="true" ht="12.75" hidden="false" customHeight="false" outlineLevel="0" collapsed="false">
      <c r="A403" s="262" t="n">
        <v>25</v>
      </c>
      <c r="B403" s="332" t="s">
        <v>1198</v>
      </c>
      <c r="C403" s="332" t="s">
        <v>830</v>
      </c>
      <c r="D403" s="332" t="s">
        <v>1033</v>
      </c>
      <c r="E403" s="262"/>
      <c r="F403" s="331" t="n">
        <v>1.1</v>
      </c>
      <c r="G403" s="333" t="n">
        <v>217</v>
      </c>
      <c r="H403" s="333" t="n">
        <f aca="false">A403*G403*(1-H402/100)</f>
        <v>5425</v>
      </c>
      <c r="I403" s="334" t="n">
        <v>128.59</v>
      </c>
      <c r="J403" s="334" t="n">
        <f aca="false">(A403*I403)/J402*K402</f>
        <v>3156.3</v>
      </c>
      <c r="K403" s="335" t="n">
        <f aca="false">H403-J403</f>
        <v>2268.7</v>
      </c>
      <c r="L403" s="330"/>
      <c r="M403" s="262"/>
      <c r="N403" s="262" t="n">
        <v>128.59</v>
      </c>
      <c r="O403" s="262" t="n">
        <v>1.67</v>
      </c>
      <c r="P403" s="262" t="n">
        <v>192.885</v>
      </c>
      <c r="Q403" s="262" t="n">
        <v>192.885</v>
      </c>
      <c r="R403" s="331" t="n">
        <f aca="false">A403*F403</f>
        <v>27.5</v>
      </c>
    </row>
    <row r="404" s="1" customFormat="true" ht="12.75" hidden="false" customHeight="false" outlineLevel="0" collapsed="false">
      <c r="A404" s="262" t="n">
        <v>5</v>
      </c>
      <c r="B404" s="332" t="s">
        <v>1225</v>
      </c>
      <c r="C404" s="332" t="s">
        <v>830</v>
      </c>
      <c r="D404" s="332" t="s">
        <v>1226</v>
      </c>
      <c r="E404" s="262"/>
      <c r="F404" s="331" t="n">
        <v>4.1</v>
      </c>
      <c r="G404" s="333" t="n">
        <v>601</v>
      </c>
      <c r="H404" s="333" t="n">
        <f aca="false">A404*G404*(1-H402/100)</f>
        <v>3005</v>
      </c>
      <c r="I404" s="334" t="n">
        <v>445.5</v>
      </c>
      <c r="J404" s="334" t="n">
        <f aca="false">(A404*I404)/J402*K402</f>
        <v>2187</v>
      </c>
      <c r="K404" s="335" t="n">
        <f aca="false">H404-J404</f>
        <v>818</v>
      </c>
      <c r="L404" s="330"/>
      <c r="M404" s="262"/>
      <c r="N404" s="262" t="n">
        <v>445.5</v>
      </c>
      <c r="O404" s="262" t="n">
        <v>6</v>
      </c>
      <c r="P404" s="262" t="n">
        <v>668.25</v>
      </c>
      <c r="Q404" s="262" t="n">
        <v>601.425</v>
      </c>
      <c r="R404" s="331" t="n">
        <f aca="false">A404*F404</f>
        <v>20.5</v>
      </c>
    </row>
    <row r="405" s="1" customFormat="true" ht="12.75" hidden="false" customHeight="false" outlineLevel="0" collapsed="false">
      <c r="A405" s="262" t="n">
        <v>1</v>
      </c>
      <c r="B405" s="332" t="s">
        <v>5950</v>
      </c>
      <c r="C405" s="332" t="s">
        <v>1636</v>
      </c>
      <c r="D405" s="332" t="s">
        <v>5951</v>
      </c>
      <c r="E405" s="262"/>
      <c r="F405" s="331" t="n">
        <v>4.08</v>
      </c>
      <c r="G405" s="333" t="n">
        <v>3210</v>
      </c>
      <c r="H405" s="333" t="n">
        <f aca="false">A405*G405*(1-H402/100)</f>
        <v>3210</v>
      </c>
      <c r="I405" s="334" t="n">
        <v>2190.375</v>
      </c>
      <c r="J405" s="334" t="n">
        <f aca="false">(A405*I405)/J402*K402</f>
        <v>2150.55</v>
      </c>
      <c r="K405" s="335" t="n">
        <f aca="false">H405-J405</f>
        <v>1059.45</v>
      </c>
      <c r="L405" s="330"/>
      <c r="M405" s="262"/>
      <c r="N405" s="262" t="n">
        <v>2190.375</v>
      </c>
      <c r="O405" s="262" t="n">
        <v>29.5</v>
      </c>
      <c r="P405" s="262" t="n">
        <v>3500</v>
      </c>
      <c r="Q405" s="262" t="n">
        <v>2847.4875</v>
      </c>
      <c r="R405" s="331" t="n">
        <f aca="false">A405*F405</f>
        <v>4.08</v>
      </c>
    </row>
    <row r="406" s="1" customFormat="true" ht="12.75" hidden="false" customHeight="false" outlineLevel="0" collapsed="false">
      <c r="A406" s="262" t="n">
        <v>2</v>
      </c>
      <c r="B406" s="332" t="s">
        <v>2814</v>
      </c>
      <c r="C406" s="332" t="s">
        <v>1794</v>
      </c>
      <c r="D406" s="332" t="s">
        <v>2815</v>
      </c>
      <c r="E406" s="262"/>
      <c r="F406" s="331" t="n">
        <v>3.8</v>
      </c>
      <c r="G406" s="333" t="n">
        <v>1609</v>
      </c>
      <c r="H406" s="333" t="n">
        <f aca="false">A406*G406*(1-H402/100)</f>
        <v>3218</v>
      </c>
      <c r="I406" s="334" t="n">
        <v>1192.455</v>
      </c>
      <c r="J406" s="334" t="n">
        <f aca="false">(A406*I406)/J402*K402</f>
        <v>2341.548</v>
      </c>
      <c r="K406" s="335" t="n">
        <f aca="false">H406-J406</f>
        <v>876.452</v>
      </c>
      <c r="L406" s="330"/>
      <c r="M406" s="262"/>
      <c r="N406" s="262" t="n">
        <v>1192.455</v>
      </c>
      <c r="O406" s="262" t="n">
        <v>16.06</v>
      </c>
      <c r="P406" s="262" t="n">
        <v>1790</v>
      </c>
      <c r="Q406" s="262" t="n">
        <v>1609.8143</v>
      </c>
      <c r="R406" s="331" t="n">
        <f aca="false">A406*F406</f>
        <v>7.6</v>
      </c>
    </row>
    <row r="407" s="1" customFormat="true" ht="12.75" hidden="false" customHeight="false" outlineLevel="0" collapsed="false">
      <c r="A407" s="262" t="n">
        <v>1</v>
      </c>
      <c r="B407" s="332" t="s">
        <v>3953</v>
      </c>
      <c r="C407" s="332" t="s">
        <v>2949</v>
      </c>
      <c r="D407" s="332" t="s">
        <v>3954</v>
      </c>
      <c r="E407" s="262"/>
      <c r="F407" s="331" t="n">
        <v>2.49</v>
      </c>
      <c r="G407" s="333" t="n">
        <v>1336</v>
      </c>
      <c r="H407" s="333" t="n">
        <f aca="false">A407*G407*(1-H402/100)</f>
        <v>1336</v>
      </c>
      <c r="I407" s="334" t="n">
        <v>989.7525</v>
      </c>
      <c r="J407" s="334" t="n">
        <f aca="false">(A407*I407)/J402*K402</f>
        <v>971.757</v>
      </c>
      <c r="K407" s="335" t="n">
        <f aca="false">H407-J407</f>
        <v>364.243</v>
      </c>
      <c r="L407" s="330"/>
      <c r="M407" s="262"/>
      <c r="N407" s="262" t="n">
        <v>989.7525</v>
      </c>
      <c r="O407" s="262" t="n">
        <v>13.33</v>
      </c>
      <c r="P407" s="262" t="n">
        <v>1480</v>
      </c>
      <c r="Q407" s="262" t="n">
        <v>1336.1659</v>
      </c>
      <c r="R407" s="331" t="n">
        <f aca="false">A407*F407</f>
        <v>2.49</v>
      </c>
    </row>
    <row r="408" s="1" customFormat="true" ht="12.75" hidden="false" customHeight="false" outlineLevel="0" collapsed="false">
      <c r="A408" s="262" t="n">
        <v>1</v>
      </c>
      <c r="B408" s="332" t="s">
        <v>2015</v>
      </c>
      <c r="C408" s="332" t="s">
        <v>2016</v>
      </c>
      <c r="D408" s="332" t="s">
        <v>2017</v>
      </c>
      <c r="E408" s="262"/>
      <c r="F408" s="331" t="n">
        <v>5</v>
      </c>
      <c r="G408" s="333" t="n">
        <v>1747</v>
      </c>
      <c r="H408" s="333" t="n">
        <f aca="false">A408*G408*(1-H402/100)</f>
        <v>1747</v>
      </c>
      <c r="I408" s="334" t="n">
        <v>1294.1775</v>
      </c>
      <c r="J408" s="334" t="n">
        <f aca="false">(A408*I408)/J402*K402</f>
        <v>1270.647</v>
      </c>
      <c r="K408" s="335" t="n">
        <f aca="false">H408-J408</f>
        <v>476.353</v>
      </c>
      <c r="L408" s="330"/>
      <c r="M408" s="262"/>
      <c r="N408" s="262" t="n">
        <v>1294.1775</v>
      </c>
      <c r="O408" s="262" t="n">
        <v>17.43</v>
      </c>
      <c r="P408" s="262" t="n">
        <v>1940</v>
      </c>
      <c r="Q408" s="262" t="n">
        <v>1747.1396</v>
      </c>
      <c r="R408" s="331" t="n">
        <f aca="false">A408*F408</f>
        <v>5</v>
      </c>
    </row>
    <row r="409" s="1" customFormat="true" ht="12.75" hidden="false" customHeight="false" outlineLevel="0" collapsed="false">
      <c r="A409" s="262" t="n">
        <v>12</v>
      </c>
      <c r="B409" s="332" t="s">
        <v>4290</v>
      </c>
      <c r="C409" s="332" t="s">
        <v>4291</v>
      </c>
      <c r="D409" s="332" t="s">
        <v>6300</v>
      </c>
      <c r="E409" s="262"/>
      <c r="F409" s="331" t="n">
        <v>0.65</v>
      </c>
      <c r="G409" s="333" t="n">
        <v>509</v>
      </c>
      <c r="H409" s="333" t="n">
        <f aca="false">A409*G409*(1-H402/100)</f>
        <v>6108</v>
      </c>
      <c r="I409" s="334" t="n">
        <v>371.25</v>
      </c>
      <c r="J409" s="334" t="n">
        <f aca="false">(A409*I409)/J402*K402</f>
        <v>4374</v>
      </c>
      <c r="K409" s="335" t="n">
        <f aca="false">H409-J409</f>
        <v>1734</v>
      </c>
      <c r="L409" s="330"/>
      <c r="M409" s="262"/>
      <c r="N409" s="262" t="n">
        <v>371.25</v>
      </c>
      <c r="O409" s="262" t="n">
        <v>5</v>
      </c>
      <c r="P409" s="262" t="n">
        <v>560</v>
      </c>
      <c r="Q409" s="262" t="n">
        <v>509</v>
      </c>
      <c r="R409" s="331" t="n">
        <f aca="false">A409*F409</f>
        <v>7.8</v>
      </c>
    </row>
    <row r="410" s="1" customFormat="true" ht="12.75" hidden="false" customHeight="false" outlineLevel="0" collapsed="false">
      <c r="A410" s="262" t="n">
        <v>6</v>
      </c>
      <c r="B410" s="332" t="s">
        <v>6301</v>
      </c>
      <c r="C410" s="332" t="s">
        <v>2077</v>
      </c>
      <c r="D410" s="332" t="s">
        <v>6302</v>
      </c>
      <c r="E410" s="262"/>
      <c r="F410" s="331"/>
      <c r="G410" s="333" t="n">
        <v>570</v>
      </c>
      <c r="H410" s="333" t="n">
        <f aca="false">A410*G410*(1-H402/100)</f>
        <v>3420</v>
      </c>
      <c r="I410" s="334" t="n">
        <v>438.625</v>
      </c>
      <c r="J410" s="334" t="n">
        <f aca="false">(A410*I410)/J402*K402</f>
        <v>2583.9</v>
      </c>
      <c r="K410" s="335" t="n">
        <f aca="false">H410-J410</f>
        <v>836.1</v>
      </c>
      <c r="L410" s="330"/>
      <c r="M410" s="262"/>
      <c r="N410" s="262" t="n">
        <v>438.625</v>
      </c>
      <c r="O410" s="262" t="n">
        <v>5.5</v>
      </c>
      <c r="P410" s="262" t="n">
        <v>660</v>
      </c>
      <c r="Q410" s="262" t="n">
        <v>570</v>
      </c>
      <c r="R410" s="331" t="n">
        <f aca="false">A410*F410</f>
        <v>0</v>
      </c>
    </row>
    <row r="411" s="1" customFormat="true" ht="12.75" hidden="false" customHeight="false" outlineLevel="0" collapsed="false">
      <c r="A411" s="336" t="n">
        <f aca="false">SUM(A403:A410)</f>
        <v>53</v>
      </c>
      <c r="B411" s="336" t="s">
        <v>377</v>
      </c>
      <c r="C411" s="336"/>
      <c r="D411" s="336"/>
      <c r="E411" s="336"/>
      <c r="F411" s="337" t="n">
        <f aca="false">R411</f>
        <v>74.97</v>
      </c>
      <c r="G411" s="338"/>
      <c r="H411" s="339" t="n">
        <f aca="false">SUM(H403:H410)</f>
        <v>27469</v>
      </c>
      <c r="I411" s="340"/>
      <c r="J411" s="341" t="n">
        <f aca="false">SUM(J403:J410)</f>
        <v>19035.702</v>
      </c>
      <c r="K411" s="335" t="n">
        <f aca="false">SUM(K403:K410)</f>
        <v>8433.298</v>
      </c>
      <c r="L411" s="330"/>
      <c r="M411" s="262"/>
      <c r="N411" s="262"/>
      <c r="O411" s="262"/>
      <c r="P411" s="262"/>
      <c r="Q411" s="262"/>
      <c r="R411" s="331" t="n">
        <f aca="false">SUM(R403:R410)</f>
        <v>74.97</v>
      </c>
    </row>
    <row r="412" s="1" customFormat="true" ht="12.75" hidden="false" customHeight="false" outlineLevel="0" collapsed="false">
      <c r="A412" s="262"/>
      <c r="B412" s="272" t="s">
        <v>914</v>
      </c>
      <c r="C412" s="342"/>
      <c r="D412" s="342"/>
      <c r="E412" s="262"/>
      <c r="F412" s="262"/>
      <c r="G412" s="333"/>
      <c r="H412" s="343" t="n">
        <v>0</v>
      </c>
      <c r="I412" s="344" t="n">
        <f aca="false">K413/J413</f>
        <v>0.443025321577318</v>
      </c>
      <c r="J412" s="345"/>
      <c r="K412" s="335"/>
      <c r="L412" s="330"/>
      <c r="M412" s="262"/>
      <c r="N412" s="262"/>
      <c r="O412" s="262"/>
      <c r="P412" s="262"/>
      <c r="Q412" s="262"/>
      <c r="R412" s="331"/>
    </row>
    <row r="413" s="1" customFormat="true" ht="13.5" hidden="false" customHeight="false" outlineLevel="0" collapsed="false">
      <c r="A413" s="346"/>
      <c r="B413" s="346" t="s">
        <v>915</v>
      </c>
      <c r="C413" s="346"/>
      <c r="D413" s="346"/>
      <c r="E413" s="346"/>
      <c r="F413" s="347"/>
      <c r="G413" s="348"/>
      <c r="H413" s="349" t="n">
        <f aca="false">SUM(H411:H412)</f>
        <v>27469</v>
      </c>
      <c r="I413" s="350" t="n">
        <f aca="false">K413/H413</f>
        <v>0.307011467472423</v>
      </c>
      <c r="J413" s="351" t="n">
        <f aca="false">SUM(J411:J412)</f>
        <v>19035.702</v>
      </c>
      <c r="K413" s="352" t="n">
        <f aca="false">H413-J413</f>
        <v>8433.298</v>
      </c>
      <c r="L413" s="330"/>
      <c r="M413" s="262"/>
      <c r="N413" s="262"/>
      <c r="O413" s="262"/>
      <c r="P413" s="262"/>
      <c r="Q413" s="262"/>
      <c r="R413" s="331"/>
    </row>
    <row r="414" customFormat="false" ht="13.5" hidden="false" customHeight="false" outlineLevel="0" collapsed="false"/>
    <row r="415" s="1" customFormat="true" ht="13.5" hidden="false" customHeight="false" outlineLevel="0" collapsed="false">
      <c r="A415" s="322"/>
      <c r="B415" s="323" t="s">
        <v>6212</v>
      </c>
      <c r="C415" s="324"/>
      <c r="D415" s="325" t="n">
        <v>42116</v>
      </c>
      <c r="E415" s="322"/>
      <c r="F415" s="322" t="s">
        <v>6304</v>
      </c>
      <c r="G415" s="324"/>
      <c r="H415" s="326" t="n">
        <v>0</v>
      </c>
      <c r="I415" s="327" t="s">
        <v>358</v>
      </c>
      <c r="J415" s="328" t="n">
        <v>55</v>
      </c>
      <c r="K415" s="329" t="n">
        <v>52.5</v>
      </c>
      <c r="L415" s="330"/>
      <c r="M415" s="262"/>
      <c r="N415" s="262"/>
      <c r="O415" s="262"/>
      <c r="P415" s="262"/>
      <c r="Q415" s="262"/>
      <c r="R415" s="331"/>
    </row>
    <row r="416" s="1" customFormat="true" ht="12.75" hidden="false" customHeight="false" outlineLevel="0" collapsed="false">
      <c r="A416" s="262" t="n">
        <v>15</v>
      </c>
      <c r="B416" s="332" t="s">
        <v>5910</v>
      </c>
      <c r="C416" s="332" t="s">
        <v>5911</v>
      </c>
      <c r="D416" s="332" t="s">
        <v>5912</v>
      </c>
      <c r="E416" s="262"/>
      <c r="F416" s="331" t="n">
        <v>0.2</v>
      </c>
      <c r="G416" s="333" t="n">
        <v>75.075</v>
      </c>
      <c r="H416" s="333" t="n">
        <f aca="false">A416*G416*(1-H415/100)</f>
        <v>1126.125</v>
      </c>
      <c r="I416" s="334" t="n">
        <v>50.05</v>
      </c>
      <c r="J416" s="334" t="n">
        <f aca="false">(A416*I416)/J415*K415</f>
        <v>716.625</v>
      </c>
      <c r="K416" s="335" t="n">
        <f aca="false">H416-J416</f>
        <v>409.5</v>
      </c>
      <c r="L416" s="330"/>
      <c r="M416" s="262"/>
      <c r="N416" s="262" t="n">
        <v>50.05</v>
      </c>
      <c r="O416" s="262" t="n">
        <v>0.65</v>
      </c>
      <c r="P416" s="262" t="n">
        <v>75.075</v>
      </c>
      <c r="Q416" s="262" t="n">
        <v>75.075</v>
      </c>
      <c r="R416" s="331" t="n">
        <f aca="false">A416*F416</f>
        <v>3</v>
      </c>
    </row>
    <row r="417" s="1" customFormat="true" ht="12.75" hidden="false" customHeight="false" outlineLevel="0" collapsed="false">
      <c r="A417" s="262" t="n">
        <v>20</v>
      </c>
      <c r="B417" s="332" t="s">
        <v>1100</v>
      </c>
      <c r="C417" s="332" t="s">
        <v>1101</v>
      </c>
      <c r="D417" s="332" t="s">
        <v>1222</v>
      </c>
      <c r="E417" s="262"/>
      <c r="F417" s="331"/>
      <c r="G417" s="333" t="n">
        <v>50.05</v>
      </c>
      <c r="H417" s="333" t="n">
        <f aca="false">A417*G417*(1-H415/100)</f>
        <v>1001</v>
      </c>
      <c r="I417" s="334" t="n">
        <v>40.04</v>
      </c>
      <c r="J417" s="334" t="n">
        <f aca="false">(A417*I417)/J415*K415</f>
        <v>764.4</v>
      </c>
      <c r="K417" s="335" t="n">
        <f aca="false">H417-J417</f>
        <v>236.6</v>
      </c>
      <c r="L417" s="330"/>
      <c r="M417" s="262"/>
      <c r="N417" s="262" t="n">
        <v>40.04</v>
      </c>
      <c r="O417" s="262" t="n">
        <v>0.52</v>
      </c>
      <c r="P417" s="262" t="n">
        <v>45</v>
      </c>
      <c r="Q417" s="262" t="n">
        <v>50.05</v>
      </c>
      <c r="R417" s="331" t="n">
        <f aca="false">A417*F417</f>
        <v>0</v>
      </c>
    </row>
    <row r="418" s="1" customFormat="true" ht="12.75" hidden="false" customHeight="false" outlineLevel="0" collapsed="false">
      <c r="A418" s="262" t="n">
        <v>20</v>
      </c>
      <c r="B418" s="332" t="s">
        <v>1103</v>
      </c>
      <c r="C418" s="332" t="s">
        <v>1104</v>
      </c>
      <c r="D418" s="332" t="s">
        <v>1223</v>
      </c>
      <c r="E418" s="262"/>
      <c r="F418" s="331"/>
      <c r="G418" s="333" t="n">
        <v>21.021</v>
      </c>
      <c r="H418" s="333" t="n">
        <f aca="false">A418*G418*(1-H415/100)</f>
        <v>420.42</v>
      </c>
      <c r="I418" s="334" t="n">
        <v>16.17</v>
      </c>
      <c r="J418" s="334" t="n">
        <f aca="false">(A418*I418)/J415*K415</f>
        <v>308.7</v>
      </c>
      <c r="K418" s="335" t="n">
        <f aca="false">H418-J418</f>
        <v>111.72</v>
      </c>
      <c r="L418" s="330"/>
      <c r="M418" s="262"/>
      <c r="N418" s="262" t="n">
        <v>16.17</v>
      </c>
      <c r="O418" s="262" t="n">
        <v>0.21</v>
      </c>
      <c r="P418" s="262" t="n">
        <v>20</v>
      </c>
      <c r="Q418" s="262" t="n">
        <v>21.021</v>
      </c>
      <c r="R418" s="331" t="n">
        <f aca="false">A418*F418</f>
        <v>0</v>
      </c>
    </row>
    <row r="419" s="1" customFormat="true" ht="12.75" hidden="false" customHeight="false" outlineLevel="0" collapsed="false">
      <c r="A419" s="262" t="n">
        <v>2</v>
      </c>
      <c r="B419" s="332" t="s">
        <v>6305</v>
      </c>
      <c r="C419" s="332" t="s">
        <v>1136</v>
      </c>
      <c r="D419" s="332" t="s">
        <v>1139</v>
      </c>
      <c r="E419" s="262"/>
      <c r="F419" s="331" t="n">
        <v>9.8</v>
      </c>
      <c r="G419" s="333" t="n">
        <v>3788.125</v>
      </c>
      <c r="H419" s="333" t="n">
        <f aca="false">A419*G419*(1-H415/100)</f>
        <v>7576.25</v>
      </c>
      <c r="I419" s="334" t="n">
        <v>3030.5</v>
      </c>
      <c r="J419" s="334" t="n">
        <f aca="false">(A419*I419)/J415*K415</f>
        <v>5785.5</v>
      </c>
      <c r="K419" s="335" t="n">
        <f aca="false">H419-J419</f>
        <v>1790.75</v>
      </c>
      <c r="L419" s="330"/>
      <c r="M419" s="262"/>
      <c r="N419" s="262" t="n">
        <v>3030.5</v>
      </c>
      <c r="O419" s="262" t="n">
        <v>38</v>
      </c>
      <c r="P419" s="262" t="n">
        <v>3500</v>
      </c>
      <c r="Q419" s="262" t="n">
        <v>3788.125</v>
      </c>
      <c r="R419" s="331" t="n">
        <f aca="false">A419*F419</f>
        <v>19.6</v>
      </c>
    </row>
    <row r="420" s="1" customFormat="true" ht="12.75" hidden="false" customHeight="false" outlineLevel="0" collapsed="false">
      <c r="A420" s="262" t="n">
        <v>10</v>
      </c>
      <c r="B420" s="332" t="s">
        <v>6306</v>
      </c>
      <c r="C420" s="332" t="s">
        <v>1550</v>
      </c>
      <c r="D420" s="332" t="s">
        <v>6307</v>
      </c>
      <c r="E420" s="262"/>
      <c r="F420" s="331" t="n">
        <v>0.28</v>
      </c>
      <c r="G420" s="333" t="n">
        <v>487.1543</v>
      </c>
      <c r="H420" s="333" t="n">
        <f aca="false">A420*G420*(1-H415/100)</f>
        <v>4871.543</v>
      </c>
      <c r="I420" s="334" t="n">
        <v>360.855</v>
      </c>
      <c r="J420" s="334" t="n">
        <f aca="false">(A420*I420)/J415*K415</f>
        <v>3444.525</v>
      </c>
      <c r="K420" s="335" t="n">
        <f aca="false">H420-J420</f>
        <v>1427.018</v>
      </c>
      <c r="L420" s="330"/>
      <c r="M420" s="262"/>
      <c r="N420" s="262" t="n">
        <v>360.855</v>
      </c>
      <c r="O420" s="262" t="n">
        <v>4.86</v>
      </c>
      <c r="P420" s="262" t="n">
        <v>540</v>
      </c>
      <c r="Q420" s="262" t="n">
        <v>487.1543</v>
      </c>
      <c r="R420" s="331" t="n">
        <f aca="false">A420*F420</f>
        <v>2.8</v>
      </c>
    </row>
    <row r="421" s="1" customFormat="true" ht="12.75" hidden="false" customHeight="false" outlineLevel="0" collapsed="false">
      <c r="A421" s="262" t="n">
        <v>10</v>
      </c>
      <c r="B421" s="332" t="s">
        <v>6308</v>
      </c>
      <c r="C421" s="332" t="s">
        <v>1550</v>
      </c>
      <c r="D421" s="332" t="s">
        <v>6309</v>
      </c>
      <c r="E421" s="262"/>
      <c r="F421" s="331" t="n">
        <v>0.31</v>
      </c>
      <c r="G421" s="333" t="n">
        <v>503.1923</v>
      </c>
      <c r="H421" s="333" t="n">
        <f aca="false">A421*G421*(1-H415/100)</f>
        <v>5031.923</v>
      </c>
      <c r="I421" s="334" t="n">
        <v>372.735</v>
      </c>
      <c r="J421" s="334" t="n">
        <f aca="false">(A421*I421)/J415*K415</f>
        <v>3557.925</v>
      </c>
      <c r="K421" s="335" t="n">
        <f aca="false">H421-J421</f>
        <v>1473.998</v>
      </c>
      <c r="L421" s="330"/>
      <c r="M421" s="262"/>
      <c r="N421" s="262" t="n">
        <v>372.735</v>
      </c>
      <c r="O421" s="262" t="n">
        <v>5.02</v>
      </c>
      <c r="P421" s="262" t="n">
        <v>560</v>
      </c>
      <c r="Q421" s="262" t="n">
        <v>503.1923</v>
      </c>
      <c r="R421" s="331" t="n">
        <f aca="false">A421*F421</f>
        <v>3.1</v>
      </c>
    </row>
    <row r="422" s="1" customFormat="true" ht="12.75" hidden="false" customHeight="false" outlineLevel="0" collapsed="false">
      <c r="A422" s="262" t="n">
        <v>6</v>
      </c>
      <c r="B422" s="332" t="s">
        <v>6310</v>
      </c>
      <c r="C422" s="332" t="s">
        <v>1550</v>
      </c>
      <c r="D422" s="332" t="s">
        <v>6311</v>
      </c>
      <c r="E422" s="262"/>
      <c r="F422" s="331" t="n">
        <v>0.31</v>
      </c>
      <c r="G422" s="333" t="n">
        <v>535.2683</v>
      </c>
      <c r="H422" s="333" t="n">
        <f aca="false">A422*G422*(1-H415/100)</f>
        <v>3211.6098</v>
      </c>
      <c r="I422" s="334" t="n">
        <v>396.495</v>
      </c>
      <c r="J422" s="334" t="n">
        <f aca="false">(A422*I422)/J415*K415</f>
        <v>2270.835</v>
      </c>
      <c r="K422" s="335" t="n">
        <f aca="false">H422-J422</f>
        <v>940.7748</v>
      </c>
      <c r="L422" s="330"/>
      <c r="M422" s="262"/>
      <c r="N422" s="262" t="n">
        <v>396.495</v>
      </c>
      <c r="O422" s="262" t="n">
        <v>5.34</v>
      </c>
      <c r="P422" s="262" t="n">
        <v>590</v>
      </c>
      <c r="Q422" s="262" t="n">
        <v>535.2683</v>
      </c>
      <c r="R422" s="331" t="n">
        <f aca="false">A422*F422</f>
        <v>1.86</v>
      </c>
    </row>
    <row r="423" s="1" customFormat="true" ht="12.75" hidden="false" customHeight="false" outlineLevel="0" collapsed="false">
      <c r="A423" s="262" t="n">
        <v>2</v>
      </c>
      <c r="B423" s="332" t="s">
        <v>6312</v>
      </c>
      <c r="C423" s="332" t="s">
        <v>5074</v>
      </c>
      <c r="D423" s="332" t="s">
        <v>6313</v>
      </c>
      <c r="E423" s="262"/>
      <c r="F423" s="331"/>
      <c r="G423" s="333" t="n">
        <v>630.4939</v>
      </c>
      <c r="H423" s="333" t="n">
        <f aca="false">A423*G423*(1-H415/100)</f>
        <v>1260.9878</v>
      </c>
      <c r="I423" s="334" t="n">
        <v>467.0325</v>
      </c>
      <c r="J423" s="334" t="n">
        <f aca="false">(A423*I423)/J415*K415</f>
        <v>891.6075</v>
      </c>
      <c r="K423" s="335" t="n">
        <f aca="false">H423-J423</f>
        <v>369.3803</v>
      </c>
      <c r="L423" s="330"/>
      <c r="M423" s="262"/>
      <c r="N423" s="262" t="n">
        <v>467.0325</v>
      </c>
      <c r="O423" s="262" t="n">
        <v>6.29</v>
      </c>
      <c r="P423" s="262" t="n">
        <v>700</v>
      </c>
      <c r="Q423" s="262" t="n">
        <v>630.4939</v>
      </c>
      <c r="R423" s="331" t="n">
        <f aca="false">A423*F423</f>
        <v>0</v>
      </c>
    </row>
    <row r="424" s="1" customFormat="true" ht="12.75" hidden="false" customHeight="false" outlineLevel="0" collapsed="false">
      <c r="A424" s="262" t="n">
        <v>2</v>
      </c>
      <c r="B424" s="332" t="s">
        <v>6314</v>
      </c>
      <c r="C424" s="332" t="s">
        <v>5074</v>
      </c>
      <c r="D424" s="332" t="s">
        <v>4519</v>
      </c>
      <c r="E424" s="262"/>
      <c r="F424" s="331"/>
      <c r="G424" s="333" t="n">
        <v>744.7646</v>
      </c>
      <c r="H424" s="333" t="n">
        <f aca="false">A424*G424*(1-H415/100)</f>
        <v>1489.5292</v>
      </c>
      <c r="I424" s="334" t="n">
        <v>551.6775</v>
      </c>
      <c r="J424" s="334" t="n">
        <f aca="false">(A424*I424)/J415*K415</f>
        <v>1053.2025</v>
      </c>
      <c r="K424" s="335" t="n">
        <f aca="false">H424-J424</f>
        <v>436.3267</v>
      </c>
      <c r="L424" s="330"/>
      <c r="M424" s="262"/>
      <c r="N424" s="262" t="n">
        <v>551.6775</v>
      </c>
      <c r="O424" s="262" t="n">
        <v>7.43</v>
      </c>
      <c r="P424" s="262" t="n">
        <v>830</v>
      </c>
      <c r="Q424" s="262" t="n">
        <v>744.7646</v>
      </c>
      <c r="R424" s="331" t="n">
        <f aca="false">A424*F424</f>
        <v>0</v>
      </c>
    </row>
    <row r="425" s="1" customFormat="true" ht="12.75" hidden="false" customHeight="false" outlineLevel="0" collapsed="false">
      <c r="A425" s="262" t="n">
        <v>2</v>
      </c>
      <c r="B425" s="332" t="s">
        <v>6315</v>
      </c>
      <c r="C425" s="332" t="s">
        <v>5074</v>
      </c>
      <c r="D425" s="332" t="s">
        <v>5329</v>
      </c>
      <c r="E425" s="262"/>
      <c r="F425" s="331"/>
      <c r="G425" s="333" t="n">
        <v>744.7646</v>
      </c>
      <c r="H425" s="333" t="n">
        <f aca="false">A425*G425*(1-H415/100)</f>
        <v>1489.5292</v>
      </c>
      <c r="I425" s="334" t="n">
        <v>551.6775</v>
      </c>
      <c r="J425" s="334" t="n">
        <f aca="false">(A425*I425)/J415*K415</f>
        <v>1053.2025</v>
      </c>
      <c r="K425" s="335" t="n">
        <f aca="false">H425-J425</f>
        <v>436.3267</v>
      </c>
      <c r="L425" s="330"/>
      <c r="M425" s="262"/>
      <c r="N425" s="262" t="n">
        <v>551.6775</v>
      </c>
      <c r="O425" s="262" t="n">
        <v>7.43</v>
      </c>
      <c r="P425" s="262" t="n">
        <v>830</v>
      </c>
      <c r="Q425" s="262" t="n">
        <v>744.7646</v>
      </c>
      <c r="R425" s="331" t="n">
        <f aca="false">A425*F425</f>
        <v>0</v>
      </c>
    </row>
    <row r="426" s="1" customFormat="true" ht="12.75" hidden="false" customHeight="false" outlineLevel="0" collapsed="false">
      <c r="A426" s="262" t="n">
        <v>1</v>
      </c>
      <c r="B426" s="332" t="s">
        <v>6316</v>
      </c>
      <c r="C426" s="332" t="s">
        <v>2949</v>
      </c>
      <c r="D426" s="332" t="s">
        <v>6317</v>
      </c>
      <c r="E426" s="262"/>
      <c r="F426" s="331" t="n">
        <v>5.5</v>
      </c>
      <c r="G426" s="333"/>
      <c r="H426" s="333" t="n">
        <f aca="false">A426*G426*(1-H415/100)</f>
        <v>0</v>
      </c>
      <c r="I426" s="334" t="n">
        <v>3407.3325</v>
      </c>
      <c r="J426" s="334" t="n">
        <f aca="false">(A426*I426)/J415*K415</f>
        <v>3252.45375</v>
      </c>
      <c r="K426" s="335" t="n">
        <f aca="false">H426-J426</f>
        <v>-3252.45375</v>
      </c>
      <c r="L426" s="330"/>
      <c r="M426" s="262"/>
      <c r="N426" s="262" t="n">
        <v>3407.3325</v>
      </c>
      <c r="O426" s="262" t="n">
        <v>45.89</v>
      </c>
      <c r="P426" s="262" t="n">
        <v>4090</v>
      </c>
      <c r="Q426" s="262"/>
      <c r="R426" s="331" t="n">
        <f aca="false">A426*F426</f>
        <v>5.5</v>
      </c>
    </row>
    <row r="427" s="1" customFormat="true" ht="12.75" hidden="false" customHeight="false" outlineLevel="0" collapsed="false">
      <c r="A427" s="262" t="n">
        <v>1</v>
      </c>
      <c r="B427" s="332" t="s">
        <v>6318</v>
      </c>
      <c r="C427" s="332" t="s">
        <v>2949</v>
      </c>
      <c r="D427" s="332" t="s">
        <v>6319</v>
      </c>
      <c r="E427" s="262"/>
      <c r="F427" s="331" t="n">
        <v>6.4</v>
      </c>
      <c r="G427" s="333"/>
      <c r="H427" s="333" t="n">
        <f aca="false">A427*G427*(1-H415/100)</f>
        <v>0</v>
      </c>
      <c r="I427" s="334" t="n">
        <v>4083.75</v>
      </c>
      <c r="J427" s="334" t="n">
        <f aca="false">(A427*I427)/J415*K415</f>
        <v>3898.125</v>
      </c>
      <c r="K427" s="335" t="n">
        <f aca="false">H427-J427</f>
        <v>-3898.125</v>
      </c>
      <c r="L427" s="330"/>
      <c r="M427" s="262"/>
      <c r="N427" s="262" t="n">
        <v>4083.75</v>
      </c>
      <c r="O427" s="262" t="n">
        <v>55</v>
      </c>
      <c r="P427" s="262" t="n">
        <v>4900</v>
      </c>
      <c r="Q427" s="262"/>
      <c r="R427" s="331" t="n">
        <f aca="false">A427*F427</f>
        <v>6.4</v>
      </c>
    </row>
    <row r="428" s="1" customFormat="true" ht="12.75" hidden="false" customHeight="false" outlineLevel="0" collapsed="false">
      <c r="A428" s="262" t="n">
        <v>10</v>
      </c>
      <c r="B428" s="332" t="s">
        <v>3275</v>
      </c>
      <c r="C428" s="332" t="s">
        <v>1562</v>
      </c>
      <c r="D428" s="332" t="s">
        <v>3276</v>
      </c>
      <c r="E428" s="262"/>
      <c r="F428" s="331" t="n">
        <v>0.67</v>
      </c>
      <c r="G428" s="333" t="n">
        <v>221</v>
      </c>
      <c r="H428" s="333" t="n">
        <f aca="false">A428*G428*(1-H415/100)</f>
        <v>2210</v>
      </c>
      <c r="I428" s="334" t="n">
        <v>163.35</v>
      </c>
      <c r="J428" s="334" t="n">
        <f aca="false">(A428*I428)/J415*K415</f>
        <v>1559.25</v>
      </c>
      <c r="K428" s="335" t="n">
        <f aca="false">H428-J428</f>
        <v>650.75</v>
      </c>
      <c r="L428" s="330"/>
      <c r="M428" s="262"/>
      <c r="N428" s="262" t="n">
        <v>163.35</v>
      </c>
      <c r="O428" s="262" t="n">
        <v>2.2</v>
      </c>
      <c r="P428" s="262" t="n">
        <v>290</v>
      </c>
      <c r="Q428" s="262" t="n">
        <v>221</v>
      </c>
      <c r="R428" s="331" t="n">
        <f aca="false">A428*F428</f>
        <v>6.7</v>
      </c>
    </row>
    <row r="429" s="1" customFormat="true" ht="12.75" hidden="false" customHeight="false" outlineLevel="0" collapsed="false">
      <c r="A429" s="262" t="n">
        <v>5</v>
      </c>
      <c r="B429" s="332" t="s">
        <v>6172</v>
      </c>
      <c r="C429" s="332" t="s">
        <v>1977</v>
      </c>
      <c r="D429" s="332" t="s">
        <v>6320</v>
      </c>
      <c r="E429" s="262"/>
      <c r="F429" s="331" t="n">
        <v>0.75</v>
      </c>
      <c r="G429" s="333" t="n">
        <v>265</v>
      </c>
      <c r="H429" s="333" t="n">
        <f aca="false">A429*G429*(1-H415/100)</f>
        <v>1325</v>
      </c>
      <c r="I429" s="334" t="n">
        <v>176.715</v>
      </c>
      <c r="J429" s="334" t="n">
        <f aca="false">(A429*I429)/J415*K415</f>
        <v>843.4125</v>
      </c>
      <c r="K429" s="335" t="n">
        <f aca="false">H429-J429</f>
        <v>481.5875</v>
      </c>
      <c r="L429" s="330"/>
      <c r="M429" s="262"/>
      <c r="N429" s="262" t="n">
        <v>176.715</v>
      </c>
      <c r="O429" s="262" t="n">
        <v>2.38</v>
      </c>
      <c r="P429" s="262" t="n">
        <v>320</v>
      </c>
      <c r="Q429" s="262" t="n">
        <v>265</v>
      </c>
      <c r="R429" s="331" t="n">
        <f aca="false">A429*F429</f>
        <v>3.75</v>
      </c>
    </row>
    <row r="430" s="1" customFormat="true" ht="12.75" hidden="false" customHeight="false" outlineLevel="0" collapsed="false">
      <c r="A430" s="262" t="n">
        <v>5</v>
      </c>
      <c r="B430" s="332" t="s">
        <v>6321</v>
      </c>
      <c r="C430" s="332" t="s">
        <v>4841</v>
      </c>
      <c r="D430" s="332"/>
      <c r="E430" s="262"/>
      <c r="F430" s="331"/>
      <c r="G430" s="333"/>
      <c r="H430" s="333"/>
      <c r="I430" s="334"/>
      <c r="J430" s="334"/>
      <c r="K430" s="335"/>
      <c r="L430" s="330"/>
      <c r="M430" s="262"/>
      <c r="N430" s="262"/>
      <c r="O430" s="262"/>
      <c r="P430" s="262"/>
      <c r="Q430" s="262"/>
      <c r="R430" s="331"/>
    </row>
    <row r="431" s="1" customFormat="true" ht="12.75" hidden="false" customHeight="false" outlineLevel="0" collapsed="false">
      <c r="A431" s="262" t="n">
        <v>10</v>
      </c>
      <c r="B431" s="332" t="s">
        <v>6322</v>
      </c>
      <c r="C431" s="332"/>
      <c r="D431" s="332"/>
      <c r="E431" s="262"/>
      <c r="F431" s="331"/>
      <c r="G431" s="333"/>
      <c r="H431" s="333"/>
      <c r="I431" s="334"/>
      <c r="J431" s="334"/>
      <c r="K431" s="335"/>
      <c r="L431" s="330"/>
      <c r="M431" s="262"/>
      <c r="N431" s="262"/>
      <c r="O431" s="262"/>
      <c r="P431" s="262"/>
      <c r="Q431" s="262"/>
      <c r="R431" s="331"/>
    </row>
    <row r="432" s="1" customFormat="true" ht="12.75" hidden="false" customHeight="false" outlineLevel="0" collapsed="false">
      <c r="A432" s="262" t="n">
        <v>10</v>
      </c>
      <c r="B432" s="332" t="s">
        <v>5815</v>
      </c>
      <c r="C432" s="332"/>
      <c r="D432" s="332"/>
      <c r="E432" s="262"/>
      <c r="F432" s="331"/>
      <c r="G432" s="333"/>
      <c r="H432" s="333"/>
      <c r="I432" s="334"/>
      <c r="J432" s="334"/>
      <c r="K432" s="335"/>
      <c r="L432" s="330"/>
      <c r="M432" s="262"/>
      <c r="N432" s="262"/>
      <c r="O432" s="262"/>
      <c r="P432" s="262"/>
      <c r="Q432" s="262"/>
      <c r="R432" s="331"/>
    </row>
    <row r="433" s="1" customFormat="true" ht="12.75" hidden="false" customHeight="false" outlineLevel="0" collapsed="false">
      <c r="A433" s="262" t="n">
        <v>5</v>
      </c>
      <c r="B433" s="332" t="s">
        <v>6323</v>
      </c>
      <c r="C433" s="332"/>
      <c r="D433" s="332"/>
      <c r="E433" s="262"/>
      <c r="F433" s="331"/>
      <c r="G433" s="333"/>
      <c r="H433" s="333"/>
      <c r="I433" s="334"/>
      <c r="J433" s="334"/>
      <c r="K433" s="335"/>
      <c r="L433" s="330"/>
      <c r="M433" s="262"/>
      <c r="N433" s="262"/>
      <c r="O433" s="262"/>
      <c r="P433" s="262"/>
      <c r="Q433" s="262"/>
      <c r="R433" s="331"/>
    </row>
    <row r="434" s="1" customFormat="true" ht="12.75" hidden="false" customHeight="false" outlineLevel="0" collapsed="false">
      <c r="A434" s="336" t="n">
        <f aca="false">SUM(A416:A433)</f>
        <v>136</v>
      </c>
      <c r="B434" s="336" t="s">
        <v>377</v>
      </c>
      <c r="C434" s="336"/>
      <c r="D434" s="336"/>
      <c r="E434" s="336"/>
      <c r="F434" s="337" t="n">
        <f aca="false">R434</f>
        <v>52.71</v>
      </c>
      <c r="G434" s="338"/>
      <c r="H434" s="339" t="n">
        <f aca="false">SUM(H416:H429)</f>
        <v>31013.917</v>
      </c>
      <c r="I434" s="340"/>
      <c r="J434" s="341" t="n">
        <f aca="false">SUM(J416:J429)</f>
        <v>29399.76375</v>
      </c>
      <c r="K434" s="335" t="n">
        <f aca="false">SUM(K416:K429)</f>
        <v>1614.15325</v>
      </c>
      <c r="L434" s="330"/>
      <c r="M434" s="262"/>
      <c r="N434" s="262"/>
      <c r="O434" s="262"/>
      <c r="P434" s="262"/>
      <c r="Q434" s="262"/>
      <c r="R434" s="331" t="n">
        <f aca="false">SUM(R416:R429)</f>
        <v>52.71</v>
      </c>
    </row>
    <row r="435" s="1" customFormat="true" ht="12.75" hidden="false" customHeight="false" outlineLevel="0" collapsed="false">
      <c r="A435" s="262"/>
      <c r="B435" s="272" t="s">
        <v>914</v>
      </c>
      <c r="C435" s="342"/>
      <c r="D435" s="342"/>
      <c r="E435" s="262"/>
      <c r="F435" s="262"/>
      <c r="G435" s="333"/>
      <c r="H435" s="343" t="n">
        <v>0</v>
      </c>
      <c r="I435" s="344" t="n">
        <f aca="false">K436/J436</f>
        <v>0.0549036129584545</v>
      </c>
      <c r="J435" s="345"/>
      <c r="K435" s="335"/>
      <c r="L435" s="330"/>
      <c r="M435" s="262"/>
      <c r="N435" s="262"/>
      <c r="O435" s="262"/>
      <c r="P435" s="262"/>
      <c r="Q435" s="262"/>
      <c r="R435" s="331"/>
    </row>
    <row r="436" s="1" customFormat="true" ht="13.5" hidden="false" customHeight="false" outlineLevel="0" collapsed="false">
      <c r="A436" s="346"/>
      <c r="B436" s="346" t="s">
        <v>915</v>
      </c>
      <c r="C436" s="346"/>
      <c r="D436" s="346"/>
      <c r="E436" s="346"/>
      <c r="F436" s="347"/>
      <c r="G436" s="348"/>
      <c r="H436" s="349" t="n">
        <f aca="false">SUM(H434:H435)</f>
        <v>31013.917</v>
      </c>
      <c r="I436" s="350" t="n">
        <f aca="false">K436/H436</f>
        <v>0.0520460943388737</v>
      </c>
      <c r="J436" s="351" t="n">
        <f aca="false">SUM(J434:J435)</f>
        <v>29399.76375</v>
      </c>
      <c r="K436" s="352" t="n">
        <f aca="false">H436-J436</f>
        <v>1614.15325</v>
      </c>
      <c r="L436" s="330"/>
      <c r="M436" s="262"/>
      <c r="N436" s="262"/>
      <c r="O436" s="262"/>
      <c r="P436" s="262"/>
      <c r="Q436" s="262"/>
      <c r="R436" s="331"/>
    </row>
    <row r="437" customFormat="false" ht="13.5" hidden="false" customHeight="false" outlineLevel="0" collapsed="false"/>
    <row r="438" s="1" customFormat="true" ht="13.5" hidden="false" customHeight="false" outlineLevel="0" collapsed="false">
      <c r="A438" s="322"/>
      <c r="B438" s="323" t="s">
        <v>6212</v>
      </c>
      <c r="C438" s="324"/>
      <c r="D438" s="325" t="n">
        <v>42124</v>
      </c>
      <c r="E438" s="322"/>
      <c r="F438" s="322" t="s">
        <v>6324</v>
      </c>
      <c r="G438" s="324"/>
      <c r="H438" s="326" t="n">
        <v>0</v>
      </c>
      <c r="I438" s="327" t="s">
        <v>358</v>
      </c>
      <c r="J438" s="328" t="n">
        <v>55</v>
      </c>
      <c r="K438" s="329" t="n">
        <v>52.5</v>
      </c>
      <c r="L438" s="330"/>
      <c r="M438" s="262"/>
      <c r="N438" s="262"/>
      <c r="O438" s="262"/>
      <c r="P438" s="262"/>
      <c r="Q438" s="262"/>
      <c r="R438" s="331"/>
    </row>
    <row r="439" s="1" customFormat="true" ht="12.75" hidden="false" customHeight="false" outlineLevel="0" collapsed="false">
      <c r="A439" s="262" t="n">
        <v>5</v>
      </c>
      <c r="B439" s="332" t="s">
        <v>5683</v>
      </c>
      <c r="C439" s="332" t="s">
        <v>5684</v>
      </c>
      <c r="D439" s="332" t="s">
        <v>5685</v>
      </c>
      <c r="E439" s="262"/>
      <c r="F439" s="331" t="n">
        <v>1.4</v>
      </c>
      <c r="G439" s="333" t="n">
        <v>388.08</v>
      </c>
      <c r="H439" s="333" t="n">
        <f aca="false">A439*G439*(1-H438/100)</f>
        <v>1940.4</v>
      </c>
      <c r="I439" s="334" t="n">
        <v>215.6</v>
      </c>
      <c r="J439" s="334" t="n">
        <f aca="false">(A439*I439)/J438*K438</f>
        <v>1029</v>
      </c>
      <c r="K439" s="335" t="n">
        <f aca="false">H439-J439</f>
        <v>911.4</v>
      </c>
      <c r="L439" s="330"/>
      <c r="M439" s="262"/>
      <c r="N439" s="262" t="n">
        <v>215.6</v>
      </c>
      <c r="O439" s="262" t="n">
        <v>2.8</v>
      </c>
      <c r="P439" s="262" t="n">
        <v>320</v>
      </c>
      <c r="Q439" s="262" t="n">
        <v>388.08</v>
      </c>
      <c r="R439" s="331" t="n">
        <f aca="false">A439*F439</f>
        <v>7</v>
      </c>
    </row>
    <row r="440" s="1" customFormat="true" ht="12.75" hidden="false" customHeight="false" outlineLevel="0" collapsed="false">
      <c r="A440" s="262" t="n">
        <v>5</v>
      </c>
      <c r="B440" s="332" t="s">
        <v>6325</v>
      </c>
      <c r="C440" s="332" t="s">
        <v>5684</v>
      </c>
      <c r="D440" s="332" t="s">
        <v>6326</v>
      </c>
      <c r="E440" s="262"/>
      <c r="F440" s="331" t="n">
        <v>1.2</v>
      </c>
      <c r="G440" s="333" t="n">
        <v>313.632</v>
      </c>
      <c r="H440" s="333" t="n">
        <f aca="false">A440*G440*(1-H438/100)</f>
        <v>1568.16</v>
      </c>
      <c r="I440" s="334" t="n">
        <v>142.56</v>
      </c>
      <c r="J440" s="334" t="n">
        <f aca="false">(A440*I440)/J438*K438</f>
        <v>680.4</v>
      </c>
      <c r="K440" s="335" t="n">
        <f aca="false">H440-J440</f>
        <v>887.76</v>
      </c>
      <c r="L440" s="330"/>
      <c r="M440" s="262"/>
      <c r="N440" s="262" t="n">
        <v>142.56</v>
      </c>
      <c r="O440" s="262" t="n">
        <v>1.92</v>
      </c>
      <c r="P440" s="262" t="n">
        <v>210</v>
      </c>
      <c r="Q440" s="262" t="n">
        <v>313.632</v>
      </c>
      <c r="R440" s="331" t="n">
        <f aca="false">A440*F440</f>
        <v>6</v>
      </c>
    </row>
    <row r="441" s="1" customFormat="true" ht="12.75" hidden="false" customHeight="false" outlineLevel="0" collapsed="false">
      <c r="A441" s="262" t="n">
        <v>5</v>
      </c>
      <c r="B441" s="332" t="s">
        <v>2722</v>
      </c>
      <c r="C441" s="332" t="s">
        <v>2723</v>
      </c>
      <c r="D441" s="332" t="s">
        <v>2724</v>
      </c>
      <c r="E441" s="262"/>
      <c r="F441" s="331" t="n">
        <v>1.85</v>
      </c>
      <c r="G441" s="333" t="n">
        <v>400.95</v>
      </c>
      <c r="H441" s="333" t="n">
        <f aca="false">A441*G441*(1-H438/100)</f>
        <v>2004.75</v>
      </c>
      <c r="I441" s="334" t="n">
        <v>297</v>
      </c>
      <c r="J441" s="334" t="n">
        <f aca="false">(A441*I441)/J438*K438</f>
        <v>1417.5</v>
      </c>
      <c r="K441" s="335" t="n">
        <f aca="false">H441-J441</f>
        <v>587.25</v>
      </c>
      <c r="L441" s="330"/>
      <c r="M441" s="262"/>
      <c r="N441" s="262" t="n">
        <v>297</v>
      </c>
      <c r="O441" s="262" t="n">
        <v>4</v>
      </c>
      <c r="P441" s="262" t="n">
        <v>450</v>
      </c>
      <c r="Q441" s="262" t="n">
        <v>400.95</v>
      </c>
      <c r="R441" s="331" t="n">
        <f aca="false">A441*F441</f>
        <v>9.25</v>
      </c>
    </row>
    <row r="442" s="1" customFormat="true" ht="12.75" hidden="false" customHeight="false" outlineLevel="0" collapsed="false">
      <c r="A442" s="262" t="n">
        <v>5</v>
      </c>
      <c r="B442" s="332" t="s">
        <v>1871</v>
      </c>
      <c r="C442" s="332" t="s">
        <v>1872</v>
      </c>
      <c r="D442" s="332" t="s">
        <v>1873</v>
      </c>
      <c r="E442" s="262"/>
      <c r="F442" s="331" t="n">
        <v>2.9</v>
      </c>
      <c r="G442" s="333" t="n">
        <v>542.4705</v>
      </c>
      <c r="H442" s="333" t="n">
        <f aca="false">A442*G442*(1-H438/100)</f>
        <v>2712.3525</v>
      </c>
      <c r="I442" s="334" t="n">
        <v>417.285</v>
      </c>
      <c r="J442" s="334" t="n">
        <f aca="false">(A442*I442)/J438*K438</f>
        <v>1991.5875</v>
      </c>
      <c r="K442" s="335" t="n">
        <f aca="false">H442-J442</f>
        <v>720.765</v>
      </c>
      <c r="L442" s="330"/>
      <c r="M442" s="262"/>
      <c r="N442" s="262" t="n">
        <v>417.285</v>
      </c>
      <c r="O442" s="262" t="n">
        <v>5.62</v>
      </c>
      <c r="P442" s="262" t="n">
        <v>630</v>
      </c>
      <c r="Q442" s="262" t="n">
        <v>542.4705</v>
      </c>
      <c r="R442" s="331" t="n">
        <f aca="false">A442*F442</f>
        <v>14.5</v>
      </c>
    </row>
    <row r="443" s="1" customFormat="true" ht="12.75" hidden="false" customHeight="false" outlineLevel="0" collapsed="false">
      <c r="A443" s="262" t="n">
        <v>5</v>
      </c>
      <c r="B443" s="332" t="s">
        <v>6327</v>
      </c>
      <c r="C443" s="332" t="s">
        <v>795</v>
      </c>
      <c r="D443" s="332" t="s">
        <v>796</v>
      </c>
      <c r="E443" s="262"/>
      <c r="F443" s="331" t="n">
        <v>4.3</v>
      </c>
      <c r="G443" s="333" t="n">
        <v>704.1128</v>
      </c>
      <c r="H443" s="333" t="n">
        <f aca="false">A443*G443*(1-H438/100)</f>
        <v>3520.564</v>
      </c>
      <c r="I443" s="334" t="n">
        <v>521.565</v>
      </c>
      <c r="J443" s="334" t="n">
        <f aca="false">(A443*I443)/J438*K438</f>
        <v>2489.2875</v>
      </c>
      <c r="K443" s="335" t="n">
        <f aca="false">H443-J443</f>
        <v>1031.2765</v>
      </c>
      <c r="L443" s="330"/>
      <c r="M443" s="262"/>
      <c r="N443" s="262" t="n">
        <v>521.565</v>
      </c>
      <c r="O443" s="262" t="n">
        <v>6.54</v>
      </c>
      <c r="P443" s="262" t="n">
        <v>780</v>
      </c>
      <c r="Q443" s="262" t="n">
        <v>704.1128</v>
      </c>
      <c r="R443" s="331" t="n">
        <f aca="false">A443*F443</f>
        <v>21.5</v>
      </c>
    </row>
    <row r="444" s="1" customFormat="true" ht="12.75" hidden="false" customHeight="false" outlineLevel="0" collapsed="false">
      <c r="A444" s="262" t="n">
        <v>5</v>
      </c>
      <c r="B444" s="332" t="s">
        <v>799</v>
      </c>
      <c r="C444" s="332" t="s">
        <v>800</v>
      </c>
      <c r="D444" s="332" t="s">
        <v>801</v>
      </c>
      <c r="E444" s="262"/>
      <c r="F444" s="331" t="n">
        <v>5.8</v>
      </c>
      <c r="G444" s="333" t="n">
        <v>935.55</v>
      </c>
      <c r="H444" s="333" t="n">
        <f aca="false">A444*G444*(1-H438/100)</f>
        <v>4677.75</v>
      </c>
      <c r="I444" s="334" t="n">
        <v>693</v>
      </c>
      <c r="J444" s="334" t="n">
        <f aca="false">(A444*I444)/J438*K438</f>
        <v>3307.5</v>
      </c>
      <c r="K444" s="335" t="n">
        <f aca="false">H444-J444</f>
        <v>1370.25</v>
      </c>
      <c r="L444" s="330"/>
      <c r="M444" s="262"/>
      <c r="N444" s="262" t="n">
        <v>693</v>
      </c>
      <c r="O444" s="262" t="n">
        <v>9</v>
      </c>
      <c r="P444" s="262" t="n">
        <v>1040</v>
      </c>
      <c r="Q444" s="262" t="n">
        <v>935.55</v>
      </c>
      <c r="R444" s="331" t="n">
        <f aca="false">A444*F444</f>
        <v>29</v>
      </c>
    </row>
    <row r="445" s="1" customFormat="true" ht="12.75" hidden="false" customHeight="false" outlineLevel="0" collapsed="false">
      <c r="A445" s="262" t="n">
        <v>5</v>
      </c>
      <c r="B445" s="332" t="s">
        <v>6328</v>
      </c>
      <c r="C445" s="332" t="s">
        <v>6329</v>
      </c>
      <c r="D445" s="332" t="s">
        <v>6330</v>
      </c>
      <c r="E445" s="262"/>
      <c r="F445" s="331" t="n">
        <v>4.5</v>
      </c>
      <c r="G445" s="333" t="n">
        <v>945.373</v>
      </c>
      <c r="H445" s="333" t="n">
        <f aca="false">A445*G445*(1-H438/100)</f>
        <v>4726.865</v>
      </c>
      <c r="I445" s="334" t="n">
        <v>859.43</v>
      </c>
      <c r="J445" s="334" t="n">
        <f aca="false">(A445*I445)/J438*K438</f>
        <v>4101.825</v>
      </c>
      <c r="K445" s="335" t="n">
        <f aca="false">H445-J445</f>
        <v>625.04</v>
      </c>
      <c r="L445" s="330"/>
      <c r="M445" s="262"/>
      <c r="N445" s="262" t="n">
        <v>859.43</v>
      </c>
      <c r="O445" s="262" t="n">
        <v>12.02</v>
      </c>
      <c r="P445" s="262" t="n">
        <v>1290</v>
      </c>
      <c r="Q445" s="262" t="n">
        <v>945.373</v>
      </c>
      <c r="R445" s="331" t="n">
        <f aca="false">A445*F445</f>
        <v>22.5</v>
      </c>
    </row>
    <row r="446" s="1" customFormat="true" ht="12.75" hidden="false" customHeight="false" outlineLevel="0" collapsed="false">
      <c r="A446" s="262" t="n">
        <v>5</v>
      </c>
      <c r="B446" s="332" t="s">
        <v>2789</v>
      </c>
      <c r="C446" s="332" t="s">
        <v>1816</v>
      </c>
      <c r="D446" s="332" t="s">
        <v>6215</v>
      </c>
      <c r="E446" s="262"/>
      <c r="F446" s="331" t="n">
        <v>5.8</v>
      </c>
      <c r="G446" s="333" t="n">
        <v>848.925</v>
      </c>
      <c r="H446" s="333" t="n">
        <f aca="false">A446*G446*(1-H438/100)</f>
        <v>4244.625</v>
      </c>
      <c r="I446" s="334" t="n">
        <v>679.14</v>
      </c>
      <c r="J446" s="334" t="n">
        <f aca="false">(A446*I446)/J438*K438</f>
        <v>3241.35</v>
      </c>
      <c r="K446" s="335" t="n">
        <f aca="false">H446-J446</f>
        <v>1003.275</v>
      </c>
      <c r="L446" s="330"/>
      <c r="M446" s="262"/>
      <c r="N446" s="262" t="n">
        <v>679.14</v>
      </c>
      <c r="O446" s="262" t="n">
        <v>8.82</v>
      </c>
      <c r="P446" s="262" t="n">
        <v>1020</v>
      </c>
      <c r="Q446" s="262" t="n">
        <v>848.925</v>
      </c>
      <c r="R446" s="331" t="n">
        <f aca="false">A446*F446</f>
        <v>29</v>
      </c>
    </row>
    <row r="447" s="1" customFormat="true" ht="12.75" hidden="false" customHeight="false" outlineLevel="0" collapsed="false">
      <c r="A447" s="262" t="n">
        <v>6</v>
      </c>
      <c r="B447" s="332" t="s">
        <v>3571</v>
      </c>
      <c r="C447" s="332" t="s">
        <v>3572</v>
      </c>
      <c r="D447" s="332" t="s">
        <v>6331</v>
      </c>
      <c r="E447" s="262"/>
      <c r="F447" s="331" t="n">
        <v>2.4</v>
      </c>
      <c r="G447" s="333" t="n">
        <v>379.4175</v>
      </c>
      <c r="H447" s="333" t="n">
        <f aca="false">A447*G447*(1-H438/100)</f>
        <v>2276.505</v>
      </c>
      <c r="I447" s="334" t="n">
        <v>281.05</v>
      </c>
      <c r="J447" s="334" t="n">
        <f aca="false">(A447*I447)/J438*K438</f>
        <v>1609.65</v>
      </c>
      <c r="K447" s="335" t="n">
        <f aca="false">H447-J447</f>
        <v>666.855</v>
      </c>
      <c r="L447" s="330"/>
      <c r="M447" s="262"/>
      <c r="N447" s="262" t="n">
        <v>281.05</v>
      </c>
      <c r="O447" s="262" t="n">
        <v>3.65</v>
      </c>
      <c r="P447" s="262" t="n">
        <v>421.575</v>
      </c>
      <c r="Q447" s="262" t="n">
        <v>379.4175</v>
      </c>
      <c r="R447" s="331" t="n">
        <f aca="false">A447*F447</f>
        <v>14.4</v>
      </c>
    </row>
    <row r="448" s="1" customFormat="true" ht="12.75" hidden="false" customHeight="false" outlineLevel="0" collapsed="false">
      <c r="A448" s="262" t="n">
        <v>1</v>
      </c>
      <c r="B448" s="332" t="s">
        <v>3528</v>
      </c>
      <c r="C448" s="332" t="s">
        <v>3529</v>
      </c>
      <c r="D448" s="332" t="s">
        <v>6332</v>
      </c>
      <c r="E448" s="262"/>
      <c r="F448" s="331" t="n">
        <v>4.8</v>
      </c>
      <c r="G448" s="333" t="n">
        <v>831.6</v>
      </c>
      <c r="H448" s="333" t="n">
        <f aca="false">A448*G448*(1-H438/100)</f>
        <v>831.6</v>
      </c>
      <c r="I448" s="334" t="n">
        <v>616</v>
      </c>
      <c r="J448" s="334" t="n">
        <f aca="false">(A448*I448)/J438*K438</f>
        <v>588</v>
      </c>
      <c r="K448" s="335" t="n">
        <f aca="false">H448-J448</f>
        <v>243.6</v>
      </c>
      <c r="L448" s="330"/>
      <c r="M448" s="262"/>
      <c r="N448" s="262" t="n">
        <v>616</v>
      </c>
      <c r="O448" s="262" t="n">
        <v>8</v>
      </c>
      <c r="P448" s="262" t="n">
        <v>924</v>
      </c>
      <c r="Q448" s="262" t="n">
        <v>831.6</v>
      </c>
      <c r="R448" s="331" t="n">
        <f aca="false">A448*F448</f>
        <v>4.8</v>
      </c>
    </row>
    <row r="449" s="1" customFormat="true" ht="12.75" hidden="false" customHeight="false" outlineLevel="0" collapsed="false">
      <c r="A449" s="262" t="n">
        <v>1</v>
      </c>
      <c r="B449" s="332" t="s">
        <v>3531</v>
      </c>
      <c r="C449" s="332" t="s">
        <v>3532</v>
      </c>
      <c r="D449" s="332" t="s">
        <v>6332</v>
      </c>
      <c r="E449" s="262"/>
      <c r="F449" s="331" t="n">
        <v>4.8</v>
      </c>
      <c r="G449" s="333" t="n">
        <v>831.6</v>
      </c>
      <c r="H449" s="333" t="n">
        <f aca="false">A449*G449*(1-H438/100)</f>
        <v>831.6</v>
      </c>
      <c r="I449" s="334" t="n">
        <v>616</v>
      </c>
      <c r="J449" s="334" t="n">
        <f aca="false">(A449*I449)/J438*K438</f>
        <v>588</v>
      </c>
      <c r="K449" s="335" t="n">
        <f aca="false">H449-J449</f>
        <v>243.6</v>
      </c>
      <c r="L449" s="330"/>
      <c r="M449" s="262"/>
      <c r="N449" s="262" t="n">
        <v>616</v>
      </c>
      <c r="O449" s="262" t="n">
        <v>8</v>
      </c>
      <c r="P449" s="262" t="n">
        <v>924</v>
      </c>
      <c r="Q449" s="262" t="n">
        <v>831.6</v>
      </c>
      <c r="R449" s="331" t="n">
        <f aca="false">A449*F449</f>
        <v>4.8</v>
      </c>
    </row>
    <row r="450" s="1" customFormat="true" ht="12.75" hidden="false" customHeight="false" outlineLevel="0" collapsed="false">
      <c r="A450" s="262" t="n">
        <v>5</v>
      </c>
      <c r="B450" s="332" t="s">
        <v>883</v>
      </c>
      <c r="C450" s="332" t="s">
        <v>6333</v>
      </c>
      <c r="D450" s="332" t="s">
        <v>6334</v>
      </c>
      <c r="E450" s="262"/>
      <c r="F450" s="331" t="n">
        <v>0.15</v>
      </c>
      <c r="G450" s="333" t="n">
        <v>64.35</v>
      </c>
      <c r="H450" s="333" t="n">
        <f aca="false">A450*G450*(1-H438/100)</f>
        <v>321.75</v>
      </c>
      <c r="I450" s="334" t="n">
        <v>51.48</v>
      </c>
      <c r="J450" s="334" t="n">
        <f aca="false">(A450*I450)/J438*K438</f>
        <v>245.7</v>
      </c>
      <c r="K450" s="335" t="n">
        <f aca="false">H450-J450</f>
        <v>76.05</v>
      </c>
      <c r="L450" s="330"/>
      <c r="M450" s="262"/>
      <c r="N450" s="262" t="n">
        <v>51.48</v>
      </c>
      <c r="O450" s="262" t="n">
        <v>0.72</v>
      </c>
      <c r="P450" s="262" t="n">
        <v>77.22</v>
      </c>
      <c r="Q450" s="262" t="n">
        <v>64.35</v>
      </c>
      <c r="R450" s="331" t="n">
        <f aca="false">A450*F450</f>
        <v>0.75</v>
      </c>
    </row>
    <row r="451" s="1" customFormat="true" ht="12.75" hidden="false" customHeight="false" outlineLevel="0" collapsed="false">
      <c r="A451" s="262" t="n">
        <v>5</v>
      </c>
      <c r="B451" s="332" t="s">
        <v>6335</v>
      </c>
      <c r="C451" s="332" t="s">
        <v>6336</v>
      </c>
      <c r="D451" s="332" t="s">
        <v>6337</v>
      </c>
      <c r="E451" s="262"/>
      <c r="F451" s="331" t="n">
        <v>0.08</v>
      </c>
      <c r="G451" s="333" t="n">
        <v>45.045</v>
      </c>
      <c r="H451" s="333" t="n">
        <f aca="false">A451*G451*(1-H438/100)</f>
        <v>225.225</v>
      </c>
      <c r="I451" s="334" t="n">
        <v>42.9</v>
      </c>
      <c r="J451" s="334" t="n">
        <f aca="false">(A451*I451)/J438*K438</f>
        <v>204.75</v>
      </c>
      <c r="K451" s="335" t="n">
        <f aca="false">H451-J451</f>
        <v>20.475</v>
      </c>
      <c r="L451" s="330"/>
      <c r="M451" s="262"/>
      <c r="N451" s="262" t="n">
        <v>42.9</v>
      </c>
      <c r="O451" s="262" t="n">
        <v>0.6</v>
      </c>
      <c r="P451" s="262" t="n">
        <v>64.35</v>
      </c>
      <c r="Q451" s="262" t="n">
        <v>45.045</v>
      </c>
      <c r="R451" s="331" t="n">
        <f aca="false">A451*F451</f>
        <v>0.4</v>
      </c>
    </row>
    <row r="452" s="1" customFormat="true" ht="12.75" hidden="false" customHeight="false" outlineLevel="0" collapsed="false">
      <c r="A452" s="262" t="n">
        <v>10</v>
      </c>
      <c r="B452" s="332" t="s">
        <v>5910</v>
      </c>
      <c r="C452" s="332" t="s">
        <v>5911</v>
      </c>
      <c r="D452" s="332" t="s">
        <v>5912</v>
      </c>
      <c r="E452" s="262"/>
      <c r="F452" s="331" t="n">
        <v>0.2</v>
      </c>
      <c r="G452" s="333" t="n">
        <v>75.075</v>
      </c>
      <c r="H452" s="333" t="n">
        <f aca="false">A452*G452*(1-H438/100)</f>
        <v>750.75</v>
      </c>
      <c r="I452" s="334" t="n">
        <v>50.05</v>
      </c>
      <c r="J452" s="334" t="n">
        <f aca="false">(A452*I452)/J438*K438</f>
        <v>477.75</v>
      </c>
      <c r="K452" s="335" t="n">
        <f aca="false">H452-J452</f>
        <v>273</v>
      </c>
      <c r="L452" s="330"/>
      <c r="M452" s="262"/>
      <c r="N452" s="262" t="n">
        <v>50.05</v>
      </c>
      <c r="O452" s="262" t="n">
        <v>0.65</v>
      </c>
      <c r="P452" s="262" t="n">
        <v>75.075</v>
      </c>
      <c r="Q452" s="262" t="n">
        <v>75.075</v>
      </c>
      <c r="R452" s="331" t="n">
        <f aca="false">A452*F452</f>
        <v>2</v>
      </c>
    </row>
    <row r="453" s="1" customFormat="true" ht="12.75" hidden="false" customHeight="false" outlineLevel="0" collapsed="false">
      <c r="A453" s="262"/>
      <c r="B453" s="272" t="s">
        <v>2471</v>
      </c>
      <c r="C453" s="332"/>
      <c r="D453" s="332"/>
      <c r="E453" s="262"/>
      <c r="F453" s="331"/>
      <c r="G453" s="333"/>
      <c r="H453" s="333"/>
      <c r="I453" s="334"/>
      <c r="J453" s="334"/>
      <c r="K453" s="335"/>
      <c r="L453" s="330"/>
      <c r="M453" s="262"/>
      <c r="N453" s="262"/>
      <c r="O453" s="262"/>
      <c r="P453" s="262"/>
      <c r="Q453" s="262"/>
      <c r="R453" s="331"/>
    </row>
    <row r="454" s="1" customFormat="true" ht="12.75" hidden="false" customHeight="false" outlineLevel="0" collapsed="false">
      <c r="A454" s="262" t="n">
        <v>10</v>
      </c>
      <c r="B454" s="332" t="s">
        <v>3534</v>
      </c>
      <c r="C454" s="332" t="s">
        <v>3535</v>
      </c>
      <c r="D454" s="332" t="s">
        <v>3536</v>
      </c>
      <c r="E454" s="262"/>
      <c r="F454" s="331"/>
      <c r="G454" s="333" t="n">
        <v>30</v>
      </c>
      <c r="H454" s="333" t="n">
        <f aca="false">A454*G454*(1-H438/100)</f>
        <v>300</v>
      </c>
      <c r="I454" s="334" t="n">
        <v>40.8375</v>
      </c>
      <c r="J454" s="334" t="n">
        <f aca="false">(A454*I454)/J438*K438</f>
        <v>389.8125</v>
      </c>
      <c r="K454" s="335" t="n">
        <f aca="false">H454-J454</f>
        <v>-89.8125</v>
      </c>
      <c r="L454" s="330"/>
      <c r="M454" s="262"/>
      <c r="N454" s="262" t="n">
        <v>40.8375</v>
      </c>
      <c r="O454" s="262" t="n">
        <v>0.55</v>
      </c>
      <c r="P454" s="262" t="n">
        <v>61.2563</v>
      </c>
      <c r="Q454" s="262" t="n">
        <v>30</v>
      </c>
      <c r="R454" s="331" t="n">
        <f aca="false">A454*F454</f>
        <v>0</v>
      </c>
    </row>
    <row r="455" s="1" customFormat="true" ht="12.75" hidden="false" customHeight="false" outlineLevel="0" collapsed="false">
      <c r="A455" s="262" t="n">
        <v>10</v>
      </c>
      <c r="B455" s="332" t="s">
        <v>5908</v>
      </c>
      <c r="C455" s="332" t="s">
        <v>5909</v>
      </c>
      <c r="D455" s="332" t="s">
        <v>1876</v>
      </c>
      <c r="E455" s="262"/>
      <c r="F455" s="331"/>
      <c r="G455" s="333" t="n">
        <v>46.2</v>
      </c>
      <c r="H455" s="333" t="n">
        <f aca="false">A455*G455*(1-H438/100)</f>
        <v>462</v>
      </c>
      <c r="I455" s="334" t="n">
        <v>38.5</v>
      </c>
      <c r="J455" s="334" t="n">
        <f aca="false">(A455*I455)/J438*K438</f>
        <v>367.5</v>
      </c>
      <c r="K455" s="335" t="n">
        <f aca="false">H455-J455</f>
        <v>94.5</v>
      </c>
      <c r="L455" s="330"/>
      <c r="M455" s="262"/>
      <c r="N455" s="262" t="n">
        <v>38.5</v>
      </c>
      <c r="O455" s="262" t="n">
        <v>0.5</v>
      </c>
      <c r="P455" s="262" t="n">
        <v>57.75</v>
      </c>
      <c r="Q455" s="262" t="n">
        <v>46.2</v>
      </c>
      <c r="R455" s="331" t="n">
        <f aca="false">A455*F455</f>
        <v>0</v>
      </c>
    </row>
    <row r="456" s="1" customFormat="true" ht="12.75" hidden="false" customHeight="false" outlineLevel="0" collapsed="false">
      <c r="A456" s="262" t="n">
        <v>5</v>
      </c>
      <c r="B456" s="332" t="s">
        <v>879</v>
      </c>
      <c r="C456" s="332" t="s">
        <v>880</v>
      </c>
      <c r="D456" s="332" t="s">
        <v>1206</v>
      </c>
      <c r="E456" s="262"/>
      <c r="F456" s="331" t="n">
        <v>0.16</v>
      </c>
      <c r="G456" s="333" t="n">
        <v>50.82</v>
      </c>
      <c r="H456" s="333" t="n">
        <f aca="false">A456*G456*(1-H438/100)</f>
        <v>254.1</v>
      </c>
      <c r="I456" s="334" t="n">
        <v>42.35</v>
      </c>
      <c r="J456" s="334" t="n">
        <f aca="false">(A456*I456)/J438*K438</f>
        <v>202.125</v>
      </c>
      <c r="K456" s="335" t="n">
        <f aca="false">H456-J456</f>
        <v>51.975</v>
      </c>
      <c r="L456" s="330"/>
      <c r="M456" s="262"/>
      <c r="N456" s="262" t="n">
        <v>42.35</v>
      </c>
      <c r="O456" s="262" t="n">
        <v>0.55</v>
      </c>
      <c r="P456" s="262" t="n">
        <v>63.525</v>
      </c>
      <c r="Q456" s="262" t="n">
        <v>50.82</v>
      </c>
      <c r="R456" s="331" t="n">
        <f aca="false">A456*F456</f>
        <v>0.8</v>
      </c>
    </row>
    <row r="457" s="1" customFormat="true" ht="12.75" hidden="false" customHeight="false" outlineLevel="0" collapsed="false">
      <c r="A457" s="262" t="n">
        <v>4</v>
      </c>
      <c r="B457" s="332" t="s">
        <v>6249</v>
      </c>
      <c r="C457" s="332"/>
      <c r="D457" s="332"/>
      <c r="E457" s="262"/>
      <c r="F457" s="331"/>
      <c r="G457" s="333" t="n">
        <v>415</v>
      </c>
      <c r="H457" s="333" t="n">
        <f aca="false">G457*A457</f>
        <v>1660</v>
      </c>
      <c r="I457" s="334"/>
      <c r="J457" s="334"/>
      <c r="K457" s="335"/>
      <c r="L457" s="330"/>
      <c r="M457" s="262"/>
      <c r="N457" s="262"/>
      <c r="O457" s="262"/>
      <c r="P457" s="262"/>
      <c r="Q457" s="262"/>
      <c r="R457" s="331"/>
    </row>
    <row r="458" s="1" customFormat="true" ht="12.75" hidden="false" customHeight="false" outlineLevel="0" collapsed="false">
      <c r="A458" s="262" t="n">
        <v>1</v>
      </c>
      <c r="B458" s="332" t="s">
        <v>6338</v>
      </c>
      <c r="C458" s="332"/>
      <c r="D458" s="332"/>
      <c r="E458" s="262"/>
      <c r="F458" s="331"/>
      <c r="G458" s="333" t="n">
        <v>315</v>
      </c>
      <c r="H458" s="333" t="n">
        <f aca="false">G458*A458</f>
        <v>315</v>
      </c>
      <c r="I458" s="334"/>
      <c r="J458" s="334"/>
      <c r="K458" s="335"/>
      <c r="L458" s="330"/>
      <c r="M458" s="262"/>
      <c r="N458" s="262"/>
      <c r="O458" s="262"/>
      <c r="P458" s="262"/>
      <c r="Q458" s="262"/>
      <c r="R458" s="331"/>
    </row>
    <row r="459" s="1" customFormat="true" ht="12.75" hidden="false" customHeight="false" outlineLevel="0" collapsed="false">
      <c r="A459" s="262"/>
      <c r="B459" s="272" t="s">
        <v>6339</v>
      </c>
      <c r="C459" s="332"/>
      <c r="D459" s="332"/>
      <c r="E459" s="262"/>
      <c r="F459" s="331"/>
      <c r="G459" s="333"/>
      <c r="H459" s="333"/>
      <c r="I459" s="334"/>
      <c r="J459" s="334"/>
      <c r="K459" s="335"/>
      <c r="L459" s="330"/>
      <c r="M459" s="262"/>
      <c r="N459" s="262"/>
      <c r="O459" s="262"/>
      <c r="P459" s="262"/>
      <c r="Q459" s="262"/>
      <c r="R459" s="331"/>
    </row>
    <row r="460" s="1" customFormat="true" ht="12.75" hidden="false" customHeight="false" outlineLevel="0" collapsed="false">
      <c r="A460" s="262" t="n">
        <v>10</v>
      </c>
      <c r="B460" s="332" t="s">
        <v>1169</v>
      </c>
      <c r="C460" s="332" t="s">
        <v>874</v>
      </c>
      <c r="D460" s="332" t="s">
        <v>875</v>
      </c>
      <c r="E460" s="262"/>
      <c r="F460" s="331" t="n">
        <v>0.25</v>
      </c>
      <c r="G460" s="333" t="n">
        <v>90.09</v>
      </c>
      <c r="H460" s="333" t="n">
        <f aca="false">A460*G460*(1-H438/100)</f>
        <v>900.9</v>
      </c>
      <c r="I460" s="334" t="n">
        <v>69.3</v>
      </c>
      <c r="J460" s="334" t="n">
        <f aca="false">(A460*I460)/J438*K438</f>
        <v>661.5</v>
      </c>
      <c r="K460" s="335" t="n">
        <f aca="false">H460-J460</f>
        <v>239.4</v>
      </c>
      <c r="L460" s="330"/>
      <c r="M460" s="262"/>
      <c r="N460" s="262" t="n">
        <v>69.3</v>
      </c>
      <c r="O460" s="262" t="n">
        <v>0.9</v>
      </c>
      <c r="P460" s="262" t="n">
        <v>103.95</v>
      </c>
      <c r="Q460" s="262" t="n">
        <v>90.09</v>
      </c>
      <c r="R460" s="331" t="n">
        <f aca="false">A460*F460</f>
        <v>2.5</v>
      </c>
    </row>
    <row r="461" s="1" customFormat="true" ht="12.75" hidden="false" customHeight="false" outlineLevel="0" collapsed="false">
      <c r="A461" s="262" t="n">
        <v>10</v>
      </c>
      <c r="B461" s="332" t="s">
        <v>1337</v>
      </c>
      <c r="C461" s="332" t="s">
        <v>786</v>
      </c>
      <c r="D461" s="332" t="s">
        <v>5905</v>
      </c>
      <c r="E461" s="262"/>
      <c r="F461" s="331" t="n">
        <v>5.6</v>
      </c>
      <c r="G461" s="333" t="n">
        <v>829.829</v>
      </c>
      <c r="H461" s="333" t="n">
        <f aca="false">A461*G461*(1-H438/100)</f>
        <v>8298.29</v>
      </c>
      <c r="I461" s="334" t="n">
        <v>638.33</v>
      </c>
      <c r="J461" s="334" t="n">
        <f aca="false">(A461*I461)/J438*K438</f>
        <v>6093.15</v>
      </c>
      <c r="K461" s="335" t="n">
        <f aca="false">H461-J461</f>
        <v>2205.14</v>
      </c>
      <c r="L461" s="330"/>
      <c r="M461" s="262"/>
      <c r="N461" s="262" t="n">
        <v>638.33</v>
      </c>
      <c r="O461" s="262" t="n">
        <v>8.29</v>
      </c>
      <c r="P461" s="262" t="n">
        <v>960</v>
      </c>
      <c r="Q461" s="262" t="n">
        <v>829.829</v>
      </c>
      <c r="R461" s="331" t="n">
        <f aca="false">A461*F461</f>
        <v>56</v>
      </c>
    </row>
    <row r="462" s="1" customFormat="true" ht="12.75" hidden="false" customHeight="false" outlineLevel="0" collapsed="false">
      <c r="A462" s="336" t="n">
        <f aca="false">SUM(A439:A461)</f>
        <v>118</v>
      </c>
      <c r="B462" s="336" t="s">
        <v>377</v>
      </c>
      <c r="C462" s="336"/>
      <c r="D462" s="336"/>
      <c r="E462" s="336"/>
      <c r="F462" s="337" t="n">
        <f aca="false">R462</f>
        <v>165.9</v>
      </c>
      <c r="G462" s="338"/>
      <c r="H462" s="339" t="n">
        <f aca="false">SUM(H439:H461)</f>
        <v>42823.1865</v>
      </c>
      <c r="I462" s="340"/>
      <c r="J462" s="341" t="n">
        <f aca="false">SUM(J439:J452)</f>
        <v>21972.3</v>
      </c>
      <c r="K462" s="335" t="n">
        <f aca="false">SUM(K439:K452)</f>
        <v>8660.5965</v>
      </c>
      <c r="L462" s="330"/>
      <c r="M462" s="262"/>
      <c r="N462" s="262"/>
      <c r="O462" s="262"/>
      <c r="P462" s="262"/>
      <c r="Q462" s="262"/>
      <c r="R462" s="331" t="n">
        <f aca="false">SUM(R439:R452)</f>
        <v>165.9</v>
      </c>
    </row>
    <row r="463" s="1" customFormat="true" ht="12.75" hidden="false" customHeight="false" outlineLevel="0" collapsed="false">
      <c r="A463" s="262"/>
      <c r="B463" s="272" t="s">
        <v>914</v>
      </c>
      <c r="C463" s="342"/>
      <c r="D463" s="342"/>
      <c r="E463" s="262"/>
      <c r="F463" s="262"/>
      <c r="G463" s="333"/>
      <c r="H463" s="343" t="n">
        <v>0</v>
      </c>
      <c r="I463" s="344" t="n">
        <f aca="false">K464/J464</f>
        <v>0.948962398110348</v>
      </c>
      <c r="J463" s="345"/>
      <c r="K463" s="335"/>
      <c r="L463" s="330"/>
      <c r="M463" s="262"/>
      <c r="N463" s="262"/>
      <c r="O463" s="262"/>
      <c r="P463" s="262"/>
      <c r="Q463" s="262"/>
      <c r="R463" s="331"/>
    </row>
    <row r="464" s="1" customFormat="true" ht="13.5" hidden="false" customHeight="false" outlineLevel="0" collapsed="false">
      <c r="A464" s="346"/>
      <c r="B464" s="346" t="s">
        <v>915</v>
      </c>
      <c r="C464" s="346"/>
      <c r="D464" s="346"/>
      <c r="E464" s="346"/>
      <c r="F464" s="347"/>
      <c r="G464" s="348"/>
      <c r="H464" s="349" t="n">
        <f aca="false">SUM(H462:H463)</f>
        <v>42823.1865</v>
      </c>
      <c r="I464" s="350" t="n">
        <f aca="false">K464/H464</f>
        <v>0.48690646829843</v>
      </c>
      <c r="J464" s="351" t="n">
        <f aca="false">SUM(J462:J463)</f>
        <v>21972.3</v>
      </c>
      <c r="K464" s="352" t="n">
        <f aca="false">H464-J464</f>
        <v>20850.8865</v>
      </c>
      <c r="L464" s="330"/>
      <c r="M464" s="262"/>
      <c r="N464" s="262"/>
      <c r="O464" s="262"/>
      <c r="P464" s="262"/>
      <c r="Q464" s="262"/>
      <c r="R464" s="331"/>
    </row>
    <row r="465" customFormat="false" ht="13.5" hidden="false" customHeight="false" outlineLevel="0" collapsed="false"/>
    <row r="466" s="1" customFormat="true" ht="13.5" hidden="false" customHeight="false" outlineLevel="0" collapsed="false">
      <c r="A466" s="322"/>
      <c r="B466" s="323" t="s">
        <v>6212</v>
      </c>
      <c r="C466" s="324"/>
      <c r="D466" s="325" t="n">
        <v>42139</v>
      </c>
      <c r="E466" s="322"/>
      <c r="F466" s="322" t="s">
        <v>6340</v>
      </c>
      <c r="G466" s="324"/>
      <c r="H466" s="326" t="n">
        <v>0</v>
      </c>
      <c r="I466" s="327" t="s">
        <v>358</v>
      </c>
      <c r="J466" s="328" t="n">
        <v>55</v>
      </c>
      <c r="K466" s="329" t="n">
        <v>52.5</v>
      </c>
      <c r="L466" s="330"/>
      <c r="M466" s="262"/>
      <c r="N466" s="262"/>
      <c r="O466" s="262"/>
      <c r="P466" s="262"/>
      <c r="Q466" s="262"/>
      <c r="R466" s="331"/>
    </row>
    <row r="467" s="1" customFormat="true" ht="12.75" hidden="false" customHeight="false" outlineLevel="0" collapsed="false">
      <c r="A467" s="262" t="n">
        <v>8</v>
      </c>
      <c r="B467" s="332" t="s">
        <v>777</v>
      </c>
      <c r="C467" s="332" t="s">
        <v>775</v>
      </c>
      <c r="D467" s="332" t="s">
        <v>1046</v>
      </c>
      <c r="E467" s="262"/>
      <c r="F467" s="331" t="n">
        <v>2.5</v>
      </c>
      <c r="G467" s="333" t="n">
        <v>633.6619</v>
      </c>
      <c r="H467" s="333" t="n">
        <f aca="false">A467*G467*(1-H466/100)</f>
        <v>5069.2952</v>
      </c>
      <c r="I467" s="334" t="n">
        <v>506.9295</v>
      </c>
      <c r="J467" s="334" t="n">
        <f aca="false">(A467*I467)/J466*K466</f>
        <v>3871.098</v>
      </c>
      <c r="K467" s="335" t="n">
        <f aca="false">H467-J467</f>
        <v>1198.1972</v>
      </c>
      <c r="L467" s="330"/>
      <c r="M467" s="262"/>
      <c r="N467" s="262" t="n">
        <v>506.9295</v>
      </c>
      <c r="O467" s="262" t="n">
        <v>6.93</v>
      </c>
      <c r="P467" s="262" t="n">
        <v>750</v>
      </c>
      <c r="Q467" s="262" t="n">
        <v>633.6619</v>
      </c>
      <c r="R467" s="331" t="n">
        <f aca="false">A467*F467</f>
        <v>20</v>
      </c>
    </row>
    <row r="468" s="1" customFormat="true" ht="12.75" hidden="false" customHeight="false" outlineLevel="0" collapsed="false">
      <c r="A468" s="262" t="n">
        <v>25</v>
      </c>
      <c r="B468" s="332" t="s">
        <v>832</v>
      </c>
      <c r="C468" s="332" t="s">
        <v>833</v>
      </c>
      <c r="D468" s="332" t="s">
        <v>834</v>
      </c>
      <c r="E468" s="262"/>
      <c r="F468" s="331" t="n">
        <v>0.03</v>
      </c>
      <c r="G468" s="333" t="n">
        <v>44.352</v>
      </c>
      <c r="H468" s="333" t="n">
        <f aca="false">A468*G468*(1-H466/100)</f>
        <v>1108.8</v>
      </c>
      <c r="I468" s="334" t="n">
        <v>27.72</v>
      </c>
      <c r="J468" s="334" t="n">
        <f aca="false">(A468*I468)/J466*K466</f>
        <v>661.5</v>
      </c>
      <c r="K468" s="335" t="n">
        <f aca="false">H468-J468</f>
        <v>447.3</v>
      </c>
      <c r="L468" s="330"/>
      <c r="M468" s="262"/>
      <c r="N468" s="262" t="n">
        <v>27.72</v>
      </c>
      <c r="O468" s="262" t="n">
        <v>0.36</v>
      </c>
      <c r="P468" s="262" t="n">
        <v>41.58</v>
      </c>
      <c r="Q468" s="262" t="n">
        <v>44.352</v>
      </c>
      <c r="R468" s="331" t="n">
        <f aca="false">A468*F468</f>
        <v>0.75</v>
      </c>
    </row>
    <row r="469" s="1" customFormat="true" ht="12.75" hidden="false" customHeight="false" outlineLevel="0" collapsed="false">
      <c r="A469" s="262" t="n">
        <v>25</v>
      </c>
      <c r="B469" s="332" t="s">
        <v>841</v>
      </c>
      <c r="C469" s="332" t="s">
        <v>842</v>
      </c>
      <c r="D469" s="332" t="s">
        <v>834</v>
      </c>
      <c r="E469" s="262"/>
      <c r="F469" s="331" t="n">
        <v>0.02</v>
      </c>
      <c r="G469" s="333" t="n">
        <v>58.058</v>
      </c>
      <c r="H469" s="333" t="n">
        <f aca="false">A469*G469*(1-H466/100)</f>
        <v>1451.45</v>
      </c>
      <c r="I469" s="334" t="n">
        <v>44.66</v>
      </c>
      <c r="J469" s="334" t="n">
        <f aca="false">(A469*I469)/J466*K466</f>
        <v>1065.75</v>
      </c>
      <c r="K469" s="335" t="n">
        <f aca="false">H469-J469</f>
        <v>385.7</v>
      </c>
      <c r="L469" s="330"/>
      <c r="M469" s="262"/>
      <c r="N469" s="262" t="n">
        <v>44.66</v>
      </c>
      <c r="O469" s="262" t="n">
        <v>0.58</v>
      </c>
      <c r="P469" s="262" t="n">
        <v>66.99</v>
      </c>
      <c r="Q469" s="262" t="n">
        <v>58.058</v>
      </c>
      <c r="R469" s="331" t="n">
        <f aca="false">A469*F469</f>
        <v>0.5</v>
      </c>
    </row>
    <row r="470" s="1" customFormat="true" ht="12.75" hidden="false" customHeight="false" outlineLevel="0" collapsed="false">
      <c r="A470" s="262" t="n">
        <v>5</v>
      </c>
      <c r="B470" s="332" t="s">
        <v>1211</v>
      </c>
      <c r="C470" s="332" t="s">
        <v>1212</v>
      </c>
      <c r="D470" s="332" t="s">
        <v>856</v>
      </c>
      <c r="E470" s="262"/>
      <c r="F470" s="331" t="n">
        <v>1.8</v>
      </c>
      <c r="G470" s="333" t="n">
        <v>305.1675</v>
      </c>
      <c r="H470" s="333" t="n">
        <f aca="false">A470*G470*(1-H466/100)</f>
        <v>1525.8375</v>
      </c>
      <c r="I470" s="334" t="n">
        <v>203.445</v>
      </c>
      <c r="J470" s="334" t="n">
        <f aca="false">(A470*I470)/J466*K466</f>
        <v>970.9875</v>
      </c>
      <c r="K470" s="335" t="n">
        <f aca="false">H470-J470</f>
        <v>554.85</v>
      </c>
      <c r="L470" s="330"/>
      <c r="M470" s="262"/>
      <c r="N470" s="262" t="n">
        <v>203.445</v>
      </c>
      <c r="O470" s="262" t="n">
        <v>2.74</v>
      </c>
      <c r="P470" s="262" t="n">
        <v>550</v>
      </c>
      <c r="Q470" s="262" t="n">
        <v>305.1675</v>
      </c>
      <c r="R470" s="331" t="n">
        <f aca="false">A470*F470</f>
        <v>9</v>
      </c>
    </row>
    <row r="471" s="1" customFormat="true" ht="12.75" hidden="false" customHeight="false" outlineLevel="0" collapsed="false">
      <c r="A471" s="262" t="n">
        <v>2</v>
      </c>
      <c r="B471" s="332" t="s">
        <v>6341</v>
      </c>
      <c r="C471" s="332" t="s">
        <v>6342</v>
      </c>
      <c r="D471" s="332" t="s">
        <v>6343</v>
      </c>
      <c r="E471" s="262"/>
      <c r="F471" s="331" t="n">
        <v>6</v>
      </c>
      <c r="G471" s="333" t="n">
        <v>3660.525</v>
      </c>
      <c r="H471" s="333" t="n">
        <f aca="false">A471*G471*(1-H466/100)</f>
        <v>7321.05</v>
      </c>
      <c r="I471" s="334" t="n">
        <v>2711.5</v>
      </c>
      <c r="J471" s="334" t="n">
        <f aca="false">(A471*I471)/J466*K466</f>
        <v>5176.5</v>
      </c>
      <c r="K471" s="335" t="n">
        <f aca="false">H471-J471</f>
        <v>2144.55</v>
      </c>
      <c r="L471" s="330"/>
      <c r="M471" s="262"/>
      <c r="N471" s="262" t="n">
        <v>2711.5</v>
      </c>
      <c r="O471" s="262" t="n">
        <v>34</v>
      </c>
      <c r="P471" s="262" t="n">
        <v>3900</v>
      </c>
      <c r="Q471" s="262" t="n">
        <v>3660.525</v>
      </c>
      <c r="R471" s="331" t="n">
        <f aca="false">A471*F471</f>
        <v>12</v>
      </c>
    </row>
    <row r="472" s="1" customFormat="true" ht="12.75" hidden="false" customHeight="false" outlineLevel="0" collapsed="false">
      <c r="A472" s="262" t="n">
        <v>2</v>
      </c>
      <c r="B472" s="332" t="s">
        <v>6344</v>
      </c>
      <c r="C472" s="332" t="s">
        <v>1136</v>
      </c>
      <c r="D472" s="332" t="s">
        <v>5609</v>
      </c>
      <c r="E472" s="262"/>
      <c r="F472" s="331" t="n">
        <v>6.4</v>
      </c>
      <c r="G472" s="333" t="n">
        <v>3104.64</v>
      </c>
      <c r="H472" s="333" t="n">
        <f aca="false">A472*G472*(1-H466/100)</f>
        <v>6209.28</v>
      </c>
      <c r="I472" s="334" t="n">
        <v>2217.6</v>
      </c>
      <c r="J472" s="334" t="n">
        <f aca="false">(A472*I472)/J466*K466</f>
        <v>4233.6</v>
      </c>
      <c r="K472" s="335" t="n">
        <f aca="false">H472-J472</f>
        <v>1975.68</v>
      </c>
      <c r="L472" s="330"/>
      <c r="M472" s="262"/>
      <c r="N472" s="262" t="n">
        <v>2217.6</v>
      </c>
      <c r="O472" s="262" t="n">
        <v>28.8</v>
      </c>
      <c r="P472" s="262" t="n">
        <v>3100</v>
      </c>
      <c r="Q472" s="262" t="n">
        <v>3104.64</v>
      </c>
      <c r="R472" s="331" t="n">
        <f aca="false">A472*F472</f>
        <v>12.8</v>
      </c>
    </row>
    <row r="473" s="1" customFormat="true" ht="12.75" hidden="false" customHeight="false" outlineLevel="0" collapsed="false">
      <c r="A473" s="262" t="n">
        <v>2</v>
      </c>
      <c r="B473" s="332" t="s">
        <v>5477</v>
      </c>
      <c r="C473" s="332" t="s">
        <v>1720</v>
      </c>
      <c r="D473" s="332" t="s">
        <v>6345</v>
      </c>
      <c r="E473" s="262"/>
      <c r="F473" s="331"/>
      <c r="G473" s="333" t="n">
        <v>859.705</v>
      </c>
      <c r="H473" s="333" t="n">
        <f aca="false">A473*G473*(1-H466/100)</f>
        <v>1719.41</v>
      </c>
      <c r="I473" s="334" t="n">
        <v>614.075</v>
      </c>
      <c r="J473" s="334" t="n">
        <f aca="false">(A473*I473)/J466*K466</f>
        <v>1172.325</v>
      </c>
      <c r="K473" s="335" t="n">
        <f aca="false">H473-J473</f>
        <v>547.085</v>
      </c>
      <c r="L473" s="330"/>
      <c r="M473" s="262"/>
      <c r="N473" s="262" t="n">
        <v>614.075</v>
      </c>
      <c r="O473" s="262" t="n">
        <v>7.7</v>
      </c>
      <c r="P473" s="262" t="n">
        <v>1350</v>
      </c>
      <c r="Q473" s="262" t="n">
        <v>859.705</v>
      </c>
      <c r="R473" s="331" t="n">
        <f aca="false">A473*F473</f>
        <v>0</v>
      </c>
    </row>
    <row r="474" s="1" customFormat="true" ht="12.75" hidden="false" customHeight="false" outlineLevel="0" collapsed="false">
      <c r="A474" s="262" t="n">
        <v>2</v>
      </c>
      <c r="B474" s="332" t="s">
        <v>6346</v>
      </c>
      <c r="C474" s="332" t="s">
        <v>1720</v>
      </c>
      <c r="D474" s="332" t="s">
        <v>6347</v>
      </c>
      <c r="E474" s="262"/>
      <c r="F474" s="331"/>
      <c r="G474" s="333" t="n">
        <v>859.705</v>
      </c>
      <c r="H474" s="333" t="n">
        <f aca="false">A474*G474*(1-H466/100)</f>
        <v>1719.41</v>
      </c>
      <c r="I474" s="334" t="n">
        <v>614.075</v>
      </c>
      <c r="J474" s="334" t="n">
        <f aca="false">(A474*I474)/J466*K466</f>
        <v>1172.325</v>
      </c>
      <c r="K474" s="335" t="n">
        <f aca="false">H474-J474</f>
        <v>547.085</v>
      </c>
      <c r="L474" s="330"/>
      <c r="M474" s="262"/>
      <c r="N474" s="262" t="n">
        <v>614.075</v>
      </c>
      <c r="O474" s="262" t="n">
        <v>7.7</v>
      </c>
      <c r="P474" s="262" t="n">
        <v>1540</v>
      </c>
      <c r="Q474" s="262" t="n">
        <v>859.705</v>
      </c>
      <c r="R474" s="331" t="n">
        <f aca="false">A474*F474</f>
        <v>0</v>
      </c>
    </row>
    <row r="475" s="1" customFormat="true" ht="12.75" hidden="false" customHeight="false" outlineLevel="0" collapsed="false">
      <c r="A475" s="262" t="n">
        <v>2</v>
      </c>
      <c r="B475" s="332" t="s">
        <v>2271</v>
      </c>
      <c r="C475" s="332" t="s">
        <v>1755</v>
      </c>
      <c r="D475" s="332" t="s">
        <v>2272</v>
      </c>
      <c r="E475" s="262"/>
      <c r="F475" s="331"/>
      <c r="G475" s="333" t="n">
        <v>1078</v>
      </c>
      <c r="H475" s="333" t="n">
        <f aca="false">A475*G475*(1-H466/100)</f>
        <v>2156</v>
      </c>
      <c r="I475" s="334" t="n">
        <v>770</v>
      </c>
      <c r="J475" s="334" t="n">
        <f aca="false">(A475*I475)/J466*K466</f>
        <v>1470</v>
      </c>
      <c r="K475" s="335" t="n">
        <f aca="false">H475-J475</f>
        <v>686</v>
      </c>
      <c r="L475" s="330"/>
      <c r="M475" s="262"/>
      <c r="N475" s="262" t="n">
        <v>770</v>
      </c>
      <c r="O475" s="262" t="n">
        <v>10</v>
      </c>
      <c r="P475" s="262" t="n">
        <v>1930</v>
      </c>
      <c r="Q475" s="262" t="n">
        <v>1078</v>
      </c>
      <c r="R475" s="331" t="n">
        <f aca="false">A475*F475</f>
        <v>0</v>
      </c>
    </row>
    <row r="476" s="1" customFormat="true" ht="12.75" hidden="false" customHeight="false" outlineLevel="0" collapsed="false">
      <c r="A476" s="262" t="n">
        <v>2</v>
      </c>
      <c r="B476" s="332" t="s">
        <v>6348</v>
      </c>
      <c r="C476" s="332" t="s">
        <v>1720</v>
      </c>
      <c r="D476" s="332" t="s">
        <v>6349</v>
      </c>
      <c r="E476" s="262"/>
      <c r="F476" s="331"/>
      <c r="G476" s="333" t="n">
        <v>1101.1</v>
      </c>
      <c r="H476" s="333" t="n">
        <f aca="false">A476*G476*(1-H466/100)</f>
        <v>2202.2</v>
      </c>
      <c r="I476" s="334" t="n">
        <v>847</v>
      </c>
      <c r="J476" s="334" t="n">
        <f aca="false">(A476*I476)/J466*K466</f>
        <v>1617</v>
      </c>
      <c r="K476" s="335" t="n">
        <f aca="false">H476-J476</f>
        <v>585.2</v>
      </c>
      <c r="L476" s="330"/>
      <c r="M476" s="262"/>
      <c r="N476" s="262" t="n">
        <v>847</v>
      </c>
      <c r="O476" s="262" t="n">
        <v>11</v>
      </c>
      <c r="P476" s="262" t="n">
        <v>1860</v>
      </c>
      <c r="Q476" s="262" t="n">
        <v>1101.1</v>
      </c>
      <c r="R476" s="331" t="n">
        <f aca="false">A476*F476</f>
        <v>0</v>
      </c>
    </row>
    <row r="477" s="1" customFormat="true" ht="12.75" hidden="false" customHeight="false" outlineLevel="0" collapsed="false">
      <c r="A477" s="262" t="n">
        <v>2</v>
      </c>
      <c r="B477" s="332" t="s">
        <v>3201</v>
      </c>
      <c r="C477" s="332" t="s">
        <v>3202</v>
      </c>
      <c r="D477" s="332" t="s">
        <v>6350</v>
      </c>
      <c r="E477" s="262"/>
      <c r="F477" s="331"/>
      <c r="G477" s="333" t="n">
        <v>1067.22</v>
      </c>
      <c r="H477" s="333" t="n">
        <f aca="false">A477*G477*(1-H466/100)</f>
        <v>2134.44</v>
      </c>
      <c r="I477" s="334" t="n">
        <v>762.3</v>
      </c>
      <c r="J477" s="334" t="n">
        <f aca="false">(A477*I477)/J466*K466</f>
        <v>1455.3</v>
      </c>
      <c r="K477" s="335" t="n">
        <f aca="false">H477-J477</f>
        <v>679.14</v>
      </c>
      <c r="L477" s="330"/>
      <c r="M477" s="262"/>
      <c r="N477" s="262" t="n">
        <v>762.3</v>
      </c>
      <c r="O477" s="262" t="n">
        <v>9.9</v>
      </c>
      <c r="P477" s="262" t="n">
        <v>1143.45</v>
      </c>
      <c r="Q477" s="262" t="n">
        <v>1067.22</v>
      </c>
      <c r="R477" s="331" t="n">
        <f aca="false">A477*F477</f>
        <v>0</v>
      </c>
    </row>
    <row r="478" s="1" customFormat="true" ht="12.75" hidden="false" customHeight="false" outlineLevel="0" collapsed="false">
      <c r="A478" s="262" t="n">
        <v>2</v>
      </c>
      <c r="B478" s="332" t="s">
        <v>6351</v>
      </c>
      <c r="C478" s="332" t="s">
        <v>1720</v>
      </c>
      <c r="D478" s="332" t="s">
        <v>6352</v>
      </c>
      <c r="E478" s="262"/>
      <c r="F478" s="331"/>
      <c r="G478" s="333" t="n">
        <v>1143.45</v>
      </c>
      <c r="H478" s="333" t="n">
        <f aca="false">A478*G478*(1-H466/100)</f>
        <v>2286.9</v>
      </c>
      <c r="I478" s="334" t="n">
        <v>816.75</v>
      </c>
      <c r="J478" s="334" t="n">
        <f aca="false">(A478*I478)/J466*K466</f>
        <v>1559.25</v>
      </c>
      <c r="K478" s="335" t="n">
        <f aca="false">H478-J478</f>
        <v>727.65</v>
      </c>
      <c r="L478" s="330"/>
      <c r="M478" s="262"/>
      <c r="N478" s="262" t="n">
        <v>816.75</v>
      </c>
      <c r="O478" s="262" t="n">
        <v>11</v>
      </c>
      <c r="P478" s="262" t="n">
        <v>1800</v>
      </c>
      <c r="Q478" s="262" t="n">
        <v>1143.45</v>
      </c>
      <c r="R478" s="331" t="n">
        <f aca="false">A478*F478</f>
        <v>0</v>
      </c>
    </row>
    <row r="479" s="1" customFormat="true" ht="12.75" hidden="false" customHeight="false" outlineLevel="0" collapsed="false">
      <c r="A479" s="262" t="n">
        <v>2</v>
      </c>
      <c r="B479" s="332" t="s">
        <v>6353</v>
      </c>
      <c r="C479" s="332" t="s">
        <v>1720</v>
      </c>
      <c r="D479" s="332" t="s">
        <v>6354</v>
      </c>
      <c r="E479" s="262"/>
      <c r="F479" s="331"/>
      <c r="G479" s="333" t="n">
        <v>1131.9</v>
      </c>
      <c r="H479" s="333" t="n">
        <f aca="false">A479*G479*(1-H466/100)</f>
        <v>2263.8</v>
      </c>
      <c r="I479" s="334" t="n">
        <v>808.5</v>
      </c>
      <c r="J479" s="334" t="n">
        <f aca="false">(A479*I479)/J466*K466</f>
        <v>1543.5</v>
      </c>
      <c r="K479" s="335" t="n">
        <f aca="false">H479-J479</f>
        <v>720.3</v>
      </c>
      <c r="L479" s="330"/>
      <c r="M479" s="262"/>
      <c r="N479" s="262" t="n">
        <v>808.5</v>
      </c>
      <c r="O479" s="262" t="n">
        <v>10.5</v>
      </c>
      <c r="P479" s="262" t="n">
        <v>1780</v>
      </c>
      <c r="Q479" s="262" t="n">
        <v>1131.9</v>
      </c>
      <c r="R479" s="331" t="n">
        <f aca="false">A479*F479</f>
        <v>0</v>
      </c>
    </row>
    <row r="480" s="1" customFormat="true" ht="12.75" hidden="false" customHeight="false" outlineLevel="0" collapsed="false">
      <c r="A480" s="262" t="n">
        <v>2</v>
      </c>
      <c r="B480" s="332" t="s">
        <v>6355</v>
      </c>
      <c r="C480" s="332" t="s">
        <v>1720</v>
      </c>
      <c r="D480" s="332" t="s">
        <v>6356</v>
      </c>
      <c r="E480" s="262"/>
      <c r="F480" s="331"/>
      <c r="G480" s="333" t="n">
        <v>1239.7</v>
      </c>
      <c r="H480" s="333" t="n">
        <f aca="false">A480*G480*(1-H466/100)</f>
        <v>2479.4</v>
      </c>
      <c r="I480" s="334" t="n">
        <v>885.5</v>
      </c>
      <c r="J480" s="334" t="n">
        <f aca="false">(A480*I480)/J466*K466</f>
        <v>1690.5</v>
      </c>
      <c r="K480" s="335" t="n">
        <f aca="false">H480-J480</f>
        <v>788.9</v>
      </c>
      <c r="L480" s="330"/>
      <c r="M480" s="262"/>
      <c r="N480" s="262" t="n">
        <v>885.5</v>
      </c>
      <c r="O480" s="262" t="n">
        <v>11.5</v>
      </c>
      <c r="P480" s="262" t="n">
        <v>1771</v>
      </c>
      <c r="Q480" s="262" t="n">
        <v>1239.7</v>
      </c>
      <c r="R480" s="331" t="n">
        <f aca="false">A480*F480</f>
        <v>0</v>
      </c>
    </row>
    <row r="481" s="1" customFormat="true" ht="12.75" hidden="false" customHeight="false" outlineLevel="0" collapsed="false">
      <c r="A481" s="262" t="n">
        <v>2</v>
      </c>
      <c r="B481" s="332" t="s">
        <v>6357</v>
      </c>
      <c r="C481" s="332" t="s">
        <v>2389</v>
      </c>
      <c r="D481" s="332" t="s">
        <v>6358</v>
      </c>
      <c r="E481" s="262"/>
      <c r="F481" s="331" t="n">
        <v>3.5</v>
      </c>
      <c r="G481" s="333" t="n">
        <v>1020.8</v>
      </c>
      <c r="H481" s="333" t="n">
        <f aca="false">A481*G481*(1-H466/100)</f>
        <v>2041.6</v>
      </c>
      <c r="I481" s="334" t="n">
        <v>638</v>
      </c>
      <c r="J481" s="334" t="n">
        <f aca="false">(A481*I481)/J466*K466</f>
        <v>1218</v>
      </c>
      <c r="K481" s="335" t="n">
        <f aca="false">H481-J481</f>
        <v>823.6</v>
      </c>
      <c r="L481" s="330"/>
      <c r="M481" s="262"/>
      <c r="N481" s="262" t="n">
        <v>638</v>
      </c>
      <c r="O481" s="262" t="n">
        <v>8</v>
      </c>
      <c r="P481" s="262" t="n">
        <v>1150</v>
      </c>
      <c r="Q481" s="262" t="n">
        <v>1020.8</v>
      </c>
      <c r="R481" s="331" t="n">
        <f aca="false">A481*F481</f>
        <v>7</v>
      </c>
    </row>
    <row r="482" s="1" customFormat="true" ht="12.75" hidden="false" customHeight="false" outlineLevel="0" collapsed="false">
      <c r="A482" s="262" t="n">
        <v>1</v>
      </c>
      <c r="B482" s="332" t="s">
        <v>6359</v>
      </c>
      <c r="C482" s="332" t="s">
        <v>2389</v>
      </c>
      <c r="D482" s="332" t="s">
        <v>6360</v>
      </c>
      <c r="E482" s="262"/>
      <c r="F482" s="331"/>
      <c r="G482" s="333" t="n">
        <v>969.76</v>
      </c>
      <c r="H482" s="333" t="n">
        <f aca="false">A482*G482*(1-H466/100)</f>
        <v>969.76</v>
      </c>
      <c r="I482" s="334" t="n">
        <v>606.1</v>
      </c>
      <c r="J482" s="334" t="n">
        <f aca="false">(A482*I482)/J466*K466</f>
        <v>578.55</v>
      </c>
      <c r="K482" s="335" t="n">
        <f aca="false">H482-J482</f>
        <v>391.21</v>
      </c>
      <c r="L482" s="330"/>
      <c r="M482" s="262"/>
      <c r="N482" s="262" t="n">
        <v>606.1</v>
      </c>
      <c r="O482" s="262" t="n">
        <v>7.6</v>
      </c>
      <c r="P482" s="262"/>
      <c r="Q482" s="262" t="n">
        <v>969.76</v>
      </c>
      <c r="R482" s="331" t="n">
        <f aca="false">A482*F482</f>
        <v>0</v>
      </c>
    </row>
    <row r="483" s="1" customFormat="true" ht="12.75" hidden="false" customHeight="false" outlineLevel="0" collapsed="false">
      <c r="A483" s="262" t="n">
        <v>1</v>
      </c>
      <c r="B483" s="332" t="s">
        <v>6283</v>
      </c>
      <c r="C483" s="332" t="s">
        <v>1894</v>
      </c>
      <c r="D483" s="332" t="s">
        <v>4663</v>
      </c>
      <c r="E483" s="262"/>
      <c r="F483" s="331" t="n">
        <v>6</v>
      </c>
      <c r="G483" s="333" t="n">
        <v>1148.4</v>
      </c>
      <c r="H483" s="333" t="n">
        <f aca="false">A483*G483*(1-H466/100)</f>
        <v>1148.4</v>
      </c>
      <c r="I483" s="334" t="n">
        <v>717.75</v>
      </c>
      <c r="J483" s="334" t="n">
        <f aca="false">(A483*I483)/J466*K466</f>
        <v>685.125</v>
      </c>
      <c r="K483" s="335" t="n">
        <f aca="false">H483-J483</f>
        <v>463.275</v>
      </c>
      <c r="L483" s="330"/>
      <c r="M483" s="262"/>
      <c r="N483" s="262" t="n">
        <v>717.75</v>
      </c>
      <c r="O483" s="262" t="n">
        <v>9</v>
      </c>
      <c r="P483" s="262" t="n">
        <v>1360</v>
      </c>
      <c r="Q483" s="262" t="n">
        <v>1148.4</v>
      </c>
      <c r="R483" s="331" t="n">
        <f aca="false">A483*F483</f>
        <v>6</v>
      </c>
    </row>
    <row r="484" s="1" customFormat="true" ht="12.75" hidden="false" customHeight="false" outlineLevel="0" collapsed="false">
      <c r="A484" s="262" t="n">
        <v>1</v>
      </c>
      <c r="B484" s="332" t="s">
        <v>6361</v>
      </c>
      <c r="C484" s="332" t="s">
        <v>2389</v>
      </c>
      <c r="D484" s="332" t="s">
        <v>3294</v>
      </c>
      <c r="E484" s="262"/>
      <c r="F484" s="331"/>
      <c r="G484" s="333" t="n">
        <v>1250.48</v>
      </c>
      <c r="H484" s="333" t="n">
        <f aca="false">A484*G484*(1-H466/100)</f>
        <v>1250.48</v>
      </c>
      <c r="I484" s="334" t="n">
        <v>781.55</v>
      </c>
      <c r="J484" s="334" t="n">
        <f aca="false">(A484*I484)/J466*K466</f>
        <v>746.025</v>
      </c>
      <c r="K484" s="335" t="n">
        <f aca="false">H484-J484</f>
        <v>504.455</v>
      </c>
      <c r="L484" s="330"/>
      <c r="M484" s="262"/>
      <c r="N484" s="262" t="n">
        <v>781.55</v>
      </c>
      <c r="O484" s="262" t="n">
        <v>9.8</v>
      </c>
      <c r="P484" s="262"/>
      <c r="Q484" s="262" t="n">
        <v>1250.48</v>
      </c>
      <c r="R484" s="331" t="n">
        <f aca="false">A484*F484</f>
        <v>0</v>
      </c>
    </row>
    <row r="485" s="1" customFormat="true" ht="12.75" hidden="false" customHeight="false" outlineLevel="0" collapsed="false">
      <c r="A485" s="262" t="n">
        <v>10</v>
      </c>
      <c r="B485" s="332" t="s">
        <v>6004</v>
      </c>
      <c r="C485" s="332" t="s">
        <v>6005</v>
      </c>
      <c r="D485" s="332" t="s">
        <v>2817</v>
      </c>
      <c r="E485" s="262"/>
      <c r="F485" s="331" t="n">
        <v>0.03</v>
      </c>
      <c r="G485" s="333" t="n">
        <v>51.975</v>
      </c>
      <c r="H485" s="333" t="n">
        <f aca="false">A485*G485*(1-H466/100)</f>
        <v>519.75</v>
      </c>
      <c r="I485" s="334" t="n">
        <v>28.875</v>
      </c>
      <c r="J485" s="334" t="n">
        <f aca="false">(A485*I485)/J466*K466</f>
        <v>275.625</v>
      </c>
      <c r="K485" s="335" t="n">
        <f aca="false">H485-J485</f>
        <v>244.125</v>
      </c>
      <c r="L485" s="330"/>
      <c r="M485" s="262"/>
      <c r="N485" s="262" t="n">
        <v>28.875</v>
      </c>
      <c r="O485" s="262" t="n">
        <v>0.35</v>
      </c>
      <c r="P485" s="262" t="n">
        <v>50</v>
      </c>
      <c r="Q485" s="262" t="n">
        <v>51.975</v>
      </c>
      <c r="R485" s="331" t="n">
        <f aca="false">A485*F485</f>
        <v>0.3</v>
      </c>
    </row>
    <row r="486" s="1" customFormat="true" ht="12.75" hidden="false" customHeight="false" outlineLevel="0" collapsed="false">
      <c r="A486" s="262" t="n">
        <v>20</v>
      </c>
      <c r="B486" s="332" t="s">
        <v>6006</v>
      </c>
      <c r="C486" s="332" t="s">
        <v>6005</v>
      </c>
      <c r="D486" s="332" t="s">
        <v>3039</v>
      </c>
      <c r="E486" s="262"/>
      <c r="F486" s="331" t="n">
        <v>0.05</v>
      </c>
      <c r="G486" s="333" t="n">
        <v>60.885</v>
      </c>
      <c r="H486" s="333" t="n">
        <f aca="false">A486*G486*(1-H466/100)</f>
        <v>1217.7</v>
      </c>
      <c r="I486" s="334" t="n">
        <v>33.825</v>
      </c>
      <c r="J486" s="334" t="n">
        <f aca="false">(A486*I486)/J466*K466</f>
        <v>645.75</v>
      </c>
      <c r="K486" s="335" t="n">
        <f aca="false">H486-J486</f>
        <v>571.95</v>
      </c>
      <c r="L486" s="330"/>
      <c r="M486" s="262"/>
      <c r="N486" s="262" t="n">
        <v>33.825</v>
      </c>
      <c r="O486" s="262" t="n">
        <v>0.41</v>
      </c>
      <c r="P486" s="262" t="n">
        <v>60</v>
      </c>
      <c r="Q486" s="262" t="n">
        <v>60.885</v>
      </c>
      <c r="R486" s="331" t="n">
        <f aca="false">A486*F486</f>
        <v>1</v>
      </c>
    </row>
    <row r="487" s="1" customFormat="true" ht="12.75" hidden="false" customHeight="false" outlineLevel="0" collapsed="false">
      <c r="A487" s="262" t="n">
        <v>1</v>
      </c>
      <c r="B487" s="332" t="s">
        <v>6362</v>
      </c>
      <c r="C487" s="332" t="s">
        <v>6363</v>
      </c>
      <c r="D487" s="332" t="s">
        <v>6364</v>
      </c>
      <c r="E487" s="262"/>
      <c r="F487" s="331"/>
      <c r="G487" s="333" t="n">
        <v>2167.425</v>
      </c>
      <c r="H487" s="333" t="n">
        <f aca="false">A487*G487*(1-H466/100)</f>
        <v>2167.425</v>
      </c>
      <c r="I487" s="334" t="n">
        <v>1667.25</v>
      </c>
      <c r="J487" s="334" t="n">
        <f aca="false">(A487*I487)/J466*K466</f>
        <v>1591.46590909091</v>
      </c>
      <c r="K487" s="335" t="n">
        <f aca="false">H487-J487</f>
        <v>575.959090909091</v>
      </c>
      <c r="L487" s="330"/>
      <c r="M487" s="262"/>
      <c r="N487" s="262" t="n">
        <v>1667.25</v>
      </c>
      <c r="O487" s="262" t="n">
        <v>30.3136363636364</v>
      </c>
      <c r="P487" s="262" t="n">
        <v>2900</v>
      </c>
      <c r="Q487" s="262" t="n">
        <v>2167.425</v>
      </c>
      <c r="R487" s="331" t="n">
        <f aca="false">A487*F487</f>
        <v>0</v>
      </c>
    </row>
    <row r="488" s="1" customFormat="true" ht="12.75" hidden="false" customHeight="false" outlineLevel="0" collapsed="false">
      <c r="A488" s="262" t="n">
        <v>1</v>
      </c>
      <c r="B488" s="332" t="s">
        <v>6365</v>
      </c>
      <c r="C488" s="332" t="s">
        <v>6363</v>
      </c>
      <c r="D488" s="332" t="s">
        <v>6366</v>
      </c>
      <c r="E488" s="262"/>
      <c r="F488" s="331"/>
      <c r="G488" s="333" t="n">
        <v>2032.8</v>
      </c>
      <c r="H488" s="333" t="n">
        <f aca="false">A488*G488*(1-H466/100)</f>
        <v>2032.8</v>
      </c>
      <c r="I488" s="334" t="n">
        <v>1016.4</v>
      </c>
      <c r="J488" s="334" t="n">
        <f aca="false">(A488*I488)/J466*K466</f>
        <v>970.2</v>
      </c>
      <c r="K488" s="335" t="n">
        <f aca="false">H488-J488</f>
        <v>1062.6</v>
      </c>
      <c r="L488" s="330"/>
      <c r="M488" s="262"/>
      <c r="N488" s="262" t="n">
        <v>1016.4</v>
      </c>
      <c r="O488" s="262" t="n">
        <v>13.2</v>
      </c>
      <c r="P488" s="262" t="n">
        <v>2100</v>
      </c>
      <c r="Q488" s="262" t="n">
        <v>2032.8</v>
      </c>
      <c r="R488" s="331" t="n">
        <f aca="false">A488*F488</f>
        <v>0</v>
      </c>
    </row>
    <row r="489" s="1" customFormat="true" ht="12.75" hidden="false" customHeight="false" outlineLevel="0" collapsed="false">
      <c r="A489" s="262" t="n">
        <v>1</v>
      </c>
      <c r="B489" s="332" t="s">
        <v>2585</v>
      </c>
      <c r="C489" s="332" t="s">
        <v>2586</v>
      </c>
      <c r="D489" s="332" t="s">
        <v>6367</v>
      </c>
      <c r="E489" s="262"/>
      <c r="F489" s="331"/>
      <c r="G489" s="333" t="n">
        <v>1732.5</v>
      </c>
      <c r="H489" s="333" t="n">
        <f aca="false">A489*G489*(1-H466/100)</f>
        <v>1732.5</v>
      </c>
      <c r="I489" s="334" t="n">
        <v>866.25</v>
      </c>
      <c r="J489" s="334" t="n">
        <f aca="false">(A489*I489)/J466*K466</f>
        <v>826.875</v>
      </c>
      <c r="K489" s="335" t="n">
        <f aca="false">H489-J489</f>
        <v>905.625</v>
      </c>
      <c r="L489" s="330"/>
      <c r="M489" s="262"/>
      <c r="N489" s="262" t="n">
        <v>866.25</v>
      </c>
      <c r="O489" s="262" t="n">
        <v>11.25</v>
      </c>
      <c r="P489" s="262" t="n">
        <v>2000</v>
      </c>
      <c r="Q489" s="262" t="n">
        <v>1732.5</v>
      </c>
      <c r="R489" s="331" t="n">
        <f aca="false">A489*F489</f>
        <v>0</v>
      </c>
    </row>
    <row r="490" s="1" customFormat="true" ht="12.75" hidden="false" customHeight="false" outlineLevel="0" collapsed="false">
      <c r="A490" s="262" t="n">
        <v>1</v>
      </c>
      <c r="B490" s="332" t="s">
        <v>6368</v>
      </c>
      <c r="C490" s="332" t="s">
        <v>6363</v>
      </c>
      <c r="D490" s="332" t="s">
        <v>6369</v>
      </c>
      <c r="E490" s="262"/>
      <c r="F490" s="331"/>
      <c r="G490" s="333" t="n">
        <v>2032.8</v>
      </c>
      <c r="H490" s="333" t="n">
        <f aca="false">A490*G490*(1-H466/100)</f>
        <v>2032.8</v>
      </c>
      <c r="I490" s="334" t="n">
        <v>1016.4</v>
      </c>
      <c r="J490" s="334" t="n">
        <f aca="false">(A490*I490)/J466*K466</f>
        <v>970.2</v>
      </c>
      <c r="K490" s="335" t="n">
        <f aca="false">H490-J490</f>
        <v>1062.6</v>
      </c>
      <c r="L490" s="330"/>
      <c r="M490" s="262"/>
      <c r="N490" s="262" t="n">
        <v>1016.4</v>
      </c>
      <c r="O490" s="262" t="n">
        <v>13.2</v>
      </c>
      <c r="P490" s="262" t="n">
        <v>2100</v>
      </c>
      <c r="Q490" s="262" t="n">
        <v>2032.8</v>
      </c>
      <c r="R490" s="331" t="n">
        <f aca="false">A490*F490</f>
        <v>0</v>
      </c>
    </row>
    <row r="491" s="1" customFormat="true" ht="12.75" hidden="false" customHeight="false" outlineLevel="0" collapsed="false">
      <c r="A491" s="262" t="n">
        <v>10</v>
      </c>
      <c r="B491" s="332" t="s">
        <v>6370</v>
      </c>
      <c r="C491" s="332" t="s">
        <v>1680</v>
      </c>
      <c r="D491" s="332" t="s">
        <v>3593</v>
      </c>
      <c r="E491" s="262"/>
      <c r="F491" s="331" t="n">
        <v>0.04</v>
      </c>
      <c r="G491" s="333" t="n">
        <v>132.99</v>
      </c>
      <c r="H491" s="333" t="n">
        <f aca="false">A491*G491*(1-H466/100)</f>
        <v>1329.9</v>
      </c>
      <c r="I491" s="334" t="n">
        <v>110.825</v>
      </c>
      <c r="J491" s="334" t="n">
        <f aca="false">(A491*I491)/J466*K466</f>
        <v>1057.875</v>
      </c>
      <c r="K491" s="335" t="n">
        <f aca="false">H491-J491</f>
        <v>272.025</v>
      </c>
      <c r="L491" s="330"/>
      <c r="M491" s="262"/>
      <c r="N491" s="262" t="n">
        <v>110.825</v>
      </c>
      <c r="O491" s="262" t="n">
        <v>1.55</v>
      </c>
      <c r="P491" s="262" t="n">
        <v>150</v>
      </c>
      <c r="Q491" s="262" t="n">
        <v>132.99</v>
      </c>
      <c r="R491" s="331" t="n">
        <f aca="false">A491*F491</f>
        <v>0.4</v>
      </c>
    </row>
    <row r="492" s="1" customFormat="true" ht="12.75" hidden="false" customHeight="false" outlineLevel="0" collapsed="false">
      <c r="A492" s="262" t="n">
        <v>2</v>
      </c>
      <c r="B492" s="332" t="s">
        <v>4140</v>
      </c>
      <c r="C492" s="332" t="s">
        <v>2295</v>
      </c>
      <c r="D492" s="332" t="s">
        <v>6069</v>
      </c>
      <c r="E492" s="262"/>
      <c r="F492" s="331" t="n">
        <v>1.36</v>
      </c>
      <c r="G492" s="333" t="n">
        <v>1157</v>
      </c>
      <c r="H492" s="333" t="n">
        <f aca="false">A492*G492*(1-H466/100)</f>
        <v>2314</v>
      </c>
      <c r="I492" s="334" t="n">
        <v>746.2125</v>
      </c>
      <c r="J492" s="334" t="n">
        <f aca="false">(A492*I492)/J466*K466</f>
        <v>1424.5875</v>
      </c>
      <c r="K492" s="335" t="n">
        <f aca="false">H492-J492</f>
        <v>889.4125</v>
      </c>
      <c r="L492" s="330"/>
      <c r="M492" s="262"/>
      <c r="N492" s="262" t="n">
        <v>746.2125</v>
      </c>
      <c r="O492" s="262" t="n">
        <v>10.05</v>
      </c>
      <c r="P492" s="262" t="n">
        <v>1120</v>
      </c>
      <c r="Q492" s="262" t="n">
        <v>1157</v>
      </c>
      <c r="R492" s="331" t="n">
        <f aca="false">A492*F492</f>
        <v>2.72</v>
      </c>
    </row>
    <row r="493" s="1" customFormat="true" ht="12.75" hidden="false" customHeight="false" outlineLevel="0" collapsed="false">
      <c r="A493" s="262" t="n">
        <v>2</v>
      </c>
      <c r="B493" s="332" t="s">
        <v>3921</v>
      </c>
      <c r="C493" s="332" t="s">
        <v>1570</v>
      </c>
      <c r="D493" s="332" t="s">
        <v>3922</v>
      </c>
      <c r="E493" s="262"/>
      <c r="F493" s="331" t="n">
        <v>1.61</v>
      </c>
      <c r="G493" s="333" t="n">
        <v>579</v>
      </c>
      <c r="H493" s="333" t="n">
        <f aca="false">A493*G493*(1-H466/100)</f>
        <v>1158</v>
      </c>
      <c r="I493" s="334" t="n">
        <v>445.5</v>
      </c>
      <c r="J493" s="334" t="n">
        <f aca="false">(A493*I493)/J466*K466</f>
        <v>850.5</v>
      </c>
      <c r="K493" s="335" t="n">
        <f aca="false">H493-J493</f>
        <v>307.5</v>
      </c>
      <c r="L493" s="330"/>
      <c r="M493" s="262"/>
      <c r="N493" s="262" t="n">
        <v>445.5</v>
      </c>
      <c r="O493" s="262" t="n">
        <v>6</v>
      </c>
      <c r="P493" s="262" t="n">
        <v>800</v>
      </c>
      <c r="Q493" s="262" t="n">
        <v>579</v>
      </c>
      <c r="R493" s="331" t="n">
        <f aca="false">A493*F493</f>
        <v>3.22</v>
      </c>
    </row>
    <row r="494" s="1" customFormat="true" ht="12.75" hidden="false" customHeight="false" outlineLevel="0" collapsed="false">
      <c r="A494" s="336" t="n">
        <f aca="false">SUM(A467:A493)</f>
        <v>136</v>
      </c>
      <c r="B494" s="336" t="s">
        <v>377</v>
      </c>
      <c r="C494" s="336"/>
      <c r="D494" s="336"/>
      <c r="E494" s="336"/>
      <c r="F494" s="337" t="n">
        <f aca="false">R494</f>
        <v>75.69</v>
      </c>
      <c r="G494" s="338"/>
      <c r="H494" s="339" t="n">
        <f aca="false">SUM(H467:H493)</f>
        <v>59562.3877</v>
      </c>
      <c r="I494" s="340"/>
      <c r="J494" s="341" t="n">
        <f aca="false">SUM(J467:J493)</f>
        <v>39500.4139090909</v>
      </c>
      <c r="K494" s="335" t="n">
        <f aca="false">SUM(K467:K493)</f>
        <v>20061.9737909091</v>
      </c>
      <c r="L494" s="330"/>
      <c r="M494" s="262"/>
      <c r="N494" s="262"/>
      <c r="O494" s="262"/>
      <c r="P494" s="262"/>
      <c r="Q494" s="262"/>
      <c r="R494" s="331" t="n">
        <f aca="false">SUM(R467:R493)</f>
        <v>75.69</v>
      </c>
    </row>
    <row r="495" s="1" customFormat="true" ht="12.75" hidden="false" customHeight="false" outlineLevel="0" collapsed="false">
      <c r="A495" s="262"/>
      <c r="B495" s="272" t="s">
        <v>914</v>
      </c>
      <c r="C495" s="342"/>
      <c r="D495" s="342"/>
      <c r="E495" s="262"/>
      <c r="F495" s="262"/>
      <c r="G495" s="333"/>
      <c r="H495" s="343" t="n">
        <v>0</v>
      </c>
      <c r="I495" s="344" t="n">
        <f aca="false">K496/J496</f>
        <v>0.507892748594513</v>
      </c>
      <c r="J495" s="345"/>
      <c r="K495" s="335"/>
      <c r="L495" s="330"/>
      <c r="M495" s="262"/>
      <c r="N495" s="262"/>
      <c r="O495" s="262"/>
      <c r="P495" s="262"/>
      <c r="Q495" s="262"/>
      <c r="R495" s="331"/>
    </row>
    <row r="496" s="1" customFormat="true" ht="13.5" hidden="false" customHeight="false" outlineLevel="0" collapsed="false">
      <c r="A496" s="346"/>
      <c r="B496" s="346" t="s">
        <v>915</v>
      </c>
      <c r="C496" s="346"/>
      <c r="D496" s="346"/>
      <c r="E496" s="346"/>
      <c r="F496" s="347"/>
      <c r="G496" s="348"/>
      <c r="H496" s="349" t="n">
        <f aca="false">SUM(H494:H495)</f>
        <v>59562.3877</v>
      </c>
      <c r="I496" s="350" t="n">
        <f aca="false">K496/H496</f>
        <v>0.336822860291564</v>
      </c>
      <c r="J496" s="351" t="n">
        <f aca="false">SUM(J494:J495)</f>
        <v>39500.4139090909</v>
      </c>
      <c r="K496" s="352" t="n">
        <f aca="false">H496-J496</f>
        <v>20061.9737909091</v>
      </c>
      <c r="L496" s="330"/>
      <c r="M496" s="262"/>
      <c r="N496" s="262"/>
      <c r="O496" s="262"/>
      <c r="P496" s="262"/>
      <c r="Q496" s="262"/>
      <c r="R496" s="331"/>
    </row>
    <row r="497" customFormat="false" ht="13.5" hidden="false" customHeight="false" outlineLevel="0" collapsed="false"/>
    <row r="498" s="1" customFormat="true" ht="13.5" hidden="false" customHeight="false" outlineLevel="0" collapsed="false">
      <c r="A498" s="322"/>
      <c r="B498" s="323" t="s">
        <v>6212</v>
      </c>
      <c r="C498" s="324"/>
      <c r="D498" s="325" t="n">
        <v>42152</v>
      </c>
      <c r="E498" s="322"/>
      <c r="F498" s="322" t="s">
        <v>6371</v>
      </c>
      <c r="G498" s="324"/>
      <c r="H498" s="326" t="n">
        <v>0</v>
      </c>
      <c r="I498" s="327" t="s">
        <v>358</v>
      </c>
      <c r="J498" s="328" t="n">
        <v>55</v>
      </c>
      <c r="K498" s="329" t="n">
        <v>52.5</v>
      </c>
      <c r="L498" s="330"/>
      <c r="M498" s="262"/>
      <c r="N498" s="262"/>
      <c r="O498" s="262"/>
      <c r="P498" s="262"/>
      <c r="Q498" s="262"/>
      <c r="R498" s="331"/>
    </row>
    <row r="499" s="1" customFormat="true" ht="12.75" hidden="false" customHeight="false" outlineLevel="0" collapsed="false">
      <c r="A499" s="262" t="n">
        <v>1</v>
      </c>
      <c r="B499" s="332" t="s">
        <v>5857</v>
      </c>
      <c r="C499" s="332" t="s">
        <v>5858</v>
      </c>
      <c r="D499" s="332" t="s">
        <v>5859</v>
      </c>
      <c r="E499" s="262"/>
      <c r="F499" s="331" t="n">
        <v>7.5</v>
      </c>
      <c r="G499" s="333" t="n">
        <v>1488.9724</v>
      </c>
      <c r="H499" s="333" t="n">
        <f aca="false">A499*G499*(1-H498/100)</f>
        <v>1488.9724</v>
      </c>
      <c r="I499" s="334" t="n">
        <v>1102.9425</v>
      </c>
      <c r="J499" s="334" t="n">
        <f aca="false">(A499*I499)/J498*K498</f>
        <v>1052.80875</v>
      </c>
      <c r="K499" s="335" t="n">
        <f aca="false">H499-J499</f>
        <v>436.16365</v>
      </c>
      <c r="L499" s="330"/>
      <c r="M499" s="262"/>
      <c r="N499" s="262" t="n">
        <v>1102.9425</v>
      </c>
      <c r="O499" s="262" t="n">
        <v>13.83</v>
      </c>
      <c r="P499" s="262" t="n">
        <v>1654.4137</v>
      </c>
      <c r="Q499" s="262" t="n">
        <v>1488.9724</v>
      </c>
      <c r="R499" s="331" t="n">
        <f aca="false">A499*F499</f>
        <v>7.5</v>
      </c>
    </row>
    <row r="500" s="1" customFormat="true" ht="12.75" hidden="false" customHeight="false" outlineLevel="0" collapsed="false">
      <c r="A500" s="262" t="n">
        <v>1</v>
      </c>
      <c r="B500" s="332" t="s">
        <v>5860</v>
      </c>
      <c r="C500" s="332" t="s">
        <v>5858</v>
      </c>
      <c r="D500" s="332" t="s">
        <v>5861</v>
      </c>
      <c r="E500" s="262"/>
      <c r="F500" s="331" t="n">
        <v>7.5</v>
      </c>
      <c r="G500" s="333" t="n">
        <v>1488.9724</v>
      </c>
      <c r="H500" s="333" t="n">
        <f aca="false">A500*G500*(1-H498/100)</f>
        <v>1488.9724</v>
      </c>
      <c r="I500" s="334" t="n">
        <v>1102.9425</v>
      </c>
      <c r="J500" s="334" t="n">
        <f aca="false">(A500*I500)/J498*K498</f>
        <v>1052.80875</v>
      </c>
      <c r="K500" s="335" t="n">
        <f aca="false">H500-J500</f>
        <v>436.16365</v>
      </c>
      <c r="L500" s="330"/>
      <c r="M500" s="262"/>
      <c r="N500" s="262" t="n">
        <v>1102.9425</v>
      </c>
      <c r="O500" s="262" t="n">
        <v>13.83</v>
      </c>
      <c r="P500" s="262" t="n">
        <v>1654.4137</v>
      </c>
      <c r="Q500" s="262" t="n">
        <v>1488.9724</v>
      </c>
      <c r="R500" s="331" t="n">
        <f aca="false">A500*F500</f>
        <v>7.5</v>
      </c>
    </row>
    <row r="501" s="1" customFormat="true" ht="12.75" hidden="false" customHeight="false" outlineLevel="0" collapsed="false">
      <c r="A501" s="262" t="n">
        <v>2</v>
      </c>
      <c r="B501" s="332" t="s">
        <v>1117</v>
      </c>
      <c r="C501" s="332" t="s">
        <v>1115</v>
      </c>
      <c r="D501" s="332" t="s">
        <v>6372</v>
      </c>
      <c r="E501" s="262"/>
      <c r="F501" s="331" t="n">
        <v>14.7</v>
      </c>
      <c r="G501" s="333" t="n">
        <v>4561.7</v>
      </c>
      <c r="H501" s="333" t="n">
        <f aca="false">A501*G501*(1-H498/100)</f>
        <v>9123.4</v>
      </c>
      <c r="I501" s="334" t="n">
        <v>3509</v>
      </c>
      <c r="J501" s="334" t="n">
        <f aca="false">(A501*I501)/J498*K498</f>
        <v>6699</v>
      </c>
      <c r="K501" s="335" t="n">
        <f aca="false">H501-J501</f>
        <v>2424.4</v>
      </c>
      <c r="L501" s="330"/>
      <c r="M501" s="262"/>
      <c r="N501" s="262" t="n">
        <v>3509</v>
      </c>
      <c r="O501" s="262" t="n">
        <v>44</v>
      </c>
      <c r="P501" s="262" t="n">
        <v>4500</v>
      </c>
      <c r="Q501" s="262" t="n">
        <v>4561.7</v>
      </c>
      <c r="R501" s="331" t="n">
        <f aca="false">A501*F501</f>
        <v>29.4</v>
      </c>
    </row>
    <row r="502" s="1" customFormat="true" ht="12.75" hidden="false" customHeight="false" outlineLevel="0" collapsed="false">
      <c r="A502" s="262" t="n">
        <v>2</v>
      </c>
      <c r="B502" s="332" t="s">
        <v>6357</v>
      </c>
      <c r="C502" s="332" t="s">
        <v>2389</v>
      </c>
      <c r="D502" s="332" t="s">
        <v>6358</v>
      </c>
      <c r="E502" s="262"/>
      <c r="F502" s="331" t="n">
        <v>3.5</v>
      </c>
      <c r="G502" s="333" t="n">
        <v>1020.8</v>
      </c>
      <c r="H502" s="333" t="n">
        <f aca="false">A502*G502*(1-H498/100)</f>
        <v>2041.6</v>
      </c>
      <c r="I502" s="334" t="n">
        <v>638</v>
      </c>
      <c r="J502" s="334" t="n">
        <f aca="false">(A502*I502)/J498*K498</f>
        <v>1218</v>
      </c>
      <c r="K502" s="335" t="n">
        <f aca="false">H502-J502</f>
        <v>823.6</v>
      </c>
      <c r="L502" s="330"/>
      <c r="M502" s="262"/>
      <c r="N502" s="262" t="n">
        <v>638</v>
      </c>
      <c r="O502" s="262" t="n">
        <v>8</v>
      </c>
      <c r="P502" s="262" t="n">
        <v>1150</v>
      </c>
      <c r="Q502" s="262" t="n">
        <v>1020.8</v>
      </c>
      <c r="R502" s="331" t="n">
        <f aca="false">A502*F502</f>
        <v>7</v>
      </c>
    </row>
    <row r="503" s="1" customFormat="true" ht="12.75" hidden="false" customHeight="false" outlineLevel="0" collapsed="false">
      <c r="A503" s="262" t="n">
        <v>2</v>
      </c>
      <c r="B503" s="332" t="s">
        <v>6359</v>
      </c>
      <c r="C503" s="332" t="s">
        <v>2389</v>
      </c>
      <c r="D503" s="332" t="s">
        <v>6360</v>
      </c>
      <c r="E503" s="262"/>
      <c r="F503" s="331"/>
      <c r="G503" s="333" t="n">
        <v>969.76</v>
      </c>
      <c r="H503" s="333" t="n">
        <f aca="false">A503*G503*(1-H498/100)</f>
        <v>1939.52</v>
      </c>
      <c r="I503" s="334" t="n">
        <v>606.1</v>
      </c>
      <c r="J503" s="334" t="n">
        <f aca="false">(A503*I503)/J498*K498</f>
        <v>1157.1</v>
      </c>
      <c r="K503" s="335" t="n">
        <f aca="false">H503-J503</f>
        <v>782.42</v>
      </c>
      <c r="L503" s="330"/>
      <c r="M503" s="262"/>
      <c r="N503" s="262" t="n">
        <v>606.1</v>
      </c>
      <c r="O503" s="262" t="n">
        <v>7.6</v>
      </c>
      <c r="P503" s="262"/>
      <c r="Q503" s="262" t="n">
        <v>969.76</v>
      </c>
      <c r="R503" s="331" t="n">
        <f aca="false">A503*F503</f>
        <v>0</v>
      </c>
    </row>
    <row r="504" s="1" customFormat="true" ht="12.75" hidden="false" customHeight="false" outlineLevel="0" collapsed="false">
      <c r="A504" s="262" t="n">
        <v>2</v>
      </c>
      <c r="B504" s="332" t="s">
        <v>6373</v>
      </c>
      <c r="C504" s="332" t="s">
        <v>2389</v>
      </c>
      <c r="D504" s="332" t="s">
        <v>1897</v>
      </c>
      <c r="E504" s="262"/>
      <c r="F504" s="331" t="n">
        <v>3.5</v>
      </c>
      <c r="G504" s="333" t="n">
        <v>995.28</v>
      </c>
      <c r="H504" s="333" t="n">
        <f aca="false">A504*G504*(1-H498/100)</f>
        <v>1990.56</v>
      </c>
      <c r="I504" s="334" t="n">
        <v>622.05</v>
      </c>
      <c r="J504" s="334" t="n">
        <f aca="false">(A504*I504)/J498*K498</f>
        <v>1187.55</v>
      </c>
      <c r="K504" s="335" t="n">
        <f aca="false">H504-J504</f>
        <v>803.01</v>
      </c>
      <c r="L504" s="330"/>
      <c r="M504" s="262"/>
      <c r="N504" s="262" t="n">
        <v>622.05</v>
      </c>
      <c r="O504" s="262" t="n">
        <v>7.8</v>
      </c>
      <c r="P504" s="262"/>
      <c r="Q504" s="262" t="n">
        <v>995.28</v>
      </c>
      <c r="R504" s="331" t="n">
        <f aca="false">A504*F504</f>
        <v>7</v>
      </c>
    </row>
    <row r="505" s="1" customFormat="true" ht="12.75" hidden="false" customHeight="false" outlineLevel="0" collapsed="false">
      <c r="A505" s="262" t="n">
        <v>12</v>
      </c>
      <c r="B505" s="332" t="s">
        <v>6007</v>
      </c>
      <c r="C505" s="332" t="s">
        <v>6005</v>
      </c>
      <c r="D505" s="272" t="s">
        <v>2471</v>
      </c>
      <c r="E505" s="262"/>
      <c r="F505" s="331" t="n">
        <v>0.03</v>
      </c>
      <c r="G505" s="333" t="n">
        <v>64.35</v>
      </c>
      <c r="H505" s="333" t="n">
        <f aca="false">A505*G505*(1-H498/100)</f>
        <v>772.2</v>
      </c>
      <c r="I505" s="334" t="n">
        <v>49.5</v>
      </c>
      <c r="J505" s="334" t="n">
        <f aca="false">(A505*I505)/J498*K498</f>
        <v>567</v>
      </c>
      <c r="K505" s="335" t="n">
        <f aca="false">H505-J505</f>
        <v>205.2</v>
      </c>
      <c r="L505" s="330"/>
      <c r="M505" s="262"/>
      <c r="N505" s="262" t="n">
        <v>49.5</v>
      </c>
      <c r="O505" s="262" t="n">
        <v>0.5</v>
      </c>
      <c r="P505" s="262" t="n">
        <v>65</v>
      </c>
      <c r="Q505" s="262" t="n">
        <v>64.35</v>
      </c>
      <c r="R505" s="331" t="n">
        <f aca="false">A505*F505</f>
        <v>0.36</v>
      </c>
    </row>
    <row r="506" s="1" customFormat="true" ht="12.75" hidden="false" customHeight="false" outlineLevel="0" collapsed="false">
      <c r="A506" s="262" t="n">
        <v>12</v>
      </c>
      <c r="B506" s="332" t="s">
        <v>1561</v>
      </c>
      <c r="C506" s="332" t="s">
        <v>1565</v>
      </c>
      <c r="D506" s="332" t="s">
        <v>6374</v>
      </c>
      <c r="E506" s="262"/>
      <c r="F506" s="331" t="n">
        <v>1.26</v>
      </c>
      <c r="G506" s="333" t="n">
        <v>165</v>
      </c>
      <c r="H506" s="333" t="n">
        <f aca="false">A506*G506*(1-H498/100)</f>
        <v>1980</v>
      </c>
      <c r="I506" s="334" t="n">
        <v>126.9675</v>
      </c>
      <c r="J506" s="334" t="n">
        <f aca="false">(A506*I506)/J498*K498</f>
        <v>1454.355</v>
      </c>
      <c r="K506" s="335" t="n">
        <f aca="false">H506-J506</f>
        <v>525.645</v>
      </c>
      <c r="L506" s="330"/>
      <c r="M506" s="262"/>
      <c r="N506" s="262" t="n">
        <v>126.9675</v>
      </c>
      <c r="O506" s="262" t="n">
        <v>1.71</v>
      </c>
      <c r="P506" s="262" t="n">
        <v>240</v>
      </c>
      <c r="Q506" s="262" t="n">
        <v>165</v>
      </c>
      <c r="R506" s="331" t="n">
        <f aca="false">A506*F506</f>
        <v>15.12</v>
      </c>
    </row>
    <row r="507" s="1" customFormat="true" ht="12.75" hidden="false" customHeight="false" outlineLevel="0" collapsed="false">
      <c r="A507" s="262" t="n">
        <v>4</v>
      </c>
      <c r="B507" s="332" t="s">
        <v>6157</v>
      </c>
      <c r="C507" s="332" t="s">
        <v>1570</v>
      </c>
      <c r="D507" s="332" t="s">
        <v>6158</v>
      </c>
      <c r="E507" s="262"/>
      <c r="F507" s="331" t="n">
        <v>1.12</v>
      </c>
      <c r="G507" s="333" t="n">
        <v>565</v>
      </c>
      <c r="H507" s="333" t="n">
        <f aca="false">A507*G507*(1-H498/100)</f>
        <v>2260</v>
      </c>
      <c r="I507" s="334" t="n">
        <v>434.3625</v>
      </c>
      <c r="J507" s="334" t="n">
        <f aca="false">(A507*I507)/J498*K498</f>
        <v>1658.475</v>
      </c>
      <c r="K507" s="335" t="n">
        <f aca="false">H507-J507</f>
        <v>601.525</v>
      </c>
      <c r="L507" s="330"/>
      <c r="M507" s="262"/>
      <c r="N507" s="262" t="n">
        <v>434.3625</v>
      </c>
      <c r="O507" s="262" t="n">
        <v>5.85</v>
      </c>
      <c r="P507" s="262" t="n">
        <v>780</v>
      </c>
      <c r="Q507" s="262" t="n">
        <v>565</v>
      </c>
      <c r="R507" s="331" t="n">
        <f aca="false">A507*F507</f>
        <v>4.48</v>
      </c>
    </row>
    <row r="508" s="1" customFormat="true" ht="12.75" hidden="false" customHeight="false" outlineLevel="0" collapsed="false">
      <c r="A508" s="262" t="n">
        <v>6</v>
      </c>
      <c r="B508" s="332" t="s">
        <v>6179</v>
      </c>
      <c r="C508" s="332" t="s">
        <v>1919</v>
      </c>
      <c r="D508" s="332" t="s">
        <v>6375</v>
      </c>
      <c r="E508" s="262"/>
      <c r="F508" s="331" t="n">
        <v>0.42</v>
      </c>
      <c r="G508" s="333" t="n">
        <v>278</v>
      </c>
      <c r="H508" s="333" t="n">
        <f aca="false">A508*G508*(1-H498/100)</f>
        <v>1668</v>
      </c>
      <c r="I508" s="334" t="n">
        <v>222.75</v>
      </c>
      <c r="J508" s="334" t="n">
        <f aca="false">(A508*I508)/J498*K498</f>
        <v>1275.75</v>
      </c>
      <c r="K508" s="335" t="n">
        <f aca="false">H508-J508</f>
        <v>392.25</v>
      </c>
      <c r="L508" s="330"/>
      <c r="M508" s="262"/>
      <c r="N508" s="262" t="n">
        <v>222.75</v>
      </c>
      <c r="O508" s="262" t="n">
        <v>3</v>
      </c>
      <c r="P508" s="262" t="n">
        <v>446</v>
      </c>
      <c r="Q508" s="262" t="n">
        <v>278</v>
      </c>
      <c r="R508" s="331" t="n">
        <f aca="false">A508*F508</f>
        <v>2.52</v>
      </c>
    </row>
    <row r="509" s="1" customFormat="true" ht="12.75" hidden="false" customHeight="false" outlineLevel="0" collapsed="false">
      <c r="A509" s="336" t="n">
        <f aca="false">SUM(A499:A508)</f>
        <v>44</v>
      </c>
      <c r="B509" s="336" t="s">
        <v>377</v>
      </c>
      <c r="C509" s="336"/>
      <c r="D509" s="336"/>
      <c r="E509" s="336"/>
      <c r="F509" s="337" t="n">
        <f aca="false">R509</f>
        <v>80.88</v>
      </c>
      <c r="G509" s="338"/>
      <c r="H509" s="339" t="n">
        <f aca="false">SUM(H499:H508)</f>
        <v>24753.2248</v>
      </c>
      <c r="I509" s="340"/>
      <c r="J509" s="341" t="n">
        <f aca="false">SUM(J499:J508)</f>
        <v>17322.8475</v>
      </c>
      <c r="K509" s="335" t="n">
        <f aca="false">SUM(K499:K508)</f>
        <v>7430.3773</v>
      </c>
      <c r="L509" s="330"/>
      <c r="M509" s="262"/>
      <c r="N509" s="262"/>
      <c r="O509" s="262"/>
      <c r="P509" s="262"/>
      <c r="Q509" s="262"/>
      <c r="R509" s="331" t="n">
        <f aca="false">SUM(R499:R508)</f>
        <v>80.88</v>
      </c>
    </row>
    <row r="510" s="1" customFormat="true" ht="12.75" hidden="false" customHeight="false" outlineLevel="0" collapsed="false">
      <c r="A510" s="262"/>
      <c r="B510" s="272" t="s">
        <v>914</v>
      </c>
      <c r="C510" s="342"/>
      <c r="D510" s="342"/>
      <c r="E510" s="262"/>
      <c r="F510" s="262"/>
      <c r="G510" s="333"/>
      <c r="H510" s="343" t="n">
        <v>0</v>
      </c>
      <c r="I510" s="344" t="n">
        <f aca="false">K511/J511</f>
        <v>0.428935098574296</v>
      </c>
      <c r="J510" s="345"/>
      <c r="K510" s="335"/>
      <c r="L510" s="330"/>
      <c r="M510" s="262"/>
      <c r="N510" s="262"/>
      <c r="O510" s="262"/>
      <c r="P510" s="262"/>
      <c r="Q510" s="262"/>
      <c r="R510" s="331"/>
    </row>
    <row r="511" s="1" customFormat="true" ht="13.5" hidden="false" customHeight="false" outlineLevel="0" collapsed="false">
      <c r="A511" s="346"/>
      <c r="B511" s="346" t="s">
        <v>915</v>
      </c>
      <c r="C511" s="346"/>
      <c r="D511" s="346"/>
      <c r="E511" s="346"/>
      <c r="F511" s="347"/>
      <c r="G511" s="348"/>
      <c r="H511" s="349" t="n">
        <f aca="false">SUM(H509:H510)</f>
        <v>24753.2248</v>
      </c>
      <c r="I511" s="350" t="n">
        <f aca="false">K511/H511</f>
        <v>0.300178152949187</v>
      </c>
      <c r="J511" s="351" t="n">
        <f aca="false">SUM(J509:J510)</f>
        <v>17322.8475</v>
      </c>
      <c r="K511" s="352" t="n">
        <f aca="false">H511-J511</f>
        <v>7430.3773</v>
      </c>
      <c r="L511" s="330"/>
      <c r="M511" s="262"/>
      <c r="N511" s="262"/>
      <c r="O511" s="262"/>
      <c r="P511" s="262"/>
      <c r="Q511" s="262"/>
      <c r="R511" s="331"/>
    </row>
    <row r="512" customFormat="false" ht="13.5" hidden="false" customHeight="false" outlineLevel="0" collapsed="false"/>
    <row r="513" s="1" customFormat="true" ht="13.5" hidden="false" customHeight="false" outlineLevel="0" collapsed="false">
      <c r="A513" s="322"/>
      <c r="B513" s="323" t="s">
        <v>6212</v>
      </c>
      <c r="C513" s="324"/>
      <c r="D513" s="325" t="n">
        <v>42191</v>
      </c>
      <c r="E513" s="322"/>
      <c r="F513" s="322" t="s">
        <v>6376</v>
      </c>
      <c r="G513" s="324"/>
      <c r="H513" s="326" t="n">
        <v>0</v>
      </c>
      <c r="I513" s="327" t="s">
        <v>358</v>
      </c>
      <c r="J513" s="328" t="n">
        <v>56</v>
      </c>
      <c r="K513" s="329" t="n">
        <v>54.5</v>
      </c>
      <c r="L513" s="330"/>
      <c r="M513" s="262"/>
      <c r="N513" s="262"/>
      <c r="O513" s="262"/>
      <c r="P513" s="262"/>
      <c r="Q513" s="262"/>
      <c r="R513" s="331"/>
    </row>
    <row r="514" s="1" customFormat="true" ht="12.75" hidden="false" customHeight="false" outlineLevel="0" collapsed="false">
      <c r="A514" s="262" t="n">
        <v>16</v>
      </c>
      <c r="B514" s="332" t="s">
        <v>1196</v>
      </c>
      <c r="C514" s="332" t="s">
        <v>830</v>
      </c>
      <c r="D514" s="332" t="s">
        <v>1197</v>
      </c>
      <c r="E514" s="262"/>
      <c r="F514" s="331" t="n">
        <v>1.2</v>
      </c>
      <c r="G514" s="333" t="n">
        <v>209.4848</v>
      </c>
      <c r="H514" s="333" t="n">
        <f aca="false">A514*G514*(1-H513/100)</f>
        <v>3351.7568</v>
      </c>
      <c r="I514" s="334" t="n">
        <v>130.928</v>
      </c>
      <c r="J514" s="334" t="n">
        <f aca="false">(A514*I514)/J513*K513</f>
        <v>2038.736</v>
      </c>
      <c r="K514" s="335" t="n">
        <f aca="false">H514-J514</f>
        <v>1313.0208</v>
      </c>
      <c r="L514" s="330"/>
      <c r="M514" s="262"/>
      <c r="N514" s="262" t="n">
        <v>130.928</v>
      </c>
      <c r="O514" s="262" t="n">
        <v>1.67</v>
      </c>
      <c r="P514" s="262" t="n">
        <v>196.392</v>
      </c>
      <c r="Q514" s="262" t="n">
        <v>209.4848</v>
      </c>
      <c r="R514" s="331" t="n">
        <f aca="false">A514*F514</f>
        <v>19.2</v>
      </c>
    </row>
    <row r="515" s="1" customFormat="true" ht="12.75" hidden="false" customHeight="false" outlineLevel="0" collapsed="false">
      <c r="A515" s="262" t="n">
        <v>16</v>
      </c>
      <c r="B515" s="332" t="s">
        <v>1198</v>
      </c>
      <c r="C515" s="332" t="s">
        <v>830</v>
      </c>
      <c r="D515" s="332" t="s">
        <v>1033</v>
      </c>
      <c r="E515" s="262"/>
      <c r="F515" s="331" t="n">
        <v>1.1</v>
      </c>
      <c r="G515" s="333" t="n">
        <v>196.392</v>
      </c>
      <c r="H515" s="333" t="n">
        <f aca="false">A515*G515*(1-H513/100)</f>
        <v>3142.272</v>
      </c>
      <c r="I515" s="334" t="n">
        <v>130.928</v>
      </c>
      <c r="J515" s="334" t="n">
        <f aca="false">(A515*I515)/J513*K513</f>
        <v>2038.736</v>
      </c>
      <c r="K515" s="335" t="n">
        <f aca="false">H515-J515</f>
        <v>1103.536</v>
      </c>
      <c r="L515" s="330"/>
      <c r="M515" s="262"/>
      <c r="N515" s="262" t="n">
        <v>130.928</v>
      </c>
      <c r="O515" s="262" t="n">
        <v>1.67</v>
      </c>
      <c r="P515" s="262" t="n">
        <v>196.392</v>
      </c>
      <c r="Q515" s="262" t="n">
        <v>196.392</v>
      </c>
      <c r="R515" s="331" t="n">
        <f aca="false">A515*F515</f>
        <v>17.6</v>
      </c>
    </row>
    <row r="516" s="1" customFormat="true" ht="12.75" hidden="false" customHeight="false" outlineLevel="0" collapsed="false">
      <c r="A516" s="262" t="n">
        <v>8</v>
      </c>
      <c r="B516" s="332" t="s">
        <v>2888</v>
      </c>
      <c r="C516" s="332" t="s">
        <v>1048</v>
      </c>
      <c r="D516" s="332" t="s">
        <v>2889</v>
      </c>
      <c r="E516" s="262"/>
      <c r="F516" s="331" t="n">
        <v>2.6</v>
      </c>
      <c r="G516" s="333" t="n">
        <v>499.408</v>
      </c>
      <c r="H516" s="333" t="n">
        <f aca="false">A516*G516*(1-H513/100)</f>
        <v>3995.264</v>
      </c>
      <c r="I516" s="334" t="n">
        <v>384.16</v>
      </c>
      <c r="J516" s="334" t="n">
        <f aca="false">(A516*I516)/J513*K513</f>
        <v>2990.96</v>
      </c>
      <c r="K516" s="335" t="n">
        <f aca="false">H516-J516</f>
        <v>1004.304</v>
      </c>
      <c r="L516" s="330"/>
      <c r="M516" s="262"/>
      <c r="N516" s="262" t="n">
        <v>384.16</v>
      </c>
      <c r="O516" s="262" t="n">
        <v>4.9</v>
      </c>
      <c r="P516" s="262" t="n">
        <v>576.24</v>
      </c>
      <c r="Q516" s="262" t="n">
        <v>499.408</v>
      </c>
      <c r="R516" s="331" t="n">
        <f aca="false">A516*F516</f>
        <v>20.8</v>
      </c>
    </row>
    <row r="517" s="1" customFormat="true" ht="12.75" hidden="false" customHeight="false" outlineLevel="0" collapsed="false">
      <c r="A517" s="262" t="n">
        <v>30</v>
      </c>
      <c r="B517" s="332" t="s">
        <v>832</v>
      </c>
      <c r="C517" s="332" t="s">
        <v>833</v>
      </c>
      <c r="D517" s="332" t="s">
        <v>834</v>
      </c>
      <c r="E517" s="262"/>
      <c r="F517" s="331" t="n">
        <v>0.03</v>
      </c>
      <c r="G517" s="333" t="n">
        <v>45.1584</v>
      </c>
      <c r="H517" s="333" t="n">
        <f aca="false">A517*G517*(1-H513/100)</f>
        <v>1354.752</v>
      </c>
      <c r="I517" s="334" t="n">
        <v>28.224</v>
      </c>
      <c r="J517" s="334" t="n">
        <f aca="false">(A517*I517)/J513*K513</f>
        <v>824.04</v>
      </c>
      <c r="K517" s="335" t="n">
        <f aca="false">H517-J517</f>
        <v>530.712</v>
      </c>
      <c r="L517" s="330"/>
      <c r="M517" s="262"/>
      <c r="N517" s="262" t="n">
        <v>28.224</v>
      </c>
      <c r="O517" s="262" t="n">
        <v>0.36</v>
      </c>
      <c r="P517" s="262" t="n">
        <v>42.336</v>
      </c>
      <c r="Q517" s="262" t="n">
        <v>45.1584</v>
      </c>
      <c r="R517" s="331" t="n">
        <f aca="false">A517*F517</f>
        <v>0.9</v>
      </c>
    </row>
    <row r="518" s="1" customFormat="true" ht="12.75" hidden="false" customHeight="false" outlineLevel="0" collapsed="false">
      <c r="A518" s="262" t="n">
        <v>20</v>
      </c>
      <c r="B518" s="332" t="s">
        <v>839</v>
      </c>
      <c r="C518" s="332" t="s">
        <v>833</v>
      </c>
      <c r="D518" s="332" t="s">
        <v>840</v>
      </c>
      <c r="E518" s="262"/>
      <c r="F518" s="331" t="n">
        <v>0.11</v>
      </c>
      <c r="G518" s="333" t="n">
        <v>69.8544</v>
      </c>
      <c r="H518" s="333" t="n">
        <f aca="false">A518*G518*(1-H513/100)</f>
        <v>1397.088</v>
      </c>
      <c r="I518" s="334" t="n">
        <v>58.212</v>
      </c>
      <c r="J518" s="334" t="n">
        <f aca="false">(A518*I518)/J513*K513</f>
        <v>1133.055</v>
      </c>
      <c r="K518" s="335" t="n">
        <f aca="false">H518-J518</f>
        <v>264.033</v>
      </c>
      <c r="L518" s="330"/>
      <c r="M518" s="262"/>
      <c r="N518" s="262" t="n">
        <v>58.212</v>
      </c>
      <c r="O518" s="262" t="n">
        <v>0.77</v>
      </c>
      <c r="P518" s="262" t="n">
        <v>87.318</v>
      </c>
      <c r="Q518" s="262" t="n">
        <v>69.8544</v>
      </c>
      <c r="R518" s="331" t="n">
        <f aca="false">A518*F518</f>
        <v>2.2</v>
      </c>
    </row>
    <row r="519" s="1" customFormat="true" ht="12.75" hidden="false" customHeight="false" outlineLevel="0" collapsed="false">
      <c r="A519" s="262" t="n">
        <v>10</v>
      </c>
      <c r="B519" s="332" t="s">
        <v>3144</v>
      </c>
      <c r="C519" s="332" t="s">
        <v>833</v>
      </c>
      <c r="D519" s="332" t="s">
        <v>6377</v>
      </c>
      <c r="E519" s="262"/>
      <c r="F519" s="331" t="n">
        <v>0.22</v>
      </c>
      <c r="G519" s="333" t="n">
        <v>89.908</v>
      </c>
      <c r="H519" s="333" t="n">
        <f aca="false">A519*G519*(1-H513/100)</f>
        <v>899.08</v>
      </c>
      <c r="I519" s="334" t="n">
        <v>69.16</v>
      </c>
      <c r="J519" s="334" t="n">
        <f aca="false">(A519*I519)/J513*K513</f>
        <v>673.075</v>
      </c>
      <c r="K519" s="335" t="n">
        <f aca="false">H519-J519</f>
        <v>226.005</v>
      </c>
      <c r="L519" s="330"/>
      <c r="M519" s="262"/>
      <c r="N519" s="262" t="n">
        <v>69.16</v>
      </c>
      <c r="O519" s="262" t="n">
        <v>0.95</v>
      </c>
      <c r="P519" s="262" t="n">
        <v>103.74</v>
      </c>
      <c r="Q519" s="262" t="n">
        <v>89.908</v>
      </c>
      <c r="R519" s="331" t="n">
        <f aca="false">A519*F519</f>
        <v>2.2</v>
      </c>
    </row>
    <row r="520" s="1" customFormat="true" ht="12.75" hidden="false" customHeight="false" outlineLevel="0" collapsed="false">
      <c r="A520" s="262" t="n">
        <v>30</v>
      </c>
      <c r="B520" s="332" t="s">
        <v>841</v>
      </c>
      <c r="C520" s="332" t="s">
        <v>842</v>
      </c>
      <c r="D520" s="332" t="s">
        <v>834</v>
      </c>
      <c r="E520" s="262"/>
      <c r="F520" s="331" t="n">
        <v>0.02</v>
      </c>
      <c r="G520" s="333" t="n">
        <v>59.1136</v>
      </c>
      <c r="H520" s="333" t="n">
        <f aca="false">A520*G520*(1-H513/100)</f>
        <v>1773.408</v>
      </c>
      <c r="I520" s="334" t="n">
        <v>45.472</v>
      </c>
      <c r="J520" s="334" t="n">
        <f aca="false">(A520*I520)/J513*K513</f>
        <v>1327.62</v>
      </c>
      <c r="K520" s="335" t="n">
        <f aca="false">H520-J520</f>
        <v>445.788</v>
      </c>
      <c r="L520" s="330"/>
      <c r="M520" s="262"/>
      <c r="N520" s="262" t="n">
        <v>45.472</v>
      </c>
      <c r="O520" s="262" t="n">
        <v>0.58</v>
      </c>
      <c r="P520" s="262" t="n">
        <v>68.208</v>
      </c>
      <c r="Q520" s="262" t="n">
        <v>59.1136</v>
      </c>
      <c r="R520" s="331" t="n">
        <f aca="false">A520*F520</f>
        <v>0.6</v>
      </c>
    </row>
    <row r="521" s="1" customFormat="true" ht="12.75" hidden="false" customHeight="false" outlineLevel="0" collapsed="false">
      <c r="A521" s="262" t="n">
        <v>30</v>
      </c>
      <c r="B521" s="332" t="s">
        <v>846</v>
      </c>
      <c r="C521" s="332" t="s">
        <v>842</v>
      </c>
      <c r="D521" s="332" t="s">
        <v>1191</v>
      </c>
      <c r="E521" s="262"/>
      <c r="F521" s="331" t="n">
        <v>0.04</v>
      </c>
      <c r="G521" s="333" t="n">
        <v>68.04</v>
      </c>
      <c r="H521" s="333" t="n">
        <f aca="false">A521*G521*(1-H513/100)</f>
        <v>2041.2</v>
      </c>
      <c r="I521" s="334" t="n">
        <v>37.8</v>
      </c>
      <c r="J521" s="334" t="n">
        <f aca="false">(A521*I521)/J513*K513</f>
        <v>1103.625</v>
      </c>
      <c r="K521" s="335" t="n">
        <f aca="false">H521-J521</f>
        <v>937.575</v>
      </c>
      <c r="L521" s="330"/>
      <c r="M521" s="262"/>
      <c r="N521" s="262" t="n">
        <v>37.8</v>
      </c>
      <c r="O521" s="262" t="n">
        <v>0.5</v>
      </c>
      <c r="P521" s="262" t="n">
        <v>56.7</v>
      </c>
      <c r="Q521" s="262" t="n">
        <v>68.04</v>
      </c>
      <c r="R521" s="331" t="n">
        <f aca="false">A521*F521</f>
        <v>1.2</v>
      </c>
    </row>
    <row r="522" s="1" customFormat="true" ht="12.75" hidden="false" customHeight="false" outlineLevel="0" collapsed="false">
      <c r="A522" s="262" t="n">
        <v>1</v>
      </c>
      <c r="B522" s="332" t="s">
        <v>5954</v>
      </c>
      <c r="C522" s="332" t="s">
        <v>2381</v>
      </c>
      <c r="D522" s="332" t="s">
        <v>5955</v>
      </c>
      <c r="E522" s="262"/>
      <c r="F522" s="331"/>
      <c r="G522" s="333" t="n">
        <v>2744</v>
      </c>
      <c r="H522" s="333" t="n">
        <f aca="false">A522*G522*(1-H513/100)</f>
        <v>2744</v>
      </c>
      <c r="I522" s="334" t="n">
        <v>2195.2</v>
      </c>
      <c r="J522" s="334" t="n">
        <f aca="false">(A522*I522)/J513*K513</f>
        <v>2136.4</v>
      </c>
      <c r="K522" s="335" t="n">
        <f aca="false">H522-J522</f>
        <v>607.6</v>
      </c>
      <c r="L522" s="330"/>
      <c r="M522" s="262"/>
      <c r="N522" s="262" t="n">
        <v>2195.2</v>
      </c>
      <c r="O522" s="262" t="n">
        <v>28</v>
      </c>
      <c r="P522" s="262" t="n">
        <v>2500</v>
      </c>
      <c r="Q522" s="262" t="n">
        <v>2744</v>
      </c>
      <c r="R522" s="331" t="n">
        <f aca="false">A522*F522</f>
        <v>0</v>
      </c>
    </row>
    <row r="523" s="1" customFormat="true" ht="12.75" hidden="false" customHeight="false" outlineLevel="0" collapsed="false">
      <c r="A523" s="262" t="n">
        <v>1</v>
      </c>
      <c r="B523" s="332" t="s">
        <v>2380</v>
      </c>
      <c r="C523" s="332" t="s">
        <v>2381</v>
      </c>
      <c r="D523" s="332" t="s">
        <v>2382</v>
      </c>
      <c r="E523" s="262"/>
      <c r="F523" s="331"/>
      <c r="G523" s="333" t="n">
        <v>1587.6</v>
      </c>
      <c r="H523" s="333" t="n">
        <f aca="false">A523*G523*(1-H513/100)</f>
        <v>1587.6</v>
      </c>
      <c r="I523" s="334" t="n">
        <v>1176</v>
      </c>
      <c r="J523" s="334" t="n">
        <f aca="false">(A523*I523)/J513*K513</f>
        <v>1144.5</v>
      </c>
      <c r="K523" s="335" t="n">
        <f aca="false">H523-J523</f>
        <v>443.1</v>
      </c>
      <c r="L523" s="330"/>
      <c r="M523" s="262"/>
      <c r="N523" s="262" t="n">
        <v>1176</v>
      </c>
      <c r="O523" s="262" t="n">
        <v>15</v>
      </c>
      <c r="P523" s="262" t="n">
        <v>1500</v>
      </c>
      <c r="Q523" s="262" t="n">
        <v>1587.6</v>
      </c>
      <c r="R523" s="331" t="n">
        <f aca="false">A523*F523</f>
        <v>0</v>
      </c>
    </row>
    <row r="524" s="1" customFormat="true" ht="12.75" hidden="false" customHeight="false" outlineLevel="0" collapsed="false">
      <c r="A524" s="262" t="n">
        <v>1</v>
      </c>
      <c r="B524" s="332" t="s">
        <v>5958</v>
      </c>
      <c r="C524" s="332" t="s">
        <v>2381</v>
      </c>
      <c r="D524" s="332" t="s">
        <v>5959</v>
      </c>
      <c r="E524" s="262"/>
      <c r="F524" s="331"/>
      <c r="G524" s="333" t="n">
        <v>1575</v>
      </c>
      <c r="H524" s="333" t="n">
        <f aca="false">A524*G524*(1-H513/100)</f>
        <v>1575</v>
      </c>
      <c r="I524" s="334" t="n">
        <v>1260</v>
      </c>
      <c r="J524" s="334" t="n">
        <f aca="false">(A524*I524)/J513*K513</f>
        <v>1226.25</v>
      </c>
      <c r="K524" s="335" t="n">
        <f aca="false">H524-J524</f>
        <v>348.75</v>
      </c>
      <c r="L524" s="330"/>
      <c r="M524" s="262"/>
      <c r="N524" s="262" t="n">
        <v>1260</v>
      </c>
      <c r="O524" s="262" t="n">
        <v>15</v>
      </c>
      <c r="P524" s="262" t="n">
        <v>1500</v>
      </c>
      <c r="Q524" s="262" t="n">
        <v>1575</v>
      </c>
      <c r="R524" s="331" t="n">
        <f aca="false">A524*F524</f>
        <v>0</v>
      </c>
    </row>
    <row r="525" s="1" customFormat="true" ht="12.75" hidden="false" customHeight="false" outlineLevel="0" collapsed="false">
      <c r="A525" s="262" t="n">
        <v>6</v>
      </c>
      <c r="B525" s="332" t="s">
        <v>5970</v>
      </c>
      <c r="C525" s="332" t="s">
        <v>2696</v>
      </c>
      <c r="D525" s="332" t="s">
        <v>5971</v>
      </c>
      <c r="E525" s="262"/>
      <c r="F525" s="331" t="n">
        <v>0.16</v>
      </c>
      <c r="G525" s="333" t="n">
        <v>473.5584</v>
      </c>
      <c r="H525" s="333" t="n">
        <f aca="false">A525*G525*(1-H513/100)</f>
        <v>2841.3504</v>
      </c>
      <c r="I525" s="334" t="n">
        <v>350.784</v>
      </c>
      <c r="J525" s="334" t="n">
        <f aca="false">(A525*I525)/J513*K513</f>
        <v>2048.328</v>
      </c>
      <c r="K525" s="335" t="n">
        <f aca="false">H525-J525</f>
        <v>793.0224</v>
      </c>
      <c r="L525" s="330"/>
      <c r="M525" s="262"/>
      <c r="N525" s="262" t="n">
        <v>350.784</v>
      </c>
      <c r="O525" s="262" t="n">
        <v>4.64</v>
      </c>
      <c r="P525" s="262" t="n">
        <v>530</v>
      </c>
      <c r="Q525" s="262" t="n">
        <v>473.5584</v>
      </c>
      <c r="R525" s="331" t="n">
        <f aca="false">A525*F525</f>
        <v>0.96</v>
      </c>
    </row>
    <row r="526" s="1" customFormat="true" ht="12.75" hidden="false" customHeight="false" outlineLevel="0" collapsed="false">
      <c r="A526" s="262" t="n">
        <v>6</v>
      </c>
      <c r="B526" s="332" t="s">
        <v>5972</v>
      </c>
      <c r="C526" s="332" t="s">
        <v>5973</v>
      </c>
      <c r="D526" s="332" t="s">
        <v>5974</v>
      </c>
      <c r="E526" s="262"/>
      <c r="F526" s="331" t="n">
        <v>0.17</v>
      </c>
      <c r="G526" s="333" t="n">
        <v>473.5584</v>
      </c>
      <c r="H526" s="333" t="n">
        <f aca="false">A526*G526*(1-H513/100)</f>
        <v>2841.3504</v>
      </c>
      <c r="I526" s="334" t="n">
        <v>350.784</v>
      </c>
      <c r="J526" s="334" t="n">
        <f aca="false">(A526*I526)/J513*K513</f>
        <v>2048.328</v>
      </c>
      <c r="K526" s="335" t="n">
        <f aca="false">H526-J526</f>
        <v>793.0224</v>
      </c>
      <c r="L526" s="330"/>
      <c r="M526" s="262"/>
      <c r="N526" s="262" t="n">
        <v>350.784</v>
      </c>
      <c r="O526" s="262" t="n">
        <v>4.64</v>
      </c>
      <c r="P526" s="262" t="n">
        <v>530</v>
      </c>
      <c r="Q526" s="262" t="n">
        <v>473.5584</v>
      </c>
      <c r="R526" s="331" t="n">
        <f aca="false">A526*F526</f>
        <v>1.02</v>
      </c>
    </row>
    <row r="527" s="1" customFormat="true" ht="12.75" hidden="false" customHeight="false" outlineLevel="0" collapsed="false">
      <c r="A527" s="262" t="n">
        <v>4</v>
      </c>
      <c r="B527" s="332" t="s">
        <v>6378</v>
      </c>
      <c r="C527" s="332" t="s">
        <v>1550</v>
      </c>
      <c r="D527" s="332" t="s">
        <v>2805</v>
      </c>
      <c r="E527" s="262"/>
      <c r="F527" s="331"/>
      <c r="G527" s="333" t="n">
        <v>298.592</v>
      </c>
      <c r="H527" s="333" t="n">
        <f aca="false">A527*G527*(1-H513/100)</f>
        <v>1194.368</v>
      </c>
      <c r="I527" s="334" t="n">
        <v>149.296</v>
      </c>
      <c r="J527" s="334" t="n">
        <f aca="false">(A527*I527)/J513*K513</f>
        <v>581.188</v>
      </c>
      <c r="K527" s="335" t="n">
        <f aca="false">H527-J527</f>
        <v>613.18</v>
      </c>
      <c r="L527" s="330"/>
      <c r="M527" s="262"/>
      <c r="N527" s="262" t="n">
        <v>149.296</v>
      </c>
      <c r="O527" s="262" t="n">
        <v>1.72</v>
      </c>
      <c r="P527" s="262" t="n">
        <v>220</v>
      </c>
      <c r="Q527" s="262" t="n">
        <v>298.592</v>
      </c>
      <c r="R527" s="331" t="n">
        <f aca="false">A527*F527</f>
        <v>0</v>
      </c>
    </row>
    <row r="528" s="1" customFormat="true" ht="12.75" hidden="false" customHeight="false" outlineLevel="0" collapsed="false">
      <c r="A528" s="262" t="n">
        <v>2</v>
      </c>
      <c r="B528" s="332" t="s">
        <v>6246</v>
      </c>
      <c r="C528" s="332" t="s">
        <v>2696</v>
      </c>
      <c r="D528" s="332" t="s">
        <v>6247</v>
      </c>
      <c r="E528" s="262"/>
      <c r="F528" s="331" t="n">
        <v>0.18</v>
      </c>
      <c r="G528" s="333" t="n">
        <v>479.682</v>
      </c>
      <c r="H528" s="333" t="n">
        <f aca="false">A528*G528*(1-H513/100)</f>
        <v>959.364</v>
      </c>
      <c r="I528" s="334" t="n">
        <v>355.32</v>
      </c>
      <c r="J528" s="334" t="n">
        <f aca="false">(A528*I528)/J513*K513</f>
        <v>691.605</v>
      </c>
      <c r="K528" s="335" t="n">
        <f aca="false">H528-J528</f>
        <v>267.759</v>
      </c>
      <c r="L528" s="330"/>
      <c r="M528" s="262"/>
      <c r="N528" s="262" t="n">
        <v>355.32</v>
      </c>
      <c r="O528" s="262" t="n">
        <v>4.7</v>
      </c>
      <c r="P528" s="262" t="n">
        <v>530</v>
      </c>
      <c r="Q528" s="262" t="n">
        <v>479.682</v>
      </c>
      <c r="R528" s="331" t="n">
        <f aca="false">A528*F528</f>
        <v>0.36</v>
      </c>
    </row>
    <row r="529" s="1" customFormat="true" ht="12.75" hidden="false" customHeight="false" outlineLevel="0" collapsed="false">
      <c r="A529" s="262" t="n">
        <v>6</v>
      </c>
      <c r="B529" s="332" t="s">
        <v>5979</v>
      </c>
      <c r="C529" s="332" t="s">
        <v>2696</v>
      </c>
      <c r="D529" s="332" t="s">
        <v>1657</v>
      </c>
      <c r="E529" s="262"/>
      <c r="F529" s="331" t="n">
        <v>0.23</v>
      </c>
      <c r="G529" s="333" t="n">
        <v>487.62</v>
      </c>
      <c r="H529" s="333" t="n">
        <f aca="false">A529*G529*(1-H513/100)</f>
        <v>2925.72</v>
      </c>
      <c r="I529" s="334" t="n">
        <v>361.2</v>
      </c>
      <c r="J529" s="334" t="n">
        <f aca="false">(A529*I529)/J513*K513</f>
        <v>2109.15</v>
      </c>
      <c r="K529" s="335" t="n">
        <f aca="false">H529-J529</f>
        <v>816.570000000001</v>
      </c>
      <c r="L529" s="330"/>
      <c r="M529" s="262"/>
      <c r="N529" s="262" t="n">
        <v>361.2</v>
      </c>
      <c r="O529" s="262" t="n">
        <v>4.3</v>
      </c>
      <c r="P529" s="262" t="n">
        <v>540</v>
      </c>
      <c r="Q529" s="262" t="n">
        <v>487.62</v>
      </c>
      <c r="R529" s="331" t="n">
        <f aca="false">A529*F529</f>
        <v>1.38</v>
      </c>
    </row>
    <row r="530" s="1" customFormat="true" ht="12.75" hidden="false" customHeight="false" outlineLevel="0" collapsed="false">
      <c r="A530" s="262" t="n">
        <v>3</v>
      </c>
      <c r="B530" s="332" t="s">
        <v>4203</v>
      </c>
      <c r="C530" s="332" t="s">
        <v>4204</v>
      </c>
      <c r="D530" s="332" t="s">
        <v>4205</v>
      </c>
      <c r="E530" s="262"/>
      <c r="F530" s="331" t="n">
        <v>1.77</v>
      </c>
      <c r="G530" s="333" t="n">
        <v>1375.92</v>
      </c>
      <c r="H530" s="333" t="n">
        <f aca="false">A530*G530*(1-H513/100)</f>
        <v>4127.76</v>
      </c>
      <c r="I530" s="334" t="n">
        <v>982.8</v>
      </c>
      <c r="J530" s="334" t="n">
        <f aca="false">(A530*I530)/J513*K513</f>
        <v>2869.425</v>
      </c>
      <c r="K530" s="335" t="n">
        <f aca="false">H530-J530</f>
        <v>1258.335</v>
      </c>
      <c r="L530" s="330"/>
      <c r="M530" s="262"/>
      <c r="N530" s="262" t="n">
        <v>982.8</v>
      </c>
      <c r="O530" s="262" t="n">
        <v>13</v>
      </c>
      <c r="P530" s="262" t="n">
        <v>1470</v>
      </c>
      <c r="Q530" s="262" t="n">
        <v>1375.92</v>
      </c>
      <c r="R530" s="331" t="n">
        <f aca="false">A530*F530</f>
        <v>5.31</v>
      </c>
    </row>
    <row r="531" s="1" customFormat="true" ht="12.75" hidden="false" customHeight="false" outlineLevel="0" collapsed="false">
      <c r="A531" s="262" t="n">
        <v>3</v>
      </c>
      <c r="B531" s="332" t="s">
        <v>4963</v>
      </c>
      <c r="C531" s="332" t="s">
        <v>4964</v>
      </c>
      <c r="D531" s="332" t="s">
        <v>4965</v>
      </c>
      <c r="E531" s="262"/>
      <c r="F531" s="331" t="n">
        <v>1.8</v>
      </c>
      <c r="G531" s="333" t="n">
        <v>1274.3136</v>
      </c>
      <c r="H531" s="333" t="n">
        <f aca="false">A531*G531*(1-H513/100)</f>
        <v>3822.9408</v>
      </c>
      <c r="I531" s="334" t="n">
        <v>910.224</v>
      </c>
      <c r="J531" s="334" t="n">
        <f aca="false">(A531*I531)/J513*K513</f>
        <v>2657.529</v>
      </c>
      <c r="K531" s="335" t="n">
        <f aca="false">H531-J531</f>
        <v>1165.4118</v>
      </c>
      <c r="L531" s="330"/>
      <c r="M531" s="262"/>
      <c r="N531" s="262" t="n">
        <v>910.224</v>
      </c>
      <c r="O531" s="262" t="n">
        <v>12.04</v>
      </c>
      <c r="P531" s="262" t="n">
        <v>1370</v>
      </c>
      <c r="Q531" s="262" t="n">
        <v>1274.3136</v>
      </c>
      <c r="R531" s="331" t="n">
        <f aca="false">A531*F531</f>
        <v>5.4</v>
      </c>
    </row>
    <row r="532" s="1" customFormat="true" ht="12.75" hidden="false" customHeight="false" outlineLevel="0" collapsed="false">
      <c r="A532" s="262" t="n">
        <v>20</v>
      </c>
      <c r="B532" s="332" t="s">
        <v>6379</v>
      </c>
      <c r="C532" s="332" t="s">
        <v>1802</v>
      </c>
      <c r="D532" s="332" t="s">
        <v>6015</v>
      </c>
      <c r="E532" s="262"/>
      <c r="F532" s="331" t="n">
        <v>0.01</v>
      </c>
      <c r="G532" s="333" t="n">
        <v>18.928</v>
      </c>
      <c r="H532" s="333" t="n">
        <f aca="false">A532*G532*(1-H513/100)</f>
        <v>378.56</v>
      </c>
      <c r="I532" s="334" t="n">
        <v>14.56</v>
      </c>
      <c r="J532" s="334" t="n">
        <f aca="false">(A532*I532)/J513*K513</f>
        <v>283.4</v>
      </c>
      <c r="K532" s="335" t="n">
        <f aca="false">H532-J532</f>
        <v>95.16</v>
      </c>
      <c r="L532" s="330"/>
      <c r="M532" s="262"/>
      <c r="N532" s="262" t="n">
        <v>14.56</v>
      </c>
      <c r="O532" s="262" t="n">
        <v>0.2</v>
      </c>
      <c r="P532" s="262" t="n">
        <v>20</v>
      </c>
      <c r="Q532" s="262" t="n">
        <v>18.928</v>
      </c>
      <c r="R532" s="331" t="n">
        <f aca="false">A532*F532</f>
        <v>0.2</v>
      </c>
    </row>
    <row r="533" s="1" customFormat="true" ht="12.75" hidden="false" customHeight="false" outlineLevel="0" collapsed="false">
      <c r="A533" s="262" t="n">
        <v>20</v>
      </c>
      <c r="B533" s="332" t="s">
        <v>6380</v>
      </c>
      <c r="C533" s="332" t="s">
        <v>1802</v>
      </c>
      <c r="D533" s="332" t="s">
        <v>6017</v>
      </c>
      <c r="E533" s="262"/>
      <c r="F533" s="331" t="n">
        <v>0.01</v>
      </c>
      <c r="G533" s="333" t="n">
        <v>26.082</v>
      </c>
      <c r="H533" s="333" t="n">
        <f aca="false">A533*G533*(1-H513/100)</f>
        <v>521.64</v>
      </c>
      <c r="I533" s="334" t="n">
        <v>22.68</v>
      </c>
      <c r="J533" s="334" t="n">
        <f aca="false">(A533*I533)/J513*K513</f>
        <v>441.45</v>
      </c>
      <c r="K533" s="335" t="n">
        <f aca="false">H533-J533</f>
        <v>80.19</v>
      </c>
      <c r="L533" s="330"/>
      <c r="M533" s="262"/>
      <c r="N533" s="262" t="n">
        <v>22.68</v>
      </c>
      <c r="O533" s="262" t="n">
        <v>0.3</v>
      </c>
      <c r="P533" s="262" t="n">
        <v>30</v>
      </c>
      <c r="Q533" s="262" t="n">
        <v>26.082</v>
      </c>
      <c r="R533" s="331" t="n">
        <f aca="false">A533*F533</f>
        <v>0.2</v>
      </c>
    </row>
    <row r="534" s="1" customFormat="true" ht="12.75" hidden="false" customHeight="false" outlineLevel="0" collapsed="false">
      <c r="A534" s="262" t="n">
        <v>20</v>
      </c>
      <c r="B534" s="332" t="s">
        <v>6381</v>
      </c>
      <c r="C534" s="332" t="s">
        <v>1802</v>
      </c>
      <c r="D534" s="332" t="s">
        <v>6019</v>
      </c>
      <c r="E534" s="262"/>
      <c r="F534" s="331" t="n">
        <v>0.01</v>
      </c>
      <c r="G534" s="333" t="n">
        <v>26.082</v>
      </c>
      <c r="H534" s="333" t="n">
        <f aca="false">A534*G534*(1-H513/100)</f>
        <v>521.64</v>
      </c>
      <c r="I534" s="334" t="n">
        <v>22.68</v>
      </c>
      <c r="J534" s="334" t="n">
        <f aca="false">(A534*I534)/J513*K513</f>
        <v>441.45</v>
      </c>
      <c r="K534" s="335" t="n">
        <f aca="false">H534-J534</f>
        <v>80.19</v>
      </c>
      <c r="L534" s="330"/>
      <c r="M534" s="262"/>
      <c r="N534" s="262" t="n">
        <v>22.68</v>
      </c>
      <c r="O534" s="262" t="n">
        <v>0.3</v>
      </c>
      <c r="P534" s="262" t="n">
        <v>30</v>
      </c>
      <c r="Q534" s="262" t="n">
        <v>26.082</v>
      </c>
      <c r="R534" s="331" t="n">
        <f aca="false">A534*F534</f>
        <v>0.2</v>
      </c>
    </row>
    <row r="535" s="1" customFormat="true" ht="12.75" hidden="false" customHeight="false" outlineLevel="0" collapsed="false">
      <c r="A535" s="262" t="n">
        <v>2</v>
      </c>
      <c r="B535" s="332" t="s">
        <v>6020</v>
      </c>
      <c r="C535" s="332" t="s">
        <v>2019</v>
      </c>
      <c r="D535" s="332" t="s">
        <v>2020</v>
      </c>
      <c r="E535" s="262"/>
      <c r="F535" s="331"/>
      <c r="G535" s="333" t="n">
        <v>453.6</v>
      </c>
      <c r="H535" s="333" t="n">
        <f aca="false">A535*G535*(1-H513/100)</f>
        <v>907.2</v>
      </c>
      <c r="I535" s="334" t="n">
        <v>302.4</v>
      </c>
      <c r="J535" s="334" t="n">
        <f aca="false">(A535*I535)/J513*K513</f>
        <v>588.6</v>
      </c>
      <c r="K535" s="335" t="n">
        <f aca="false">H535-J535</f>
        <v>318.6</v>
      </c>
      <c r="L535" s="330"/>
      <c r="M535" s="262"/>
      <c r="N535" s="262" t="n">
        <v>302.4</v>
      </c>
      <c r="O535" s="262" t="n">
        <v>4</v>
      </c>
      <c r="P535" s="262" t="n">
        <v>450</v>
      </c>
      <c r="Q535" s="262" t="n">
        <v>453.6</v>
      </c>
      <c r="R535" s="331" t="n">
        <f aca="false">A535*F535</f>
        <v>0</v>
      </c>
    </row>
    <row r="536" s="1" customFormat="true" ht="12.75" hidden="false" customHeight="false" outlineLevel="0" collapsed="false">
      <c r="A536" s="262" t="n">
        <v>2</v>
      </c>
      <c r="B536" s="332" t="s">
        <v>4776</v>
      </c>
      <c r="C536" s="332" t="s">
        <v>2019</v>
      </c>
      <c r="D536" s="332" t="s">
        <v>4777</v>
      </c>
      <c r="E536" s="262"/>
      <c r="F536" s="331"/>
      <c r="G536" s="333" t="n">
        <v>436.8</v>
      </c>
      <c r="H536" s="333" t="n">
        <f aca="false">A536*G536*(1-H513/100)</f>
        <v>873.6</v>
      </c>
      <c r="I536" s="334" t="n">
        <v>218.4</v>
      </c>
      <c r="J536" s="334" t="n">
        <f aca="false">(A536*I536)/J513*K513</f>
        <v>425.1</v>
      </c>
      <c r="K536" s="335" t="n">
        <f aca="false">H536-J536</f>
        <v>448.5</v>
      </c>
      <c r="L536" s="330"/>
      <c r="M536" s="262"/>
      <c r="N536" s="262" t="n">
        <v>218.4</v>
      </c>
      <c r="O536" s="262" t="n">
        <v>2.6</v>
      </c>
      <c r="P536" s="262" t="n">
        <v>450</v>
      </c>
      <c r="Q536" s="262" t="n">
        <v>436.8</v>
      </c>
      <c r="R536" s="331" t="n">
        <f aca="false">A536*F536</f>
        <v>0</v>
      </c>
    </row>
    <row r="537" s="1" customFormat="true" ht="12.75" hidden="false" customHeight="false" outlineLevel="0" collapsed="false">
      <c r="A537" s="262" t="n">
        <v>5</v>
      </c>
      <c r="B537" s="332" t="s">
        <v>6022</v>
      </c>
      <c r="C537" s="332" t="s">
        <v>2402</v>
      </c>
      <c r="D537" s="332" t="s">
        <v>6023</v>
      </c>
      <c r="E537" s="262"/>
      <c r="F537" s="331"/>
      <c r="G537" s="333" t="n">
        <v>362.88</v>
      </c>
      <c r="H537" s="333" t="n">
        <f aca="false">A537*G537*(1-H513/100)</f>
        <v>1814.4</v>
      </c>
      <c r="I537" s="334" t="n">
        <v>151.2</v>
      </c>
      <c r="J537" s="334" t="n">
        <f aca="false">(A537*I537)/J513*K513</f>
        <v>735.75</v>
      </c>
      <c r="K537" s="335" t="n">
        <f aca="false">H537-J537</f>
        <v>1078.65</v>
      </c>
      <c r="L537" s="330"/>
      <c r="M537" s="262"/>
      <c r="N537" s="262" t="n">
        <v>151.2</v>
      </c>
      <c r="O537" s="262" t="n">
        <v>2</v>
      </c>
      <c r="P537" s="262" t="n">
        <v>350</v>
      </c>
      <c r="Q537" s="262" t="n">
        <v>362.88</v>
      </c>
      <c r="R537" s="331" t="n">
        <f aca="false">A537*F537</f>
        <v>0</v>
      </c>
    </row>
    <row r="538" s="1" customFormat="true" ht="12.75" hidden="false" customHeight="false" outlineLevel="0" collapsed="false">
      <c r="A538" s="262" t="n">
        <v>3</v>
      </c>
      <c r="B538" s="332" t="s">
        <v>6025</v>
      </c>
      <c r="C538" s="332" t="s">
        <v>2584</v>
      </c>
      <c r="D538" s="332" t="s">
        <v>856</v>
      </c>
      <c r="E538" s="262"/>
      <c r="F538" s="331" t="n">
        <v>1.5</v>
      </c>
      <c r="G538" s="333" t="n">
        <v>1275.75</v>
      </c>
      <c r="H538" s="333" t="n">
        <f aca="false">A538*G538*(1-H513/100)</f>
        <v>3827.25</v>
      </c>
      <c r="I538" s="334" t="n">
        <v>1020.6</v>
      </c>
      <c r="J538" s="334" t="n">
        <f aca="false">(A538*I538)/J513*K513</f>
        <v>2979.7875</v>
      </c>
      <c r="K538" s="335" t="n">
        <f aca="false">H538-J538</f>
        <v>847.4625</v>
      </c>
      <c r="L538" s="330"/>
      <c r="M538" s="262"/>
      <c r="N538" s="262" t="n">
        <v>1020.6</v>
      </c>
      <c r="O538" s="262" t="n">
        <v>13.5</v>
      </c>
      <c r="P538" s="262" t="n">
        <v>1632.96</v>
      </c>
      <c r="Q538" s="262" t="n">
        <v>1275.75</v>
      </c>
      <c r="R538" s="331" t="n">
        <f aca="false">A538*F538</f>
        <v>4.5</v>
      </c>
    </row>
    <row r="539" s="1" customFormat="true" ht="12.75" hidden="false" customHeight="false" outlineLevel="0" collapsed="false">
      <c r="A539" s="262" t="n">
        <v>10</v>
      </c>
      <c r="B539" s="332" t="s">
        <v>6026</v>
      </c>
      <c r="C539" s="332" t="s">
        <v>2022</v>
      </c>
      <c r="D539" s="332" t="s">
        <v>856</v>
      </c>
      <c r="E539" s="262"/>
      <c r="F539" s="331"/>
      <c r="G539" s="333" t="n">
        <v>113.4</v>
      </c>
      <c r="H539" s="333" t="n">
        <f aca="false">A539*G539*(1-H513/100)</f>
        <v>1134</v>
      </c>
      <c r="I539" s="334" t="n">
        <v>75.6</v>
      </c>
      <c r="J539" s="334" t="n">
        <f aca="false">(A539*I539)/J513*K513</f>
        <v>735.75</v>
      </c>
      <c r="K539" s="335" t="n">
        <f aca="false">H539-J539</f>
        <v>398.25</v>
      </c>
      <c r="L539" s="330"/>
      <c r="M539" s="262"/>
      <c r="N539" s="262" t="n">
        <v>75.6</v>
      </c>
      <c r="O539" s="262" t="n">
        <v>1</v>
      </c>
      <c r="P539" s="262" t="n">
        <v>100</v>
      </c>
      <c r="Q539" s="262" t="n">
        <v>113.4</v>
      </c>
      <c r="R539" s="331" t="n">
        <f aca="false">A539*F539</f>
        <v>0</v>
      </c>
    </row>
    <row r="540" s="1" customFormat="true" ht="12.75" hidden="false" customHeight="false" outlineLevel="0" collapsed="false">
      <c r="A540" s="262" t="n">
        <v>6</v>
      </c>
      <c r="B540" s="332" t="s">
        <v>2023</v>
      </c>
      <c r="C540" s="332" t="s">
        <v>2024</v>
      </c>
      <c r="D540" s="332" t="s">
        <v>856</v>
      </c>
      <c r="E540" s="262"/>
      <c r="F540" s="331"/>
      <c r="G540" s="333" t="n">
        <v>81.648</v>
      </c>
      <c r="H540" s="333" t="n">
        <f aca="false">A540*G540*(1-H513/100)</f>
        <v>489.888</v>
      </c>
      <c r="I540" s="334" t="n">
        <v>60.48</v>
      </c>
      <c r="J540" s="334" t="n">
        <f aca="false">(A540*I540)/J513*K513</f>
        <v>353.16</v>
      </c>
      <c r="K540" s="335" t="n">
        <f aca="false">H540-J540</f>
        <v>136.728</v>
      </c>
      <c r="L540" s="330"/>
      <c r="M540" s="262"/>
      <c r="N540" s="262" t="n">
        <v>60.48</v>
      </c>
      <c r="O540" s="262" t="n">
        <v>0.8</v>
      </c>
      <c r="P540" s="262" t="n">
        <v>100</v>
      </c>
      <c r="Q540" s="262" t="n">
        <v>81.648</v>
      </c>
      <c r="R540" s="331" t="n">
        <f aca="false">A540*F540</f>
        <v>0</v>
      </c>
    </row>
    <row r="541" s="1" customFormat="true" ht="12.75" hidden="false" customHeight="false" outlineLevel="0" collapsed="false">
      <c r="A541" s="262" t="n">
        <v>2</v>
      </c>
      <c r="B541" s="332" t="s">
        <v>6382</v>
      </c>
      <c r="C541" s="332" t="s">
        <v>2584</v>
      </c>
      <c r="D541" s="332" t="s">
        <v>6383</v>
      </c>
      <c r="E541" s="262"/>
      <c r="F541" s="331" t="n">
        <v>1.5</v>
      </c>
      <c r="G541" s="333" t="n">
        <v>932.715</v>
      </c>
      <c r="H541" s="333" t="n">
        <f aca="false">A541*G541*(1-H513/100)</f>
        <v>1865.43</v>
      </c>
      <c r="I541" s="334" t="n">
        <v>746.172</v>
      </c>
      <c r="J541" s="334" t="n">
        <f aca="false">(A541*I541)/J513*K513</f>
        <v>1452.3705</v>
      </c>
      <c r="K541" s="335" t="n">
        <f aca="false">H541-J541</f>
        <v>413.0595</v>
      </c>
      <c r="L541" s="330"/>
      <c r="M541" s="262"/>
      <c r="N541" s="262" t="n">
        <v>746.172</v>
      </c>
      <c r="O541" s="262" t="n">
        <v>9.87</v>
      </c>
      <c r="P541" s="262" t="n">
        <v>1193.8752</v>
      </c>
      <c r="Q541" s="262" t="n">
        <v>932.715</v>
      </c>
      <c r="R541" s="331" t="n">
        <f aca="false">A541*F541</f>
        <v>3</v>
      </c>
    </row>
    <row r="542" s="1" customFormat="true" ht="12.75" hidden="false" customHeight="false" outlineLevel="0" collapsed="false">
      <c r="A542" s="262" t="n">
        <v>2</v>
      </c>
      <c r="B542" s="332" t="s">
        <v>6072</v>
      </c>
      <c r="C542" s="332" t="s">
        <v>2295</v>
      </c>
      <c r="D542" s="332" t="s">
        <v>6073</v>
      </c>
      <c r="E542" s="262"/>
      <c r="F542" s="331" t="n">
        <v>1.31</v>
      </c>
      <c r="G542" s="333" t="n">
        <v>602</v>
      </c>
      <c r="H542" s="333" t="n">
        <f aca="false">A542*G542*(1-H513/100)</f>
        <v>1204</v>
      </c>
      <c r="I542" s="334" t="n">
        <v>446.04</v>
      </c>
      <c r="J542" s="334" t="n">
        <f aca="false">(A542*I542)/J513*K513</f>
        <v>868.185</v>
      </c>
      <c r="K542" s="335" t="n">
        <f aca="false">H542-J542</f>
        <v>335.815</v>
      </c>
      <c r="L542" s="330"/>
      <c r="M542" s="262"/>
      <c r="N542" s="262" t="n">
        <v>446.04</v>
      </c>
      <c r="O542" s="262" t="n">
        <v>5.9</v>
      </c>
      <c r="P542" s="262" t="n">
        <v>670</v>
      </c>
      <c r="Q542" s="262" t="n">
        <v>602</v>
      </c>
      <c r="R542" s="331" t="n">
        <f aca="false">A542*F542</f>
        <v>2.62</v>
      </c>
    </row>
    <row r="543" s="1" customFormat="true" ht="12.75" hidden="false" customHeight="false" outlineLevel="0" collapsed="false">
      <c r="A543" s="262" t="n">
        <v>2</v>
      </c>
      <c r="B543" s="332" t="s">
        <v>6081</v>
      </c>
      <c r="C543" s="332" t="s">
        <v>1553</v>
      </c>
      <c r="D543" s="332" t="s">
        <v>6082</v>
      </c>
      <c r="E543" s="262"/>
      <c r="F543" s="331" t="n">
        <v>2</v>
      </c>
      <c r="G543" s="333" t="n">
        <v>1329</v>
      </c>
      <c r="H543" s="333" t="n">
        <f aca="false">A543*G543*(1-H513/100)</f>
        <v>2658</v>
      </c>
      <c r="I543" s="334" t="n">
        <v>886.032</v>
      </c>
      <c r="J543" s="334" t="n">
        <f aca="false">(A543*I543)/J513*K513</f>
        <v>1724.598</v>
      </c>
      <c r="K543" s="335" t="n">
        <f aca="false">H543-J543</f>
        <v>933.402</v>
      </c>
      <c r="L543" s="330"/>
      <c r="M543" s="262"/>
      <c r="N543" s="262" t="n">
        <v>886.032</v>
      </c>
      <c r="O543" s="262" t="n">
        <v>11.72</v>
      </c>
      <c r="P543" s="262" t="n">
        <v>1680</v>
      </c>
      <c r="Q543" s="262" t="n">
        <v>1329</v>
      </c>
      <c r="R543" s="331" t="n">
        <f aca="false">A543*F543</f>
        <v>4</v>
      </c>
    </row>
    <row r="544" s="1" customFormat="true" ht="12.75" hidden="false" customHeight="false" outlineLevel="0" collapsed="false">
      <c r="A544" s="262" t="n">
        <v>3</v>
      </c>
      <c r="B544" s="332" t="s">
        <v>6089</v>
      </c>
      <c r="C544" s="332" t="s">
        <v>1806</v>
      </c>
      <c r="D544" s="332" t="s">
        <v>6384</v>
      </c>
      <c r="E544" s="262"/>
      <c r="F544" s="331" t="n">
        <v>0.96</v>
      </c>
      <c r="G544" s="333" t="n">
        <v>868</v>
      </c>
      <c r="H544" s="333" t="n">
        <f aca="false">A544*G544*(1-H513/100)</f>
        <v>2604</v>
      </c>
      <c r="I544" s="334" t="n">
        <v>642.6</v>
      </c>
      <c r="J544" s="334" t="n">
        <f aca="false">(A544*I544)/J513*K513</f>
        <v>1876.1625</v>
      </c>
      <c r="K544" s="335" t="n">
        <f aca="false">H544-J544</f>
        <v>727.8375</v>
      </c>
      <c r="L544" s="330"/>
      <c r="M544" s="262"/>
      <c r="N544" s="262" t="n">
        <v>642.6</v>
      </c>
      <c r="O544" s="262" t="n">
        <v>8.5</v>
      </c>
      <c r="P544" s="262" t="n">
        <v>960</v>
      </c>
      <c r="Q544" s="262" t="n">
        <v>868</v>
      </c>
      <c r="R544" s="331" t="n">
        <f aca="false">A544*F544</f>
        <v>2.88</v>
      </c>
    </row>
    <row r="545" s="1" customFormat="true" ht="12.75" hidden="false" customHeight="false" outlineLevel="0" collapsed="false">
      <c r="A545" s="262" t="n">
        <v>8</v>
      </c>
      <c r="B545" s="332" t="s">
        <v>6105</v>
      </c>
      <c r="C545" s="332" t="s">
        <v>2077</v>
      </c>
      <c r="D545" s="332" t="s">
        <v>6385</v>
      </c>
      <c r="E545" s="262"/>
      <c r="F545" s="331" t="n">
        <v>0.86</v>
      </c>
      <c r="G545" s="333" t="n">
        <v>291</v>
      </c>
      <c r="H545" s="333" t="n">
        <f aca="false">A545*G545*(1-H513/100)</f>
        <v>2328</v>
      </c>
      <c r="I545" s="334" t="n">
        <v>215.46</v>
      </c>
      <c r="J545" s="334" t="n">
        <f aca="false">(A545*I545)/J513*K513</f>
        <v>1677.51</v>
      </c>
      <c r="K545" s="335" t="n">
        <f aca="false">H545-J545</f>
        <v>650.49</v>
      </c>
      <c r="L545" s="330"/>
      <c r="M545" s="262"/>
      <c r="N545" s="262" t="n">
        <v>215.46</v>
      </c>
      <c r="O545" s="262" t="n">
        <v>2.85</v>
      </c>
      <c r="P545" s="262" t="n">
        <v>320</v>
      </c>
      <c r="Q545" s="262" t="n">
        <v>291</v>
      </c>
      <c r="R545" s="331" t="n">
        <f aca="false">A545*F545</f>
        <v>6.88</v>
      </c>
    </row>
    <row r="546" s="1" customFormat="true" ht="12.75" hidden="false" customHeight="false" outlineLevel="0" collapsed="false">
      <c r="A546" s="262" t="n">
        <v>4</v>
      </c>
      <c r="B546" s="332" t="s">
        <v>5744</v>
      </c>
      <c r="C546" s="332" t="s">
        <v>2077</v>
      </c>
      <c r="D546" s="332" t="s">
        <v>1560</v>
      </c>
      <c r="E546" s="262"/>
      <c r="F546" s="331" t="n">
        <v>0.69</v>
      </c>
      <c r="G546" s="333" t="n">
        <v>482</v>
      </c>
      <c r="H546" s="333" t="n">
        <f aca="false">A546*G546*(1-H513/100)</f>
        <v>1928</v>
      </c>
      <c r="I546" s="334" t="n">
        <v>370.44</v>
      </c>
      <c r="J546" s="334" t="n">
        <f aca="false">(A546*I546)/J513*K513</f>
        <v>1442.07</v>
      </c>
      <c r="K546" s="335" t="n">
        <f aca="false">H546-J546</f>
        <v>485.93</v>
      </c>
      <c r="L546" s="330"/>
      <c r="M546" s="262"/>
      <c r="N546" s="262" t="n">
        <v>370.44</v>
      </c>
      <c r="O546" s="262" t="n">
        <v>4.9</v>
      </c>
      <c r="P546" s="262" t="n">
        <v>560</v>
      </c>
      <c r="Q546" s="262" t="n">
        <v>482</v>
      </c>
      <c r="R546" s="331" t="n">
        <f aca="false">A546*F546</f>
        <v>2.76</v>
      </c>
    </row>
    <row r="547" s="1" customFormat="true" ht="12.75" hidden="false" customHeight="false" outlineLevel="0" collapsed="false">
      <c r="A547" s="262" t="n">
        <v>4</v>
      </c>
      <c r="B547" s="332" t="s">
        <v>6115</v>
      </c>
      <c r="C547" s="332" t="s">
        <v>2077</v>
      </c>
      <c r="D547" s="332" t="s">
        <v>6386</v>
      </c>
      <c r="E547" s="262"/>
      <c r="F547" s="331"/>
      <c r="G547" s="333" t="n">
        <v>393</v>
      </c>
      <c r="H547" s="333" t="n">
        <f aca="false">A547*G547*(1-H513/100)</f>
        <v>1572</v>
      </c>
      <c r="I547" s="334" t="n">
        <v>302.4</v>
      </c>
      <c r="J547" s="334" t="n">
        <f aca="false">(A547*I547)/J513*K513</f>
        <v>1177.2</v>
      </c>
      <c r="K547" s="335" t="n">
        <f aca="false">H547-J547</f>
        <v>394.8</v>
      </c>
      <c r="L547" s="330"/>
      <c r="M547" s="262"/>
      <c r="N547" s="262" t="n">
        <v>302.4</v>
      </c>
      <c r="O547" s="262" t="n">
        <v>4</v>
      </c>
      <c r="P547" s="262" t="n">
        <v>450</v>
      </c>
      <c r="Q547" s="262" t="n">
        <v>393</v>
      </c>
      <c r="R547" s="331" t="n">
        <f aca="false">A547*F547</f>
        <v>0</v>
      </c>
    </row>
    <row r="548" s="1" customFormat="true" ht="12.75" hidden="false" customHeight="false" outlineLevel="0" collapsed="false">
      <c r="A548" s="262" t="n">
        <v>2</v>
      </c>
      <c r="B548" s="332" t="s">
        <v>6133</v>
      </c>
      <c r="C548" s="332" t="s">
        <v>1565</v>
      </c>
      <c r="D548" s="332" t="s">
        <v>6387</v>
      </c>
      <c r="E548" s="262"/>
      <c r="F548" s="331" t="n">
        <v>1.1</v>
      </c>
      <c r="G548" s="333" t="n">
        <v>885</v>
      </c>
      <c r="H548" s="333" t="n">
        <f aca="false">A548*G548*(1-H513/100)</f>
        <v>1770</v>
      </c>
      <c r="I548" s="334" t="n">
        <v>680.4</v>
      </c>
      <c r="J548" s="334" t="n">
        <f aca="false">(A548*I548)/J513*K513</f>
        <v>1324.35</v>
      </c>
      <c r="K548" s="335" t="n">
        <f aca="false">H548-J548</f>
        <v>445.65</v>
      </c>
      <c r="L548" s="330"/>
      <c r="M548" s="262"/>
      <c r="N548" s="262" t="n">
        <v>680.4</v>
      </c>
      <c r="O548" s="262" t="n">
        <v>9</v>
      </c>
      <c r="P548" s="262" t="n">
        <v>1020</v>
      </c>
      <c r="Q548" s="262" t="n">
        <v>885</v>
      </c>
      <c r="R548" s="331" t="n">
        <f aca="false">A548*F548</f>
        <v>2.2</v>
      </c>
    </row>
    <row r="549" s="1" customFormat="true" ht="12.75" hidden="false" customHeight="false" outlineLevel="0" collapsed="false">
      <c r="A549" s="262" t="n">
        <v>4</v>
      </c>
      <c r="B549" s="332" t="s">
        <v>6138</v>
      </c>
      <c r="C549" s="332" t="s">
        <v>2603</v>
      </c>
      <c r="D549" s="332" t="s">
        <v>6388</v>
      </c>
      <c r="E549" s="262"/>
      <c r="F549" s="331" t="n">
        <v>1.11</v>
      </c>
      <c r="G549" s="333" t="n">
        <v>794</v>
      </c>
      <c r="H549" s="333" t="n">
        <f aca="false">A549*G549*(1-H513/100)</f>
        <v>3176</v>
      </c>
      <c r="I549" s="334" t="n">
        <v>610.848</v>
      </c>
      <c r="J549" s="334" t="n">
        <f aca="false">(A549*I549)/J513*K513</f>
        <v>2377.944</v>
      </c>
      <c r="K549" s="335" t="n">
        <f aca="false">H549-J549</f>
        <v>798.056</v>
      </c>
      <c r="L549" s="330"/>
      <c r="M549" s="262"/>
      <c r="N549" s="262" t="n">
        <v>610.848</v>
      </c>
      <c r="O549" s="262" t="n">
        <v>8.08</v>
      </c>
      <c r="P549" s="262" t="n">
        <v>920</v>
      </c>
      <c r="Q549" s="262" t="n">
        <v>794</v>
      </c>
      <c r="R549" s="331" t="n">
        <f aca="false">A549*F549</f>
        <v>4.44</v>
      </c>
    </row>
    <row r="550" s="1" customFormat="true" ht="12.75" hidden="false" customHeight="false" outlineLevel="0" collapsed="false">
      <c r="A550" s="262" t="n">
        <v>3</v>
      </c>
      <c r="B550" s="332" t="s">
        <v>2979</v>
      </c>
      <c r="C550" s="332" t="s">
        <v>1570</v>
      </c>
      <c r="D550" s="332" t="s">
        <v>6389</v>
      </c>
      <c r="E550" s="262"/>
      <c r="F550" s="331" t="n">
        <v>1.16</v>
      </c>
      <c r="G550" s="333" t="n">
        <v>473</v>
      </c>
      <c r="H550" s="333" t="n">
        <f aca="false">A550*G550*(1-H513/100)</f>
        <v>1419</v>
      </c>
      <c r="I550" s="334" t="n">
        <v>378</v>
      </c>
      <c r="J550" s="334" t="n">
        <f aca="false">(A550*I550)/J513*K513</f>
        <v>1103.625</v>
      </c>
      <c r="K550" s="335" t="n">
        <f aca="false">H550-J550</f>
        <v>315.375</v>
      </c>
      <c r="L550" s="330"/>
      <c r="M550" s="262"/>
      <c r="N550" s="262" t="n">
        <v>378</v>
      </c>
      <c r="O550" s="262" t="n">
        <v>5</v>
      </c>
      <c r="P550" s="262" t="n">
        <v>680</v>
      </c>
      <c r="Q550" s="262" t="n">
        <v>473</v>
      </c>
      <c r="R550" s="331" t="n">
        <f aca="false">A550*F550</f>
        <v>3.48</v>
      </c>
    </row>
    <row r="551" s="1" customFormat="true" ht="12.75" hidden="false" customHeight="false" outlineLevel="0" collapsed="false">
      <c r="A551" s="336" t="n">
        <f aca="false">SUM(A514:A550)</f>
        <v>315</v>
      </c>
      <c r="B551" s="336" t="s">
        <v>377</v>
      </c>
      <c r="C551" s="336"/>
      <c r="D551" s="336"/>
      <c r="E551" s="336"/>
      <c r="F551" s="337" t="n">
        <f aca="false">R551</f>
        <v>116.49</v>
      </c>
      <c r="G551" s="338"/>
      <c r="H551" s="339" t="n">
        <f aca="false">SUM(H514:H550)</f>
        <v>73566.8824</v>
      </c>
      <c r="I551" s="340"/>
      <c r="J551" s="341" t="n">
        <f aca="false">SUM(J514:J550)</f>
        <v>51651.0125</v>
      </c>
      <c r="K551" s="335" t="n">
        <f aca="false">SUM(K514:K550)</f>
        <v>21915.8699</v>
      </c>
      <c r="L551" s="330"/>
      <c r="M551" s="262"/>
      <c r="N551" s="262"/>
      <c r="O551" s="262"/>
      <c r="P551" s="262"/>
      <c r="Q551" s="262"/>
      <c r="R551" s="331" t="n">
        <f aca="false">SUM(R514:R550)</f>
        <v>116.49</v>
      </c>
    </row>
    <row r="552" s="1" customFormat="true" ht="12.75" hidden="false" customHeight="false" outlineLevel="0" collapsed="false">
      <c r="A552" s="262"/>
      <c r="B552" s="272" t="s">
        <v>914</v>
      </c>
      <c r="C552" s="342"/>
      <c r="D552" s="342"/>
      <c r="E552" s="262"/>
      <c r="F552" s="262"/>
      <c r="G552" s="333"/>
      <c r="H552" s="343" t="n">
        <v>0</v>
      </c>
      <c r="I552" s="344" t="n">
        <f aca="false">K553/J553</f>
        <v>0.424306685178727</v>
      </c>
      <c r="J552" s="345"/>
      <c r="K552" s="335"/>
      <c r="L552" s="330"/>
      <c r="M552" s="262"/>
      <c r="N552" s="262"/>
      <c r="O552" s="262"/>
      <c r="P552" s="262"/>
      <c r="Q552" s="262"/>
      <c r="R552" s="331"/>
    </row>
    <row r="553" s="1" customFormat="true" ht="13.5" hidden="false" customHeight="false" outlineLevel="0" collapsed="false">
      <c r="A553" s="346"/>
      <c r="B553" s="346" t="s">
        <v>915</v>
      </c>
      <c r="C553" s="346"/>
      <c r="D553" s="346"/>
      <c r="E553" s="346"/>
      <c r="F553" s="347"/>
      <c r="G553" s="348"/>
      <c r="H553" s="349" t="n">
        <f aca="false">SUM(H551:H552)</f>
        <v>73566.8824</v>
      </c>
      <c r="I553" s="350" t="n">
        <f aca="false">K553/H553</f>
        <v>0.297904018561482</v>
      </c>
      <c r="J553" s="351" t="n">
        <f aca="false">SUM(J551:J552)</f>
        <v>51651.0125</v>
      </c>
      <c r="K553" s="352" t="n">
        <f aca="false">H553-J553</f>
        <v>21915.8699</v>
      </c>
      <c r="L553" s="330"/>
      <c r="M553" s="262"/>
      <c r="N553" s="262"/>
      <c r="O553" s="262"/>
      <c r="P553" s="262"/>
      <c r="Q553" s="262"/>
      <c r="R553" s="331"/>
    </row>
    <row r="554" customFormat="false" ht="13.5" hidden="false" customHeight="false" outlineLevel="0" collapsed="false"/>
    <row r="555" s="1" customFormat="true" ht="13.5" hidden="false" customHeight="false" outlineLevel="0" collapsed="false">
      <c r="A555" s="322"/>
      <c r="B555" s="323" t="s">
        <v>5895</v>
      </c>
      <c r="C555" s="324"/>
      <c r="D555" s="325" t="n">
        <v>42195</v>
      </c>
      <c r="E555" s="322"/>
      <c r="F555" s="322" t="s">
        <v>6390</v>
      </c>
      <c r="G555" s="324"/>
      <c r="H555" s="326" t="n">
        <v>0</v>
      </c>
      <c r="I555" s="327" t="s">
        <v>358</v>
      </c>
      <c r="J555" s="328" t="n">
        <v>56</v>
      </c>
      <c r="K555" s="329" t="n">
        <v>55.6</v>
      </c>
      <c r="L555" s="330"/>
      <c r="M555" s="262"/>
      <c r="N555" s="262"/>
      <c r="O555" s="262"/>
      <c r="P555" s="262"/>
      <c r="Q555" s="262"/>
      <c r="R555" s="331"/>
    </row>
    <row r="556" s="1" customFormat="true" ht="12.75" hidden="false" customHeight="false" outlineLevel="0" collapsed="false">
      <c r="A556" s="262" t="n">
        <v>4</v>
      </c>
      <c r="B556" s="332" t="s">
        <v>5970</v>
      </c>
      <c r="C556" s="332" t="s">
        <v>2696</v>
      </c>
      <c r="D556" s="332" t="s">
        <v>5971</v>
      </c>
      <c r="E556" s="262"/>
      <c r="F556" s="331" t="n">
        <v>0.16</v>
      </c>
      <c r="G556" s="333" t="n">
        <v>473.5584</v>
      </c>
      <c r="H556" s="333" t="n">
        <f aca="false">A556*G556*(1-H555/100)</f>
        <v>1894.2336</v>
      </c>
      <c r="I556" s="334" t="n">
        <v>350.784</v>
      </c>
      <c r="J556" s="334" t="n">
        <f aca="false">(A556*I556)/J555*K555</f>
        <v>1393.1136</v>
      </c>
      <c r="K556" s="335" t="n">
        <f aca="false">H556-J556</f>
        <v>501.12</v>
      </c>
      <c r="L556" s="330"/>
      <c r="M556" s="262"/>
      <c r="N556" s="262" t="n">
        <v>350.784</v>
      </c>
      <c r="O556" s="262" t="n">
        <v>4.64</v>
      </c>
      <c r="P556" s="262" t="n">
        <v>530</v>
      </c>
      <c r="Q556" s="262" t="n">
        <v>473.5584</v>
      </c>
      <c r="R556" s="331" t="n">
        <f aca="false">A556*F556</f>
        <v>0.64</v>
      </c>
    </row>
    <row r="557" s="1" customFormat="true" ht="12.75" hidden="false" customHeight="false" outlineLevel="0" collapsed="false">
      <c r="A557" s="262" t="n">
        <v>3</v>
      </c>
      <c r="B557" s="332" t="s">
        <v>6391</v>
      </c>
      <c r="C557" s="332" t="s">
        <v>2389</v>
      </c>
      <c r="D557" s="332" t="s">
        <v>3292</v>
      </c>
      <c r="E557" s="262"/>
      <c r="F557" s="331" t="n">
        <v>4.5</v>
      </c>
      <c r="G557" s="333" t="n">
        <v>1213.128</v>
      </c>
      <c r="H557" s="333" t="n">
        <f aca="false">A557*G557*(1-H555/100)</f>
        <v>3639.384</v>
      </c>
      <c r="I557" s="334" t="n">
        <v>673.96</v>
      </c>
      <c r="J557" s="334" t="n">
        <f aca="false">(A557*I557)/J555*K555</f>
        <v>2007.438</v>
      </c>
      <c r="K557" s="335" t="n">
        <f aca="false">H557-J557</f>
        <v>1631.946</v>
      </c>
      <c r="L557" s="330"/>
      <c r="M557" s="262"/>
      <c r="N557" s="262" t="n">
        <v>673.96</v>
      </c>
      <c r="O557" s="262" t="n">
        <v>8.3</v>
      </c>
      <c r="P557" s="262" t="n">
        <v>1680</v>
      </c>
      <c r="Q557" s="262" t="n">
        <v>1213.128</v>
      </c>
      <c r="R557" s="331" t="n">
        <f aca="false">A557*F557</f>
        <v>13.5</v>
      </c>
    </row>
    <row r="558" s="1" customFormat="true" ht="12.75" hidden="false" customHeight="false" outlineLevel="0" collapsed="false">
      <c r="A558" s="336" t="n">
        <f aca="false">SUM(A556:A557)</f>
        <v>7</v>
      </c>
      <c r="B558" s="336" t="s">
        <v>377</v>
      </c>
      <c r="C558" s="336"/>
      <c r="D558" s="336"/>
      <c r="E558" s="336"/>
      <c r="F558" s="337" t="n">
        <f aca="false">R558</f>
        <v>14.14</v>
      </c>
      <c r="G558" s="338"/>
      <c r="H558" s="339" t="n">
        <f aca="false">SUM(H556:H557)</f>
        <v>5533.6176</v>
      </c>
      <c r="I558" s="340"/>
      <c r="J558" s="341" t="n">
        <f aca="false">SUM(J556:J557)</f>
        <v>3400.5516</v>
      </c>
      <c r="K558" s="335" t="n">
        <f aca="false">SUM(K556:K557)</f>
        <v>2133.066</v>
      </c>
      <c r="L558" s="330"/>
      <c r="M558" s="262"/>
      <c r="N558" s="262"/>
      <c r="O558" s="262"/>
      <c r="P558" s="262"/>
      <c r="Q558" s="262"/>
      <c r="R558" s="331" t="n">
        <f aca="false">SUM(R556:R557)</f>
        <v>14.14</v>
      </c>
    </row>
    <row r="559" s="1" customFormat="true" ht="12.75" hidden="false" customHeight="false" outlineLevel="0" collapsed="false">
      <c r="A559" s="262"/>
      <c r="B559" s="272" t="s">
        <v>914</v>
      </c>
      <c r="C559" s="342"/>
      <c r="D559" s="342"/>
      <c r="E559" s="262"/>
      <c r="F559" s="262"/>
      <c r="G559" s="333"/>
      <c r="H559" s="343" t="n">
        <v>0</v>
      </c>
      <c r="I559" s="344" t="n">
        <f aca="false">K560/J560</f>
        <v>0.62727058751292</v>
      </c>
      <c r="J559" s="345"/>
      <c r="K559" s="335"/>
      <c r="L559" s="330"/>
      <c r="M559" s="262"/>
      <c r="N559" s="262"/>
      <c r="O559" s="262"/>
      <c r="P559" s="262"/>
      <c r="Q559" s="262"/>
      <c r="R559" s="331"/>
    </row>
    <row r="560" s="1" customFormat="true" ht="13.5" hidden="false" customHeight="false" outlineLevel="0" collapsed="false">
      <c r="A560" s="346"/>
      <c r="B560" s="346" t="s">
        <v>915</v>
      </c>
      <c r="C560" s="346"/>
      <c r="D560" s="346"/>
      <c r="E560" s="346"/>
      <c r="F560" s="347"/>
      <c r="G560" s="348"/>
      <c r="H560" s="349" t="n">
        <f aca="false">SUM(H558:H559)</f>
        <v>5533.6176</v>
      </c>
      <c r="I560" s="350" t="n">
        <f aca="false">K560/H560</f>
        <v>0.385474052272784</v>
      </c>
      <c r="J560" s="351" t="n">
        <f aca="false">SUM(J558:J559)</f>
        <v>3400.5516</v>
      </c>
      <c r="K560" s="352" t="n">
        <f aca="false">H560-J560</f>
        <v>2133.066</v>
      </c>
      <c r="L560" s="330"/>
      <c r="M560" s="262"/>
      <c r="N560" s="262"/>
      <c r="O560" s="262"/>
      <c r="P560" s="262"/>
      <c r="Q560" s="262"/>
      <c r="R560" s="331"/>
    </row>
    <row r="561" customFormat="false" ht="13.5" hidden="false" customHeight="false" outlineLevel="0" collapsed="false"/>
    <row r="562" s="1" customFormat="true" ht="13.5" hidden="false" customHeight="false" outlineLevel="0" collapsed="false">
      <c r="A562" s="322"/>
      <c r="B562" s="323" t="s">
        <v>5895</v>
      </c>
      <c r="C562" s="324"/>
      <c r="D562" s="325" t="n">
        <v>42200</v>
      </c>
      <c r="E562" s="322"/>
      <c r="F562" s="322" t="s">
        <v>6392</v>
      </c>
      <c r="G562" s="324"/>
      <c r="H562" s="326" t="n">
        <v>0</v>
      </c>
      <c r="I562" s="327" t="s">
        <v>358</v>
      </c>
      <c r="J562" s="328" t="n">
        <v>56</v>
      </c>
      <c r="K562" s="329" t="n">
        <v>55.6</v>
      </c>
      <c r="L562" s="330"/>
      <c r="M562" s="262"/>
      <c r="N562" s="262"/>
      <c r="O562" s="262"/>
      <c r="P562" s="262"/>
      <c r="Q562" s="262"/>
      <c r="R562" s="331"/>
    </row>
    <row r="563" s="1" customFormat="true" ht="12.75" hidden="false" customHeight="false" outlineLevel="0" collapsed="false">
      <c r="A563" s="262" t="n">
        <v>10</v>
      </c>
      <c r="B563" s="332" t="s">
        <v>1225</v>
      </c>
      <c r="C563" s="332" t="s">
        <v>830</v>
      </c>
      <c r="D563" s="332" t="s">
        <v>1226</v>
      </c>
      <c r="E563" s="262"/>
      <c r="F563" s="331" t="n">
        <v>4.1</v>
      </c>
      <c r="G563" s="333" t="n">
        <v>680.4</v>
      </c>
      <c r="H563" s="333" t="n">
        <f aca="false">A563*G563*(1-H562/100)</f>
        <v>6804</v>
      </c>
      <c r="I563" s="334" t="n">
        <v>453.6</v>
      </c>
      <c r="J563" s="334" t="n">
        <f aca="false">(A563*I563)/J562*K562</f>
        <v>4503.6</v>
      </c>
      <c r="K563" s="335" t="n">
        <f aca="false">H563-J563</f>
        <v>2300.4</v>
      </c>
      <c r="L563" s="330"/>
      <c r="M563" s="262"/>
      <c r="N563" s="262" t="n">
        <v>453.6</v>
      </c>
      <c r="O563" s="262" t="n">
        <v>6</v>
      </c>
      <c r="P563" s="262" t="n">
        <v>680.4</v>
      </c>
      <c r="Q563" s="262" t="n">
        <v>612.36</v>
      </c>
      <c r="R563" s="331" t="n">
        <f aca="false">A563*F563</f>
        <v>41</v>
      </c>
    </row>
    <row r="564" s="1" customFormat="true" ht="12.75" hidden="false" customHeight="false" outlineLevel="0" collapsed="false">
      <c r="A564" s="262" t="n">
        <v>5</v>
      </c>
      <c r="B564" s="332" t="s">
        <v>2795</v>
      </c>
      <c r="C564" s="332" t="s">
        <v>830</v>
      </c>
      <c r="D564" s="332" t="s">
        <v>6270</v>
      </c>
      <c r="E564" s="262"/>
      <c r="F564" s="331" t="n">
        <v>5.9</v>
      </c>
      <c r="G564" s="333" t="n">
        <v>1017.198</v>
      </c>
      <c r="H564" s="333" t="n">
        <f aca="false">A564*G564*(1-H562/100)</f>
        <v>5085.99</v>
      </c>
      <c r="I564" s="334" t="n">
        <v>678.132</v>
      </c>
      <c r="J564" s="334" t="n">
        <f aca="false">(A564*I564)/J562*K562</f>
        <v>3366.441</v>
      </c>
      <c r="K564" s="335" t="n">
        <f aca="false">H564-J564</f>
        <v>1719.549</v>
      </c>
      <c r="L564" s="330"/>
      <c r="M564" s="262"/>
      <c r="N564" s="262" t="n">
        <v>678.132</v>
      </c>
      <c r="O564" s="262" t="n">
        <v>8.97</v>
      </c>
      <c r="P564" s="262" t="n">
        <v>1017.198</v>
      </c>
      <c r="Q564" s="262" t="n">
        <v>915.4782</v>
      </c>
      <c r="R564" s="331" t="n">
        <f aca="false">A564*F564</f>
        <v>29.5</v>
      </c>
    </row>
    <row r="565" s="1" customFormat="true" ht="12.75" hidden="false" customHeight="false" outlineLevel="0" collapsed="false">
      <c r="A565" s="262" t="n">
        <v>1</v>
      </c>
      <c r="B565" s="332" t="n">
        <v>3088579</v>
      </c>
      <c r="C565" s="332" t="s">
        <v>6393</v>
      </c>
      <c r="D565" s="332" t="s">
        <v>6394</v>
      </c>
      <c r="E565" s="262"/>
      <c r="F565" s="331"/>
      <c r="G565" s="333" t="n">
        <v>5640</v>
      </c>
      <c r="H565" s="333" t="n">
        <f aca="false">A565*G565*(1-H562/100)</f>
        <v>5640</v>
      </c>
      <c r="I565" s="334" t="n">
        <v>3763.2</v>
      </c>
      <c r="J565" s="334" t="n">
        <f aca="false">(A565*I565)/J562*K562</f>
        <v>3736.32</v>
      </c>
      <c r="K565" s="335" t="n">
        <f aca="false">H565-J565</f>
        <v>1903.68</v>
      </c>
      <c r="L565" s="330"/>
      <c r="M565" s="262"/>
      <c r="N565" s="262" t="n">
        <v>3763.2</v>
      </c>
      <c r="O565" s="262" t="n">
        <v>48</v>
      </c>
      <c r="P565" s="262" t="n">
        <v>5640</v>
      </c>
      <c r="Q565" s="262" t="n">
        <v>5080.32</v>
      </c>
      <c r="R565" s="331" t="n">
        <f aca="false">A565*F565</f>
        <v>0</v>
      </c>
    </row>
    <row r="566" s="1" customFormat="true" ht="12.75" hidden="false" customHeight="false" outlineLevel="0" collapsed="false">
      <c r="A566" s="262" t="n">
        <v>25</v>
      </c>
      <c r="B566" s="332" t="s">
        <v>6004</v>
      </c>
      <c r="C566" s="332" t="s">
        <v>6005</v>
      </c>
      <c r="D566" s="332" t="s">
        <v>2817</v>
      </c>
      <c r="E566" s="262"/>
      <c r="F566" s="331" t="n">
        <v>0.03</v>
      </c>
      <c r="G566" s="333" t="n">
        <v>50</v>
      </c>
      <c r="H566" s="333" t="n">
        <f aca="false">A566*G566*(1-H562/100)</f>
        <v>1250</v>
      </c>
      <c r="I566" s="334" t="n">
        <v>29.4</v>
      </c>
      <c r="J566" s="334" t="n">
        <f aca="false">(A566*I566)/J562*K562</f>
        <v>729.75</v>
      </c>
      <c r="K566" s="335" t="n">
        <f aca="false">H566-J566</f>
        <v>520.25</v>
      </c>
      <c r="L566" s="330"/>
      <c r="M566" s="262"/>
      <c r="N566" s="262" t="n">
        <v>29.4</v>
      </c>
      <c r="O566" s="262" t="n">
        <v>0.35</v>
      </c>
      <c r="P566" s="262" t="n">
        <v>50</v>
      </c>
      <c r="Q566" s="262" t="n">
        <v>52.92</v>
      </c>
      <c r="R566" s="331" t="n">
        <f aca="false">A566*F566</f>
        <v>0.75</v>
      </c>
    </row>
    <row r="567" s="1" customFormat="true" ht="12.75" hidden="false" customHeight="false" outlineLevel="0" collapsed="false">
      <c r="A567" s="262" t="n">
        <v>15</v>
      </c>
      <c r="B567" s="332" t="s">
        <v>6007</v>
      </c>
      <c r="C567" s="332" t="s">
        <v>6005</v>
      </c>
      <c r="D567" s="332" t="s">
        <v>2398</v>
      </c>
      <c r="E567" s="262"/>
      <c r="F567" s="331" t="n">
        <v>0.03</v>
      </c>
      <c r="G567" s="333" t="n">
        <v>65</v>
      </c>
      <c r="H567" s="333" t="n">
        <f aca="false">A567*G567*(1-H562/100)</f>
        <v>975</v>
      </c>
      <c r="I567" s="334" t="n">
        <v>50.4</v>
      </c>
      <c r="J567" s="334" t="n">
        <f aca="false">(A567*I567)/J562*K562</f>
        <v>750.6</v>
      </c>
      <c r="K567" s="335" t="n">
        <f aca="false">H567-J567</f>
        <v>224.4</v>
      </c>
      <c r="L567" s="330"/>
      <c r="M567" s="262"/>
      <c r="N567" s="262" t="n">
        <v>50.4</v>
      </c>
      <c r="O567" s="262" t="n">
        <v>0.5</v>
      </c>
      <c r="P567" s="262" t="n">
        <v>65</v>
      </c>
      <c r="Q567" s="262" t="n">
        <v>65.52</v>
      </c>
      <c r="R567" s="331" t="n">
        <f aca="false">A567*F567</f>
        <v>0.45</v>
      </c>
    </row>
    <row r="568" s="1" customFormat="true" ht="12.75" hidden="false" customHeight="false" outlineLevel="0" collapsed="false">
      <c r="A568" s="262" t="n">
        <v>10</v>
      </c>
      <c r="B568" s="332" t="s">
        <v>6013</v>
      </c>
      <c r="C568" s="332" t="s">
        <v>6005</v>
      </c>
      <c r="D568" s="332" t="s">
        <v>1901</v>
      </c>
      <c r="E568" s="262"/>
      <c r="F568" s="331" t="n">
        <v>0.07</v>
      </c>
      <c r="G568" s="333" t="n">
        <v>80</v>
      </c>
      <c r="H568" s="333" t="n">
        <f aca="false">A568*G568*(1-H562/100)</f>
        <v>800</v>
      </c>
      <c r="I568" s="334" t="n">
        <v>41.552</v>
      </c>
      <c r="J568" s="334" t="n">
        <f aca="false">(A568*I568)/J562*K562</f>
        <v>412.552</v>
      </c>
      <c r="K568" s="335" t="n">
        <f aca="false">H568-J568</f>
        <v>387.448</v>
      </c>
      <c r="L568" s="330"/>
      <c r="M568" s="262"/>
      <c r="N568" s="262" t="n">
        <v>41.552</v>
      </c>
      <c r="O568" s="262" t="n">
        <v>0.53</v>
      </c>
      <c r="P568" s="262" t="n">
        <v>80</v>
      </c>
      <c r="Q568" s="262" t="n">
        <v>66.4832</v>
      </c>
      <c r="R568" s="331" t="n">
        <f aca="false">A568*F568</f>
        <v>0.7</v>
      </c>
    </row>
    <row r="569" s="1" customFormat="true" ht="12.75" hidden="false" customHeight="false" outlineLevel="0" collapsed="false">
      <c r="A569" s="262" t="n">
        <v>4</v>
      </c>
      <c r="B569" s="332" t="s">
        <v>4730</v>
      </c>
      <c r="C569" s="332" t="s">
        <v>1846</v>
      </c>
      <c r="D569" s="332" t="s">
        <v>4731</v>
      </c>
      <c r="E569" s="262"/>
      <c r="F569" s="331" t="n">
        <v>1.52</v>
      </c>
      <c r="G569" s="333" t="n">
        <v>820</v>
      </c>
      <c r="H569" s="333" t="n">
        <f aca="false">A569*G569*(1-H562/100)</f>
        <v>3280</v>
      </c>
      <c r="I569" s="334" t="n">
        <v>453.6</v>
      </c>
      <c r="J569" s="334" t="n">
        <f aca="false">(A569*I569)/J562*K562</f>
        <v>1801.44</v>
      </c>
      <c r="K569" s="335" t="n">
        <f aca="false">H569-J569</f>
        <v>1478.56</v>
      </c>
      <c r="L569" s="330"/>
      <c r="M569" s="262"/>
      <c r="N569" s="262" t="n">
        <v>453.6</v>
      </c>
      <c r="O569" s="262" t="n">
        <v>6</v>
      </c>
      <c r="P569" s="262" t="n">
        <v>820</v>
      </c>
      <c r="Q569" s="262" t="n">
        <v>590</v>
      </c>
      <c r="R569" s="331" t="n">
        <f aca="false">A569*F569</f>
        <v>6.08</v>
      </c>
    </row>
    <row r="570" s="1" customFormat="true" ht="12.75" hidden="false" customHeight="false" outlineLevel="0" collapsed="false">
      <c r="A570" s="262" t="n">
        <v>10</v>
      </c>
      <c r="B570" s="332" t="s">
        <v>6395</v>
      </c>
      <c r="C570" s="332" t="s">
        <v>6182</v>
      </c>
      <c r="D570" s="332" t="s">
        <v>6396</v>
      </c>
      <c r="E570" s="262"/>
      <c r="F570" s="331" t="n">
        <v>0.3</v>
      </c>
      <c r="G570" s="333" t="n">
        <v>370</v>
      </c>
      <c r="H570" s="333" t="n">
        <f aca="false">A570*G570*(1-H562/100)</f>
        <v>3700</v>
      </c>
      <c r="I570" s="334" t="n">
        <v>185.22</v>
      </c>
      <c r="J570" s="334" t="n">
        <f aca="false">(A570*I570)/J562*K562</f>
        <v>1838.97</v>
      </c>
      <c r="K570" s="335" t="n">
        <f aca="false">H570-J570</f>
        <v>1861.03</v>
      </c>
      <c r="L570" s="330"/>
      <c r="M570" s="262"/>
      <c r="N570" s="262" t="n">
        <v>185.22</v>
      </c>
      <c r="O570" s="262" t="n">
        <v>2.45</v>
      </c>
      <c r="P570" s="262" t="n">
        <v>370</v>
      </c>
      <c r="Q570" s="262" t="n">
        <v>241</v>
      </c>
      <c r="R570" s="331" t="n">
        <f aca="false">A570*F570</f>
        <v>3</v>
      </c>
    </row>
    <row r="571" s="1" customFormat="true" ht="12.75" hidden="false" customHeight="false" outlineLevel="0" collapsed="false">
      <c r="A571" s="336" t="n">
        <f aca="false">SUM(A563:A570)</f>
        <v>80</v>
      </c>
      <c r="B571" s="336" t="s">
        <v>377</v>
      </c>
      <c r="C571" s="336"/>
      <c r="D571" s="336"/>
      <c r="E571" s="336"/>
      <c r="F571" s="337" t="n">
        <f aca="false">R571</f>
        <v>81.48</v>
      </c>
      <c r="G571" s="338"/>
      <c r="H571" s="339" t="n">
        <f aca="false">SUM(H563:H570)</f>
        <v>27534.99</v>
      </c>
      <c r="I571" s="340"/>
      <c r="J571" s="341" t="n">
        <f aca="false">SUM(J563:J570)</f>
        <v>17139.673</v>
      </c>
      <c r="K571" s="335" t="n">
        <f aca="false">SUM(K563:K570)</f>
        <v>10395.317</v>
      </c>
      <c r="L571" s="330"/>
      <c r="M571" s="262"/>
      <c r="N571" s="262"/>
      <c r="O571" s="262"/>
      <c r="P571" s="262"/>
      <c r="Q571" s="262"/>
      <c r="R571" s="331" t="n">
        <f aca="false">SUM(R563:R570)</f>
        <v>81.48</v>
      </c>
    </row>
    <row r="572" s="1" customFormat="true" ht="12.75" hidden="false" customHeight="false" outlineLevel="0" collapsed="false">
      <c r="A572" s="262"/>
      <c r="B572" s="272" t="s">
        <v>914</v>
      </c>
      <c r="C572" s="342"/>
      <c r="D572" s="342"/>
      <c r="E572" s="262"/>
      <c r="F572" s="262"/>
      <c r="G572" s="333"/>
      <c r="H572" s="343" t="n">
        <v>0</v>
      </c>
      <c r="I572" s="344" t="n">
        <f aca="false">K573/J573</f>
        <v>0.606506145128906</v>
      </c>
      <c r="J572" s="345"/>
      <c r="K572" s="335"/>
      <c r="L572" s="330"/>
      <c r="M572" s="262"/>
      <c r="N572" s="262"/>
      <c r="O572" s="262"/>
      <c r="P572" s="262"/>
      <c r="Q572" s="262"/>
      <c r="R572" s="331"/>
    </row>
    <row r="573" s="1" customFormat="true" ht="13.5" hidden="false" customHeight="false" outlineLevel="0" collapsed="false">
      <c r="A573" s="346"/>
      <c r="B573" s="346" t="s">
        <v>915</v>
      </c>
      <c r="C573" s="346"/>
      <c r="D573" s="346"/>
      <c r="E573" s="346"/>
      <c r="F573" s="347"/>
      <c r="G573" s="348"/>
      <c r="H573" s="349" t="n">
        <f aca="false">SUM(H571:H572)</f>
        <v>27534.99</v>
      </c>
      <c r="I573" s="350" t="n">
        <f aca="false">K573/H573</f>
        <v>0.377531170339993</v>
      </c>
      <c r="J573" s="351" t="n">
        <f aca="false">SUM(J571:J572)</f>
        <v>17139.673</v>
      </c>
      <c r="K573" s="352" t="n">
        <f aca="false">H573-J573</f>
        <v>10395.317</v>
      </c>
      <c r="L573" s="330"/>
      <c r="M573" s="262"/>
      <c r="N573" s="262"/>
      <c r="O573" s="262"/>
      <c r="P573" s="262"/>
      <c r="Q573" s="262"/>
      <c r="R573" s="331"/>
    </row>
    <row r="574" customFormat="false" ht="13.5" hidden="false" customHeight="false" outlineLevel="0" collapsed="false"/>
    <row r="575" s="1" customFormat="true" ht="13.5" hidden="false" customHeight="false" outlineLevel="0" collapsed="false">
      <c r="A575" s="322"/>
      <c r="B575" s="323" t="s">
        <v>5895</v>
      </c>
      <c r="C575" s="324"/>
      <c r="D575" s="325" t="n">
        <v>42201</v>
      </c>
      <c r="E575" s="322"/>
      <c r="F575" s="322" t="s">
        <v>6397</v>
      </c>
      <c r="G575" s="324"/>
      <c r="H575" s="326" t="n">
        <v>0</v>
      </c>
      <c r="I575" s="327" t="s">
        <v>358</v>
      </c>
      <c r="J575" s="328" t="n">
        <v>56</v>
      </c>
      <c r="K575" s="329" t="n">
        <v>55.6</v>
      </c>
      <c r="L575" s="330"/>
      <c r="M575" s="262"/>
      <c r="N575" s="262"/>
      <c r="O575" s="262"/>
      <c r="P575" s="262"/>
      <c r="Q575" s="262"/>
      <c r="R575" s="331"/>
    </row>
    <row r="576" s="1" customFormat="true" ht="12.75" hidden="false" customHeight="false" outlineLevel="0" collapsed="false">
      <c r="A576" s="262" t="n">
        <v>20</v>
      </c>
      <c r="B576" s="332" t="s">
        <v>1175</v>
      </c>
      <c r="C576" s="332" t="s">
        <v>819</v>
      </c>
      <c r="D576" s="353"/>
      <c r="E576" s="262"/>
      <c r="F576" s="331" t="n">
        <v>4.6</v>
      </c>
      <c r="G576" s="333" t="n">
        <v>1059.058</v>
      </c>
      <c r="H576" s="333" t="n">
        <f aca="false">A576*G576*(1-H575/100)</f>
        <v>21181.16</v>
      </c>
      <c r="I576" s="334" t="n">
        <v>920.92</v>
      </c>
      <c r="J576" s="334" t="n">
        <f aca="false">(A576*I576)/J575*K575</f>
        <v>18286.84</v>
      </c>
      <c r="K576" s="335" t="n">
        <f aca="false">H576-J576</f>
        <v>2894.32</v>
      </c>
      <c r="L576" s="330"/>
      <c r="M576" s="262"/>
      <c r="N576" s="262" t="n">
        <v>920.92</v>
      </c>
      <c r="O576" s="262" t="n">
        <v>12.65</v>
      </c>
      <c r="P576" s="262" t="n">
        <v>1381.38</v>
      </c>
      <c r="Q576" s="262" t="n">
        <v>1059.058</v>
      </c>
      <c r="R576" s="331" t="n">
        <f aca="false">A576*F576</f>
        <v>92</v>
      </c>
    </row>
    <row r="577" s="1" customFormat="true" ht="12.75" hidden="false" customHeight="false" outlineLevel="0" collapsed="false">
      <c r="A577" s="336" t="n">
        <f aca="false">SUM(A576:A576)</f>
        <v>20</v>
      </c>
      <c r="B577" s="336" t="s">
        <v>377</v>
      </c>
      <c r="C577" s="336"/>
      <c r="D577" s="336"/>
      <c r="E577" s="336"/>
      <c r="F577" s="337" t="n">
        <f aca="false">R577</f>
        <v>92</v>
      </c>
      <c r="G577" s="338"/>
      <c r="H577" s="339" t="n">
        <f aca="false">SUM(H576:H576)</f>
        <v>21181.16</v>
      </c>
      <c r="I577" s="340"/>
      <c r="J577" s="341" t="n">
        <f aca="false">SUM(J576:J576)</f>
        <v>18286.84</v>
      </c>
      <c r="K577" s="335" t="n">
        <f aca="false">SUM(K576:K576)</f>
        <v>2894.32</v>
      </c>
      <c r="L577" s="330"/>
      <c r="M577" s="262"/>
      <c r="N577" s="262"/>
      <c r="O577" s="262"/>
      <c r="P577" s="262"/>
      <c r="Q577" s="262"/>
      <c r="R577" s="331" t="n">
        <f aca="false">SUM(R576:R576)</f>
        <v>92</v>
      </c>
    </row>
    <row r="578" s="1" customFormat="true" ht="12.75" hidden="false" customHeight="false" outlineLevel="0" collapsed="false">
      <c r="A578" s="262"/>
      <c r="B578" s="272" t="s">
        <v>914</v>
      </c>
      <c r="C578" s="342"/>
      <c r="D578" s="342"/>
      <c r="E578" s="262"/>
      <c r="F578" s="262"/>
      <c r="G578" s="333"/>
      <c r="H578" s="343" t="n">
        <v>0</v>
      </c>
      <c r="I578" s="344" t="n">
        <f aca="false">K579/J579</f>
        <v>0.158273381294964</v>
      </c>
      <c r="J578" s="345"/>
      <c r="K578" s="335"/>
      <c r="L578" s="330"/>
      <c r="M578" s="262"/>
      <c r="N578" s="262"/>
      <c r="O578" s="262"/>
      <c r="P578" s="262"/>
      <c r="Q578" s="262"/>
      <c r="R578" s="331"/>
    </row>
    <row r="579" s="1" customFormat="true" ht="13.5" hidden="false" customHeight="false" outlineLevel="0" collapsed="false">
      <c r="A579" s="346"/>
      <c r="B579" s="346" t="s">
        <v>915</v>
      </c>
      <c r="C579" s="346"/>
      <c r="D579" s="346"/>
      <c r="E579" s="346"/>
      <c r="F579" s="347"/>
      <c r="G579" s="348"/>
      <c r="H579" s="349" t="n">
        <f aca="false">SUM(H577:H578)</f>
        <v>21181.16</v>
      </c>
      <c r="I579" s="350" t="n">
        <f aca="false">K579/H579</f>
        <v>0.136645962732919</v>
      </c>
      <c r="J579" s="351" t="n">
        <f aca="false">SUM(J577:J578)</f>
        <v>18286.84</v>
      </c>
      <c r="K579" s="352" t="n">
        <f aca="false">H579-J579</f>
        <v>2894.32</v>
      </c>
      <c r="L579" s="330"/>
      <c r="M579" s="262"/>
      <c r="N579" s="262"/>
      <c r="O579" s="262"/>
      <c r="P579" s="262"/>
      <c r="Q579" s="262"/>
      <c r="R579" s="331"/>
    </row>
    <row r="580" customFormat="false" ht="13.5" hidden="false" customHeight="false" outlineLevel="0" collapsed="false"/>
    <row r="581" s="1" customFormat="true" ht="13.5" hidden="false" customHeight="false" outlineLevel="0" collapsed="false">
      <c r="A581" s="322"/>
      <c r="B581" s="323" t="s">
        <v>6212</v>
      </c>
      <c r="C581" s="324"/>
      <c r="D581" s="325" t="n">
        <v>42213</v>
      </c>
      <c r="E581" s="322"/>
      <c r="F581" s="322" t="s">
        <v>6398</v>
      </c>
      <c r="G581" s="324"/>
      <c r="H581" s="326" t="n">
        <v>0</v>
      </c>
      <c r="I581" s="327" t="s">
        <v>358</v>
      </c>
      <c r="J581" s="328" t="n">
        <v>58</v>
      </c>
      <c r="K581" s="329" t="n">
        <v>57</v>
      </c>
      <c r="L581" s="330"/>
      <c r="M581" s="262"/>
      <c r="N581" s="262"/>
      <c r="O581" s="262"/>
      <c r="P581" s="262"/>
      <c r="Q581" s="262"/>
      <c r="R581" s="331"/>
    </row>
    <row r="582" s="1" customFormat="true" ht="12.75" hidden="false" customHeight="false" outlineLevel="0" collapsed="false">
      <c r="A582" s="262" t="n">
        <v>20</v>
      </c>
      <c r="B582" s="332" t="s">
        <v>774</v>
      </c>
      <c r="C582" s="332" t="s">
        <v>775</v>
      </c>
      <c r="D582" s="332" t="s">
        <v>1233</v>
      </c>
      <c r="E582" s="262"/>
      <c r="F582" s="331" t="n">
        <v>1.5</v>
      </c>
      <c r="G582" s="333" t="n">
        <v>520.5407</v>
      </c>
      <c r="H582" s="333" t="n">
        <f aca="false">A582*G582*(1-H581/100)</f>
        <v>10410.814</v>
      </c>
      <c r="I582" s="334" t="n">
        <v>371.8148</v>
      </c>
      <c r="J582" s="334" t="n">
        <f aca="false">(A582*I582)/J581*K581</f>
        <v>7308.084</v>
      </c>
      <c r="K582" s="335" t="n">
        <f aca="false">H582-J582</f>
        <v>3102.73</v>
      </c>
      <c r="L582" s="330"/>
      <c r="M582" s="262"/>
      <c r="N582" s="262" t="n">
        <v>371.8148</v>
      </c>
      <c r="O582" s="262" t="n">
        <v>4.82</v>
      </c>
      <c r="P582" s="262" t="n">
        <v>550</v>
      </c>
      <c r="Q582" s="262" t="n">
        <v>520.5407</v>
      </c>
      <c r="R582" s="331" t="n">
        <f aca="false">A582*F582</f>
        <v>30</v>
      </c>
    </row>
    <row r="583" s="1" customFormat="true" ht="12.75" hidden="false" customHeight="false" outlineLevel="0" collapsed="false">
      <c r="A583" s="262" t="n">
        <v>10</v>
      </c>
      <c r="B583" s="332" t="s">
        <v>1337</v>
      </c>
      <c r="C583" s="332" t="s">
        <v>786</v>
      </c>
      <c r="D583" s="332" t="s">
        <v>5905</v>
      </c>
      <c r="E583" s="262"/>
      <c r="F583" s="331" t="n">
        <v>5.6</v>
      </c>
      <c r="G583" s="333" t="n">
        <v>875.0924</v>
      </c>
      <c r="H583" s="333" t="n">
        <f aca="false">A583*G583*(1-H581/100)</f>
        <v>8750.924</v>
      </c>
      <c r="I583" s="334" t="n">
        <v>673.148</v>
      </c>
      <c r="J583" s="334" t="n">
        <f aca="false">(A583*I583)/J581*K581</f>
        <v>6615.42</v>
      </c>
      <c r="K583" s="335" t="n">
        <f aca="false">H583-J583</f>
        <v>2135.504</v>
      </c>
      <c r="L583" s="330"/>
      <c r="M583" s="262"/>
      <c r="N583" s="262" t="n">
        <v>673.148</v>
      </c>
      <c r="O583" s="262" t="n">
        <v>8.29</v>
      </c>
      <c r="P583" s="262" t="n">
        <v>1010</v>
      </c>
      <c r="Q583" s="262" t="n">
        <v>875.0924</v>
      </c>
      <c r="R583" s="331" t="n">
        <f aca="false">A583*F583</f>
        <v>56</v>
      </c>
    </row>
    <row r="584" s="1" customFormat="true" ht="12.75" hidden="false" customHeight="false" outlineLevel="0" collapsed="false">
      <c r="A584" s="262" t="n">
        <v>4</v>
      </c>
      <c r="B584" s="332" t="s">
        <v>2722</v>
      </c>
      <c r="C584" s="332" t="s">
        <v>2723</v>
      </c>
      <c r="D584" s="332" t="s">
        <v>2724</v>
      </c>
      <c r="E584" s="262"/>
      <c r="F584" s="331" t="n">
        <v>1.85</v>
      </c>
      <c r="G584" s="333" t="n">
        <v>422.82</v>
      </c>
      <c r="H584" s="333" t="n">
        <f aca="false">A584*G584*(1-H581/100)</f>
        <v>1691.28</v>
      </c>
      <c r="I584" s="334" t="n">
        <v>313.2</v>
      </c>
      <c r="J584" s="334" t="n">
        <f aca="false">(A584*I584)/J581*K581</f>
        <v>1231.2</v>
      </c>
      <c r="K584" s="335" t="n">
        <f aca="false">H584-J584</f>
        <v>460.08</v>
      </c>
      <c r="L584" s="330"/>
      <c r="M584" s="262"/>
      <c r="N584" s="262" t="n">
        <v>313.2</v>
      </c>
      <c r="O584" s="262" t="n">
        <v>4</v>
      </c>
      <c r="P584" s="262" t="n">
        <v>470</v>
      </c>
      <c r="Q584" s="262" t="n">
        <v>422.82</v>
      </c>
      <c r="R584" s="331" t="n">
        <f aca="false">A584*F584</f>
        <v>7.4</v>
      </c>
    </row>
    <row r="585" s="1" customFormat="true" ht="12.75" hidden="false" customHeight="false" outlineLevel="0" collapsed="false">
      <c r="A585" s="262" t="n">
        <v>20</v>
      </c>
      <c r="B585" s="332" t="s">
        <v>1196</v>
      </c>
      <c r="C585" s="332" t="s">
        <v>830</v>
      </c>
      <c r="D585" s="332" t="s">
        <v>1197</v>
      </c>
      <c r="E585" s="262"/>
      <c r="F585" s="331" t="n">
        <v>1.2</v>
      </c>
      <c r="G585" s="333" t="n">
        <v>216.9664</v>
      </c>
      <c r="H585" s="333" t="n">
        <f aca="false">A585*G585*(1-H581/100)</f>
        <v>4339.328</v>
      </c>
      <c r="I585" s="334" t="n">
        <v>135.604</v>
      </c>
      <c r="J585" s="334" t="n">
        <f aca="false">(A585*I585)/J581*K581</f>
        <v>2665.32</v>
      </c>
      <c r="K585" s="335" t="n">
        <f aca="false">H585-J585</f>
        <v>1674.008</v>
      </c>
      <c r="L585" s="330"/>
      <c r="M585" s="262"/>
      <c r="N585" s="262" t="n">
        <v>135.604</v>
      </c>
      <c r="O585" s="262" t="n">
        <v>1.67</v>
      </c>
      <c r="P585" s="262" t="n">
        <v>203.406</v>
      </c>
      <c r="Q585" s="262" t="n">
        <v>216.9664</v>
      </c>
      <c r="R585" s="331" t="n">
        <f aca="false">A585*F585</f>
        <v>24</v>
      </c>
    </row>
    <row r="586" s="1" customFormat="true" ht="12.75" hidden="false" customHeight="false" outlineLevel="0" collapsed="false">
      <c r="A586" s="262" t="n">
        <v>10</v>
      </c>
      <c r="B586" s="332" t="s">
        <v>1169</v>
      </c>
      <c r="C586" s="332" t="s">
        <v>874</v>
      </c>
      <c r="D586" s="332" t="s">
        <v>875</v>
      </c>
      <c r="E586" s="262"/>
      <c r="F586" s="331" t="n">
        <v>0.25</v>
      </c>
      <c r="G586" s="333" t="n">
        <v>95.004</v>
      </c>
      <c r="H586" s="333" t="n">
        <f aca="false">A586*G586*(1-H581/100)</f>
        <v>950.04</v>
      </c>
      <c r="I586" s="334" t="n">
        <v>73.08</v>
      </c>
      <c r="J586" s="334" t="n">
        <f aca="false">(A586*I586)/J581*K581</f>
        <v>718.2</v>
      </c>
      <c r="K586" s="335" t="n">
        <f aca="false">H586-J586</f>
        <v>231.84</v>
      </c>
      <c r="L586" s="330"/>
      <c r="M586" s="262"/>
      <c r="N586" s="262" t="n">
        <v>73.08</v>
      </c>
      <c r="O586" s="262" t="n">
        <v>0.9</v>
      </c>
      <c r="P586" s="262" t="n">
        <v>109.62</v>
      </c>
      <c r="Q586" s="262" t="n">
        <v>95.004</v>
      </c>
      <c r="R586" s="331" t="n">
        <f aca="false">A586*F586</f>
        <v>2.5</v>
      </c>
    </row>
    <row r="587" s="1" customFormat="true" ht="12.75" hidden="false" customHeight="false" outlineLevel="0" collapsed="false">
      <c r="A587" s="262" t="n">
        <v>24</v>
      </c>
      <c r="B587" s="332" t="s">
        <v>6399</v>
      </c>
      <c r="C587" s="332" t="s">
        <v>6400</v>
      </c>
      <c r="D587" s="332" t="s">
        <v>856</v>
      </c>
      <c r="E587" s="262"/>
      <c r="F587" s="331" t="n">
        <v>0.4</v>
      </c>
      <c r="G587" s="333" t="n">
        <v>180</v>
      </c>
      <c r="H587" s="333" t="n">
        <f aca="false">A587*G587*(1-H581/100)</f>
        <v>4320</v>
      </c>
      <c r="I587" s="334" t="n">
        <v>133.11</v>
      </c>
      <c r="J587" s="334" t="n">
        <f aca="false">(A587*I587)/J581*K581</f>
        <v>3139.56</v>
      </c>
      <c r="K587" s="335" t="n">
        <f aca="false">H587-J587</f>
        <v>1180.44</v>
      </c>
      <c r="L587" s="330"/>
      <c r="M587" s="262"/>
      <c r="N587" s="262" t="n">
        <v>133.11</v>
      </c>
      <c r="O587" s="262" t="n">
        <v>1.7</v>
      </c>
      <c r="P587" s="262"/>
      <c r="Q587" s="262" t="n">
        <v>180</v>
      </c>
      <c r="R587" s="331" t="n">
        <f aca="false">A587*F587</f>
        <v>9.6</v>
      </c>
    </row>
    <row r="588" s="1" customFormat="true" ht="12.75" hidden="false" customHeight="false" outlineLevel="0" collapsed="false">
      <c r="A588" s="262" t="n">
        <v>12</v>
      </c>
      <c r="B588" s="332" t="s">
        <v>4968</v>
      </c>
      <c r="C588" s="332" t="s">
        <v>3234</v>
      </c>
      <c r="D588" s="332" t="s">
        <v>6280</v>
      </c>
      <c r="E588" s="262"/>
      <c r="F588" s="331" t="n">
        <v>0.6</v>
      </c>
      <c r="G588" s="333" t="n">
        <v>428</v>
      </c>
      <c r="H588" s="333" t="n">
        <f aca="false">A588*G588*(1-H581/100)</f>
        <v>5136</v>
      </c>
      <c r="I588" s="334" t="n">
        <v>328.86</v>
      </c>
      <c r="J588" s="334" t="n">
        <f aca="false">(A588*I588)/J581*K581</f>
        <v>3878.28</v>
      </c>
      <c r="K588" s="335" t="n">
        <f aca="false">H588-J588</f>
        <v>1257.72</v>
      </c>
      <c r="L588" s="330"/>
      <c r="M588" s="262"/>
      <c r="N588" s="262" t="n">
        <v>328.86</v>
      </c>
      <c r="O588" s="262" t="n">
        <v>4.2</v>
      </c>
      <c r="P588" s="262" t="n">
        <v>490</v>
      </c>
      <c r="Q588" s="262" t="n">
        <v>428</v>
      </c>
      <c r="R588" s="331" t="n">
        <f aca="false">A588*F588</f>
        <v>7.2</v>
      </c>
    </row>
    <row r="589" s="1" customFormat="true" ht="12.75" hidden="false" customHeight="false" outlineLevel="0" collapsed="false">
      <c r="A589" s="262" t="n">
        <v>4</v>
      </c>
      <c r="B589" s="332" t="s">
        <v>4493</v>
      </c>
      <c r="C589" s="332" t="s">
        <v>3234</v>
      </c>
      <c r="D589" s="332" t="s">
        <v>1145</v>
      </c>
      <c r="E589" s="262"/>
      <c r="F589" s="331" t="n">
        <v>0.76</v>
      </c>
      <c r="G589" s="333" t="n">
        <v>596</v>
      </c>
      <c r="H589" s="333" t="n">
        <f aca="false">A589*G589*(1-H581/100)</f>
        <v>2384</v>
      </c>
      <c r="I589" s="334" t="n">
        <v>458.838</v>
      </c>
      <c r="J589" s="334" t="n">
        <f aca="false">(A589*I589)/J581*K581</f>
        <v>1803.708</v>
      </c>
      <c r="K589" s="335" t="n">
        <f aca="false">H589-J589</f>
        <v>580.292</v>
      </c>
      <c r="L589" s="330"/>
      <c r="M589" s="262"/>
      <c r="N589" s="262" t="n">
        <v>458.838</v>
      </c>
      <c r="O589" s="262" t="n">
        <v>5.86</v>
      </c>
      <c r="P589" s="262" t="n">
        <v>690</v>
      </c>
      <c r="Q589" s="262" t="n">
        <v>596</v>
      </c>
      <c r="R589" s="331" t="n">
        <f aca="false">A589*F589</f>
        <v>3.04</v>
      </c>
    </row>
    <row r="590" s="1" customFormat="true" ht="12.75" hidden="false" customHeight="false" outlineLevel="0" collapsed="false">
      <c r="A590" s="262" t="n">
        <v>6</v>
      </c>
      <c r="B590" s="332" t="s">
        <v>4290</v>
      </c>
      <c r="C590" s="332" t="s">
        <v>4291</v>
      </c>
      <c r="D590" s="332" t="s">
        <v>6300</v>
      </c>
      <c r="E590" s="262"/>
      <c r="F590" s="331" t="n">
        <v>0.65</v>
      </c>
      <c r="G590" s="333" t="n">
        <v>536</v>
      </c>
      <c r="H590" s="333" t="n">
        <f aca="false">A590*G590*(1-H581/100)</f>
        <v>3216</v>
      </c>
      <c r="I590" s="334" t="n">
        <v>391.5</v>
      </c>
      <c r="J590" s="334" t="n">
        <f aca="false">(A590*I590)/J581*K581</f>
        <v>2308.5</v>
      </c>
      <c r="K590" s="335" t="n">
        <f aca="false">H590-J590</f>
        <v>907.5</v>
      </c>
      <c r="L590" s="330"/>
      <c r="M590" s="262"/>
      <c r="N590" s="262" t="n">
        <v>391.5</v>
      </c>
      <c r="O590" s="262" t="n">
        <v>5</v>
      </c>
      <c r="P590" s="262" t="n">
        <v>590</v>
      </c>
      <c r="Q590" s="262" t="n">
        <v>536</v>
      </c>
      <c r="R590" s="331" t="n">
        <f aca="false">A590*F590</f>
        <v>3.9</v>
      </c>
    </row>
    <row r="591" s="1" customFormat="true" ht="12.75" hidden="false" customHeight="false" outlineLevel="0" collapsed="false">
      <c r="A591" s="262" t="n">
        <v>6</v>
      </c>
      <c r="B591" s="332" t="s">
        <v>6077</v>
      </c>
      <c r="C591" s="332" t="s">
        <v>3231</v>
      </c>
      <c r="D591" s="332" t="s">
        <v>6401</v>
      </c>
      <c r="E591" s="262"/>
      <c r="F591" s="331" t="n">
        <v>0.75</v>
      </c>
      <c r="G591" s="333" t="n">
        <v>619</v>
      </c>
      <c r="H591" s="333" t="n">
        <f aca="false">A591*G591*(1-H581/100)</f>
        <v>3714</v>
      </c>
      <c r="I591" s="334" t="n">
        <v>458.838</v>
      </c>
      <c r="J591" s="334" t="n">
        <f aca="false">(A591*I591)/J581*K581</f>
        <v>2705.562</v>
      </c>
      <c r="K591" s="335" t="n">
        <f aca="false">H591-J591</f>
        <v>1008.438</v>
      </c>
      <c r="L591" s="330"/>
      <c r="M591" s="262"/>
      <c r="N591" s="262" t="n">
        <v>458.838</v>
      </c>
      <c r="O591" s="262" t="n">
        <v>5.86</v>
      </c>
      <c r="P591" s="262" t="n">
        <v>690</v>
      </c>
      <c r="Q591" s="262" t="n">
        <v>619</v>
      </c>
      <c r="R591" s="331" t="n">
        <f aca="false">A591*F591</f>
        <v>4.5</v>
      </c>
    </row>
    <row r="592" s="1" customFormat="true" ht="12.75" hidden="false" customHeight="false" outlineLevel="0" collapsed="false">
      <c r="A592" s="262" t="n">
        <v>2</v>
      </c>
      <c r="B592" s="332" t="s">
        <v>6086</v>
      </c>
      <c r="C592" s="332" t="s">
        <v>1553</v>
      </c>
      <c r="D592" s="332" t="s">
        <v>6087</v>
      </c>
      <c r="E592" s="262"/>
      <c r="F592" s="331" t="n">
        <v>4.08</v>
      </c>
      <c r="G592" s="333" t="n">
        <v>2020</v>
      </c>
      <c r="H592" s="333" t="n">
        <f aca="false">A592*G592*(1-H581/100)</f>
        <v>4040</v>
      </c>
      <c r="I592" s="334" t="n">
        <v>1346.76</v>
      </c>
      <c r="J592" s="334" t="n">
        <f aca="false">(A592*I592)/J581*K581</f>
        <v>2647.08</v>
      </c>
      <c r="K592" s="335" t="n">
        <f aca="false">H592-J592</f>
        <v>1392.92</v>
      </c>
      <c r="L592" s="330"/>
      <c r="M592" s="262"/>
      <c r="N592" s="262" t="n">
        <v>1346.76</v>
      </c>
      <c r="O592" s="262" t="n">
        <v>17.2</v>
      </c>
      <c r="P592" s="262" t="n">
        <v>2020</v>
      </c>
      <c r="Q592" s="262" t="n">
        <v>2020</v>
      </c>
      <c r="R592" s="331" t="n">
        <f aca="false">A592*F592</f>
        <v>8.16</v>
      </c>
    </row>
    <row r="593" s="1" customFormat="true" ht="12.75" hidden="false" customHeight="false" outlineLevel="0" collapsed="false">
      <c r="A593" s="262" t="n">
        <v>2</v>
      </c>
      <c r="B593" s="332" t="s">
        <v>6235</v>
      </c>
      <c r="C593" s="332" t="s">
        <v>4447</v>
      </c>
      <c r="D593" s="332" t="s">
        <v>6236</v>
      </c>
      <c r="E593" s="262"/>
      <c r="F593" s="331" t="n">
        <v>1.36</v>
      </c>
      <c r="G593" s="333" t="n">
        <v>535</v>
      </c>
      <c r="H593" s="333" t="n">
        <f aca="false">A593*G593*(1-H581/100)</f>
        <v>1070</v>
      </c>
      <c r="I593" s="334" t="n">
        <v>396.4133</v>
      </c>
      <c r="J593" s="334" t="n">
        <f aca="false">(A593*I593)/J581*K581</f>
        <v>779.157175862069</v>
      </c>
      <c r="K593" s="335" t="n">
        <f aca="false">H593-J593</f>
        <v>290.842824137931</v>
      </c>
      <c r="L593" s="330"/>
      <c r="M593" s="262"/>
      <c r="N593" s="262" t="n">
        <v>396.4133</v>
      </c>
      <c r="O593" s="262" t="n">
        <v>5.06275</v>
      </c>
      <c r="P593" s="262" t="n">
        <v>590</v>
      </c>
      <c r="Q593" s="262" t="n">
        <v>535</v>
      </c>
      <c r="R593" s="331" t="n">
        <f aca="false">A593*F593</f>
        <v>2.72</v>
      </c>
    </row>
    <row r="594" s="1" customFormat="true" ht="12.75" hidden="false" customHeight="false" outlineLevel="0" collapsed="false">
      <c r="A594" s="262" t="n">
        <v>4</v>
      </c>
      <c r="B594" s="332" t="s">
        <v>1569</v>
      </c>
      <c r="C594" s="332" t="s">
        <v>1570</v>
      </c>
      <c r="D594" s="332" t="s">
        <v>6402</v>
      </c>
      <c r="E594" s="262"/>
      <c r="F594" s="331" t="n">
        <v>1.9</v>
      </c>
      <c r="G594" s="333" t="n">
        <v>759</v>
      </c>
      <c r="H594" s="333" t="n">
        <f aca="false">A594*G594*(1-H581/100)</f>
        <v>3036</v>
      </c>
      <c r="I594" s="334" t="n">
        <v>632.664</v>
      </c>
      <c r="J594" s="334" t="n">
        <f aca="false">(A594*I594)/J581*K581</f>
        <v>2487.024</v>
      </c>
      <c r="K594" s="335" t="n">
        <f aca="false">H594-J594</f>
        <v>548.976</v>
      </c>
      <c r="L594" s="330"/>
      <c r="M594" s="262"/>
      <c r="N594" s="262" t="n">
        <v>632.664</v>
      </c>
      <c r="O594" s="262" t="n">
        <v>8.08</v>
      </c>
      <c r="P594" s="262" t="n">
        <v>1140</v>
      </c>
      <c r="Q594" s="262" t="n">
        <v>759</v>
      </c>
      <c r="R594" s="331" t="n">
        <f aca="false">A594*F594</f>
        <v>7.6</v>
      </c>
    </row>
    <row r="595" s="1" customFormat="true" ht="12.75" hidden="false" customHeight="false" outlineLevel="0" collapsed="false">
      <c r="A595" s="262" t="n">
        <v>3</v>
      </c>
      <c r="B595" s="332" t="s">
        <v>5746</v>
      </c>
      <c r="C595" s="332" t="s">
        <v>6403</v>
      </c>
      <c r="D595" s="332" t="s">
        <v>6404</v>
      </c>
      <c r="E595" s="262"/>
      <c r="F595" s="331"/>
      <c r="G595" s="333" t="n">
        <v>1459</v>
      </c>
      <c r="H595" s="333" t="n">
        <f aca="false">A595*G595*(1-H581/100)</f>
        <v>4377</v>
      </c>
      <c r="I595" s="334" t="n">
        <v>1080.54</v>
      </c>
      <c r="J595" s="334" t="n">
        <f aca="false">(A595*I595)/J581*K581</f>
        <v>3185.73</v>
      </c>
      <c r="K595" s="335" t="n">
        <f aca="false">H595-J595</f>
        <v>1191.27</v>
      </c>
      <c r="L595" s="330"/>
      <c r="M595" s="262"/>
      <c r="N595" s="262" t="n">
        <v>1080.54</v>
      </c>
      <c r="O595" s="262" t="n">
        <v>13.8</v>
      </c>
      <c r="P595" s="262" t="n">
        <v>1940</v>
      </c>
      <c r="Q595" s="262" t="n">
        <v>1459</v>
      </c>
      <c r="R595" s="331" t="n">
        <f aca="false">A595*F595</f>
        <v>0</v>
      </c>
    </row>
    <row r="596" s="1" customFormat="true" ht="12.75" hidden="false" customHeight="false" outlineLevel="0" collapsed="false">
      <c r="A596" s="262"/>
      <c r="B596" s="272" t="s">
        <v>1365</v>
      </c>
      <c r="C596" s="332"/>
      <c r="D596" s="332"/>
      <c r="E596" s="262"/>
      <c r="F596" s="331"/>
      <c r="G596" s="333"/>
      <c r="H596" s="333"/>
      <c r="I596" s="334"/>
      <c r="J596" s="334"/>
      <c r="K596" s="335"/>
      <c r="L596" s="330"/>
      <c r="M596" s="262"/>
      <c r="N596" s="262"/>
      <c r="O596" s="262"/>
      <c r="P596" s="262"/>
      <c r="Q596" s="262"/>
      <c r="R596" s="331"/>
    </row>
    <row r="597" s="1" customFormat="true" ht="12.75" hidden="false" customHeight="false" outlineLevel="0" collapsed="false">
      <c r="A597" s="262" t="n">
        <v>20</v>
      </c>
      <c r="B597" s="332" t="s">
        <v>832</v>
      </c>
      <c r="C597" s="332" t="s">
        <v>833</v>
      </c>
      <c r="D597" s="332" t="s">
        <v>834</v>
      </c>
      <c r="E597" s="262"/>
      <c r="F597" s="331" t="n">
        <v>0.03</v>
      </c>
      <c r="G597" s="333" t="n">
        <v>38.976</v>
      </c>
      <c r="H597" s="333" t="n">
        <f aca="false">A597*G597*(1-H581/100)</f>
        <v>779.52</v>
      </c>
      <c r="I597" s="334" t="n">
        <v>24.36</v>
      </c>
      <c r="J597" s="334" t="n">
        <f aca="false">(A597*I597)/J581*K581</f>
        <v>478.8</v>
      </c>
      <c r="K597" s="335" t="n">
        <f aca="false">H597-J597</f>
        <v>300.72</v>
      </c>
      <c r="L597" s="330"/>
      <c r="M597" s="262"/>
      <c r="N597" s="262" t="n">
        <v>24.36</v>
      </c>
      <c r="O597" s="262" t="n">
        <v>0.3</v>
      </c>
      <c r="P597" s="262" t="n">
        <v>36.54</v>
      </c>
      <c r="Q597" s="262" t="n">
        <v>38.976</v>
      </c>
      <c r="R597" s="331" t="n">
        <f aca="false">A597*F597</f>
        <v>0.6</v>
      </c>
    </row>
    <row r="598" s="1" customFormat="true" ht="12.75" hidden="false" customHeight="false" outlineLevel="0" collapsed="false">
      <c r="A598" s="262" t="n">
        <v>20</v>
      </c>
      <c r="B598" s="332" t="s">
        <v>841</v>
      </c>
      <c r="C598" s="332" t="s">
        <v>842</v>
      </c>
      <c r="D598" s="332" t="s">
        <v>834</v>
      </c>
      <c r="E598" s="262"/>
      <c r="F598" s="331" t="n">
        <v>0.02</v>
      </c>
      <c r="G598" s="333" t="n">
        <v>31.668</v>
      </c>
      <c r="H598" s="333" t="n">
        <f aca="false">A598*G598*(1-H581/100)</f>
        <v>633.36</v>
      </c>
      <c r="I598" s="334" t="n">
        <v>24.36</v>
      </c>
      <c r="J598" s="334" t="n">
        <f aca="false">(A598*I598)/J581*K581</f>
        <v>478.8</v>
      </c>
      <c r="K598" s="335" t="n">
        <f aca="false">H598-J598</f>
        <v>154.56</v>
      </c>
      <c r="L598" s="330"/>
      <c r="M598" s="262"/>
      <c r="N598" s="262" t="n">
        <v>24.36</v>
      </c>
      <c r="O598" s="262" t="n">
        <v>0.3</v>
      </c>
      <c r="P598" s="262" t="n">
        <v>36.54</v>
      </c>
      <c r="Q598" s="262" t="n">
        <v>31.668</v>
      </c>
      <c r="R598" s="331" t="n">
        <f aca="false">A598*F598</f>
        <v>0.4</v>
      </c>
    </row>
    <row r="599" s="1" customFormat="true" ht="12.75" hidden="false" customHeight="false" outlineLevel="0" collapsed="false">
      <c r="A599" s="262" t="n">
        <v>4</v>
      </c>
      <c r="B599" s="332" t="s">
        <v>5908</v>
      </c>
      <c r="C599" s="332" t="s">
        <v>1875</v>
      </c>
      <c r="D599" s="332" t="s">
        <v>1876</v>
      </c>
      <c r="E599" s="262"/>
      <c r="F599" s="331" t="n">
        <v>0.1</v>
      </c>
      <c r="G599" s="333" t="n">
        <v>48.72</v>
      </c>
      <c r="H599" s="333" t="n">
        <f aca="false">A599*G599*(1-H581/100)</f>
        <v>194.88</v>
      </c>
      <c r="I599" s="334" t="n">
        <v>40.6</v>
      </c>
      <c r="J599" s="334" t="n">
        <f aca="false">(A599*I599)/J581*K581</f>
        <v>159.6</v>
      </c>
      <c r="K599" s="335" t="n">
        <f aca="false">H599-J599</f>
        <v>35.28</v>
      </c>
      <c r="L599" s="330"/>
      <c r="M599" s="262"/>
      <c r="N599" s="262" t="n">
        <v>40.6</v>
      </c>
      <c r="O599" s="262" t="n">
        <v>0.5</v>
      </c>
      <c r="P599" s="262" t="n">
        <v>60.9</v>
      </c>
      <c r="Q599" s="262" t="n">
        <v>48.72</v>
      </c>
      <c r="R599" s="331" t="n">
        <f aca="false">A599*F599</f>
        <v>0.4</v>
      </c>
    </row>
    <row r="600" s="1" customFormat="true" ht="12.75" hidden="false" customHeight="false" outlineLevel="0" collapsed="false">
      <c r="A600" s="262" t="n">
        <v>5</v>
      </c>
      <c r="B600" s="332" t="s">
        <v>6020</v>
      </c>
      <c r="C600" s="332" t="s">
        <v>2019</v>
      </c>
      <c r="D600" s="332" t="s">
        <v>2020</v>
      </c>
      <c r="E600" s="262"/>
      <c r="F600" s="331"/>
      <c r="G600" s="333" t="n">
        <v>469.8</v>
      </c>
      <c r="H600" s="333" t="n">
        <f aca="false">A600*G600*(1-H581/100)</f>
        <v>2349</v>
      </c>
      <c r="I600" s="334" t="n">
        <v>313.2</v>
      </c>
      <c r="J600" s="334" t="n">
        <f aca="false">(A600*I600)/J581*K581</f>
        <v>1539</v>
      </c>
      <c r="K600" s="335" t="n">
        <f aca="false">H600-J600</f>
        <v>810</v>
      </c>
      <c r="L600" s="330"/>
      <c r="M600" s="262"/>
      <c r="N600" s="262" t="n">
        <v>313.2</v>
      </c>
      <c r="O600" s="262" t="n">
        <v>4</v>
      </c>
      <c r="P600" s="262" t="n">
        <v>450</v>
      </c>
      <c r="Q600" s="262" t="n">
        <v>469.8</v>
      </c>
      <c r="R600" s="331" t="n">
        <f aca="false">A600*F600</f>
        <v>0</v>
      </c>
    </row>
    <row r="601" s="1" customFormat="true" ht="12.75" hidden="false" customHeight="false" outlineLevel="0" collapsed="false">
      <c r="A601" s="336" t="n">
        <f aca="false">SUM(A582:A600)</f>
        <v>176</v>
      </c>
      <c r="B601" s="336" t="s">
        <v>377</v>
      </c>
      <c r="C601" s="336"/>
      <c r="D601" s="336"/>
      <c r="E601" s="336"/>
      <c r="F601" s="337" t="n">
        <f aca="false">R601</f>
        <v>166.62</v>
      </c>
      <c r="G601" s="338"/>
      <c r="H601" s="339" t="n">
        <f aca="false">SUM(H582:H600)</f>
        <v>61392.146</v>
      </c>
      <c r="I601" s="340"/>
      <c r="J601" s="341" t="n">
        <f aca="false">SUM(J582:J595)</f>
        <v>41472.8251758621</v>
      </c>
      <c r="K601" s="335" t="n">
        <f aca="false">SUM(K582:K595)</f>
        <v>15962.5608241379</v>
      </c>
      <c r="L601" s="330"/>
      <c r="M601" s="262"/>
      <c r="N601" s="262"/>
      <c r="O601" s="262"/>
      <c r="P601" s="262"/>
      <c r="Q601" s="262"/>
      <c r="R601" s="331" t="n">
        <f aca="false">SUM(R582:R595)</f>
        <v>166.62</v>
      </c>
    </row>
    <row r="602" s="1" customFormat="true" ht="12.75" hidden="false" customHeight="false" outlineLevel="0" collapsed="false">
      <c r="A602" s="262"/>
      <c r="B602" s="272" t="s">
        <v>914</v>
      </c>
      <c r="C602" s="342"/>
      <c r="D602" s="342"/>
      <c r="E602" s="262"/>
      <c r="F602" s="262"/>
      <c r="G602" s="333"/>
      <c r="H602" s="343" t="n">
        <v>0</v>
      </c>
      <c r="I602" s="344" t="n">
        <f aca="false">K603/J603</f>
        <v>0.480298140762576</v>
      </c>
      <c r="J602" s="345"/>
      <c r="K602" s="335"/>
      <c r="L602" s="330"/>
      <c r="M602" s="262"/>
      <c r="N602" s="262"/>
      <c r="O602" s="262"/>
      <c r="P602" s="262"/>
      <c r="Q602" s="262"/>
      <c r="R602" s="331"/>
    </row>
    <row r="603" s="1" customFormat="true" ht="13.5" hidden="false" customHeight="false" outlineLevel="0" collapsed="false">
      <c r="A603" s="346"/>
      <c r="B603" s="346" t="s">
        <v>915</v>
      </c>
      <c r="C603" s="346"/>
      <c r="D603" s="346"/>
      <c r="E603" s="346"/>
      <c r="F603" s="347"/>
      <c r="G603" s="348"/>
      <c r="H603" s="349" t="n">
        <f aca="false">SUM(H601:H602)</f>
        <v>61392.146</v>
      </c>
      <c r="I603" s="350" t="n">
        <f aca="false">K603/H603</f>
        <v>0.324460409384254</v>
      </c>
      <c r="J603" s="351" t="n">
        <f aca="false">SUM(J601:J602)</f>
        <v>41472.8251758621</v>
      </c>
      <c r="K603" s="352" t="n">
        <f aca="false">H603-J603</f>
        <v>19919.3208241379</v>
      </c>
      <c r="L603" s="330"/>
      <c r="M603" s="262"/>
      <c r="N603" s="262"/>
      <c r="O603" s="262"/>
      <c r="P603" s="262"/>
      <c r="Q603" s="262"/>
      <c r="R603" s="331"/>
    </row>
    <row r="604" customFormat="false" ht="13.5" hidden="false" customHeight="false" outlineLevel="0" collapsed="false"/>
    <row r="605" s="1" customFormat="true" ht="13.5" hidden="false" customHeight="false" outlineLevel="0" collapsed="false">
      <c r="A605" s="322"/>
      <c r="B605" s="323" t="s">
        <v>5895</v>
      </c>
      <c r="C605" s="324"/>
      <c r="D605" s="325" t="n">
        <v>42214</v>
      </c>
      <c r="E605" s="322"/>
      <c r="F605" s="322" t="s">
        <v>6405</v>
      </c>
      <c r="G605" s="324"/>
      <c r="H605" s="326" t="n">
        <v>0</v>
      </c>
      <c r="I605" s="327" t="s">
        <v>358</v>
      </c>
      <c r="J605" s="328" t="n">
        <v>58</v>
      </c>
      <c r="K605" s="329" t="n">
        <v>57</v>
      </c>
      <c r="L605" s="330"/>
      <c r="M605" s="262"/>
      <c r="N605" s="262"/>
      <c r="O605" s="262"/>
      <c r="P605" s="262"/>
      <c r="Q605" s="262"/>
      <c r="R605" s="331"/>
    </row>
    <row r="606" s="1" customFormat="true" ht="12.75" hidden="false" customHeight="false" outlineLevel="0" collapsed="false">
      <c r="A606" s="262" t="n">
        <v>2</v>
      </c>
      <c r="B606" s="332" t="s">
        <v>6406</v>
      </c>
      <c r="C606" s="332" t="s">
        <v>6407</v>
      </c>
      <c r="D606" s="332" t="s">
        <v>6408</v>
      </c>
      <c r="E606" s="262"/>
      <c r="F606" s="331"/>
      <c r="G606" s="333" t="n">
        <v>107184</v>
      </c>
      <c r="H606" s="333" t="n">
        <f aca="false">A606*G606*(1-H605/100)</f>
        <v>214368</v>
      </c>
      <c r="I606" s="334" t="n">
        <v>97440</v>
      </c>
      <c r="J606" s="334" t="n">
        <f aca="false">(A606*I606)/J605*K605</f>
        <v>191520</v>
      </c>
      <c r="K606" s="335" t="n">
        <f aca="false">H606-J606</f>
        <v>22848</v>
      </c>
      <c r="L606" s="330"/>
      <c r="M606" s="262"/>
      <c r="N606" s="262" t="n">
        <v>97440</v>
      </c>
      <c r="O606" s="262" t="n">
        <v>1200</v>
      </c>
      <c r="P606" s="262"/>
      <c r="Q606" s="262" t="n">
        <v>107184</v>
      </c>
      <c r="R606" s="331" t="n">
        <f aca="false">A606*F606</f>
        <v>0</v>
      </c>
    </row>
    <row r="607" s="1" customFormat="true" ht="12.75" hidden="false" customHeight="false" outlineLevel="0" collapsed="false">
      <c r="A607" s="262" t="n">
        <v>2</v>
      </c>
      <c r="B607" s="433" t="s">
        <v>6409</v>
      </c>
      <c r="C607" s="332" t="s">
        <v>2013</v>
      </c>
      <c r="D607" s="332" t="s">
        <v>6410</v>
      </c>
      <c r="E607" s="262"/>
      <c r="F607" s="331" t="n">
        <v>21.7</v>
      </c>
      <c r="G607" s="333" t="n">
        <v>5700.24</v>
      </c>
      <c r="H607" s="333" t="n">
        <f aca="false">A607*G607*(1-H605/100)</f>
        <v>11400.48</v>
      </c>
      <c r="I607" s="334" t="n">
        <v>4222.4</v>
      </c>
      <c r="J607" s="334" t="n">
        <f aca="false">(A607*I607)/J605*K605</f>
        <v>8299.2</v>
      </c>
      <c r="K607" s="335" t="n">
        <f aca="false">H607-J607</f>
        <v>3101.28</v>
      </c>
      <c r="L607" s="330"/>
      <c r="M607" s="262"/>
      <c r="N607" s="262" t="n">
        <v>4222.4</v>
      </c>
      <c r="O607" s="262" t="n">
        <v>52</v>
      </c>
      <c r="P607" s="262" t="n">
        <v>5911.36</v>
      </c>
      <c r="Q607" s="262" t="n">
        <v>5700.24</v>
      </c>
      <c r="R607" s="331" t="n">
        <f aca="false">A607*F607</f>
        <v>43.4</v>
      </c>
    </row>
    <row r="608" s="1" customFormat="true" ht="12.75" hidden="false" customHeight="false" outlineLevel="0" collapsed="false">
      <c r="A608" s="262" t="n">
        <v>3</v>
      </c>
      <c r="B608" s="332" t="n">
        <v>3088579</v>
      </c>
      <c r="C608" s="332" t="s">
        <v>6393</v>
      </c>
      <c r="D608" s="332" t="s">
        <v>6394</v>
      </c>
      <c r="E608" s="262"/>
      <c r="F608" s="331"/>
      <c r="G608" s="333" t="n">
        <v>5261.76</v>
      </c>
      <c r="H608" s="333" t="n">
        <f aca="false">A608*G608*(1-H605/100)</f>
        <v>15785.28</v>
      </c>
      <c r="I608" s="334" t="n">
        <v>3897.6</v>
      </c>
      <c r="J608" s="334" t="n">
        <f aca="false">(A608*I608)/J605*K605</f>
        <v>11491.2</v>
      </c>
      <c r="K608" s="335" t="n">
        <f aca="false">H608-J608</f>
        <v>4294.08</v>
      </c>
      <c r="L608" s="330"/>
      <c r="M608" s="262"/>
      <c r="N608" s="262" t="n">
        <v>3897.6</v>
      </c>
      <c r="O608" s="262" t="n">
        <v>48</v>
      </c>
      <c r="P608" s="262" t="n">
        <v>5850</v>
      </c>
      <c r="Q608" s="262" t="n">
        <v>5261.76</v>
      </c>
      <c r="R608" s="331" t="n">
        <f aca="false">A608*F608</f>
        <v>0</v>
      </c>
    </row>
    <row r="609" s="1" customFormat="true" ht="12.75" hidden="false" customHeight="false" outlineLevel="0" collapsed="false">
      <c r="A609" s="336" t="n">
        <f aca="false">SUM(A606:A608)</f>
        <v>7</v>
      </c>
      <c r="B609" s="336" t="s">
        <v>377</v>
      </c>
      <c r="C609" s="336"/>
      <c r="D609" s="336"/>
      <c r="E609" s="336"/>
      <c r="F609" s="337" t="n">
        <f aca="false">R609</f>
        <v>43.4</v>
      </c>
      <c r="G609" s="338"/>
      <c r="H609" s="339" t="n">
        <f aca="false">SUM(H606:H608)</f>
        <v>241553.76</v>
      </c>
      <c r="I609" s="340"/>
      <c r="J609" s="341" t="n">
        <f aca="false">SUM(J606:J608)</f>
        <v>211310.4</v>
      </c>
      <c r="K609" s="335" t="n">
        <f aca="false">SUM(K606:K608)</f>
        <v>30243.36</v>
      </c>
      <c r="L609" s="330"/>
      <c r="M609" s="262"/>
      <c r="N609" s="262"/>
      <c r="O609" s="262"/>
      <c r="P609" s="262"/>
      <c r="Q609" s="262"/>
      <c r="R609" s="331" t="n">
        <f aca="false">SUM(R606:R608)</f>
        <v>43.4</v>
      </c>
    </row>
    <row r="610" s="1" customFormat="true" ht="12.75" hidden="false" customHeight="false" outlineLevel="0" collapsed="false">
      <c r="A610" s="262"/>
      <c r="B610" s="272" t="s">
        <v>914</v>
      </c>
      <c r="C610" s="342"/>
      <c r="D610" s="342"/>
      <c r="E610" s="262"/>
      <c r="F610" s="262"/>
      <c r="G610" s="333"/>
      <c r="H610" s="343" t="n">
        <v>0</v>
      </c>
      <c r="I610" s="344" t="n">
        <f aca="false">K611/J611</f>
        <v>0.143122913022738</v>
      </c>
      <c r="J610" s="345"/>
      <c r="K610" s="335"/>
      <c r="L610" s="330"/>
      <c r="M610" s="262"/>
      <c r="N610" s="262"/>
      <c r="O610" s="262"/>
      <c r="P610" s="262"/>
      <c r="Q610" s="262"/>
      <c r="R610" s="331"/>
    </row>
    <row r="611" s="1" customFormat="true" ht="13.5" hidden="false" customHeight="false" outlineLevel="0" collapsed="false">
      <c r="A611" s="346"/>
      <c r="B611" s="346" t="s">
        <v>915</v>
      </c>
      <c r="C611" s="346"/>
      <c r="D611" s="346"/>
      <c r="E611" s="346"/>
      <c r="F611" s="347"/>
      <c r="G611" s="348"/>
      <c r="H611" s="349" t="n">
        <f aca="false">SUM(H609:H610)</f>
        <v>241553.76</v>
      </c>
      <c r="I611" s="350" t="n">
        <f aca="false">K611/H611</f>
        <v>0.12520343297492</v>
      </c>
      <c r="J611" s="351" t="n">
        <f aca="false">SUM(J609:J610)</f>
        <v>211310.4</v>
      </c>
      <c r="K611" s="352" t="n">
        <f aca="false">H611-J611</f>
        <v>30243.36</v>
      </c>
      <c r="L611" s="330"/>
      <c r="M611" s="262"/>
      <c r="N611" s="262"/>
      <c r="O611" s="262"/>
      <c r="P611" s="262"/>
      <c r="Q611" s="262"/>
      <c r="R611" s="331"/>
    </row>
    <row r="612" customFormat="false" ht="13.5" hidden="false" customHeight="false" outlineLevel="0" collapsed="false"/>
    <row r="613" s="1" customFormat="true" ht="13.5" hidden="false" customHeight="false" outlineLevel="0" collapsed="false">
      <c r="A613" s="322"/>
      <c r="B613" s="323" t="s">
        <v>5895</v>
      </c>
      <c r="C613" s="324"/>
      <c r="D613" s="325" t="n">
        <v>42220</v>
      </c>
      <c r="E613" s="322"/>
      <c r="F613" s="322" t="s">
        <v>6411</v>
      </c>
      <c r="G613" s="324"/>
      <c r="H613" s="326" t="n">
        <v>0</v>
      </c>
      <c r="I613" s="327" t="s">
        <v>358</v>
      </c>
      <c r="J613" s="328" t="n">
        <v>62</v>
      </c>
      <c r="K613" s="329" t="n">
        <v>60.5</v>
      </c>
      <c r="L613" s="330"/>
      <c r="M613" s="262"/>
      <c r="N613" s="262"/>
      <c r="O613" s="262"/>
      <c r="P613" s="262"/>
      <c r="Q613" s="262"/>
      <c r="R613" s="331"/>
    </row>
    <row r="614" s="1" customFormat="true" ht="12.75" hidden="false" customHeight="false" outlineLevel="0" collapsed="false">
      <c r="A614" s="262" t="n">
        <v>5</v>
      </c>
      <c r="B614" s="332" t="s">
        <v>1337</v>
      </c>
      <c r="C614" s="332" t="s">
        <v>786</v>
      </c>
      <c r="D614" s="332" t="s">
        <v>5905</v>
      </c>
      <c r="E614" s="262"/>
      <c r="F614" s="331" t="n">
        <v>5.6</v>
      </c>
      <c r="G614" s="333" t="n">
        <v>935.4436</v>
      </c>
      <c r="H614" s="333" t="n">
        <f aca="false">A614*G614*(1-H613/100)</f>
        <v>4677.218</v>
      </c>
      <c r="I614" s="334" t="n">
        <v>719.572</v>
      </c>
      <c r="J614" s="334" t="n">
        <f aca="false">(A614*I614)/J613*K613</f>
        <v>3510.815</v>
      </c>
      <c r="K614" s="335" t="n">
        <f aca="false">H614-J614</f>
        <v>1166.403</v>
      </c>
      <c r="L614" s="330"/>
      <c r="M614" s="262"/>
      <c r="N614" s="262" t="n">
        <v>719.572</v>
      </c>
      <c r="O614" s="262" t="n">
        <v>8.29</v>
      </c>
      <c r="P614" s="262" t="n">
        <v>1080</v>
      </c>
      <c r="Q614" s="262" t="n">
        <v>935.4436</v>
      </c>
      <c r="R614" s="331" t="n">
        <f aca="false">A614*F614</f>
        <v>28</v>
      </c>
    </row>
    <row r="615" s="1" customFormat="true" ht="12.75" hidden="false" customHeight="false" outlineLevel="0" collapsed="false">
      <c r="A615" s="262" t="n">
        <v>5</v>
      </c>
      <c r="B615" s="332" t="s">
        <v>4425</v>
      </c>
      <c r="C615" s="332" t="s">
        <v>4426</v>
      </c>
      <c r="D615" s="332" t="s">
        <v>4427</v>
      </c>
      <c r="E615" s="262"/>
      <c r="F615" s="331" t="n">
        <v>8</v>
      </c>
      <c r="G615" s="333" t="n">
        <v>1288.3104</v>
      </c>
      <c r="H615" s="333" t="n">
        <f aca="false">A615*G615*(1-H613/100)</f>
        <v>6441.552</v>
      </c>
      <c r="I615" s="334" t="n">
        <v>991.008</v>
      </c>
      <c r="J615" s="334" t="n">
        <f aca="false">(A615*I615)/J613*K613</f>
        <v>4835.16</v>
      </c>
      <c r="K615" s="335" t="n">
        <f aca="false">H615-J615</f>
        <v>1606.392</v>
      </c>
      <c r="L615" s="330"/>
      <c r="M615" s="262"/>
      <c r="N615" s="262" t="n">
        <v>991.008</v>
      </c>
      <c r="O615" s="262" t="n">
        <v>11.84</v>
      </c>
      <c r="P615" s="262" t="n">
        <v>1486.512</v>
      </c>
      <c r="Q615" s="262" t="n">
        <v>1288.3104</v>
      </c>
      <c r="R615" s="331" t="n">
        <f aca="false">A615*F615</f>
        <v>40</v>
      </c>
    </row>
    <row r="616" s="1" customFormat="true" ht="12.75" hidden="false" customHeight="false" outlineLevel="0" collapsed="false">
      <c r="A616" s="262" t="n">
        <v>5</v>
      </c>
      <c r="B616" s="332" t="s">
        <v>1169</v>
      </c>
      <c r="C616" s="332" t="s">
        <v>874</v>
      </c>
      <c r="D616" s="332" t="s">
        <v>1267</v>
      </c>
      <c r="E616" s="262"/>
      <c r="F616" s="331" t="n">
        <v>0.25</v>
      </c>
      <c r="G616" s="333" t="n">
        <v>101.556</v>
      </c>
      <c r="H616" s="333" t="n">
        <f aca="false">A616*G616*(1-H613/100)</f>
        <v>507.78</v>
      </c>
      <c r="I616" s="334" t="n">
        <v>78.12</v>
      </c>
      <c r="J616" s="334" t="n">
        <f aca="false">(A616*I616)/J613*K613</f>
        <v>381.15</v>
      </c>
      <c r="K616" s="335" t="n">
        <f aca="false">H616-J616</f>
        <v>126.63</v>
      </c>
      <c r="L616" s="330"/>
      <c r="M616" s="262"/>
      <c r="N616" s="262" t="n">
        <v>78.12</v>
      </c>
      <c r="O616" s="262" t="n">
        <v>0.9</v>
      </c>
      <c r="P616" s="262" t="n">
        <v>117.18</v>
      </c>
      <c r="Q616" s="262" t="n">
        <v>101.556</v>
      </c>
      <c r="R616" s="331" t="n">
        <f aca="false">A616*F616</f>
        <v>1.25</v>
      </c>
    </row>
    <row r="617" s="1" customFormat="true" ht="12.75" hidden="false" customHeight="false" outlineLevel="0" collapsed="false">
      <c r="A617" s="262" t="n">
        <v>10</v>
      </c>
      <c r="B617" s="332" t="s">
        <v>5295</v>
      </c>
      <c r="C617" s="332" t="s">
        <v>1550</v>
      </c>
      <c r="D617" s="332" t="s">
        <v>6279</v>
      </c>
      <c r="E617" s="262"/>
      <c r="F617" s="331" t="n">
        <v>0.44</v>
      </c>
      <c r="G617" s="333" t="n">
        <v>520.907</v>
      </c>
      <c r="H617" s="333" t="n">
        <f aca="false">A617*G617*(1-H613/100)</f>
        <v>5209.07</v>
      </c>
      <c r="I617" s="334" t="n">
        <v>385.857</v>
      </c>
      <c r="J617" s="334" t="n">
        <f aca="false">(A617*I617)/J613*K613</f>
        <v>3765.2175</v>
      </c>
      <c r="K617" s="335" t="n">
        <f aca="false">H617-J617</f>
        <v>1443.8525</v>
      </c>
      <c r="L617" s="330"/>
      <c r="M617" s="262"/>
      <c r="N617" s="262" t="n">
        <v>385.857</v>
      </c>
      <c r="O617" s="262" t="n">
        <v>4.61</v>
      </c>
      <c r="P617" s="262" t="n">
        <v>580</v>
      </c>
      <c r="Q617" s="262" t="n">
        <v>520.907</v>
      </c>
      <c r="R617" s="331" t="n">
        <f aca="false">A617*F617</f>
        <v>4.4</v>
      </c>
    </row>
    <row r="618" s="1" customFormat="true" ht="12.75" hidden="false" customHeight="false" outlineLevel="0" collapsed="false">
      <c r="A618" s="262" t="n">
        <v>40</v>
      </c>
      <c r="B618" s="332" t="s">
        <v>1682</v>
      </c>
      <c r="C618" s="332" t="s">
        <v>1680</v>
      </c>
      <c r="D618" s="332" t="s">
        <v>1683</v>
      </c>
      <c r="E618" s="262"/>
      <c r="F618" s="331" t="n">
        <v>0.025</v>
      </c>
      <c r="G618" s="333" t="n">
        <v>124.992</v>
      </c>
      <c r="H618" s="333" t="n">
        <f aca="false">A618*G618*(1-H613/100)</f>
        <v>4999.68</v>
      </c>
      <c r="I618" s="334" t="n">
        <v>104.16</v>
      </c>
      <c r="J618" s="334" t="n">
        <f aca="false">(A618*I618)/J613*K613</f>
        <v>4065.6</v>
      </c>
      <c r="K618" s="335" t="n">
        <f aca="false">H618-J618</f>
        <v>934.080000000001</v>
      </c>
      <c r="L618" s="330"/>
      <c r="M618" s="262"/>
      <c r="N618" s="262" t="n">
        <v>104.16</v>
      </c>
      <c r="O618" s="262" t="n">
        <v>1.2</v>
      </c>
      <c r="P618" s="262" t="n">
        <v>150</v>
      </c>
      <c r="Q618" s="262" t="n">
        <v>124.992</v>
      </c>
      <c r="R618" s="331" t="n">
        <f aca="false">A618*F618</f>
        <v>1</v>
      </c>
    </row>
    <row r="619" s="1" customFormat="true" ht="12.75" hidden="false" customHeight="false" outlineLevel="0" collapsed="false">
      <c r="A619" s="262" t="n">
        <v>4</v>
      </c>
      <c r="B619" s="332" t="s">
        <v>6412</v>
      </c>
      <c r="C619" s="332" t="s">
        <v>2498</v>
      </c>
      <c r="D619" s="332" t="s">
        <v>6413</v>
      </c>
      <c r="E619" s="262"/>
      <c r="F619" s="331" t="n">
        <v>4.17</v>
      </c>
      <c r="G619" s="333" t="n">
        <v>850</v>
      </c>
      <c r="H619" s="333" t="n">
        <f aca="false">A619*G619*(1-H613/100)</f>
        <v>3400</v>
      </c>
      <c r="I619" s="334" t="n">
        <v>669.6</v>
      </c>
      <c r="J619" s="334" t="n">
        <f aca="false">(A619*I619)/J613*K613</f>
        <v>2613.6</v>
      </c>
      <c r="K619" s="335" t="n">
        <f aca="false">H619-J619</f>
        <v>786.4</v>
      </c>
      <c r="L619" s="330"/>
      <c r="M619" s="262"/>
      <c r="N619" s="262" t="n">
        <v>669.6</v>
      </c>
      <c r="O619" s="262" t="n">
        <v>8</v>
      </c>
      <c r="P619" s="262" t="n">
        <v>1270</v>
      </c>
      <c r="Q619" s="262" t="n">
        <v>850</v>
      </c>
      <c r="R619" s="331" t="n">
        <f aca="false">A619*F619</f>
        <v>16.68</v>
      </c>
    </row>
    <row r="620" s="1" customFormat="true" ht="12.75" hidden="false" customHeight="false" outlineLevel="0" collapsed="false">
      <c r="A620" s="262" t="n">
        <v>2</v>
      </c>
      <c r="B620" s="332" t="s">
        <v>6072</v>
      </c>
      <c r="C620" s="332" t="s">
        <v>2295</v>
      </c>
      <c r="D620" s="332" t="s">
        <v>6073</v>
      </c>
      <c r="E620" s="262"/>
      <c r="F620" s="331" t="n">
        <v>1.31</v>
      </c>
      <c r="G620" s="333" t="n">
        <v>667</v>
      </c>
      <c r="H620" s="333" t="n">
        <f aca="false">A620*G620*(1-H613/100)</f>
        <v>1334</v>
      </c>
      <c r="I620" s="334" t="n">
        <v>493.83</v>
      </c>
      <c r="J620" s="334" t="n">
        <f aca="false">(A620*I620)/J613*K613</f>
        <v>963.765</v>
      </c>
      <c r="K620" s="335" t="n">
        <f aca="false">H620-J620</f>
        <v>370.235</v>
      </c>
      <c r="L620" s="330"/>
      <c r="M620" s="262"/>
      <c r="N620" s="262" t="n">
        <v>493.83</v>
      </c>
      <c r="O620" s="262" t="n">
        <v>5.9</v>
      </c>
      <c r="P620" s="262" t="n">
        <v>890</v>
      </c>
      <c r="Q620" s="262" t="n">
        <v>667</v>
      </c>
      <c r="R620" s="331" t="n">
        <f aca="false">A620*F620</f>
        <v>2.62</v>
      </c>
    </row>
    <row r="621" s="1" customFormat="true" ht="12.75" hidden="false" customHeight="false" outlineLevel="0" collapsed="false">
      <c r="A621" s="262" t="n">
        <v>2</v>
      </c>
      <c r="B621" s="332" t="s">
        <v>5152</v>
      </c>
      <c r="C621" s="332" t="s">
        <v>4447</v>
      </c>
      <c r="D621" s="332" t="s">
        <v>5153</v>
      </c>
      <c r="E621" s="262"/>
      <c r="F621" s="331" t="n">
        <v>1.6006</v>
      </c>
      <c r="G621" s="333" t="n">
        <v>996</v>
      </c>
      <c r="H621" s="333" t="n">
        <f aca="false">A621*G621*(1-H613/100)</f>
        <v>1992</v>
      </c>
      <c r="I621" s="334" t="n">
        <v>711.45</v>
      </c>
      <c r="J621" s="334" t="n">
        <f aca="false">(A621*I621)/J613*K613</f>
        <v>1388.475</v>
      </c>
      <c r="K621" s="335" t="n">
        <f aca="false">H621-J621</f>
        <v>603.525</v>
      </c>
      <c r="L621" s="330"/>
      <c r="M621" s="262"/>
      <c r="N621" s="262" t="n">
        <v>711.45</v>
      </c>
      <c r="O621" s="262" t="n">
        <v>8.5</v>
      </c>
      <c r="P621" s="262" t="n">
        <v>1280</v>
      </c>
      <c r="Q621" s="262" t="n">
        <v>996</v>
      </c>
      <c r="R621" s="331" t="n">
        <f aca="false">A621*F621</f>
        <v>3.2012</v>
      </c>
    </row>
    <row r="622" s="1" customFormat="true" ht="12.75" hidden="false" customHeight="false" outlineLevel="0" collapsed="false">
      <c r="A622" s="336" t="n">
        <f aca="false">SUM(A614:A621)</f>
        <v>73</v>
      </c>
      <c r="B622" s="336" t="s">
        <v>377</v>
      </c>
      <c r="C622" s="336"/>
      <c r="D622" s="336"/>
      <c r="E622" s="336"/>
      <c r="F622" s="337" t="n">
        <f aca="false">R622</f>
        <v>97.1512</v>
      </c>
      <c r="G622" s="338"/>
      <c r="H622" s="339" t="n">
        <f aca="false">SUM(H614:H621)</f>
        <v>28561.3</v>
      </c>
      <c r="I622" s="340"/>
      <c r="J622" s="341" t="n">
        <f aca="false">SUM(J614:J621)</f>
        <v>21523.7825</v>
      </c>
      <c r="K622" s="335" t="n">
        <f aca="false">SUM(K614:K621)</f>
        <v>7037.5175</v>
      </c>
      <c r="L622" s="330"/>
      <c r="M622" s="262"/>
      <c r="N622" s="262"/>
      <c r="O622" s="262"/>
      <c r="P622" s="262"/>
      <c r="Q622" s="262"/>
      <c r="R622" s="331" t="n">
        <f aca="false">SUM(R614:R621)</f>
        <v>97.1512</v>
      </c>
    </row>
    <row r="623" s="1" customFormat="true" ht="12.75" hidden="false" customHeight="false" outlineLevel="0" collapsed="false">
      <c r="A623" s="262"/>
      <c r="B623" s="272" t="s">
        <v>914</v>
      </c>
      <c r="C623" s="342"/>
      <c r="D623" s="342"/>
      <c r="E623" s="262"/>
      <c r="F623" s="262"/>
      <c r="G623" s="333"/>
      <c r="H623" s="343" t="n">
        <v>0</v>
      </c>
      <c r="I623" s="344" t="n">
        <f aca="false">K624/J624</f>
        <v>0.326964719142651</v>
      </c>
      <c r="J623" s="345"/>
      <c r="K623" s="335"/>
      <c r="L623" s="330"/>
      <c r="M623" s="262"/>
      <c r="N623" s="262"/>
      <c r="O623" s="262"/>
      <c r="P623" s="262"/>
      <c r="Q623" s="262"/>
      <c r="R623" s="331"/>
    </row>
    <row r="624" s="1" customFormat="true" ht="13.5" hidden="false" customHeight="false" outlineLevel="0" collapsed="false">
      <c r="A624" s="346"/>
      <c r="B624" s="346" t="s">
        <v>915</v>
      </c>
      <c r="C624" s="346"/>
      <c r="D624" s="346"/>
      <c r="E624" s="346"/>
      <c r="F624" s="347"/>
      <c r="G624" s="348"/>
      <c r="H624" s="349" t="n">
        <f aca="false">SUM(H622:H623)</f>
        <v>28561.3</v>
      </c>
      <c r="I624" s="350" t="n">
        <f aca="false">K624/H624</f>
        <v>0.246400461463589</v>
      </c>
      <c r="J624" s="351" t="n">
        <f aca="false">SUM(J622:J623)</f>
        <v>21523.7825</v>
      </c>
      <c r="K624" s="352" t="n">
        <f aca="false">H624-J624</f>
        <v>7037.51750000001</v>
      </c>
      <c r="L624" s="330"/>
      <c r="M624" s="262"/>
      <c r="N624" s="262"/>
      <c r="O624" s="262"/>
      <c r="P624" s="262"/>
      <c r="Q624" s="262"/>
      <c r="R624" s="331"/>
    </row>
    <row r="625" customFormat="false" ht="13.5" hidden="false" customHeight="false" outlineLevel="0" collapsed="false"/>
    <row r="626" s="1" customFormat="true" ht="13.5" hidden="false" customHeight="false" outlineLevel="0" collapsed="false">
      <c r="A626" s="322"/>
      <c r="B626" s="323" t="s">
        <v>5895</v>
      </c>
      <c r="C626" s="324"/>
      <c r="D626" s="325" t="n">
        <v>42226</v>
      </c>
      <c r="E626" s="322"/>
      <c r="F626" s="322" t="s">
        <v>6414</v>
      </c>
      <c r="G626" s="324"/>
      <c r="H626" s="326" t="n">
        <v>0</v>
      </c>
      <c r="I626" s="327" t="s">
        <v>358</v>
      </c>
      <c r="J626" s="328" t="n">
        <v>62</v>
      </c>
      <c r="K626" s="329" t="n">
        <v>60.5</v>
      </c>
      <c r="L626" s="330"/>
      <c r="M626" s="262"/>
      <c r="N626" s="262"/>
      <c r="O626" s="262"/>
      <c r="P626" s="262"/>
      <c r="Q626" s="262"/>
      <c r="R626" s="331"/>
    </row>
    <row r="627" s="1" customFormat="true" ht="12.75" hidden="false" customHeight="false" outlineLevel="0" collapsed="false">
      <c r="A627" s="262" t="n">
        <v>20</v>
      </c>
      <c r="B627" s="332" t="s">
        <v>1198</v>
      </c>
      <c r="C627" s="332" t="s">
        <v>830</v>
      </c>
      <c r="D627" s="332" t="s">
        <v>1049</v>
      </c>
      <c r="E627" s="262"/>
      <c r="F627" s="331" t="n">
        <v>1.1</v>
      </c>
      <c r="G627" s="333" t="n">
        <v>217.434</v>
      </c>
      <c r="H627" s="333" t="n">
        <f aca="false">A627*G627*(1-H626/100)</f>
        <v>4348.68</v>
      </c>
      <c r="I627" s="334" t="n">
        <v>144.956</v>
      </c>
      <c r="J627" s="334" t="n">
        <f aca="false">(A627*I627)/J626*K626</f>
        <v>2828.98</v>
      </c>
      <c r="K627" s="335" t="n">
        <f aca="false">H627-J627</f>
        <v>1519.7</v>
      </c>
      <c r="L627" s="330"/>
      <c r="M627" s="262"/>
      <c r="N627" s="262" t="n">
        <v>144.956</v>
      </c>
      <c r="O627" s="262" t="n">
        <v>1.67</v>
      </c>
      <c r="P627" s="262" t="n">
        <v>217.434</v>
      </c>
      <c r="Q627" s="262" t="n">
        <v>217.434</v>
      </c>
      <c r="R627" s="331" t="n">
        <f aca="false">A627*F627</f>
        <v>22</v>
      </c>
    </row>
    <row r="628" s="1" customFormat="true" ht="12.75" hidden="false" customHeight="false" outlineLevel="0" collapsed="false">
      <c r="A628" s="262" t="n">
        <v>20</v>
      </c>
      <c r="B628" s="332" t="s">
        <v>832</v>
      </c>
      <c r="C628" s="332" t="s">
        <v>833</v>
      </c>
      <c r="D628" s="332" t="s">
        <v>834</v>
      </c>
      <c r="E628" s="262"/>
      <c r="F628" s="331" t="n">
        <v>0.03</v>
      </c>
      <c r="G628" s="333" t="n">
        <v>41.664</v>
      </c>
      <c r="H628" s="333" t="n">
        <f aca="false">A628*G628*(1-H626/100)</f>
        <v>833.28</v>
      </c>
      <c r="I628" s="334" t="n">
        <v>26.04</v>
      </c>
      <c r="J628" s="334" t="n">
        <f aca="false">(A628*I628)/J626*K626</f>
        <v>508.2</v>
      </c>
      <c r="K628" s="335" t="n">
        <f aca="false">H628-J628</f>
        <v>325.08</v>
      </c>
      <c r="L628" s="330"/>
      <c r="M628" s="262"/>
      <c r="N628" s="262" t="n">
        <v>26.04</v>
      </c>
      <c r="O628" s="262" t="n">
        <v>0.3</v>
      </c>
      <c r="P628" s="262" t="n">
        <v>39.06</v>
      </c>
      <c r="Q628" s="262" t="n">
        <v>41.664</v>
      </c>
      <c r="R628" s="331" t="n">
        <f aca="false">A628*F628</f>
        <v>0.6</v>
      </c>
    </row>
    <row r="629" s="1" customFormat="true" ht="12.75" hidden="false" customHeight="false" outlineLevel="0" collapsed="false">
      <c r="A629" s="262" t="n">
        <v>20</v>
      </c>
      <c r="B629" s="332" t="s">
        <v>841</v>
      </c>
      <c r="C629" s="332" t="s">
        <v>842</v>
      </c>
      <c r="D629" s="332" t="s">
        <v>834</v>
      </c>
      <c r="E629" s="262"/>
      <c r="F629" s="331" t="n">
        <v>0.02</v>
      </c>
      <c r="G629" s="333" t="n">
        <v>33.852</v>
      </c>
      <c r="H629" s="333" t="n">
        <f aca="false">A629*G629*(1-H626/100)</f>
        <v>677.04</v>
      </c>
      <c r="I629" s="334" t="n">
        <v>26.04</v>
      </c>
      <c r="J629" s="334" t="n">
        <f aca="false">(A629*I629)/J626*K626</f>
        <v>508.2</v>
      </c>
      <c r="K629" s="335" t="n">
        <f aca="false">H629-J629</f>
        <v>168.84</v>
      </c>
      <c r="L629" s="330"/>
      <c r="M629" s="262"/>
      <c r="N629" s="262" t="n">
        <v>26.04</v>
      </c>
      <c r="O629" s="262" t="n">
        <v>0.3</v>
      </c>
      <c r="P629" s="262" t="n">
        <v>39.06</v>
      </c>
      <c r="Q629" s="262" t="n">
        <v>33.852</v>
      </c>
      <c r="R629" s="331" t="n">
        <f aca="false">A629*F629</f>
        <v>0.4</v>
      </c>
    </row>
    <row r="630" s="1" customFormat="true" ht="12.75" hidden="false" customHeight="false" outlineLevel="0" collapsed="false">
      <c r="A630" s="262" t="n">
        <v>8</v>
      </c>
      <c r="B630" s="332" t="s">
        <v>5970</v>
      </c>
      <c r="C630" s="332" t="s">
        <v>2696</v>
      </c>
      <c r="D630" s="332" t="s">
        <v>5971</v>
      </c>
      <c r="E630" s="262"/>
      <c r="F630" s="331" t="n">
        <v>0.16</v>
      </c>
      <c r="G630" s="333" t="n">
        <v>524.2968</v>
      </c>
      <c r="H630" s="333" t="n">
        <f aca="false">A630*G630*(1-H626/100)</f>
        <v>4194.3744</v>
      </c>
      <c r="I630" s="334" t="n">
        <v>388.368</v>
      </c>
      <c r="J630" s="334" t="n">
        <f aca="false">(A630*I630)/J626*K626</f>
        <v>3031.776</v>
      </c>
      <c r="K630" s="335" t="n">
        <f aca="false">H630-J630</f>
        <v>1162.5984</v>
      </c>
      <c r="L630" s="330"/>
      <c r="M630" s="262"/>
      <c r="N630" s="262" t="n">
        <v>388.368</v>
      </c>
      <c r="O630" s="262" t="n">
        <v>4.64</v>
      </c>
      <c r="P630" s="262" t="n">
        <v>580</v>
      </c>
      <c r="Q630" s="262" t="n">
        <v>524.2968</v>
      </c>
      <c r="R630" s="331" t="n">
        <f aca="false">A630*F630</f>
        <v>1.28</v>
      </c>
    </row>
    <row r="631" s="1" customFormat="true" ht="12.75" hidden="false" customHeight="false" outlineLevel="0" collapsed="false">
      <c r="A631" s="262" t="n">
        <v>10</v>
      </c>
      <c r="B631" s="332" t="s">
        <v>5972</v>
      </c>
      <c r="C631" s="332" t="s">
        <v>5973</v>
      </c>
      <c r="D631" s="332" t="s">
        <v>5974</v>
      </c>
      <c r="E631" s="262"/>
      <c r="F631" s="331" t="n">
        <v>0.17</v>
      </c>
      <c r="G631" s="333" t="n">
        <v>524.2968</v>
      </c>
      <c r="H631" s="333" t="n">
        <f aca="false">A631*G631*(1-H626/100)</f>
        <v>5242.968</v>
      </c>
      <c r="I631" s="334" t="n">
        <v>388.368</v>
      </c>
      <c r="J631" s="334" t="n">
        <f aca="false">(A631*I631)/J626*K626</f>
        <v>3789.72</v>
      </c>
      <c r="K631" s="335" t="n">
        <f aca="false">H631-J631</f>
        <v>1453.248</v>
      </c>
      <c r="L631" s="330"/>
      <c r="M631" s="262"/>
      <c r="N631" s="262" t="n">
        <v>388.368</v>
      </c>
      <c r="O631" s="262" t="n">
        <v>4.64</v>
      </c>
      <c r="P631" s="262" t="n">
        <v>580</v>
      </c>
      <c r="Q631" s="262" t="n">
        <v>524.2968</v>
      </c>
      <c r="R631" s="331" t="n">
        <f aca="false">A631*F631</f>
        <v>1.7</v>
      </c>
    </row>
    <row r="632" s="1" customFormat="true" ht="12.75" hidden="false" customHeight="false" outlineLevel="0" collapsed="false">
      <c r="A632" s="262" t="n">
        <v>10</v>
      </c>
      <c r="B632" s="332" t="s">
        <v>5975</v>
      </c>
      <c r="C632" s="332" t="s">
        <v>2696</v>
      </c>
      <c r="D632" s="332" t="s">
        <v>5976</v>
      </c>
      <c r="E632" s="262"/>
      <c r="F632" s="331" t="n">
        <v>0.17</v>
      </c>
      <c r="G632" s="333" t="n">
        <v>519.777</v>
      </c>
      <c r="H632" s="333" t="n">
        <f aca="false">A632*G632*(1-H626/100)</f>
        <v>5197.77</v>
      </c>
      <c r="I632" s="334" t="n">
        <v>385.02</v>
      </c>
      <c r="J632" s="334" t="n">
        <f aca="false">(A632*I632)/J626*K626</f>
        <v>3757.05</v>
      </c>
      <c r="K632" s="335" t="n">
        <f aca="false">H632-J632</f>
        <v>1440.72</v>
      </c>
      <c r="L632" s="330"/>
      <c r="M632" s="262"/>
      <c r="N632" s="262" t="n">
        <v>385.02</v>
      </c>
      <c r="O632" s="262" t="n">
        <v>4.6</v>
      </c>
      <c r="P632" s="262" t="n">
        <v>580</v>
      </c>
      <c r="Q632" s="262" t="n">
        <v>519.777</v>
      </c>
      <c r="R632" s="331" t="n">
        <f aca="false">A632*F632</f>
        <v>1.7</v>
      </c>
    </row>
    <row r="633" s="1" customFormat="true" ht="12.75" hidden="false" customHeight="false" outlineLevel="0" collapsed="false">
      <c r="A633" s="262" t="n">
        <v>10</v>
      </c>
      <c r="B633" s="332" t="s">
        <v>6378</v>
      </c>
      <c r="C633" s="332" t="s">
        <v>1550</v>
      </c>
      <c r="D633" s="332" t="s">
        <v>2805</v>
      </c>
      <c r="E633" s="262"/>
      <c r="F633" s="331"/>
      <c r="G633" s="333" t="n">
        <v>330.584</v>
      </c>
      <c r="H633" s="333" t="n">
        <f aca="false">A633*G633*(1-H626/100)</f>
        <v>3305.84</v>
      </c>
      <c r="I633" s="334" t="n">
        <v>165.292</v>
      </c>
      <c r="J633" s="334" t="n">
        <f aca="false">(A633*I633)/J626*K626</f>
        <v>1612.93</v>
      </c>
      <c r="K633" s="335" t="n">
        <f aca="false">H633-J633</f>
        <v>1692.91</v>
      </c>
      <c r="L633" s="330"/>
      <c r="M633" s="262"/>
      <c r="N633" s="262" t="n">
        <v>165.292</v>
      </c>
      <c r="O633" s="262" t="n">
        <v>1.72</v>
      </c>
      <c r="P633" s="262" t="n">
        <v>250</v>
      </c>
      <c r="Q633" s="262" t="n">
        <v>330.584</v>
      </c>
      <c r="R633" s="331" t="n">
        <f aca="false">A633*F633</f>
        <v>0</v>
      </c>
    </row>
    <row r="634" s="1" customFormat="true" ht="12.75" hidden="false" customHeight="false" outlineLevel="0" collapsed="false">
      <c r="A634" s="262" t="n">
        <v>8</v>
      </c>
      <c r="B634" s="332" t="s">
        <v>6246</v>
      </c>
      <c r="C634" s="332" t="s">
        <v>2696</v>
      </c>
      <c r="D634" s="332" t="s">
        <v>6247</v>
      </c>
      <c r="E634" s="262"/>
      <c r="F634" s="331" t="n">
        <v>0.18</v>
      </c>
      <c r="G634" s="333" t="n">
        <v>531.0765</v>
      </c>
      <c r="H634" s="333" t="n">
        <f aca="false">A634*G634*(1-H626/100)</f>
        <v>4248.612</v>
      </c>
      <c r="I634" s="334" t="n">
        <v>393.39</v>
      </c>
      <c r="J634" s="334" t="n">
        <f aca="false">(A634*I634)/J626*K626</f>
        <v>3070.98</v>
      </c>
      <c r="K634" s="335" t="n">
        <f aca="false">H634-J634</f>
        <v>1177.632</v>
      </c>
      <c r="L634" s="330"/>
      <c r="M634" s="262"/>
      <c r="N634" s="262" t="n">
        <v>393.39</v>
      </c>
      <c r="O634" s="262" t="n">
        <v>4.7</v>
      </c>
      <c r="P634" s="262" t="n">
        <v>590</v>
      </c>
      <c r="Q634" s="262" t="n">
        <v>531.0765</v>
      </c>
      <c r="R634" s="331" t="n">
        <f aca="false">A634*F634</f>
        <v>1.44</v>
      </c>
    </row>
    <row r="635" s="1" customFormat="true" ht="12.75" hidden="false" customHeight="false" outlineLevel="0" collapsed="false">
      <c r="A635" s="262" t="n">
        <v>8</v>
      </c>
      <c r="B635" s="332" t="s">
        <v>5979</v>
      </c>
      <c r="C635" s="332" t="s">
        <v>2696</v>
      </c>
      <c r="D635" s="332" t="s">
        <v>1657</v>
      </c>
      <c r="E635" s="262"/>
      <c r="F635" s="331" t="n">
        <v>0.23</v>
      </c>
      <c r="G635" s="333" t="n">
        <v>539.865</v>
      </c>
      <c r="H635" s="333" t="n">
        <f aca="false">A635*G635*(1-H626/100)</f>
        <v>4318.92</v>
      </c>
      <c r="I635" s="334" t="n">
        <v>399.9</v>
      </c>
      <c r="J635" s="334" t="n">
        <f aca="false">(A635*I635)/J626*K626</f>
        <v>3121.8</v>
      </c>
      <c r="K635" s="335" t="n">
        <f aca="false">H635-J635</f>
        <v>1197.12</v>
      </c>
      <c r="L635" s="330"/>
      <c r="M635" s="262"/>
      <c r="N635" s="262" t="n">
        <v>399.9</v>
      </c>
      <c r="O635" s="262" t="n">
        <v>4.3</v>
      </c>
      <c r="P635" s="262" t="n">
        <v>600</v>
      </c>
      <c r="Q635" s="262" t="n">
        <v>539.865</v>
      </c>
      <c r="R635" s="331" t="n">
        <f aca="false">A635*F635</f>
        <v>1.84</v>
      </c>
    </row>
    <row r="636" s="1" customFormat="true" ht="12.75" hidden="false" customHeight="false" outlineLevel="0" collapsed="false">
      <c r="A636" s="262" t="n">
        <v>20</v>
      </c>
      <c r="B636" s="332" t="s">
        <v>6008</v>
      </c>
      <c r="C636" s="332" t="s">
        <v>6005</v>
      </c>
      <c r="D636" s="332" t="s">
        <v>2400</v>
      </c>
      <c r="E636" s="262"/>
      <c r="F636" s="331" t="n">
        <v>0.06</v>
      </c>
      <c r="G636" s="333" t="n">
        <v>78.678</v>
      </c>
      <c r="H636" s="333" t="n">
        <f aca="false">A636*G636*(1-H626/100)</f>
        <v>1573.56</v>
      </c>
      <c r="I636" s="334" t="n">
        <v>43.71</v>
      </c>
      <c r="J636" s="334" t="n">
        <f aca="false">(A636*I636)/J626*K626</f>
        <v>853.05</v>
      </c>
      <c r="K636" s="335" t="n">
        <f aca="false">H636-J636</f>
        <v>720.51</v>
      </c>
      <c r="L636" s="330"/>
      <c r="M636" s="262"/>
      <c r="N636" s="262" t="n">
        <v>43.71</v>
      </c>
      <c r="O636" s="262" t="n">
        <v>0.47</v>
      </c>
      <c r="P636" s="262" t="n">
        <v>80</v>
      </c>
      <c r="Q636" s="262" t="n">
        <v>78.678</v>
      </c>
      <c r="R636" s="331" t="n">
        <f aca="false">A636*F636</f>
        <v>1.2</v>
      </c>
    </row>
    <row r="637" s="1" customFormat="true" ht="12.75" hidden="false" customHeight="false" outlineLevel="0" collapsed="false">
      <c r="A637" s="262" t="n">
        <v>20</v>
      </c>
      <c r="B637" s="332" t="s">
        <v>6009</v>
      </c>
      <c r="C637" s="332" t="s">
        <v>6005</v>
      </c>
      <c r="D637" s="332" t="s">
        <v>6010</v>
      </c>
      <c r="E637" s="262"/>
      <c r="F637" s="331" t="n">
        <v>0.03</v>
      </c>
      <c r="G637" s="333" t="n">
        <v>63.984</v>
      </c>
      <c r="H637" s="333" t="n">
        <f aca="false">A637*G637*(1-H626/100)</f>
        <v>1279.68</v>
      </c>
      <c r="I637" s="334" t="n">
        <v>39.99</v>
      </c>
      <c r="J637" s="334" t="n">
        <f aca="false">(A637*I637)/J626*K626</f>
        <v>780.45</v>
      </c>
      <c r="K637" s="335" t="n">
        <f aca="false">H637-J637</f>
        <v>499.23</v>
      </c>
      <c r="L637" s="330"/>
      <c r="M637" s="262"/>
      <c r="N637" s="262" t="n">
        <v>39.99</v>
      </c>
      <c r="O637" s="262" t="n">
        <v>0.43</v>
      </c>
      <c r="P637" s="262" t="n">
        <v>60</v>
      </c>
      <c r="Q637" s="262" t="n">
        <v>63.984</v>
      </c>
      <c r="R637" s="331" t="n">
        <f aca="false">A637*F637</f>
        <v>0.6</v>
      </c>
    </row>
    <row r="638" s="1" customFormat="true" ht="12.75" hidden="false" customHeight="false" outlineLevel="0" collapsed="false">
      <c r="A638" s="262" t="n">
        <v>10</v>
      </c>
      <c r="B638" s="332" t="s">
        <v>6011</v>
      </c>
      <c r="C638" s="332" t="s">
        <v>6005</v>
      </c>
      <c r="D638" s="332" t="s">
        <v>2819</v>
      </c>
      <c r="E638" s="262"/>
      <c r="F638" s="331" t="n">
        <v>0.06</v>
      </c>
      <c r="G638" s="333" t="n">
        <v>59.7184</v>
      </c>
      <c r="H638" s="333" t="n">
        <f aca="false">A638*G638*(1-H626/100)</f>
        <v>597.184</v>
      </c>
      <c r="I638" s="334" t="n">
        <v>37.324</v>
      </c>
      <c r="J638" s="334" t="n">
        <f aca="false">(A638*I638)/J626*K626</f>
        <v>364.21</v>
      </c>
      <c r="K638" s="335" t="n">
        <f aca="false">H638-J638</f>
        <v>232.974</v>
      </c>
      <c r="L638" s="330"/>
      <c r="M638" s="262"/>
      <c r="N638" s="262" t="n">
        <v>37.324</v>
      </c>
      <c r="O638" s="262" t="n">
        <v>0.43</v>
      </c>
      <c r="P638" s="262" t="n">
        <v>70</v>
      </c>
      <c r="Q638" s="262" t="n">
        <v>59.7184</v>
      </c>
      <c r="R638" s="331" t="n">
        <f aca="false">A638*F638</f>
        <v>0.6</v>
      </c>
    </row>
    <row r="639" s="1" customFormat="true" ht="12.75" hidden="false" customHeight="false" outlineLevel="0" collapsed="false">
      <c r="A639" s="262" t="n">
        <v>6</v>
      </c>
      <c r="B639" s="332" t="s">
        <v>6415</v>
      </c>
      <c r="C639" s="332" t="s">
        <v>2063</v>
      </c>
      <c r="D639" s="332" t="s">
        <v>6416</v>
      </c>
      <c r="E639" s="262"/>
      <c r="F639" s="331" t="n">
        <v>0.04</v>
      </c>
      <c r="G639" s="333" t="n">
        <v>359.6</v>
      </c>
      <c r="H639" s="333" t="n">
        <f aca="false">A639*G639*(1-H626/100)</f>
        <v>2157.6</v>
      </c>
      <c r="I639" s="334" t="n">
        <v>179.8</v>
      </c>
      <c r="J639" s="334" t="n">
        <f aca="false">(A639*I639)/J626*K626</f>
        <v>1052.7</v>
      </c>
      <c r="K639" s="335" t="n">
        <f aca="false">H639-J639</f>
        <v>1104.9</v>
      </c>
      <c r="L639" s="330"/>
      <c r="M639" s="262"/>
      <c r="N639" s="262" t="n">
        <v>179.8</v>
      </c>
      <c r="O639" s="262" t="n">
        <v>2</v>
      </c>
      <c r="P639" s="262" t="n">
        <v>539</v>
      </c>
      <c r="Q639" s="262" t="n">
        <v>359.6</v>
      </c>
      <c r="R639" s="331" t="n">
        <f aca="false">A639*F639</f>
        <v>0.24</v>
      </c>
    </row>
    <row r="640" s="1" customFormat="true" ht="12.75" hidden="false" customHeight="false" outlineLevel="0" collapsed="false">
      <c r="A640" s="262" t="n">
        <v>6</v>
      </c>
      <c r="B640" s="332" t="s">
        <v>6417</v>
      </c>
      <c r="C640" s="332" t="s">
        <v>2063</v>
      </c>
      <c r="D640" s="332" t="s">
        <v>2064</v>
      </c>
      <c r="E640" s="262"/>
      <c r="F640" s="331" t="n">
        <v>0.1</v>
      </c>
      <c r="G640" s="333" t="n">
        <v>287.68</v>
      </c>
      <c r="H640" s="333" t="n">
        <f aca="false">A640*G640*(1-H626/100)</f>
        <v>1726.08</v>
      </c>
      <c r="I640" s="334" t="n">
        <v>179.8</v>
      </c>
      <c r="J640" s="334" t="n">
        <f aca="false">(A640*I640)/J626*K626</f>
        <v>1052.7</v>
      </c>
      <c r="K640" s="335" t="n">
        <f aca="false">H640-J640</f>
        <v>673.38</v>
      </c>
      <c r="L640" s="330"/>
      <c r="M640" s="262"/>
      <c r="N640" s="262" t="n">
        <v>179.8</v>
      </c>
      <c r="O640" s="262" t="n">
        <v>2</v>
      </c>
      <c r="P640" s="262" t="n">
        <v>539</v>
      </c>
      <c r="Q640" s="262" t="n">
        <v>287.68</v>
      </c>
      <c r="R640" s="331" t="n">
        <f aca="false">A640*F640</f>
        <v>0.6</v>
      </c>
    </row>
    <row r="641" s="1" customFormat="true" ht="12.75" hidden="false" customHeight="false" outlineLevel="0" collapsed="false">
      <c r="A641" s="336" t="n">
        <f aca="false">SUM(A627:A640)</f>
        <v>176</v>
      </c>
      <c r="B641" s="336" t="s">
        <v>377</v>
      </c>
      <c r="C641" s="336"/>
      <c r="D641" s="336"/>
      <c r="E641" s="336"/>
      <c r="F641" s="337" t="n">
        <f aca="false">R641</f>
        <v>34.2</v>
      </c>
      <c r="G641" s="338"/>
      <c r="H641" s="339" t="n">
        <f aca="false">SUM(H627:H640)</f>
        <v>39701.5884</v>
      </c>
      <c r="I641" s="340"/>
      <c r="J641" s="341" t="n">
        <f aca="false">SUM(J627:J640)</f>
        <v>26332.746</v>
      </c>
      <c r="K641" s="335" t="n">
        <f aca="false">SUM(K627:K640)</f>
        <v>13368.8424</v>
      </c>
      <c r="L641" s="330"/>
      <c r="M641" s="262"/>
      <c r="N641" s="262"/>
      <c r="O641" s="262"/>
      <c r="P641" s="262"/>
      <c r="Q641" s="262"/>
      <c r="R641" s="331" t="n">
        <f aca="false">SUM(R627:R640)</f>
        <v>34.2</v>
      </c>
    </row>
    <row r="642" s="1" customFormat="true" ht="12.75" hidden="false" customHeight="false" outlineLevel="0" collapsed="false">
      <c r="A642" s="262"/>
      <c r="B642" s="272" t="s">
        <v>914</v>
      </c>
      <c r="C642" s="342"/>
      <c r="D642" s="342"/>
      <c r="E642" s="262"/>
      <c r="F642" s="262"/>
      <c r="G642" s="333"/>
      <c r="H642" s="343" t="n">
        <v>0</v>
      </c>
      <c r="I642" s="344" t="n">
        <f aca="false">K643/J643</f>
        <v>0.507688882883692</v>
      </c>
      <c r="J642" s="345"/>
      <c r="K642" s="335"/>
      <c r="L642" s="330"/>
      <c r="M642" s="262"/>
      <c r="N642" s="262"/>
      <c r="O642" s="262"/>
      <c r="P642" s="262"/>
      <c r="Q642" s="262"/>
      <c r="R642" s="331"/>
    </row>
    <row r="643" s="1" customFormat="true" ht="13.5" hidden="false" customHeight="false" outlineLevel="0" collapsed="false">
      <c r="A643" s="346"/>
      <c r="B643" s="346" t="s">
        <v>915</v>
      </c>
      <c r="C643" s="346"/>
      <c r="D643" s="346"/>
      <c r="E643" s="346"/>
      <c r="F643" s="347"/>
      <c r="G643" s="348"/>
      <c r="H643" s="349" t="n">
        <f aca="false">SUM(H641:H642)</f>
        <v>39701.5884</v>
      </c>
      <c r="I643" s="350" t="n">
        <f aca="false">K643/H643</f>
        <v>0.336733187229355</v>
      </c>
      <c r="J643" s="351" t="n">
        <f aca="false">SUM(J641:J642)</f>
        <v>26332.746</v>
      </c>
      <c r="K643" s="352" t="n">
        <f aca="false">H643-J643</f>
        <v>13368.8424</v>
      </c>
      <c r="L643" s="330"/>
      <c r="M643" s="262"/>
      <c r="N643" s="262"/>
      <c r="O643" s="262"/>
      <c r="P643" s="262"/>
      <c r="Q643" s="262"/>
      <c r="R643" s="331"/>
    </row>
    <row r="644" customFormat="false" ht="13.5" hidden="false" customHeight="false" outlineLevel="0" collapsed="false"/>
    <row r="645" s="1" customFormat="true" ht="13.5" hidden="false" customHeight="false" outlineLevel="0" collapsed="false">
      <c r="A645" s="322"/>
      <c r="B645" s="323" t="s">
        <v>6212</v>
      </c>
      <c r="C645" s="324"/>
      <c r="D645" s="325" t="n">
        <v>42251</v>
      </c>
      <c r="E645" s="322"/>
      <c r="F645" s="322" t="s">
        <v>6418</v>
      </c>
      <c r="G645" s="324"/>
      <c r="H645" s="326" t="n">
        <v>0</v>
      </c>
      <c r="I645" s="327" t="s">
        <v>358</v>
      </c>
      <c r="J645" s="328" t="n">
        <v>65</v>
      </c>
      <c r="K645" s="329" t="n">
        <v>65</v>
      </c>
      <c r="L645" s="330"/>
      <c r="M645" s="262"/>
      <c r="N645" s="262"/>
      <c r="O645" s="262"/>
      <c r="P645" s="262"/>
      <c r="Q645" s="262"/>
      <c r="R645" s="331"/>
    </row>
    <row r="646" s="1" customFormat="true" ht="12.75" hidden="false" customHeight="false" outlineLevel="0" collapsed="false">
      <c r="A646" s="262" t="n">
        <v>10</v>
      </c>
      <c r="B646" s="332" t="s">
        <v>1982</v>
      </c>
      <c r="C646" s="332" t="s">
        <v>1983</v>
      </c>
      <c r="D646" s="332" t="s">
        <v>6269</v>
      </c>
      <c r="E646" s="262"/>
      <c r="F646" s="331" t="n">
        <v>4.4</v>
      </c>
      <c r="G646" s="333" t="n">
        <v>742.6283</v>
      </c>
      <c r="H646" s="333" t="n">
        <f aca="false">A646*G646*(1-H645/100)</f>
        <v>7426.283</v>
      </c>
      <c r="I646" s="334" t="n">
        <v>571.2525</v>
      </c>
      <c r="J646" s="334" t="n">
        <f aca="false">(A646*I646)/J645*K645</f>
        <v>5712.525</v>
      </c>
      <c r="K646" s="335" t="n">
        <f aca="false">H646-J646</f>
        <v>1713.758</v>
      </c>
      <c r="L646" s="330"/>
      <c r="M646" s="262"/>
      <c r="N646" s="262" t="n">
        <v>571.2525</v>
      </c>
      <c r="O646" s="262" t="n">
        <v>6.51</v>
      </c>
      <c r="P646" s="262" t="n">
        <v>860</v>
      </c>
      <c r="Q646" s="262" t="n">
        <v>742.6283</v>
      </c>
      <c r="R646" s="331" t="n">
        <f aca="false">A646*F646</f>
        <v>44</v>
      </c>
    </row>
    <row r="647" s="1" customFormat="true" ht="12.75" hidden="false" customHeight="false" outlineLevel="0" collapsed="false">
      <c r="A647" s="262" t="n">
        <v>5</v>
      </c>
      <c r="B647" s="332" t="s">
        <v>5891</v>
      </c>
      <c r="C647" s="332" t="s">
        <v>5892</v>
      </c>
      <c r="D647" s="332" t="s">
        <v>6419</v>
      </c>
      <c r="E647" s="262"/>
      <c r="F647" s="331" t="n">
        <v>5.6</v>
      </c>
      <c r="G647" s="333" t="n">
        <v>1006.733</v>
      </c>
      <c r="H647" s="333" t="n">
        <f aca="false">A647*G647*(1-H645/100)</f>
        <v>5033.665</v>
      </c>
      <c r="I647" s="334" t="n">
        <v>774.41</v>
      </c>
      <c r="J647" s="334" t="n">
        <f aca="false">(A647*I647)/J645*K645</f>
        <v>3872.05</v>
      </c>
      <c r="K647" s="335" t="n">
        <f aca="false">H647-J647</f>
        <v>1161.615</v>
      </c>
      <c r="L647" s="330"/>
      <c r="M647" s="262"/>
      <c r="N647" s="262" t="n">
        <v>774.41</v>
      </c>
      <c r="O647" s="262" t="n">
        <v>8.51</v>
      </c>
      <c r="P647" s="262" t="n">
        <v>1161.615</v>
      </c>
      <c r="Q647" s="262" t="n">
        <v>1006.733</v>
      </c>
      <c r="R647" s="331" t="n">
        <f aca="false">A647*F647</f>
        <v>28</v>
      </c>
    </row>
    <row r="648" s="1" customFormat="true" ht="12.75" hidden="false" customHeight="false" outlineLevel="0" collapsed="false">
      <c r="A648" s="262" t="n">
        <v>10</v>
      </c>
      <c r="B648" s="332" t="s">
        <v>6274</v>
      </c>
      <c r="C648" s="332" t="s">
        <v>6275</v>
      </c>
      <c r="D648" s="332" t="s">
        <v>6276</v>
      </c>
      <c r="E648" s="262"/>
      <c r="F648" s="331" t="n">
        <v>0.2</v>
      </c>
      <c r="G648" s="333" t="n">
        <v>70.98</v>
      </c>
      <c r="H648" s="333" t="n">
        <f aca="false">A648*G648*(1-H645/100)</f>
        <v>709.8</v>
      </c>
      <c r="I648" s="334" t="n">
        <v>54.6</v>
      </c>
      <c r="J648" s="334" t="n">
        <f aca="false">(A648*I648)/J645*K645</f>
        <v>546</v>
      </c>
      <c r="K648" s="335" t="n">
        <f aca="false">H648-J648</f>
        <v>163.8</v>
      </c>
      <c r="L648" s="330"/>
      <c r="M648" s="262"/>
      <c r="N648" s="262" t="n">
        <v>54.6</v>
      </c>
      <c r="O648" s="262" t="n">
        <v>0.6</v>
      </c>
      <c r="P648" s="262" t="n">
        <v>81.9</v>
      </c>
      <c r="Q648" s="262" t="n">
        <v>70.98</v>
      </c>
      <c r="R648" s="331" t="n">
        <f aca="false">A648*F648</f>
        <v>2</v>
      </c>
    </row>
    <row r="649" s="1" customFormat="true" ht="12.75" hidden="false" customHeight="false" outlineLevel="0" collapsed="false">
      <c r="A649" s="262" t="n">
        <v>10</v>
      </c>
      <c r="B649" s="332" t="s">
        <v>6420</v>
      </c>
      <c r="C649" s="332" t="s">
        <v>1550</v>
      </c>
      <c r="D649" s="332" t="s">
        <v>5974</v>
      </c>
      <c r="E649" s="262"/>
      <c r="F649" s="331" t="n">
        <v>0.17</v>
      </c>
      <c r="G649" s="333" t="n">
        <v>316.355</v>
      </c>
      <c r="H649" s="333" t="n">
        <f aca="false">A649*G649*(1-H645/100)</f>
        <v>3163.55</v>
      </c>
      <c r="I649" s="334" t="n">
        <v>158.1775</v>
      </c>
      <c r="J649" s="334" t="n">
        <f aca="false">(A649*I649)/J645*K645</f>
        <v>1581.775</v>
      </c>
      <c r="K649" s="335" t="n">
        <f aca="false">H649-J649</f>
        <v>1581.775</v>
      </c>
      <c r="L649" s="330"/>
      <c r="M649" s="262"/>
      <c r="N649" s="262" t="n">
        <v>158.1775</v>
      </c>
      <c r="O649" s="262" t="n">
        <v>1.57</v>
      </c>
      <c r="P649" s="262" t="n">
        <v>240</v>
      </c>
      <c r="Q649" s="262" t="n">
        <v>316.355</v>
      </c>
      <c r="R649" s="331" t="n">
        <f aca="false">A649*F649</f>
        <v>1.7</v>
      </c>
    </row>
    <row r="650" s="1" customFormat="true" ht="12.75" hidden="false" customHeight="false" outlineLevel="0" collapsed="false">
      <c r="A650" s="262" t="n">
        <v>2</v>
      </c>
      <c r="B650" s="332" t="s">
        <v>6421</v>
      </c>
      <c r="C650" s="332" t="s">
        <v>2389</v>
      </c>
      <c r="D650" s="332" t="s">
        <v>1895</v>
      </c>
      <c r="E650" s="262"/>
      <c r="F650" s="331" t="n">
        <v>3</v>
      </c>
      <c r="G650" s="333" t="n">
        <v>1206.4</v>
      </c>
      <c r="H650" s="333" t="n">
        <f aca="false">A650*G650*(1-H645/100)</f>
        <v>2412.8</v>
      </c>
      <c r="I650" s="334" t="n">
        <v>754</v>
      </c>
      <c r="J650" s="334" t="n">
        <f aca="false">(A650*I650)/J645*K645</f>
        <v>1508</v>
      </c>
      <c r="K650" s="335" t="n">
        <f aca="false">H650-J650</f>
        <v>904.8</v>
      </c>
      <c r="L650" s="330"/>
      <c r="M650" s="262"/>
      <c r="N650" s="262" t="n">
        <v>754</v>
      </c>
      <c r="O650" s="262" t="n">
        <v>8</v>
      </c>
      <c r="P650" s="262" t="n">
        <v>1430</v>
      </c>
      <c r="Q650" s="262" t="n">
        <v>1206.4</v>
      </c>
      <c r="R650" s="331" t="n">
        <f aca="false">A650*F650</f>
        <v>6</v>
      </c>
    </row>
    <row r="651" s="1" customFormat="true" ht="12.75" hidden="false" customHeight="false" outlineLevel="0" collapsed="false">
      <c r="A651" s="262" t="n">
        <v>2</v>
      </c>
      <c r="B651" s="332" t="s">
        <v>6357</v>
      </c>
      <c r="C651" s="332" t="s">
        <v>1894</v>
      </c>
      <c r="D651" s="332" t="s">
        <v>4268</v>
      </c>
      <c r="E651" s="262"/>
      <c r="F651" s="331" t="n">
        <v>3.5</v>
      </c>
      <c r="G651" s="333" t="n">
        <v>1206.4</v>
      </c>
      <c r="H651" s="333" t="n">
        <f aca="false">A651*G651*(1-H645/100)</f>
        <v>2412.8</v>
      </c>
      <c r="I651" s="334" t="n">
        <v>754</v>
      </c>
      <c r="J651" s="334" t="n">
        <f aca="false">(A651*I651)/J645*K645</f>
        <v>1508</v>
      </c>
      <c r="K651" s="335" t="n">
        <f aca="false">H651-J651</f>
        <v>904.8</v>
      </c>
      <c r="L651" s="330"/>
      <c r="M651" s="262"/>
      <c r="N651" s="262" t="n">
        <v>754</v>
      </c>
      <c r="O651" s="262" t="n">
        <v>8</v>
      </c>
      <c r="P651" s="262" t="n">
        <v>1430</v>
      </c>
      <c r="Q651" s="262" t="n">
        <v>1206.4</v>
      </c>
      <c r="R651" s="331" t="n">
        <f aca="false">A651*F651</f>
        <v>7</v>
      </c>
    </row>
    <row r="652" s="1" customFormat="true" ht="12.75" hidden="false" customHeight="false" outlineLevel="0" collapsed="false">
      <c r="A652" s="262" t="n">
        <v>2</v>
      </c>
      <c r="B652" s="332" t="s">
        <v>6422</v>
      </c>
      <c r="C652" s="332" t="s">
        <v>1894</v>
      </c>
      <c r="D652" s="332" t="s">
        <v>3688</v>
      </c>
      <c r="E652" s="262"/>
      <c r="F652" s="331"/>
      <c r="G652" s="333" t="n">
        <v>1131</v>
      </c>
      <c r="H652" s="333" t="n">
        <f aca="false">A652*G652*(1-H645/100)</f>
        <v>2262</v>
      </c>
      <c r="I652" s="334" t="n">
        <v>706.875</v>
      </c>
      <c r="J652" s="334" t="n">
        <f aca="false">(A652*I652)/J645*K645</f>
        <v>1413.75</v>
      </c>
      <c r="K652" s="335" t="n">
        <f aca="false">H652-J652</f>
        <v>848.25</v>
      </c>
      <c r="L652" s="330"/>
      <c r="M652" s="262"/>
      <c r="N652" s="262" t="n">
        <v>706.875</v>
      </c>
      <c r="O652" s="262" t="n">
        <v>7.5</v>
      </c>
      <c r="P652" s="262" t="n">
        <v>1340</v>
      </c>
      <c r="Q652" s="262" t="n">
        <v>1131</v>
      </c>
      <c r="R652" s="331" t="n">
        <f aca="false">A652*F652</f>
        <v>0</v>
      </c>
    </row>
    <row r="653" s="1" customFormat="true" ht="12.75" hidden="false" customHeight="false" outlineLevel="0" collapsed="false">
      <c r="A653" s="262" t="n">
        <v>1</v>
      </c>
      <c r="B653" s="332" t="s">
        <v>6359</v>
      </c>
      <c r="C653" s="332" t="s">
        <v>1894</v>
      </c>
      <c r="D653" s="332" t="s">
        <v>6360</v>
      </c>
      <c r="E653" s="262"/>
      <c r="F653" s="331"/>
      <c r="G653" s="333" t="n">
        <v>1146.08</v>
      </c>
      <c r="H653" s="333" t="n">
        <f aca="false">A653*G653*(1-H645/100)</f>
        <v>1146.08</v>
      </c>
      <c r="I653" s="334" t="n">
        <v>716.3</v>
      </c>
      <c r="J653" s="334" t="n">
        <f aca="false">(A653*I653)/J645*K645</f>
        <v>716.3</v>
      </c>
      <c r="K653" s="335" t="n">
        <f aca="false">H653-J653</f>
        <v>429.78</v>
      </c>
      <c r="L653" s="330"/>
      <c r="M653" s="262"/>
      <c r="N653" s="262" t="n">
        <v>716.3</v>
      </c>
      <c r="O653" s="262" t="n">
        <v>7.6</v>
      </c>
      <c r="P653" s="262" t="n">
        <v>1360</v>
      </c>
      <c r="Q653" s="262" t="n">
        <v>1146.08</v>
      </c>
      <c r="R653" s="331" t="n">
        <f aca="false">A653*F653</f>
        <v>0</v>
      </c>
    </row>
    <row r="654" s="1" customFormat="true" ht="12.75" hidden="false" customHeight="false" outlineLevel="0" collapsed="false">
      <c r="A654" s="262" t="n">
        <v>1</v>
      </c>
      <c r="B654" s="332" t="s">
        <v>6373</v>
      </c>
      <c r="C654" s="332" t="s">
        <v>1894</v>
      </c>
      <c r="D654" s="332" t="s">
        <v>1897</v>
      </c>
      <c r="E654" s="262"/>
      <c r="F654" s="331" t="n">
        <v>3.5</v>
      </c>
      <c r="G654" s="333" t="n">
        <v>1176.24</v>
      </c>
      <c r="H654" s="333" t="n">
        <f aca="false">A654*G654*(1-H645/100)</f>
        <v>1176.24</v>
      </c>
      <c r="I654" s="334" t="n">
        <v>735.15</v>
      </c>
      <c r="J654" s="334" t="n">
        <f aca="false">(A654*I654)/J645*K645</f>
        <v>735.15</v>
      </c>
      <c r="K654" s="335" t="n">
        <f aca="false">H654-J654</f>
        <v>441.09</v>
      </c>
      <c r="L654" s="330"/>
      <c r="M654" s="262"/>
      <c r="N654" s="262" t="n">
        <v>735.15</v>
      </c>
      <c r="O654" s="262" t="n">
        <v>7.8</v>
      </c>
      <c r="P654" s="262" t="n">
        <v>1400</v>
      </c>
      <c r="Q654" s="262" t="n">
        <v>1176.24</v>
      </c>
      <c r="R654" s="331" t="n">
        <f aca="false">A654*F654</f>
        <v>3.5</v>
      </c>
    </row>
    <row r="655" s="1" customFormat="true" ht="12.75" hidden="false" customHeight="false" outlineLevel="0" collapsed="false">
      <c r="A655" s="262" t="n">
        <v>2</v>
      </c>
      <c r="B655" s="332" t="s">
        <v>2814</v>
      </c>
      <c r="C655" s="332" t="s">
        <v>1794</v>
      </c>
      <c r="D655" s="332" t="s">
        <v>2815</v>
      </c>
      <c r="E655" s="262"/>
      <c r="F655" s="331" t="n">
        <v>3.8</v>
      </c>
      <c r="G655" s="333" t="n">
        <v>1910.8001</v>
      </c>
      <c r="H655" s="333" t="n">
        <f aca="false">A655*G655*(1-H645/100)</f>
        <v>3821.6002</v>
      </c>
      <c r="I655" s="334" t="n">
        <v>1415.4075</v>
      </c>
      <c r="J655" s="334" t="n">
        <f aca="false">(A655*I655)/J645*K645</f>
        <v>2830.815</v>
      </c>
      <c r="K655" s="335" t="n">
        <f aca="false">H655-J655</f>
        <v>990.7852</v>
      </c>
      <c r="L655" s="330"/>
      <c r="M655" s="262"/>
      <c r="N655" s="262" t="n">
        <v>1415.4075</v>
      </c>
      <c r="O655" s="262" t="n">
        <v>16.13</v>
      </c>
      <c r="P655" s="262" t="n">
        <v>2120</v>
      </c>
      <c r="Q655" s="262" t="n">
        <v>1910.8001</v>
      </c>
      <c r="R655" s="331" t="n">
        <f aca="false">A655*F655</f>
        <v>7.6</v>
      </c>
    </row>
    <row r="656" s="1" customFormat="true" ht="12.75" hidden="false" customHeight="false" outlineLevel="0" collapsed="false">
      <c r="A656" s="262" t="n">
        <v>20</v>
      </c>
      <c r="B656" s="332" t="s">
        <v>3655</v>
      </c>
      <c r="C656" s="332" t="s">
        <v>1680</v>
      </c>
      <c r="D656" s="332" t="s">
        <v>3656</v>
      </c>
      <c r="E656" s="262"/>
      <c r="F656" s="331" t="n">
        <v>0.011</v>
      </c>
      <c r="G656" s="333" t="n">
        <v>80</v>
      </c>
      <c r="H656" s="333" t="n">
        <f aca="false">A656*G656*(1-H645/100)</f>
        <v>1600</v>
      </c>
      <c r="I656" s="334" t="n">
        <v>68.25</v>
      </c>
      <c r="J656" s="334" t="n">
        <f aca="false">(A656*I656)/J645*K645</f>
        <v>1365</v>
      </c>
      <c r="K656" s="335" t="n">
        <f aca="false">H656-J656</f>
        <v>235</v>
      </c>
      <c r="L656" s="330"/>
      <c r="M656" s="262"/>
      <c r="N656" s="262" t="n">
        <v>68.25</v>
      </c>
      <c r="O656" s="262" t="n">
        <v>0.75</v>
      </c>
      <c r="P656" s="262" t="n">
        <v>150</v>
      </c>
      <c r="Q656" s="262" t="n">
        <v>80</v>
      </c>
      <c r="R656" s="331" t="n">
        <f aca="false">A656*F656</f>
        <v>0.22</v>
      </c>
    </row>
    <row r="657" s="1" customFormat="true" ht="12.75" hidden="false" customHeight="false" outlineLevel="0" collapsed="false">
      <c r="A657" s="262" t="n">
        <v>10</v>
      </c>
      <c r="B657" s="332" t="s">
        <v>368</v>
      </c>
      <c r="C657" s="332" t="s">
        <v>1680</v>
      </c>
      <c r="D657" s="332" t="s">
        <v>1905</v>
      </c>
      <c r="E657" s="262"/>
      <c r="F657" s="331" t="n">
        <v>0.02</v>
      </c>
      <c r="G657" s="333" t="n">
        <v>114.66</v>
      </c>
      <c r="H657" s="333" t="n">
        <f aca="false">A657*G657*(1-H645/100)</f>
        <v>1146.6</v>
      </c>
      <c r="I657" s="334" t="n">
        <v>95.55</v>
      </c>
      <c r="J657" s="334" t="n">
        <f aca="false">(A657*I657)/J645*K645</f>
        <v>955.5</v>
      </c>
      <c r="K657" s="335" t="n">
        <f aca="false">H657-J657</f>
        <v>191.1</v>
      </c>
      <c r="L657" s="330"/>
      <c r="M657" s="262"/>
      <c r="N657" s="262" t="n">
        <v>95.55</v>
      </c>
      <c r="O657" s="262" t="n">
        <v>1.05</v>
      </c>
      <c r="P657" s="262" t="n">
        <v>150</v>
      </c>
      <c r="Q657" s="262" t="n">
        <v>114.66</v>
      </c>
      <c r="R657" s="331" t="n">
        <f aca="false">A657*F657</f>
        <v>0.2</v>
      </c>
    </row>
    <row r="658" s="1" customFormat="true" ht="12.75" hidden="false" customHeight="false" outlineLevel="0" collapsed="false">
      <c r="A658" s="262" t="n">
        <v>10</v>
      </c>
      <c r="B658" s="332" t="s">
        <v>1679</v>
      </c>
      <c r="C658" s="332" t="s">
        <v>1680</v>
      </c>
      <c r="D658" s="332" t="s">
        <v>6423</v>
      </c>
      <c r="E658" s="262"/>
      <c r="F658" s="331" t="n">
        <v>0.02</v>
      </c>
      <c r="G658" s="333" t="n">
        <v>85</v>
      </c>
      <c r="H658" s="333" t="n">
        <f aca="false">A658*G658*(1-H645/100)</f>
        <v>850</v>
      </c>
      <c r="I658" s="334" t="n">
        <v>72.8</v>
      </c>
      <c r="J658" s="334" t="n">
        <f aca="false">(A658*I658)/J645*K645</f>
        <v>728</v>
      </c>
      <c r="K658" s="335" t="n">
        <f aca="false">H658-J658</f>
        <v>122</v>
      </c>
      <c r="L658" s="330"/>
      <c r="M658" s="262"/>
      <c r="N658" s="262" t="n">
        <v>72.8</v>
      </c>
      <c r="O658" s="262" t="n">
        <v>0.8</v>
      </c>
      <c r="P658" s="262" t="n">
        <v>150</v>
      </c>
      <c r="Q658" s="262" t="n">
        <v>85</v>
      </c>
      <c r="R658" s="331" t="n">
        <f aca="false">A658*F658</f>
        <v>0.2</v>
      </c>
    </row>
    <row r="659" s="1" customFormat="true" ht="12.75" hidden="false" customHeight="false" outlineLevel="0" collapsed="false">
      <c r="A659" s="262" t="n">
        <v>10</v>
      </c>
      <c r="B659" s="332" t="s">
        <v>3657</v>
      </c>
      <c r="C659" s="332" t="s">
        <v>1680</v>
      </c>
      <c r="D659" s="332" t="s">
        <v>3658</v>
      </c>
      <c r="E659" s="262"/>
      <c r="F659" s="331" t="n">
        <v>0.025</v>
      </c>
      <c r="G659" s="333" t="n">
        <v>141.96</v>
      </c>
      <c r="H659" s="333" t="n">
        <f aca="false">A659*G659*(1-H645/100)</f>
        <v>1419.6</v>
      </c>
      <c r="I659" s="334" t="n">
        <v>118.3</v>
      </c>
      <c r="J659" s="334" t="n">
        <f aca="false">(A659*I659)/J645*K645</f>
        <v>1183</v>
      </c>
      <c r="K659" s="335" t="n">
        <f aca="false">H659-J659</f>
        <v>236.6</v>
      </c>
      <c r="L659" s="330"/>
      <c r="M659" s="262"/>
      <c r="N659" s="262" t="n">
        <v>118.3</v>
      </c>
      <c r="O659" s="262" t="n">
        <v>1.3</v>
      </c>
      <c r="P659" s="262" t="n">
        <v>150</v>
      </c>
      <c r="Q659" s="262" t="n">
        <v>141.96</v>
      </c>
      <c r="R659" s="331" t="n">
        <f aca="false">A659*F659</f>
        <v>0.25</v>
      </c>
    </row>
    <row r="660" s="1" customFormat="true" ht="12.75" hidden="false" customHeight="false" outlineLevel="0" collapsed="false">
      <c r="A660" s="262" t="n">
        <v>10</v>
      </c>
      <c r="B660" s="332" t="s">
        <v>2822</v>
      </c>
      <c r="C660" s="332" t="s">
        <v>1907</v>
      </c>
      <c r="D660" s="332" t="s">
        <v>856</v>
      </c>
      <c r="E660" s="262"/>
      <c r="F660" s="331" t="n">
        <v>0.03</v>
      </c>
      <c r="G660" s="333" t="n">
        <v>135</v>
      </c>
      <c r="H660" s="333" t="n">
        <f aca="false">A660*G660*(1-H645/100)</f>
        <v>1350</v>
      </c>
      <c r="I660" s="334" t="n">
        <v>118.3</v>
      </c>
      <c r="J660" s="334" t="n">
        <f aca="false">(A660*I660)/J645*K645</f>
        <v>1183</v>
      </c>
      <c r="K660" s="335" t="n">
        <f aca="false">H660-J660</f>
        <v>167</v>
      </c>
      <c r="L660" s="330"/>
      <c r="M660" s="262"/>
      <c r="N660" s="262" t="n">
        <v>118.3</v>
      </c>
      <c r="O660" s="262" t="n">
        <v>1.3</v>
      </c>
      <c r="P660" s="262" t="n">
        <v>150</v>
      </c>
      <c r="Q660" s="262" t="n">
        <v>135</v>
      </c>
      <c r="R660" s="331" t="n">
        <f aca="false">A660*F660</f>
        <v>0.3</v>
      </c>
    </row>
    <row r="661" s="1" customFormat="true" ht="12.75" hidden="false" customHeight="false" outlineLevel="0" collapsed="false">
      <c r="A661" s="336" t="n">
        <f aca="false">SUM(A646:A660)</f>
        <v>105</v>
      </c>
      <c r="B661" s="336" t="s">
        <v>377</v>
      </c>
      <c r="C661" s="336"/>
      <c r="D661" s="336"/>
      <c r="E661" s="336"/>
      <c r="F661" s="337" t="n">
        <f aca="false">R661</f>
        <v>100.97</v>
      </c>
      <c r="G661" s="338"/>
      <c r="H661" s="339" t="n">
        <f aca="false">SUM(H646:H660)</f>
        <v>35931.0182</v>
      </c>
      <c r="I661" s="340"/>
      <c r="J661" s="341" t="n">
        <f aca="false">SUM(J646:J660)</f>
        <v>25838.865</v>
      </c>
      <c r="K661" s="335" t="n">
        <f aca="false">SUM(K646:K660)</f>
        <v>10092.1532</v>
      </c>
      <c r="L661" s="330"/>
      <c r="M661" s="262"/>
      <c r="N661" s="262"/>
      <c r="O661" s="262"/>
      <c r="P661" s="262"/>
      <c r="Q661" s="262"/>
      <c r="R661" s="331" t="n">
        <f aca="false">SUM(R646:R660)</f>
        <v>100.97</v>
      </c>
    </row>
    <row r="662" s="1" customFormat="true" ht="12.75" hidden="false" customHeight="false" outlineLevel="0" collapsed="false">
      <c r="A662" s="262"/>
      <c r="B662" s="272" t="s">
        <v>914</v>
      </c>
      <c r="C662" s="342"/>
      <c r="D662" s="342"/>
      <c r="E662" s="262"/>
      <c r="F662" s="262"/>
      <c r="G662" s="333"/>
      <c r="H662" s="343" t="n">
        <v>0</v>
      </c>
      <c r="I662" s="344" t="n">
        <f aca="false">K663/J663</f>
        <v>0.390580360244152</v>
      </c>
      <c r="J662" s="345"/>
      <c r="K662" s="335"/>
      <c r="L662" s="330"/>
      <c r="M662" s="262"/>
      <c r="N662" s="262"/>
      <c r="O662" s="262"/>
      <c r="P662" s="262"/>
      <c r="Q662" s="262"/>
      <c r="R662" s="331"/>
    </row>
    <row r="663" s="1" customFormat="true" ht="13.5" hidden="false" customHeight="false" outlineLevel="0" collapsed="false">
      <c r="A663" s="346"/>
      <c r="B663" s="346" t="s">
        <v>915</v>
      </c>
      <c r="C663" s="346"/>
      <c r="D663" s="346"/>
      <c r="E663" s="346"/>
      <c r="F663" s="347"/>
      <c r="G663" s="348"/>
      <c r="H663" s="349" t="n">
        <f aca="false">SUM(H661:H662)</f>
        <v>35931.0182</v>
      </c>
      <c r="I663" s="350" t="n">
        <f aca="false">K663/H663</f>
        <v>0.280875792158876</v>
      </c>
      <c r="J663" s="351" t="n">
        <f aca="false">SUM(J661:J662)</f>
        <v>25838.865</v>
      </c>
      <c r="K663" s="352" t="n">
        <f aca="false">H663-J663</f>
        <v>10092.1532</v>
      </c>
      <c r="L663" s="330"/>
      <c r="M663" s="262"/>
      <c r="N663" s="262"/>
      <c r="O663" s="262"/>
      <c r="P663" s="262"/>
      <c r="Q663" s="262"/>
      <c r="R663" s="331"/>
    </row>
    <row r="664" customFormat="false" ht="13.5" hidden="false" customHeight="false" outlineLevel="0" collapsed="false"/>
    <row r="665" s="1" customFormat="true" ht="13.5" hidden="false" customHeight="false" outlineLevel="0" collapsed="false">
      <c r="A665" s="322"/>
      <c r="B665" s="323" t="s">
        <v>6212</v>
      </c>
      <c r="C665" s="324"/>
      <c r="D665" s="325" t="n">
        <v>42256</v>
      </c>
      <c r="E665" s="322"/>
      <c r="F665" s="322" t="s">
        <v>6424</v>
      </c>
      <c r="G665" s="324"/>
      <c r="H665" s="326" t="n">
        <v>0</v>
      </c>
      <c r="I665" s="327" t="s">
        <v>358</v>
      </c>
      <c r="J665" s="328" t="n">
        <v>67</v>
      </c>
      <c r="K665" s="329" t="n">
        <v>65</v>
      </c>
      <c r="L665" s="330"/>
      <c r="M665" s="262"/>
      <c r="N665" s="262"/>
      <c r="O665" s="262"/>
      <c r="P665" s="262"/>
      <c r="Q665" s="262"/>
      <c r="R665" s="331"/>
    </row>
    <row r="666" s="1" customFormat="true" ht="12.75" hidden="false" customHeight="false" outlineLevel="0" collapsed="false">
      <c r="A666" s="262" t="n">
        <v>1</v>
      </c>
      <c r="B666" s="332" t="s">
        <v>5857</v>
      </c>
      <c r="C666" s="332" t="s">
        <v>5858</v>
      </c>
      <c r="D666" s="332" t="s">
        <v>5859</v>
      </c>
      <c r="E666" s="262"/>
      <c r="F666" s="331" t="n">
        <v>7.5</v>
      </c>
      <c r="G666" s="333" t="n">
        <v>1813.8391</v>
      </c>
      <c r="H666" s="333" t="n">
        <f aca="false">A666*G666*(1-H665/100)</f>
        <v>1813.8391</v>
      </c>
      <c r="I666" s="334" t="n">
        <v>1343.5845</v>
      </c>
      <c r="J666" s="334" t="n">
        <f aca="false">(A666*I666)/J665*K665</f>
        <v>1303.4775</v>
      </c>
      <c r="K666" s="335" t="n">
        <f aca="false">H666-J666</f>
        <v>510.3616</v>
      </c>
      <c r="L666" s="330"/>
      <c r="M666" s="262"/>
      <c r="N666" s="262" t="n">
        <v>1343.5845</v>
      </c>
      <c r="O666" s="262" t="n">
        <v>13.83</v>
      </c>
      <c r="P666" s="262" t="n">
        <v>2015.3767</v>
      </c>
      <c r="Q666" s="262" t="n">
        <v>1813.8391</v>
      </c>
      <c r="R666" s="331" t="n">
        <f aca="false">A666*F666</f>
        <v>7.5</v>
      </c>
    </row>
    <row r="667" s="1" customFormat="true" ht="12.75" hidden="false" customHeight="false" outlineLevel="0" collapsed="false">
      <c r="A667" s="262" t="n">
        <v>1</v>
      </c>
      <c r="B667" s="332" t="s">
        <v>5860</v>
      </c>
      <c r="C667" s="332" t="s">
        <v>5858</v>
      </c>
      <c r="D667" s="332" t="s">
        <v>5861</v>
      </c>
      <c r="E667" s="262"/>
      <c r="F667" s="331" t="n">
        <v>7.5</v>
      </c>
      <c r="G667" s="333" t="n">
        <v>1813.8391</v>
      </c>
      <c r="H667" s="333" t="n">
        <f aca="false">A667*G667*(1-H665/100)</f>
        <v>1813.8391</v>
      </c>
      <c r="I667" s="334" t="n">
        <v>1343.5845</v>
      </c>
      <c r="J667" s="334" t="n">
        <f aca="false">(A667*I667)/J665*K665</f>
        <v>1303.4775</v>
      </c>
      <c r="K667" s="335" t="n">
        <f aca="false">H667-J667</f>
        <v>510.3616</v>
      </c>
      <c r="L667" s="330"/>
      <c r="M667" s="262"/>
      <c r="N667" s="262" t="n">
        <v>1343.5845</v>
      </c>
      <c r="O667" s="262" t="n">
        <v>13.83</v>
      </c>
      <c r="P667" s="262" t="n">
        <v>2015.3767</v>
      </c>
      <c r="Q667" s="262" t="n">
        <v>1813.8391</v>
      </c>
      <c r="R667" s="331" t="n">
        <f aca="false">A667*F667</f>
        <v>7.5</v>
      </c>
    </row>
    <row r="668" s="1" customFormat="true" ht="12.75" hidden="false" customHeight="false" outlineLevel="0" collapsed="false">
      <c r="A668" s="262" t="n">
        <v>8</v>
      </c>
      <c r="B668" s="332" t="s">
        <v>6425</v>
      </c>
      <c r="C668" s="332" t="s">
        <v>6426</v>
      </c>
      <c r="D668" s="332" t="s">
        <v>6427</v>
      </c>
      <c r="E668" s="262"/>
      <c r="F668" s="331"/>
      <c r="G668" s="333" t="n">
        <v>71.6364</v>
      </c>
      <c r="H668" s="333" t="n">
        <f aca="false">A668*G668*(1-H665/100)</f>
        <v>573.0912</v>
      </c>
      <c r="I668" s="334" t="n">
        <v>59.697</v>
      </c>
      <c r="J668" s="334" t="n">
        <f aca="false">(A668*I668)/J665*K665</f>
        <v>463.32</v>
      </c>
      <c r="K668" s="335" t="n">
        <f aca="false">H668-J668</f>
        <v>109.7712</v>
      </c>
      <c r="L668" s="330"/>
      <c r="M668" s="262"/>
      <c r="N668" s="262" t="n">
        <v>59.697</v>
      </c>
      <c r="O668" s="262" t="n">
        <v>0.66</v>
      </c>
      <c r="P668" s="262" t="n">
        <v>50</v>
      </c>
      <c r="Q668" s="262" t="n">
        <v>71.6364</v>
      </c>
      <c r="R668" s="331" t="n">
        <f aca="false">A668*F668</f>
        <v>0</v>
      </c>
    </row>
    <row r="669" s="1" customFormat="true" ht="12.75" hidden="false" customHeight="false" outlineLevel="0" collapsed="false">
      <c r="A669" s="262" t="n">
        <v>8</v>
      </c>
      <c r="B669" s="332" t="s">
        <v>6428</v>
      </c>
      <c r="C669" s="332" t="s">
        <v>6429</v>
      </c>
      <c r="D669" s="332" t="s">
        <v>6430</v>
      </c>
      <c r="E669" s="262"/>
      <c r="F669" s="331"/>
      <c r="G669" s="333" t="n">
        <v>30.1651</v>
      </c>
      <c r="H669" s="333" t="n">
        <f aca="false">A669*G669*(1-H665/100)</f>
        <v>241.3208</v>
      </c>
      <c r="I669" s="334" t="n">
        <v>26.2305</v>
      </c>
      <c r="J669" s="334" t="n">
        <f aca="false">(A669*I669)/J665*K665</f>
        <v>203.58</v>
      </c>
      <c r="K669" s="335" t="n">
        <f aca="false">H669-J669</f>
        <v>37.7408</v>
      </c>
      <c r="L669" s="330"/>
      <c r="M669" s="262"/>
      <c r="N669" s="262" t="n">
        <v>26.2305</v>
      </c>
      <c r="O669" s="262" t="n">
        <v>0.29</v>
      </c>
      <c r="P669" s="262" t="n">
        <v>25</v>
      </c>
      <c r="Q669" s="262" t="n">
        <v>30.1651</v>
      </c>
      <c r="R669" s="331" t="n">
        <f aca="false">A669*F669</f>
        <v>0</v>
      </c>
    </row>
    <row r="670" s="1" customFormat="true" ht="12.75" hidden="false" customHeight="false" outlineLevel="0" collapsed="false">
      <c r="A670" s="262" t="n">
        <v>10</v>
      </c>
      <c r="B670" s="332" t="s">
        <v>6379</v>
      </c>
      <c r="C670" s="332" t="s">
        <v>1802</v>
      </c>
      <c r="D670" s="332" t="s">
        <v>6015</v>
      </c>
      <c r="E670" s="262"/>
      <c r="F670" s="331" t="n">
        <v>0.01</v>
      </c>
      <c r="G670" s="333" t="n">
        <v>22.646</v>
      </c>
      <c r="H670" s="333" t="n">
        <f aca="false">A670*G670*(1-H665/100)</f>
        <v>226.46</v>
      </c>
      <c r="I670" s="334" t="n">
        <v>17.42</v>
      </c>
      <c r="J670" s="334" t="n">
        <f aca="false">(A670*I670)/J665*K665</f>
        <v>169</v>
      </c>
      <c r="K670" s="335" t="n">
        <f aca="false">H670-J670</f>
        <v>57.46</v>
      </c>
      <c r="L670" s="330"/>
      <c r="M670" s="262"/>
      <c r="N670" s="262" t="n">
        <v>17.42</v>
      </c>
      <c r="O670" s="262" t="n">
        <v>0.2</v>
      </c>
      <c r="P670" s="262" t="n">
        <v>20</v>
      </c>
      <c r="Q670" s="262" t="n">
        <v>22.646</v>
      </c>
      <c r="R670" s="331" t="n">
        <f aca="false">A670*F670</f>
        <v>0.1</v>
      </c>
    </row>
    <row r="671" s="1" customFormat="true" ht="12.75" hidden="false" customHeight="false" outlineLevel="0" collapsed="false">
      <c r="A671" s="262" t="n">
        <v>4</v>
      </c>
      <c r="B671" s="332" t="s">
        <v>6020</v>
      </c>
      <c r="C671" s="332" t="s">
        <v>2019</v>
      </c>
      <c r="D671" s="332" t="s">
        <v>2020</v>
      </c>
      <c r="E671" s="262"/>
      <c r="F671" s="331"/>
      <c r="G671" s="333" t="n">
        <v>542.7</v>
      </c>
      <c r="H671" s="333" t="n">
        <f aca="false">A671*G671*(1-H665/100)</f>
        <v>2170.8</v>
      </c>
      <c r="I671" s="334" t="n">
        <v>361.8</v>
      </c>
      <c r="J671" s="334" t="n">
        <f aca="false">(A671*I671)/J665*K665</f>
        <v>1404</v>
      </c>
      <c r="K671" s="335" t="n">
        <f aca="false">H671-J671</f>
        <v>766.8</v>
      </c>
      <c r="L671" s="330"/>
      <c r="M671" s="262"/>
      <c r="N671" s="262" t="n">
        <v>361.8</v>
      </c>
      <c r="O671" s="262" t="n">
        <v>4</v>
      </c>
      <c r="P671" s="262" t="n">
        <v>450</v>
      </c>
      <c r="Q671" s="262" t="n">
        <v>542.7</v>
      </c>
      <c r="R671" s="331" t="n">
        <f aca="false">A671*F671</f>
        <v>0</v>
      </c>
    </row>
    <row r="672" s="1" customFormat="true" ht="12.75" hidden="false" customHeight="false" outlineLevel="0" collapsed="false">
      <c r="A672" s="262" t="n">
        <v>1</v>
      </c>
      <c r="B672" s="332" t="s">
        <v>6024</v>
      </c>
      <c r="C672" s="332" t="s">
        <v>2584</v>
      </c>
      <c r="D672" s="332" t="s">
        <v>856</v>
      </c>
      <c r="E672" s="262"/>
      <c r="F672" s="331" t="n">
        <v>1.5</v>
      </c>
      <c r="G672" s="333" t="n">
        <v>1526.3438</v>
      </c>
      <c r="H672" s="333" t="n">
        <f aca="false">A672*G672*(1-H665/100)</f>
        <v>1526.3438</v>
      </c>
      <c r="I672" s="334" t="n">
        <v>1221.075</v>
      </c>
      <c r="J672" s="334" t="n">
        <f aca="false">(A672*I672)/J665*K665</f>
        <v>1184.625</v>
      </c>
      <c r="K672" s="335" t="n">
        <f aca="false">H672-J672</f>
        <v>341.7188</v>
      </c>
      <c r="L672" s="330"/>
      <c r="M672" s="262"/>
      <c r="N672" s="262" t="n">
        <v>1221.075</v>
      </c>
      <c r="O672" s="262" t="n">
        <v>13.5</v>
      </c>
      <c r="P672" s="262" t="n">
        <v>1953.72</v>
      </c>
      <c r="Q672" s="262" t="n">
        <v>1526.3438</v>
      </c>
      <c r="R672" s="331" t="n">
        <f aca="false">A672*F672</f>
        <v>1.5</v>
      </c>
    </row>
    <row r="673" s="1" customFormat="true" ht="12.75" hidden="false" customHeight="false" outlineLevel="0" collapsed="false">
      <c r="A673" s="262" t="n">
        <v>1</v>
      </c>
      <c r="B673" s="332" t="s">
        <v>6431</v>
      </c>
      <c r="C673" s="332" t="s">
        <v>2584</v>
      </c>
      <c r="D673" s="332" t="s">
        <v>6383</v>
      </c>
      <c r="E673" s="262"/>
      <c r="F673" s="331" t="n">
        <v>1.5</v>
      </c>
      <c r="G673" s="333" t="n">
        <v>1115.9269</v>
      </c>
      <c r="H673" s="333" t="n">
        <f aca="false">A673*G673*(1-H665/100)</f>
        <v>1115.9269</v>
      </c>
      <c r="I673" s="334" t="n">
        <v>892.7415</v>
      </c>
      <c r="J673" s="334" t="n">
        <f aca="false">(A673*I673)/J665*K665</f>
        <v>866.0925</v>
      </c>
      <c r="K673" s="335" t="n">
        <f aca="false">H673-J673</f>
        <v>249.8344</v>
      </c>
      <c r="L673" s="330"/>
      <c r="M673" s="262"/>
      <c r="N673" s="262" t="n">
        <v>892.7415</v>
      </c>
      <c r="O673" s="262" t="n">
        <v>9.87</v>
      </c>
      <c r="P673" s="262" t="n">
        <v>1428.3864</v>
      </c>
      <c r="Q673" s="262" t="n">
        <v>1115.9269</v>
      </c>
      <c r="R673" s="331" t="n">
        <f aca="false">A673*F673</f>
        <v>1.5</v>
      </c>
    </row>
    <row r="674" s="1" customFormat="true" ht="12.75" hidden="false" customHeight="false" outlineLevel="0" collapsed="false">
      <c r="A674" s="262" t="n">
        <v>2</v>
      </c>
      <c r="B674" s="332" t="s">
        <v>2631</v>
      </c>
      <c r="C674" s="332" t="s">
        <v>1084</v>
      </c>
      <c r="D674" s="332" t="s">
        <v>6432</v>
      </c>
      <c r="E674" s="262"/>
      <c r="F674" s="331" t="n">
        <v>0.02</v>
      </c>
      <c r="G674" s="333" t="n">
        <v>195.104</v>
      </c>
      <c r="H674" s="333" t="n">
        <f aca="false">A674*G674*(1-H665/100)</f>
        <v>390.208</v>
      </c>
      <c r="I674" s="334" t="n">
        <v>150.08</v>
      </c>
      <c r="J674" s="334" t="n">
        <f aca="false">(A674*I674)/J665*K665</f>
        <v>291.2</v>
      </c>
      <c r="K674" s="335" t="n">
        <f aca="false">H674-J674</f>
        <v>99.008</v>
      </c>
      <c r="L674" s="330"/>
      <c r="M674" s="262"/>
      <c r="N674" s="262" t="n">
        <v>150.08</v>
      </c>
      <c r="O674" s="262" t="n">
        <v>1.6</v>
      </c>
      <c r="P674" s="262" t="n">
        <v>220</v>
      </c>
      <c r="Q674" s="262" t="n">
        <v>195.104</v>
      </c>
      <c r="R674" s="331" t="n">
        <f aca="false">A674*F674</f>
        <v>0.04</v>
      </c>
    </row>
    <row r="675" s="1" customFormat="true" ht="12.75" hidden="false" customHeight="false" outlineLevel="0" collapsed="false">
      <c r="A675" s="262" t="n">
        <v>2</v>
      </c>
      <c r="B675" s="332" t="s">
        <v>4667</v>
      </c>
      <c r="C675" s="332" t="s">
        <v>1087</v>
      </c>
      <c r="D675" s="332" t="s">
        <v>1088</v>
      </c>
      <c r="E675" s="262"/>
      <c r="F675" s="331" t="n">
        <v>0.008</v>
      </c>
      <c r="G675" s="333" t="n">
        <v>432.016</v>
      </c>
      <c r="H675" s="333" t="n">
        <f aca="false">A675*G675*(1-H665/100)</f>
        <v>864.032</v>
      </c>
      <c r="I675" s="334" t="n">
        <v>332.32</v>
      </c>
      <c r="J675" s="334" t="n">
        <f aca="false">(A675*I675)/J665*K665</f>
        <v>644.8</v>
      </c>
      <c r="K675" s="335" t="n">
        <f aca="false">H675-J675</f>
        <v>219.232</v>
      </c>
      <c r="L675" s="330"/>
      <c r="M675" s="262"/>
      <c r="N675" s="262" t="n">
        <v>332.32</v>
      </c>
      <c r="O675" s="262" t="n">
        <v>3.1</v>
      </c>
      <c r="P675" s="262" t="n">
        <v>480</v>
      </c>
      <c r="Q675" s="262" t="n">
        <v>432.016</v>
      </c>
      <c r="R675" s="331" t="n">
        <f aca="false">A675*F675</f>
        <v>0.016</v>
      </c>
    </row>
    <row r="676" s="1" customFormat="true" ht="12.75" hidden="false" customHeight="false" outlineLevel="0" collapsed="false">
      <c r="A676" s="262" t="n">
        <v>2</v>
      </c>
      <c r="B676" s="332" t="s">
        <v>6433</v>
      </c>
      <c r="C676" s="332" t="s">
        <v>1696</v>
      </c>
      <c r="D676" s="332" t="s">
        <v>856</v>
      </c>
      <c r="E676" s="262"/>
      <c r="F676" s="331" t="n">
        <v>0.005</v>
      </c>
      <c r="G676" s="333" t="n">
        <v>132.4235</v>
      </c>
      <c r="H676" s="333" t="n">
        <f aca="false">A676*G676*(1-H665/100)</f>
        <v>264.847</v>
      </c>
      <c r="I676" s="334" t="n">
        <v>94.5882</v>
      </c>
      <c r="J676" s="334" t="n">
        <f aca="false">(A676*I676)/J665*K665</f>
        <v>183.529343283582</v>
      </c>
      <c r="K676" s="335" t="n">
        <f aca="false">H676-J676</f>
        <v>81.3176567164179</v>
      </c>
      <c r="L676" s="330"/>
      <c r="M676" s="262"/>
      <c r="N676" s="262" t="n">
        <v>94.5882</v>
      </c>
      <c r="O676" s="262" t="n">
        <v>0.882352941176471</v>
      </c>
      <c r="P676" s="262" t="n">
        <v>150</v>
      </c>
      <c r="Q676" s="262" t="n">
        <v>132.4235</v>
      </c>
      <c r="R676" s="331" t="n">
        <f aca="false">A676*F676</f>
        <v>0.01</v>
      </c>
    </row>
    <row r="677" s="1" customFormat="true" ht="12.75" hidden="false" customHeight="false" outlineLevel="0" collapsed="false">
      <c r="A677" s="262" t="n">
        <v>12</v>
      </c>
      <c r="B677" s="332" t="s">
        <v>2519</v>
      </c>
      <c r="C677" s="332" t="s">
        <v>2520</v>
      </c>
      <c r="D677" s="332" t="s">
        <v>6434</v>
      </c>
      <c r="E677" s="262"/>
      <c r="F677" s="331" t="n">
        <v>0.633</v>
      </c>
      <c r="G677" s="333" t="n">
        <v>244</v>
      </c>
      <c r="H677" s="333" t="n">
        <f aca="false">A677*G677*(1-H665/100)</f>
        <v>2928</v>
      </c>
      <c r="I677" s="334" t="n">
        <v>180.9</v>
      </c>
      <c r="J677" s="334" t="n">
        <f aca="false">(A677*I677)/J665*K665</f>
        <v>2106</v>
      </c>
      <c r="K677" s="335" t="n">
        <f aca="false">H677-J677</f>
        <v>822</v>
      </c>
      <c r="L677" s="330"/>
      <c r="M677" s="262"/>
      <c r="N677" s="262" t="n">
        <v>180.9</v>
      </c>
      <c r="O677" s="262" t="n">
        <v>2</v>
      </c>
      <c r="P677" s="262" t="n">
        <v>361.8</v>
      </c>
      <c r="Q677" s="262" t="n">
        <v>244</v>
      </c>
      <c r="R677" s="331" t="n">
        <f aca="false">A677*F677</f>
        <v>7.596</v>
      </c>
    </row>
    <row r="678" s="1" customFormat="true" ht="12.75" hidden="false" customHeight="false" outlineLevel="0" collapsed="false">
      <c r="A678" s="262" t="n">
        <v>6</v>
      </c>
      <c r="B678" s="332" t="s">
        <v>6435</v>
      </c>
      <c r="C678" s="332" t="s">
        <v>1843</v>
      </c>
      <c r="D678" s="332" t="s">
        <v>6436</v>
      </c>
      <c r="E678" s="262"/>
      <c r="F678" s="331" t="n">
        <v>1.612</v>
      </c>
      <c r="G678" s="333" t="n">
        <v>1038</v>
      </c>
      <c r="H678" s="333" t="n">
        <f aca="false">A678*G678*(1-H665/100)</f>
        <v>6228</v>
      </c>
      <c r="I678" s="334" t="n">
        <v>768.825</v>
      </c>
      <c r="J678" s="334" t="n">
        <f aca="false">(A678*I678)/J665*K665</f>
        <v>4475.25</v>
      </c>
      <c r="K678" s="335" t="n">
        <f aca="false">H678-J678</f>
        <v>1752.75</v>
      </c>
      <c r="L678" s="330"/>
      <c r="M678" s="262"/>
      <c r="N678" s="262" t="n">
        <v>768.825</v>
      </c>
      <c r="O678" s="262" t="n">
        <v>8.5</v>
      </c>
      <c r="P678" s="262" t="n">
        <v>1537.65</v>
      </c>
      <c r="Q678" s="262" t="n">
        <v>1038</v>
      </c>
      <c r="R678" s="331" t="n">
        <f aca="false">A678*F678</f>
        <v>9.672</v>
      </c>
    </row>
    <row r="679" s="1" customFormat="true" ht="12.75" hidden="false" customHeight="false" outlineLevel="0" collapsed="false">
      <c r="A679" s="262" t="n">
        <v>4</v>
      </c>
      <c r="B679" s="332" t="s">
        <v>2975</v>
      </c>
      <c r="C679" s="332" t="s">
        <v>2360</v>
      </c>
      <c r="D679" s="332" t="s">
        <v>6437</v>
      </c>
      <c r="E679" s="262"/>
      <c r="F679" s="331" t="n">
        <v>0.54</v>
      </c>
      <c r="G679" s="333" t="n">
        <v>256</v>
      </c>
      <c r="H679" s="333" t="n">
        <f aca="false">A679*G679*(1-H665/100)</f>
        <v>1024</v>
      </c>
      <c r="I679" s="334" t="n">
        <v>189.945</v>
      </c>
      <c r="J679" s="334" t="n">
        <f aca="false">(A679*I679)/J665*K665</f>
        <v>737.1</v>
      </c>
      <c r="K679" s="335" t="n">
        <f aca="false">H679-J679</f>
        <v>286.9</v>
      </c>
      <c r="L679" s="330"/>
      <c r="M679" s="262"/>
      <c r="N679" s="262" t="n">
        <v>189.945</v>
      </c>
      <c r="O679" s="262" t="n">
        <v>2.1</v>
      </c>
      <c r="P679" s="262" t="n">
        <v>379.89</v>
      </c>
      <c r="Q679" s="262" t="n">
        <v>256</v>
      </c>
      <c r="R679" s="331" t="n">
        <f aca="false">A679*F679</f>
        <v>2.16</v>
      </c>
    </row>
    <row r="680" s="1" customFormat="true" ht="12.75" hidden="false" customHeight="false" outlineLevel="0" collapsed="false">
      <c r="A680" s="262" t="n">
        <v>6</v>
      </c>
      <c r="B680" s="332" t="s">
        <v>6438</v>
      </c>
      <c r="C680" s="332" t="s">
        <v>1744</v>
      </c>
      <c r="D680" s="332" t="s">
        <v>6439</v>
      </c>
      <c r="E680" s="262"/>
      <c r="F680" s="331" t="n">
        <v>2.03</v>
      </c>
      <c r="G680" s="333" t="n">
        <v>1281</v>
      </c>
      <c r="H680" s="333" t="n">
        <f aca="false">A680*G680*(1-H665/100)</f>
        <v>7686</v>
      </c>
      <c r="I680" s="334" t="n">
        <v>985.0005</v>
      </c>
      <c r="J680" s="334" t="n">
        <f aca="false">(A680*I680)/J665*K665</f>
        <v>5733.585</v>
      </c>
      <c r="K680" s="335" t="n">
        <f aca="false">H680-J680</f>
        <v>1952.415</v>
      </c>
      <c r="L680" s="330"/>
      <c r="M680" s="262"/>
      <c r="N680" s="262" t="n">
        <v>985.0005</v>
      </c>
      <c r="O680" s="262" t="n">
        <v>10.89</v>
      </c>
      <c r="P680" s="262" t="n">
        <v>1674.5009</v>
      </c>
      <c r="Q680" s="262" t="n">
        <v>1281</v>
      </c>
      <c r="R680" s="331" t="n">
        <f aca="false">A680*F680</f>
        <v>12.18</v>
      </c>
    </row>
    <row r="681" s="1" customFormat="true" ht="12.75" hidden="false" customHeight="false" outlineLevel="0" collapsed="false">
      <c r="A681" s="262" t="n">
        <v>6</v>
      </c>
      <c r="B681" s="332" t="s">
        <v>2571</v>
      </c>
      <c r="C681" s="332" t="s">
        <v>2360</v>
      </c>
      <c r="D681" s="332" t="s">
        <v>6440</v>
      </c>
      <c r="E681" s="262"/>
      <c r="F681" s="331" t="n">
        <v>0.68</v>
      </c>
      <c r="G681" s="333" t="n">
        <v>305</v>
      </c>
      <c r="H681" s="333" t="n">
        <f aca="false">A681*G681*(1-H665/100)</f>
        <v>1830</v>
      </c>
      <c r="I681" s="334" t="n">
        <v>226.125</v>
      </c>
      <c r="J681" s="334" t="n">
        <f aca="false">(A681*I681)/J665*K665</f>
        <v>1316.25</v>
      </c>
      <c r="K681" s="335" t="n">
        <f aca="false">H681-J681</f>
        <v>513.75</v>
      </c>
      <c r="L681" s="330"/>
      <c r="M681" s="262"/>
      <c r="N681" s="262" t="n">
        <v>226.125</v>
      </c>
      <c r="O681" s="262" t="n">
        <v>2.5</v>
      </c>
      <c r="P681" s="262" t="n">
        <v>452.25</v>
      </c>
      <c r="Q681" s="262" t="n">
        <v>305</v>
      </c>
      <c r="R681" s="331" t="n">
        <f aca="false">A681*F681</f>
        <v>4.08</v>
      </c>
    </row>
    <row r="682" s="1" customFormat="true" ht="12.75" hidden="false" customHeight="false" outlineLevel="0" collapsed="false">
      <c r="A682" s="262" t="n">
        <v>4</v>
      </c>
      <c r="B682" s="332" t="s">
        <v>5641</v>
      </c>
      <c r="C682" s="332" t="s">
        <v>2077</v>
      </c>
      <c r="D682" s="332" t="s">
        <v>6441</v>
      </c>
      <c r="E682" s="262"/>
      <c r="F682" s="331"/>
      <c r="G682" s="333" t="n">
        <v>220</v>
      </c>
      <c r="H682" s="333" t="n">
        <f aca="false">A682*G682*(1-H665/100)</f>
        <v>880</v>
      </c>
      <c r="I682" s="334" t="n">
        <v>162.81</v>
      </c>
      <c r="J682" s="334" t="n">
        <f aca="false">(A682*I682)/J665*K665</f>
        <v>631.8</v>
      </c>
      <c r="K682" s="335" t="n">
        <f aca="false">H682-J682</f>
        <v>248.2</v>
      </c>
      <c r="L682" s="330"/>
      <c r="M682" s="262"/>
      <c r="N682" s="262" t="n">
        <v>162.81</v>
      </c>
      <c r="O682" s="262" t="n">
        <v>1.8</v>
      </c>
      <c r="P682" s="262" t="n">
        <v>325.62</v>
      </c>
      <c r="Q682" s="262" t="n">
        <v>220</v>
      </c>
      <c r="R682" s="331" t="n">
        <f aca="false">A682*F682</f>
        <v>0</v>
      </c>
    </row>
    <row r="683" s="1" customFormat="true" ht="12.75" hidden="false" customHeight="false" outlineLevel="0" collapsed="false">
      <c r="A683" s="262" t="n">
        <v>6</v>
      </c>
      <c r="B683" s="332" t="s">
        <v>6442</v>
      </c>
      <c r="C683" s="332" t="s">
        <v>2077</v>
      </c>
      <c r="D683" s="332" t="s">
        <v>1560</v>
      </c>
      <c r="E683" s="262"/>
      <c r="F683" s="331" t="n">
        <v>1.25</v>
      </c>
      <c r="G683" s="333" t="n">
        <v>447</v>
      </c>
      <c r="H683" s="333" t="n">
        <f aca="false">A683*G683*(1-H665/100)</f>
        <v>2682</v>
      </c>
      <c r="I683" s="334" t="n">
        <v>331.047</v>
      </c>
      <c r="J683" s="334" t="n">
        <f aca="false">(A683*I683)/J665*K665</f>
        <v>1926.99</v>
      </c>
      <c r="K683" s="335" t="n">
        <f aca="false">H683-J683</f>
        <v>755.01</v>
      </c>
      <c r="L683" s="330"/>
      <c r="M683" s="262"/>
      <c r="N683" s="262" t="n">
        <v>331.047</v>
      </c>
      <c r="O683" s="262" t="n">
        <v>3.66</v>
      </c>
      <c r="P683" s="262" t="n">
        <v>662.094</v>
      </c>
      <c r="Q683" s="262" t="n">
        <v>447</v>
      </c>
      <c r="R683" s="331" t="n">
        <f aca="false">A683*F683</f>
        <v>7.5</v>
      </c>
    </row>
    <row r="684" s="1" customFormat="true" ht="12.75" hidden="false" customHeight="false" outlineLevel="0" collapsed="false">
      <c r="A684" s="262" t="n">
        <v>2</v>
      </c>
      <c r="B684" s="332" t="s">
        <v>6443</v>
      </c>
      <c r="C684" s="332" t="s">
        <v>1747</v>
      </c>
      <c r="D684" s="332" t="s">
        <v>6444</v>
      </c>
      <c r="E684" s="262"/>
      <c r="F684" s="331" t="n">
        <v>0.58</v>
      </c>
      <c r="G684" s="333" t="n">
        <v>396</v>
      </c>
      <c r="H684" s="333" t="n">
        <f aca="false">A684*G684*(1-H665/100)</f>
        <v>792</v>
      </c>
      <c r="I684" s="334" t="n">
        <v>316.575</v>
      </c>
      <c r="J684" s="334" t="n">
        <f aca="false">(A684*I684)/J665*K665</f>
        <v>614.25</v>
      </c>
      <c r="K684" s="335" t="n">
        <f aca="false">H684-J684</f>
        <v>177.75</v>
      </c>
      <c r="L684" s="330"/>
      <c r="M684" s="262"/>
      <c r="N684" s="262" t="n">
        <v>316.575</v>
      </c>
      <c r="O684" s="262" t="n">
        <v>3.5</v>
      </c>
      <c r="P684" s="262" t="n">
        <v>522.3487</v>
      </c>
      <c r="Q684" s="262" t="n">
        <v>396</v>
      </c>
      <c r="R684" s="331" t="n">
        <f aca="false">A684*F684</f>
        <v>1.16</v>
      </c>
    </row>
    <row r="685" s="1" customFormat="true" ht="12.75" hidden="false" customHeight="false" outlineLevel="0" collapsed="false">
      <c r="A685" s="262" t="n">
        <v>2</v>
      </c>
      <c r="B685" s="332" t="s">
        <v>5631</v>
      </c>
      <c r="C685" s="332" t="s">
        <v>1565</v>
      </c>
      <c r="D685" s="332" t="s">
        <v>6445</v>
      </c>
      <c r="E685" s="262"/>
      <c r="F685" s="331"/>
      <c r="G685" s="333" t="n">
        <v>281</v>
      </c>
      <c r="H685" s="333" t="n">
        <f aca="false">A685*G685*(1-H665/100)</f>
        <v>562</v>
      </c>
      <c r="I685" s="334" t="n">
        <v>208.035</v>
      </c>
      <c r="J685" s="334" t="n">
        <f aca="false">(A685*I685)/J665*K665</f>
        <v>403.65</v>
      </c>
      <c r="K685" s="335" t="n">
        <f aca="false">H685-J685</f>
        <v>158.35</v>
      </c>
      <c r="L685" s="330"/>
      <c r="M685" s="262"/>
      <c r="N685" s="262" t="n">
        <v>208.035</v>
      </c>
      <c r="O685" s="262" t="n">
        <v>2.3</v>
      </c>
      <c r="P685" s="262" t="n">
        <v>343.2577</v>
      </c>
      <c r="Q685" s="262" t="n">
        <v>281</v>
      </c>
      <c r="R685" s="331" t="n">
        <f aca="false">A685*F685</f>
        <v>0</v>
      </c>
    </row>
    <row r="686" s="1" customFormat="true" ht="12.75" hidden="false" customHeight="false" outlineLevel="0" collapsed="false">
      <c r="A686" s="262" t="n">
        <v>2</v>
      </c>
      <c r="B686" s="332" t="s">
        <v>3577</v>
      </c>
      <c r="C686" s="332" t="s">
        <v>1565</v>
      </c>
      <c r="D686" s="332" t="s">
        <v>6446</v>
      </c>
      <c r="E686" s="262"/>
      <c r="F686" s="331" t="n">
        <v>0.17</v>
      </c>
      <c r="G686" s="333" t="n">
        <v>221</v>
      </c>
      <c r="H686" s="333" t="n">
        <f aca="false">A686*G686*(1-H665/100)</f>
        <v>442</v>
      </c>
      <c r="I686" s="334" t="n">
        <v>163.7145</v>
      </c>
      <c r="J686" s="334" t="n">
        <f aca="false">(A686*I686)/J665*K665</f>
        <v>317.655</v>
      </c>
      <c r="K686" s="335" t="n">
        <f aca="false">H686-J686</f>
        <v>124.345</v>
      </c>
      <c r="L686" s="330"/>
      <c r="M686" s="262"/>
      <c r="N686" s="262" t="n">
        <v>163.7145</v>
      </c>
      <c r="O686" s="262" t="n">
        <v>1.81</v>
      </c>
      <c r="P686" s="262" t="n">
        <v>270.1289</v>
      </c>
      <c r="Q686" s="262" t="n">
        <v>221</v>
      </c>
      <c r="R686" s="331" t="n">
        <f aca="false">A686*F686</f>
        <v>0.34</v>
      </c>
    </row>
    <row r="687" s="1" customFormat="true" ht="12.75" hidden="false" customHeight="false" outlineLevel="0" collapsed="false">
      <c r="A687" s="262" t="n">
        <v>2</v>
      </c>
      <c r="B687" s="332" t="s">
        <v>3454</v>
      </c>
      <c r="C687" s="332" t="s">
        <v>1562</v>
      </c>
      <c r="D687" s="332" t="s">
        <v>6447</v>
      </c>
      <c r="E687" s="262"/>
      <c r="F687" s="331" t="n">
        <v>0.38</v>
      </c>
      <c r="G687" s="333" t="n">
        <v>415</v>
      </c>
      <c r="H687" s="333" t="n">
        <f aca="false">A687*G687*(1-H665/100)</f>
        <v>830</v>
      </c>
      <c r="I687" s="334" t="n">
        <v>307.53</v>
      </c>
      <c r="J687" s="334" t="n">
        <f aca="false">(A687*I687)/J665*K665</f>
        <v>596.7</v>
      </c>
      <c r="K687" s="335" t="n">
        <f aca="false">H687-J687</f>
        <v>233.3</v>
      </c>
      <c r="L687" s="330"/>
      <c r="M687" s="262"/>
      <c r="N687" s="262" t="n">
        <v>307.53</v>
      </c>
      <c r="O687" s="262" t="n">
        <v>3.4</v>
      </c>
      <c r="P687" s="262" t="n">
        <v>507.4245</v>
      </c>
      <c r="Q687" s="262" t="n">
        <v>415</v>
      </c>
      <c r="R687" s="331" t="n">
        <f aca="false">A687*F687</f>
        <v>0.76</v>
      </c>
    </row>
    <row r="688" s="1" customFormat="true" ht="12.75" hidden="false" customHeight="false" outlineLevel="0" collapsed="false">
      <c r="A688" s="262" t="n">
        <v>2</v>
      </c>
      <c r="B688" s="332" t="s">
        <v>2303</v>
      </c>
      <c r="C688" s="332" t="s">
        <v>1562</v>
      </c>
      <c r="D688" s="332" t="s">
        <v>2304</v>
      </c>
      <c r="E688" s="262"/>
      <c r="F688" s="331" t="n">
        <v>0.35</v>
      </c>
      <c r="G688" s="333" t="n">
        <v>342</v>
      </c>
      <c r="H688" s="333" t="n">
        <f aca="false">A688*G688*(1-H665/100)</f>
        <v>684</v>
      </c>
      <c r="I688" s="334" t="n">
        <v>253.26</v>
      </c>
      <c r="J688" s="334" t="n">
        <f aca="false">(A688*I688)/J665*K665</f>
        <v>491.4</v>
      </c>
      <c r="K688" s="335" t="n">
        <f aca="false">H688-J688</f>
        <v>192.6</v>
      </c>
      <c r="L688" s="330"/>
      <c r="M688" s="262"/>
      <c r="N688" s="262" t="n">
        <v>253.26</v>
      </c>
      <c r="O688" s="262" t="n">
        <v>2.8</v>
      </c>
      <c r="P688" s="262" t="n">
        <v>417.879</v>
      </c>
      <c r="Q688" s="262" t="n">
        <v>342</v>
      </c>
      <c r="R688" s="331" t="n">
        <f aca="false">A688*F688</f>
        <v>0.7</v>
      </c>
    </row>
    <row r="689" s="1" customFormat="true" ht="12.75" hidden="false" customHeight="false" outlineLevel="0" collapsed="false">
      <c r="A689" s="262" t="n">
        <v>4</v>
      </c>
      <c r="B689" s="332" t="s">
        <v>2832</v>
      </c>
      <c r="C689" s="332" t="s">
        <v>1562</v>
      </c>
      <c r="D689" s="332" t="s">
        <v>6448</v>
      </c>
      <c r="E689" s="262"/>
      <c r="F689" s="331" t="n">
        <v>0.33</v>
      </c>
      <c r="G689" s="333" t="n">
        <v>353</v>
      </c>
      <c r="H689" s="333" t="n">
        <f aca="false">A689*G689*(1-H665/100)</f>
        <v>1412</v>
      </c>
      <c r="I689" s="334" t="n">
        <v>271.35</v>
      </c>
      <c r="J689" s="334" t="n">
        <f aca="false">(A689*I689)/J665*K665</f>
        <v>1053</v>
      </c>
      <c r="K689" s="335" t="n">
        <f aca="false">H689-J689</f>
        <v>359</v>
      </c>
      <c r="L689" s="330"/>
      <c r="M689" s="262"/>
      <c r="N689" s="262" t="n">
        <v>271.35</v>
      </c>
      <c r="O689" s="262" t="n">
        <v>3</v>
      </c>
      <c r="P689" s="262" t="n">
        <v>447.7275</v>
      </c>
      <c r="Q689" s="262" t="n">
        <v>353</v>
      </c>
      <c r="R689" s="331" t="n">
        <f aca="false">A689*F689</f>
        <v>1.32</v>
      </c>
    </row>
    <row r="690" s="1" customFormat="true" ht="12.75" hidden="false" customHeight="false" outlineLevel="0" collapsed="false">
      <c r="A690" s="336" t="n">
        <f aca="false">SUM(A666:A689)</f>
        <v>98</v>
      </c>
      <c r="B690" s="336" t="s">
        <v>377</v>
      </c>
      <c r="C690" s="336"/>
      <c r="D690" s="336"/>
      <c r="E690" s="336"/>
      <c r="F690" s="337" t="n">
        <f aca="false">R690</f>
        <v>65.634</v>
      </c>
      <c r="G690" s="338"/>
      <c r="H690" s="339" t="n">
        <f aca="false">SUM(H666:H689)</f>
        <v>38980.7079</v>
      </c>
      <c r="I690" s="340"/>
      <c r="J690" s="341" t="n">
        <f aca="false">SUM(J666:J689)</f>
        <v>28420.7318432836</v>
      </c>
      <c r="K690" s="335" t="n">
        <f aca="false">SUM(K666:K689)</f>
        <v>10559.9760567164</v>
      </c>
      <c r="L690" s="330"/>
      <c r="M690" s="262"/>
      <c r="N690" s="262"/>
      <c r="O690" s="262"/>
      <c r="P690" s="262"/>
      <c r="Q690" s="262"/>
      <c r="R690" s="331" t="n">
        <f aca="false">SUM(R666:R689)</f>
        <v>65.634</v>
      </c>
    </row>
    <row r="691" s="1" customFormat="true" ht="12.75" hidden="false" customHeight="false" outlineLevel="0" collapsed="false">
      <c r="A691" s="262"/>
      <c r="B691" s="272" t="s">
        <v>914</v>
      </c>
      <c r="C691" s="342"/>
      <c r="D691" s="342"/>
      <c r="E691" s="262"/>
      <c r="F691" s="262"/>
      <c r="G691" s="333"/>
      <c r="H691" s="343" t="n">
        <v>0</v>
      </c>
      <c r="I691" s="344" t="n">
        <f aca="false">K692/J692</f>
        <v>0.371558906890427</v>
      </c>
      <c r="J691" s="345"/>
      <c r="K691" s="335"/>
      <c r="L691" s="330"/>
      <c r="M691" s="262"/>
      <c r="N691" s="262"/>
      <c r="O691" s="262"/>
      <c r="P691" s="262"/>
      <c r="Q691" s="262"/>
      <c r="R691" s="331"/>
    </row>
    <row r="692" s="1" customFormat="true" ht="13.5" hidden="false" customHeight="false" outlineLevel="0" collapsed="false">
      <c r="A692" s="346"/>
      <c r="B692" s="346" t="s">
        <v>915</v>
      </c>
      <c r="C692" s="346"/>
      <c r="D692" s="346"/>
      <c r="E692" s="346"/>
      <c r="F692" s="347"/>
      <c r="G692" s="348"/>
      <c r="H692" s="349" t="n">
        <f aca="false">SUM(H690:H691)</f>
        <v>38980.7079</v>
      </c>
      <c r="I692" s="350" t="n">
        <f aca="false">K692/H692</f>
        <v>0.270902624031525</v>
      </c>
      <c r="J692" s="351" t="n">
        <f aca="false">SUM(J690:J691)</f>
        <v>28420.7318432836</v>
      </c>
      <c r="K692" s="352" t="n">
        <f aca="false">H692-J692</f>
        <v>10559.9760567164</v>
      </c>
      <c r="L692" s="330"/>
      <c r="M692" s="262"/>
      <c r="N692" s="262"/>
      <c r="O692" s="262"/>
      <c r="P692" s="262"/>
      <c r="Q692" s="262"/>
      <c r="R692" s="331"/>
    </row>
    <row r="693" customFormat="false" ht="13.5" hidden="false" customHeight="false" outlineLevel="0" collapsed="false"/>
    <row r="694" s="1" customFormat="true" ht="13.5" hidden="false" customHeight="false" outlineLevel="0" collapsed="false">
      <c r="A694" s="322"/>
      <c r="B694" s="323" t="s">
        <v>6212</v>
      </c>
      <c r="C694" s="324"/>
      <c r="D694" s="325" t="n">
        <v>42264</v>
      </c>
      <c r="E694" s="322"/>
      <c r="F694" s="322" t="s">
        <v>6449</v>
      </c>
      <c r="G694" s="324"/>
      <c r="H694" s="326" t="n">
        <v>0</v>
      </c>
      <c r="I694" s="327" t="s">
        <v>358</v>
      </c>
      <c r="J694" s="328" t="n">
        <v>67</v>
      </c>
      <c r="K694" s="329" t="n">
        <v>65</v>
      </c>
      <c r="L694" s="330"/>
      <c r="M694" s="262"/>
      <c r="N694" s="262"/>
      <c r="O694" s="262"/>
      <c r="P694" s="262"/>
      <c r="Q694" s="262"/>
      <c r="R694" s="331"/>
    </row>
    <row r="695" s="1" customFormat="true" ht="12.75" hidden="false" customHeight="false" outlineLevel="0" collapsed="false">
      <c r="A695" s="262" t="n">
        <v>10</v>
      </c>
      <c r="B695" s="332" t="s">
        <v>777</v>
      </c>
      <c r="C695" s="332" t="s">
        <v>775</v>
      </c>
      <c r="D695" s="332" t="s">
        <v>1046</v>
      </c>
      <c r="E695" s="262"/>
      <c r="F695" s="331" t="n">
        <v>2.5</v>
      </c>
      <c r="G695" s="333" t="n">
        <v>771.9154</v>
      </c>
      <c r="H695" s="333" t="n">
        <f aca="false">A695*G695*(1-H694/100)</f>
        <v>7719.154</v>
      </c>
      <c r="I695" s="334" t="n">
        <v>617.5323</v>
      </c>
      <c r="J695" s="334" t="n">
        <f aca="false">(A695*I695)/J694*K694</f>
        <v>5990.985</v>
      </c>
      <c r="K695" s="335" t="n">
        <f aca="false">H695-J695</f>
        <v>1728.169</v>
      </c>
      <c r="L695" s="330"/>
      <c r="M695" s="262"/>
      <c r="N695" s="262" t="n">
        <v>617.5323</v>
      </c>
      <c r="O695" s="262" t="n">
        <v>6.93</v>
      </c>
      <c r="P695" s="262" t="n">
        <v>750</v>
      </c>
      <c r="Q695" s="262" t="n">
        <v>771.9154</v>
      </c>
      <c r="R695" s="331" t="n">
        <f aca="false">A695*F695</f>
        <v>25</v>
      </c>
    </row>
    <row r="696" s="1" customFormat="true" ht="12.75" hidden="false" customHeight="false" outlineLevel="0" collapsed="false">
      <c r="A696" s="262" t="n">
        <v>5</v>
      </c>
      <c r="B696" s="332" t="s">
        <v>1871</v>
      </c>
      <c r="C696" s="332" t="s">
        <v>1872</v>
      </c>
      <c r="D696" s="332" t="s">
        <v>1873</v>
      </c>
      <c r="E696" s="262"/>
      <c r="F696" s="331" t="n">
        <v>2.9</v>
      </c>
      <c r="G696" s="333" t="n">
        <v>543.2427</v>
      </c>
      <c r="H696" s="333" t="n">
        <f aca="false">A696*G696*(1-H694/100)</f>
        <v>2716.2135</v>
      </c>
      <c r="I696" s="334" t="n">
        <v>402.402</v>
      </c>
      <c r="J696" s="334" t="n">
        <f aca="false">(A696*I696)/J694*K694</f>
        <v>1951.95</v>
      </c>
      <c r="K696" s="335" t="n">
        <f aca="false">H696-J696</f>
        <v>764.2635</v>
      </c>
      <c r="L696" s="330"/>
      <c r="M696" s="262"/>
      <c r="N696" s="262" t="n">
        <v>402.402</v>
      </c>
      <c r="O696" s="262" t="n">
        <v>4.29</v>
      </c>
      <c r="P696" s="262" t="n">
        <v>700</v>
      </c>
      <c r="Q696" s="262" t="n">
        <v>543.2427</v>
      </c>
      <c r="R696" s="331" t="n">
        <f aca="false">A696*F696</f>
        <v>14.5</v>
      </c>
    </row>
    <row r="697" s="1" customFormat="true" ht="12.75" hidden="false" customHeight="false" outlineLevel="0" collapsed="false">
      <c r="A697" s="262" t="n">
        <v>5</v>
      </c>
      <c r="B697" s="332" t="s">
        <v>883</v>
      </c>
      <c r="C697" s="332" t="s">
        <v>6333</v>
      </c>
      <c r="D697" s="332" t="s">
        <v>6334</v>
      </c>
      <c r="E697" s="262"/>
      <c r="F697" s="331" t="n">
        <v>0.15</v>
      </c>
      <c r="G697" s="333" t="n">
        <v>54.3504</v>
      </c>
      <c r="H697" s="333" t="n">
        <f aca="false">A697*G697*(1-H694/100)</f>
        <v>271.752</v>
      </c>
      <c r="I697" s="334" t="n">
        <v>41.808</v>
      </c>
      <c r="J697" s="334" t="n">
        <f aca="false">(A697*I697)/J694*K694</f>
        <v>202.8</v>
      </c>
      <c r="K697" s="335" t="n">
        <f aca="false">H697-J697</f>
        <v>68.952</v>
      </c>
      <c r="L697" s="330"/>
      <c r="M697" s="262"/>
      <c r="N697" s="262" t="n">
        <v>41.808</v>
      </c>
      <c r="O697" s="262" t="n">
        <v>0.48</v>
      </c>
      <c r="P697" s="262" t="n">
        <v>62.712</v>
      </c>
      <c r="Q697" s="262" t="n">
        <v>54.3504</v>
      </c>
      <c r="R697" s="331" t="n">
        <f aca="false">A697*F697</f>
        <v>0.75</v>
      </c>
    </row>
    <row r="698" s="1" customFormat="true" ht="12.75" hidden="false" customHeight="false" outlineLevel="0" collapsed="false">
      <c r="A698" s="262" t="n">
        <v>5</v>
      </c>
      <c r="B698" s="332" t="s">
        <v>6335</v>
      </c>
      <c r="C698" s="332" t="s">
        <v>6336</v>
      </c>
      <c r="D698" s="332" t="s">
        <v>6450</v>
      </c>
      <c r="E698" s="262"/>
      <c r="F698" s="331" t="n">
        <v>0.08</v>
      </c>
      <c r="G698" s="333" t="n">
        <v>22.646</v>
      </c>
      <c r="H698" s="333" t="n">
        <f aca="false">A698*G698*(1-H694/100)</f>
        <v>113.23</v>
      </c>
      <c r="I698" s="334" t="n">
        <v>17.42</v>
      </c>
      <c r="J698" s="334" t="n">
        <f aca="false">(A698*I698)/J694*K694</f>
        <v>84.5</v>
      </c>
      <c r="K698" s="335" t="n">
        <f aca="false">H698-J698</f>
        <v>28.73</v>
      </c>
      <c r="L698" s="330"/>
      <c r="M698" s="262"/>
      <c r="N698" s="262" t="n">
        <v>17.42</v>
      </c>
      <c r="O698" s="262" t="n">
        <v>0.2</v>
      </c>
      <c r="P698" s="262" t="n">
        <v>26.13</v>
      </c>
      <c r="Q698" s="262" t="n">
        <v>22.646</v>
      </c>
      <c r="R698" s="331" t="n">
        <f aca="false">A698*F698</f>
        <v>0.4</v>
      </c>
    </row>
    <row r="699" s="1" customFormat="true" ht="12.75" hidden="false" customHeight="false" outlineLevel="0" collapsed="false">
      <c r="A699" s="262" t="n">
        <v>2</v>
      </c>
      <c r="B699" s="332" t="s">
        <v>1241</v>
      </c>
      <c r="C699" s="332" t="s">
        <v>1242</v>
      </c>
      <c r="D699" s="332" t="s">
        <v>1243</v>
      </c>
      <c r="E699" s="262"/>
      <c r="F699" s="331" t="n">
        <v>0.35</v>
      </c>
      <c r="G699" s="333" t="n">
        <v>750</v>
      </c>
      <c r="H699" s="333" t="n">
        <f aca="false">A699*G699*(1-H694/100)</f>
        <v>1500</v>
      </c>
      <c r="I699" s="334" t="n">
        <v>456.605</v>
      </c>
      <c r="J699" s="334" t="n">
        <f aca="false">(A699*I699)/J694*K694</f>
        <v>885.95</v>
      </c>
      <c r="K699" s="335" t="n">
        <f aca="false">H699-J699</f>
        <v>614.05</v>
      </c>
      <c r="L699" s="330"/>
      <c r="M699" s="262"/>
      <c r="N699" s="262" t="n">
        <v>456.605</v>
      </c>
      <c r="O699" s="262" t="n">
        <v>4.7</v>
      </c>
      <c r="P699" s="262" t="n">
        <v>1100</v>
      </c>
      <c r="Q699" s="262" t="n">
        <v>750</v>
      </c>
      <c r="R699" s="331" t="n">
        <f aca="false">A699*F699</f>
        <v>0.7</v>
      </c>
    </row>
    <row r="700" s="1" customFormat="true" ht="12.75" hidden="false" customHeight="false" outlineLevel="0" collapsed="false">
      <c r="A700" s="262" t="n">
        <v>2</v>
      </c>
      <c r="B700" s="332" t="s">
        <v>3219</v>
      </c>
      <c r="C700" s="332" t="s">
        <v>3220</v>
      </c>
      <c r="D700" s="332" t="s">
        <v>856</v>
      </c>
      <c r="E700" s="262"/>
      <c r="F700" s="331" t="n">
        <v>0.35</v>
      </c>
      <c r="G700" s="333" t="n">
        <v>1085.4</v>
      </c>
      <c r="H700" s="333" t="n">
        <f aca="false">A700*G700*(1-H694/100)</f>
        <v>2170.8</v>
      </c>
      <c r="I700" s="334" t="n">
        <v>542.7</v>
      </c>
      <c r="J700" s="334" t="n">
        <f aca="false">(A700*I700)/J694*K694</f>
        <v>1053</v>
      </c>
      <c r="K700" s="335" t="n">
        <f aca="false">H700-J700</f>
        <v>1117.8</v>
      </c>
      <c r="L700" s="330"/>
      <c r="M700" s="262"/>
      <c r="N700" s="262" t="n">
        <v>542.7</v>
      </c>
      <c r="O700" s="262" t="n">
        <v>6</v>
      </c>
      <c r="P700" s="262"/>
      <c r="Q700" s="262" t="n">
        <v>1085.4</v>
      </c>
      <c r="R700" s="331" t="n">
        <f aca="false">A700*F700</f>
        <v>0.7</v>
      </c>
    </row>
    <row r="701" s="1" customFormat="true" ht="12.75" hidden="false" customHeight="false" outlineLevel="0" collapsed="false">
      <c r="A701" s="262" t="n">
        <v>2</v>
      </c>
      <c r="B701" s="332" t="s">
        <v>1249</v>
      </c>
      <c r="C701" s="332" t="s">
        <v>1250</v>
      </c>
      <c r="D701" s="332" t="s">
        <v>856</v>
      </c>
      <c r="E701" s="262"/>
      <c r="F701" s="331" t="n">
        <v>0.35</v>
      </c>
      <c r="G701" s="333" t="n">
        <v>500</v>
      </c>
      <c r="H701" s="333" t="n">
        <f aca="false">A701*G701*(1-H694/100)</f>
        <v>1000</v>
      </c>
      <c r="I701" s="334" t="n">
        <v>262.305</v>
      </c>
      <c r="J701" s="334" t="n">
        <f aca="false">(A701*I701)/J694*K694</f>
        <v>508.95</v>
      </c>
      <c r="K701" s="335" t="n">
        <f aca="false">H701-J701</f>
        <v>491.05</v>
      </c>
      <c r="L701" s="330"/>
      <c r="M701" s="262"/>
      <c r="N701" s="262" t="n">
        <v>262.305</v>
      </c>
      <c r="O701" s="262" t="n">
        <v>2.7</v>
      </c>
      <c r="P701" s="262" t="n">
        <v>800</v>
      </c>
      <c r="Q701" s="262" t="n">
        <v>500</v>
      </c>
      <c r="R701" s="331" t="n">
        <f aca="false">A701*F701</f>
        <v>0.7</v>
      </c>
    </row>
    <row r="702" s="1" customFormat="true" ht="12.75" hidden="false" customHeight="false" outlineLevel="0" collapsed="false">
      <c r="A702" s="262" t="n">
        <v>1</v>
      </c>
      <c r="B702" s="332" t="s">
        <v>1254</v>
      </c>
      <c r="C702" s="332" t="s">
        <v>1255</v>
      </c>
      <c r="D702" s="332" t="s">
        <v>856</v>
      </c>
      <c r="E702" s="262"/>
      <c r="F702" s="331" t="n">
        <v>0.35</v>
      </c>
      <c r="G702" s="333" t="n">
        <v>950</v>
      </c>
      <c r="H702" s="333" t="n">
        <f aca="false">A702*G702*(1-H694/100)</f>
        <v>950</v>
      </c>
      <c r="I702" s="334" t="n">
        <v>728.625</v>
      </c>
      <c r="J702" s="334" t="n">
        <f aca="false">(A702*I702)/J694*K694</f>
        <v>706.875</v>
      </c>
      <c r="K702" s="335" t="n">
        <f aca="false">H702-J702</f>
        <v>243.125</v>
      </c>
      <c r="L702" s="330"/>
      <c r="M702" s="262"/>
      <c r="N702" s="262" t="n">
        <v>728.625</v>
      </c>
      <c r="O702" s="262" t="n">
        <v>7.5</v>
      </c>
      <c r="P702" s="262" t="n">
        <v>1100</v>
      </c>
      <c r="Q702" s="262" t="n">
        <v>950</v>
      </c>
      <c r="R702" s="331" t="n">
        <f aca="false">A702*F702</f>
        <v>0.35</v>
      </c>
    </row>
    <row r="703" s="1" customFormat="true" ht="12.75" hidden="false" customHeight="false" outlineLevel="0" collapsed="false">
      <c r="A703" s="262" t="n">
        <v>2</v>
      </c>
      <c r="B703" s="332" t="s">
        <v>1256</v>
      </c>
      <c r="C703" s="332" t="s">
        <v>1257</v>
      </c>
      <c r="D703" s="332" t="s">
        <v>1258</v>
      </c>
      <c r="E703" s="262"/>
      <c r="F703" s="331" t="n">
        <v>0.35</v>
      </c>
      <c r="G703" s="333" t="n">
        <v>850</v>
      </c>
      <c r="H703" s="333" t="n">
        <f aca="false">A703*G703*(1-H694/100)</f>
        <v>1700</v>
      </c>
      <c r="I703" s="334" t="n">
        <v>514.895</v>
      </c>
      <c r="J703" s="334" t="n">
        <f aca="false">(A703*I703)/J694*K694</f>
        <v>999.05</v>
      </c>
      <c r="K703" s="335" t="n">
        <f aca="false">H703-J703</f>
        <v>700.95</v>
      </c>
      <c r="L703" s="330"/>
      <c r="M703" s="262"/>
      <c r="N703" s="262" t="n">
        <v>514.895</v>
      </c>
      <c r="O703" s="262" t="n">
        <v>5.3</v>
      </c>
      <c r="P703" s="262" t="n">
        <v>850</v>
      </c>
      <c r="Q703" s="262" t="n">
        <v>850</v>
      </c>
      <c r="R703" s="331" t="n">
        <f aca="false">A703*F703</f>
        <v>0.7</v>
      </c>
    </row>
    <row r="704" s="1" customFormat="true" ht="12.75" hidden="false" customHeight="false" outlineLevel="0" collapsed="false">
      <c r="A704" s="262" t="n">
        <v>2</v>
      </c>
      <c r="B704" s="332" t="s">
        <v>6451</v>
      </c>
      <c r="C704" s="332" t="s">
        <v>6452</v>
      </c>
      <c r="D704" s="332" t="s">
        <v>6453</v>
      </c>
      <c r="E704" s="262"/>
      <c r="F704" s="331" t="n">
        <v>0.35</v>
      </c>
      <c r="G704" s="333" t="n">
        <v>750</v>
      </c>
      <c r="H704" s="333" t="n">
        <f aca="false">A704*G704*(1-H694/100)</f>
        <v>1500</v>
      </c>
      <c r="I704" s="334" t="n">
        <v>563.47</v>
      </c>
      <c r="J704" s="334" t="n">
        <f aca="false">(A704*I704)/J694*K694</f>
        <v>1093.3</v>
      </c>
      <c r="K704" s="335" t="n">
        <f aca="false">H704-J704</f>
        <v>406.7</v>
      </c>
      <c r="L704" s="330"/>
      <c r="M704" s="262"/>
      <c r="N704" s="262" t="n">
        <v>563.47</v>
      </c>
      <c r="O704" s="262" t="n">
        <v>5.8</v>
      </c>
      <c r="P704" s="262" t="n">
        <v>950</v>
      </c>
      <c r="Q704" s="262" t="n">
        <v>750</v>
      </c>
      <c r="R704" s="331" t="n">
        <f aca="false">A704*F704</f>
        <v>0.7</v>
      </c>
    </row>
    <row r="705" s="1" customFormat="true" ht="12.75" hidden="false" customHeight="false" outlineLevel="0" collapsed="false">
      <c r="A705" s="262" t="n">
        <v>2</v>
      </c>
      <c r="B705" s="332" t="s">
        <v>1259</v>
      </c>
      <c r="C705" s="332" t="s">
        <v>1260</v>
      </c>
      <c r="D705" s="332" t="s">
        <v>1261</v>
      </c>
      <c r="E705" s="262"/>
      <c r="F705" s="331" t="n">
        <v>0.35</v>
      </c>
      <c r="G705" s="333" t="n">
        <v>500</v>
      </c>
      <c r="H705" s="333" t="n">
        <f aca="false">A705*G705*(1-H694/100)</f>
        <v>1000</v>
      </c>
      <c r="I705" s="334" t="n">
        <v>272.02</v>
      </c>
      <c r="J705" s="334" t="n">
        <f aca="false">(A705*I705)/J694*K694</f>
        <v>527.8</v>
      </c>
      <c r="K705" s="335" t="n">
        <f aca="false">H705-J705</f>
        <v>472.2</v>
      </c>
      <c r="L705" s="330"/>
      <c r="M705" s="262"/>
      <c r="N705" s="262" t="n">
        <v>272.02</v>
      </c>
      <c r="O705" s="262" t="n">
        <v>2.8</v>
      </c>
      <c r="P705" s="262" t="n">
        <v>800</v>
      </c>
      <c r="Q705" s="262" t="n">
        <v>500</v>
      </c>
      <c r="R705" s="331" t="n">
        <f aca="false">A705*F705</f>
        <v>0.7</v>
      </c>
    </row>
    <row r="706" s="1" customFormat="true" ht="12.75" hidden="false" customHeight="false" outlineLevel="0" collapsed="false">
      <c r="A706" s="262" t="n">
        <v>2</v>
      </c>
      <c r="B706" s="332" t="s">
        <v>4203</v>
      </c>
      <c r="C706" s="332" t="s">
        <v>4204</v>
      </c>
      <c r="D706" s="332" t="s">
        <v>4205</v>
      </c>
      <c r="E706" s="262"/>
      <c r="F706" s="331" t="n">
        <v>1.77</v>
      </c>
      <c r="G706" s="333" t="n">
        <v>1646.19</v>
      </c>
      <c r="H706" s="333" t="n">
        <f aca="false">A706*G706*(1-H694/100)</f>
        <v>3292.38</v>
      </c>
      <c r="I706" s="334" t="n">
        <v>1175.85</v>
      </c>
      <c r="J706" s="334" t="n">
        <f aca="false">(A706*I706)/J694*K694</f>
        <v>2281.5</v>
      </c>
      <c r="K706" s="335" t="n">
        <f aca="false">H706-J706</f>
        <v>1010.88</v>
      </c>
      <c r="L706" s="330"/>
      <c r="M706" s="262"/>
      <c r="N706" s="262" t="n">
        <v>1175.85</v>
      </c>
      <c r="O706" s="262" t="n">
        <v>13</v>
      </c>
      <c r="P706" s="262" t="n">
        <v>1760</v>
      </c>
      <c r="Q706" s="262" t="n">
        <v>1646.19</v>
      </c>
      <c r="R706" s="331" t="n">
        <f aca="false">A706*F706</f>
        <v>3.54</v>
      </c>
    </row>
    <row r="707" s="1" customFormat="true" ht="12.75" hidden="false" customHeight="false" outlineLevel="0" collapsed="false">
      <c r="A707" s="262" t="n">
        <v>20</v>
      </c>
      <c r="B707" s="332" t="s">
        <v>6006</v>
      </c>
      <c r="C707" s="332" t="s">
        <v>6005</v>
      </c>
      <c r="D707" s="332" t="s">
        <v>3039</v>
      </c>
      <c r="E707" s="262"/>
      <c r="F707" s="331" t="n">
        <v>0.05</v>
      </c>
      <c r="G707" s="333" t="n">
        <v>74.169</v>
      </c>
      <c r="H707" s="333" t="n">
        <f aca="false">A707*G707*(1-H694/100)</f>
        <v>1483.38</v>
      </c>
      <c r="I707" s="334" t="n">
        <v>41.205</v>
      </c>
      <c r="J707" s="334" t="n">
        <f aca="false">(A707*I707)/J694*K694</f>
        <v>799.5</v>
      </c>
      <c r="K707" s="335" t="n">
        <f aca="false">H707-J707</f>
        <v>683.88</v>
      </c>
      <c r="L707" s="330"/>
      <c r="M707" s="262"/>
      <c r="N707" s="262" t="n">
        <v>41.205</v>
      </c>
      <c r="O707" s="262" t="n">
        <v>0.41</v>
      </c>
      <c r="P707" s="262" t="n">
        <v>70</v>
      </c>
      <c r="Q707" s="262" t="n">
        <v>74.169</v>
      </c>
      <c r="R707" s="331" t="n">
        <f aca="false">A707*F707</f>
        <v>1</v>
      </c>
    </row>
    <row r="708" s="1" customFormat="true" ht="12.75" hidden="false" customHeight="false" outlineLevel="0" collapsed="false">
      <c r="A708" s="262" t="n">
        <v>20</v>
      </c>
      <c r="B708" s="332" t="s">
        <v>6008</v>
      </c>
      <c r="C708" s="332" t="s">
        <v>6005</v>
      </c>
      <c r="D708" s="332" t="s">
        <v>2400</v>
      </c>
      <c r="E708" s="262"/>
      <c r="F708" s="331" t="n">
        <v>0.06</v>
      </c>
      <c r="G708" s="333" t="n">
        <v>85.023</v>
      </c>
      <c r="H708" s="333" t="n">
        <f aca="false">A708*G708*(1-H694/100)</f>
        <v>1700.46</v>
      </c>
      <c r="I708" s="334" t="n">
        <v>47.235</v>
      </c>
      <c r="J708" s="334" t="n">
        <f aca="false">(A708*I708)/J694*K694</f>
        <v>916.5</v>
      </c>
      <c r="K708" s="335" t="n">
        <f aca="false">H708-J708</f>
        <v>783.96</v>
      </c>
      <c r="L708" s="330"/>
      <c r="M708" s="262"/>
      <c r="N708" s="262" t="n">
        <v>47.235</v>
      </c>
      <c r="O708" s="262" t="n">
        <v>0.47</v>
      </c>
      <c r="P708" s="262" t="n">
        <v>80</v>
      </c>
      <c r="Q708" s="262" t="n">
        <v>85.023</v>
      </c>
      <c r="R708" s="331" t="n">
        <f aca="false">A708*F708</f>
        <v>1.2</v>
      </c>
    </row>
    <row r="709" s="1" customFormat="true" ht="12.75" hidden="false" customHeight="false" outlineLevel="0" collapsed="false">
      <c r="A709" s="262" t="n">
        <v>20</v>
      </c>
      <c r="B709" s="332" t="s">
        <v>6012</v>
      </c>
      <c r="C709" s="332" t="s">
        <v>6005</v>
      </c>
      <c r="D709" s="332" t="s">
        <v>1899</v>
      </c>
      <c r="E709" s="262"/>
      <c r="F709" s="331" t="n">
        <v>0.04</v>
      </c>
      <c r="G709" s="333" t="n">
        <v>68.2864</v>
      </c>
      <c r="H709" s="333" t="n">
        <f aca="false">A709*G709*(1-H694/100)</f>
        <v>1365.728</v>
      </c>
      <c r="I709" s="334" t="n">
        <v>48.776</v>
      </c>
      <c r="J709" s="334" t="n">
        <f aca="false">(A709*I709)/J694*K694</f>
        <v>946.4</v>
      </c>
      <c r="K709" s="335" t="n">
        <f aca="false">H709-J709</f>
        <v>419.328</v>
      </c>
      <c r="L709" s="330"/>
      <c r="M709" s="262"/>
      <c r="N709" s="262" t="n">
        <v>48.776</v>
      </c>
      <c r="O709" s="262" t="n">
        <v>0.52</v>
      </c>
      <c r="P709" s="262" t="n">
        <v>80</v>
      </c>
      <c r="Q709" s="262" t="n">
        <v>68.2864</v>
      </c>
      <c r="R709" s="331" t="n">
        <f aca="false">A709*F709</f>
        <v>0.8</v>
      </c>
    </row>
    <row r="710" s="1" customFormat="true" ht="12.75" hidden="false" customHeight="false" outlineLevel="0" collapsed="false">
      <c r="A710" s="262" t="n">
        <v>20</v>
      </c>
      <c r="B710" s="332" t="s">
        <v>6454</v>
      </c>
      <c r="C710" s="332" t="s">
        <v>6005</v>
      </c>
      <c r="D710" s="332" t="s">
        <v>3429</v>
      </c>
      <c r="E710" s="262"/>
      <c r="F710" s="331" t="n">
        <v>0.04</v>
      </c>
      <c r="G710" s="333" t="n">
        <v>82.544</v>
      </c>
      <c r="H710" s="333" t="n">
        <f aca="false">A710*G710*(1-H694/100)</f>
        <v>1650.88</v>
      </c>
      <c r="I710" s="334" t="n">
        <v>51.59</v>
      </c>
      <c r="J710" s="334" t="n">
        <f aca="false">(A710*I710)/J694*K694</f>
        <v>1001</v>
      </c>
      <c r="K710" s="335" t="n">
        <f aca="false">H710-J710</f>
        <v>649.88</v>
      </c>
      <c r="L710" s="330"/>
      <c r="M710" s="262"/>
      <c r="N710" s="262" t="n">
        <v>51.59</v>
      </c>
      <c r="O710" s="262" t="n">
        <v>0.55</v>
      </c>
      <c r="P710" s="262" t="n">
        <v>90</v>
      </c>
      <c r="Q710" s="262" t="n">
        <v>82.544</v>
      </c>
      <c r="R710" s="331" t="n">
        <f aca="false">A710*F710</f>
        <v>0.8</v>
      </c>
    </row>
    <row r="711" s="1" customFormat="true" ht="12.75" hidden="false" customHeight="false" outlineLevel="0" collapsed="false">
      <c r="A711" s="262" t="n">
        <v>20</v>
      </c>
      <c r="B711" s="332" t="s">
        <v>6455</v>
      </c>
      <c r="C711" s="332" t="s">
        <v>6005</v>
      </c>
      <c r="D711" s="332" t="s">
        <v>3431</v>
      </c>
      <c r="E711" s="262"/>
      <c r="F711" s="331" t="n">
        <v>0.08</v>
      </c>
      <c r="G711" s="333" t="n">
        <v>96.0512</v>
      </c>
      <c r="H711" s="333" t="n">
        <f aca="false">A711*G711*(1-H694/100)</f>
        <v>1921.024</v>
      </c>
      <c r="I711" s="334" t="n">
        <v>60.032</v>
      </c>
      <c r="J711" s="334" t="n">
        <f aca="false">(A711*I711)/J694*K694</f>
        <v>1164.8</v>
      </c>
      <c r="K711" s="335" t="n">
        <f aca="false">H711-J711</f>
        <v>756.224</v>
      </c>
      <c r="L711" s="330"/>
      <c r="M711" s="262"/>
      <c r="N711" s="262" t="n">
        <v>60.032</v>
      </c>
      <c r="O711" s="262" t="n">
        <v>0.64</v>
      </c>
      <c r="P711" s="262" t="n">
        <v>100</v>
      </c>
      <c r="Q711" s="262" t="n">
        <v>96.0512</v>
      </c>
      <c r="R711" s="331" t="n">
        <f aca="false">A711*F711</f>
        <v>1.6</v>
      </c>
    </row>
    <row r="712" s="1" customFormat="true" ht="12.75" hidden="false" customHeight="false" outlineLevel="0" collapsed="false">
      <c r="A712" s="262" t="n">
        <v>20</v>
      </c>
      <c r="B712" s="332" t="s">
        <v>6284</v>
      </c>
      <c r="C712" s="332" t="s">
        <v>6005</v>
      </c>
      <c r="D712" s="332" t="s">
        <v>6285</v>
      </c>
      <c r="E712" s="262"/>
      <c r="F712" s="331" t="n">
        <v>0.05</v>
      </c>
      <c r="G712" s="333" t="n">
        <v>90.048</v>
      </c>
      <c r="H712" s="333" t="n">
        <f aca="false">A712*G712*(1-H694/100)</f>
        <v>1800.96</v>
      </c>
      <c r="I712" s="334" t="n">
        <v>56.28</v>
      </c>
      <c r="J712" s="334" t="n">
        <f aca="false">(A712*I712)/J694*K694</f>
        <v>1092</v>
      </c>
      <c r="K712" s="335" t="n">
        <f aca="false">H712-J712</f>
        <v>708.96</v>
      </c>
      <c r="L712" s="330"/>
      <c r="M712" s="262"/>
      <c r="N712" s="262" t="n">
        <v>56.28</v>
      </c>
      <c r="O712" s="262" t="n">
        <v>0.56</v>
      </c>
      <c r="P712" s="262" t="n">
        <v>90</v>
      </c>
      <c r="Q712" s="262" t="n">
        <v>90.048</v>
      </c>
      <c r="R712" s="331" t="n">
        <f aca="false">A712*F712</f>
        <v>1</v>
      </c>
    </row>
    <row r="713" s="1" customFormat="true" ht="12.75" hidden="false" customHeight="false" outlineLevel="0" collapsed="false">
      <c r="A713" s="262" t="n">
        <v>20</v>
      </c>
      <c r="B713" s="332" t="s">
        <v>6456</v>
      </c>
      <c r="C713" s="332" t="s">
        <v>6005</v>
      </c>
      <c r="D713" s="332" t="s">
        <v>5352</v>
      </c>
      <c r="E713" s="262"/>
      <c r="F713" s="331" t="n">
        <v>0.09</v>
      </c>
      <c r="G713" s="333" t="n">
        <v>111.488</v>
      </c>
      <c r="H713" s="333" t="n">
        <f aca="false">A713*G713*(1-H694/100)</f>
        <v>2229.76</v>
      </c>
      <c r="I713" s="334" t="n">
        <v>69.68</v>
      </c>
      <c r="J713" s="334" t="n">
        <f aca="false">(A713*I713)/J694*K694</f>
        <v>1352</v>
      </c>
      <c r="K713" s="335" t="n">
        <f aca="false">H713-J713</f>
        <v>877.76</v>
      </c>
      <c r="L713" s="330"/>
      <c r="M713" s="262"/>
      <c r="N713" s="262" t="n">
        <v>69.68</v>
      </c>
      <c r="O713" s="262" t="n">
        <v>0.65</v>
      </c>
      <c r="P713" s="262" t="n">
        <v>110</v>
      </c>
      <c r="Q713" s="262" t="n">
        <v>111.488</v>
      </c>
      <c r="R713" s="331" t="n">
        <f aca="false">A713*F713</f>
        <v>1.8</v>
      </c>
    </row>
    <row r="714" s="1" customFormat="true" ht="12.75" hidden="false" customHeight="false" outlineLevel="0" collapsed="false">
      <c r="A714" s="262" t="n">
        <v>15</v>
      </c>
      <c r="B714" s="332" t="s">
        <v>6288</v>
      </c>
      <c r="C714" s="332" t="s">
        <v>3861</v>
      </c>
      <c r="D714" s="332" t="s">
        <v>6289</v>
      </c>
      <c r="E714" s="262"/>
      <c r="F714" s="331" t="n">
        <v>0.11</v>
      </c>
      <c r="G714" s="333" t="n">
        <v>143.648</v>
      </c>
      <c r="H714" s="333" t="n">
        <f aca="false">A714*G714*(1-H694/100)</f>
        <v>2154.72</v>
      </c>
      <c r="I714" s="334" t="n">
        <v>71.824</v>
      </c>
      <c r="J714" s="334" t="n">
        <f aca="false">(A714*I714)/J694*K694</f>
        <v>1045.2</v>
      </c>
      <c r="K714" s="335" t="n">
        <f aca="false">H714-J714</f>
        <v>1109.52</v>
      </c>
      <c r="L714" s="330"/>
      <c r="M714" s="262"/>
      <c r="N714" s="262" t="n">
        <v>71.824</v>
      </c>
      <c r="O714" s="262" t="n">
        <v>0.67</v>
      </c>
      <c r="P714" s="262" t="n">
        <v>150</v>
      </c>
      <c r="Q714" s="262" t="n">
        <v>143.648</v>
      </c>
      <c r="R714" s="331" t="n">
        <f aca="false">A714*F714</f>
        <v>1.65</v>
      </c>
    </row>
    <row r="715" s="1" customFormat="true" ht="12.75" hidden="false" customHeight="false" outlineLevel="0" collapsed="false">
      <c r="A715" s="262" t="n">
        <v>10</v>
      </c>
      <c r="B715" s="332" t="s">
        <v>6457</v>
      </c>
      <c r="C715" s="332" t="s">
        <v>1931</v>
      </c>
      <c r="D715" s="332" t="s">
        <v>1932</v>
      </c>
      <c r="E715" s="262"/>
      <c r="F715" s="331" t="n">
        <v>0.05</v>
      </c>
      <c r="G715" s="333" t="n">
        <v>97.083</v>
      </c>
      <c r="H715" s="333" t="n">
        <f aca="false">A715*G715*(1-H694/100)</f>
        <v>970.83</v>
      </c>
      <c r="I715" s="334" t="n">
        <v>64.722</v>
      </c>
      <c r="J715" s="334" t="n">
        <f aca="false">(A715*I715)/J694*K694</f>
        <v>627.9</v>
      </c>
      <c r="K715" s="335" t="n">
        <f aca="false">H715-J715</f>
        <v>342.93</v>
      </c>
      <c r="L715" s="330"/>
      <c r="M715" s="262"/>
      <c r="N715" s="262" t="n">
        <v>64.722</v>
      </c>
      <c r="O715" s="262" t="n">
        <v>0.69</v>
      </c>
      <c r="P715" s="262" t="n">
        <v>140</v>
      </c>
      <c r="Q715" s="262" t="n">
        <v>97.083</v>
      </c>
      <c r="R715" s="331" t="n">
        <f aca="false">A715*F715</f>
        <v>0.5</v>
      </c>
    </row>
    <row r="716" s="1" customFormat="true" ht="12.75" hidden="false" customHeight="false" outlineLevel="0" collapsed="false">
      <c r="A716" s="262" t="n">
        <v>10</v>
      </c>
      <c r="B716" s="332" t="s">
        <v>6458</v>
      </c>
      <c r="C716" s="332" t="s">
        <v>1931</v>
      </c>
      <c r="D716" s="332" t="s">
        <v>4529</v>
      </c>
      <c r="E716" s="262"/>
      <c r="F716" s="331" t="n">
        <v>0.11</v>
      </c>
      <c r="G716" s="333" t="n">
        <v>109.746</v>
      </c>
      <c r="H716" s="333" t="n">
        <f aca="false">A716*G716*(1-H694/100)</f>
        <v>1097.46</v>
      </c>
      <c r="I716" s="334" t="n">
        <v>73.164</v>
      </c>
      <c r="J716" s="334" t="n">
        <f aca="false">(A716*I716)/J694*K694</f>
        <v>709.8</v>
      </c>
      <c r="K716" s="335" t="n">
        <f aca="false">H716-J716</f>
        <v>387.66</v>
      </c>
      <c r="L716" s="330"/>
      <c r="M716" s="262"/>
      <c r="N716" s="262" t="n">
        <v>73.164</v>
      </c>
      <c r="O716" s="262" t="n">
        <v>0.78</v>
      </c>
      <c r="P716" s="262" t="n">
        <v>160</v>
      </c>
      <c r="Q716" s="262" t="n">
        <v>109.746</v>
      </c>
      <c r="R716" s="331" t="n">
        <f aca="false">A716*F716</f>
        <v>1.1</v>
      </c>
    </row>
    <row r="717" s="1" customFormat="true" ht="12.75" hidden="false" customHeight="false" outlineLevel="0" collapsed="false">
      <c r="A717" s="262" t="n">
        <v>20</v>
      </c>
      <c r="B717" s="332" t="s">
        <v>368</v>
      </c>
      <c r="C717" s="332" t="s">
        <v>1680</v>
      </c>
      <c r="D717" s="332" t="s">
        <v>1905</v>
      </c>
      <c r="E717" s="262"/>
      <c r="F717" s="331" t="n">
        <v>0.02</v>
      </c>
      <c r="G717" s="333" t="n">
        <v>118.188</v>
      </c>
      <c r="H717" s="333" t="n">
        <f aca="false">A717*G717*(1-H694/100)</f>
        <v>2363.76</v>
      </c>
      <c r="I717" s="334" t="n">
        <v>98.49</v>
      </c>
      <c r="J717" s="334" t="n">
        <f aca="false">(A717*I717)/J694*K694</f>
        <v>1911</v>
      </c>
      <c r="K717" s="335" t="n">
        <f aca="false">H717-J717</f>
        <v>452.76</v>
      </c>
      <c r="L717" s="330"/>
      <c r="M717" s="262"/>
      <c r="N717" s="262" t="n">
        <v>98.49</v>
      </c>
      <c r="O717" s="262" t="n">
        <v>1.05</v>
      </c>
      <c r="P717" s="262" t="n">
        <v>150</v>
      </c>
      <c r="Q717" s="262" t="n">
        <v>118.188</v>
      </c>
      <c r="R717" s="331" t="n">
        <f aca="false">A717*F717</f>
        <v>0.4</v>
      </c>
    </row>
    <row r="718" s="1" customFormat="true" ht="12.75" hidden="false" customHeight="false" outlineLevel="0" collapsed="false">
      <c r="A718" s="262" t="n">
        <v>15</v>
      </c>
      <c r="B718" s="332" t="s">
        <v>1906</v>
      </c>
      <c r="C718" s="332" t="s">
        <v>1907</v>
      </c>
      <c r="D718" s="332" t="s">
        <v>1908</v>
      </c>
      <c r="E718" s="262"/>
      <c r="F718" s="331"/>
      <c r="G718" s="333" t="n">
        <v>112.3389</v>
      </c>
      <c r="H718" s="333" t="n">
        <f aca="false">A718*G718*(1-H694/100)</f>
        <v>1685.0835</v>
      </c>
      <c r="I718" s="334" t="n">
        <v>83.214</v>
      </c>
      <c r="J718" s="334" t="n">
        <f aca="false">(A718*I718)/J694*K694</f>
        <v>1210.95</v>
      </c>
      <c r="K718" s="335" t="n">
        <f aca="false">H718-J718</f>
        <v>474.1335</v>
      </c>
      <c r="L718" s="330"/>
      <c r="M718" s="262"/>
      <c r="N718" s="262" t="n">
        <v>83.214</v>
      </c>
      <c r="O718" s="262" t="n">
        <v>0.92</v>
      </c>
      <c r="P718" s="262" t="n">
        <v>130</v>
      </c>
      <c r="Q718" s="262" t="n">
        <v>112.3389</v>
      </c>
      <c r="R718" s="331" t="n">
        <f aca="false">A718*F718</f>
        <v>0</v>
      </c>
    </row>
    <row r="719" s="1" customFormat="true" ht="12.75" hidden="false" customHeight="false" outlineLevel="0" collapsed="false">
      <c r="A719" s="262" t="n">
        <v>15</v>
      </c>
      <c r="B719" s="332" t="s">
        <v>1679</v>
      </c>
      <c r="C719" s="332" t="s">
        <v>1680</v>
      </c>
      <c r="D719" s="332" t="s">
        <v>6423</v>
      </c>
      <c r="E719" s="262"/>
      <c r="F719" s="331" t="n">
        <v>0.02</v>
      </c>
      <c r="G719" s="333" t="n">
        <v>85</v>
      </c>
      <c r="H719" s="333" t="n">
        <f aca="false">A719*G719*(1-H694/100)</f>
        <v>1275</v>
      </c>
      <c r="I719" s="334" t="n">
        <v>75.04</v>
      </c>
      <c r="J719" s="334" t="n">
        <f aca="false">(A719*I719)/J694*K694</f>
        <v>1092</v>
      </c>
      <c r="K719" s="335" t="n">
        <f aca="false">H719-J719</f>
        <v>183</v>
      </c>
      <c r="L719" s="330"/>
      <c r="M719" s="262"/>
      <c r="N719" s="262" t="n">
        <v>75.04</v>
      </c>
      <c r="O719" s="262" t="n">
        <v>0.8</v>
      </c>
      <c r="P719" s="262" t="n">
        <v>150</v>
      </c>
      <c r="Q719" s="262" t="n">
        <v>85</v>
      </c>
      <c r="R719" s="331" t="n">
        <f aca="false">A719*F719</f>
        <v>0.3</v>
      </c>
    </row>
    <row r="720" s="1" customFormat="true" ht="12.75" hidden="false" customHeight="false" outlineLevel="0" collapsed="false">
      <c r="A720" s="262" t="n">
        <v>15</v>
      </c>
      <c r="B720" s="332" t="s">
        <v>1682</v>
      </c>
      <c r="C720" s="332" t="s">
        <v>1680</v>
      </c>
      <c r="D720" s="332" t="s">
        <v>1683</v>
      </c>
      <c r="E720" s="262"/>
      <c r="F720" s="331" t="n">
        <v>0.025</v>
      </c>
      <c r="G720" s="333" t="n">
        <v>135.072</v>
      </c>
      <c r="H720" s="333" t="n">
        <f aca="false">A720*G720*(1-H694/100)</f>
        <v>2026.08</v>
      </c>
      <c r="I720" s="334" t="n">
        <v>112.56</v>
      </c>
      <c r="J720" s="334" t="n">
        <f aca="false">(A720*I720)/J694*K694</f>
        <v>1638</v>
      </c>
      <c r="K720" s="335" t="n">
        <f aca="false">H720-J720</f>
        <v>388.08</v>
      </c>
      <c r="L720" s="330"/>
      <c r="M720" s="262"/>
      <c r="N720" s="262" t="n">
        <v>112.56</v>
      </c>
      <c r="O720" s="262" t="n">
        <v>1.2</v>
      </c>
      <c r="P720" s="262" t="n">
        <v>150</v>
      </c>
      <c r="Q720" s="262" t="n">
        <v>135.072</v>
      </c>
      <c r="R720" s="331" t="n">
        <f aca="false">A720*F720</f>
        <v>0.375</v>
      </c>
    </row>
    <row r="721" s="1" customFormat="true" ht="12.75" hidden="false" customHeight="false" outlineLevel="0" collapsed="false">
      <c r="A721" s="262" t="n">
        <v>15</v>
      </c>
      <c r="B721" s="332" t="s">
        <v>3657</v>
      </c>
      <c r="C721" s="332" t="s">
        <v>1680</v>
      </c>
      <c r="D721" s="332" t="s">
        <v>3658</v>
      </c>
      <c r="E721" s="262"/>
      <c r="F721" s="331" t="n">
        <v>0.025</v>
      </c>
      <c r="G721" s="333" t="n">
        <v>146.328</v>
      </c>
      <c r="H721" s="333" t="n">
        <f aca="false">A721*G721*(1-H694/100)</f>
        <v>2194.92</v>
      </c>
      <c r="I721" s="334" t="n">
        <v>121.94</v>
      </c>
      <c r="J721" s="334" t="n">
        <f aca="false">(A721*I721)/J694*K694</f>
        <v>1774.5</v>
      </c>
      <c r="K721" s="335" t="n">
        <f aca="false">H721-J721</f>
        <v>420.42</v>
      </c>
      <c r="L721" s="330"/>
      <c r="M721" s="262"/>
      <c r="N721" s="262" t="n">
        <v>121.94</v>
      </c>
      <c r="O721" s="262" t="n">
        <v>1.3</v>
      </c>
      <c r="P721" s="262" t="n">
        <v>150</v>
      </c>
      <c r="Q721" s="262" t="n">
        <v>146.328</v>
      </c>
      <c r="R721" s="331" t="n">
        <f aca="false">A721*F721</f>
        <v>0.375</v>
      </c>
    </row>
    <row r="722" s="1" customFormat="true" ht="12.75" hidden="false" customHeight="false" outlineLevel="0" collapsed="false">
      <c r="A722" s="336" t="n">
        <f aca="false">SUM(A695:A721)</f>
        <v>295</v>
      </c>
      <c r="B722" s="336" t="s">
        <v>377</v>
      </c>
      <c r="C722" s="336"/>
      <c r="D722" s="336"/>
      <c r="E722" s="336"/>
      <c r="F722" s="337" t="n">
        <f aca="false">R722</f>
        <v>61.64</v>
      </c>
      <c r="G722" s="338"/>
      <c r="H722" s="339" t="n">
        <f aca="false">SUM(H695:H721)</f>
        <v>49853.575</v>
      </c>
      <c r="I722" s="340"/>
      <c r="J722" s="341" t="n">
        <f aca="false">SUM(J695:J721)</f>
        <v>33568.21</v>
      </c>
      <c r="K722" s="335" t="n">
        <f aca="false">SUM(K695:K721)</f>
        <v>16285.365</v>
      </c>
      <c r="L722" s="330"/>
      <c r="M722" s="262"/>
      <c r="N722" s="262"/>
      <c r="O722" s="262"/>
      <c r="P722" s="262"/>
      <c r="Q722" s="262"/>
      <c r="R722" s="331" t="n">
        <f aca="false">SUM(R695:R721)</f>
        <v>61.64</v>
      </c>
    </row>
    <row r="723" s="1" customFormat="true" ht="12.75" hidden="false" customHeight="false" outlineLevel="0" collapsed="false">
      <c r="A723" s="262"/>
      <c r="B723" s="272" t="s">
        <v>914</v>
      </c>
      <c r="C723" s="342"/>
      <c r="D723" s="342"/>
      <c r="E723" s="262"/>
      <c r="F723" s="262"/>
      <c r="G723" s="333"/>
      <c r="H723" s="343" t="n">
        <v>0</v>
      </c>
      <c r="I723" s="344" t="n">
        <f aca="false">K724/J724</f>
        <v>0.485142490469406</v>
      </c>
      <c r="J723" s="345"/>
      <c r="K723" s="335"/>
      <c r="L723" s="330"/>
      <c r="M723" s="262"/>
      <c r="N723" s="262"/>
      <c r="O723" s="262"/>
      <c r="P723" s="262"/>
      <c r="Q723" s="262"/>
      <c r="R723" s="331"/>
    </row>
    <row r="724" s="1" customFormat="true" ht="13.5" hidden="false" customHeight="false" outlineLevel="0" collapsed="false">
      <c r="A724" s="346"/>
      <c r="B724" s="346" t="s">
        <v>915</v>
      </c>
      <c r="C724" s="346"/>
      <c r="D724" s="346"/>
      <c r="E724" s="346"/>
      <c r="F724" s="347"/>
      <c r="G724" s="348"/>
      <c r="H724" s="349" t="n">
        <f aca="false">SUM(H722:H723)</f>
        <v>49853.575</v>
      </c>
      <c r="I724" s="350" t="n">
        <f aca="false">K724/H724</f>
        <v>0.326663935334628</v>
      </c>
      <c r="J724" s="351" t="n">
        <f aca="false">SUM(J722:J723)</f>
        <v>33568.21</v>
      </c>
      <c r="K724" s="352" t="n">
        <f aca="false">H724-J724</f>
        <v>16285.365</v>
      </c>
      <c r="L724" s="330"/>
      <c r="M724" s="262"/>
      <c r="N724" s="262"/>
      <c r="O724" s="262"/>
      <c r="P724" s="262"/>
      <c r="Q724" s="262"/>
      <c r="R724" s="331"/>
    </row>
    <row r="725" customFormat="false" ht="13.5" hidden="false" customHeight="false" outlineLevel="0" collapsed="false"/>
    <row r="726" s="1" customFormat="true" ht="13.5" hidden="false" customHeight="false" outlineLevel="0" collapsed="false">
      <c r="A726" s="322"/>
      <c r="B726" s="323" t="s">
        <v>6212</v>
      </c>
      <c r="C726" s="324"/>
      <c r="D726" s="325" t="n">
        <v>42265</v>
      </c>
      <c r="E726" s="322"/>
      <c r="F726" s="322" t="s">
        <v>6459</v>
      </c>
      <c r="G726" s="324"/>
      <c r="H726" s="326" t="n">
        <v>0</v>
      </c>
      <c r="I726" s="327" t="s">
        <v>358</v>
      </c>
      <c r="J726" s="328" t="n">
        <v>67</v>
      </c>
      <c r="K726" s="329" t="n">
        <v>65</v>
      </c>
      <c r="L726" s="330"/>
      <c r="M726" s="262"/>
      <c r="N726" s="262"/>
      <c r="O726" s="262"/>
      <c r="P726" s="262"/>
      <c r="Q726" s="262"/>
      <c r="R726" s="331"/>
    </row>
    <row r="727" s="1" customFormat="true" ht="12.75" hidden="false" customHeight="false" outlineLevel="0" collapsed="false">
      <c r="A727" s="262" t="n">
        <v>1</v>
      </c>
      <c r="B727" s="332" t="s">
        <v>6460</v>
      </c>
      <c r="C727" s="332" t="s">
        <v>6461</v>
      </c>
      <c r="D727" s="332" t="s">
        <v>6462</v>
      </c>
      <c r="E727" s="262"/>
      <c r="F727" s="331" t="n">
        <v>6.8</v>
      </c>
      <c r="G727" s="333" t="n">
        <v>1262.5916</v>
      </c>
      <c r="H727" s="333" t="n">
        <f aca="false">A727*G727*(1-H726/100)</f>
        <v>1262.5916</v>
      </c>
      <c r="I727" s="334" t="n">
        <v>935.253</v>
      </c>
      <c r="J727" s="334" t="n">
        <f aca="false">(A727*I727)/J726*K726</f>
        <v>907.335</v>
      </c>
      <c r="K727" s="335" t="n">
        <f aca="false">H727-J727</f>
        <v>355.2566</v>
      </c>
      <c r="L727" s="330"/>
      <c r="M727" s="262"/>
      <c r="N727" s="262" t="n">
        <v>935.253</v>
      </c>
      <c r="O727" s="262" t="n">
        <v>10.34</v>
      </c>
      <c r="P727" s="262" t="n">
        <v>1402.8795</v>
      </c>
      <c r="Q727" s="262" t="n">
        <v>1262.5916</v>
      </c>
      <c r="R727" s="331" t="n">
        <f aca="false">A727*F727</f>
        <v>6.8</v>
      </c>
    </row>
    <row r="728" s="1" customFormat="true" ht="12.75" hidden="false" customHeight="false" outlineLevel="0" collapsed="false">
      <c r="A728" s="262" t="n">
        <v>1</v>
      </c>
      <c r="B728" s="332" t="s">
        <v>6463</v>
      </c>
      <c r="C728" s="332" t="s">
        <v>6461</v>
      </c>
      <c r="D728" s="332" t="s">
        <v>6464</v>
      </c>
      <c r="E728" s="262"/>
      <c r="F728" s="331" t="n">
        <v>6.8</v>
      </c>
      <c r="G728" s="333" t="n">
        <v>1262.5916</v>
      </c>
      <c r="H728" s="333" t="n">
        <f aca="false">A728*G728*(1-H726/100)</f>
        <v>1262.5916</v>
      </c>
      <c r="I728" s="334" t="n">
        <v>935.253</v>
      </c>
      <c r="J728" s="334" t="n">
        <f aca="false">(A728*I728)/J726*K726</f>
        <v>907.335</v>
      </c>
      <c r="K728" s="335" t="n">
        <f aca="false">H728-J728</f>
        <v>355.2566</v>
      </c>
      <c r="L728" s="330"/>
      <c r="M728" s="262"/>
      <c r="N728" s="262" t="n">
        <v>935.253</v>
      </c>
      <c r="O728" s="262" t="n">
        <v>10.34</v>
      </c>
      <c r="P728" s="262" t="n">
        <v>1402.8795</v>
      </c>
      <c r="Q728" s="262" t="n">
        <v>1262.5916</v>
      </c>
      <c r="R728" s="331" t="n">
        <f aca="false">A728*F728</f>
        <v>6.8</v>
      </c>
    </row>
    <row r="729" s="1" customFormat="true" ht="12.75" hidden="false" customHeight="false" outlineLevel="0" collapsed="false">
      <c r="A729" s="262" t="n">
        <v>1</v>
      </c>
      <c r="B729" s="332" t="s">
        <v>6465</v>
      </c>
      <c r="C729" s="332" t="s">
        <v>6466</v>
      </c>
      <c r="D729" s="332" t="s">
        <v>6467</v>
      </c>
      <c r="E729" s="262"/>
      <c r="F729" s="331" t="n">
        <v>13.2</v>
      </c>
      <c r="G729" s="333" t="n">
        <v>2533.4777</v>
      </c>
      <c r="H729" s="333" t="n">
        <f aca="false">A729*G729*(1-H726/100)</f>
        <v>2533.4777</v>
      </c>
      <c r="I729" s="334" t="n">
        <v>1948.829</v>
      </c>
      <c r="J729" s="334" t="n">
        <f aca="false">(A729*I729)/J726*K726</f>
        <v>1890.655</v>
      </c>
      <c r="K729" s="335" t="n">
        <f aca="false">H729-J729</f>
        <v>642.8227</v>
      </c>
      <c r="L729" s="330"/>
      <c r="M729" s="262"/>
      <c r="N729" s="262" t="n">
        <v>1948.829</v>
      </c>
      <c r="O729" s="262" t="n">
        <v>20.06</v>
      </c>
      <c r="P729" s="262" t="n">
        <v>2923.2435</v>
      </c>
      <c r="Q729" s="262" t="n">
        <v>2533.4777</v>
      </c>
      <c r="R729" s="331" t="n">
        <f aca="false">A729*F729</f>
        <v>13.2</v>
      </c>
    </row>
    <row r="730" s="1" customFormat="true" ht="12.75" hidden="false" customHeight="false" outlineLevel="0" collapsed="false">
      <c r="A730" s="262" t="n">
        <v>1</v>
      </c>
      <c r="B730" s="332" t="s">
        <v>6468</v>
      </c>
      <c r="C730" s="332" t="s">
        <v>6466</v>
      </c>
      <c r="D730" s="332" t="s">
        <v>6467</v>
      </c>
      <c r="E730" s="262"/>
      <c r="F730" s="331" t="n">
        <v>13.2</v>
      </c>
      <c r="G730" s="333" t="n">
        <v>2533.4777</v>
      </c>
      <c r="H730" s="333" t="n">
        <f aca="false">A730*G730*(1-H726/100)</f>
        <v>2533.4777</v>
      </c>
      <c r="I730" s="334" t="n">
        <v>1948.829</v>
      </c>
      <c r="J730" s="334" t="n">
        <f aca="false">(A730*I730)/J726*K726</f>
        <v>1890.655</v>
      </c>
      <c r="K730" s="335" t="n">
        <f aca="false">H730-J730</f>
        <v>642.8227</v>
      </c>
      <c r="L730" s="330"/>
      <c r="M730" s="262"/>
      <c r="N730" s="262" t="n">
        <v>1948.829</v>
      </c>
      <c r="O730" s="262" t="n">
        <v>20.06</v>
      </c>
      <c r="P730" s="262" t="n">
        <v>2923.2435</v>
      </c>
      <c r="Q730" s="262" t="n">
        <v>2533.4777</v>
      </c>
      <c r="R730" s="331" t="n">
        <f aca="false">A730*F730</f>
        <v>13.2</v>
      </c>
    </row>
    <row r="731" s="1" customFormat="true" ht="12.75" hidden="false" customHeight="false" outlineLevel="0" collapsed="false">
      <c r="A731" s="262" t="n">
        <v>1</v>
      </c>
      <c r="B731" s="332" t="s">
        <v>1415</v>
      </c>
      <c r="C731" s="332" t="s">
        <v>2799</v>
      </c>
      <c r="D731" s="332" t="s">
        <v>6469</v>
      </c>
      <c r="E731" s="262"/>
      <c r="F731" s="331" t="n">
        <v>3</v>
      </c>
      <c r="G731" s="333" t="n">
        <v>577.4328</v>
      </c>
      <c r="H731" s="333" t="n">
        <f aca="false">A731*G731*(1-H726/100)</f>
        <v>577.4328</v>
      </c>
      <c r="I731" s="334" t="n">
        <v>427.728</v>
      </c>
      <c r="J731" s="334" t="n">
        <f aca="false">(A731*I731)/J726*K726</f>
        <v>414.96</v>
      </c>
      <c r="K731" s="335" t="n">
        <f aca="false">H731-J731</f>
        <v>162.4728</v>
      </c>
      <c r="L731" s="330"/>
      <c r="M731" s="262"/>
      <c r="N731" s="262" t="n">
        <v>427.728</v>
      </c>
      <c r="O731" s="262" t="n">
        <v>4.56</v>
      </c>
      <c r="P731" s="262" t="n">
        <v>641.592</v>
      </c>
      <c r="Q731" s="262" t="n">
        <v>577.4328</v>
      </c>
      <c r="R731" s="331" t="n">
        <f aca="false">A731*F731</f>
        <v>3</v>
      </c>
    </row>
    <row r="732" s="1" customFormat="true" ht="12.75" hidden="false" customHeight="false" outlineLevel="0" collapsed="false">
      <c r="A732" s="262" t="n">
        <v>1</v>
      </c>
      <c r="B732" s="332" t="s">
        <v>1418</v>
      </c>
      <c r="C732" s="332" t="s">
        <v>2799</v>
      </c>
      <c r="D732" s="332" t="s">
        <v>6470</v>
      </c>
      <c r="E732" s="262"/>
      <c r="F732" s="331" t="n">
        <v>3</v>
      </c>
      <c r="G732" s="333" t="n">
        <v>577.4328</v>
      </c>
      <c r="H732" s="333" t="n">
        <f aca="false">A732*G732*(1-H726/100)</f>
        <v>577.4328</v>
      </c>
      <c r="I732" s="334" t="n">
        <v>427.728</v>
      </c>
      <c r="J732" s="334" t="n">
        <f aca="false">(A732*I732)/J726*K726</f>
        <v>414.96</v>
      </c>
      <c r="K732" s="335" t="n">
        <f aca="false">H732-J732</f>
        <v>162.4728</v>
      </c>
      <c r="L732" s="330"/>
      <c r="M732" s="262"/>
      <c r="N732" s="262" t="n">
        <v>427.728</v>
      </c>
      <c r="O732" s="262" t="n">
        <v>4.56</v>
      </c>
      <c r="P732" s="262" t="n">
        <v>641.592</v>
      </c>
      <c r="Q732" s="262" t="n">
        <v>577.4328</v>
      </c>
      <c r="R732" s="331" t="n">
        <f aca="false">A732*F732</f>
        <v>3</v>
      </c>
    </row>
    <row r="733" s="1" customFormat="true" ht="12.75" hidden="false" customHeight="false" outlineLevel="0" collapsed="false">
      <c r="A733" s="262" t="n">
        <v>1</v>
      </c>
      <c r="B733" s="332" t="s">
        <v>5919</v>
      </c>
      <c r="C733" s="332" t="s">
        <v>5920</v>
      </c>
      <c r="D733" s="332" t="s">
        <v>5921</v>
      </c>
      <c r="E733" s="262"/>
      <c r="F733" s="331" t="n">
        <v>2.1</v>
      </c>
      <c r="G733" s="333" t="n">
        <v>715.9097</v>
      </c>
      <c r="H733" s="333" t="n">
        <f aca="false">A733*G733*(1-H726/100)</f>
        <v>715.9097</v>
      </c>
      <c r="I733" s="334" t="n">
        <v>550.6998</v>
      </c>
      <c r="J733" s="334" t="n">
        <f aca="false">(A733*I733)/J726*K726</f>
        <v>534.261</v>
      </c>
      <c r="K733" s="335" t="n">
        <f aca="false">H733-J733</f>
        <v>181.6487</v>
      </c>
      <c r="L733" s="330"/>
      <c r="M733" s="262"/>
      <c r="N733" s="262" t="n">
        <v>550.6998</v>
      </c>
      <c r="O733" s="262" t="n">
        <v>6.18</v>
      </c>
      <c r="P733" s="262" t="n">
        <v>826.0497</v>
      </c>
      <c r="Q733" s="262" t="n">
        <v>715.9097</v>
      </c>
      <c r="R733" s="331" t="n">
        <f aca="false">A733*F733</f>
        <v>2.1</v>
      </c>
    </row>
    <row r="734" s="1" customFormat="true" ht="12.75" hidden="false" customHeight="false" outlineLevel="0" collapsed="false">
      <c r="A734" s="262" t="n">
        <v>1</v>
      </c>
      <c r="B734" s="332" t="s">
        <v>5922</v>
      </c>
      <c r="C734" s="332" t="s">
        <v>5920</v>
      </c>
      <c r="D734" s="332" t="s">
        <v>5921</v>
      </c>
      <c r="E734" s="262"/>
      <c r="F734" s="331" t="n">
        <v>2.1</v>
      </c>
      <c r="G734" s="333" t="n">
        <v>715.9097</v>
      </c>
      <c r="H734" s="333" t="n">
        <f aca="false">A734*G734*(1-H726/100)</f>
        <v>715.9097</v>
      </c>
      <c r="I734" s="334" t="n">
        <v>550.6998</v>
      </c>
      <c r="J734" s="334" t="n">
        <f aca="false">(A734*I734)/J726*K726</f>
        <v>534.261</v>
      </c>
      <c r="K734" s="335" t="n">
        <f aca="false">H734-J734</f>
        <v>181.6487</v>
      </c>
      <c r="L734" s="330"/>
      <c r="M734" s="262"/>
      <c r="N734" s="262" t="n">
        <v>550.6998</v>
      </c>
      <c r="O734" s="262" t="n">
        <v>6.18</v>
      </c>
      <c r="P734" s="262" t="n">
        <v>826.0497</v>
      </c>
      <c r="Q734" s="262" t="n">
        <v>715.9097</v>
      </c>
      <c r="R734" s="331" t="n">
        <f aca="false">A734*F734</f>
        <v>2.1</v>
      </c>
    </row>
    <row r="735" s="1" customFormat="true" ht="12.75" hidden="false" customHeight="false" outlineLevel="0" collapsed="false">
      <c r="A735" s="262" t="n">
        <v>1</v>
      </c>
      <c r="B735" s="332" t="s">
        <v>5923</v>
      </c>
      <c r="C735" s="332" t="s">
        <v>5924</v>
      </c>
      <c r="D735" s="332" t="s">
        <v>5925</v>
      </c>
      <c r="E735" s="262"/>
      <c r="F735" s="331" t="n">
        <v>7.65</v>
      </c>
      <c r="G735" s="333" t="n">
        <v>2273.31</v>
      </c>
      <c r="H735" s="333" t="n">
        <f aca="false">A735*G735*(1-H726/100)</f>
        <v>2273.31</v>
      </c>
      <c r="I735" s="334" t="n">
        <v>1748.7</v>
      </c>
      <c r="J735" s="334" t="n">
        <f aca="false">(A735*I735)/J726*K726</f>
        <v>1696.5</v>
      </c>
      <c r="K735" s="335" t="n">
        <f aca="false">H735-J735</f>
        <v>576.81</v>
      </c>
      <c r="L735" s="330"/>
      <c r="M735" s="262"/>
      <c r="N735" s="262" t="n">
        <v>1748.7</v>
      </c>
      <c r="O735" s="262" t="n">
        <v>18</v>
      </c>
      <c r="P735" s="262" t="n">
        <v>2623.05</v>
      </c>
      <c r="Q735" s="262" t="n">
        <v>2273.31</v>
      </c>
      <c r="R735" s="331" t="n">
        <f aca="false">A735*F735</f>
        <v>7.65</v>
      </c>
    </row>
    <row r="736" s="1" customFormat="true" ht="12.75" hidden="false" customHeight="false" outlineLevel="0" collapsed="false">
      <c r="A736" s="262" t="n">
        <v>1</v>
      </c>
      <c r="B736" s="332" t="s">
        <v>5926</v>
      </c>
      <c r="C736" s="332" t="s">
        <v>5924</v>
      </c>
      <c r="D736" s="332" t="s">
        <v>5925</v>
      </c>
      <c r="E736" s="262"/>
      <c r="F736" s="331" t="n">
        <v>7.65</v>
      </c>
      <c r="G736" s="333" t="n">
        <v>2273.31</v>
      </c>
      <c r="H736" s="333" t="n">
        <f aca="false">A736*G736*(1-H726/100)</f>
        <v>2273.31</v>
      </c>
      <c r="I736" s="334" t="n">
        <v>1748.7</v>
      </c>
      <c r="J736" s="334" t="n">
        <f aca="false">(A736*I736)/J726*K726</f>
        <v>1696.5</v>
      </c>
      <c r="K736" s="335" t="n">
        <f aca="false">H736-J736</f>
        <v>576.81</v>
      </c>
      <c r="L736" s="330"/>
      <c r="M736" s="262"/>
      <c r="N736" s="262" t="n">
        <v>1748.7</v>
      </c>
      <c r="O736" s="262" t="n">
        <v>18</v>
      </c>
      <c r="P736" s="262" t="n">
        <v>2623.05</v>
      </c>
      <c r="Q736" s="262" t="n">
        <v>2273.31</v>
      </c>
      <c r="R736" s="331" t="n">
        <f aca="false">A736*F736</f>
        <v>7.65</v>
      </c>
    </row>
    <row r="737" s="1" customFormat="true" ht="12.75" hidden="false" customHeight="false" outlineLevel="0" collapsed="false">
      <c r="A737" s="262" t="n">
        <v>6</v>
      </c>
      <c r="B737" s="332" t="s">
        <v>3644</v>
      </c>
      <c r="C737" s="332" t="s">
        <v>1822</v>
      </c>
      <c r="D737" s="332" t="s">
        <v>3645</v>
      </c>
      <c r="E737" s="262"/>
      <c r="F737" s="331" t="n">
        <v>0.2</v>
      </c>
      <c r="G737" s="333" t="n">
        <v>103.7914</v>
      </c>
      <c r="H737" s="333" t="n">
        <f aca="false">A737*G737*(1-H726/100)</f>
        <v>622.7484</v>
      </c>
      <c r="I737" s="334" t="n">
        <v>76.8825</v>
      </c>
      <c r="J737" s="334" t="n">
        <f aca="false">(A737*I737)/J726*K726</f>
        <v>447.525</v>
      </c>
      <c r="K737" s="335" t="n">
        <f aca="false">H737-J737</f>
        <v>175.2234</v>
      </c>
      <c r="L737" s="330"/>
      <c r="M737" s="262"/>
      <c r="N737" s="262" t="n">
        <v>76.8825</v>
      </c>
      <c r="O737" s="262" t="n">
        <v>0.85</v>
      </c>
      <c r="P737" s="262" t="n">
        <v>115.3237</v>
      </c>
      <c r="Q737" s="262" t="n">
        <v>103.7914</v>
      </c>
      <c r="R737" s="331" t="n">
        <f aca="false">A737*F737</f>
        <v>1.2</v>
      </c>
    </row>
    <row r="738" s="1" customFormat="true" ht="12.75" hidden="false" customHeight="false" outlineLevel="0" collapsed="false">
      <c r="A738" s="262" t="n">
        <v>4</v>
      </c>
      <c r="B738" s="332" t="s">
        <v>6471</v>
      </c>
      <c r="C738" s="332" t="s">
        <v>5797</v>
      </c>
      <c r="D738" s="332" t="s">
        <v>3645</v>
      </c>
      <c r="E738" s="262"/>
      <c r="F738" s="331" t="n">
        <v>2</v>
      </c>
      <c r="G738" s="333" t="n">
        <v>1282.1288</v>
      </c>
      <c r="H738" s="333" t="n">
        <f aca="false">A738*G738*(1-H726/100)</f>
        <v>5128.5152</v>
      </c>
      <c r="I738" s="334" t="n">
        <v>949.725</v>
      </c>
      <c r="J738" s="334" t="n">
        <f aca="false">(A738*I738)/J726*K726</f>
        <v>3685.5</v>
      </c>
      <c r="K738" s="335" t="n">
        <f aca="false">H738-J738</f>
        <v>1443.0152</v>
      </c>
      <c r="L738" s="330"/>
      <c r="M738" s="262"/>
      <c r="N738" s="262" t="n">
        <v>949.725</v>
      </c>
      <c r="O738" s="262" t="n">
        <v>10.5</v>
      </c>
      <c r="P738" s="262" t="n">
        <v>1424.5875</v>
      </c>
      <c r="Q738" s="262" t="n">
        <v>1282.1288</v>
      </c>
      <c r="R738" s="331" t="n">
        <f aca="false">A738*F738</f>
        <v>8</v>
      </c>
    </row>
    <row r="739" s="1" customFormat="true" ht="12.75" hidden="false" customHeight="false" outlineLevel="0" collapsed="false">
      <c r="A739" s="262" t="n">
        <v>2</v>
      </c>
      <c r="B739" s="332" t="s">
        <v>1282</v>
      </c>
      <c r="C739" s="332" t="s">
        <v>1126</v>
      </c>
      <c r="D739" s="332" t="s">
        <v>1283</v>
      </c>
      <c r="E739" s="262"/>
      <c r="F739" s="331" t="n">
        <v>5.1</v>
      </c>
      <c r="G739" s="333" t="n">
        <v>2525.9</v>
      </c>
      <c r="H739" s="333" t="n">
        <f aca="false">A739*G739*(1-H726/100)</f>
        <v>5051.8</v>
      </c>
      <c r="I739" s="334" t="n">
        <v>1943</v>
      </c>
      <c r="J739" s="334" t="n">
        <f aca="false">(A739*I739)/J726*K726</f>
        <v>3770</v>
      </c>
      <c r="K739" s="335" t="n">
        <f aca="false">H739-J739</f>
        <v>1281.8</v>
      </c>
      <c r="L739" s="330"/>
      <c r="M739" s="262"/>
      <c r="N739" s="262" t="n">
        <v>1943</v>
      </c>
      <c r="O739" s="262" t="n">
        <v>20</v>
      </c>
      <c r="P739" s="262" t="n">
        <v>2700</v>
      </c>
      <c r="Q739" s="262" t="n">
        <v>2525.9</v>
      </c>
      <c r="R739" s="331" t="n">
        <f aca="false">A739*F739</f>
        <v>10.2</v>
      </c>
    </row>
    <row r="740" s="1" customFormat="true" ht="12.75" hidden="false" customHeight="false" outlineLevel="0" collapsed="false">
      <c r="A740" s="262" t="n">
        <v>2</v>
      </c>
      <c r="B740" s="332" t="s">
        <v>6472</v>
      </c>
      <c r="C740" s="332" t="s">
        <v>1126</v>
      </c>
      <c r="D740" s="332" t="s">
        <v>4460</v>
      </c>
      <c r="E740" s="262"/>
      <c r="F740" s="331" t="n">
        <v>5</v>
      </c>
      <c r="G740" s="333" t="n">
        <v>2442.15</v>
      </c>
      <c r="H740" s="333" t="n">
        <f aca="false">A740*G740*(1-H726/100)</f>
        <v>4884.3</v>
      </c>
      <c r="I740" s="334" t="n">
        <v>1809</v>
      </c>
      <c r="J740" s="334" t="n">
        <f aca="false">(A740*I740)/J726*K726</f>
        <v>3510</v>
      </c>
      <c r="K740" s="335" t="n">
        <f aca="false">H740-J740</f>
        <v>1374.3</v>
      </c>
      <c r="L740" s="330"/>
      <c r="M740" s="262"/>
      <c r="N740" s="262" t="n">
        <v>1809</v>
      </c>
      <c r="O740" s="262" t="n">
        <v>20</v>
      </c>
      <c r="P740" s="262" t="n">
        <v>2400</v>
      </c>
      <c r="Q740" s="262" t="n">
        <v>2442.15</v>
      </c>
      <c r="R740" s="331" t="n">
        <f aca="false">A740*F740</f>
        <v>10</v>
      </c>
    </row>
    <row r="741" s="1" customFormat="true" ht="12.75" hidden="false" customHeight="false" outlineLevel="0" collapsed="false">
      <c r="A741" s="262" t="n">
        <v>2</v>
      </c>
      <c r="B741" s="332" t="s">
        <v>5368</v>
      </c>
      <c r="C741" s="332" t="s">
        <v>6473</v>
      </c>
      <c r="D741" s="332" t="s">
        <v>5844</v>
      </c>
      <c r="E741" s="262"/>
      <c r="F741" s="331" t="n">
        <v>3.5</v>
      </c>
      <c r="G741" s="333" t="n">
        <v>2736.4291</v>
      </c>
      <c r="H741" s="333" t="n">
        <f aca="false">A741*G741*(1-H726/100)</f>
        <v>5472.8582</v>
      </c>
      <c r="I741" s="334" t="n">
        <v>2026.9845</v>
      </c>
      <c r="J741" s="334" t="n">
        <f aca="false">(A741*I741)/J726*K726</f>
        <v>3932.955</v>
      </c>
      <c r="K741" s="335" t="n">
        <f aca="false">H741-J741</f>
        <v>1539.9032</v>
      </c>
      <c r="L741" s="330"/>
      <c r="M741" s="262"/>
      <c r="N741" s="262" t="n">
        <v>2026.9845</v>
      </c>
      <c r="O741" s="262" t="n">
        <v>22.41</v>
      </c>
      <c r="P741" s="262" t="n">
        <v>2700</v>
      </c>
      <c r="Q741" s="262" t="n">
        <v>2736.4291</v>
      </c>
      <c r="R741" s="331" t="n">
        <f aca="false">A741*F741</f>
        <v>7</v>
      </c>
    </row>
    <row r="742" s="1" customFormat="true" ht="12.75" hidden="false" customHeight="false" outlineLevel="0" collapsed="false">
      <c r="A742" s="262" t="n">
        <v>2</v>
      </c>
      <c r="B742" s="332" t="s">
        <v>6474</v>
      </c>
      <c r="C742" s="332" t="s">
        <v>6475</v>
      </c>
      <c r="D742" s="332" t="s">
        <v>6476</v>
      </c>
      <c r="E742" s="262"/>
      <c r="F742" s="331" t="n">
        <v>14</v>
      </c>
      <c r="G742" s="333" t="n">
        <v>3500</v>
      </c>
      <c r="H742" s="333" t="n">
        <f aca="false">A742*G742*(1-H726/100)</f>
        <v>7000</v>
      </c>
      <c r="I742" s="334" t="n">
        <v>3057.21</v>
      </c>
      <c r="J742" s="334" t="n">
        <f aca="false">(A742*I742)/J726*K726</f>
        <v>5931.9</v>
      </c>
      <c r="K742" s="335" t="n">
        <f aca="false">H742-J742</f>
        <v>1068.1</v>
      </c>
      <c r="L742" s="330"/>
      <c r="M742" s="262"/>
      <c r="N742" s="262" t="n">
        <v>3057.21</v>
      </c>
      <c r="O742" s="262" t="n">
        <v>33.8</v>
      </c>
      <c r="P742" s="262" t="n">
        <v>4200</v>
      </c>
      <c r="Q742" s="262" t="n">
        <v>3500</v>
      </c>
      <c r="R742" s="331" t="n">
        <f aca="false">A742*F742</f>
        <v>28</v>
      </c>
    </row>
    <row r="743" s="1" customFormat="true" ht="12.75" hidden="false" customHeight="false" outlineLevel="0" collapsed="false">
      <c r="A743" s="262" t="n">
        <v>1</v>
      </c>
      <c r="B743" s="332" t="s">
        <v>5865</v>
      </c>
      <c r="C743" s="332" t="s">
        <v>6477</v>
      </c>
      <c r="D743" s="332" t="s">
        <v>5867</v>
      </c>
      <c r="E743" s="262"/>
      <c r="F743" s="331" t="n">
        <v>10</v>
      </c>
      <c r="G743" s="333" t="n">
        <v>4029.5475</v>
      </c>
      <c r="H743" s="333" t="n">
        <f aca="false">A743*G743*(1-H726/100)</f>
        <v>4029.5475</v>
      </c>
      <c r="I743" s="334" t="n">
        <v>2984.85</v>
      </c>
      <c r="J743" s="334" t="n">
        <f aca="false">(A743*I743)/J726*K726</f>
        <v>2895.75</v>
      </c>
      <c r="K743" s="335" t="n">
        <f aca="false">H743-J743</f>
        <v>1133.7975</v>
      </c>
      <c r="L743" s="330"/>
      <c r="M743" s="262"/>
      <c r="N743" s="262" t="n">
        <v>2984.85</v>
      </c>
      <c r="O743" s="262" t="n">
        <v>33</v>
      </c>
      <c r="P743" s="262" t="n">
        <v>4000</v>
      </c>
      <c r="Q743" s="262" t="n">
        <v>4029.5475</v>
      </c>
      <c r="R743" s="331" t="n">
        <f aca="false">A743*F743</f>
        <v>10</v>
      </c>
    </row>
    <row r="744" s="1" customFormat="true" ht="12.75" hidden="false" customHeight="false" outlineLevel="0" collapsed="false">
      <c r="A744" s="262" t="n">
        <v>4</v>
      </c>
      <c r="B744" s="332" t="s">
        <v>6341</v>
      </c>
      <c r="C744" s="332" t="s">
        <v>1133</v>
      </c>
      <c r="D744" s="332" t="s">
        <v>6343</v>
      </c>
      <c r="E744" s="262"/>
      <c r="F744" s="331" t="n">
        <v>6</v>
      </c>
      <c r="G744" s="333" t="n">
        <v>4479.9885</v>
      </c>
      <c r="H744" s="333" t="n">
        <f aca="false">A744*G744*(1-H726/100)</f>
        <v>17919.954</v>
      </c>
      <c r="I744" s="334" t="n">
        <v>3446.145</v>
      </c>
      <c r="J744" s="334" t="n">
        <f aca="false">(A744*I744)/J726*K726</f>
        <v>13373.1</v>
      </c>
      <c r="K744" s="335" t="n">
        <f aca="false">H744-J744</f>
        <v>4546.854</v>
      </c>
      <c r="L744" s="330"/>
      <c r="M744" s="262"/>
      <c r="N744" s="262" t="n">
        <v>3446.145</v>
      </c>
      <c r="O744" s="262" t="n">
        <v>38.1</v>
      </c>
      <c r="P744" s="262"/>
      <c r="Q744" s="262" t="n">
        <v>4479.9885</v>
      </c>
      <c r="R744" s="331" t="n">
        <f aca="false">A744*F744</f>
        <v>24</v>
      </c>
    </row>
    <row r="745" s="1" customFormat="true" ht="12.75" hidden="false" customHeight="false" outlineLevel="0" collapsed="false">
      <c r="A745" s="262" t="n">
        <v>4</v>
      </c>
      <c r="B745" s="332" t="s">
        <v>6478</v>
      </c>
      <c r="C745" s="332" t="s">
        <v>5125</v>
      </c>
      <c r="D745" s="332" t="s">
        <v>6479</v>
      </c>
      <c r="E745" s="262"/>
      <c r="F745" s="331" t="n">
        <v>6</v>
      </c>
      <c r="G745" s="333" t="n">
        <v>4200</v>
      </c>
      <c r="H745" s="333" t="n">
        <f aca="false">A745*G745*(1-H726/100)</f>
        <v>16800</v>
      </c>
      <c r="I745" s="334" t="n">
        <v>6515.3748</v>
      </c>
      <c r="J745" s="334" t="n">
        <f aca="false">(A745*I745)/J726*K726</f>
        <v>25283.544</v>
      </c>
      <c r="K745" s="335" t="n">
        <f aca="false">H745-J745</f>
        <v>-8483.544</v>
      </c>
      <c r="L745" s="330"/>
      <c r="M745" s="262"/>
      <c r="N745" s="262" t="n">
        <v>6515.3748</v>
      </c>
      <c r="O745" s="262" t="n">
        <v>73.67</v>
      </c>
      <c r="P745" s="262" t="n">
        <v>4700</v>
      </c>
      <c r="Q745" s="262" t="n">
        <v>4200</v>
      </c>
      <c r="R745" s="331" t="n">
        <f aca="false">A745*F745</f>
        <v>24</v>
      </c>
    </row>
    <row r="746" s="1" customFormat="true" ht="12.75" hidden="false" customHeight="false" outlineLevel="0" collapsed="false">
      <c r="A746" s="262" t="n">
        <v>2</v>
      </c>
      <c r="B746" s="332" t="s">
        <v>6344</v>
      </c>
      <c r="C746" s="332" t="s">
        <v>1136</v>
      </c>
      <c r="D746" s="332" t="s">
        <v>5609</v>
      </c>
      <c r="E746" s="262"/>
      <c r="F746" s="331" t="n">
        <v>6.4</v>
      </c>
      <c r="G746" s="333" t="n">
        <v>3511.872</v>
      </c>
      <c r="H746" s="333" t="n">
        <f aca="false">A746*G746*(1-H726/100)</f>
        <v>7023.744</v>
      </c>
      <c r="I746" s="334" t="n">
        <v>2701.44</v>
      </c>
      <c r="J746" s="334" t="n">
        <f aca="false">(A746*I746)/J726*K726</f>
        <v>5241.6</v>
      </c>
      <c r="K746" s="335" t="n">
        <f aca="false">H746-J746</f>
        <v>1782.144</v>
      </c>
      <c r="L746" s="330"/>
      <c r="M746" s="262"/>
      <c r="N746" s="262" t="n">
        <v>2701.44</v>
      </c>
      <c r="O746" s="262" t="n">
        <v>28.8</v>
      </c>
      <c r="P746" s="262" t="n">
        <v>3100</v>
      </c>
      <c r="Q746" s="262" t="n">
        <v>3511.872</v>
      </c>
      <c r="R746" s="331" t="n">
        <f aca="false">A746*F746</f>
        <v>12.8</v>
      </c>
    </row>
    <row r="747" s="1" customFormat="true" ht="12.75" hidden="false" customHeight="false" outlineLevel="0" collapsed="false">
      <c r="A747" s="262" t="n">
        <v>2</v>
      </c>
      <c r="B747" s="332" t="s">
        <v>1273</v>
      </c>
      <c r="C747" s="332" t="s">
        <v>1136</v>
      </c>
      <c r="D747" s="332" t="s">
        <v>1274</v>
      </c>
      <c r="E747" s="262"/>
      <c r="F747" s="331" t="n">
        <v>9</v>
      </c>
      <c r="G747" s="333" t="n">
        <v>4546.62</v>
      </c>
      <c r="H747" s="333" t="n">
        <f aca="false">A747*G747*(1-H726/100)</f>
        <v>9093.24</v>
      </c>
      <c r="I747" s="334" t="n">
        <v>3497.4</v>
      </c>
      <c r="J747" s="334" t="n">
        <f aca="false">(A747*I747)/J726*K726</f>
        <v>6786</v>
      </c>
      <c r="K747" s="335" t="n">
        <f aca="false">H747-J747</f>
        <v>2307.24</v>
      </c>
      <c r="L747" s="330"/>
      <c r="M747" s="262"/>
      <c r="N747" s="262" t="n">
        <v>3497.4</v>
      </c>
      <c r="O747" s="262" t="n">
        <v>36</v>
      </c>
      <c r="P747" s="262" t="n">
        <v>4500</v>
      </c>
      <c r="Q747" s="262" t="n">
        <v>4546.62</v>
      </c>
      <c r="R747" s="331" t="n">
        <f aca="false">A747*F747</f>
        <v>18</v>
      </c>
    </row>
    <row r="748" s="1" customFormat="true" ht="12.75" hidden="false" customHeight="false" outlineLevel="0" collapsed="false">
      <c r="A748" s="262" t="n">
        <v>2</v>
      </c>
      <c r="B748" s="332" t="s">
        <v>1275</v>
      </c>
      <c r="C748" s="332" t="s">
        <v>1136</v>
      </c>
      <c r="D748" s="332" t="s">
        <v>1276</v>
      </c>
      <c r="E748" s="262"/>
      <c r="F748" s="331" t="n">
        <v>7</v>
      </c>
      <c r="G748" s="333" t="n">
        <v>4546.62</v>
      </c>
      <c r="H748" s="333" t="n">
        <f aca="false">A748*G748*(1-H726/100)</f>
        <v>9093.24</v>
      </c>
      <c r="I748" s="334" t="n">
        <v>3497.4</v>
      </c>
      <c r="J748" s="334" t="n">
        <f aca="false">(A748*I748)/J726*K726</f>
        <v>6786</v>
      </c>
      <c r="K748" s="335" t="n">
        <f aca="false">H748-J748</f>
        <v>2307.24</v>
      </c>
      <c r="L748" s="330"/>
      <c r="M748" s="262"/>
      <c r="N748" s="262" t="n">
        <v>3497.4</v>
      </c>
      <c r="O748" s="262" t="n">
        <v>36</v>
      </c>
      <c r="P748" s="262" t="n">
        <v>4500</v>
      </c>
      <c r="Q748" s="262" t="n">
        <v>4546.62</v>
      </c>
      <c r="R748" s="331" t="n">
        <f aca="false">A748*F748</f>
        <v>14</v>
      </c>
    </row>
    <row r="749" s="1" customFormat="true" ht="12.75" hidden="false" customHeight="false" outlineLevel="0" collapsed="false">
      <c r="A749" s="262" t="n">
        <v>2</v>
      </c>
      <c r="B749" s="332" t="s">
        <v>6480</v>
      </c>
      <c r="C749" s="332" t="s">
        <v>1136</v>
      </c>
      <c r="D749" s="332" t="s">
        <v>6481</v>
      </c>
      <c r="E749" s="262"/>
      <c r="F749" s="331" t="n">
        <v>9</v>
      </c>
      <c r="G749" s="333" t="n">
        <v>3105.594</v>
      </c>
      <c r="H749" s="333" t="n">
        <f aca="false">A749*G749*(1-H726/100)</f>
        <v>6211.188</v>
      </c>
      <c r="I749" s="334" t="n">
        <v>2388.9185</v>
      </c>
      <c r="J749" s="334" t="n">
        <f aca="false">(A749*I749)/J726*K726</f>
        <v>4635.215</v>
      </c>
      <c r="K749" s="335" t="n">
        <f aca="false">H749-J749</f>
        <v>1575.973</v>
      </c>
      <c r="L749" s="330"/>
      <c r="M749" s="262"/>
      <c r="N749" s="262" t="n">
        <v>2388.9185</v>
      </c>
      <c r="O749" s="262" t="n">
        <v>24.59</v>
      </c>
      <c r="P749" s="262"/>
      <c r="Q749" s="262" t="n">
        <v>3105.594</v>
      </c>
      <c r="R749" s="331" t="n">
        <f aca="false">A749*F749</f>
        <v>18</v>
      </c>
    </row>
    <row r="750" s="1" customFormat="true" ht="12.75" hidden="false" customHeight="false" outlineLevel="0" collapsed="false">
      <c r="A750" s="262" t="n">
        <v>2</v>
      </c>
      <c r="B750" s="332" t="s">
        <v>6482</v>
      </c>
      <c r="C750" s="332" t="s">
        <v>1136</v>
      </c>
      <c r="D750" s="332" t="s">
        <v>2549</v>
      </c>
      <c r="E750" s="262"/>
      <c r="F750" s="331" t="n">
        <v>8.5</v>
      </c>
      <c r="G750" s="333" t="n">
        <v>4799.21</v>
      </c>
      <c r="H750" s="333" t="n">
        <f aca="false">A750*G750*(1-H726/100)</f>
        <v>9598.42</v>
      </c>
      <c r="I750" s="334" t="n">
        <v>3691.7</v>
      </c>
      <c r="J750" s="334" t="n">
        <f aca="false">(A750*I750)/J726*K726</f>
        <v>7163</v>
      </c>
      <c r="K750" s="335" t="n">
        <f aca="false">H750-J750</f>
        <v>2435.42</v>
      </c>
      <c r="L750" s="330"/>
      <c r="M750" s="262"/>
      <c r="N750" s="262" t="n">
        <v>3691.7</v>
      </c>
      <c r="O750" s="262" t="n">
        <v>38</v>
      </c>
      <c r="P750" s="262" t="n">
        <v>4500</v>
      </c>
      <c r="Q750" s="262" t="n">
        <v>4799.21</v>
      </c>
      <c r="R750" s="331" t="n">
        <f aca="false">A750*F750</f>
        <v>17</v>
      </c>
    </row>
    <row r="751" s="1" customFormat="true" ht="12.75" hidden="false" customHeight="false" outlineLevel="0" collapsed="false">
      <c r="A751" s="262" t="n">
        <v>2</v>
      </c>
      <c r="B751" s="332" t="s">
        <v>6483</v>
      </c>
      <c r="C751" s="332" t="s">
        <v>6484</v>
      </c>
      <c r="D751" s="332" t="s">
        <v>6485</v>
      </c>
      <c r="E751" s="262"/>
      <c r="F751" s="331" t="n">
        <v>5.6</v>
      </c>
      <c r="G751" s="333" t="n">
        <v>4145.96</v>
      </c>
      <c r="H751" s="333" t="n">
        <f aca="false">A751*G751*(1-H726/100)</f>
        <v>8291.92</v>
      </c>
      <c r="I751" s="334" t="n">
        <v>3189.2</v>
      </c>
      <c r="J751" s="334" t="n">
        <f aca="false">(A751*I751)/J726*K726</f>
        <v>6188</v>
      </c>
      <c r="K751" s="335" t="n">
        <f aca="false">H751-J751</f>
        <v>2103.92</v>
      </c>
      <c r="L751" s="330"/>
      <c r="M751" s="262"/>
      <c r="N751" s="262" t="n">
        <v>3189.2</v>
      </c>
      <c r="O751" s="262" t="n">
        <v>34</v>
      </c>
      <c r="P751" s="262" t="n">
        <v>4300</v>
      </c>
      <c r="Q751" s="262" t="n">
        <v>4145.96</v>
      </c>
      <c r="R751" s="331" t="n">
        <f aca="false">A751*F751</f>
        <v>11.2</v>
      </c>
    </row>
    <row r="752" s="1" customFormat="true" ht="12.75" hidden="false" customHeight="false" outlineLevel="0" collapsed="false">
      <c r="A752" s="262" t="n">
        <v>3</v>
      </c>
      <c r="B752" s="332" t="s">
        <v>4203</v>
      </c>
      <c r="C752" s="332" t="s">
        <v>4204</v>
      </c>
      <c r="D752" s="332" t="s">
        <v>4205</v>
      </c>
      <c r="E752" s="262"/>
      <c r="F752" s="331" t="n">
        <v>1.77</v>
      </c>
      <c r="G752" s="333" t="n">
        <v>1646.19</v>
      </c>
      <c r="H752" s="333" t="n">
        <f aca="false">A752*G752*(1-H726/100)</f>
        <v>4938.57</v>
      </c>
      <c r="I752" s="334" t="n">
        <v>1175.85</v>
      </c>
      <c r="J752" s="334" t="n">
        <f aca="false">(A752*I752)/J726*K726</f>
        <v>3422.25</v>
      </c>
      <c r="K752" s="335" t="n">
        <f aca="false">H752-J752</f>
        <v>1516.32</v>
      </c>
      <c r="L752" s="330"/>
      <c r="M752" s="262"/>
      <c r="N752" s="262" t="n">
        <v>1175.85</v>
      </c>
      <c r="O752" s="262" t="n">
        <v>13</v>
      </c>
      <c r="P752" s="262" t="n">
        <v>1760</v>
      </c>
      <c r="Q752" s="262" t="n">
        <v>1646.19</v>
      </c>
      <c r="R752" s="331" t="n">
        <f aca="false">A752*F752</f>
        <v>5.31</v>
      </c>
    </row>
    <row r="753" s="1" customFormat="true" ht="12.75" hidden="false" customHeight="false" outlineLevel="0" collapsed="false">
      <c r="A753" s="336" t="n">
        <f aca="false">SUM(A727:A752)</f>
        <v>52</v>
      </c>
      <c r="B753" s="336" t="s">
        <v>377</v>
      </c>
      <c r="C753" s="336"/>
      <c r="D753" s="336"/>
      <c r="E753" s="336"/>
      <c r="F753" s="337" t="n">
        <f aca="false">R753</f>
        <v>284.21</v>
      </c>
      <c r="G753" s="338"/>
      <c r="H753" s="339" t="n">
        <f aca="false">SUM(H727:H752)</f>
        <v>135885.4889</v>
      </c>
      <c r="I753" s="340"/>
      <c r="J753" s="341" t="n">
        <f aca="false">SUM(J727:J752)</f>
        <v>113939.761</v>
      </c>
      <c r="K753" s="335" t="n">
        <f aca="false">SUM(K727:K752)</f>
        <v>21945.7279</v>
      </c>
      <c r="L753" s="330"/>
      <c r="M753" s="262"/>
      <c r="N753" s="262"/>
      <c r="O753" s="262"/>
      <c r="P753" s="262"/>
      <c r="Q753" s="262"/>
      <c r="R753" s="331" t="n">
        <f aca="false">SUM(R727:R752)</f>
        <v>284.21</v>
      </c>
    </row>
    <row r="754" s="1" customFormat="true" ht="12.75" hidden="false" customHeight="false" outlineLevel="0" collapsed="false">
      <c r="A754" s="262"/>
      <c r="B754" s="272" t="s">
        <v>914</v>
      </c>
      <c r="C754" s="342"/>
      <c r="D754" s="342"/>
      <c r="E754" s="262"/>
      <c r="F754" s="262"/>
      <c r="G754" s="333"/>
      <c r="H754" s="343" t="n">
        <v>0</v>
      </c>
      <c r="I754" s="344" t="n">
        <f aca="false">K755/J755</f>
        <v>0.192608161605675</v>
      </c>
      <c r="J754" s="345"/>
      <c r="K754" s="335"/>
      <c r="L754" s="330"/>
      <c r="M754" s="262"/>
      <c r="N754" s="262"/>
      <c r="O754" s="262"/>
      <c r="P754" s="262"/>
      <c r="Q754" s="262"/>
      <c r="R754" s="331"/>
    </row>
    <row r="755" s="1" customFormat="true" ht="13.5" hidden="false" customHeight="false" outlineLevel="0" collapsed="false">
      <c r="A755" s="346"/>
      <c r="B755" s="346" t="s">
        <v>915</v>
      </c>
      <c r="C755" s="346"/>
      <c r="D755" s="346"/>
      <c r="E755" s="346"/>
      <c r="F755" s="347"/>
      <c r="G755" s="348"/>
      <c r="H755" s="349" t="n">
        <f aca="false">SUM(H753:H754)</f>
        <v>135885.4889</v>
      </c>
      <c r="I755" s="350" t="n">
        <f aca="false">K755/H755</f>
        <v>0.161501629626915</v>
      </c>
      <c r="J755" s="351" t="n">
        <f aca="false">SUM(J753:J754)</f>
        <v>113939.761</v>
      </c>
      <c r="K755" s="352" t="n">
        <f aca="false">H755-J755</f>
        <v>21945.7279</v>
      </c>
      <c r="L755" s="330"/>
      <c r="M755" s="262"/>
      <c r="N755" s="262"/>
      <c r="O755" s="262"/>
      <c r="P755" s="262"/>
      <c r="Q755" s="262"/>
      <c r="R755" s="331"/>
    </row>
    <row r="756" s="1" customFormat="true" ht="13.5" hidden="false" customHeight="false" outlineLevel="0" collapsed="false">
      <c r="A756" s="262"/>
      <c r="B756" s="332"/>
      <c r="C756" s="342"/>
      <c r="D756" s="342"/>
      <c r="E756" s="262"/>
      <c r="F756" s="262"/>
      <c r="G756" s="262"/>
      <c r="H756" s="262"/>
      <c r="I756" s="354"/>
      <c r="J756" s="354"/>
      <c r="K756" s="355"/>
      <c r="L756" s="330"/>
      <c r="M756" s="262"/>
      <c r="N756" s="262"/>
      <c r="O756" s="262"/>
      <c r="P756" s="262"/>
      <c r="Q756" s="262"/>
      <c r="R756" s="331"/>
    </row>
    <row r="757" s="1" customFormat="true" ht="13.5" hidden="false" customHeight="false" outlineLevel="0" collapsed="false">
      <c r="A757" s="322"/>
      <c r="B757" s="323" t="s">
        <v>6212</v>
      </c>
      <c r="C757" s="324"/>
      <c r="D757" s="325" t="n">
        <v>42272</v>
      </c>
      <c r="E757" s="322"/>
      <c r="F757" s="322" t="s">
        <v>6486</v>
      </c>
      <c r="G757" s="324"/>
      <c r="H757" s="326" t="n">
        <v>0</v>
      </c>
      <c r="I757" s="327" t="s">
        <v>358</v>
      </c>
      <c r="J757" s="328" t="n">
        <v>67</v>
      </c>
      <c r="K757" s="329" t="n">
        <v>65</v>
      </c>
      <c r="L757" s="330"/>
      <c r="M757" s="262"/>
      <c r="N757" s="262"/>
      <c r="O757" s="262"/>
      <c r="P757" s="262"/>
      <c r="Q757" s="262"/>
      <c r="R757" s="331"/>
    </row>
    <row r="758" s="1" customFormat="true" ht="12.75" hidden="false" customHeight="false" outlineLevel="0" collapsed="false">
      <c r="A758" s="262" t="n">
        <v>20</v>
      </c>
      <c r="B758" s="332" t="s">
        <v>837</v>
      </c>
      <c r="C758" s="332" t="s">
        <v>833</v>
      </c>
      <c r="D758" s="332" t="s">
        <v>1188</v>
      </c>
      <c r="E758" s="262"/>
      <c r="F758" s="331" t="n">
        <v>0.09</v>
      </c>
      <c r="G758" s="333" t="n">
        <v>77.6664</v>
      </c>
      <c r="H758" s="333" t="n">
        <f aca="false">A758*G758*(1-H757/100)</f>
        <v>1553.328</v>
      </c>
      <c r="I758" s="334" t="n">
        <v>64.722</v>
      </c>
      <c r="J758" s="334" t="n">
        <f aca="false">(A758*I758)/J757*K757</f>
        <v>1255.8</v>
      </c>
      <c r="K758" s="335" t="n">
        <f aca="false">H758-J758</f>
        <v>297.528</v>
      </c>
      <c r="L758" s="330"/>
      <c r="M758" s="262"/>
      <c r="N758" s="262" t="n">
        <v>64.722</v>
      </c>
      <c r="O758" s="262" t="n">
        <v>0.69</v>
      </c>
      <c r="P758" s="262" t="n">
        <v>97.083</v>
      </c>
      <c r="Q758" s="262" t="n">
        <v>77.6664</v>
      </c>
      <c r="R758" s="331" t="n">
        <f aca="false">A758*F758</f>
        <v>1.8</v>
      </c>
    </row>
    <row r="759" s="1" customFormat="true" ht="12.75" hidden="false" customHeight="false" outlineLevel="0" collapsed="false">
      <c r="A759" s="262" t="n">
        <v>20</v>
      </c>
      <c r="B759" s="332" t="s">
        <v>839</v>
      </c>
      <c r="C759" s="332" t="s">
        <v>833</v>
      </c>
      <c r="D759" s="332" t="s">
        <v>1317</v>
      </c>
      <c r="E759" s="262"/>
      <c r="F759" s="331" t="n">
        <v>0.11</v>
      </c>
      <c r="G759" s="333" t="n">
        <v>83.5758</v>
      </c>
      <c r="H759" s="333" t="n">
        <f aca="false">A759*G759*(1-H757/100)</f>
        <v>1671.516</v>
      </c>
      <c r="I759" s="334" t="n">
        <v>69.6465</v>
      </c>
      <c r="J759" s="334" t="n">
        <f aca="false">(A759*I759)/J757*K757</f>
        <v>1351.35</v>
      </c>
      <c r="K759" s="335" t="n">
        <f aca="false">H759-J759</f>
        <v>320.166</v>
      </c>
      <c r="L759" s="330"/>
      <c r="M759" s="262"/>
      <c r="N759" s="262" t="n">
        <v>69.6465</v>
      </c>
      <c r="O759" s="262" t="n">
        <v>0.77</v>
      </c>
      <c r="P759" s="262" t="n">
        <v>104.4698</v>
      </c>
      <c r="Q759" s="262" t="n">
        <v>83.5758</v>
      </c>
      <c r="R759" s="331" t="n">
        <f aca="false">A759*F759</f>
        <v>2.2</v>
      </c>
    </row>
    <row r="760" s="1" customFormat="true" ht="12.75" hidden="false" customHeight="false" outlineLevel="0" collapsed="false">
      <c r="A760" s="262" t="n">
        <v>15</v>
      </c>
      <c r="B760" s="332" t="s">
        <v>844</v>
      </c>
      <c r="C760" s="332" t="s">
        <v>842</v>
      </c>
      <c r="D760" s="332" t="s">
        <v>1217</v>
      </c>
      <c r="E760" s="262"/>
      <c r="F760" s="331" t="n">
        <v>0.03</v>
      </c>
      <c r="G760" s="333" t="n">
        <v>30.485</v>
      </c>
      <c r="H760" s="333" t="n">
        <f aca="false">A760*G760*(1-H757/100)</f>
        <v>457.275</v>
      </c>
      <c r="I760" s="334" t="n">
        <v>23.45</v>
      </c>
      <c r="J760" s="334" t="n">
        <f aca="false">(A760*I760)/J757*K757</f>
        <v>341.25</v>
      </c>
      <c r="K760" s="335" t="n">
        <f aca="false">H760-J760</f>
        <v>116.025</v>
      </c>
      <c r="L760" s="330"/>
      <c r="M760" s="262"/>
      <c r="N760" s="262" t="n">
        <v>23.45</v>
      </c>
      <c r="O760" s="262" t="n">
        <v>0.25</v>
      </c>
      <c r="P760" s="262" t="n">
        <v>35.175</v>
      </c>
      <c r="Q760" s="262" t="n">
        <v>30.485</v>
      </c>
      <c r="R760" s="331" t="n">
        <f aca="false">A760*F760</f>
        <v>0.45</v>
      </c>
    </row>
    <row r="761" s="1" customFormat="true" ht="12.75" hidden="false" customHeight="false" outlineLevel="0" collapsed="false">
      <c r="A761" s="262" t="n">
        <v>15</v>
      </c>
      <c r="B761" s="332" t="s">
        <v>846</v>
      </c>
      <c r="C761" s="332" t="s">
        <v>842</v>
      </c>
      <c r="D761" s="332" t="s">
        <v>1191</v>
      </c>
      <c r="E761" s="262"/>
      <c r="F761" s="331" t="n">
        <v>0.04</v>
      </c>
      <c r="G761" s="333" t="n">
        <v>40.7025</v>
      </c>
      <c r="H761" s="333" t="n">
        <f aca="false">A761*G761*(1-H757/100)</f>
        <v>610.5375</v>
      </c>
      <c r="I761" s="334" t="n">
        <v>27.135</v>
      </c>
      <c r="J761" s="334" t="n">
        <f aca="false">(A761*I761)/J757*K757</f>
        <v>394.875</v>
      </c>
      <c r="K761" s="335" t="n">
        <f aca="false">H761-J761</f>
        <v>215.6625</v>
      </c>
      <c r="L761" s="330"/>
      <c r="M761" s="262"/>
      <c r="N761" s="262" t="n">
        <v>27.135</v>
      </c>
      <c r="O761" s="262" t="n">
        <v>0.3</v>
      </c>
      <c r="P761" s="262" t="n">
        <v>40.7025</v>
      </c>
      <c r="Q761" s="262" t="n">
        <v>40.7025</v>
      </c>
      <c r="R761" s="331" t="n">
        <f aca="false">A761*F761</f>
        <v>0.6</v>
      </c>
    </row>
    <row r="762" s="1" customFormat="true" ht="12.75" hidden="false" customHeight="false" outlineLevel="0" collapsed="false">
      <c r="A762" s="262" t="n">
        <v>2</v>
      </c>
      <c r="B762" s="332" t="s">
        <v>6487</v>
      </c>
      <c r="C762" s="332" t="s">
        <v>1825</v>
      </c>
      <c r="D762" s="332" t="s">
        <v>6488</v>
      </c>
      <c r="E762" s="262"/>
      <c r="F762" s="331" t="n">
        <v>11</v>
      </c>
      <c r="G762" s="333" t="n">
        <v>2320.0425</v>
      </c>
      <c r="H762" s="333" t="n">
        <f aca="false">A762*G762*(1-H757/100)</f>
        <v>4640.085</v>
      </c>
      <c r="I762" s="334" t="n">
        <v>1718.55</v>
      </c>
      <c r="J762" s="334" t="n">
        <f aca="false">(A762*I762)/J757*K757</f>
        <v>3334.5</v>
      </c>
      <c r="K762" s="335" t="n">
        <f aca="false">H762-J762</f>
        <v>1305.585</v>
      </c>
      <c r="L762" s="330"/>
      <c r="M762" s="262"/>
      <c r="N762" s="262" t="n">
        <v>1718.55</v>
      </c>
      <c r="O762" s="262" t="n">
        <v>19</v>
      </c>
      <c r="P762" s="262" t="n">
        <v>2577.825</v>
      </c>
      <c r="Q762" s="262" t="n">
        <v>2320.0425</v>
      </c>
      <c r="R762" s="331" t="n">
        <f aca="false">A762*F762</f>
        <v>22</v>
      </c>
    </row>
    <row r="763" s="1" customFormat="true" ht="12.75" hidden="false" customHeight="false" outlineLevel="0" collapsed="false">
      <c r="A763" s="262" t="n">
        <v>2</v>
      </c>
      <c r="B763" s="332" t="s">
        <v>5952</v>
      </c>
      <c r="C763" s="332" t="s">
        <v>1636</v>
      </c>
      <c r="D763" s="332" t="s">
        <v>5953</v>
      </c>
      <c r="E763" s="262"/>
      <c r="F763" s="331" t="n">
        <v>4.08</v>
      </c>
      <c r="G763" s="333" t="n">
        <v>3468.7575</v>
      </c>
      <c r="H763" s="333" t="n">
        <f aca="false">A763*G763*(1-H757/100)</f>
        <v>6937.515</v>
      </c>
      <c r="I763" s="334" t="n">
        <v>2668.275</v>
      </c>
      <c r="J763" s="334" t="n">
        <f aca="false">(A763*I763)/J757*K757</f>
        <v>5177.25</v>
      </c>
      <c r="K763" s="335" t="n">
        <f aca="false">H763-J763</f>
        <v>1760.265</v>
      </c>
      <c r="L763" s="330"/>
      <c r="M763" s="262"/>
      <c r="N763" s="262" t="n">
        <v>2668.275</v>
      </c>
      <c r="O763" s="262" t="n">
        <v>29.5</v>
      </c>
      <c r="P763" s="262" t="n">
        <v>3500</v>
      </c>
      <c r="Q763" s="262" t="n">
        <v>3468.7575</v>
      </c>
      <c r="R763" s="331" t="n">
        <f aca="false">A763*F763</f>
        <v>8.16</v>
      </c>
    </row>
    <row r="764" s="1" customFormat="true" ht="12.75" hidden="false" customHeight="false" outlineLevel="0" collapsed="false">
      <c r="A764" s="262" t="n">
        <v>10</v>
      </c>
      <c r="B764" s="332" t="s">
        <v>5295</v>
      </c>
      <c r="C764" s="332" t="s">
        <v>1550</v>
      </c>
      <c r="D764" s="332" t="s">
        <v>6279</v>
      </c>
      <c r="E764" s="262"/>
      <c r="F764" s="331" t="n">
        <v>0.44</v>
      </c>
      <c r="G764" s="333" t="n">
        <v>562.9156</v>
      </c>
      <c r="H764" s="333" t="n">
        <f aca="false">A764*G764*(1-H757/100)</f>
        <v>5629.156</v>
      </c>
      <c r="I764" s="334" t="n">
        <v>416.9745</v>
      </c>
      <c r="J764" s="334" t="n">
        <f aca="false">(A764*I764)/J757*K757</f>
        <v>4045.275</v>
      </c>
      <c r="K764" s="335" t="n">
        <f aca="false">H764-J764</f>
        <v>1583.881</v>
      </c>
      <c r="L764" s="330"/>
      <c r="M764" s="262"/>
      <c r="N764" s="262" t="n">
        <v>416.9745</v>
      </c>
      <c r="O764" s="262" t="n">
        <v>4.61</v>
      </c>
      <c r="P764" s="262" t="n">
        <v>630</v>
      </c>
      <c r="Q764" s="262" t="n">
        <v>562.9156</v>
      </c>
      <c r="R764" s="331" t="n">
        <f aca="false">A764*F764</f>
        <v>4.4</v>
      </c>
    </row>
    <row r="765" s="1" customFormat="true" ht="12.75" hidden="false" customHeight="false" outlineLevel="0" collapsed="false">
      <c r="A765" s="262" t="n">
        <v>4</v>
      </c>
      <c r="B765" s="332" t="s">
        <v>6020</v>
      </c>
      <c r="C765" s="332" t="s">
        <v>2019</v>
      </c>
      <c r="D765" s="332" t="s">
        <v>2020</v>
      </c>
      <c r="E765" s="262"/>
      <c r="F765" s="331"/>
      <c r="G765" s="333" t="n">
        <v>542.7</v>
      </c>
      <c r="H765" s="333" t="n">
        <f aca="false">A765*G765*(1-H757/100)</f>
        <v>2170.8</v>
      </c>
      <c r="I765" s="334" t="n">
        <v>361.8</v>
      </c>
      <c r="J765" s="334" t="n">
        <f aca="false">(A765*I765)/J757*K757</f>
        <v>1404</v>
      </c>
      <c r="K765" s="335" t="n">
        <f aca="false">H765-J765</f>
        <v>766.8</v>
      </c>
      <c r="L765" s="330"/>
      <c r="M765" s="262"/>
      <c r="N765" s="262" t="n">
        <v>361.8</v>
      </c>
      <c r="O765" s="262" t="n">
        <v>4</v>
      </c>
      <c r="P765" s="262" t="n">
        <v>450</v>
      </c>
      <c r="Q765" s="262" t="n">
        <v>542.7</v>
      </c>
      <c r="R765" s="331" t="n">
        <f aca="false">A765*F765</f>
        <v>0</v>
      </c>
    </row>
    <row r="766" s="1" customFormat="true" ht="12.75" hidden="false" customHeight="false" outlineLevel="0" collapsed="false">
      <c r="A766" s="262" t="n">
        <v>10</v>
      </c>
      <c r="B766" s="332" t="s">
        <v>1682</v>
      </c>
      <c r="C766" s="332" t="s">
        <v>1680</v>
      </c>
      <c r="D766" s="332" t="s">
        <v>1683</v>
      </c>
      <c r="E766" s="262"/>
      <c r="F766" s="331" t="n">
        <v>0.025</v>
      </c>
      <c r="G766" s="333" t="n">
        <v>135.072</v>
      </c>
      <c r="H766" s="333" t="n">
        <f aca="false">A766*G766*(1-H757/100)</f>
        <v>1350.72</v>
      </c>
      <c r="I766" s="334" t="n">
        <v>112.56</v>
      </c>
      <c r="J766" s="334" t="n">
        <f aca="false">(A766*I766)/J757*K757</f>
        <v>1092</v>
      </c>
      <c r="K766" s="335" t="n">
        <f aca="false">H766-J766</f>
        <v>258.72</v>
      </c>
      <c r="L766" s="330"/>
      <c r="M766" s="262"/>
      <c r="N766" s="262" t="n">
        <v>112.56</v>
      </c>
      <c r="O766" s="262" t="n">
        <v>1.2</v>
      </c>
      <c r="P766" s="262" t="n">
        <v>150</v>
      </c>
      <c r="Q766" s="262" t="n">
        <v>135.072</v>
      </c>
      <c r="R766" s="331" t="n">
        <f aca="false">A766*F766</f>
        <v>0.25</v>
      </c>
    </row>
    <row r="767" s="1" customFormat="true" ht="12.75" hidden="false" customHeight="false" outlineLevel="0" collapsed="false">
      <c r="A767" s="262" t="n">
        <v>8</v>
      </c>
      <c r="B767" s="332" t="s">
        <v>6489</v>
      </c>
      <c r="C767" s="332" t="s">
        <v>1680</v>
      </c>
      <c r="D767" s="332" t="s">
        <v>6490</v>
      </c>
      <c r="E767" s="262"/>
      <c r="F767" s="331" t="n">
        <v>0.05</v>
      </c>
      <c r="G767" s="333" t="n">
        <v>196.7288</v>
      </c>
      <c r="H767" s="333" t="n">
        <f aca="false">A767*G767*(1-H757/100)</f>
        <v>1573.8304</v>
      </c>
      <c r="I767" s="334" t="n">
        <v>145.725</v>
      </c>
      <c r="J767" s="334" t="n">
        <f aca="false">(A767*I767)/J757*K757</f>
        <v>1131</v>
      </c>
      <c r="K767" s="335" t="n">
        <f aca="false">H767-J767</f>
        <v>442.8304</v>
      </c>
      <c r="L767" s="330"/>
      <c r="M767" s="262"/>
      <c r="N767" s="262" t="n">
        <v>145.725</v>
      </c>
      <c r="O767" s="262" t="n">
        <v>1.5</v>
      </c>
      <c r="P767" s="262" t="n">
        <v>230</v>
      </c>
      <c r="Q767" s="262" t="n">
        <v>196.7288</v>
      </c>
      <c r="R767" s="331" t="n">
        <f aca="false">A767*F767</f>
        <v>0.4</v>
      </c>
    </row>
    <row r="768" s="1" customFormat="true" ht="12.75" hidden="false" customHeight="false" outlineLevel="0" collapsed="false">
      <c r="A768" s="262" t="n">
        <v>12</v>
      </c>
      <c r="B768" s="332" t="s">
        <v>5511</v>
      </c>
      <c r="C768" s="332" t="s">
        <v>1907</v>
      </c>
      <c r="D768" s="332" t="s">
        <v>5512</v>
      </c>
      <c r="E768" s="262"/>
      <c r="F768" s="331"/>
      <c r="G768" s="333" t="n">
        <v>179.091</v>
      </c>
      <c r="H768" s="333" t="n">
        <f aca="false">A768*G768*(1-H757/100)</f>
        <v>2149.092</v>
      </c>
      <c r="I768" s="334" t="n">
        <v>149.2425</v>
      </c>
      <c r="J768" s="334" t="n">
        <f aca="false">(A768*I768)/J757*K757</f>
        <v>1737.45</v>
      </c>
      <c r="K768" s="335" t="n">
        <f aca="false">H768-J768</f>
        <v>411.642</v>
      </c>
      <c r="L768" s="330"/>
      <c r="M768" s="262"/>
      <c r="N768" s="262" t="n">
        <v>149.2425</v>
      </c>
      <c r="O768" s="262" t="n">
        <v>1.65</v>
      </c>
      <c r="P768" s="262" t="n">
        <v>150</v>
      </c>
      <c r="Q768" s="262" t="n">
        <v>179.091</v>
      </c>
      <c r="R768" s="331" t="n">
        <f aca="false">A768*F768</f>
        <v>0</v>
      </c>
    </row>
    <row r="769" s="1" customFormat="true" ht="12.75" hidden="false" customHeight="false" outlineLevel="0" collapsed="false">
      <c r="A769" s="262" t="n">
        <v>20</v>
      </c>
      <c r="B769" s="332" t="s">
        <v>6491</v>
      </c>
      <c r="C769" s="332" t="s">
        <v>6064</v>
      </c>
      <c r="D769" s="332" t="s">
        <v>856</v>
      </c>
      <c r="E769" s="262"/>
      <c r="F769" s="331"/>
      <c r="G769" s="333"/>
      <c r="H769" s="333" t="n">
        <f aca="false">A769*G769*(1-H757/100)</f>
        <v>0</v>
      </c>
      <c r="I769" s="334" t="n">
        <v>104.52</v>
      </c>
      <c r="J769" s="334" t="n">
        <f aca="false">(A769*I769)/J757*K757</f>
        <v>2028</v>
      </c>
      <c r="K769" s="335" t="n">
        <f aca="false">H769-J769</f>
        <v>-2028</v>
      </c>
      <c r="L769" s="330"/>
      <c r="M769" s="262"/>
      <c r="N769" s="262" t="n">
        <v>104.52</v>
      </c>
      <c r="O769" s="262" t="n">
        <v>1.56</v>
      </c>
      <c r="P769" s="262" t="n">
        <v>110</v>
      </c>
      <c r="Q769" s="262"/>
      <c r="R769" s="331" t="n">
        <f aca="false">A769*F769</f>
        <v>0</v>
      </c>
    </row>
    <row r="770" s="1" customFormat="true" ht="12.75" hidden="false" customHeight="false" outlineLevel="0" collapsed="false">
      <c r="A770" s="262" t="n">
        <v>4</v>
      </c>
      <c r="B770" s="332" t="s">
        <v>6089</v>
      </c>
      <c r="C770" s="332" t="s">
        <v>1806</v>
      </c>
      <c r="D770" s="332" t="s">
        <v>6492</v>
      </c>
      <c r="E770" s="262"/>
      <c r="F770" s="331" t="n">
        <v>0.96</v>
      </c>
      <c r="G770" s="333" t="n">
        <v>1038</v>
      </c>
      <c r="H770" s="333" t="n">
        <f aca="false">A770*G770*(1-H757/100)</f>
        <v>4152</v>
      </c>
      <c r="I770" s="334" t="n">
        <v>768.825</v>
      </c>
      <c r="J770" s="334" t="n">
        <f aca="false">(A770*I770)/J757*K757</f>
        <v>2983.5</v>
      </c>
      <c r="K770" s="335" t="n">
        <f aca="false">H770-J770</f>
        <v>1168.5</v>
      </c>
      <c r="L770" s="330"/>
      <c r="M770" s="262"/>
      <c r="N770" s="262" t="n">
        <v>768.825</v>
      </c>
      <c r="O770" s="262" t="n">
        <v>8.5</v>
      </c>
      <c r="P770" s="262" t="n">
        <v>1380</v>
      </c>
      <c r="Q770" s="262" t="n">
        <v>1038</v>
      </c>
      <c r="R770" s="331" t="n">
        <f aca="false">A770*F770</f>
        <v>3.84</v>
      </c>
    </row>
    <row r="771" s="1" customFormat="true" ht="12.75" hidden="false" customHeight="false" outlineLevel="0" collapsed="false">
      <c r="A771" s="262" t="n">
        <v>3</v>
      </c>
      <c r="B771" s="332" t="s">
        <v>6093</v>
      </c>
      <c r="C771" s="332" t="s">
        <v>1556</v>
      </c>
      <c r="D771" s="332" t="s">
        <v>6094</v>
      </c>
      <c r="E771" s="262"/>
      <c r="F771" s="331" t="n">
        <v>0.5</v>
      </c>
      <c r="G771" s="333" t="n">
        <v>440</v>
      </c>
      <c r="H771" s="333" t="n">
        <f aca="false">A771*G771*(1-H757/100)</f>
        <v>1320</v>
      </c>
      <c r="I771" s="334" t="n">
        <v>325.62</v>
      </c>
      <c r="J771" s="334" t="n">
        <f aca="false">(A771*I771)/J757*K757</f>
        <v>947.7</v>
      </c>
      <c r="K771" s="335" t="n">
        <f aca="false">H771-J771</f>
        <v>372.3</v>
      </c>
      <c r="L771" s="330"/>
      <c r="M771" s="262"/>
      <c r="N771" s="262" t="n">
        <v>325.62</v>
      </c>
      <c r="O771" s="262" t="n">
        <v>3.6</v>
      </c>
      <c r="P771" s="262" t="n">
        <v>651.24</v>
      </c>
      <c r="Q771" s="262" t="n">
        <v>440</v>
      </c>
      <c r="R771" s="331" t="n">
        <f aca="false">A771*F771</f>
        <v>1.5</v>
      </c>
    </row>
    <row r="772" s="1" customFormat="true" ht="12.75" hidden="false" customHeight="false" outlineLevel="0" collapsed="false">
      <c r="A772" s="262" t="n">
        <v>2</v>
      </c>
      <c r="B772" s="332" t="s">
        <v>1569</v>
      </c>
      <c r="C772" s="332" t="s">
        <v>1570</v>
      </c>
      <c r="D772" s="332" t="s">
        <v>6493</v>
      </c>
      <c r="E772" s="262"/>
      <c r="F772" s="331" t="n">
        <v>1.9</v>
      </c>
      <c r="G772" s="333" t="n">
        <v>794</v>
      </c>
      <c r="H772" s="333" t="n">
        <f aca="false">A772*G772*(1-H757/100)</f>
        <v>1588</v>
      </c>
      <c r="I772" s="334" t="n">
        <v>587.925</v>
      </c>
      <c r="J772" s="334" t="n">
        <f aca="false">(A772*I772)/J757*K757</f>
        <v>1140.75</v>
      </c>
      <c r="K772" s="335" t="n">
        <f aca="false">H772-J772</f>
        <v>447.25</v>
      </c>
      <c r="L772" s="330"/>
      <c r="M772" s="262"/>
      <c r="N772" s="262" t="n">
        <v>587.925</v>
      </c>
      <c r="O772" s="262" t="n">
        <v>6.5</v>
      </c>
      <c r="P772" s="262" t="n">
        <v>1060</v>
      </c>
      <c r="Q772" s="262" t="n">
        <v>794</v>
      </c>
      <c r="R772" s="331" t="n">
        <f aca="false">A772*F772</f>
        <v>3.8</v>
      </c>
    </row>
    <row r="773" s="1" customFormat="true" ht="12.75" hidden="false" customHeight="false" outlineLevel="0" collapsed="false">
      <c r="A773" s="262" t="n">
        <v>2</v>
      </c>
      <c r="B773" s="332" t="s">
        <v>2057</v>
      </c>
      <c r="C773" s="332" t="s">
        <v>1570</v>
      </c>
      <c r="D773" s="332" t="s">
        <v>6494</v>
      </c>
      <c r="E773" s="262"/>
      <c r="F773" s="331" t="n">
        <v>2.2</v>
      </c>
      <c r="G773" s="333" t="n">
        <v>916</v>
      </c>
      <c r="H773" s="333" t="n">
        <f aca="false">A773*G773*(1-H757/100)</f>
        <v>1832</v>
      </c>
      <c r="I773" s="334" t="n">
        <v>678.375</v>
      </c>
      <c r="J773" s="334" t="n">
        <f aca="false">(A773*I773)/J757*K757</f>
        <v>1316.25</v>
      </c>
      <c r="K773" s="335" t="n">
        <f aca="false">H773-J773</f>
        <v>515.75</v>
      </c>
      <c r="L773" s="330"/>
      <c r="M773" s="262"/>
      <c r="N773" s="262" t="n">
        <v>678.375</v>
      </c>
      <c r="O773" s="262" t="n">
        <v>7.5</v>
      </c>
      <c r="P773" s="262" t="n">
        <v>1220</v>
      </c>
      <c r="Q773" s="262" t="n">
        <v>916</v>
      </c>
      <c r="R773" s="331" t="n">
        <f aca="false">A773*F773</f>
        <v>4.4</v>
      </c>
    </row>
    <row r="774" s="1" customFormat="true" ht="12.75" hidden="false" customHeight="false" outlineLevel="0" collapsed="false">
      <c r="A774" s="336" t="n">
        <f aca="false">SUM(A758:A773)</f>
        <v>149</v>
      </c>
      <c r="B774" s="336" t="s">
        <v>377</v>
      </c>
      <c r="C774" s="336"/>
      <c r="D774" s="336"/>
      <c r="E774" s="336"/>
      <c r="F774" s="337" t="n">
        <f aca="false">R774</f>
        <v>53.8</v>
      </c>
      <c r="G774" s="338"/>
      <c r="H774" s="339" t="n">
        <f aca="false">SUM(H758:H773)</f>
        <v>37635.8549</v>
      </c>
      <c r="I774" s="340"/>
      <c r="J774" s="341" t="n">
        <f aca="false">SUM(J758:J773)</f>
        <v>29680.95</v>
      </c>
      <c r="K774" s="335" t="n">
        <f aca="false">SUM(K758:K773)</f>
        <v>7954.9049</v>
      </c>
      <c r="L774" s="330"/>
      <c r="M774" s="262"/>
      <c r="N774" s="262"/>
      <c r="O774" s="262"/>
      <c r="P774" s="262"/>
      <c r="Q774" s="262"/>
      <c r="R774" s="331" t="n">
        <f aca="false">SUM(R758:R773)</f>
        <v>53.8</v>
      </c>
    </row>
    <row r="775" s="1" customFormat="true" ht="12.75" hidden="false" customHeight="false" outlineLevel="0" collapsed="false">
      <c r="A775" s="262"/>
      <c r="B775" s="272" t="s">
        <v>914</v>
      </c>
      <c r="C775" s="342"/>
      <c r="D775" s="342"/>
      <c r="E775" s="262"/>
      <c r="F775" s="262"/>
      <c r="G775" s="333"/>
      <c r="H775" s="343" t="n">
        <v>0</v>
      </c>
      <c r="I775" s="344" t="n">
        <f aca="false">K776/J776</f>
        <v>0.26801382368152</v>
      </c>
      <c r="J775" s="345"/>
      <c r="K775" s="335"/>
      <c r="L775" s="330"/>
      <c r="M775" s="262"/>
      <c r="N775" s="262"/>
      <c r="O775" s="262"/>
      <c r="P775" s="262"/>
      <c r="Q775" s="262"/>
      <c r="R775" s="331"/>
    </row>
    <row r="776" s="1" customFormat="true" ht="13.5" hidden="false" customHeight="false" outlineLevel="0" collapsed="false">
      <c r="A776" s="346"/>
      <c r="B776" s="346" t="s">
        <v>915</v>
      </c>
      <c r="C776" s="346"/>
      <c r="D776" s="346"/>
      <c r="E776" s="346"/>
      <c r="F776" s="347"/>
      <c r="G776" s="348"/>
      <c r="H776" s="349" t="n">
        <f aca="false">SUM(H774:H775)</f>
        <v>37635.8549</v>
      </c>
      <c r="I776" s="350" t="n">
        <f aca="false">K776/H776</f>
        <v>0.211365064541154</v>
      </c>
      <c r="J776" s="351" t="n">
        <f aca="false">SUM(J774:J775)</f>
        <v>29680.95</v>
      </c>
      <c r="K776" s="352" t="n">
        <f aca="false">H776-J776</f>
        <v>7954.90490000001</v>
      </c>
      <c r="L776" s="330"/>
      <c r="M776" s="262"/>
      <c r="N776" s="262"/>
      <c r="O776" s="262"/>
      <c r="P776" s="262"/>
      <c r="Q776" s="262"/>
      <c r="R776" s="331"/>
    </row>
    <row r="777" customFormat="false" ht="13.5" hidden="false" customHeight="false" outlineLevel="0" collapsed="false"/>
    <row r="778" s="1" customFormat="true" ht="13.5" hidden="false" customHeight="false" outlineLevel="0" collapsed="false">
      <c r="A778" s="322"/>
      <c r="B778" s="323" t="s">
        <v>6212</v>
      </c>
      <c r="C778" s="324"/>
      <c r="D778" s="325" t="n">
        <v>42289</v>
      </c>
      <c r="E778" s="322"/>
      <c r="F778" s="322" t="s">
        <v>6495</v>
      </c>
      <c r="G778" s="324"/>
      <c r="H778" s="326" t="n">
        <v>0</v>
      </c>
      <c r="I778" s="327" t="s">
        <v>358</v>
      </c>
      <c r="J778" s="328" t="n">
        <v>67</v>
      </c>
      <c r="K778" s="329" t="n">
        <v>65</v>
      </c>
      <c r="L778" s="330"/>
      <c r="M778" s="262"/>
      <c r="N778" s="262"/>
      <c r="O778" s="262"/>
      <c r="P778" s="262"/>
      <c r="Q778" s="262"/>
      <c r="R778" s="331"/>
    </row>
    <row r="779" s="1" customFormat="true" ht="12.75" hidden="false" customHeight="false" outlineLevel="0" collapsed="false">
      <c r="A779" s="262" t="n">
        <v>20</v>
      </c>
      <c r="B779" s="332" t="s">
        <v>1198</v>
      </c>
      <c r="C779" s="332" t="s">
        <v>830</v>
      </c>
      <c r="D779" s="332" t="s">
        <v>1049</v>
      </c>
      <c r="E779" s="262"/>
      <c r="F779" s="331" t="n">
        <v>1.1</v>
      </c>
      <c r="G779" s="333" t="n">
        <v>234.969</v>
      </c>
      <c r="H779" s="333" t="n">
        <f aca="false">A779*G779*(1-H778/100)</f>
        <v>4699.38</v>
      </c>
      <c r="I779" s="334" t="n">
        <v>156.646</v>
      </c>
      <c r="J779" s="334" t="n">
        <f aca="false">(A779*I779)/J778*K778</f>
        <v>3039.4</v>
      </c>
      <c r="K779" s="335" t="n">
        <f aca="false">H779-J779</f>
        <v>1659.98</v>
      </c>
      <c r="L779" s="330"/>
      <c r="M779" s="262"/>
      <c r="N779" s="262" t="n">
        <v>156.646</v>
      </c>
      <c r="O779" s="262" t="n">
        <v>1.67</v>
      </c>
      <c r="P779" s="262" t="n">
        <v>234.969</v>
      </c>
      <c r="Q779" s="262" t="n">
        <v>234.969</v>
      </c>
      <c r="R779" s="331" t="n">
        <f aca="false">A779*F779</f>
        <v>22</v>
      </c>
    </row>
    <row r="780" s="1" customFormat="true" ht="12.75" hidden="false" customHeight="false" outlineLevel="0" collapsed="false">
      <c r="A780" s="262" t="n">
        <v>20</v>
      </c>
      <c r="B780" s="332" t="s">
        <v>2965</v>
      </c>
      <c r="C780" s="332" t="s">
        <v>830</v>
      </c>
      <c r="D780" s="332" t="s">
        <v>2966</v>
      </c>
      <c r="E780" s="262"/>
      <c r="F780" s="331" t="n">
        <v>1.3</v>
      </c>
      <c r="G780" s="333" t="n">
        <v>253.26</v>
      </c>
      <c r="H780" s="333" t="n">
        <f aca="false">A780*G780*(1-H778/100)</f>
        <v>5065.2</v>
      </c>
      <c r="I780" s="334" t="n">
        <v>168.84</v>
      </c>
      <c r="J780" s="334" t="n">
        <f aca="false">(A780*I780)/J778*K778</f>
        <v>3276</v>
      </c>
      <c r="K780" s="335" t="n">
        <f aca="false">H780-J780</f>
        <v>1789.2</v>
      </c>
      <c r="L780" s="330"/>
      <c r="M780" s="262"/>
      <c r="N780" s="262" t="n">
        <v>168.84</v>
      </c>
      <c r="O780" s="262" t="n">
        <v>1.8</v>
      </c>
      <c r="P780" s="262"/>
      <c r="Q780" s="262" t="n">
        <v>253.26</v>
      </c>
      <c r="R780" s="331" t="n">
        <f aca="false">A780*F780</f>
        <v>26</v>
      </c>
    </row>
    <row r="781" s="1" customFormat="true" ht="12.75" hidden="false" customHeight="false" outlineLevel="0" collapsed="false">
      <c r="A781" s="262" t="n">
        <v>10</v>
      </c>
      <c r="B781" s="332" t="s">
        <v>1202</v>
      </c>
      <c r="C781" s="332" t="s">
        <v>830</v>
      </c>
      <c r="D781" s="332" t="s">
        <v>1230</v>
      </c>
      <c r="E781" s="262"/>
      <c r="F781" s="331" t="n">
        <v>1.3</v>
      </c>
      <c r="G781" s="333" t="n">
        <v>306.726</v>
      </c>
      <c r="H781" s="333" t="n">
        <f aca="false">A781*G781*(1-H778/100)</f>
        <v>3067.26</v>
      </c>
      <c r="I781" s="334" t="n">
        <v>204.484</v>
      </c>
      <c r="J781" s="334" t="n">
        <f aca="false">(A781*I781)/J778*K778</f>
        <v>1983.8</v>
      </c>
      <c r="K781" s="335" t="n">
        <f aca="false">H781-J781</f>
        <v>1083.46</v>
      </c>
      <c r="L781" s="330"/>
      <c r="M781" s="262"/>
      <c r="N781" s="262" t="n">
        <v>204.484</v>
      </c>
      <c r="O781" s="262" t="n">
        <v>2.18</v>
      </c>
      <c r="P781" s="262" t="n">
        <v>306.726</v>
      </c>
      <c r="Q781" s="262" t="n">
        <v>306.726</v>
      </c>
      <c r="R781" s="331" t="n">
        <f aca="false">A781*F781</f>
        <v>13</v>
      </c>
    </row>
    <row r="782" s="1" customFormat="true" ht="12.75" hidden="false" customHeight="false" outlineLevel="0" collapsed="false">
      <c r="A782" s="262" t="n">
        <v>5</v>
      </c>
      <c r="B782" s="332" t="s">
        <v>2795</v>
      </c>
      <c r="C782" s="332" t="s">
        <v>830</v>
      </c>
      <c r="D782" s="332" t="s">
        <v>6270</v>
      </c>
      <c r="E782" s="262"/>
      <c r="F782" s="331" t="n">
        <v>5.9</v>
      </c>
      <c r="G782" s="333" t="n">
        <v>1045.2402</v>
      </c>
      <c r="H782" s="333" t="n">
        <f aca="false">A782*G782*(1-H778/100)</f>
        <v>5226.201</v>
      </c>
      <c r="I782" s="334" t="n">
        <v>774.252</v>
      </c>
      <c r="J782" s="334" t="n">
        <f aca="false">(A782*I782)/J778*K778</f>
        <v>3755.7</v>
      </c>
      <c r="K782" s="335" t="n">
        <f aca="false">H782-J782</f>
        <v>1470.501</v>
      </c>
      <c r="L782" s="330"/>
      <c r="M782" s="262"/>
      <c r="N782" s="262" t="n">
        <v>774.252</v>
      </c>
      <c r="O782" s="262" t="n">
        <v>8.56</v>
      </c>
      <c r="P782" s="262" t="n">
        <v>1161.378</v>
      </c>
      <c r="Q782" s="262" t="n">
        <v>1045.2402</v>
      </c>
      <c r="R782" s="331" t="n">
        <f aca="false">A782*F782</f>
        <v>29.5</v>
      </c>
    </row>
    <row r="783" s="1" customFormat="true" ht="12.75" hidden="false" customHeight="false" outlineLevel="0" collapsed="false">
      <c r="A783" s="262" t="n">
        <v>40</v>
      </c>
      <c r="B783" s="332" t="s">
        <v>832</v>
      </c>
      <c r="C783" s="332" t="s">
        <v>833</v>
      </c>
      <c r="D783" s="332" t="s">
        <v>834</v>
      </c>
      <c r="E783" s="262"/>
      <c r="F783" s="331" t="n">
        <v>0.03</v>
      </c>
      <c r="G783" s="333" t="n">
        <v>45.024</v>
      </c>
      <c r="H783" s="333" t="n">
        <f aca="false">A783*G783*(1-H778/100)</f>
        <v>1800.96</v>
      </c>
      <c r="I783" s="334" t="n">
        <v>28.14</v>
      </c>
      <c r="J783" s="334" t="n">
        <f aca="false">(A783*I783)/J778*K778</f>
        <v>1092</v>
      </c>
      <c r="K783" s="335" t="n">
        <f aca="false">H783-J783</f>
        <v>708.96</v>
      </c>
      <c r="L783" s="330"/>
      <c r="M783" s="262"/>
      <c r="N783" s="262" t="n">
        <v>28.14</v>
      </c>
      <c r="O783" s="262" t="n">
        <v>0.3</v>
      </c>
      <c r="P783" s="262" t="n">
        <v>42.21</v>
      </c>
      <c r="Q783" s="262" t="n">
        <v>45.024</v>
      </c>
      <c r="R783" s="331" t="n">
        <f aca="false">A783*F783</f>
        <v>1.2</v>
      </c>
    </row>
    <row r="784" s="1" customFormat="true" ht="12.75" hidden="false" customHeight="false" outlineLevel="0" collapsed="false">
      <c r="A784" s="262" t="n">
        <v>10</v>
      </c>
      <c r="B784" s="332" t="s">
        <v>835</v>
      </c>
      <c r="C784" s="332" t="s">
        <v>833</v>
      </c>
      <c r="D784" s="332" t="s">
        <v>836</v>
      </c>
      <c r="E784" s="262"/>
      <c r="F784" s="331" t="n">
        <v>0.05</v>
      </c>
      <c r="G784" s="333" t="n">
        <v>57.687</v>
      </c>
      <c r="H784" s="333" t="n">
        <f aca="false">A784*G784*(1-H778/100)</f>
        <v>576.87</v>
      </c>
      <c r="I784" s="334" t="n">
        <v>38.458</v>
      </c>
      <c r="J784" s="334" t="n">
        <f aca="false">(A784*I784)/J778*K778</f>
        <v>373.1</v>
      </c>
      <c r="K784" s="335" t="n">
        <f aca="false">H784-J784</f>
        <v>203.77</v>
      </c>
      <c r="L784" s="330"/>
      <c r="M784" s="262"/>
      <c r="N784" s="262" t="n">
        <v>38.458</v>
      </c>
      <c r="O784" s="262" t="n">
        <v>0.41</v>
      </c>
      <c r="P784" s="262" t="n">
        <v>57.687</v>
      </c>
      <c r="Q784" s="262" t="n">
        <v>57.687</v>
      </c>
      <c r="R784" s="331" t="n">
        <f aca="false">A784*F784</f>
        <v>0.5</v>
      </c>
    </row>
    <row r="785" s="1" customFormat="true" ht="12.75" hidden="false" customHeight="false" outlineLevel="0" collapsed="false">
      <c r="A785" s="262" t="n">
        <v>5</v>
      </c>
      <c r="B785" s="332" t="s">
        <v>3144</v>
      </c>
      <c r="C785" s="332" t="s">
        <v>833</v>
      </c>
      <c r="D785" s="332" t="s">
        <v>6377</v>
      </c>
      <c r="E785" s="262"/>
      <c r="F785" s="331" t="n">
        <v>0.22</v>
      </c>
      <c r="G785" s="333" t="n">
        <v>107.5685</v>
      </c>
      <c r="H785" s="333" t="n">
        <f aca="false">A785*G785*(1-H778/100)</f>
        <v>537.8425</v>
      </c>
      <c r="I785" s="334" t="n">
        <v>82.745</v>
      </c>
      <c r="J785" s="334" t="n">
        <f aca="false">(A785*I785)/J778*K778</f>
        <v>401.375</v>
      </c>
      <c r="K785" s="335" t="n">
        <f aca="false">H785-J785</f>
        <v>136.4675</v>
      </c>
      <c r="L785" s="330"/>
      <c r="M785" s="262"/>
      <c r="N785" s="262" t="n">
        <v>82.745</v>
      </c>
      <c r="O785" s="262" t="n">
        <v>0.95</v>
      </c>
      <c r="P785" s="262" t="n">
        <v>124.1175</v>
      </c>
      <c r="Q785" s="262" t="n">
        <v>107.5685</v>
      </c>
      <c r="R785" s="331" t="n">
        <f aca="false">A785*F785</f>
        <v>1.1</v>
      </c>
    </row>
    <row r="786" s="1" customFormat="true" ht="12.75" hidden="false" customHeight="false" outlineLevel="0" collapsed="false">
      <c r="A786" s="262" t="n">
        <v>40</v>
      </c>
      <c r="B786" s="332" t="s">
        <v>841</v>
      </c>
      <c r="C786" s="332" t="s">
        <v>842</v>
      </c>
      <c r="D786" s="332" t="s">
        <v>834</v>
      </c>
      <c r="E786" s="262"/>
      <c r="F786" s="331" t="n">
        <v>0.02</v>
      </c>
      <c r="G786" s="333" t="n">
        <v>36.582</v>
      </c>
      <c r="H786" s="333" t="n">
        <f aca="false">A786*G786*(1-H778/100)</f>
        <v>1463.28</v>
      </c>
      <c r="I786" s="334" t="n">
        <v>28.14</v>
      </c>
      <c r="J786" s="334" t="n">
        <f aca="false">(A786*I786)/J778*K778</f>
        <v>1092</v>
      </c>
      <c r="K786" s="335" t="n">
        <f aca="false">H786-J786</f>
        <v>371.28</v>
      </c>
      <c r="L786" s="330"/>
      <c r="M786" s="262"/>
      <c r="N786" s="262" t="n">
        <v>28.14</v>
      </c>
      <c r="O786" s="262" t="n">
        <v>0.3</v>
      </c>
      <c r="P786" s="262" t="n">
        <v>42.21</v>
      </c>
      <c r="Q786" s="262" t="n">
        <v>36.582</v>
      </c>
      <c r="R786" s="331" t="n">
        <f aca="false">A786*F786</f>
        <v>0.8</v>
      </c>
    </row>
    <row r="787" s="1" customFormat="true" ht="12.75" hidden="false" customHeight="false" outlineLevel="0" collapsed="false">
      <c r="A787" s="262" t="n">
        <v>10</v>
      </c>
      <c r="B787" s="332" t="s">
        <v>843</v>
      </c>
      <c r="C787" s="332" t="s">
        <v>842</v>
      </c>
      <c r="D787" s="332" t="s">
        <v>836</v>
      </c>
      <c r="E787" s="262"/>
      <c r="F787" s="331" t="n">
        <v>0.03</v>
      </c>
      <c r="G787" s="333" t="n">
        <v>52.9133</v>
      </c>
      <c r="H787" s="333" t="n">
        <f aca="false">A787*G787*(1-H778/100)</f>
        <v>529.133</v>
      </c>
      <c r="I787" s="334" t="n">
        <v>40.7025</v>
      </c>
      <c r="J787" s="334" t="n">
        <f aca="false">(A787*I787)/J778*K778</f>
        <v>394.875</v>
      </c>
      <c r="K787" s="335" t="n">
        <f aca="false">H787-J787</f>
        <v>134.258</v>
      </c>
      <c r="L787" s="330"/>
      <c r="M787" s="262"/>
      <c r="N787" s="262" t="n">
        <v>40.7025</v>
      </c>
      <c r="O787" s="262" t="n">
        <v>0.45</v>
      </c>
      <c r="P787" s="262" t="n">
        <v>61.0538</v>
      </c>
      <c r="Q787" s="262" t="n">
        <v>52.9133</v>
      </c>
      <c r="R787" s="331" t="n">
        <f aca="false">A787*F787</f>
        <v>0.3</v>
      </c>
    </row>
    <row r="788" s="1" customFormat="true" ht="12.75" hidden="false" customHeight="false" outlineLevel="0" collapsed="false">
      <c r="A788" s="262" t="n">
        <v>5</v>
      </c>
      <c r="B788" s="332" t="s">
        <v>846</v>
      </c>
      <c r="C788" s="332" t="s">
        <v>842</v>
      </c>
      <c r="D788" s="332" t="s">
        <v>1191</v>
      </c>
      <c r="E788" s="262"/>
      <c r="F788" s="331" t="n">
        <v>0.04</v>
      </c>
      <c r="G788" s="333" t="n">
        <v>40.7025</v>
      </c>
      <c r="H788" s="333" t="n">
        <f aca="false">A788*G788*(1-H778/100)</f>
        <v>203.5125</v>
      </c>
      <c r="I788" s="334" t="n">
        <v>27.135</v>
      </c>
      <c r="J788" s="334" t="n">
        <f aca="false">(A788*I788)/J778*K778</f>
        <v>131.625</v>
      </c>
      <c r="K788" s="335" t="n">
        <f aca="false">H788-J788</f>
        <v>71.8875</v>
      </c>
      <c r="L788" s="330"/>
      <c r="M788" s="262"/>
      <c r="N788" s="262" t="n">
        <v>27.135</v>
      </c>
      <c r="O788" s="262" t="n">
        <v>0.3</v>
      </c>
      <c r="P788" s="262" t="n">
        <v>40.7025</v>
      </c>
      <c r="Q788" s="262" t="n">
        <v>40.7025</v>
      </c>
      <c r="R788" s="331" t="n">
        <f aca="false">A788*F788</f>
        <v>0.2</v>
      </c>
    </row>
    <row r="789" s="1" customFormat="true" ht="12.75" hidden="false" customHeight="false" outlineLevel="0" collapsed="false">
      <c r="A789" s="262" t="n">
        <v>1</v>
      </c>
      <c r="B789" s="332" t="s">
        <v>5919</v>
      </c>
      <c r="C789" s="332" t="s">
        <v>5920</v>
      </c>
      <c r="D789" s="332" t="s">
        <v>5921</v>
      </c>
      <c r="E789" s="262"/>
      <c r="F789" s="331" t="n">
        <v>2.1</v>
      </c>
      <c r="G789" s="333" t="n">
        <v>715.9097</v>
      </c>
      <c r="H789" s="333" t="n">
        <f aca="false">A789*G789*(1-H778/100)</f>
        <v>715.9097</v>
      </c>
      <c r="I789" s="334" t="n">
        <v>550.6998</v>
      </c>
      <c r="J789" s="334" t="n">
        <f aca="false">(A789*I789)/J778*K778</f>
        <v>534.261</v>
      </c>
      <c r="K789" s="335" t="n">
        <f aca="false">H789-J789</f>
        <v>181.6487</v>
      </c>
      <c r="L789" s="330"/>
      <c r="M789" s="262"/>
      <c r="N789" s="262" t="n">
        <v>550.6998</v>
      </c>
      <c r="O789" s="262" t="n">
        <v>6.18</v>
      </c>
      <c r="P789" s="262" t="n">
        <v>826.0497</v>
      </c>
      <c r="Q789" s="262" t="n">
        <v>715.9097</v>
      </c>
      <c r="R789" s="331" t="n">
        <f aca="false">A789*F789</f>
        <v>2.1</v>
      </c>
    </row>
    <row r="790" s="1" customFormat="true" ht="12.75" hidden="false" customHeight="false" outlineLevel="0" collapsed="false">
      <c r="A790" s="262" t="n">
        <v>1</v>
      </c>
      <c r="B790" s="332" t="s">
        <v>5922</v>
      </c>
      <c r="C790" s="332" t="s">
        <v>5920</v>
      </c>
      <c r="D790" s="332" t="s">
        <v>5921</v>
      </c>
      <c r="E790" s="262"/>
      <c r="F790" s="331" t="n">
        <v>2.1</v>
      </c>
      <c r="G790" s="333" t="n">
        <v>715.9097</v>
      </c>
      <c r="H790" s="333" t="n">
        <f aca="false">A790*G790*(1-H778/100)</f>
        <v>715.9097</v>
      </c>
      <c r="I790" s="334" t="n">
        <v>550.6998</v>
      </c>
      <c r="J790" s="334" t="n">
        <f aca="false">(A790*I790)/J778*K778</f>
        <v>534.261</v>
      </c>
      <c r="K790" s="335" t="n">
        <f aca="false">H790-J790</f>
        <v>181.6487</v>
      </c>
      <c r="L790" s="330"/>
      <c r="M790" s="262"/>
      <c r="N790" s="262" t="n">
        <v>550.6998</v>
      </c>
      <c r="O790" s="262" t="n">
        <v>6.18</v>
      </c>
      <c r="P790" s="262" t="n">
        <v>826.0497</v>
      </c>
      <c r="Q790" s="262" t="n">
        <v>715.9097</v>
      </c>
      <c r="R790" s="331" t="n">
        <f aca="false">A790*F790</f>
        <v>2.1</v>
      </c>
    </row>
    <row r="791" s="1" customFormat="true" ht="12.75" hidden="false" customHeight="false" outlineLevel="0" collapsed="false">
      <c r="A791" s="262" t="n">
        <v>4</v>
      </c>
      <c r="B791" s="332" t="s">
        <v>6472</v>
      </c>
      <c r="C791" s="332" t="s">
        <v>1126</v>
      </c>
      <c r="D791" s="332" t="s">
        <v>4460</v>
      </c>
      <c r="E791" s="262"/>
      <c r="F791" s="331" t="n">
        <v>5</v>
      </c>
      <c r="G791" s="333" t="n">
        <v>2442.15</v>
      </c>
      <c r="H791" s="333" t="n">
        <f aca="false">A791*G791*(1-H778/100)</f>
        <v>9768.6</v>
      </c>
      <c r="I791" s="334" t="n">
        <v>1809</v>
      </c>
      <c r="J791" s="334" t="n">
        <f aca="false">(A791*I791)/J778*K778</f>
        <v>7020</v>
      </c>
      <c r="K791" s="335" t="n">
        <f aca="false">H791-J791</f>
        <v>2748.6</v>
      </c>
      <c r="L791" s="330"/>
      <c r="M791" s="262"/>
      <c r="N791" s="262" t="n">
        <v>1809</v>
      </c>
      <c r="O791" s="262" t="n">
        <v>20</v>
      </c>
      <c r="P791" s="262" t="n">
        <v>3000</v>
      </c>
      <c r="Q791" s="262" t="n">
        <v>2442.15</v>
      </c>
      <c r="R791" s="331" t="n">
        <f aca="false">A791*F791</f>
        <v>20</v>
      </c>
    </row>
    <row r="792" s="1" customFormat="true" ht="12.75" hidden="false" customHeight="false" outlineLevel="0" collapsed="false">
      <c r="A792" s="262" t="n">
        <v>10</v>
      </c>
      <c r="B792" s="332" t="s">
        <v>6004</v>
      </c>
      <c r="C792" s="332" t="s">
        <v>6005</v>
      </c>
      <c r="D792" s="332" t="s">
        <v>2817</v>
      </c>
      <c r="E792" s="262"/>
      <c r="F792" s="331" t="n">
        <v>0.03</v>
      </c>
      <c r="G792" s="333" t="n">
        <v>63.315</v>
      </c>
      <c r="H792" s="333" t="n">
        <f aca="false">A792*G792*(1-H778/100)</f>
        <v>633.15</v>
      </c>
      <c r="I792" s="334" t="n">
        <v>35.175</v>
      </c>
      <c r="J792" s="334" t="n">
        <f aca="false">(A792*I792)/J778*K778</f>
        <v>341.25</v>
      </c>
      <c r="K792" s="335" t="n">
        <f aca="false">H792-J792</f>
        <v>291.9</v>
      </c>
      <c r="L792" s="330"/>
      <c r="M792" s="262"/>
      <c r="N792" s="262" t="n">
        <v>35.175</v>
      </c>
      <c r="O792" s="262" t="n">
        <v>0.35</v>
      </c>
      <c r="P792" s="262" t="n">
        <v>60</v>
      </c>
      <c r="Q792" s="262" t="n">
        <v>63.315</v>
      </c>
      <c r="R792" s="331" t="n">
        <f aca="false">A792*F792</f>
        <v>0.3</v>
      </c>
    </row>
    <row r="793" s="1" customFormat="true" ht="12.75" hidden="false" customHeight="false" outlineLevel="0" collapsed="false">
      <c r="A793" s="262" t="n">
        <v>10</v>
      </c>
      <c r="B793" s="332" t="s">
        <v>6006</v>
      </c>
      <c r="C793" s="332" t="s">
        <v>6005</v>
      </c>
      <c r="D793" s="332" t="s">
        <v>3039</v>
      </c>
      <c r="E793" s="262"/>
      <c r="F793" s="331" t="n">
        <v>0.05</v>
      </c>
      <c r="G793" s="333" t="n">
        <v>74.169</v>
      </c>
      <c r="H793" s="333" t="n">
        <f aca="false">A793*G793*(1-H778/100)</f>
        <v>741.69</v>
      </c>
      <c r="I793" s="334" t="n">
        <v>41.205</v>
      </c>
      <c r="J793" s="334" t="n">
        <f aca="false">(A793*I793)/J778*K778</f>
        <v>399.75</v>
      </c>
      <c r="K793" s="335" t="n">
        <f aca="false">H793-J793</f>
        <v>341.94</v>
      </c>
      <c r="L793" s="330"/>
      <c r="M793" s="262"/>
      <c r="N793" s="262" t="n">
        <v>41.205</v>
      </c>
      <c r="O793" s="262" t="n">
        <v>0.41</v>
      </c>
      <c r="P793" s="262" t="n">
        <v>70</v>
      </c>
      <c r="Q793" s="262" t="n">
        <v>74.169</v>
      </c>
      <c r="R793" s="331" t="n">
        <f aca="false">A793*F793</f>
        <v>0.5</v>
      </c>
    </row>
    <row r="794" s="1" customFormat="true" ht="12.75" hidden="false" customHeight="false" outlineLevel="0" collapsed="false">
      <c r="A794" s="262" t="n">
        <v>10</v>
      </c>
      <c r="B794" s="332" t="s">
        <v>6012</v>
      </c>
      <c r="C794" s="332" t="s">
        <v>6005</v>
      </c>
      <c r="D794" s="332" t="s">
        <v>1899</v>
      </c>
      <c r="E794" s="262"/>
      <c r="F794" s="331" t="n">
        <v>0.04</v>
      </c>
      <c r="G794" s="333" t="n">
        <v>68.2864</v>
      </c>
      <c r="H794" s="333" t="n">
        <f aca="false">A794*G794*(1-H778/100)</f>
        <v>682.864</v>
      </c>
      <c r="I794" s="334" t="n">
        <v>48.776</v>
      </c>
      <c r="J794" s="334" t="n">
        <f aca="false">(A794*I794)/J778*K778</f>
        <v>473.2</v>
      </c>
      <c r="K794" s="335" t="n">
        <f aca="false">H794-J794</f>
        <v>209.664</v>
      </c>
      <c r="L794" s="330"/>
      <c r="M794" s="262"/>
      <c r="N794" s="262" t="n">
        <v>48.776</v>
      </c>
      <c r="O794" s="262" t="n">
        <v>0.52</v>
      </c>
      <c r="P794" s="262" t="n">
        <v>80</v>
      </c>
      <c r="Q794" s="262" t="n">
        <v>68.2864</v>
      </c>
      <c r="R794" s="331" t="n">
        <f aca="false">A794*F794</f>
        <v>0.4</v>
      </c>
    </row>
    <row r="795" s="1" customFormat="true" ht="12.75" hidden="false" customHeight="false" outlineLevel="0" collapsed="false">
      <c r="A795" s="262" t="n">
        <v>5</v>
      </c>
      <c r="B795" s="332" t="s">
        <v>6022</v>
      </c>
      <c r="C795" s="332" t="s">
        <v>2402</v>
      </c>
      <c r="D795" s="332" t="s">
        <v>6023</v>
      </c>
      <c r="E795" s="262"/>
      <c r="F795" s="331"/>
      <c r="G795" s="333" t="n">
        <v>434.16</v>
      </c>
      <c r="H795" s="333" t="n">
        <f aca="false">A795*G795*(1-H778/100)</f>
        <v>2170.8</v>
      </c>
      <c r="I795" s="334" t="n">
        <v>180.9</v>
      </c>
      <c r="J795" s="334" t="n">
        <f aca="false">(A795*I795)/J778*K778</f>
        <v>877.5</v>
      </c>
      <c r="K795" s="335" t="n">
        <f aca="false">H795-J795</f>
        <v>1293.3</v>
      </c>
      <c r="L795" s="330"/>
      <c r="M795" s="262"/>
      <c r="N795" s="262" t="n">
        <v>180.9</v>
      </c>
      <c r="O795" s="262" t="n">
        <v>2</v>
      </c>
      <c r="P795" s="262" t="n">
        <v>350</v>
      </c>
      <c r="Q795" s="262" t="n">
        <v>434.16</v>
      </c>
      <c r="R795" s="331" t="n">
        <f aca="false">A795*F795</f>
        <v>0</v>
      </c>
    </row>
    <row r="796" s="1" customFormat="true" ht="12.75" hidden="false" customHeight="false" outlineLevel="0" collapsed="false">
      <c r="A796" s="262" t="n">
        <v>8</v>
      </c>
      <c r="B796" s="332" t="s">
        <v>2977</v>
      </c>
      <c r="C796" s="332" t="s">
        <v>1570</v>
      </c>
      <c r="D796" s="332" t="s">
        <v>2978</v>
      </c>
      <c r="E796" s="262"/>
      <c r="F796" s="331" t="n">
        <v>0.6</v>
      </c>
      <c r="G796" s="333" t="n">
        <v>447</v>
      </c>
      <c r="H796" s="333" t="n">
        <f aca="false">A796*G796*(1-H778/100)</f>
        <v>3576</v>
      </c>
      <c r="I796" s="334" t="n">
        <v>343.71</v>
      </c>
      <c r="J796" s="334" t="n">
        <f aca="false">(A796*I796)/J778*K778</f>
        <v>2667.6</v>
      </c>
      <c r="K796" s="335" t="n">
        <f aca="false">H796-J796</f>
        <v>908.4</v>
      </c>
      <c r="L796" s="330"/>
      <c r="M796" s="262"/>
      <c r="N796" s="262" t="n">
        <v>343.71</v>
      </c>
      <c r="O796" s="262" t="n">
        <v>3.8</v>
      </c>
      <c r="P796" s="262" t="n">
        <v>620</v>
      </c>
      <c r="Q796" s="262" t="n">
        <v>447</v>
      </c>
      <c r="R796" s="331" t="n">
        <f aca="false">A796*F796</f>
        <v>4.8</v>
      </c>
    </row>
    <row r="797" s="1" customFormat="true" ht="12.75" hidden="false" customHeight="false" outlineLevel="0" collapsed="false">
      <c r="A797" s="262" t="n">
        <v>10</v>
      </c>
      <c r="B797" s="332" t="s">
        <v>2627</v>
      </c>
      <c r="C797" s="332" t="s">
        <v>2628</v>
      </c>
      <c r="D797" s="332" t="s">
        <v>2629</v>
      </c>
      <c r="E797" s="262"/>
      <c r="F797" s="331" t="n">
        <v>0.11</v>
      </c>
      <c r="G797" s="333" t="n">
        <v>183</v>
      </c>
      <c r="H797" s="333" t="n">
        <f aca="false">A797*G797*(1-H778/100)</f>
        <v>1830</v>
      </c>
      <c r="I797" s="334" t="n">
        <v>135.675</v>
      </c>
      <c r="J797" s="334" t="n">
        <f aca="false">(A797*I797)/J778*K778</f>
        <v>1316.25</v>
      </c>
      <c r="K797" s="335" t="n">
        <f aca="false">H797-J797</f>
        <v>513.75</v>
      </c>
      <c r="L797" s="330"/>
      <c r="M797" s="262"/>
      <c r="N797" s="262" t="n">
        <v>135.675</v>
      </c>
      <c r="O797" s="262" t="n">
        <v>1.5</v>
      </c>
      <c r="P797" s="262" t="n">
        <v>240</v>
      </c>
      <c r="Q797" s="262" t="n">
        <v>183</v>
      </c>
      <c r="R797" s="331" t="n">
        <f aca="false">A797*F797</f>
        <v>1.1</v>
      </c>
    </row>
    <row r="798" s="1" customFormat="true" ht="12.75" hidden="false" customHeight="false" outlineLevel="0" collapsed="false">
      <c r="A798" s="262" t="n">
        <v>1</v>
      </c>
      <c r="B798" s="332" t="s">
        <v>6496</v>
      </c>
      <c r="C798" s="332"/>
      <c r="D798" s="332"/>
      <c r="E798" s="262"/>
      <c r="F798" s="331"/>
      <c r="G798" s="333"/>
      <c r="H798" s="333"/>
      <c r="I798" s="334"/>
      <c r="J798" s="334"/>
      <c r="K798" s="335"/>
      <c r="L798" s="330"/>
      <c r="M798" s="262"/>
      <c r="N798" s="262"/>
      <c r="O798" s="262"/>
      <c r="P798" s="262"/>
      <c r="Q798" s="262"/>
      <c r="R798" s="331"/>
    </row>
    <row r="799" s="1" customFormat="true" ht="12.75" hidden="false" customHeight="false" outlineLevel="0" collapsed="false">
      <c r="A799" s="262" t="n">
        <v>15</v>
      </c>
      <c r="B799" s="332" t="s">
        <v>6497</v>
      </c>
      <c r="C799" s="332"/>
      <c r="D799" s="332"/>
      <c r="E799" s="262"/>
      <c r="F799" s="331"/>
      <c r="G799" s="333"/>
      <c r="H799" s="333"/>
      <c r="I799" s="334"/>
      <c r="J799" s="334"/>
      <c r="K799" s="335"/>
      <c r="L799" s="330"/>
      <c r="M799" s="262"/>
      <c r="N799" s="262"/>
      <c r="O799" s="262"/>
      <c r="P799" s="262"/>
      <c r="Q799" s="262"/>
      <c r="R799" s="331"/>
    </row>
    <row r="800" s="1" customFormat="true" ht="12.75" hidden="false" customHeight="false" outlineLevel="0" collapsed="false">
      <c r="A800" s="336" t="n">
        <f aca="false">SUM(A779:A797)</f>
        <v>224</v>
      </c>
      <c r="B800" s="336" t="s">
        <v>377</v>
      </c>
      <c r="C800" s="336"/>
      <c r="D800" s="336"/>
      <c r="E800" s="336"/>
      <c r="F800" s="337" t="n">
        <f aca="false">R800</f>
        <v>125.9</v>
      </c>
      <c r="G800" s="338"/>
      <c r="H800" s="339" t="n">
        <f aca="false">SUM(H779:H797)</f>
        <v>44004.5624</v>
      </c>
      <c r="I800" s="340"/>
      <c r="J800" s="341" t="n">
        <f aca="false">SUM(J779:J797)</f>
        <v>29703.947</v>
      </c>
      <c r="K800" s="335" t="n">
        <f aca="false">SUM(K779:K797)</f>
        <v>14300.6154</v>
      </c>
      <c r="L800" s="330"/>
      <c r="M800" s="262"/>
      <c r="N800" s="262"/>
      <c r="O800" s="262"/>
      <c r="P800" s="262"/>
      <c r="Q800" s="262"/>
      <c r="R800" s="331" t="n">
        <f aca="false">SUM(R779:R797)</f>
        <v>125.9</v>
      </c>
    </row>
    <row r="801" s="1" customFormat="true" ht="12.75" hidden="false" customHeight="false" outlineLevel="0" collapsed="false">
      <c r="A801" s="262"/>
      <c r="B801" s="272" t="s">
        <v>914</v>
      </c>
      <c r="C801" s="342"/>
      <c r="D801" s="342"/>
      <c r="E801" s="262"/>
      <c r="F801" s="262"/>
      <c r="G801" s="333"/>
      <c r="H801" s="343" t="n">
        <v>0</v>
      </c>
      <c r="I801" s="344" t="n">
        <f aca="false">K802/J802</f>
        <v>0.481438220987938</v>
      </c>
      <c r="J801" s="345"/>
      <c r="K801" s="335"/>
      <c r="L801" s="330"/>
      <c r="M801" s="262"/>
      <c r="N801" s="262"/>
      <c r="O801" s="262"/>
      <c r="P801" s="262"/>
      <c r="Q801" s="262"/>
      <c r="R801" s="331"/>
    </row>
    <row r="802" s="1" customFormat="true" ht="13.5" hidden="false" customHeight="false" outlineLevel="0" collapsed="false">
      <c r="A802" s="346"/>
      <c r="B802" s="346" t="s">
        <v>915</v>
      </c>
      <c r="C802" s="346"/>
      <c r="D802" s="346"/>
      <c r="E802" s="346"/>
      <c r="F802" s="347"/>
      <c r="G802" s="348"/>
      <c r="H802" s="349" t="n">
        <f aca="false">SUM(H800:H801)</f>
        <v>44004.5624</v>
      </c>
      <c r="I802" s="350" t="n">
        <f aca="false">K802/H802</f>
        <v>0.324980288862048</v>
      </c>
      <c r="J802" s="351" t="n">
        <f aca="false">SUM(J800:J801)</f>
        <v>29703.947</v>
      </c>
      <c r="K802" s="352" t="n">
        <f aca="false">H802-J802</f>
        <v>14300.6154</v>
      </c>
      <c r="L802" s="330"/>
      <c r="M802" s="262"/>
      <c r="N802" s="262"/>
      <c r="O802" s="262"/>
      <c r="P802" s="262"/>
      <c r="Q802" s="262"/>
      <c r="R802" s="331"/>
    </row>
    <row r="805" customFormat="false" ht="13.5" hidden="false" customHeight="false" outlineLevel="0" collapsed="false"/>
    <row r="806" s="1" customFormat="true" ht="13.5" hidden="false" customHeight="false" outlineLevel="0" collapsed="false">
      <c r="A806" s="322"/>
      <c r="B806" s="323" t="s">
        <v>6212</v>
      </c>
      <c r="C806" s="324"/>
      <c r="D806" s="325" t="n">
        <v>42441</v>
      </c>
      <c r="E806" s="322"/>
      <c r="F806" s="322" t="s">
        <v>6498</v>
      </c>
      <c r="G806" s="324"/>
      <c r="H806" s="326" t="n">
        <v>0</v>
      </c>
      <c r="I806" s="327" t="s">
        <v>358</v>
      </c>
      <c r="J806" s="328" t="n">
        <v>76</v>
      </c>
      <c r="K806" s="329" t="n">
        <v>71</v>
      </c>
      <c r="L806" s="330"/>
      <c r="M806" s="262"/>
      <c r="N806" s="262"/>
      <c r="O806" s="262"/>
      <c r="P806" s="262"/>
      <c r="Q806" s="262"/>
      <c r="R806" s="331"/>
    </row>
    <row r="807" s="1" customFormat="true" ht="12.75" hidden="false" customHeight="false" outlineLevel="0" collapsed="false">
      <c r="A807" s="262" t="n">
        <v>1</v>
      </c>
      <c r="B807" s="332" t="s">
        <v>6499</v>
      </c>
      <c r="C807" s="332" t="s">
        <v>1831</v>
      </c>
      <c r="D807" s="332" t="s">
        <v>1832</v>
      </c>
      <c r="E807" s="262"/>
      <c r="F807" s="331" t="n">
        <v>15</v>
      </c>
      <c r="G807" s="333" t="n">
        <v>5947.76</v>
      </c>
      <c r="H807" s="333" t="n">
        <f aca="false">A807*G807*(1-H806/100)</f>
        <v>5947.76</v>
      </c>
      <c r="I807" s="334" t="n">
        <v>4575.2</v>
      </c>
      <c r="J807" s="334" t="n">
        <f aca="false">(A807*I807)/J806*K806</f>
        <v>4274.2</v>
      </c>
      <c r="K807" s="335" t="n">
        <f aca="false">H807-J807</f>
        <v>1673.56</v>
      </c>
      <c r="L807" s="330"/>
      <c r="M807" s="262"/>
      <c r="N807" s="262" t="n">
        <v>4575.2</v>
      </c>
      <c r="O807" s="262" t="n">
        <v>43</v>
      </c>
      <c r="P807" s="262"/>
      <c r="Q807" s="262" t="n">
        <v>5947.76</v>
      </c>
      <c r="R807" s="331" t="n">
        <f aca="false">A807*F807</f>
        <v>15</v>
      </c>
    </row>
    <row r="808" s="1" customFormat="true" ht="12.75" hidden="false" customHeight="false" outlineLevel="0" collapsed="false">
      <c r="A808" s="262" t="n">
        <v>1</v>
      </c>
      <c r="B808" s="332" t="s">
        <v>1244</v>
      </c>
      <c r="C808" s="332" t="s">
        <v>1245</v>
      </c>
      <c r="D808" s="332" t="s">
        <v>856</v>
      </c>
      <c r="E808" s="262"/>
      <c r="F808" s="331" t="n">
        <v>0.35</v>
      </c>
      <c r="G808" s="333" t="n">
        <v>820.8</v>
      </c>
      <c r="H808" s="333" t="n">
        <f aca="false">A808*G808*(1-H806/100)</f>
        <v>820.8</v>
      </c>
      <c r="I808" s="334" t="n">
        <v>410.4</v>
      </c>
      <c r="J808" s="334" t="n">
        <f aca="false">(A808*I808)/J806*K806</f>
        <v>383.4</v>
      </c>
      <c r="K808" s="335" t="n">
        <f aca="false">H808-J808</f>
        <v>437.4</v>
      </c>
      <c r="L808" s="330"/>
      <c r="M808" s="262"/>
      <c r="N808" s="262" t="n">
        <v>410.4</v>
      </c>
      <c r="O808" s="262" t="n">
        <v>4</v>
      </c>
      <c r="P808" s="262" t="n">
        <v>600</v>
      </c>
      <c r="Q808" s="262" t="n">
        <v>820.8</v>
      </c>
      <c r="R808" s="331" t="n">
        <f aca="false">A808*F808</f>
        <v>0.35</v>
      </c>
    </row>
    <row r="809" s="1" customFormat="true" ht="12.75" hidden="false" customHeight="false" outlineLevel="0" collapsed="false">
      <c r="A809" s="262" t="n">
        <v>1</v>
      </c>
      <c r="B809" s="332" t="s">
        <v>1259</v>
      </c>
      <c r="C809" s="332" t="s">
        <v>1260</v>
      </c>
      <c r="D809" s="332" t="s">
        <v>1261</v>
      </c>
      <c r="E809" s="262"/>
      <c r="F809" s="331" t="n">
        <v>0.35</v>
      </c>
      <c r="G809" s="333" t="n">
        <v>617.12</v>
      </c>
      <c r="H809" s="333" t="n">
        <f aca="false">A809*G809*(1-H806/100)</f>
        <v>617.12</v>
      </c>
      <c r="I809" s="334" t="n">
        <v>308.56</v>
      </c>
      <c r="J809" s="334" t="n">
        <f aca="false">(A809*I809)/J806*K806</f>
        <v>288.26</v>
      </c>
      <c r="K809" s="335" t="n">
        <f aca="false">H809-J809</f>
        <v>328.86</v>
      </c>
      <c r="L809" s="330"/>
      <c r="M809" s="262"/>
      <c r="N809" s="262" t="n">
        <v>308.56</v>
      </c>
      <c r="O809" s="262" t="n">
        <v>2.8</v>
      </c>
      <c r="P809" s="262" t="n">
        <v>800</v>
      </c>
      <c r="Q809" s="262" t="n">
        <v>617.12</v>
      </c>
      <c r="R809" s="331" t="n">
        <f aca="false">A809*F809</f>
        <v>0.35</v>
      </c>
    </row>
    <row r="810" s="1" customFormat="true" ht="12.75" hidden="false" customHeight="false" outlineLevel="0" collapsed="false">
      <c r="A810" s="262" t="n">
        <v>4</v>
      </c>
      <c r="B810" s="332" t="s">
        <v>2808</v>
      </c>
      <c r="C810" s="332" t="s">
        <v>1550</v>
      </c>
      <c r="D810" s="332" t="s">
        <v>2809</v>
      </c>
      <c r="E810" s="262"/>
      <c r="F810" s="331" t="n">
        <v>0.33</v>
      </c>
      <c r="G810" s="333" t="n">
        <v>603.9036</v>
      </c>
      <c r="H810" s="333" t="n">
        <f aca="false">A810*G810*(1-H806/100)</f>
        <v>2415.6144</v>
      </c>
      <c r="I810" s="334" t="n">
        <v>447.336</v>
      </c>
      <c r="J810" s="334" t="n">
        <f aca="false">(A810*I810)/J806*K806</f>
        <v>1671.624</v>
      </c>
      <c r="K810" s="335" t="n">
        <f aca="false">H810-J810</f>
        <v>743.9904</v>
      </c>
      <c r="L810" s="330"/>
      <c r="M810" s="262"/>
      <c r="N810" s="262" t="n">
        <v>447.336</v>
      </c>
      <c r="O810" s="262" t="n">
        <v>4.36</v>
      </c>
      <c r="P810" s="262" t="n">
        <v>670</v>
      </c>
      <c r="Q810" s="262" t="n">
        <v>603.9036</v>
      </c>
      <c r="R810" s="331" t="n">
        <f aca="false">A810*F810</f>
        <v>1.32</v>
      </c>
    </row>
    <row r="811" s="1" customFormat="true" ht="12.75" hidden="false" customHeight="false" outlineLevel="0" collapsed="false">
      <c r="A811" s="262" t="n">
        <v>8</v>
      </c>
      <c r="B811" s="332" t="s">
        <v>2810</v>
      </c>
      <c r="C811" s="332" t="s">
        <v>1550</v>
      </c>
      <c r="D811" s="332" t="s">
        <v>2811</v>
      </c>
      <c r="E811" s="262"/>
      <c r="F811" s="331" t="n">
        <v>0.48</v>
      </c>
      <c r="G811" s="333" t="n">
        <v>714.7116</v>
      </c>
      <c r="H811" s="333" t="n">
        <f aca="false">A811*G811*(1-H806/100)</f>
        <v>5717.6928</v>
      </c>
      <c r="I811" s="334" t="n">
        <v>529.416</v>
      </c>
      <c r="J811" s="334" t="n">
        <f aca="false">(A811*I811)/J806*K806</f>
        <v>3956.688</v>
      </c>
      <c r="K811" s="335" t="n">
        <f aca="false">H811-J811</f>
        <v>1761.0048</v>
      </c>
      <c r="L811" s="330"/>
      <c r="M811" s="262"/>
      <c r="N811" s="262" t="n">
        <v>529.416</v>
      </c>
      <c r="O811" s="262" t="n">
        <v>5.16</v>
      </c>
      <c r="P811" s="262" t="n">
        <v>790</v>
      </c>
      <c r="Q811" s="262" t="n">
        <v>714.7116</v>
      </c>
      <c r="R811" s="331" t="n">
        <f aca="false">A811*F811</f>
        <v>3.84</v>
      </c>
    </row>
    <row r="812" s="1" customFormat="true" ht="12.75" hidden="false" customHeight="false" outlineLevel="0" collapsed="false">
      <c r="A812" s="262" t="n">
        <v>10</v>
      </c>
      <c r="B812" s="332" t="s">
        <v>6500</v>
      </c>
      <c r="C812" s="332" t="s">
        <v>6501</v>
      </c>
      <c r="D812" s="332" t="s">
        <v>6502</v>
      </c>
      <c r="E812" s="262"/>
      <c r="F812" s="331" t="n">
        <v>0.82</v>
      </c>
      <c r="G812" s="333" t="n">
        <v>1231.3539</v>
      </c>
      <c r="H812" s="333" t="n">
        <f aca="false">A812*G812*(1-H806/100)</f>
        <v>12313.539</v>
      </c>
      <c r="I812" s="334" t="n">
        <v>912.114</v>
      </c>
      <c r="J812" s="334" t="n">
        <f aca="false">(A812*I812)/J806*K806</f>
        <v>8521.065</v>
      </c>
      <c r="K812" s="335" t="n">
        <f aca="false">H812-J812</f>
        <v>3792.474</v>
      </c>
      <c r="L812" s="330"/>
      <c r="M812" s="262"/>
      <c r="N812" s="262" t="n">
        <v>912.114</v>
      </c>
      <c r="O812" s="262" t="n">
        <v>8.89</v>
      </c>
      <c r="P812" s="262" t="n">
        <v>1370</v>
      </c>
      <c r="Q812" s="262" t="n">
        <v>1231.3539</v>
      </c>
      <c r="R812" s="331" t="n">
        <f aca="false">A812*F812</f>
        <v>8.2</v>
      </c>
    </row>
    <row r="813" s="1" customFormat="true" ht="12.75" hidden="false" customHeight="false" outlineLevel="0" collapsed="false">
      <c r="A813" s="262" t="n">
        <v>10</v>
      </c>
      <c r="B813" s="332" t="s">
        <v>4661</v>
      </c>
      <c r="C813" s="332" t="s">
        <v>1550</v>
      </c>
      <c r="D813" s="332" t="s">
        <v>2668</v>
      </c>
      <c r="E813" s="262"/>
      <c r="F813" s="331" t="n">
        <v>1</v>
      </c>
      <c r="G813" s="333" t="n">
        <v>826.9047</v>
      </c>
      <c r="H813" s="333" t="n">
        <f aca="false">A813*G813*(1-H806/100)</f>
        <v>8269.047</v>
      </c>
      <c r="I813" s="334" t="n">
        <v>612.522</v>
      </c>
      <c r="J813" s="334" t="n">
        <f aca="false">(A813*I813)/J806*K806</f>
        <v>5722.245</v>
      </c>
      <c r="K813" s="335" t="n">
        <f aca="false">H813-J813</f>
        <v>2546.802</v>
      </c>
      <c r="L813" s="330"/>
      <c r="M813" s="262"/>
      <c r="N813" s="262" t="n">
        <v>612.522</v>
      </c>
      <c r="O813" s="262" t="n">
        <v>5.97</v>
      </c>
      <c r="P813" s="262" t="n">
        <v>1040</v>
      </c>
      <c r="Q813" s="262" t="n">
        <v>826.9047</v>
      </c>
      <c r="R813" s="331" t="n">
        <f aca="false">A813*F813</f>
        <v>10</v>
      </c>
    </row>
    <row r="814" s="1" customFormat="true" ht="12.75" hidden="false" customHeight="false" outlineLevel="0" collapsed="false">
      <c r="A814" s="262" t="n">
        <v>2</v>
      </c>
      <c r="B814" s="332" t="s">
        <v>6503</v>
      </c>
      <c r="C814" s="332" t="s">
        <v>2696</v>
      </c>
      <c r="D814" s="332" t="s">
        <v>6504</v>
      </c>
      <c r="E814" s="262"/>
      <c r="F814" s="331" t="n">
        <v>1.4</v>
      </c>
      <c r="G814" s="333" t="n">
        <v>2080.4202</v>
      </c>
      <c r="H814" s="333" t="n">
        <f aca="false">A814*G814*(1-H806/100)</f>
        <v>4160.8404</v>
      </c>
      <c r="I814" s="334" t="n">
        <v>1541.052</v>
      </c>
      <c r="J814" s="334" t="n">
        <f aca="false">(A814*I814)/J806*K806</f>
        <v>2879.334</v>
      </c>
      <c r="K814" s="335" t="n">
        <f aca="false">H814-J814</f>
        <v>1281.5064</v>
      </c>
      <c r="L814" s="330"/>
      <c r="M814" s="262"/>
      <c r="N814" s="262" t="n">
        <v>1541.052</v>
      </c>
      <c r="O814" s="262" t="n">
        <v>15.02</v>
      </c>
      <c r="P814" s="262" t="n">
        <v>2310</v>
      </c>
      <c r="Q814" s="262" t="n">
        <v>2080.4202</v>
      </c>
      <c r="R814" s="331" t="n">
        <f aca="false">A814*F814</f>
        <v>2.8</v>
      </c>
    </row>
    <row r="815" s="1" customFormat="true" ht="12.75" hidden="false" customHeight="false" outlineLevel="0" collapsed="false">
      <c r="A815" s="262" t="n">
        <v>5</v>
      </c>
      <c r="B815" s="332" t="s">
        <v>3295</v>
      </c>
      <c r="C815" s="332" t="s">
        <v>1894</v>
      </c>
      <c r="D815" s="332" t="s">
        <v>3296</v>
      </c>
      <c r="E815" s="262"/>
      <c r="F815" s="331"/>
      <c r="G815" s="333" t="n">
        <v>2314.2</v>
      </c>
      <c r="H815" s="333" t="n">
        <f aca="false">A815*G815*(1-H806/100)</f>
        <v>11571</v>
      </c>
      <c r="I815" s="334" t="n">
        <v>1157.1</v>
      </c>
      <c r="J815" s="334" t="n">
        <f aca="false">(A815*I815)/J806*K806</f>
        <v>5404.875</v>
      </c>
      <c r="K815" s="335" t="n">
        <f aca="false">H815-J815</f>
        <v>6166.125</v>
      </c>
      <c r="L815" s="330"/>
      <c r="M815" s="262"/>
      <c r="N815" s="262" t="n">
        <v>1157.1</v>
      </c>
      <c r="O815" s="262" t="n">
        <v>10.5</v>
      </c>
      <c r="P815" s="262" t="n">
        <v>2890</v>
      </c>
      <c r="Q815" s="262" t="n">
        <v>2314.2</v>
      </c>
      <c r="R815" s="331" t="n">
        <f aca="false">A815*F815</f>
        <v>0</v>
      </c>
    </row>
    <row r="816" s="1" customFormat="true" ht="12.75" hidden="false" customHeight="false" outlineLevel="0" collapsed="false">
      <c r="A816" s="262" t="n">
        <v>2</v>
      </c>
      <c r="B816" s="332" t="s">
        <v>3297</v>
      </c>
      <c r="C816" s="332" t="s">
        <v>1894</v>
      </c>
      <c r="D816" s="332" t="s">
        <v>3298</v>
      </c>
      <c r="E816" s="262"/>
      <c r="F816" s="331" t="n">
        <v>6</v>
      </c>
      <c r="G816" s="333" t="n">
        <v>2534.6</v>
      </c>
      <c r="H816" s="333" t="n">
        <f aca="false">A816*G816*(1-H806/100)</f>
        <v>5069.2</v>
      </c>
      <c r="I816" s="334" t="n">
        <v>1267.3</v>
      </c>
      <c r="J816" s="334" t="n">
        <f aca="false">(A816*I816)/J806*K806</f>
        <v>2367.85</v>
      </c>
      <c r="K816" s="335" t="n">
        <f aca="false">H816-J816</f>
        <v>2701.35</v>
      </c>
      <c r="L816" s="330"/>
      <c r="M816" s="262"/>
      <c r="N816" s="262" t="n">
        <v>1267.3</v>
      </c>
      <c r="O816" s="262" t="n">
        <v>11.5</v>
      </c>
      <c r="P816" s="262" t="n">
        <v>3170</v>
      </c>
      <c r="Q816" s="262" t="n">
        <v>2534.6</v>
      </c>
      <c r="R816" s="331" t="n">
        <f aca="false">A816*F816</f>
        <v>12</v>
      </c>
    </row>
    <row r="817" s="1" customFormat="true" ht="12.75" hidden="false" customHeight="false" outlineLevel="0" collapsed="false">
      <c r="A817" s="262" t="n">
        <v>3</v>
      </c>
      <c r="B817" s="332" t="s">
        <v>3299</v>
      </c>
      <c r="C817" s="332" t="s">
        <v>1894</v>
      </c>
      <c r="D817" s="332" t="s">
        <v>3300</v>
      </c>
      <c r="E817" s="262"/>
      <c r="F817" s="331"/>
      <c r="G817" s="333" t="n">
        <v>2362.688</v>
      </c>
      <c r="H817" s="333" t="n">
        <f aca="false">A817*G817*(1-H806/100)</f>
        <v>7088.064</v>
      </c>
      <c r="I817" s="334" t="n">
        <v>1476.68</v>
      </c>
      <c r="J817" s="334" t="n">
        <f aca="false">(A817*I817)/J806*K806</f>
        <v>4138.59</v>
      </c>
      <c r="K817" s="335" t="n">
        <f aca="false">H817-J817</f>
        <v>2949.474</v>
      </c>
      <c r="L817" s="330"/>
      <c r="M817" s="262"/>
      <c r="N817" s="262" t="n">
        <v>1476.68</v>
      </c>
      <c r="O817" s="262" t="n">
        <v>13.4</v>
      </c>
      <c r="P817" s="262" t="n">
        <v>2950</v>
      </c>
      <c r="Q817" s="262" t="n">
        <v>2362.688</v>
      </c>
      <c r="R817" s="331" t="n">
        <f aca="false">A817*F817</f>
        <v>0</v>
      </c>
    </row>
    <row r="818" s="1" customFormat="true" ht="12.75" hidden="false" customHeight="false" outlineLevel="0" collapsed="false">
      <c r="A818" s="262" t="n">
        <v>4</v>
      </c>
      <c r="B818" s="332" t="s">
        <v>6505</v>
      </c>
      <c r="C818" s="332" t="s">
        <v>1894</v>
      </c>
      <c r="D818" s="332" t="s">
        <v>6506</v>
      </c>
      <c r="E818" s="262"/>
      <c r="F818" s="331" t="n">
        <v>9.2</v>
      </c>
      <c r="G818" s="333" t="n">
        <v>2732.96</v>
      </c>
      <c r="H818" s="333" t="n">
        <f aca="false">A818*G818*(1-H806/100)</f>
        <v>10931.84</v>
      </c>
      <c r="I818" s="334" t="n">
        <v>1708.1</v>
      </c>
      <c r="J818" s="334" t="n">
        <f aca="false">(A818*I818)/J806*K806</f>
        <v>6382.9</v>
      </c>
      <c r="K818" s="335" t="n">
        <f aca="false">H818-J818</f>
        <v>4548.94</v>
      </c>
      <c r="L818" s="330"/>
      <c r="M818" s="262"/>
      <c r="N818" s="262" t="n">
        <v>1708.1</v>
      </c>
      <c r="O818" s="262" t="n">
        <v>15.5</v>
      </c>
      <c r="P818" s="262" t="n">
        <v>3420</v>
      </c>
      <c r="Q818" s="262" t="n">
        <v>2732.96</v>
      </c>
      <c r="R818" s="331" t="n">
        <f aca="false">A818*F818</f>
        <v>36.8</v>
      </c>
    </row>
    <row r="819" s="1" customFormat="true" ht="12.75" hidden="false" customHeight="false" outlineLevel="0" collapsed="false">
      <c r="A819" s="262" t="n">
        <v>20</v>
      </c>
      <c r="B819" s="332" t="s">
        <v>1682</v>
      </c>
      <c r="C819" s="332" t="s">
        <v>1680</v>
      </c>
      <c r="D819" s="332" t="s">
        <v>1683</v>
      </c>
      <c r="E819" s="262"/>
      <c r="F819" s="331" t="n">
        <v>0.025</v>
      </c>
      <c r="G819" s="333" t="n">
        <v>137.1249</v>
      </c>
      <c r="H819" s="333" t="n">
        <f aca="false">A819*G819*(1-H806/100)</f>
        <v>2742.498</v>
      </c>
      <c r="I819" s="334" t="n">
        <v>101.574</v>
      </c>
      <c r="J819" s="334" t="n">
        <f aca="false">(A819*I819)/J806*K806</f>
        <v>1897.83</v>
      </c>
      <c r="K819" s="335" t="n">
        <f aca="false">H819-J819</f>
        <v>844.668</v>
      </c>
      <c r="L819" s="330"/>
      <c r="M819" s="262"/>
      <c r="N819" s="262" t="n">
        <v>101.574</v>
      </c>
      <c r="O819" s="262" t="n">
        <v>0.99</v>
      </c>
      <c r="P819" s="262" t="n">
        <v>150</v>
      </c>
      <c r="Q819" s="262" t="n">
        <v>137.1249</v>
      </c>
      <c r="R819" s="331" t="n">
        <f aca="false">A819*F819</f>
        <v>0.5</v>
      </c>
    </row>
    <row r="820" s="1" customFormat="true" ht="12.75" hidden="false" customHeight="false" outlineLevel="0" collapsed="false">
      <c r="A820" s="262" t="n">
        <v>20</v>
      </c>
      <c r="B820" s="332" t="s">
        <v>6489</v>
      </c>
      <c r="C820" s="332" t="s">
        <v>1680</v>
      </c>
      <c r="D820" s="332" t="s">
        <v>6490</v>
      </c>
      <c r="E820" s="262"/>
      <c r="F820" s="331" t="n">
        <v>0.05</v>
      </c>
      <c r="G820" s="333" t="n">
        <v>174.5226</v>
      </c>
      <c r="H820" s="333" t="n">
        <f aca="false">A820*G820*(1-H806/100)</f>
        <v>3490.452</v>
      </c>
      <c r="I820" s="334" t="n">
        <v>129.276</v>
      </c>
      <c r="J820" s="334" t="n">
        <f aca="false">(A820*I820)/J806*K806</f>
        <v>2415.42</v>
      </c>
      <c r="K820" s="335" t="n">
        <f aca="false">H820-J820</f>
        <v>1075.032</v>
      </c>
      <c r="L820" s="330"/>
      <c r="M820" s="262"/>
      <c r="N820" s="262" t="n">
        <v>129.276</v>
      </c>
      <c r="O820" s="262" t="n">
        <v>1.26</v>
      </c>
      <c r="P820" s="262" t="n">
        <v>190</v>
      </c>
      <c r="Q820" s="262" t="n">
        <v>174.5226</v>
      </c>
      <c r="R820" s="331" t="n">
        <f aca="false">A820*F820</f>
        <v>1</v>
      </c>
    </row>
    <row r="821" s="1" customFormat="true" ht="12.75" hidden="false" customHeight="false" outlineLevel="0" collapsed="false">
      <c r="A821" s="262" t="n">
        <v>20</v>
      </c>
      <c r="B821" s="332" t="s">
        <v>3553</v>
      </c>
      <c r="C821" s="332" t="s">
        <v>1907</v>
      </c>
      <c r="D821" s="332" t="s">
        <v>3554</v>
      </c>
      <c r="E821" s="262"/>
      <c r="F821" s="331" t="n">
        <v>0.02</v>
      </c>
      <c r="G821" s="333" t="n">
        <v>174.5226</v>
      </c>
      <c r="H821" s="333" t="n">
        <f aca="false">A821*G821*(1-H806/100)</f>
        <v>3490.452</v>
      </c>
      <c r="I821" s="334" t="n">
        <v>129.276</v>
      </c>
      <c r="J821" s="334" t="n">
        <f aca="false">(A821*I821)/J806*K806</f>
        <v>2415.42</v>
      </c>
      <c r="K821" s="335" t="n">
        <f aca="false">H821-J821</f>
        <v>1075.032</v>
      </c>
      <c r="L821" s="330"/>
      <c r="M821" s="262"/>
      <c r="N821" s="262" t="n">
        <v>129.276</v>
      </c>
      <c r="O821" s="262" t="n">
        <v>1.26</v>
      </c>
      <c r="P821" s="262" t="n">
        <v>190</v>
      </c>
      <c r="Q821" s="262" t="n">
        <v>174.5226</v>
      </c>
      <c r="R821" s="331" t="n">
        <f aca="false">A821*F821</f>
        <v>0.4</v>
      </c>
    </row>
    <row r="822" s="1" customFormat="true" ht="12.75" hidden="false" customHeight="false" outlineLevel="0" collapsed="false">
      <c r="A822" s="262" t="n">
        <v>10</v>
      </c>
      <c r="B822" s="332" t="s">
        <v>5304</v>
      </c>
      <c r="C822" s="332" t="s">
        <v>1907</v>
      </c>
      <c r="D822" s="332" t="s">
        <v>5305</v>
      </c>
      <c r="E822" s="262"/>
      <c r="F822" s="331" t="n">
        <v>0.05</v>
      </c>
      <c r="G822" s="333" t="n">
        <v>166.212</v>
      </c>
      <c r="H822" s="333" t="n">
        <f aca="false">A822*G822*(1-H806/100)</f>
        <v>1662.12</v>
      </c>
      <c r="I822" s="334" t="n">
        <v>123.12</v>
      </c>
      <c r="J822" s="334" t="n">
        <f aca="false">(A822*I822)/J806*K806</f>
        <v>1150.2</v>
      </c>
      <c r="K822" s="335" t="n">
        <f aca="false">H822-J822</f>
        <v>511.92</v>
      </c>
      <c r="L822" s="330"/>
      <c r="M822" s="262"/>
      <c r="N822" s="262" t="n">
        <v>123.12</v>
      </c>
      <c r="O822" s="262" t="n">
        <v>1.2</v>
      </c>
      <c r="P822" s="262" t="n">
        <v>180</v>
      </c>
      <c r="Q822" s="262" t="n">
        <v>166.212</v>
      </c>
      <c r="R822" s="331" t="n">
        <f aca="false">A822*F822</f>
        <v>0.5</v>
      </c>
    </row>
    <row r="823" s="1" customFormat="true" ht="12.75" hidden="false" customHeight="false" outlineLevel="0" collapsed="false">
      <c r="A823" s="262" t="n">
        <v>20</v>
      </c>
      <c r="B823" s="332" t="s">
        <v>6370</v>
      </c>
      <c r="C823" s="332" t="s">
        <v>1680</v>
      </c>
      <c r="D823" s="332" t="s">
        <v>3593</v>
      </c>
      <c r="E823" s="262"/>
      <c r="F823" s="331" t="n">
        <v>0.04</v>
      </c>
      <c r="G823" s="333" t="n">
        <v>214.6905</v>
      </c>
      <c r="H823" s="333" t="n">
        <f aca="false">A823*G823*(1-H806/100)</f>
        <v>4293.81</v>
      </c>
      <c r="I823" s="334" t="n">
        <v>159.03</v>
      </c>
      <c r="J823" s="334" t="n">
        <f aca="false">(A823*I823)/J806*K806</f>
        <v>2971.35</v>
      </c>
      <c r="K823" s="335" t="n">
        <f aca="false">H823-J823</f>
        <v>1322.46</v>
      </c>
      <c r="L823" s="330"/>
      <c r="M823" s="262"/>
      <c r="N823" s="262" t="n">
        <v>159.03</v>
      </c>
      <c r="O823" s="262" t="n">
        <v>1.55</v>
      </c>
      <c r="P823" s="262" t="n">
        <v>240</v>
      </c>
      <c r="Q823" s="262" t="n">
        <v>214.6905</v>
      </c>
      <c r="R823" s="331" t="n">
        <f aca="false">A823*F823</f>
        <v>0.8</v>
      </c>
    </row>
    <row r="824" s="1" customFormat="true" ht="12.75" hidden="false" customHeight="false" outlineLevel="0" collapsed="false">
      <c r="A824" s="262" t="n">
        <v>20</v>
      </c>
      <c r="B824" s="332" t="s">
        <v>3802</v>
      </c>
      <c r="C824" s="332" t="s">
        <v>1907</v>
      </c>
      <c r="D824" s="332" t="s">
        <v>6507</v>
      </c>
      <c r="E824" s="262"/>
      <c r="F824" s="331" t="n">
        <v>0.045</v>
      </c>
      <c r="G824" s="333" t="n">
        <v>207.765</v>
      </c>
      <c r="H824" s="333" t="n">
        <f aca="false">A824*G824*(1-H806/100)</f>
        <v>4155.3</v>
      </c>
      <c r="I824" s="334" t="n">
        <v>153.9</v>
      </c>
      <c r="J824" s="334" t="n">
        <f aca="false">(A824*I824)/J806*K806</f>
        <v>2875.5</v>
      </c>
      <c r="K824" s="335" t="n">
        <f aca="false">H824-J824</f>
        <v>1279.8</v>
      </c>
      <c r="L824" s="330"/>
      <c r="M824" s="262"/>
      <c r="N824" s="262" t="n">
        <v>153.9</v>
      </c>
      <c r="O824" s="262" t="n">
        <v>1.5</v>
      </c>
      <c r="P824" s="262" t="n">
        <v>230</v>
      </c>
      <c r="Q824" s="262" t="n">
        <v>207.765</v>
      </c>
      <c r="R824" s="331" t="n">
        <f aca="false">A824*F824</f>
        <v>0.9</v>
      </c>
    </row>
    <row r="825" s="1" customFormat="true" ht="12.75" hidden="false" customHeight="false" outlineLevel="0" collapsed="false">
      <c r="A825" s="262" t="n">
        <v>2</v>
      </c>
      <c r="B825" s="332" t="s">
        <v>6508</v>
      </c>
      <c r="C825" s="332" t="s">
        <v>1680</v>
      </c>
      <c r="D825" s="332" t="s">
        <v>6509</v>
      </c>
      <c r="E825" s="262"/>
      <c r="F825" s="331" t="n">
        <v>0.038</v>
      </c>
      <c r="G825" s="333" t="n">
        <v>191.1438</v>
      </c>
      <c r="H825" s="333" t="n">
        <f aca="false">A825*G825*(1-H806/100)</f>
        <v>382.2876</v>
      </c>
      <c r="I825" s="334" t="n">
        <v>141.588</v>
      </c>
      <c r="J825" s="334" t="n">
        <f aca="false">(A825*I825)/J806*K806</f>
        <v>264.546</v>
      </c>
      <c r="K825" s="335" t="n">
        <f aca="false">H825-J825</f>
        <v>117.7416</v>
      </c>
      <c r="L825" s="330"/>
      <c r="M825" s="262"/>
      <c r="N825" s="262" t="n">
        <v>141.588</v>
      </c>
      <c r="O825" s="262" t="n">
        <v>1.38</v>
      </c>
      <c r="P825" s="262" t="n">
        <v>210</v>
      </c>
      <c r="Q825" s="262" t="n">
        <v>191.1438</v>
      </c>
      <c r="R825" s="331" t="n">
        <f aca="false">A825*F825</f>
        <v>0.076</v>
      </c>
    </row>
    <row r="826" s="1" customFormat="true" ht="12.75" hidden="false" customHeight="false" outlineLevel="0" collapsed="false">
      <c r="A826" s="262" t="n">
        <v>2</v>
      </c>
      <c r="B826" s="332" t="s">
        <v>2828</v>
      </c>
      <c r="C826" s="332" t="s">
        <v>1553</v>
      </c>
      <c r="D826" s="332" t="s">
        <v>2829</v>
      </c>
      <c r="E826" s="262"/>
      <c r="F826" s="331" t="n">
        <v>3.4</v>
      </c>
      <c r="G826" s="333" t="n">
        <v>1843</v>
      </c>
      <c r="H826" s="333" t="n">
        <f aca="false">A826*G826*(1-H806/100)</f>
        <v>3686</v>
      </c>
      <c r="I826" s="334" t="n">
        <v>1288.656</v>
      </c>
      <c r="J826" s="334" t="n">
        <f aca="false">(A826*I826)/J806*K806</f>
        <v>2407.752</v>
      </c>
      <c r="K826" s="335" t="n">
        <f aca="false">H826-J826</f>
        <v>1278.248</v>
      </c>
      <c r="L826" s="330"/>
      <c r="M826" s="262"/>
      <c r="N826" s="262" t="n">
        <v>1288.656</v>
      </c>
      <c r="O826" s="262" t="n">
        <v>12.56</v>
      </c>
      <c r="P826" s="262" t="n">
        <v>2320</v>
      </c>
      <c r="Q826" s="262" t="n">
        <v>1843</v>
      </c>
      <c r="R826" s="331" t="n">
        <f aca="false">A826*F826</f>
        <v>6.8</v>
      </c>
    </row>
    <row r="827" s="1" customFormat="true" ht="12.75" hidden="false" customHeight="false" outlineLevel="0" collapsed="false">
      <c r="A827" s="262" t="n">
        <v>2</v>
      </c>
      <c r="B827" s="332" t="s">
        <v>2830</v>
      </c>
      <c r="C827" s="332" t="s">
        <v>2598</v>
      </c>
      <c r="D827" s="332" t="s">
        <v>6510</v>
      </c>
      <c r="E827" s="262"/>
      <c r="F827" s="331" t="n">
        <v>1.67</v>
      </c>
      <c r="G827" s="333" t="n">
        <v>623</v>
      </c>
      <c r="H827" s="333" t="n">
        <f aca="false">A827*G827*(1-H806/100)</f>
        <v>1246</v>
      </c>
      <c r="I827" s="334" t="n">
        <v>461.7</v>
      </c>
      <c r="J827" s="334" t="n">
        <f aca="false">(A827*I827)/J806*K806</f>
        <v>862.65</v>
      </c>
      <c r="K827" s="335" t="n">
        <f aca="false">H827-J827</f>
        <v>383.35</v>
      </c>
      <c r="L827" s="330"/>
      <c r="M827" s="262"/>
      <c r="N827" s="262" t="n">
        <v>461.7</v>
      </c>
      <c r="O827" s="262" t="n">
        <v>4.5</v>
      </c>
      <c r="P827" s="262" t="n">
        <v>923.4</v>
      </c>
      <c r="Q827" s="262" t="n">
        <v>623</v>
      </c>
      <c r="R827" s="331" t="n">
        <f aca="false">A827*F827</f>
        <v>3.34</v>
      </c>
    </row>
    <row r="828" s="1" customFormat="true" ht="12.75" hidden="false" customHeight="false" outlineLevel="0" collapsed="false">
      <c r="A828" s="262" t="n">
        <v>6</v>
      </c>
      <c r="B828" s="332" t="s">
        <v>3187</v>
      </c>
      <c r="C828" s="332" t="s">
        <v>1556</v>
      </c>
      <c r="D828" s="332" t="s">
        <v>6511</v>
      </c>
      <c r="E828" s="262"/>
      <c r="F828" s="331" t="n">
        <v>1.81</v>
      </c>
      <c r="G828" s="333" t="n">
        <v>650</v>
      </c>
      <c r="H828" s="333" t="n">
        <f aca="false">A828*G828*(1-H806/100)</f>
        <v>3900</v>
      </c>
      <c r="I828" s="334" t="n">
        <v>481.194</v>
      </c>
      <c r="J828" s="334" t="n">
        <f aca="false">(A828*I828)/J806*K806</f>
        <v>2697.219</v>
      </c>
      <c r="K828" s="335" t="n">
        <f aca="false">H828-J828</f>
        <v>1202.781</v>
      </c>
      <c r="L828" s="330"/>
      <c r="M828" s="262"/>
      <c r="N828" s="262" t="n">
        <v>481.194</v>
      </c>
      <c r="O828" s="262" t="n">
        <v>4.69</v>
      </c>
      <c r="P828" s="262" t="n">
        <v>962.388</v>
      </c>
      <c r="Q828" s="262" t="n">
        <v>650</v>
      </c>
      <c r="R828" s="331" t="n">
        <f aca="false">A828*F828</f>
        <v>10.86</v>
      </c>
    </row>
    <row r="829" s="1" customFormat="true" ht="12.75" hidden="false" customHeight="false" outlineLevel="0" collapsed="false">
      <c r="A829" s="262" t="n">
        <v>12</v>
      </c>
      <c r="B829" s="332" t="s">
        <v>3680</v>
      </c>
      <c r="C829" s="332" t="s">
        <v>2520</v>
      </c>
      <c r="D829" s="332" t="s">
        <v>6512</v>
      </c>
      <c r="E829" s="262"/>
      <c r="F829" s="331"/>
      <c r="G829" s="333" t="n">
        <v>184</v>
      </c>
      <c r="H829" s="333" t="n">
        <f aca="false">A829*G829*(1-H806/100)</f>
        <v>2208</v>
      </c>
      <c r="I829" s="334" t="n">
        <v>136.458</v>
      </c>
      <c r="J829" s="334" t="n">
        <f aca="false">(A829*I829)/J806*K806</f>
        <v>1529.766</v>
      </c>
      <c r="K829" s="335" t="n">
        <f aca="false">H829-J829</f>
        <v>678.234</v>
      </c>
      <c r="L829" s="330"/>
      <c r="M829" s="262"/>
      <c r="N829" s="262" t="n">
        <v>136.458</v>
      </c>
      <c r="O829" s="262" t="n">
        <v>1.33</v>
      </c>
      <c r="P829" s="262" t="n">
        <v>313.8534</v>
      </c>
      <c r="Q829" s="262" t="n">
        <v>184</v>
      </c>
      <c r="R829" s="331" t="n">
        <f aca="false">A829*F829</f>
        <v>0</v>
      </c>
    </row>
    <row r="830" s="1" customFormat="true" ht="12.75" hidden="false" customHeight="false" outlineLevel="0" collapsed="false">
      <c r="A830" s="262" t="n">
        <v>3</v>
      </c>
      <c r="B830" s="332" t="s">
        <v>6513</v>
      </c>
      <c r="C830" s="332" t="s">
        <v>2598</v>
      </c>
      <c r="D830" s="332" t="s">
        <v>1560</v>
      </c>
      <c r="E830" s="262"/>
      <c r="F830" s="331" t="n">
        <v>0.69</v>
      </c>
      <c r="G830" s="333" t="n">
        <v>547</v>
      </c>
      <c r="H830" s="333" t="n">
        <f aca="false">A830*G830*(1-H806/100)</f>
        <v>1641</v>
      </c>
      <c r="I830" s="334" t="n">
        <v>420.66</v>
      </c>
      <c r="J830" s="334" t="n">
        <f aca="false">(A830*I830)/J806*K806</f>
        <v>1178.955</v>
      </c>
      <c r="K830" s="335" t="n">
        <f aca="false">H830-J830</f>
        <v>462.045</v>
      </c>
      <c r="L830" s="330"/>
      <c r="M830" s="262"/>
      <c r="N830" s="262" t="n">
        <v>420.66</v>
      </c>
      <c r="O830" s="262" t="n">
        <v>4.1</v>
      </c>
      <c r="P830" s="262" t="n">
        <v>841.32</v>
      </c>
      <c r="Q830" s="262" t="n">
        <v>547</v>
      </c>
      <c r="R830" s="331" t="n">
        <f aca="false">A830*F830</f>
        <v>2.07</v>
      </c>
    </row>
    <row r="831" s="1" customFormat="true" ht="12.75" hidden="false" customHeight="false" outlineLevel="0" collapsed="false">
      <c r="A831" s="262" t="n">
        <v>2</v>
      </c>
      <c r="B831" s="332" t="s">
        <v>6514</v>
      </c>
      <c r="C831" s="332" t="s">
        <v>1843</v>
      </c>
      <c r="D831" s="332" t="s">
        <v>1864</v>
      </c>
      <c r="E831" s="262"/>
      <c r="F831" s="331"/>
      <c r="G831" s="333" t="n">
        <v>560</v>
      </c>
      <c r="H831" s="333" t="n">
        <f aca="false">A831*G831*(1-H806/100)</f>
        <v>1120</v>
      </c>
      <c r="I831" s="334" t="n">
        <v>430.92</v>
      </c>
      <c r="J831" s="334" t="n">
        <f aca="false">(A831*I831)/J806*K806</f>
        <v>805.14</v>
      </c>
      <c r="K831" s="335" t="n">
        <f aca="false">H831-J831</f>
        <v>314.86</v>
      </c>
      <c r="L831" s="330"/>
      <c r="M831" s="262"/>
      <c r="N831" s="262" t="n">
        <v>430.92</v>
      </c>
      <c r="O831" s="262" t="n">
        <v>4.2</v>
      </c>
      <c r="P831" s="262" t="n">
        <v>861.84</v>
      </c>
      <c r="Q831" s="262" t="n">
        <v>560</v>
      </c>
      <c r="R831" s="331" t="n">
        <f aca="false">A831*F831</f>
        <v>0</v>
      </c>
    </row>
    <row r="832" s="1" customFormat="true" ht="12.75" hidden="false" customHeight="false" outlineLevel="0" collapsed="false">
      <c r="A832" s="262" t="n">
        <v>2</v>
      </c>
      <c r="B832" s="332" t="s">
        <v>6515</v>
      </c>
      <c r="C832" s="332" t="s">
        <v>1843</v>
      </c>
      <c r="D832" s="332" t="s">
        <v>6516</v>
      </c>
      <c r="E832" s="262"/>
      <c r="F832" s="331"/>
      <c r="G832" s="333" t="n">
        <v>693</v>
      </c>
      <c r="H832" s="333" t="n">
        <f aca="false">A832*G832*(1-H806/100)</f>
        <v>1386</v>
      </c>
      <c r="I832" s="334" t="n">
        <v>513</v>
      </c>
      <c r="J832" s="334" t="n">
        <f aca="false">(A832*I832)/J806*K806</f>
        <v>958.5</v>
      </c>
      <c r="K832" s="335" t="n">
        <f aca="false">H832-J832</f>
        <v>427.5</v>
      </c>
      <c r="L832" s="330"/>
      <c r="M832" s="262"/>
      <c r="N832" s="262" t="n">
        <v>513</v>
      </c>
      <c r="O832" s="262" t="n">
        <v>5</v>
      </c>
      <c r="P832" s="262" t="n">
        <v>1026</v>
      </c>
      <c r="Q832" s="262" t="n">
        <v>693</v>
      </c>
      <c r="R832" s="331" t="n">
        <f aca="false">A832*F832</f>
        <v>0</v>
      </c>
    </row>
    <row r="833" s="1" customFormat="true" ht="12.75" hidden="false" customHeight="false" outlineLevel="0" collapsed="false">
      <c r="A833" s="262" t="n">
        <v>2</v>
      </c>
      <c r="B833" s="332" t="s">
        <v>6438</v>
      </c>
      <c r="C833" s="332" t="s">
        <v>1744</v>
      </c>
      <c r="D833" s="332" t="s">
        <v>4997</v>
      </c>
      <c r="E833" s="262"/>
      <c r="F833" s="331" t="n">
        <v>2.03</v>
      </c>
      <c r="G833" s="333" t="n">
        <v>1453</v>
      </c>
      <c r="H833" s="333" t="n">
        <f aca="false">A833*G833*(1-H806/100)</f>
        <v>2906</v>
      </c>
      <c r="I833" s="334" t="n">
        <v>1117.314</v>
      </c>
      <c r="J833" s="334" t="n">
        <f aca="false">(A833*I833)/J806*K806</f>
        <v>2087.613</v>
      </c>
      <c r="K833" s="335" t="n">
        <f aca="false">H833-J833</f>
        <v>818.387</v>
      </c>
      <c r="L833" s="330"/>
      <c r="M833" s="262"/>
      <c r="N833" s="262" t="n">
        <v>1117.314</v>
      </c>
      <c r="O833" s="262" t="n">
        <v>10.89</v>
      </c>
      <c r="P833" s="262" t="n">
        <v>1899.4338</v>
      </c>
      <c r="Q833" s="262" t="n">
        <v>1453</v>
      </c>
      <c r="R833" s="331" t="n">
        <f aca="false">A833*F833</f>
        <v>4.06</v>
      </c>
    </row>
    <row r="834" s="1" customFormat="true" ht="12.75" hidden="false" customHeight="false" outlineLevel="0" collapsed="false">
      <c r="A834" s="262" t="n">
        <v>2</v>
      </c>
      <c r="B834" s="332" t="s">
        <v>6517</v>
      </c>
      <c r="C834" s="332" t="s">
        <v>2077</v>
      </c>
      <c r="D834" s="332" t="s">
        <v>6518</v>
      </c>
      <c r="E834" s="262"/>
      <c r="F834" s="331" t="n">
        <v>0.75</v>
      </c>
      <c r="G834" s="333" t="n">
        <v>277</v>
      </c>
      <c r="H834" s="333" t="n">
        <f aca="false">A834*G834*(1-H806/100)</f>
        <v>554</v>
      </c>
      <c r="I834" s="334" t="n">
        <v>205.2</v>
      </c>
      <c r="J834" s="334" t="n">
        <f aca="false">(A834*I834)/J806*K806</f>
        <v>383.4</v>
      </c>
      <c r="K834" s="335" t="n">
        <f aca="false">H834-J834</f>
        <v>170.6</v>
      </c>
      <c r="L834" s="330"/>
      <c r="M834" s="262"/>
      <c r="N834" s="262" t="n">
        <v>205.2</v>
      </c>
      <c r="O834" s="262" t="n">
        <v>2</v>
      </c>
      <c r="P834" s="262" t="n">
        <v>410.4</v>
      </c>
      <c r="Q834" s="262" t="n">
        <v>277</v>
      </c>
      <c r="R834" s="331" t="n">
        <f aca="false">A834*F834</f>
        <v>1.5</v>
      </c>
    </row>
    <row r="835" s="1" customFormat="true" ht="12.75" hidden="false" customHeight="false" outlineLevel="0" collapsed="false">
      <c r="A835" s="262" t="n">
        <v>2</v>
      </c>
      <c r="B835" s="332" t="s">
        <v>6519</v>
      </c>
      <c r="C835" s="332" t="s">
        <v>2077</v>
      </c>
      <c r="D835" s="332" t="s">
        <v>6520</v>
      </c>
      <c r="E835" s="262"/>
      <c r="F835" s="331" t="n">
        <v>0.71</v>
      </c>
      <c r="G835" s="333" t="n">
        <v>346</v>
      </c>
      <c r="H835" s="333" t="n">
        <f aca="false">A835*G835*(1-H806/100)</f>
        <v>692</v>
      </c>
      <c r="I835" s="334" t="n">
        <v>256.5</v>
      </c>
      <c r="J835" s="334" t="n">
        <f aca="false">(A835*I835)/J806*K806</f>
        <v>479.25</v>
      </c>
      <c r="K835" s="335" t="n">
        <f aca="false">H835-J835</f>
        <v>212.75</v>
      </c>
      <c r="L835" s="330"/>
      <c r="M835" s="262"/>
      <c r="N835" s="262" t="n">
        <v>256.5</v>
      </c>
      <c r="O835" s="262" t="n">
        <v>2.5</v>
      </c>
      <c r="P835" s="262" t="n">
        <v>513</v>
      </c>
      <c r="Q835" s="262" t="n">
        <v>346</v>
      </c>
      <c r="R835" s="331" t="n">
        <f aca="false">A835*F835</f>
        <v>1.42</v>
      </c>
    </row>
    <row r="836" s="1" customFormat="true" ht="12.75" hidden="false" customHeight="false" outlineLevel="0" collapsed="false">
      <c r="A836" s="262" t="n">
        <v>2</v>
      </c>
      <c r="B836" s="332" t="s">
        <v>6521</v>
      </c>
      <c r="C836" s="332" t="s">
        <v>2077</v>
      </c>
      <c r="D836" s="332" t="s">
        <v>3686</v>
      </c>
      <c r="E836" s="262"/>
      <c r="F836" s="331" t="n">
        <v>0.6</v>
      </c>
      <c r="G836" s="333" t="n">
        <v>346</v>
      </c>
      <c r="H836" s="333" t="n">
        <f aca="false">A836*G836*(1-H806/100)</f>
        <v>692</v>
      </c>
      <c r="I836" s="334" t="n">
        <v>256.5</v>
      </c>
      <c r="J836" s="334" t="n">
        <f aca="false">(A836*I836)/J806*K806</f>
        <v>479.25</v>
      </c>
      <c r="K836" s="335" t="n">
        <f aca="false">H836-J836</f>
        <v>212.75</v>
      </c>
      <c r="L836" s="330"/>
      <c r="M836" s="262"/>
      <c r="N836" s="262" t="n">
        <v>256.5</v>
      </c>
      <c r="O836" s="262" t="n">
        <v>2.5</v>
      </c>
      <c r="P836" s="262" t="n">
        <v>513</v>
      </c>
      <c r="Q836" s="262" t="n">
        <v>346</v>
      </c>
      <c r="R836" s="331" t="n">
        <f aca="false">A836*F836</f>
        <v>1.2</v>
      </c>
    </row>
    <row r="837" s="1" customFormat="true" ht="12.75" hidden="false" customHeight="false" outlineLevel="0" collapsed="false">
      <c r="A837" s="262" t="n">
        <v>4</v>
      </c>
      <c r="B837" s="332" t="s">
        <v>4878</v>
      </c>
      <c r="C837" s="332" t="s">
        <v>1562</v>
      </c>
      <c r="D837" s="332" t="s">
        <v>6522</v>
      </c>
      <c r="E837" s="262"/>
      <c r="F837" s="331" t="n">
        <v>1.03</v>
      </c>
      <c r="G837" s="333" t="n">
        <v>373</v>
      </c>
      <c r="H837" s="333" t="n">
        <f aca="false">A837*G837*(1-H806/100)</f>
        <v>1492</v>
      </c>
      <c r="I837" s="334" t="n">
        <v>287.28</v>
      </c>
      <c r="J837" s="334" t="n">
        <f aca="false">(A837*I837)/J806*K806</f>
        <v>1073.52</v>
      </c>
      <c r="K837" s="335" t="n">
        <f aca="false">H837-J837</f>
        <v>418.48</v>
      </c>
      <c r="L837" s="330"/>
      <c r="M837" s="262"/>
      <c r="N837" s="262" t="n">
        <v>287.28</v>
      </c>
      <c r="O837" s="262" t="n">
        <v>2.8</v>
      </c>
      <c r="P837" s="262" t="n">
        <v>574.56</v>
      </c>
      <c r="Q837" s="262" t="n">
        <v>373</v>
      </c>
      <c r="R837" s="331" t="n">
        <f aca="false">A837*F837</f>
        <v>4.12</v>
      </c>
    </row>
    <row r="838" s="1" customFormat="true" ht="12.75" hidden="false" customHeight="false" outlineLevel="0" collapsed="false">
      <c r="A838" s="262" t="n">
        <v>2</v>
      </c>
      <c r="B838" s="332" t="s">
        <v>1914</v>
      </c>
      <c r="C838" s="332" t="s">
        <v>1565</v>
      </c>
      <c r="D838" s="332" t="s">
        <v>1915</v>
      </c>
      <c r="E838" s="262"/>
      <c r="F838" s="331" t="n">
        <v>1.68</v>
      </c>
      <c r="G838" s="333" t="n">
        <v>1108</v>
      </c>
      <c r="H838" s="333" t="n">
        <f aca="false">A838*G838*(1-H806/100)</f>
        <v>2216</v>
      </c>
      <c r="I838" s="334" t="n">
        <v>820.8</v>
      </c>
      <c r="J838" s="334" t="n">
        <f aca="false">(A838*I838)/J806*K806</f>
        <v>1533.6</v>
      </c>
      <c r="K838" s="335" t="n">
        <f aca="false">H838-J838</f>
        <v>682.4</v>
      </c>
      <c r="L838" s="330"/>
      <c r="M838" s="262"/>
      <c r="N838" s="262" t="n">
        <v>820.8</v>
      </c>
      <c r="O838" s="262" t="n">
        <v>8</v>
      </c>
      <c r="P838" s="262" t="n">
        <v>1354.32</v>
      </c>
      <c r="Q838" s="262" t="n">
        <v>1108</v>
      </c>
      <c r="R838" s="331" t="n">
        <f aca="false">A838*F838</f>
        <v>3.36</v>
      </c>
    </row>
    <row r="839" s="1" customFormat="true" ht="12.75" hidden="false" customHeight="false" outlineLevel="0" collapsed="false">
      <c r="A839" s="262" t="n">
        <v>5</v>
      </c>
      <c r="B839" s="332" t="s">
        <v>4948</v>
      </c>
      <c r="C839" s="332" t="s">
        <v>2603</v>
      </c>
      <c r="D839" s="332" t="s">
        <v>6523</v>
      </c>
      <c r="E839" s="262"/>
      <c r="F839" s="331" t="n">
        <v>1.42</v>
      </c>
      <c r="G839" s="333" t="n">
        <v>1108</v>
      </c>
      <c r="H839" s="333" t="n">
        <f aca="false">A839*G839*(1-H806/100)</f>
        <v>5540</v>
      </c>
      <c r="I839" s="334" t="n">
        <v>820.8</v>
      </c>
      <c r="J839" s="334" t="n">
        <f aca="false">(A839*I839)/J806*K806</f>
        <v>3834</v>
      </c>
      <c r="K839" s="335" t="n">
        <f aca="false">H839-J839</f>
        <v>1706</v>
      </c>
      <c r="L839" s="330"/>
      <c r="M839" s="262"/>
      <c r="N839" s="262" t="n">
        <v>820.8</v>
      </c>
      <c r="O839" s="262" t="n">
        <v>8</v>
      </c>
      <c r="P839" s="262" t="n">
        <v>1354.32</v>
      </c>
      <c r="Q839" s="262" t="n">
        <v>1108</v>
      </c>
      <c r="R839" s="331" t="n">
        <f aca="false">A839*F839</f>
        <v>7.1</v>
      </c>
    </row>
    <row r="840" s="1" customFormat="true" ht="12.75" hidden="false" customHeight="false" outlineLevel="0" collapsed="false">
      <c r="A840" s="262" t="n">
        <v>4</v>
      </c>
      <c r="B840" s="332" t="s">
        <v>6133</v>
      </c>
      <c r="C840" s="332" t="s">
        <v>2365</v>
      </c>
      <c r="D840" s="332" t="s">
        <v>2363</v>
      </c>
      <c r="E840" s="262"/>
      <c r="F840" s="331" t="n">
        <v>1.1</v>
      </c>
      <c r="G840" s="333" t="n">
        <v>900</v>
      </c>
      <c r="H840" s="333" t="n">
        <f aca="false">A840*G840*(1-H806/100)</f>
        <v>3600</v>
      </c>
      <c r="I840" s="334" t="n">
        <v>666.9</v>
      </c>
      <c r="J840" s="334" t="n">
        <f aca="false">(A840*I840)/J806*K806</f>
        <v>2492.1</v>
      </c>
      <c r="K840" s="335" t="n">
        <f aca="false">H840-J840</f>
        <v>1107.9</v>
      </c>
      <c r="L840" s="330"/>
      <c r="M840" s="262"/>
      <c r="N840" s="262" t="n">
        <v>666.9</v>
      </c>
      <c r="O840" s="262" t="n">
        <v>6.5</v>
      </c>
      <c r="P840" s="262" t="n">
        <v>1200.42</v>
      </c>
      <c r="Q840" s="262" t="n">
        <v>900</v>
      </c>
      <c r="R840" s="331" t="n">
        <f aca="false">A840*F840</f>
        <v>4.4</v>
      </c>
    </row>
    <row r="841" s="1" customFormat="true" ht="12.75" hidden="false" customHeight="false" outlineLevel="0" collapsed="false">
      <c r="A841" s="262" t="n">
        <v>4</v>
      </c>
      <c r="B841" s="332" t="s">
        <v>3063</v>
      </c>
      <c r="C841" s="332" t="s">
        <v>2603</v>
      </c>
      <c r="D841" s="332" t="s">
        <v>6524</v>
      </c>
      <c r="E841" s="262"/>
      <c r="F841" s="331" t="n">
        <v>1.4</v>
      </c>
      <c r="G841" s="333" t="n">
        <v>623</v>
      </c>
      <c r="H841" s="333" t="n">
        <f aca="false">A841*G841*(1-H806/100)</f>
        <v>2492</v>
      </c>
      <c r="I841" s="334" t="n">
        <v>461.7</v>
      </c>
      <c r="J841" s="334" t="n">
        <f aca="false">(A841*I841)/J806*K806</f>
        <v>1725.3</v>
      </c>
      <c r="K841" s="335" t="n">
        <f aca="false">H841-J841</f>
        <v>766.7</v>
      </c>
      <c r="L841" s="330"/>
      <c r="M841" s="262"/>
      <c r="N841" s="262" t="n">
        <v>461.7</v>
      </c>
      <c r="O841" s="262" t="n">
        <v>4.5</v>
      </c>
      <c r="P841" s="262" t="n">
        <v>761.805</v>
      </c>
      <c r="Q841" s="262" t="n">
        <v>623</v>
      </c>
      <c r="R841" s="331" t="n">
        <f aca="false">A841*F841</f>
        <v>5.6</v>
      </c>
    </row>
    <row r="842" s="1" customFormat="true" ht="12.75" hidden="false" customHeight="false" outlineLevel="0" collapsed="false">
      <c r="A842" s="262" t="n">
        <v>2</v>
      </c>
      <c r="B842" s="332" t="s">
        <v>6525</v>
      </c>
      <c r="C842" s="332" t="s">
        <v>1747</v>
      </c>
      <c r="D842" s="332" t="s">
        <v>1748</v>
      </c>
      <c r="E842" s="262"/>
      <c r="F842" s="331" t="n">
        <v>1.2</v>
      </c>
      <c r="G842" s="333" t="n">
        <v>762</v>
      </c>
      <c r="H842" s="333" t="n">
        <f aca="false">A842*G842*(1-H806/100)</f>
        <v>1524</v>
      </c>
      <c r="I842" s="334" t="n">
        <v>564.3</v>
      </c>
      <c r="J842" s="334" t="n">
        <f aca="false">(A842*I842)/J806*K806</f>
        <v>1054.35</v>
      </c>
      <c r="K842" s="335" t="n">
        <f aca="false">H842-J842</f>
        <v>469.65</v>
      </c>
      <c r="L842" s="330"/>
      <c r="M842" s="262"/>
      <c r="N842" s="262" t="n">
        <v>564.3</v>
      </c>
      <c r="O842" s="262" t="n">
        <v>5.5</v>
      </c>
      <c r="P842" s="262" t="n">
        <v>1128.6</v>
      </c>
      <c r="Q842" s="262" t="n">
        <v>762</v>
      </c>
      <c r="R842" s="331" t="n">
        <f aca="false">A842*F842</f>
        <v>2.4</v>
      </c>
    </row>
    <row r="843" s="1" customFormat="true" ht="12.75" hidden="false" customHeight="false" outlineLevel="0" collapsed="false">
      <c r="A843" s="262" t="n">
        <v>7</v>
      </c>
      <c r="B843" s="332" t="s">
        <v>3939</v>
      </c>
      <c r="C843" s="332" t="s">
        <v>1570</v>
      </c>
      <c r="D843" s="332" t="s">
        <v>3940</v>
      </c>
      <c r="E843" s="262"/>
      <c r="F843" s="331" t="n">
        <v>1.37</v>
      </c>
      <c r="G843" s="333" t="n">
        <v>609</v>
      </c>
      <c r="H843" s="333" t="n">
        <f aca="false">A843*G843*(1-H806/100)</f>
        <v>4263</v>
      </c>
      <c r="I843" s="334" t="n">
        <v>451.44</v>
      </c>
      <c r="J843" s="334" t="n">
        <f aca="false">(A843*I843)/J806*K806</f>
        <v>2952.18</v>
      </c>
      <c r="K843" s="335" t="n">
        <f aca="false">H843-J843</f>
        <v>1310.82</v>
      </c>
      <c r="L843" s="330"/>
      <c r="M843" s="262"/>
      <c r="N843" s="262" t="n">
        <v>451.44</v>
      </c>
      <c r="O843" s="262" t="n">
        <v>4.4</v>
      </c>
      <c r="P843" s="262" t="n">
        <v>810</v>
      </c>
      <c r="Q843" s="262" t="n">
        <v>609</v>
      </c>
      <c r="R843" s="331" t="n">
        <f aca="false">A843*F843</f>
        <v>9.59</v>
      </c>
    </row>
    <row r="844" s="1" customFormat="true" ht="12.75" hidden="false" customHeight="false" outlineLevel="0" collapsed="false">
      <c r="A844" s="336" t="n">
        <f aca="false">SUM(A807:A843)</f>
        <v>228</v>
      </c>
      <c r="B844" s="336" t="s">
        <v>377</v>
      </c>
      <c r="C844" s="336"/>
      <c r="D844" s="336"/>
      <c r="E844" s="336"/>
      <c r="F844" s="337" t="n">
        <f aca="false">R844</f>
        <v>162.656</v>
      </c>
      <c r="G844" s="338"/>
      <c r="H844" s="339" t="n">
        <f aca="false">SUM(H807:H843)</f>
        <v>136297.4372</v>
      </c>
      <c r="I844" s="340"/>
      <c r="J844" s="341" t="n">
        <f aca="false">SUM(J807:J843)</f>
        <v>88515.842</v>
      </c>
      <c r="K844" s="335" t="n">
        <f aca="false">SUM(K807:K843)</f>
        <v>47781.5952</v>
      </c>
      <c r="L844" s="330"/>
      <c r="M844" s="262"/>
      <c r="N844" s="262"/>
      <c r="O844" s="262"/>
      <c r="P844" s="262"/>
      <c r="Q844" s="262"/>
      <c r="R844" s="331" t="n">
        <f aca="false">SUM(R807:R843)</f>
        <v>162.656</v>
      </c>
    </row>
    <row r="845" s="1" customFormat="true" ht="12.75" hidden="false" customHeight="false" outlineLevel="0" collapsed="false">
      <c r="A845" s="262"/>
      <c r="B845" s="272" t="s">
        <v>914</v>
      </c>
      <c r="C845" s="342"/>
      <c r="D845" s="342"/>
      <c r="E845" s="262"/>
      <c r="F845" s="262"/>
      <c r="G845" s="333"/>
      <c r="H845" s="343" t="n">
        <v>0</v>
      </c>
      <c r="I845" s="344" t="n">
        <f aca="false">K846/J846</f>
        <v>0.539808401754796</v>
      </c>
      <c r="J845" s="345"/>
      <c r="K845" s="335"/>
      <c r="L845" s="330"/>
      <c r="M845" s="262"/>
      <c r="N845" s="262"/>
      <c r="O845" s="262"/>
      <c r="P845" s="262"/>
      <c r="Q845" s="262"/>
      <c r="R845" s="331"/>
    </row>
    <row r="846" s="1" customFormat="true" ht="13.5" hidden="false" customHeight="false" outlineLevel="0" collapsed="false">
      <c r="A846" s="346"/>
      <c r="B846" s="346" t="s">
        <v>915</v>
      </c>
      <c r="C846" s="346"/>
      <c r="D846" s="346"/>
      <c r="E846" s="346"/>
      <c r="F846" s="347"/>
      <c r="G846" s="348"/>
      <c r="H846" s="349" t="n">
        <f aca="false">SUM(H844:H845)</f>
        <v>136297.4372</v>
      </c>
      <c r="I846" s="350" t="n">
        <f aca="false">K846/H846</f>
        <v>0.350568551996222</v>
      </c>
      <c r="J846" s="351" t="n">
        <f aca="false">SUM(J844:J845)</f>
        <v>88515.842</v>
      </c>
      <c r="K846" s="352" t="n">
        <f aca="false">H846-J846</f>
        <v>47781.5952</v>
      </c>
      <c r="L846" s="330"/>
      <c r="M846" s="262"/>
      <c r="N846" s="262"/>
      <c r="O846" s="262"/>
      <c r="P846" s="262"/>
      <c r="Q846" s="262"/>
      <c r="R846" s="331"/>
    </row>
    <row r="847" customFormat="false" ht="13.5" hidden="false" customHeight="false" outlineLevel="0" collapsed="false"/>
    <row r="848" s="1" customFormat="true" ht="13.5" hidden="false" customHeight="false" outlineLevel="0" collapsed="false">
      <c r="A848" s="322"/>
      <c r="B848" s="323" t="s">
        <v>6212</v>
      </c>
      <c r="C848" s="324"/>
      <c r="D848" s="325" t="n">
        <v>42453</v>
      </c>
      <c r="E848" s="322"/>
      <c r="F848" s="322" t="s">
        <v>6526</v>
      </c>
      <c r="G848" s="324"/>
      <c r="H848" s="326" t="n">
        <v>0</v>
      </c>
      <c r="I848" s="327" t="s">
        <v>358</v>
      </c>
      <c r="J848" s="328" t="n">
        <v>74</v>
      </c>
      <c r="K848" s="329" t="n">
        <v>69.5</v>
      </c>
      <c r="L848" s="330"/>
      <c r="M848" s="262"/>
      <c r="N848" s="262"/>
      <c r="O848" s="262"/>
      <c r="P848" s="262"/>
      <c r="Q848" s="262"/>
      <c r="R848" s="331"/>
    </row>
    <row r="849" s="1" customFormat="true" ht="12.75" hidden="false" customHeight="false" outlineLevel="0" collapsed="false">
      <c r="A849" s="262" t="n">
        <v>10</v>
      </c>
      <c r="B849" s="332" t="s">
        <v>774</v>
      </c>
      <c r="C849" s="332" t="s">
        <v>775</v>
      </c>
      <c r="D849" s="332" t="s">
        <v>1233</v>
      </c>
      <c r="E849" s="262"/>
      <c r="F849" s="331" t="n">
        <v>1.5</v>
      </c>
      <c r="G849" s="333" t="n">
        <v>633.8248</v>
      </c>
      <c r="H849" s="333" t="n">
        <f aca="false">A849*G849*(1-H848/100)</f>
        <v>6338.248</v>
      </c>
      <c r="I849" s="334" t="n">
        <v>452.732</v>
      </c>
      <c r="J849" s="334" t="n">
        <f aca="false">(A849*I849)/J848*K848</f>
        <v>4252.01</v>
      </c>
      <c r="K849" s="335" t="n">
        <f aca="false">H849-J849</f>
        <v>2086.238</v>
      </c>
      <c r="L849" s="330"/>
      <c r="M849" s="262"/>
      <c r="N849" s="262" t="n">
        <v>452.732</v>
      </c>
      <c r="O849" s="262" t="n">
        <v>4.6</v>
      </c>
      <c r="P849" s="262" t="n">
        <v>650</v>
      </c>
      <c r="Q849" s="262" t="n">
        <v>633.8248</v>
      </c>
      <c r="R849" s="331" t="n">
        <f aca="false">A849*F849</f>
        <v>15</v>
      </c>
    </row>
    <row r="850" s="1" customFormat="true" ht="12.75" hidden="false" customHeight="false" outlineLevel="0" collapsed="false">
      <c r="A850" s="262" t="n">
        <v>2</v>
      </c>
      <c r="B850" s="332" t="s">
        <v>6460</v>
      </c>
      <c r="C850" s="332" t="s">
        <v>6461</v>
      </c>
      <c r="D850" s="332" t="s">
        <v>6462</v>
      </c>
      <c r="E850" s="262"/>
      <c r="F850" s="331" t="n">
        <v>6.8</v>
      </c>
      <c r="G850" s="333" t="n">
        <v>1327.9448</v>
      </c>
      <c r="H850" s="333" t="n">
        <f aca="false">A850*G850*(1-H848/100)</f>
        <v>2655.8896</v>
      </c>
      <c r="I850" s="334" t="n">
        <v>1021.496</v>
      </c>
      <c r="J850" s="334" t="n">
        <f aca="false">(A850*I850)/J848*K848</f>
        <v>1918.756</v>
      </c>
      <c r="K850" s="335" t="n">
        <f aca="false">H850-J850</f>
        <v>737.1336</v>
      </c>
      <c r="L850" s="330"/>
      <c r="M850" s="262"/>
      <c r="N850" s="262" t="n">
        <v>1021.496</v>
      </c>
      <c r="O850" s="262" t="n">
        <v>9.86</v>
      </c>
      <c r="P850" s="262" t="n">
        <v>1532.244</v>
      </c>
      <c r="Q850" s="262" t="n">
        <v>1327.9448</v>
      </c>
      <c r="R850" s="331" t="n">
        <f aca="false">A850*F850</f>
        <v>13.6</v>
      </c>
    </row>
    <row r="851" s="1" customFormat="true" ht="12.75" hidden="false" customHeight="false" outlineLevel="0" collapsed="false">
      <c r="A851" s="262" t="n">
        <v>2</v>
      </c>
      <c r="B851" s="332" t="s">
        <v>6463</v>
      </c>
      <c r="C851" s="332" t="s">
        <v>6461</v>
      </c>
      <c r="D851" s="332" t="s">
        <v>6464</v>
      </c>
      <c r="E851" s="262"/>
      <c r="F851" s="331" t="n">
        <v>6.8</v>
      </c>
      <c r="G851" s="333" t="n">
        <v>1327.9448</v>
      </c>
      <c r="H851" s="333" t="n">
        <f aca="false">A851*G851*(1-H848/100)</f>
        <v>2655.8896</v>
      </c>
      <c r="I851" s="334" t="n">
        <v>1021.496</v>
      </c>
      <c r="J851" s="334" t="n">
        <f aca="false">(A851*I851)/J848*K848</f>
        <v>1918.756</v>
      </c>
      <c r="K851" s="335" t="n">
        <f aca="false">H851-J851</f>
        <v>737.1336</v>
      </c>
      <c r="L851" s="330"/>
      <c r="M851" s="262"/>
      <c r="N851" s="262" t="n">
        <v>1021.496</v>
      </c>
      <c r="O851" s="262" t="n">
        <v>9.86</v>
      </c>
      <c r="P851" s="262" t="n">
        <v>1532.244</v>
      </c>
      <c r="Q851" s="262" t="n">
        <v>1327.9448</v>
      </c>
      <c r="R851" s="331" t="n">
        <f aca="false">A851*F851</f>
        <v>13.6</v>
      </c>
    </row>
    <row r="852" s="1" customFormat="true" ht="12.75" hidden="false" customHeight="false" outlineLevel="0" collapsed="false">
      <c r="A852" s="262" t="n">
        <v>6</v>
      </c>
      <c r="B852" s="332" t="s">
        <v>6527</v>
      </c>
      <c r="C852" s="332" t="s">
        <v>2133</v>
      </c>
      <c r="D852" s="332" t="s">
        <v>6528</v>
      </c>
      <c r="E852" s="262"/>
      <c r="F852" s="331" t="n">
        <v>0.94</v>
      </c>
      <c r="G852" s="333" t="n">
        <v>857.142</v>
      </c>
      <c r="H852" s="333" t="n">
        <f aca="false">A852*G852*(1-H848/100)</f>
        <v>5142.852</v>
      </c>
      <c r="I852" s="334" t="n">
        <v>634.92</v>
      </c>
      <c r="J852" s="334" t="n">
        <f aca="false">(A852*I852)/J848*K848</f>
        <v>3577.86</v>
      </c>
      <c r="K852" s="335" t="n">
        <f aca="false">H852-J852</f>
        <v>1564.992</v>
      </c>
      <c r="L852" s="330"/>
      <c r="M852" s="262"/>
      <c r="N852" s="262" t="n">
        <v>634.92</v>
      </c>
      <c r="O852" s="262" t="n">
        <v>5.72</v>
      </c>
      <c r="P852" s="262" t="n">
        <v>950</v>
      </c>
      <c r="Q852" s="262" t="n">
        <v>857.142</v>
      </c>
      <c r="R852" s="331" t="n">
        <f aca="false">A852*F852</f>
        <v>5.64</v>
      </c>
    </row>
    <row r="853" s="1" customFormat="true" ht="12.75" hidden="false" customHeight="false" outlineLevel="0" collapsed="false">
      <c r="A853" s="262" t="n">
        <v>2</v>
      </c>
      <c r="B853" s="332" t="s">
        <v>6529</v>
      </c>
      <c r="C853" s="332" t="s">
        <v>2386</v>
      </c>
      <c r="D853" s="332" t="s">
        <v>2387</v>
      </c>
      <c r="E853" s="262"/>
      <c r="F853" s="331" t="n">
        <v>1.08</v>
      </c>
      <c r="G853" s="333" t="n">
        <v>941.2578</v>
      </c>
      <c r="H853" s="333" t="n">
        <f aca="false">A853*G853*(1-H848/100)</f>
        <v>1882.5156</v>
      </c>
      <c r="I853" s="334" t="n">
        <v>672.327</v>
      </c>
      <c r="J853" s="334" t="n">
        <f aca="false">(A853*I853)/J848*K848</f>
        <v>1262.8845</v>
      </c>
      <c r="K853" s="335" t="n">
        <f aca="false">H853-J853</f>
        <v>619.6311</v>
      </c>
      <c r="L853" s="330"/>
      <c r="M853" s="262"/>
      <c r="N853" s="262" t="n">
        <v>672.327</v>
      </c>
      <c r="O853" s="262" t="n">
        <v>6.73</v>
      </c>
      <c r="P853" s="262" t="n">
        <v>1140</v>
      </c>
      <c r="Q853" s="262" t="n">
        <v>941.2578</v>
      </c>
      <c r="R853" s="331" t="n">
        <f aca="false">A853*F853</f>
        <v>2.16</v>
      </c>
    </row>
    <row r="854" s="1" customFormat="true" ht="12.75" hidden="false" customHeight="false" outlineLevel="0" collapsed="false">
      <c r="A854" s="262" t="n">
        <v>1</v>
      </c>
      <c r="B854" s="332" t="s">
        <v>2710</v>
      </c>
      <c r="C854" s="332" t="s">
        <v>1731</v>
      </c>
      <c r="D854" s="332" t="s">
        <v>2711</v>
      </c>
      <c r="E854" s="262"/>
      <c r="F854" s="331" t="n">
        <v>18.5</v>
      </c>
      <c r="G854" s="333" t="n">
        <v>6892.9502</v>
      </c>
      <c r="H854" s="333" t="n">
        <f aca="false">A854*G854*(1-H848/100)</f>
        <v>6892.9502</v>
      </c>
      <c r="I854" s="334" t="n">
        <v>5105.889</v>
      </c>
      <c r="J854" s="334" t="n">
        <f aca="false">(A854*I854)/J848*K848</f>
        <v>4795.39575</v>
      </c>
      <c r="K854" s="335" t="n">
        <f aca="false">H854-J854</f>
        <v>2097.55445</v>
      </c>
      <c r="L854" s="330"/>
      <c r="M854" s="262"/>
      <c r="N854" s="262" t="n">
        <v>5105.889</v>
      </c>
      <c r="O854" s="262" t="n">
        <v>51.11</v>
      </c>
      <c r="P854" s="262" t="n">
        <v>7660</v>
      </c>
      <c r="Q854" s="262" t="n">
        <v>6892.9502</v>
      </c>
      <c r="R854" s="331" t="n">
        <f aca="false">A854*F854</f>
        <v>18.5</v>
      </c>
    </row>
    <row r="855" s="1" customFormat="true" ht="12.75" hidden="false" customHeight="false" outlineLevel="0" collapsed="false">
      <c r="A855" s="262" t="n">
        <v>20</v>
      </c>
      <c r="B855" s="332" t="s">
        <v>6379</v>
      </c>
      <c r="C855" s="332" t="s">
        <v>1802</v>
      </c>
      <c r="D855" s="332" t="s">
        <v>6015</v>
      </c>
      <c r="E855" s="262"/>
      <c r="F855" s="331" t="n">
        <v>0.01</v>
      </c>
      <c r="G855" s="333" t="n">
        <v>24.2757</v>
      </c>
      <c r="H855" s="333" t="n">
        <f aca="false">A855*G855*(1-H848/100)</f>
        <v>485.514</v>
      </c>
      <c r="I855" s="334" t="n">
        <v>17.982</v>
      </c>
      <c r="J855" s="334" t="n">
        <f aca="false">(A855*I855)/J848*K848</f>
        <v>337.77</v>
      </c>
      <c r="K855" s="335" t="n">
        <f aca="false">H855-J855</f>
        <v>147.744</v>
      </c>
      <c r="L855" s="330"/>
      <c r="M855" s="262"/>
      <c r="N855" s="262" t="n">
        <v>17.982</v>
      </c>
      <c r="O855" s="262" t="n">
        <v>0.18</v>
      </c>
      <c r="P855" s="262"/>
      <c r="Q855" s="262" t="n">
        <v>24.2757</v>
      </c>
      <c r="R855" s="331" t="n">
        <f aca="false">A855*F855</f>
        <v>0.2</v>
      </c>
    </row>
    <row r="856" s="1" customFormat="true" ht="12.75" hidden="false" customHeight="false" outlineLevel="0" collapsed="false">
      <c r="A856" s="262" t="n">
        <v>1</v>
      </c>
      <c r="B856" s="332" t="s">
        <v>1021</v>
      </c>
      <c r="C856" s="332" t="s">
        <v>1263</v>
      </c>
      <c r="D856" s="332" t="s">
        <v>1022</v>
      </c>
      <c r="E856" s="262"/>
      <c r="F856" s="331" t="n">
        <v>0.71</v>
      </c>
      <c r="G856" s="333" t="n">
        <v>980</v>
      </c>
      <c r="H856" s="333" t="n">
        <f aca="false">A856*G856*(1-H848/100)</f>
        <v>980</v>
      </c>
      <c r="I856" s="334" t="n">
        <v>449.55</v>
      </c>
      <c r="J856" s="334" t="n">
        <f aca="false">(A856*I856)/J848*K848</f>
        <v>422.2125</v>
      </c>
      <c r="K856" s="335" t="n">
        <f aca="false">H856-J856</f>
        <v>557.7875</v>
      </c>
      <c r="L856" s="330"/>
      <c r="M856" s="262"/>
      <c r="N856" s="262" t="n">
        <v>449.55</v>
      </c>
      <c r="O856" s="262" t="n">
        <v>4.5</v>
      </c>
      <c r="P856" s="262" t="n">
        <v>1300</v>
      </c>
      <c r="Q856" s="262" t="n">
        <v>980</v>
      </c>
      <c r="R856" s="331" t="n">
        <f aca="false">A856*F856</f>
        <v>0.71</v>
      </c>
    </row>
    <row r="857" s="1" customFormat="true" ht="12.75" hidden="false" customHeight="false" outlineLevel="0" collapsed="false">
      <c r="A857" s="262" t="n">
        <v>1</v>
      </c>
      <c r="B857" s="332" t="s">
        <v>1056</v>
      </c>
      <c r="C857" s="332" t="s">
        <v>1263</v>
      </c>
      <c r="D857" s="332" t="s">
        <v>1057</v>
      </c>
      <c r="E857" s="262"/>
      <c r="F857" s="331" t="n">
        <v>0.71</v>
      </c>
      <c r="G857" s="333" t="n">
        <v>980</v>
      </c>
      <c r="H857" s="333" t="n">
        <f aca="false">A857*G857*(1-H848/100)</f>
        <v>980</v>
      </c>
      <c r="I857" s="334" t="n">
        <v>499.5</v>
      </c>
      <c r="J857" s="334" t="n">
        <f aca="false">(A857*I857)/J848*K848</f>
        <v>469.125</v>
      </c>
      <c r="K857" s="335" t="n">
        <f aca="false">H857-J857</f>
        <v>510.875</v>
      </c>
      <c r="L857" s="330"/>
      <c r="M857" s="262"/>
      <c r="N857" s="262" t="n">
        <v>499.5</v>
      </c>
      <c r="O857" s="262" t="n">
        <v>5</v>
      </c>
      <c r="P857" s="262" t="n">
        <v>1300</v>
      </c>
      <c r="Q857" s="262" t="n">
        <v>980</v>
      </c>
      <c r="R857" s="331" t="n">
        <f aca="false">A857*F857</f>
        <v>0.71</v>
      </c>
    </row>
    <row r="858" s="1" customFormat="true" ht="12.75" hidden="false" customHeight="false" outlineLevel="0" collapsed="false">
      <c r="A858" s="262" t="n">
        <v>1</v>
      </c>
      <c r="B858" s="332" t="s">
        <v>1023</v>
      </c>
      <c r="C858" s="332" t="s">
        <v>1263</v>
      </c>
      <c r="D858" s="332" t="s">
        <v>1024</v>
      </c>
      <c r="E858" s="262"/>
      <c r="F858" s="331" t="n">
        <v>0.71</v>
      </c>
      <c r="G858" s="333" t="n">
        <v>980</v>
      </c>
      <c r="H858" s="333" t="n">
        <f aca="false">A858*G858*(1-H848/100)</f>
        <v>980</v>
      </c>
      <c r="I858" s="334" t="n">
        <v>499.5</v>
      </c>
      <c r="J858" s="334" t="n">
        <f aca="false">(A858*I858)/J848*K848</f>
        <v>469.125</v>
      </c>
      <c r="K858" s="335" t="n">
        <f aca="false">H858-J858</f>
        <v>510.875</v>
      </c>
      <c r="L858" s="330"/>
      <c r="M858" s="262"/>
      <c r="N858" s="262" t="n">
        <v>499.5</v>
      </c>
      <c r="O858" s="262" t="n">
        <v>5</v>
      </c>
      <c r="P858" s="262" t="n">
        <v>1300</v>
      </c>
      <c r="Q858" s="262" t="n">
        <v>980</v>
      </c>
      <c r="R858" s="331" t="n">
        <f aca="false">A858*F858</f>
        <v>0.71</v>
      </c>
    </row>
    <row r="859" s="1" customFormat="true" ht="12.75" hidden="false" customHeight="false" outlineLevel="0" collapsed="false">
      <c r="A859" s="262" t="n">
        <v>2</v>
      </c>
      <c r="B859" s="332" t="s">
        <v>5620</v>
      </c>
      <c r="C859" s="332" t="s">
        <v>1806</v>
      </c>
      <c r="D859" s="332" t="s">
        <v>5621</v>
      </c>
      <c r="E859" s="262"/>
      <c r="F859" s="331" t="n">
        <v>1.03</v>
      </c>
      <c r="G859" s="333" t="n">
        <v>652</v>
      </c>
      <c r="H859" s="333" t="n">
        <f aca="false">A859*G859*(1-H848/100)</f>
        <v>1304</v>
      </c>
      <c r="I859" s="334" t="n">
        <v>434.565</v>
      </c>
      <c r="J859" s="334" t="n">
        <f aca="false">(A859*I859)/J848*K848</f>
        <v>816.2775</v>
      </c>
      <c r="K859" s="335" t="n">
        <f aca="false">H859-J859</f>
        <v>487.7225</v>
      </c>
      <c r="L859" s="330"/>
      <c r="M859" s="262"/>
      <c r="N859" s="262" t="n">
        <v>434.565</v>
      </c>
      <c r="O859" s="262" t="n">
        <v>4.35</v>
      </c>
      <c r="P859" s="262" t="n">
        <v>780</v>
      </c>
      <c r="Q859" s="262" t="n">
        <v>652</v>
      </c>
      <c r="R859" s="331" t="n">
        <f aca="false">A859*F859</f>
        <v>2.06</v>
      </c>
    </row>
    <row r="860" s="1" customFormat="true" ht="12.75" hidden="false" customHeight="false" outlineLevel="0" collapsed="false">
      <c r="A860" s="262" t="n">
        <v>2</v>
      </c>
      <c r="B860" s="332" t="s">
        <v>2618</v>
      </c>
      <c r="C860" s="332" t="s">
        <v>1806</v>
      </c>
      <c r="D860" s="332" t="s">
        <v>6492</v>
      </c>
      <c r="E860" s="262"/>
      <c r="F860" s="331" t="n">
        <v>0.96</v>
      </c>
      <c r="G860" s="333" t="n">
        <v>1079</v>
      </c>
      <c r="H860" s="333" t="n">
        <f aca="false">A860*G860*(1-H848/100)</f>
        <v>2158</v>
      </c>
      <c r="I860" s="334" t="n">
        <v>799.2</v>
      </c>
      <c r="J860" s="334" t="n">
        <f aca="false">(A860*I860)/J848*K848</f>
        <v>1501.2</v>
      </c>
      <c r="K860" s="335" t="n">
        <f aca="false">H860-J860</f>
        <v>656.8</v>
      </c>
      <c r="L860" s="330"/>
      <c r="M860" s="262"/>
      <c r="N860" s="262" t="n">
        <v>799.2</v>
      </c>
      <c r="O860" s="262" t="n">
        <v>8</v>
      </c>
      <c r="P860" s="262" t="n">
        <v>1440</v>
      </c>
      <c r="Q860" s="262" t="n">
        <v>1079</v>
      </c>
      <c r="R860" s="331" t="n">
        <f aca="false">A860*F860</f>
        <v>1.92</v>
      </c>
    </row>
    <row r="861" s="1" customFormat="true" ht="12.75" hidden="false" customHeight="false" outlineLevel="0" collapsed="false">
      <c r="A861" s="336" t="n">
        <f aca="false">SUM(A849:A860)</f>
        <v>50</v>
      </c>
      <c r="B861" s="336" t="s">
        <v>377</v>
      </c>
      <c r="C861" s="336"/>
      <c r="D861" s="336"/>
      <c r="E861" s="336"/>
      <c r="F861" s="337" t="n">
        <f aca="false">R861</f>
        <v>74.81</v>
      </c>
      <c r="G861" s="338"/>
      <c r="H861" s="339" t="n">
        <f aca="false">SUM(H849:H860)</f>
        <v>32455.859</v>
      </c>
      <c r="I861" s="340"/>
      <c r="J861" s="341" t="n">
        <f aca="false">SUM(J849:J860)</f>
        <v>21741.37225</v>
      </c>
      <c r="K861" s="335" t="n">
        <f aca="false">SUM(K849:K860)</f>
        <v>10714.48675</v>
      </c>
      <c r="L861" s="330"/>
      <c r="M861" s="262"/>
      <c r="N861" s="262"/>
      <c r="O861" s="262"/>
      <c r="P861" s="262"/>
      <c r="Q861" s="262"/>
      <c r="R861" s="331" t="n">
        <f aca="false">SUM(R849:R860)</f>
        <v>74.81</v>
      </c>
    </row>
    <row r="862" s="1" customFormat="true" ht="12.75" hidden="false" customHeight="false" outlineLevel="0" collapsed="false">
      <c r="A862" s="262"/>
      <c r="B862" s="272" t="s">
        <v>914</v>
      </c>
      <c r="C862" s="342"/>
      <c r="D862" s="342"/>
      <c r="E862" s="262"/>
      <c r="F862" s="262"/>
      <c r="G862" s="333"/>
      <c r="H862" s="343" t="n">
        <v>0</v>
      </c>
      <c r="I862" s="344" t="n">
        <f aca="false">K863/J863</f>
        <v>0.492815569633605</v>
      </c>
      <c r="J862" s="345"/>
      <c r="K862" s="335"/>
      <c r="L862" s="330"/>
      <c r="M862" s="262"/>
      <c r="N862" s="262"/>
      <c r="O862" s="262"/>
      <c r="P862" s="262"/>
      <c r="Q862" s="262"/>
      <c r="R862" s="331"/>
    </row>
    <row r="863" s="1" customFormat="true" ht="13.5" hidden="false" customHeight="false" outlineLevel="0" collapsed="false">
      <c r="A863" s="346"/>
      <c r="B863" s="346" t="s">
        <v>915</v>
      </c>
      <c r="C863" s="346"/>
      <c r="D863" s="346"/>
      <c r="E863" s="346"/>
      <c r="F863" s="347"/>
      <c r="G863" s="348"/>
      <c r="H863" s="349" t="n">
        <f aca="false">SUM(H861:H862)</f>
        <v>32455.859</v>
      </c>
      <c r="I863" s="350" t="n">
        <f aca="false">K863/H863</f>
        <v>0.330124885925835</v>
      </c>
      <c r="J863" s="351" t="n">
        <f aca="false">SUM(J861:J862)</f>
        <v>21741.37225</v>
      </c>
      <c r="K863" s="352" t="n">
        <f aca="false">H863-J863</f>
        <v>10714.48675</v>
      </c>
      <c r="L863" s="330"/>
      <c r="M863" s="262"/>
      <c r="N863" s="262"/>
      <c r="O863" s="262"/>
      <c r="P863" s="262"/>
      <c r="Q863" s="262"/>
      <c r="R863" s="331"/>
    </row>
    <row r="864" customFormat="false" ht="13.5" hidden="false" customHeight="false" outlineLevel="0" collapsed="false"/>
    <row r="865" s="1" customFormat="true" ht="13.5" hidden="false" customHeight="false" outlineLevel="0" collapsed="false">
      <c r="A865" s="322"/>
      <c r="B865" s="323" t="s">
        <v>6212</v>
      </c>
      <c r="C865" s="324"/>
      <c r="D865" s="325" t="n">
        <v>42458</v>
      </c>
      <c r="E865" s="322"/>
      <c r="F865" s="322" t="s">
        <v>6530</v>
      </c>
      <c r="G865" s="324"/>
      <c r="H865" s="326" t="n">
        <v>0</v>
      </c>
      <c r="I865" s="327" t="s">
        <v>358</v>
      </c>
      <c r="J865" s="328" t="n">
        <v>72</v>
      </c>
      <c r="K865" s="329" t="n">
        <v>69.5</v>
      </c>
      <c r="L865" s="330"/>
      <c r="M865" s="262"/>
      <c r="N865" s="262"/>
      <c r="O865" s="262"/>
      <c r="P865" s="262"/>
      <c r="Q865" s="262"/>
      <c r="R865" s="331"/>
    </row>
    <row r="866" s="1" customFormat="true" ht="12.75" hidden="false" customHeight="false" outlineLevel="0" collapsed="false">
      <c r="A866" s="262" t="n">
        <v>2</v>
      </c>
      <c r="B866" s="332" t="s">
        <v>6531</v>
      </c>
      <c r="C866" s="332" t="s">
        <v>3718</v>
      </c>
      <c r="D866" s="332" t="s">
        <v>6532</v>
      </c>
      <c r="E866" s="262"/>
      <c r="F866" s="331" t="n">
        <v>10.9</v>
      </c>
      <c r="G866" s="333" t="n">
        <v>2624.4</v>
      </c>
      <c r="H866" s="333" t="n">
        <f aca="false">A866*G866*(1-H865/100)</f>
        <v>5248.8</v>
      </c>
      <c r="I866" s="334" t="n">
        <v>1944</v>
      </c>
      <c r="J866" s="334" t="n">
        <f aca="false">(A866*I866)/J865*K865</f>
        <v>3753</v>
      </c>
      <c r="K866" s="335" t="n">
        <f aca="false">H866-J866</f>
        <v>1495.8</v>
      </c>
      <c r="L866" s="330"/>
      <c r="M866" s="262"/>
      <c r="N866" s="262" t="n">
        <v>1944</v>
      </c>
      <c r="O866" s="262" t="n">
        <v>20</v>
      </c>
      <c r="P866" s="262" t="n">
        <v>2916</v>
      </c>
      <c r="Q866" s="262" t="n">
        <v>2624.4</v>
      </c>
      <c r="R866" s="331" t="n">
        <f aca="false">A866*F866</f>
        <v>21.8</v>
      </c>
    </row>
    <row r="867" s="1" customFormat="true" ht="12.75" hidden="false" customHeight="false" outlineLevel="0" collapsed="false">
      <c r="A867" s="262" t="n">
        <v>16</v>
      </c>
      <c r="B867" s="332" t="s">
        <v>3419</v>
      </c>
      <c r="C867" s="332" t="s">
        <v>1550</v>
      </c>
      <c r="D867" s="332" t="s">
        <v>5974</v>
      </c>
      <c r="E867" s="262"/>
      <c r="F867" s="331" t="n">
        <v>0.2</v>
      </c>
      <c r="G867" s="333" t="n">
        <v>338.5476</v>
      </c>
      <c r="H867" s="333" t="n">
        <f aca="false">A867*G867*(1-H865/100)</f>
        <v>5416.7616</v>
      </c>
      <c r="I867" s="334" t="n">
        <v>250.776</v>
      </c>
      <c r="J867" s="334" t="n">
        <f aca="false">(A867*I867)/J865*K865</f>
        <v>3873.096</v>
      </c>
      <c r="K867" s="335" t="n">
        <f aca="false">H867-J867</f>
        <v>1543.6656</v>
      </c>
      <c r="L867" s="330"/>
      <c r="M867" s="262"/>
      <c r="N867" s="262" t="n">
        <v>250.776</v>
      </c>
      <c r="O867" s="262" t="n">
        <v>2.58</v>
      </c>
      <c r="P867" s="262" t="n">
        <v>380</v>
      </c>
      <c r="Q867" s="262" t="n">
        <v>338.5476</v>
      </c>
      <c r="R867" s="331" t="n">
        <f aca="false">A867*F867</f>
        <v>3.2</v>
      </c>
    </row>
    <row r="868" s="1" customFormat="true" ht="12.75" hidden="false" customHeight="false" outlineLevel="0" collapsed="false">
      <c r="A868" s="262" t="n">
        <v>10</v>
      </c>
      <c r="B868" s="332" t="s">
        <v>1889</v>
      </c>
      <c r="C868" s="332" t="s">
        <v>1550</v>
      </c>
      <c r="D868" s="332" t="s">
        <v>1890</v>
      </c>
      <c r="E868" s="262"/>
      <c r="F868" s="331" t="n">
        <v>0.22</v>
      </c>
      <c r="G868" s="333" t="n">
        <v>381.8502</v>
      </c>
      <c r="H868" s="333" t="n">
        <f aca="false">A868*G868*(1-H865/100)</f>
        <v>3818.502</v>
      </c>
      <c r="I868" s="334" t="n">
        <v>282.852</v>
      </c>
      <c r="J868" s="334" t="n">
        <f aca="false">(A868*I868)/J865*K865</f>
        <v>2730.3075</v>
      </c>
      <c r="K868" s="335" t="n">
        <f aca="false">H868-J868</f>
        <v>1088.1945</v>
      </c>
      <c r="L868" s="330"/>
      <c r="M868" s="262"/>
      <c r="N868" s="262" t="n">
        <v>282.852</v>
      </c>
      <c r="O868" s="262" t="n">
        <v>2.91</v>
      </c>
      <c r="P868" s="262" t="n">
        <v>420</v>
      </c>
      <c r="Q868" s="262" t="n">
        <v>381.8502</v>
      </c>
      <c r="R868" s="331" t="n">
        <f aca="false">A868*F868</f>
        <v>2.2</v>
      </c>
    </row>
    <row r="869" s="1" customFormat="true" ht="12.75" hidden="false" customHeight="false" outlineLevel="0" collapsed="false">
      <c r="A869" s="262" t="n">
        <v>10</v>
      </c>
      <c r="B869" s="332" t="s">
        <v>1658</v>
      </c>
      <c r="C869" s="332" t="s">
        <v>1550</v>
      </c>
      <c r="D869" s="332" t="s">
        <v>6533</v>
      </c>
      <c r="E869" s="262"/>
      <c r="F869" s="331" t="n">
        <v>0.28</v>
      </c>
      <c r="G869" s="333" t="n">
        <v>461.3112</v>
      </c>
      <c r="H869" s="333" t="n">
        <f aca="false">A869*G869*(1-H865/100)</f>
        <v>4613.112</v>
      </c>
      <c r="I869" s="334" t="n">
        <v>329.508</v>
      </c>
      <c r="J869" s="334" t="n">
        <f aca="false">(A869*I869)/J865*K865</f>
        <v>3180.6675</v>
      </c>
      <c r="K869" s="335" t="n">
        <f aca="false">H869-J869</f>
        <v>1432.4445</v>
      </c>
      <c r="L869" s="330"/>
      <c r="M869" s="262"/>
      <c r="N869" s="262" t="n">
        <v>329.508</v>
      </c>
      <c r="O869" s="262" t="n">
        <v>3.39</v>
      </c>
      <c r="P869" s="262" t="n">
        <v>490</v>
      </c>
      <c r="Q869" s="262" t="n">
        <v>461.3112</v>
      </c>
      <c r="R869" s="331" t="n">
        <f aca="false">A869*F869</f>
        <v>2.8</v>
      </c>
    </row>
    <row r="870" s="1" customFormat="true" ht="12.75" hidden="false" customHeight="false" outlineLevel="0" collapsed="false">
      <c r="A870" s="262" t="n">
        <v>8</v>
      </c>
      <c r="B870" s="332" t="s">
        <v>2315</v>
      </c>
      <c r="C870" s="332" t="s">
        <v>1550</v>
      </c>
      <c r="D870" s="332" t="s">
        <v>2317</v>
      </c>
      <c r="E870" s="262"/>
      <c r="F870" s="331" t="n">
        <v>0.34</v>
      </c>
      <c r="G870" s="333" t="n">
        <v>540.918</v>
      </c>
      <c r="H870" s="333" t="n">
        <f aca="false">A870*G870*(1-H865/100)</f>
        <v>4327.344</v>
      </c>
      <c r="I870" s="334" t="n">
        <v>400.68</v>
      </c>
      <c r="J870" s="334" t="n">
        <f aca="false">(A870*I870)/J865*K865</f>
        <v>3094.14</v>
      </c>
      <c r="K870" s="335" t="n">
        <f aca="false">H870-J870</f>
        <v>1233.204</v>
      </c>
      <c r="L870" s="330"/>
      <c r="M870" s="262"/>
      <c r="N870" s="262" t="n">
        <v>400.68</v>
      </c>
      <c r="O870" s="262" t="n">
        <v>3.71</v>
      </c>
      <c r="P870" s="262" t="n">
        <v>600</v>
      </c>
      <c r="Q870" s="262" t="n">
        <v>540.918</v>
      </c>
      <c r="R870" s="331" t="n">
        <f aca="false">A870*F870</f>
        <v>2.72</v>
      </c>
    </row>
    <row r="871" s="1" customFormat="true" ht="12.75" hidden="false" customHeight="false" outlineLevel="0" collapsed="false">
      <c r="A871" s="262" t="n">
        <v>10</v>
      </c>
      <c r="B871" s="332" t="s">
        <v>5295</v>
      </c>
      <c r="C871" s="332" t="s">
        <v>1550</v>
      </c>
      <c r="D871" s="332" t="s">
        <v>6279</v>
      </c>
      <c r="E871" s="262"/>
      <c r="F871" s="331" t="n">
        <v>0.44</v>
      </c>
      <c r="G871" s="333" t="n">
        <v>642.978</v>
      </c>
      <c r="H871" s="333" t="n">
        <f aca="false">A871*G871*(1-H865/100)</f>
        <v>6429.78</v>
      </c>
      <c r="I871" s="334" t="n">
        <v>476.28</v>
      </c>
      <c r="J871" s="334" t="n">
        <f aca="false">(A871*I871)/J865*K865</f>
        <v>4597.425</v>
      </c>
      <c r="K871" s="335" t="n">
        <f aca="false">H871-J871</f>
        <v>1832.355</v>
      </c>
      <c r="L871" s="330"/>
      <c r="M871" s="262"/>
      <c r="N871" s="262" t="n">
        <v>476.28</v>
      </c>
      <c r="O871" s="262" t="n">
        <v>4.41</v>
      </c>
      <c r="P871" s="262" t="n">
        <v>710</v>
      </c>
      <c r="Q871" s="262" t="n">
        <v>642.978</v>
      </c>
      <c r="R871" s="331" t="n">
        <f aca="false">A871*F871</f>
        <v>4.4</v>
      </c>
    </row>
    <row r="872" s="1" customFormat="true" ht="12.75" hidden="false" customHeight="false" outlineLevel="0" collapsed="false">
      <c r="A872" s="262" t="n">
        <v>8</v>
      </c>
      <c r="B872" s="332" t="s">
        <v>3649</v>
      </c>
      <c r="C872" s="332" t="s">
        <v>1550</v>
      </c>
      <c r="D872" s="332" t="s">
        <v>3650</v>
      </c>
      <c r="E872" s="262"/>
      <c r="F872" s="331" t="n">
        <v>0.53</v>
      </c>
      <c r="G872" s="333" t="n">
        <v>614.1096</v>
      </c>
      <c r="H872" s="333" t="n">
        <f aca="false">A872*G872*(1-H865/100)</f>
        <v>4912.8768</v>
      </c>
      <c r="I872" s="334" t="n">
        <v>454.896</v>
      </c>
      <c r="J872" s="334" t="n">
        <f aca="false">(A872*I872)/J865*K865</f>
        <v>3512.808</v>
      </c>
      <c r="K872" s="335" t="n">
        <f aca="false">H872-J872</f>
        <v>1400.0688</v>
      </c>
      <c r="L872" s="330"/>
      <c r="M872" s="262"/>
      <c r="N872" s="262" t="n">
        <v>454.896</v>
      </c>
      <c r="O872" s="262" t="n">
        <v>4.68</v>
      </c>
      <c r="P872" s="262" t="n">
        <v>680</v>
      </c>
      <c r="Q872" s="262" t="n">
        <v>614.1096</v>
      </c>
      <c r="R872" s="331" t="n">
        <f aca="false">A872*F872</f>
        <v>4.24</v>
      </c>
    </row>
    <row r="873" s="1" customFormat="true" ht="12.75" hidden="false" customHeight="false" outlineLevel="0" collapsed="false">
      <c r="A873" s="262" t="n">
        <v>6</v>
      </c>
      <c r="B873" s="332" t="s">
        <v>2808</v>
      </c>
      <c r="C873" s="332" t="s">
        <v>1550</v>
      </c>
      <c r="D873" s="332" t="s">
        <v>2809</v>
      </c>
      <c r="E873" s="262"/>
      <c r="F873" s="331" t="n">
        <v>0.33</v>
      </c>
      <c r="G873" s="333" t="n">
        <v>572.1192</v>
      </c>
      <c r="H873" s="333" t="n">
        <f aca="false">A873*G873*(1-H865/100)</f>
        <v>3432.7152</v>
      </c>
      <c r="I873" s="334" t="n">
        <v>423.792</v>
      </c>
      <c r="J873" s="334" t="n">
        <f aca="false">(A873*I873)/J865*K865</f>
        <v>2454.462</v>
      </c>
      <c r="K873" s="335" t="n">
        <f aca="false">H873-J873</f>
        <v>978.2532</v>
      </c>
      <c r="L873" s="330"/>
      <c r="M873" s="262"/>
      <c r="N873" s="262" t="n">
        <v>423.792</v>
      </c>
      <c r="O873" s="262" t="n">
        <v>4.36</v>
      </c>
      <c r="P873" s="262" t="n">
        <v>640</v>
      </c>
      <c r="Q873" s="262" t="n">
        <v>572.1192</v>
      </c>
      <c r="R873" s="331" t="n">
        <f aca="false">A873*F873</f>
        <v>1.98</v>
      </c>
    </row>
    <row r="874" s="1" customFormat="true" ht="12.75" hidden="false" customHeight="false" outlineLevel="0" collapsed="false">
      <c r="A874" s="262" t="n">
        <v>6</v>
      </c>
      <c r="B874" s="332" t="s">
        <v>2810</v>
      </c>
      <c r="C874" s="332" t="s">
        <v>1550</v>
      </c>
      <c r="D874" s="332" t="s">
        <v>2811</v>
      </c>
      <c r="E874" s="262"/>
      <c r="F874" s="331" t="n">
        <v>0.48</v>
      </c>
      <c r="G874" s="333" t="n">
        <v>677.0952</v>
      </c>
      <c r="H874" s="333" t="n">
        <f aca="false">A874*G874*(1-H865/100)</f>
        <v>4062.5712</v>
      </c>
      <c r="I874" s="334" t="n">
        <v>501.552</v>
      </c>
      <c r="J874" s="334" t="n">
        <f aca="false">(A874*I874)/J865*K865</f>
        <v>2904.822</v>
      </c>
      <c r="K874" s="335" t="n">
        <f aca="false">H874-J874</f>
        <v>1157.7492</v>
      </c>
      <c r="L874" s="330"/>
      <c r="M874" s="262"/>
      <c r="N874" s="262" t="n">
        <v>501.552</v>
      </c>
      <c r="O874" s="262" t="n">
        <v>5.16</v>
      </c>
      <c r="P874" s="262" t="n">
        <v>750</v>
      </c>
      <c r="Q874" s="262" t="n">
        <v>677.0952</v>
      </c>
      <c r="R874" s="331" t="n">
        <f aca="false">A874*F874</f>
        <v>2.88</v>
      </c>
    </row>
    <row r="875" s="1" customFormat="true" ht="12.75" hidden="false" customHeight="false" outlineLevel="0" collapsed="false">
      <c r="A875" s="262" t="n">
        <v>2</v>
      </c>
      <c r="B875" s="332" t="s">
        <v>4440</v>
      </c>
      <c r="C875" s="332" t="s">
        <v>1550</v>
      </c>
      <c r="D875" s="332" t="s">
        <v>4441</v>
      </c>
      <c r="E875" s="262"/>
      <c r="F875" s="331" t="n">
        <v>3</v>
      </c>
      <c r="G875" s="333" t="n">
        <v>2004.48</v>
      </c>
      <c r="H875" s="333" t="n">
        <f aca="false">A875*G875*(1-H865/100)</f>
        <v>4008.96</v>
      </c>
      <c r="I875" s="334" t="n">
        <v>1252.8</v>
      </c>
      <c r="J875" s="334" t="n">
        <f aca="false">(A875*I875)/J865*K865</f>
        <v>2418.6</v>
      </c>
      <c r="K875" s="335" t="n">
        <f aca="false">H875-J875</f>
        <v>1590.36</v>
      </c>
      <c r="L875" s="330"/>
      <c r="M875" s="262"/>
      <c r="N875" s="262" t="n">
        <v>1252.8</v>
      </c>
      <c r="O875" s="262" t="n">
        <v>12</v>
      </c>
      <c r="P875" s="262" t="n">
        <v>1880</v>
      </c>
      <c r="Q875" s="262" t="n">
        <v>2004.48</v>
      </c>
      <c r="R875" s="331" t="n">
        <f aca="false">A875*F875</f>
        <v>6</v>
      </c>
    </row>
    <row r="876" s="1" customFormat="true" ht="12.75" hidden="false" customHeight="false" outlineLevel="0" collapsed="false">
      <c r="A876" s="262" t="n">
        <v>15</v>
      </c>
      <c r="B876" s="332" t="s">
        <v>4149</v>
      </c>
      <c r="C876" s="332" t="s">
        <v>1907</v>
      </c>
      <c r="D876" s="332" t="s">
        <v>4150</v>
      </c>
      <c r="E876" s="262"/>
      <c r="F876" s="331"/>
      <c r="G876" s="333" t="n">
        <v>135</v>
      </c>
      <c r="H876" s="333" t="n">
        <f aca="false">A876*G876*(1-H865/100)</f>
        <v>2025</v>
      </c>
      <c r="I876" s="334" t="n">
        <v>126.36</v>
      </c>
      <c r="J876" s="334" t="n">
        <f aca="false">(A876*I876)/J865*K865</f>
        <v>1829.5875</v>
      </c>
      <c r="K876" s="335" t="n">
        <f aca="false">H876-J876</f>
        <v>195.4125</v>
      </c>
      <c r="L876" s="330"/>
      <c r="M876" s="262"/>
      <c r="N876" s="262" t="n">
        <v>126.36</v>
      </c>
      <c r="O876" s="262" t="n">
        <v>1.3</v>
      </c>
      <c r="P876" s="262" t="n">
        <v>190</v>
      </c>
      <c r="Q876" s="262" t="n">
        <v>135</v>
      </c>
      <c r="R876" s="331" t="n">
        <f aca="false">A876*F876</f>
        <v>0</v>
      </c>
    </row>
    <row r="877" s="1" customFormat="true" ht="12.75" hidden="false" customHeight="false" outlineLevel="0" collapsed="false">
      <c r="A877" s="262" t="n">
        <v>2</v>
      </c>
      <c r="B877" s="332" t="s">
        <v>1552</v>
      </c>
      <c r="C877" s="332" t="s">
        <v>1553</v>
      </c>
      <c r="D877" s="332" t="s">
        <v>6534</v>
      </c>
      <c r="E877" s="262"/>
      <c r="F877" s="331" t="n">
        <v>4.6</v>
      </c>
      <c r="G877" s="333" t="n">
        <v>1968</v>
      </c>
      <c r="H877" s="333" t="n">
        <f aca="false">A877*G877*(1-H865/100)</f>
        <v>3936</v>
      </c>
      <c r="I877" s="334" t="n">
        <v>1458</v>
      </c>
      <c r="J877" s="334" t="n">
        <f aca="false">(A877*I877)/J865*K865</f>
        <v>2814.75</v>
      </c>
      <c r="K877" s="335" t="n">
        <f aca="false">H877-J877</f>
        <v>1121.25</v>
      </c>
      <c r="L877" s="330"/>
      <c r="M877" s="262"/>
      <c r="N877" s="262" t="n">
        <v>1458</v>
      </c>
      <c r="O877" s="262" t="n">
        <v>15</v>
      </c>
      <c r="P877" s="262" t="n">
        <v>2620</v>
      </c>
      <c r="Q877" s="262" t="n">
        <v>1968</v>
      </c>
      <c r="R877" s="331" t="n">
        <f aca="false">A877*F877</f>
        <v>9.2</v>
      </c>
    </row>
    <row r="878" s="1" customFormat="true" ht="12.75" hidden="false" customHeight="false" outlineLevel="0" collapsed="false">
      <c r="A878" s="262" t="n">
        <v>4</v>
      </c>
      <c r="B878" s="332" t="s">
        <v>6124</v>
      </c>
      <c r="C878" s="332" t="s">
        <v>1562</v>
      </c>
      <c r="D878" s="332" t="s">
        <v>6535</v>
      </c>
      <c r="E878" s="262"/>
      <c r="F878" s="331" t="n">
        <v>0.63</v>
      </c>
      <c r="G878" s="333" t="n">
        <v>278</v>
      </c>
      <c r="H878" s="333" t="n">
        <f aca="false">A878*G878*(1-H865/100)</f>
        <v>1112</v>
      </c>
      <c r="I878" s="334" t="n">
        <v>213.84</v>
      </c>
      <c r="J878" s="334" t="n">
        <f aca="false">(A878*I878)/J865*K865</f>
        <v>825.66</v>
      </c>
      <c r="K878" s="335" t="n">
        <f aca="false">H878-J878</f>
        <v>286.34</v>
      </c>
      <c r="L878" s="330"/>
      <c r="M878" s="262"/>
      <c r="N878" s="262" t="n">
        <v>213.84</v>
      </c>
      <c r="O878" s="262" t="n">
        <v>2.2</v>
      </c>
      <c r="P878" s="262" t="n">
        <v>427.68</v>
      </c>
      <c r="Q878" s="262" t="n">
        <v>278</v>
      </c>
      <c r="R878" s="331" t="n">
        <f aca="false">A878*F878</f>
        <v>2.52</v>
      </c>
    </row>
    <row r="879" s="1" customFormat="true" ht="12.75" hidden="false" customHeight="false" outlineLevel="0" collapsed="false">
      <c r="A879" s="262" t="n">
        <v>4</v>
      </c>
      <c r="B879" s="332" t="s">
        <v>3728</v>
      </c>
      <c r="C879" s="332" t="s">
        <v>1562</v>
      </c>
      <c r="D879" s="332" t="s">
        <v>6536</v>
      </c>
      <c r="E879" s="262"/>
      <c r="F879" s="331" t="n">
        <v>0.3</v>
      </c>
      <c r="G879" s="333" t="n">
        <v>291</v>
      </c>
      <c r="H879" s="333" t="n">
        <f aca="false">A879*G879*(1-H865/100)</f>
        <v>1164</v>
      </c>
      <c r="I879" s="334" t="n">
        <v>223.56</v>
      </c>
      <c r="J879" s="334" t="n">
        <f aca="false">(A879*I879)/J865*K865</f>
        <v>863.19</v>
      </c>
      <c r="K879" s="335" t="n">
        <f aca="false">H879-J879</f>
        <v>300.81</v>
      </c>
      <c r="L879" s="330"/>
      <c r="M879" s="262"/>
      <c r="N879" s="262" t="n">
        <v>223.56</v>
      </c>
      <c r="O879" s="262" t="n">
        <v>2.3</v>
      </c>
      <c r="P879" s="262" t="n">
        <v>447.12</v>
      </c>
      <c r="Q879" s="262" t="n">
        <v>291</v>
      </c>
      <c r="R879" s="331" t="n">
        <f aca="false">A879*F879</f>
        <v>1.2</v>
      </c>
    </row>
    <row r="880" s="1" customFormat="true" ht="12.75" hidden="false" customHeight="false" outlineLevel="0" collapsed="false">
      <c r="A880" s="262" t="n">
        <v>1</v>
      </c>
      <c r="B880" s="332" t="s">
        <v>1914</v>
      </c>
      <c r="C880" s="332" t="s">
        <v>1565</v>
      </c>
      <c r="D880" s="332" t="s">
        <v>1915</v>
      </c>
      <c r="E880" s="262"/>
      <c r="F880" s="331" t="n">
        <v>1.68</v>
      </c>
      <c r="G880" s="333" t="n">
        <v>1050</v>
      </c>
      <c r="H880" s="333" t="n">
        <f aca="false">A880*G880*(1-H865/100)</f>
        <v>1050</v>
      </c>
      <c r="I880" s="334" t="n">
        <v>777.6</v>
      </c>
      <c r="J880" s="334" t="n">
        <f aca="false">(A880*I880)/J865*K865</f>
        <v>750.6</v>
      </c>
      <c r="K880" s="335" t="n">
        <f aca="false">H880-J880</f>
        <v>299.4</v>
      </c>
      <c r="L880" s="330"/>
      <c r="M880" s="262"/>
      <c r="N880" s="262" t="n">
        <v>777.6</v>
      </c>
      <c r="O880" s="262" t="n">
        <v>8</v>
      </c>
      <c r="P880" s="262" t="n">
        <v>1283.04</v>
      </c>
      <c r="Q880" s="262" t="n">
        <v>1050</v>
      </c>
      <c r="R880" s="331" t="n">
        <f aca="false">A880*F880</f>
        <v>1.68</v>
      </c>
    </row>
    <row r="881" s="1" customFormat="true" ht="12.75" hidden="false" customHeight="false" outlineLevel="0" collapsed="false">
      <c r="A881" s="262" t="n">
        <v>4</v>
      </c>
      <c r="B881" s="332" t="s">
        <v>6537</v>
      </c>
      <c r="C881" s="332" t="s">
        <v>3185</v>
      </c>
      <c r="D881" s="332" t="s">
        <v>6538</v>
      </c>
      <c r="E881" s="262"/>
      <c r="F881" s="331" t="n">
        <v>0.64</v>
      </c>
      <c r="G881" s="333" t="n">
        <v>420</v>
      </c>
      <c r="H881" s="333" t="n">
        <f aca="false">A881*G881*(1-H865/100)</f>
        <v>1680</v>
      </c>
      <c r="I881" s="334" t="n">
        <v>311.04</v>
      </c>
      <c r="J881" s="334" t="n">
        <f aca="false">(A881*I881)/J865*K865</f>
        <v>1200.96</v>
      </c>
      <c r="K881" s="335" t="n">
        <f aca="false">H881-J881</f>
        <v>479.04</v>
      </c>
      <c r="L881" s="330"/>
      <c r="M881" s="262"/>
      <c r="N881" s="262" t="n">
        <v>311.04</v>
      </c>
      <c r="O881" s="262" t="n">
        <v>3.2</v>
      </c>
      <c r="P881" s="262" t="n">
        <v>513.216</v>
      </c>
      <c r="Q881" s="262" t="n">
        <v>420</v>
      </c>
      <c r="R881" s="331" t="n">
        <f aca="false">A881*F881</f>
        <v>2.56</v>
      </c>
    </row>
    <row r="882" s="1" customFormat="true" ht="12.75" hidden="false" customHeight="false" outlineLevel="0" collapsed="false">
      <c r="A882" s="262" t="n">
        <v>4</v>
      </c>
      <c r="B882" s="332" t="s">
        <v>6539</v>
      </c>
      <c r="C882" s="332" t="s">
        <v>3260</v>
      </c>
      <c r="D882" s="332" t="s">
        <v>6540</v>
      </c>
      <c r="E882" s="262"/>
      <c r="F882" s="331" t="n">
        <v>0.64</v>
      </c>
      <c r="G882" s="333" t="n">
        <v>420</v>
      </c>
      <c r="H882" s="333" t="n">
        <f aca="false">A882*G882*(1-H865/100)</f>
        <v>1680</v>
      </c>
      <c r="I882" s="334" t="n">
        <v>311.04</v>
      </c>
      <c r="J882" s="334" t="n">
        <f aca="false">(A882*I882)/J865*K865</f>
        <v>1200.96</v>
      </c>
      <c r="K882" s="335" t="n">
        <f aca="false">H882-J882</f>
        <v>479.04</v>
      </c>
      <c r="L882" s="330"/>
      <c r="M882" s="262"/>
      <c r="N882" s="262" t="n">
        <v>311.04</v>
      </c>
      <c r="O882" s="262" t="n">
        <v>3.2</v>
      </c>
      <c r="P882" s="262" t="n">
        <v>513.216</v>
      </c>
      <c r="Q882" s="262" t="n">
        <v>420</v>
      </c>
      <c r="R882" s="331" t="n">
        <f aca="false">A882*F882</f>
        <v>2.56</v>
      </c>
    </row>
    <row r="883" s="1" customFormat="true" ht="12.75" hidden="false" customHeight="false" outlineLevel="0" collapsed="false">
      <c r="A883" s="262" t="n">
        <v>2</v>
      </c>
      <c r="B883" s="332" t="s">
        <v>3213</v>
      </c>
      <c r="C883" s="332" t="s">
        <v>1565</v>
      </c>
      <c r="D883" s="332" t="s">
        <v>3214</v>
      </c>
      <c r="E883" s="262"/>
      <c r="F883" s="331" t="n">
        <v>1.2</v>
      </c>
      <c r="G883" s="333" t="n">
        <v>1022</v>
      </c>
      <c r="H883" s="333" t="n">
        <f aca="false">A883*G883*(1-H865/100)</f>
        <v>2044</v>
      </c>
      <c r="I883" s="334" t="n">
        <v>785.862</v>
      </c>
      <c r="J883" s="334" t="n">
        <f aca="false">(A883*I883)/J865*K865</f>
        <v>1517.15025</v>
      </c>
      <c r="K883" s="335" t="n">
        <f aca="false">H883-J883</f>
        <v>526.84975</v>
      </c>
      <c r="L883" s="330"/>
      <c r="M883" s="262"/>
      <c r="N883" s="262" t="n">
        <v>785.862</v>
      </c>
      <c r="O883" s="262" t="n">
        <v>8.085</v>
      </c>
      <c r="P883" s="262" t="n">
        <v>1296.6723</v>
      </c>
      <c r="Q883" s="262" t="n">
        <v>1022</v>
      </c>
      <c r="R883" s="331" t="n">
        <f aca="false">A883*F883</f>
        <v>2.4</v>
      </c>
    </row>
    <row r="884" s="1" customFormat="true" ht="12.75" hidden="false" customHeight="false" outlineLevel="0" collapsed="false">
      <c r="A884" s="262" t="n">
        <v>8</v>
      </c>
      <c r="B884" s="332" t="s">
        <v>6541</v>
      </c>
      <c r="C884" s="332" t="s">
        <v>1565</v>
      </c>
      <c r="D884" s="332" t="s">
        <v>6542</v>
      </c>
      <c r="E884" s="262"/>
      <c r="F884" s="331" t="n">
        <v>0.48</v>
      </c>
      <c r="G884" s="333" t="n">
        <v>253</v>
      </c>
      <c r="H884" s="333" t="n">
        <f aca="false">A884*G884*(1-H865/100)</f>
        <v>2024</v>
      </c>
      <c r="I884" s="334" t="n">
        <v>194.4</v>
      </c>
      <c r="J884" s="334" t="n">
        <f aca="false">(A884*I884)/J865*K865</f>
        <v>1501.2</v>
      </c>
      <c r="K884" s="335" t="n">
        <f aca="false">H884-J884</f>
        <v>522.8</v>
      </c>
      <c r="L884" s="330"/>
      <c r="M884" s="262"/>
      <c r="N884" s="262" t="n">
        <v>194.4</v>
      </c>
      <c r="O884" s="262" t="n">
        <v>2</v>
      </c>
      <c r="P884" s="262" t="n">
        <v>349.92</v>
      </c>
      <c r="Q884" s="262" t="n">
        <v>253</v>
      </c>
      <c r="R884" s="331" t="n">
        <f aca="false">A884*F884</f>
        <v>3.84</v>
      </c>
    </row>
    <row r="885" s="1" customFormat="true" ht="12.75" hidden="false" customHeight="false" outlineLevel="0" collapsed="false">
      <c r="A885" s="262" t="n">
        <v>5</v>
      </c>
      <c r="B885" s="332" t="s">
        <v>5241</v>
      </c>
      <c r="C885" s="332" t="s">
        <v>1565</v>
      </c>
      <c r="D885" s="332" t="s">
        <v>5242</v>
      </c>
      <c r="E885" s="262"/>
      <c r="F885" s="331" t="n">
        <v>0.71</v>
      </c>
      <c r="G885" s="333" t="n">
        <v>329</v>
      </c>
      <c r="H885" s="333" t="n">
        <f aca="false">A885*G885*(1-H865/100)</f>
        <v>1645</v>
      </c>
      <c r="I885" s="334" t="n">
        <v>252.72</v>
      </c>
      <c r="J885" s="334" t="n">
        <f aca="false">(A885*I885)/J865*K865</f>
        <v>1219.725</v>
      </c>
      <c r="K885" s="335" t="n">
        <f aca="false">H885-J885</f>
        <v>425.275</v>
      </c>
      <c r="L885" s="330"/>
      <c r="M885" s="262"/>
      <c r="N885" s="262" t="n">
        <v>252.72</v>
      </c>
      <c r="O885" s="262" t="n">
        <v>2.6</v>
      </c>
      <c r="P885" s="262" t="n">
        <v>454.896</v>
      </c>
      <c r="Q885" s="262" t="n">
        <v>329</v>
      </c>
      <c r="R885" s="331" t="n">
        <f aca="false">A885*F885</f>
        <v>3.55</v>
      </c>
    </row>
    <row r="886" s="1" customFormat="true" ht="12.75" hidden="false" customHeight="false" outlineLevel="0" collapsed="false">
      <c r="A886" s="262" t="n">
        <v>5</v>
      </c>
      <c r="B886" s="332" t="s">
        <v>6543</v>
      </c>
      <c r="C886" s="332" t="s">
        <v>1565</v>
      </c>
      <c r="D886" s="332" t="s">
        <v>6544</v>
      </c>
      <c r="E886" s="262"/>
      <c r="F886" s="331" t="n">
        <v>0.71</v>
      </c>
      <c r="G886" s="333" t="n">
        <v>329</v>
      </c>
      <c r="H886" s="333" t="n">
        <f aca="false">A886*G886*(1-H865/100)</f>
        <v>1645</v>
      </c>
      <c r="I886" s="334" t="n">
        <v>252.72</v>
      </c>
      <c r="J886" s="334" t="n">
        <f aca="false">(A886*I886)/J865*K865</f>
        <v>1219.725</v>
      </c>
      <c r="K886" s="335" t="n">
        <f aca="false">H886-J886</f>
        <v>425.275</v>
      </c>
      <c r="L886" s="330"/>
      <c r="M886" s="262"/>
      <c r="N886" s="262" t="n">
        <v>252.72</v>
      </c>
      <c r="O886" s="262" t="n">
        <v>2.6</v>
      </c>
      <c r="P886" s="262" t="n">
        <v>454.896</v>
      </c>
      <c r="Q886" s="262" t="n">
        <v>329</v>
      </c>
      <c r="R886" s="331" t="n">
        <f aca="false">A886*F886</f>
        <v>3.55</v>
      </c>
    </row>
    <row r="887" s="1" customFormat="true" ht="12.75" hidden="false" customHeight="false" outlineLevel="0" collapsed="false">
      <c r="A887" s="262" t="n">
        <v>5</v>
      </c>
      <c r="B887" s="332" t="s">
        <v>2364</v>
      </c>
      <c r="C887" s="332" t="s">
        <v>2365</v>
      </c>
      <c r="D887" s="332" t="s">
        <v>6545</v>
      </c>
      <c r="E887" s="262"/>
      <c r="F887" s="331" t="n">
        <v>0.78</v>
      </c>
      <c r="G887" s="333" t="n">
        <v>394</v>
      </c>
      <c r="H887" s="333" t="n">
        <f aca="false">A887*G887*(1-H865/100)</f>
        <v>1970</v>
      </c>
      <c r="I887" s="334" t="n">
        <v>291.6</v>
      </c>
      <c r="J887" s="334" t="n">
        <f aca="false">(A887*I887)/J865*K865</f>
        <v>1407.375</v>
      </c>
      <c r="K887" s="335" t="n">
        <f aca="false">H887-J887</f>
        <v>562.625</v>
      </c>
      <c r="L887" s="330"/>
      <c r="M887" s="262"/>
      <c r="N887" s="262" t="n">
        <v>291.6</v>
      </c>
      <c r="O887" s="262" t="n">
        <v>3</v>
      </c>
      <c r="P887" s="262" t="n">
        <v>481.14</v>
      </c>
      <c r="Q887" s="262" t="n">
        <v>394</v>
      </c>
      <c r="R887" s="331" t="n">
        <f aca="false">A887*F887</f>
        <v>3.9</v>
      </c>
    </row>
    <row r="888" s="1" customFormat="true" ht="12.75" hidden="false" customHeight="false" outlineLevel="0" collapsed="false">
      <c r="A888" s="262" t="n">
        <v>5</v>
      </c>
      <c r="B888" s="332" t="s">
        <v>6546</v>
      </c>
      <c r="C888" s="332" t="s">
        <v>1565</v>
      </c>
      <c r="D888" s="332" t="s">
        <v>6547</v>
      </c>
      <c r="E888" s="262"/>
      <c r="F888" s="331"/>
      <c r="G888" s="333" t="n">
        <v>632</v>
      </c>
      <c r="H888" s="333" t="n">
        <f aca="false">A888*G888*(1-H865/100)</f>
        <v>3160</v>
      </c>
      <c r="I888" s="334" t="n">
        <v>486</v>
      </c>
      <c r="J888" s="334" t="n">
        <f aca="false">(A888*I888)/J865*K865</f>
        <v>2345.625</v>
      </c>
      <c r="K888" s="335" t="n">
        <f aca="false">H888-J888</f>
        <v>814.375</v>
      </c>
      <c r="L888" s="330"/>
      <c r="M888" s="262"/>
      <c r="N888" s="262" t="n">
        <v>486</v>
      </c>
      <c r="O888" s="262" t="n">
        <v>5</v>
      </c>
      <c r="P888" s="262" t="n">
        <v>801.9</v>
      </c>
      <c r="Q888" s="262" t="n">
        <v>632</v>
      </c>
      <c r="R888" s="331" t="n">
        <f aca="false">A888*F888</f>
        <v>0</v>
      </c>
    </row>
    <row r="889" s="1" customFormat="true" ht="12.75" hidden="false" customHeight="false" outlineLevel="0" collapsed="false">
      <c r="A889" s="262" t="n">
        <v>6</v>
      </c>
      <c r="B889" s="332" t="s">
        <v>4950</v>
      </c>
      <c r="C889" s="332" t="s">
        <v>4951</v>
      </c>
      <c r="D889" s="332" t="s">
        <v>6548</v>
      </c>
      <c r="E889" s="262"/>
      <c r="F889" s="331" t="n">
        <v>0.73</v>
      </c>
      <c r="G889" s="333" t="n">
        <v>488</v>
      </c>
      <c r="H889" s="333" t="n">
        <f aca="false">A889*G889*(1-H865/100)</f>
        <v>2928</v>
      </c>
      <c r="I889" s="334" t="n">
        <v>325.62</v>
      </c>
      <c r="J889" s="334" t="n">
        <f aca="false">(A889*I889)/J865*K865</f>
        <v>1885.8825</v>
      </c>
      <c r="K889" s="335" t="n">
        <f aca="false">H889-J889</f>
        <v>1042.1175</v>
      </c>
      <c r="L889" s="330"/>
      <c r="M889" s="262"/>
      <c r="N889" s="262" t="n">
        <v>325.62</v>
      </c>
      <c r="O889" s="262" t="n">
        <v>3.35</v>
      </c>
      <c r="P889" s="262" t="n">
        <v>537.273</v>
      </c>
      <c r="Q889" s="262" t="n">
        <v>488</v>
      </c>
      <c r="R889" s="331" t="n">
        <f aca="false">A889*F889</f>
        <v>4.38</v>
      </c>
    </row>
    <row r="890" s="1" customFormat="true" ht="12.75" hidden="false" customHeight="false" outlineLevel="0" collapsed="false">
      <c r="A890" s="262" t="n">
        <v>6</v>
      </c>
      <c r="B890" s="332" t="s">
        <v>6549</v>
      </c>
      <c r="C890" s="332" t="s">
        <v>2603</v>
      </c>
      <c r="D890" s="332" t="s">
        <v>6550</v>
      </c>
      <c r="E890" s="262"/>
      <c r="F890" s="331"/>
      <c r="G890" s="333" t="n">
        <v>297</v>
      </c>
      <c r="H890" s="333" t="n">
        <f aca="false">A890*G890*(1-H865/100)</f>
        <v>1782</v>
      </c>
      <c r="I890" s="334" t="n">
        <v>228.42</v>
      </c>
      <c r="J890" s="334" t="n">
        <f aca="false">(A890*I890)/J865*K865</f>
        <v>1322.9325</v>
      </c>
      <c r="K890" s="335" t="n">
        <f aca="false">H890-J890</f>
        <v>459.0675</v>
      </c>
      <c r="L890" s="330"/>
      <c r="M890" s="262"/>
      <c r="N890" s="262" t="n">
        <v>228.42</v>
      </c>
      <c r="O890" s="262" t="n">
        <v>2.35</v>
      </c>
      <c r="P890" s="262" t="n">
        <v>376.893</v>
      </c>
      <c r="Q890" s="262" t="n">
        <v>297</v>
      </c>
      <c r="R890" s="331" t="n">
        <f aca="false">A890*F890</f>
        <v>0</v>
      </c>
    </row>
    <row r="891" s="1" customFormat="true" ht="12.75" hidden="false" customHeight="false" outlineLevel="0" collapsed="false">
      <c r="A891" s="262" t="n">
        <v>8</v>
      </c>
      <c r="B891" s="332" t="s">
        <v>3352</v>
      </c>
      <c r="C891" s="332" t="s">
        <v>1562</v>
      </c>
      <c r="D891" s="332" t="s">
        <v>6551</v>
      </c>
      <c r="E891" s="262"/>
      <c r="F891" s="331" t="n">
        <v>0.41</v>
      </c>
      <c r="G891" s="333" t="n">
        <v>180</v>
      </c>
      <c r="H891" s="333" t="n">
        <f aca="false">A891*G891*(1-H865/100)</f>
        <v>1440</v>
      </c>
      <c r="I891" s="334" t="n">
        <v>133.164</v>
      </c>
      <c r="J891" s="334" t="n">
        <f aca="false">(A891*I891)/J865*K865</f>
        <v>1028.322</v>
      </c>
      <c r="K891" s="335" t="n">
        <f aca="false">H891-J891</f>
        <v>411.678</v>
      </c>
      <c r="L891" s="330"/>
      <c r="M891" s="262"/>
      <c r="N891" s="262" t="n">
        <v>133.164</v>
      </c>
      <c r="O891" s="262" t="n">
        <v>1.37</v>
      </c>
      <c r="P891" s="262" t="n">
        <v>219.7206</v>
      </c>
      <c r="Q891" s="262" t="n">
        <v>180</v>
      </c>
      <c r="R891" s="331" t="n">
        <f aca="false">A891*F891</f>
        <v>3.28</v>
      </c>
    </row>
    <row r="892" s="1" customFormat="true" ht="12.75" hidden="false" customHeight="false" outlineLevel="0" collapsed="false">
      <c r="A892" s="262" t="n">
        <v>3</v>
      </c>
      <c r="B892" s="332" t="s">
        <v>6552</v>
      </c>
      <c r="C892" s="332" t="s">
        <v>1562</v>
      </c>
      <c r="D892" s="332" t="s">
        <v>6553</v>
      </c>
      <c r="E892" s="262"/>
      <c r="F892" s="331" t="n">
        <v>0.45</v>
      </c>
      <c r="G892" s="333" t="n">
        <v>512</v>
      </c>
      <c r="H892" s="333" t="n">
        <f aca="false">A892*G892*(1-H865/100)</f>
        <v>1536</v>
      </c>
      <c r="I892" s="334" t="n">
        <v>379.08</v>
      </c>
      <c r="J892" s="334" t="n">
        <f aca="false">(A892*I892)/J865*K865</f>
        <v>1097.7525</v>
      </c>
      <c r="K892" s="335" t="n">
        <f aca="false">H892-J892</f>
        <v>438.2475</v>
      </c>
      <c r="L892" s="330"/>
      <c r="M892" s="262"/>
      <c r="N892" s="262" t="n">
        <v>379.08</v>
      </c>
      <c r="O892" s="262" t="n">
        <v>3.9</v>
      </c>
      <c r="P892" s="262" t="n">
        <v>758.16</v>
      </c>
      <c r="Q892" s="262" t="n">
        <v>512</v>
      </c>
      <c r="R892" s="331" t="n">
        <f aca="false">A892*F892</f>
        <v>1.35</v>
      </c>
    </row>
    <row r="893" s="1" customFormat="true" ht="12.75" hidden="false" customHeight="false" outlineLevel="0" collapsed="false">
      <c r="A893" s="262" t="n">
        <v>3</v>
      </c>
      <c r="B893" s="332" t="s">
        <v>6554</v>
      </c>
      <c r="C893" s="332" t="s">
        <v>1562</v>
      </c>
      <c r="D893" s="332" t="s">
        <v>6555</v>
      </c>
      <c r="E893" s="262"/>
      <c r="F893" s="331" t="n">
        <v>0.44</v>
      </c>
      <c r="G893" s="333" t="n">
        <v>512</v>
      </c>
      <c r="H893" s="333" t="n">
        <f aca="false">A893*G893*(1-H865/100)</f>
        <v>1536</v>
      </c>
      <c r="I893" s="334" t="n">
        <v>379.08</v>
      </c>
      <c r="J893" s="334" t="n">
        <f aca="false">(A893*I893)/J865*K865</f>
        <v>1097.7525</v>
      </c>
      <c r="K893" s="335" t="n">
        <f aca="false">H893-J893</f>
        <v>438.2475</v>
      </c>
      <c r="L893" s="330"/>
      <c r="M893" s="262"/>
      <c r="N893" s="262" t="n">
        <v>379.08</v>
      </c>
      <c r="O893" s="262" t="n">
        <v>3.9</v>
      </c>
      <c r="P893" s="262" t="n">
        <v>758.16</v>
      </c>
      <c r="Q893" s="262" t="n">
        <v>512</v>
      </c>
      <c r="R893" s="331" t="n">
        <f aca="false">A893*F893</f>
        <v>1.32</v>
      </c>
    </row>
    <row r="894" s="1" customFormat="true" ht="12.75" hidden="false" customHeight="false" outlineLevel="0" collapsed="false">
      <c r="A894" s="262" t="n">
        <v>3</v>
      </c>
      <c r="B894" s="332" t="s">
        <v>6157</v>
      </c>
      <c r="C894" s="332" t="s">
        <v>1570</v>
      </c>
      <c r="D894" s="332" t="s">
        <v>6158</v>
      </c>
      <c r="E894" s="262"/>
      <c r="F894" s="331" t="n">
        <v>1.12</v>
      </c>
      <c r="G894" s="333" t="n">
        <v>739</v>
      </c>
      <c r="H894" s="333" t="n">
        <f aca="false">A894*G894*(1-H865/100)</f>
        <v>2217</v>
      </c>
      <c r="I894" s="334" t="n">
        <v>568.62</v>
      </c>
      <c r="J894" s="334" t="n">
        <f aca="false">(A894*I894)/J865*K865</f>
        <v>1646.62875</v>
      </c>
      <c r="K894" s="335" t="n">
        <f aca="false">H894-J894</f>
        <v>570.37125</v>
      </c>
      <c r="L894" s="330"/>
      <c r="M894" s="262"/>
      <c r="N894" s="262" t="n">
        <v>568.62</v>
      </c>
      <c r="O894" s="262" t="n">
        <v>5.85</v>
      </c>
      <c r="P894" s="262" t="n">
        <v>1020</v>
      </c>
      <c r="Q894" s="262" t="n">
        <v>739</v>
      </c>
      <c r="R894" s="331" t="n">
        <f aca="false">A894*F894</f>
        <v>3.36</v>
      </c>
    </row>
    <row r="895" s="1" customFormat="true" ht="12.75" hidden="false" customHeight="false" outlineLevel="0" collapsed="false">
      <c r="A895" s="262" t="n">
        <v>3</v>
      </c>
      <c r="B895" s="332" t="s">
        <v>1572</v>
      </c>
      <c r="C895" s="332" t="s">
        <v>1570</v>
      </c>
      <c r="D895" s="332" t="s">
        <v>1573</v>
      </c>
      <c r="E895" s="262"/>
      <c r="F895" s="331" t="n">
        <v>0.77</v>
      </c>
      <c r="G895" s="333" t="n">
        <v>634</v>
      </c>
      <c r="H895" s="333" t="n">
        <f aca="false">A895*G895*(1-H865/100)</f>
        <v>1902</v>
      </c>
      <c r="I895" s="334" t="n">
        <v>487.944</v>
      </c>
      <c r="J895" s="334" t="n">
        <f aca="false">(A895*I895)/J865*K865</f>
        <v>1413.0045</v>
      </c>
      <c r="K895" s="335" t="n">
        <f aca="false">H895-J895</f>
        <v>488.9955</v>
      </c>
      <c r="L895" s="330"/>
      <c r="M895" s="262"/>
      <c r="N895" s="262" t="n">
        <v>487.944</v>
      </c>
      <c r="O895" s="262" t="n">
        <v>5.02</v>
      </c>
      <c r="P895" s="262" t="n">
        <v>880</v>
      </c>
      <c r="Q895" s="262" t="n">
        <v>634</v>
      </c>
      <c r="R895" s="331" t="n">
        <f aca="false">A895*F895</f>
        <v>2.31</v>
      </c>
    </row>
    <row r="896" s="1" customFormat="true" ht="12.75" hidden="false" customHeight="false" outlineLevel="0" collapsed="false">
      <c r="A896" s="336" t="n">
        <f aca="false">SUM(A866:A895)</f>
        <v>174</v>
      </c>
      <c r="B896" s="336" t="s">
        <v>377</v>
      </c>
      <c r="C896" s="336"/>
      <c r="D896" s="336"/>
      <c r="E896" s="336"/>
      <c r="F896" s="337" t="n">
        <f aca="false">R896</f>
        <v>105.18</v>
      </c>
      <c r="G896" s="338"/>
      <c r="H896" s="339" t="n">
        <f aca="false">SUM(H866:H895)</f>
        <v>84747.4228</v>
      </c>
      <c r="I896" s="340"/>
      <c r="J896" s="341" t="n">
        <f aca="false">SUM(J866:J895)</f>
        <v>60708.111</v>
      </c>
      <c r="K896" s="335" t="n">
        <f aca="false">SUM(K866:K895)</f>
        <v>24039.3118</v>
      </c>
      <c r="L896" s="330"/>
      <c r="M896" s="262"/>
      <c r="N896" s="262"/>
      <c r="O896" s="262"/>
      <c r="P896" s="262"/>
      <c r="Q896" s="262"/>
      <c r="R896" s="331" t="n">
        <f aca="false">SUM(R866:R895)</f>
        <v>105.18</v>
      </c>
    </row>
    <row r="897" s="1" customFormat="true" ht="12.75" hidden="false" customHeight="false" outlineLevel="0" collapsed="false">
      <c r="A897" s="262"/>
      <c r="B897" s="272" t="s">
        <v>914</v>
      </c>
      <c r="C897" s="342"/>
      <c r="D897" s="342"/>
      <c r="E897" s="262"/>
      <c r="F897" s="262"/>
      <c r="G897" s="333"/>
      <c r="H897" s="343" t="n">
        <v>0</v>
      </c>
      <c r="I897" s="344" t="n">
        <f aca="false">K898/J898</f>
        <v>0.395981877940494</v>
      </c>
      <c r="J897" s="345"/>
      <c r="K897" s="335"/>
      <c r="L897" s="330"/>
      <c r="M897" s="262"/>
      <c r="N897" s="262"/>
      <c r="O897" s="262"/>
      <c r="P897" s="262"/>
      <c r="Q897" s="262"/>
      <c r="R897" s="331"/>
    </row>
    <row r="898" s="1" customFormat="true" ht="13.5" hidden="false" customHeight="false" outlineLevel="0" collapsed="false">
      <c r="A898" s="346"/>
      <c r="B898" s="346" t="s">
        <v>915</v>
      </c>
      <c r="C898" s="346"/>
      <c r="D898" s="346"/>
      <c r="E898" s="346"/>
      <c r="F898" s="347"/>
      <c r="G898" s="348"/>
      <c r="H898" s="349" t="n">
        <f aca="false">SUM(H896:H897)</f>
        <v>84747.4228</v>
      </c>
      <c r="I898" s="350" t="n">
        <f aca="false">K898/H898</f>
        <v>0.283658322645771</v>
      </c>
      <c r="J898" s="351" t="n">
        <f aca="false">SUM(J896:J897)</f>
        <v>60708.111</v>
      </c>
      <c r="K898" s="352" t="n">
        <f aca="false">H898-J898</f>
        <v>24039.3118</v>
      </c>
      <c r="L898" s="330"/>
      <c r="M898" s="262"/>
      <c r="N898" s="262"/>
      <c r="O898" s="262"/>
      <c r="P898" s="262"/>
      <c r="Q898" s="262"/>
      <c r="R898" s="331"/>
    </row>
    <row r="899" s="1" customFormat="true" ht="13.5" hidden="false" customHeight="false" outlineLevel="0" collapsed="false">
      <c r="A899" s="262"/>
      <c r="B899" s="332"/>
      <c r="C899" s="342"/>
      <c r="D899" s="342"/>
      <c r="E899" s="262"/>
      <c r="F899" s="262"/>
      <c r="G899" s="262"/>
      <c r="H899" s="262"/>
      <c r="I899" s="354"/>
      <c r="J899" s="354"/>
      <c r="K899" s="355"/>
      <c r="L899" s="330"/>
      <c r="M899" s="262"/>
      <c r="N899" s="262"/>
      <c r="O899" s="262"/>
      <c r="P899" s="262"/>
      <c r="Q899" s="262"/>
      <c r="R899" s="331"/>
    </row>
    <row r="900" s="1" customFormat="true" ht="13.5" hidden="false" customHeight="false" outlineLevel="0" collapsed="false">
      <c r="A900" s="322"/>
      <c r="B900" s="323" t="s">
        <v>6212</v>
      </c>
      <c r="C900" s="324"/>
      <c r="D900" s="325" t="n">
        <v>42459</v>
      </c>
      <c r="E900" s="322"/>
      <c r="F900" s="322" t="s">
        <v>6556</v>
      </c>
      <c r="G900" s="324"/>
      <c r="H900" s="326" t="n">
        <v>0</v>
      </c>
      <c r="I900" s="327" t="s">
        <v>358</v>
      </c>
      <c r="J900" s="328" t="n">
        <v>72</v>
      </c>
      <c r="K900" s="329" t="n">
        <v>69.5</v>
      </c>
      <c r="L900" s="330"/>
      <c r="M900" s="262"/>
      <c r="N900" s="262"/>
      <c r="O900" s="262"/>
      <c r="P900" s="262"/>
      <c r="Q900" s="262"/>
      <c r="R900" s="331"/>
    </row>
    <row r="901" s="1" customFormat="true" ht="12.75" hidden="false" customHeight="false" outlineLevel="0" collapsed="false">
      <c r="A901" s="262" t="n">
        <v>1</v>
      </c>
      <c r="B901" s="332" t="s">
        <v>6557</v>
      </c>
      <c r="C901" s="332" t="s">
        <v>2013</v>
      </c>
      <c r="D901" s="332" t="s">
        <v>6558</v>
      </c>
      <c r="E901" s="262"/>
      <c r="F901" s="331" t="n">
        <v>35</v>
      </c>
      <c r="G901" s="333" t="n">
        <v>5200</v>
      </c>
      <c r="H901" s="333" t="n">
        <f aca="false">A901*G901*(1-H900/100)</f>
        <v>5200</v>
      </c>
      <c r="I901" s="334" t="n">
        <v>3654.72</v>
      </c>
      <c r="J901" s="334" t="n">
        <f aca="false">(A901*I901)/J900*K900</f>
        <v>3527.82</v>
      </c>
      <c r="K901" s="335" t="n">
        <f aca="false">H901-J901</f>
        <v>1672.18</v>
      </c>
      <c r="L901" s="330"/>
      <c r="M901" s="262"/>
      <c r="N901" s="262" t="n">
        <v>3654.72</v>
      </c>
      <c r="O901" s="262" t="n">
        <v>36</v>
      </c>
      <c r="P901" s="262" t="n">
        <v>5482.08</v>
      </c>
      <c r="Q901" s="262" t="n">
        <v>5200</v>
      </c>
      <c r="R901" s="331" t="n">
        <f aca="false">A901*F901</f>
        <v>35</v>
      </c>
    </row>
    <row r="902" s="1" customFormat="true" ht="12.75" hidden="false" customHeight="false" outlineLevel="0" collapsed="false">
      <c r="A902" s="262" t="n">
        <v>2</v>
      </c>
      <c r="B902" s="332" t="s">
        <v>1281</v>
      </c>
      <c r="C902" s="332" t="s">
        <v>1108</v>
      </c>
      <c r="D902" s="332" t="s">
        <v>1179</v>
      </c>
      <c r="E902" s="262"/>
      <c r="F902" s="331" t="n">
        <v>16</v>
      </c>
      <c r="G902" s="333" t="n">
        <v>4788</v>
      </c>
      <c r="H902" s="333" t="n">
        <f aca="false">A902*G902*(1-H900/100)</f>
        <v>9576</v>
      </c>
      <c r="I902" s="334" t="n">
        <v>3830.4</v>
      </c>
      <c r="J902" s="334" t="n">
        <f aca="false">(A902*I902)/J900*K900</f>
        <v>7394.8</v>
      </c>
      <c r="K902" s="335" t="n">
        <f aca="false">H902-J902</f>
        <v>2181.2</v>
      </c>
      <c r="L902" s="330"/>
      <c r="M902" s="262"/>
      <c r="N902" s="262" t="n">
        <v>3830.4</v>
      </c>
      <c r="O902" s="262" t="n">
        <v>38</v>
      </c>
      <c r="P902" s="262" t="n">
        <v>5600</v>
      </c>
      <c r="Q902" s="262" t="n">
        <v>4788</v>
      </c>
      <c r="R902" s="331" t="n">
        <f aca="false">A902*F902</f>
        <v>32</v>
      </c>
    </row>
    <row r="903" s="1" customFormat="true" ht="12.75" hidden="false" customHeight="false" outlineLevel="0" collapsed="false">
      <c r="A903" s="262" t="n">
        <v>3</v>
      </c>
      <c r="B903" s="332" t="s">
        <v>1914</v>
      </c>
      <c r="C903" s="332" t="s">
        <v>1565</v>
      </c>
      <c r="D903" s="332" t="s">
        <v>1915</v>
      </c>
      <c r="E903" s="262"/>
      <c r="F903" s="331" t="n">
        <v>1.68</v>
      </c>
      <c r="G903" s="333" t="n">
        <v>1050</v>
      </c>
      <c r="H903" s="333" t="n">
        <f aca="false">A903*G903*(1-H900/100)</f>
        <v>3150</v>
      </c>
      <c r="I903" s="334" t="n">
        <v>777.6</v>
      </c>
      <c r="J903" s="334" t="n">
        <f aca="false">(A903*I903)/J900*K900</f>
        <v>2251.8</v>
      </c>
      <c r="K903" s="335" t="n">
        <f aca="false">H903-J903</f>
        <v>898.2</v>
      </c>
      <c r="L903" s="330"/>
      <c r="M903" s="262"/>
      <c r="N903" s="262" t="n">
        <v>777.6</v>
      </c>
      <c r="O903" s="262" t="n">
        <v>8</v>
      </c>
      <c r="P903" s="262" t="n">
        <v>1283.04</v>
      </c>
      <c r="Q903" s="262" t="n">
        <v>1050</v>
      </c>
      <c r="R903" s="331" t="n">
        <f aca="false">A903*F903</f>
        <v>5.04</v>
      </c>
    </row>
    <row r="904" s="1" customFormat="true" ht="12.75" hidden="false" customHeight="false" outlineLevel="0" collapsed="false">
      <c r="A904" s="336" t="n">
        <f aca="false">SUM(A901:A903)</f>
        <v>6</v>
      </c>
      <c r="B904" s="336" t="s">
        <v>377</v>
      </c>
      <c r="C904" s="336"/>
      <c r="D904" s="336"/>
      <c r="E904" s="336"/>
      <c r="F904" s="337" t="n">
        <f aca="false">R904</f>
        <v>72.04</v>
      </c>
      <c r="G904" s="338"/>
      <c r="H904" s="339" t="n">
        <f aca="false">SUM(H901:H903)</f>
        <v>17926</v>
      </c>
      <c r="I904" s="340"/>
      <c r="J904" s="341" t="n">
        <f aca="false">SUM(J901:J903)</f>
        <v>13174.42</v>
      </c>
      <c r="K904" s="335" t="n">
        <f aca="false">SUM(K901:K903)</f>
        <v>4751.58</v>
      </c>
      <c r="L904" s="330"/>
      <c r="M904" s="262"/>
      <c r="N904" s="262"/>
      <c r="O904" s="262"/>
      <c r="P904" s="262"/>
      <c r="Q904" s="262"/>
      <c r="R904" s="331" t="n">
        <f aca="false">SUM(R901:R903)</f>
        <v>72.04</v>
      </c>
    </row>
    <row r="905" s="1" customFormat="true" ht="12.75" hidden="false" customHeight="false" outlineLevel="0" collapsed="false">
      <c r="A905" s="262"/>
      <c r="B905" s="272" t="s">
        <v>914</v>
      </c>
      <c r="C905" s="342"/>
      <c r="D905" s="342"/>
      <c r="E905" s="262"/>
      <c r="F905" s="262"/>
      <c r="G905" s="333"/>
      <c r="H905" s="343" t="n">
        <v>0</v>
      </c>
      <c r="I905" s="344" t="n">
        <f aca="false">K906/J906</f>
        <v>0.360667110962001</v>
      </c>
      <c r="J905" s="345"/>
      <c r="K905" s="335"/>
      <c r="L905" s="330"/>
      <c r="M905" s="262"/>
      <c r="N905" s="262"/>
      <c r="O905" s="262"/>
      <c r="P905" s="262"/>
      <c r="Q905" s="262"/>
      <c r="R905" s="331"/>
    </row>
    <row r="906" s="1" customFormat="true" ht="13.5" hidden="false" customHeight="false" outlineLevel="0" collapsed="false">
      <c r="A906" s="346"/>
      <c r="B906" s="346" t="s">
        <v>915</v>
      </c>
      <c r="C906" s="346"/>
      <c r="D906" s="346"/>
      <c r="E906" s="346"/>
      <c r="F906" s="347"/>
      <c r="G906" s="348"/>
      <c r="H906" s="349" t="n">
        <f aca="false">SUM(H904:H905)</f>
        <v>17926</v>
      </c>
      <c r="I906" s="350" t="n">
        <f aca="false">K906/H906</f>
        <v>0.265066384023206</v>
      </c>
      <c r="J906" s="351" t="n">
        <f aca="false">SUM(J904:J905)</f>
        <v>13174.42</v>
      </c>
      <c r="K906" s="352" t="n">
        <f aca="false">H906-J906</f>
        <v>4751.58</v>
      </c>
      <c r="L906" s="330"/>
      <c r="M906" s="262"/>
      <c r="N906" s="262"/>
      <c r="O906" s="262"/>
      <c r="P906" s="262"/>
      <c r="Q906" s="262"/>
      <c r="R906" s="331"/>
    </row>
    <row r="907" customFormat="false" ht="13.5" hidden="false" customHeight="false" outlineLevel="0" collapsed="false"/>
    <row r="908" s="1" customFormat="true" ht="13.5" hidden="false" customHeight="false" outlineLevel="0" collapsed="false">
      <c r="A908" s="322"/>
      <c r="B908" s="323" t="s">
        <v>6212</v>
      </c>
      <c r="C908" s="324"/>
      <c r="D908" s="325" t="n">
        <v>42471</v>
      </c>
      <c r="E908" s="322"/>
      <c r="F908" s="322" t="s">
        <v>6559</v>
      </c>
      <c r="G908" s="324"/>
      <c r="H908" s="326" t="n">
        <v>0</v>
      </c>
      <c r="I908" s="327" t="s">
        <v>358</v>
      </c>
      <c r="J908" s="328" t="n">
        <v>70.5</v>
      </c>
      <c r="K908" s="329" t="n">
        <v>68</v>
      </c>
      <c r="L908" s="330"/>
      <c r="M908" s="262"/>
      <c r="N908" s="262"/>
      <c r="O908" s="262"/>
      <c r="P908" s="262"/>
      <c r="Q908" s="262"/>
      <c r="R908" s="331"/>
    </row>
    <row r="909" s="1" customFormat="true" ht="12.75" hidden="false" customHeight="false" outlineLevel="0" collapsed="false">
      <c r="A909" s="262" t="n">
        <v>20</v>
      </c>
      <c r="B909" s="332" t="s">
        <v>774</v>
      </c>
      <c r="C909" s="332" t="s">
        <v>775</v>
      </c>
      <c r="D909" s="332" t="s">
        <v>1233</v>
      </c>
      <c r="E909" s="262"/>
      <c r="F909" s="331" t="n">
        <v>1.5</v>
      </c>
      <c r="G909" s="333" t="n">
        <v>603.8466</v>
      </c>
      <c r="H909" s="333" t="n">
        <f aca="false">A909*G909*(1-H908/100)</f>
        <v>12076.932</v>
      </c>
      <c r="I909" s="334" t="n">
        <v>431.319</v>
      </c>
      <c r="J909" s="334" t="n">
        <f aca="false">(A909*I909)/J908*K908</f>
        <v>8320.48</v>
      </c>
      <c r="K909" s="335" t="n">
        <f aca="false">H909-J909</f>
        <v>3756.452</v>
      </c>
      <c r="L909" s="330"/>
      <c r="M909" s="262"/>
      <c r="N909" s="262" t="n">
        <v>431.319</v>
      </c>
      <c r="O909" s="262" t="n">
        <v>4.6</v>
      </c>
      <c r="P909" s="262" t="n">
        <v>650</v>
      </c>
      <c r="Q909" s="262" t="n">
        <v>603.8466</v>
      </c>
      <c r="R909" s="331" t="n">
        <f aca="false">A909*F909</f>
        <v>30</v>
      </c>
    </row>
    <row r="910" s="1" customFormat="true" ht="12.75" hidden="false" customHeight="false" outlineLevel="0" collapsed="false">
      <c r="A910" s="262" t="n">
        <v>12</v>
      </c>
      <c r="B910" s="332" t="s">
        <v>2965</v>
      </c>
      <c r="C910" s="332" t="s">
        <v>830</v>
      </c>
      <c r="D910" s="332" t="s">
        <v>2966</v>
      </c>
      <c r="E910" s="262"/>
      <c r="F910" s="331" t="n">
        <v>1.3</v>
      </c>
      <c r="G910" s="333" t="n">
        <v>266.49</v>
      </c>
      <c r="H910" s="333" t="n">
        <f aca="false">A910*G910*(1-H908/100)</f>
        <v>3197.88</v>
      </c>
      <c r="I910" s="334" t="n">
        <v>177.66</v>
      </c>
      <c r="J910" s="334" t="n">
        <f aca="false">(A910*I910)/J908*K908</f>
        <v>2056.32</v>
      </c>
      <c r="K910" s="335" t="n">
        <f aca="false">H910-J910</f>
        <v>1141.56</v>
      </c>
      <c r="L910" s="330"/>
      <c r="M910" s="262"/>
      <c r="N910" s="262" t="n">
        <v>177.66</v>
      </c>
      <c r="O910" s="262" t="n">
        <v>1.8</v>
      </c>
      <c r="P910" s="262" t="n">
        <v>550</v>
      </c>
      <c r="Q910" s="262" t="n">
        <v>266.49</v>
      </c>
      <c r="R910" s="331" t="n">
        <f aca="false">A910*F910</f>
        <v>15.6</v>
      </c>
    </row>
    <row r="911" s="1" customFormat="true" ht="12.75" hidden="false" customHeight="false" outlineLevel="0" collapsed="false">
      <c r="A911" s="262" t="n">
        <v>4</v>
      </c>
      <c r="B911" s="332" t="s">
        <v>1202</v>
      </c>
      <c r="C911" s="332" t="s">
        <v>830</v>
      </c>
      <c r="D911" s="332" t="s">
        <v>1230</v>
      </c>
      <c r="E911" s="262"/>
      <c r="F911" s="331" t="n">
        <v>1.3</v>
      </c>
      <c r="G911" s="333" t="n">
        <v>322.749</v>
      </c>
      <c r="H911" s="333" t="n">
        <f aca="false">A911*G911*(1-H908/100)</f>
        <v>1290.996</v>
      </c>
      <c r="I911" s="334" t="n">
        <v>215.166</v>
      </c>
      <c r="J911" s="334" t="n">
        <f aca="false">(A911*I911)/J908*K908</f>
        <v>830.144</v>
      </c>
      <c r="K911" s="335" t="n">
        <f aca="false">H911-J911</f>
        <v>460.852</v>
      </c>
      <c r="L911" s="330"/>
      <c r="M911" s="262"/>
      <c r="N911" s="262" t="n">
        <v>215.166</v>
      </c>
      <c r="O911" s="262" t="n">
        <v>2.18</v>
      </c>
      <c r="P911" s="262" t="n">
        <v>600</v>
      </c>
      <c r="Q911" s="262" t="n">
        <v>322.749</v>
      </c>
      <c r="R911" s="331" t="n">
        <f aca="false">A911*F911</f>
        <v>5.2</v>
      </c>
    </row>
    <row r="912" s="1" customFormat="true" ht="12.75" hidden="false" customHeight="false" outlineLevel="0" collapsed="false">
      <c r="A912" s="262" t="n">
        <v>4</v>
      </c>
      <c r="B912" s="332" t="s">
        <v>1215</v>
      </c>
      <c r="C912" s="332" t="s">
        <v>1048</v>
      </c>
      <c r="D912" s="332" t="s">
        <v>1216</v>
      </c>
      <c r="E912" s="262"/>
      <c r="F912" s="331" t="n">
        <v>2.6</v>
      </c>
      <c r="G912" s="333" t="n">
        <v>642.6</v>
      </c>
      <c r="H912" s="333" t="n">
        <f aca="false">A912*G912*(1-H908/100)</f>
        <v>2570.4</v>
      </c>
      <c r="I912" s="334" t="n">
        <v>535.5</v>
      </c>
      <c r="J912" s="334" t="n">
        <f aca="false">(A912*I912)/J908*K908</f>
        <v>2066.04255319149</v>
      </c>
      <c r="K912" s="335" t="n">
        <f aca="false">H912-J912</f>
        <v>504.357446808511</v>
      </c>
      <c r="L912" s="330"/>
      <c r="M912" s="262"/>
      <c r="N912" s="262" t="n">
        <v>535.5</v>
      </c>
      <c r="O912" s="262" t="n">
        <v>5.1</v>
      </c>
      <c r="P912" s="262" t="n">
        <v>803.25</v>
      </c>
      <c r="Q912" s="262" t="n">
        <v>642.6</v>
      </c>
      <c r="R912" s="331" t="n">
        <f aca="false">A912*F912</f>
        <v>10.4</v>
      </c>
    </row>
    <row r="913" s="1" customFormat="true" ht="12.75" hidden="false" customHeight="false" outlineLevel="0" collapsed="false">
      <c r="A913" s="262" t="n">
        <v>4</v>
      </c>
      <c r="B913" s="332" t="s">
        <v>1225</v>
      </c>
      <c r="C913" s="332" t="s">
        <v>830</v>
      </c>
      <c r="D913" s="332" t="s">
        <v>1237</v>
      </c>
      <c r="E913" s="262"/>
      <c r="F913" s="331" t="n">
        <v>4.1</v>
      </c>
      <c r="G913" s="333" t="n">
        <v>799.47</v>
      </c>
      <c r="H913" s="333" t="n">
        <f aca="false">A913*G913*(1-H908/100)</f>
        <v>3197.88</v>
      </c>
      <c r="I913" s="334" t="n">
        <v>571.05</v>
      </c>
      <c r="J913" s="334" t="n">
        <f aca="false">(A913*I913)/J908*K908</f>
        <v>2203.2</v>
      </c>
      <c r="K913" s="335" t="n">
        <f aca="false">H913-J913</f>
        <v>994.68</v>
      </c>
      <c r="L913" s="330"/>
      <c r="M913" s="262"/>
      <c r="N913" s="262" t="n">
        <v>571.05</v>
      </c>
      <c r="O913" s="262" t="n">
        <v>6</v>
      </c>
      <c r="P913" s="262" t="n">
        <v>856.575</v>
      </c>
      <c r="Q913" s="262" t="n">
        <v>799.47</v>
      </c>
      <c r="R913" s="331" t="n">
        <f aca="false">A913*F913</f>
        <v>16.4</v>
      </c>
    </row>
    <row r="914" s="1" customFormat="true" ht="12.75" hidden="false" customHeight="false" outlineLevel="0" collapsed="false">
      <c r="A914" s="262" t="n">
        <v>30</v>
      </c>
      <c r="B914" s="332" t="s">
        <v>832</v>
      </c>
      <c r="C914" s="332" t="s">
        <v>833</v>
      </c>
      <c r="D914" s="332" t="s">
        <v>834</v>
      </c>
      <c r="E914" s="262"/>
      <c r="F914" s="331" t="n">
        <v>0.03</v>
      </c>
      <c r="G914" s="333" t="n">
        <v>47.376</v>
      </c>
      <c r="H914" s="333" t="n">
        <f aca="false">A914*G914*(1-H908/100)</f>
        <v>1421.28</v>
      </c>
      <c r="I914" s="334" t="n">
        <v>29.61</v>
      </c>
      <c r="J914" s="334" t="n">
        <f aca="false">(A914*I914)/J908*K908</f>
        <v>856.8</v>
      </c>
      <c r="K914" s="335" t="n">
        <f aca="false">H914-J914</f>
        <v>564.48</v>
      </c>
      <c r="L914" s="330"/>
      <c r="M914" s="262"/>
      <c r="N914" s="262" t="n">
        <v>29.61</v>
      </c>
      <c r="O914" s="262" t="n">
        <v>0.3</v>
      </c>
      <c r="P914" s="262" t="n">
        <v>44.415</v>
      </c>
      <c r="Q914" s="262" t="n">
        <v>47.376</v>
      </c>
      <c r="R914" s="331" t="n">
        <f aca="false">A914*F914</f>
        <v>0.9</v>
      </c>
    </row>
    <row r="915" s="1" customFormat="true" ht="12.75" hidden="false" customHeight="false" outlineLevel="0" collapsed="false">
      <c r="A915" s="262" t="n">
        <v>15</v>
      </c>
      <c r="B915" s="332" t="s">
        <v>841</v>
      </c>
      <c r="C915" s="332" t="s">
        <v>842</v>
      </c>
      <c r="D915" s="332" t="s">
        <v>834</v>
      </c>
      <c r="E915" s="262"/>
      <c r="F915" s="331" t="n">
        <v>0.02</v>
      </c>
      <c r="G915" s="333" t="n">
        <v>38.493</v>
      </c>
      <c r="H915" s="333" t="n">
        <f aca="false">A915*G915*(1-H908/100)</f>
        <v>577.395</v>
      </c>
      <c r="I915" s="334" t="n">
        <v>29.61</v>
      </c>
      <c r="J915" s="334" t="n">
        <f aca="false">(A915*I915)/J908*K908</f>
        <v>428.4</v>
      </c>
      <c r="K915" s="335" t="n">
        <f aca="false">H915-J915</f>
        <v>148.995</v>
      </c>
      <c r="L915" s="330"/>
      <c r="M915" s="262"/>
      <c r="N915" s="262" t="n">
        <v>29.61</v>
      </c>
      <c r="O915" s="262" t="n">
        <v>0.3</v>
      </c>
      <c r="P915" s="262" t="n">
        <v>44.415</v>
      </c>
      <c r="Q915" s="262" t="n">
        <v>38.493</v>
      </c>
      <c r="R915" s="331" t="n">
        <f aca="false">A915*F915</f>
        <v>0.3</v>
      </c>
    </row>
    <row r="916" s="1" customFormat="true" ht="12.75" hidden="false" customHeight="false" outlineLevel="0" collapsed="false">
      <c r="A916" s="262" t="n">
        <v>2</v>
      </c>
      <c r="B916" s="332" t="s">
        <v>1415</v>
      </c>
      <c r="C916" s="332" t="s">
        <v>2799</v>
      </c>
      <c r="D916" s="332" t="s">
        <v>6469</v>
      </c>
      <c r="E916" s="262"/>
      <c r="F916" s="331" t="n">
        <v>3</v>
      </c>
      <c r="G916" s="333" t="n">
        <v>579.6157</v>
      </c>
      <c r="H916" s="333" t="n">
        <f aca="false">A916*G916*(1-H908/100)</f>
        <v>1159.2314</v>
      </c>
      <c r="I916" s="334" t="n">
        <v>429.345</v>
      </c>
      <c r="J916" s="334" t="n">
        <f aca="false">(A916*I916)/J908*K908</f>
        <v>828.24</v>
      </c>
      <c r="K916" s="335" t="n">
        <f aca="false">H916-J916</f>
        <v>330.9914</v>
      </c>
      <c r="L916" s="330"/>
      <c r="M916" s="262"/>
      <c r="N916" s="262" t="n">
        <v>429.345</v>
      </c>
      <c r="O916" s="262" t="n">
        <v>4.35</v>
      </c>
      <c r="P916" s="262" t="n">
        <v>644.0175</v>
      </c>
      <c r="Q916" s="262" t="n">
        <v>579.6157</v>
      </c>
      <c r="R916" s="331" t="n">
        <f aca="false">A916*F916</f>
        <v>6</v>
      </c>
    </row>
    <row r="917" s="1" customFormat="true" ht="12.75" hidden="false" customHeight="false" outlineLevel="0" collapsed="false">
      <c r="A917" s="262" t="n">
        <v>2</v>
      </c>
      <c r="B917" s="332" t="s">
        <v>1418</v>
      </c>
      <c r="C917" s="332" t="s">
        <v>2799</v>
      </c>
      <c r="D917" s="332" t="s">
        <v>6470</v>
      </c>
      <c r="E917" s="262"/>
      <c r="F917" s="331" t="n">
        <v>3</v>
      </c>
      <c r="G917" s="333" t="n">
        <v>579.6157</v>
      </c>
      <c r="H917" s="333" t="n">
        <f aca="false">A917*G917*(1-H908/100)</f>
        <v>1159.2314</v>
      </c>
      <c r="I917" s="334" t="n">
        <v>429.345</v>
      </c>
      <c r="J917" s="334" t="n">
        <f aca="false">(A917*I917)/J908*K908</f>
        <v>828.24</v>
      </c>
      <c r="K917" s="335" t="n">
        <f aca="false">H917-J917</f>
        <v>330.9914</v>
      </c>
      <c r="L917" s="330"/>
      <c r="M917" s="262"/>
      <c r="N917" s="262" t="n">
        <v>429.345</v>
      </c>
      <c r="O917" s="262" t="n">
        <v>4.35</v>
      </c>
      <c r="P917" s="262" t="n">
        <v>644.0175</v>
      </c>
      <c r="Q917" s="262" t="n">
        <v>579.6157</v>
      </c>
      <c r="R917" s="331" t="n">
        <f aca="false">A917*F917</f>
        <v>6</v>
      </c>
    </row>
    <row r="918" s="1" customFormat="true" ht="12.75" hidden="false" customHeight="false" outlineLevel="0" collapsed="false">
      <c r="A918" s="262" t="n">
        <v>150</v>
      </c>
      <c r="B918" s="332" t="s">
        <v>1100</v>
      </c>
      <c r="C918" s="332" t="s">
        <v>1296</v>
      </c>
      <c r="D918" s="332" t="s">
        <v>1297</v>
      </c>
      <c r="E918" s="262"/>
      <c r="F918" s="331" t="n">
        <v>0.14</v>
      </c>
      <c r="G918" s="333" t="n">
        <v>32.9165</v>
      </c>
      <c r="H918" s="333" t="n">
        <f aca="false">A918*G918*(1-H908/100)</f>
        <v>4937.475</v>
      </c>
      <c r="I918" s="334" t="n">
        <v>23.5118</v>
      </c>
      <c r="J918" s="334" t="n">
        <f aca="false">(A918*I918)/J908*K908</f>
        <v>3401.70723404255</v>
      </c>
      <c r="K918" s="335" t="n">
        <f aca="false">H918-J918</f>
        <v>1535.76776595745</v>
      </c>
      <c r="L918" s="330"/>
      <c r="M918" s="262"/>
      <c r="N918" s="262" t="n">
        <v>23.5118</v>
      </c>
      <c r="O918" s="262" t="n">
        <v>0.23</v>
      </c>
      <c r="P918" s="262" t="n">
        <v>45</v>
      </c>
      <c r="Q918" s="262" t="n">
        <v>32.9165</v>
      </c>
      <c r="R918" s="331" t="n">
        <f aca="false">A918*F918</f>
        <v>21</v>
      </c>
    </row>
    <row r="919" s="1" customFormat="true" ht="12.75" hidden="false" customHeight="false" outlineLevel="0" collapsed="false">
      <c r="A919" s="262" t="n">
        <v>150</v>
      </c>
      <c r="B919" s="332" t="s">
        <v>1103</v>
      </c>
      <c r="C919" s="332" t="s">
        <v>1298</v>
      </c>
      <c r="D919" s="332" t="s">
        <v>1299</v>
      </c>
      <c r="E919" s="262"/>
      <c r="F919" s="331" t="n">
        <v>0.03</v>
      </c>
      <c r="G919" s="333" t="n">
        <v>14.3115</v>
      </c>
      <c r="H919" s="333" t="n">
        <f aca="false">A919*G919*(1-H908/100)</f>
        <v>2146.725</v>
      </c>
      <c r="I919" s="334" t="n">
        <v>10.2225</v>
      </c>
      <c r="J919" s="334" t="n">
        <f aca="false">(A919*I919)/J908*K908</f>
        <v>1479</v>
      </c>
      <c r="K919" s="335" t="n">
        <f aca="false">H919-J919</f>
        <v>667.725</v>
      </c>
      <c r="L919" s="330"/>
      <c r="M919" s="262"/>
      <c r="N919" s="262" t="n">
        <v>10.2225</v>
      </c>
      <c r="O919" s="262" t="n">
        <v>0.1</v>
      </c>
      <c r="P919" s="262" t="n">
        <v>20</v>
      </c>
      <c r="Q919" s="262" t="n">
        <v>14.3115</v>
      </c>
      <c r="R919" s="331" t="n">
        <f aca="false">A919*F919</f>
        <v>4.5</v>
      </c>
    </row>
    <row r="920" s="1" customFormat="true" ht="12.75" hidden="false" customHeight="false" outlineLevel="0" collapsed="false">
      <c r="A920" s="262" t="n">
        <v>2</v>
      </c>
      <c r="B920" s="332" t="s">
        <v>6560</v>
      </c>
      <c r="C920" s="332" t="s">
        <v>6561</v>
      </c>
      <c r="D920" s="332" t="s">
        <v>6562</v>
      </c>
      <c r="E920" s="262"/>
      <c r="F920" s="331" t="n">
        <v>35</v>
      </c>
      <c r="G920" s="333" t="n">
        <v>6424.3125</v>
      </c>
      <c r="H920" s="333" t="n">
        <f aca="false">A920*G920*(1-H908/100)</f>
        <v>12848.625</v>
      </c>
      <c r="I920" s="334" t="n">
        <v>4758.75</v>
      </c>
      <c r="J920" s="334" t="n">
        <f aca="false">(A920*I920)/J908*K908</f>
        <v>9180</v>
      </c>
      <c r="K920" s="335" t="n">
        <f aca="false">H920-J920</f>
        <v>3668.625</v>
      </c>
      <c r="L920" s="330"/>
      <c r="M920" s="262"/>
      <c r="N920" s="262" t="n">
        <v>4758.75</v>
      </c>
      <c r="O920" s="262" t="n">
        <v>50</v>
      </c>
      <c r="P920" s="262" t="n">
        <v>7138.125</v>
      </c>
      <c r="Q920" s="262" t="n">
        <v>6424.3125</v>
      </c>
      <c r="R920" s="331" t="n">
        <f aca="false">A920*F920</f>
        <v>70</v>
      </c>
    </row>
    <row r="921" s="1" customFormat="true" ht="12.75" hidden="false" customHeight="false" outlineLevel="0" collapsed="false">
      <c r="A921" s="262" t="n">
        <v>20</v>
      </c>
      <c r="B921" s="332" t="s">
        <v>3419</v>
      </c>
      <c r="C921" s="332" t="s">
        <v>1550</v>
      </c>
      <c r="D921" s="332" t="s">
        <v>5974</v>
      </c>
      <c r="E921" s="262"/>
      <c r="F921" s="331" t="n">
        <v>0.2</v>
      </c>
      <c r="G921" s="333" t="n">
        <v>331.4945</v>
      </c>
      <c r="H921" s="333" t="n">
        <f aca="false">A921*G921*(1-H908/100)</f>
        <v>6629.89</v>
      </c>
      <c r="I921" s="334" t="n">
        <v>245.5515</v>
      </c>
      <c r="J921" s="334" t="n">
        <f aca="false">(A921*I921)/J908*K908</f>
        <v>4736.88</v>
      </c>
      <c r="K921" s="335" t="n">
        <f aca="false">H921-J921</f>
        <v>1893.01</v>
      </c>
      <c r="L921" s="330"/>
      <c r="M921" s="262"/>
      <c r="N921" s="262" t="n">
        <v>245.5515</v>
      </c>
      <c r="O921" s="262" t="n">
        <v>2.58</v>
      </c>
      <c r="P921" s="262" t="n">
        <v>370</v>
      </c>
      <c r="Q921" s="262" t="n">
        <v>331.4945</v>
      </c>
      <c r="R921" s="331" t="n">
        <f aca="false">A921*F921</f>
        <v>4</v>
      </c>
    </row>
    <row r="922" s="1" customFormat="true" ht="12.75" hidden="false" customHeight="false" outlineLevel="0" collapsed="false">
      <c r="A922" s="262" t="n">
        <v>2</v>
      </c>
      <c r="B922" s="332" t="s">
        <v>6563</v>
      </c>
      <c r="C922" s="332" t="s">
        <v>1894</v>
      </c>
      <c r="D922" s="332" t="s">
        <v>6564</v>
      </c>
      <c r="E922" s="262"/>
      <c r="F922" s="331"/>
      <c r="G922" s="333" t="n">
        <v>1226.7</v>
      </c>
      <c r="H922" s="333" t="n">
        <f aca="false">A922*G922*(1-H908/100)</f>
        <v>2453.4</v>
      </c>
      <c r="I922" s="334" t="n">
        <v>766.6875</v>
      </c>
      <c r="J922" s="334" t="n">
        <f aca="false">(A922*I922)/J908*K908</f>
        <v>1479</v>
      </c>
      <c r="K922" s="335" t="n">
        <f aca="false">H922-J922</f>
        <v>974.4</v>
      </c>
      <c r="L922" s="330"/>
      <c r="M922" s="262"/>
      <c r="N922" s="262" t="n">
        <v>766.6875</v>
      </c>
      <c r="O922" s="262" t="n">
        <v>7.5</v>
      </c>
      <c r="P922" s="262" t="n">
        <v>1460</v>
      </c>
      <c r="Q922" s="262" t="n">
        <v>1226.7</v>
      </c>
      <c r="R922" s="331" t="n">
        <f aca="false">A922*F922</f>
        <v>0</v>
      </c>
    </row>
    <row r="923" s="1" customFormat="true" ht="12.75" hidden="false" customHeight="false" outlineLevel="0" collapsed="false">
      <c r="A923" s="262" t="n">
        <v>2</v>
      </c>
      <c r="B923" s="332" t="s">
        <v>3687</v>
      </c>
      <c r="C923" s="332" t="s">
        <v>1894</v>
      </c>
      <c r="D923" s="332" t="s">
        <v>3688</v>
      </c>
      <c r="E923" s="262"/>
      <c r="F923" s="331"/>
      <c r="G923" s="333" t="n">
        <v>1226.7</v>
      </c>
      <c r="H923" s="333" t="n">
        <f aca="false">A923*G923*(1-H908/100)</f>
        <v>2453.4</v>
      </c>
      <c r="I923" s="334" t="n">
        <v>766.6875</v>
      </c>
      <c r="J923" s="334" t="n">
        <f aca="false">(A923*I923)/J908*K908</f>
        <v>1479</v>
      </c>
      <c r="K923" s="335" t="n">
        <f aca="false">H923-J923</f>
        <v>974.4</v>
      </c>
      <c r="L923" s="330"/>
      <c r="M923" s="262"/>
      <c r="N923" s="262" t="n">
        <v>766.6875</v>
      </c>
      <c r="O923" s="262" t="n">
        <v>7.5</v>
      </c>
      <c r="P923" s="262" t="n">
        <v>1460</v>
      </c>
      <c r="Q923" s="262" t="n">
        <v>1226.7</v>
      </c>
      <c r="R923" s="331" t="n">
        <f aca="false">A923*F923</f>
        <v>0</v>
      </c>
    </row>
    <row r="924" s="1" customFormat="true" ht="12.75" hidden="false" customHeight="false" outlineLevel="0" collapsed="false">
      <c r="A924" s="262" t="n">
        <v>2</v>
      </c>
      <c r="B924" s="332" t="s">
        <v>6565</v>
      </c>
      <c r="C924" s="332" t="s">
        <v>1894</v>
      </c>
      <c r="D924" s="332" t="s">
        <v>6566</v>
      </c>
      <c r="E924" s="262"/>
      <c r="F924" s="331"/>
      <c r="G924" s="333" t="n">
        <v>1656.045</v>
      </c>
      <c r="H924" s="333" t="n">
        <f aca="false">A924*G924*(1-H908/100)</f>
        <v>3312.09</v>
      </c>
      <c r="I924" s="334" t="n">
        <v>920.025</v>
      </c>
      <c r="J924" s="334" t="n">
        <f aca="false">(A924*I924)/J908*K908</f>
        <v>1774.8</v>
      </c>
      <c r="K924" s="335" t="n">
        <f aca="false">H924-J924</f>
        <v>1537.29</v>
      </c>
      <c r="L924" s="330"/>
      <c r="M924" s="262"/>
      <c r="N924" s="262" t="n">
        <v>920.025</v>
      </c>
      <c r="O924" s="262" t="n">
        <v>9</v>
      </c>
      <c r="P924" s="262" t="n">
        <v>2300</v>
      </c>
      <c r="Q924" s="262" t="n">
        <v>1656.045</v>
      </c>
      <c r="R924" s="331" t="n">
        <f aca="false">A924*F924</f>
        <v>0</v>
      </c>
    </row>
    <row r="925" s="1" customFormat="true" ht="12.75" hidden="false" customHeight="false" outlineLevel="0" collapsed="false">
      <c r="A925" s="262" t="n">
        <v>2</v>
      </c>
      <c r="B925" s="332" t="s">
        <v>3293</v>
      </c>
      <c r="C925" s="332" t="s">
        <v>1894</v>
      </c>
      <c r="D925" s="332" t="s">
        <v>3294</v>
      </c>
      <c r="E925" s="262"/>
      <c r="F925" s="331"/>
      <c r="G925" s="333" t="n">
        <v>1803.249</v>
      </c>
      <c r="H925" s="333" t="n">
        <f aca="false">A925*G925*(1-H908/100)</f>
        <v>3606.498</v>
      </c>
      <c r="I925" s="334" t="n">
        <v>1001.805</v>
      </c>
      <c r="J925" s="334" t="n">
        <f aca="false">(A925*I925)/J908*K908</f>
        <v>1932.56</v>
      </c>
      <c r="K925" s="335" t="n">
        <f aca="false">H925-J925</f>
        <v>1673.938</v>
      </c>
      <c r="L925" s="330"/>
      <c r="M925" s="262"/>
      <c r="N925" s="262" t="n">
        <v>1001.805</v>
      </c>
      <c r="O925" s="262" t="n">
        <v>9.8</v>
      </c>
      <c r="P925" s="262" t="n">
        <v>2500</v>
      </c>
      <c r="Q925" s="262" t="n">
        <v>1803.249</v>
      </c>
      <c r="R925" s="331" t="n">
        <f aca="false">A925*F925</f>
        <v>0</v>
      </c>
    </row>
    <row r="926" s="1" customFormat="true" ht="12.75" hidden="false" customHeight="false" outlineLevel="0" collapsed="false">
      <c r="A926" s="262" t="n">
        <v>30</v>
      </c>
      <c r="B926" s="332" t="s">
        <v>6379</v>
      </c>
      <c r="C926" s="332" t="s">
        <v>1802</v>
      </c>
      <c r="D926" s="332" t="s">
        <v>6015</v>
      </c>
      <c r="E926" s="262"/>
      <c r="F926" s="331" t="n">
        <v>0.01</v>
      </c>
      <c r="G926" s="333" t="n">
        <v>23.1275</v>
      </c>
      <c r="H926" s="333" t="n">
        <f aca="false">A926*G926*(1-H908/100)</f>
        <v>693.825</v>
      </c>
      <c r="I926" s="334" t="n">
        <v>17.1315</v>
      </c>
      <c r="J926" s="334" t="n">
        <f aca="false">(A926*I926)/J908*K908</f>
        <v>495.72</v>
      </c>
      <c r="K926" s="335" t="n">
        <f aca="false">H926-J926</f>
        <v>198.105</v>
      </c>
      <c r="L926" s="330"/>
      <c r="M926" s="262"/>
      <c r="N926" s="262" t="n">
        <v>17.1315</v>
      </c>
      <c r="O926" s="262" t="n">
        <v>0.18</v>
      </c>
      <c r="P926" s="262"/>
      <c r="Q926" s="262" t="n">
        <v>23.1275</v>
      </c>
      <c r="R926" s="331" t="n">
        <f aca="false">A926*F926</f>
        <v>0.3</v>
      </c>
    </row>
    <row r="927" s="1" customFormat="true" ht="12.75" hidden="false" customHeight="false" outlineLevel="0" collapsed="false">
      <c r="A927" s="336" t="n">
        <f aca="false">SUM(A909:A926)</f>
        <v>453</v>
      </c>
      <c r="B927" s="336" t="s">
        <v>377</v>
      </c>
      <c r="C927" s="336"/>
      <c r="D927" s="336"/>
      <c r="E927" s="336"/>
      <c r="F927" s="337" t="n">
        <f aca="false">R927</f>
        <v>190.6</v>
      </c>
      <c r="G927" s="338"/>
      <c r="H927" s="339" t="n">
        <f aca="false">SUM(H909:H926)</f>
        <v>65733.1538</v>
      </c>
      <c r="I927" s="340"/>
      <c r="J927" s="341" t="n">
        <f aca="false">SUM(J909:J926)</f>
        <v>44376.5337872341</v>
      </c>
      <c r="K927" s="335" t="n">
        <f aca="false">SUM(K909:K926)</f>
        <v>21356.620012766</v>
      </c>
      <c r="L927" s="330"/>
      <c r="M927" s="262"/>
      <c r="N927" s="262"/>
      <c r="O927" s="262"/>
      <c r="P927" s="262"/>
      <c r="Q927" s="262"/>
      <c r="R927" s="331" t="n">
        <f aca="false">SUM(R909:R926)</f>
        <v>190.6</v>
      </c>
    </row>
    <row r="928" s="1" customFormat="true" ht="12.75" hidden="false" customHeight="false" outlineLevel="0" collapsed="false">
      <c r="A928" s="262"/>
      <c r="B928" s="272" t="s">
        <v>914</v>
      </c>
      <c r="C928" s="342"/>
      <c r="D928" s="342"/>
      <c r="E928" s="262"/>
      <c r="F928" s="262"/>
      <c r="G928" s="333"/>
      <c r="H928" s="343" t="n">
        <v>0</v>
      </c>
      <c r="I928" s="344" t="n">
        <f aca="false">K929/J929</f>
        <v>0.48125930959731</v>
      </c>
      <c r="J928" s="345"/>
      <c r="K928" s="335"/>
      <c r="L928" s="330"/>
      <c r="M928" s="262"/>
      <c r="N928" s="262"/>
      <c r="O928" s="262"/>
      <c r="P928" s="262"/>
      <c r="Q928" s="262"/>
      <c r="R928" s="331"/>
    </row>
    <row r="929" s="1" customFormat="true" ht="13.5" hidden="false" customHeight="false" outlineLevel="0" collapsed="false">
      <c r="A929" s="346"/>
      <c r="B929" s="346" t="s">
        <v>915</v>
      </c>
      <c r="C929" s="346"/>
      <c r="D929" s="346"/>
      <c r="E929" s="346"/>
      <c r="F929" s="347"/>
      <c r="G929" s="348"/>
      <c r="H929" s="349" t="n">
        <f aca="false">SUM(H927:H928)</f>
        <v>65733.1538</v>
      </c>
      <c r="I929" s="350" t="n">
        <f aca="false">K929/H929</f>
        <v>0.324898757752377</v>
      </c>
      <c r="J929" s="351" t="n">
        <f aca="false">SUM(J927:J928)</f>
        <v>44376.5337872341</v>
      </c>
      <c r="K929" s="352" t="n">
        <f aca="false">H929-J929</f>
        <v>21356.6200127659</v>
      </c>
      <c r="L929" s="330"/>
      <c r="M929" s="262"/>
      <c r="N929" s="262"/>
      <c r="O929" s="262"/>
      <c r="P929" s="262"/>
      <c r="Q929" s="262"/>
      <c r="R929" s="331"/>
    </row>
    <row r="930" s="1" customFormat="true" ht="13.5" hidden="false" customHeight="false" outlineLevel="0" collapsed="false">
      <c r="A930" s="262"/>
      <c r="B930" s="332"/>
      <c r="C930" s="342"/>
      <c r="D930" s="342"/>
      <c r="E930" s="262"/>
      <c r="F930" s="262"/>
      <c r="G930" s="262"/>
      <c r="H930" s="262"/>
      <c r="I930" s="354"/>
      <c r="J930" s="354"/>
      <c r="K930" s="355"/>
      <c r="L930" s="330"/>
      <c r="M930" s="262"/>
      <c r="N930" s="262"/>
      <c r="O930" s="262"/>
      <c r="P930" s="262"/>
      <c r="Q930" s="262"/>
      <c r="R930" s="331"/>
    </row>
    <row r="931" s="1" customFormat="true" ht="13.5" hidden="false" customHeight="false" outlineLevel="0" collapsed="false">
      <c r="A931" s="322"/>
      <c r="B931" s="323" t="s">
        <v>6212</v>
      </c>
      <c r="C931" s="324"/>
      <c r="D931" s="325" t="n">
        <v>42476</v>
      </c>
      <c r="E931" s="322"/>
      <c r="F931" s="322" t="s">
        <v>6567</v>
      </c>
      <c r="G931" s="324"/>
      <c r="H931" s="326" t="n">
        <v>0</v>
      </c>
      <c r="I931" s="327" t="s">
        <v>358</v>
      </c>
      <c r="J931" s="328" t="n">
        <v>70</v>
      </c>
      <c r="K931" s="329" t="n">
        <v>67.5</v>
      </c>
      <c r="L931" s="330"/>
      <c r="M931" s="262"/>
      <c r="N931" s="262"/>
      <c r="O931" s="262"/>
      <c r="P931" s="262"/>
      <c r="Q931" s="262"/>
      <c r="R931" s="331"/>
    </row>
    <row r="932" s="1" customFormat="true" ht="12.75" hidden="false" customHeight="false" outlineLevel="0" collapsed="false">
      <c r="A932" s="262" t="n">
        <v>10</v>
      </c>
      <c r="B932" s="332" t="s">
        <v>837</v>
      </c>
      <c r="C932" s="332" t="s">
        <v>833</v>
      </c>
      <c r="D932" s="332" t="s">
        <v>1188</v>
      </c>
      <c r="E932" s="262"/>
      <c r="F932" s="331" t="n">
        <v>0.09</v>
      </c>
      <c r="G932" s="333" t="n">
        <v>55.86</v>
      </c>
      <c r="H932" s="333" t="n">
        <f aca="false">A932*G932*(1-H931/100)</f>
        <v>558.6</v>
      </c>
      <c r="I932" s="334" t="n">
        <v>37.24</v>
      </c>
      <c r="J932" s="334" t="n">
        <f aca="false">(A932*I932)/J931*K931</f>
        <v>359.1</v>
      </c>
      <c r="K932" s="335" t="n">
        <f aca="false">H932-J932</f>
        <v>199.5</v>
      </c>
      <c r="L932" s="330"/>
      <c r="M932" s="262"/>
      <c r="N932" s="262" t="n">
        <v>37.24</v>
      </c>
      <c r="O932" s="262" t="n">
        <v>0.38</v>
      </c>
      <c r="P932" s="262" t="n">
        <v>55.86</v>
      </c>
      <c r="Q932" s="262" t="n">
        <v>55.86</v>
      </c>
      <c r="R932" s="331" t="n">
        <f aca="false">A932*F932</f>
        <v>0.9</v>
      </c>
    </row>
    <row r="933" s="1" customFormat="true" ht="12.75" hidden="false" customHeight="false" outlineLevel="0" collapsed="false">
      <c r="A933" s="262" t="n">
        <v>50</v>
      </c>
      <c r="B933" s="332" t="s">
        <v>844</v>
      </c>
      <c r="C933" s="332" t="s">
        <v>842</v>
      </c>
      <c r="D933" s="332" t="s">
        <v>1217</v>
      </c>
      <c r="E933" s="262"/>
      <c r="F933" s="331" t="n">
        <v>0.03</v>
      </c>
      <c r="G933" s="333" t="n">
        <v>31.85</v>
      </c>
      <c r="H933" s="333" t="n">
        <f aca="false">A933*G933*(1-H931/100)</f>
        <v>1592.5</v>
      </c>
      <c r="I933" s="334" t="n">
        <v>24.5</v>
      </c>
      <c r="J933" s="334" t="n">
        <f aca="false">(A933*I933)/J931*K931</f>
        <v>1181.25</v>
      </c>
      <c r="K933" s="335" t="n">
        <f aca="false">H933-J933</f>
        <v>411.25</v>
      </c>
      <c r="L933" s="330"/>
      <c r="M933" s="262"/>
      <c r="N933" s="262" t="n">
        <v>24.5</v>
      </c>
      <c r="O933" s="262" t="n">
        <v>0.25</v>
      </c>
      <c r="P933" s="262" t="n">
        <v>36.75</v>
      </c>
      <c r="Q933" s="262" t="n">
        <v>31.85</v>
      </c>
      <c r="R933" s="331" t="n">
        <f aca="false">A933*F933</f>
        <v>1.5</v>
      </c>
    </row>
    <row r="934" s="1" customFormat="true" ht="12.75" hidden="false" customHeight="false" outlineLevel="0" collapsed="false">
      <c r="A934" s="262" t="n">
        <v>3</v>
      </c>
      <c r="B934" s="332" t="s">
        <v>6568</v>
      </c>
      <c r="C934" s="332" t="s">
        <v>6569</v>
      </c>
      <c r="D934" s="332" t="s">
        <v>6570</v>
      </c>
      <c r="E934" s="262"/>
      <c r="F934" s="331" t="n">
        <v>5</v>
      </c>
      <c r="G934" s="333" t="n">
        <v>2104.9875</v>
      </c>
      <c r="H934" s="333" t="n">
        <f aca="false">A934*G934*(1-H931/100)</f>
        <v>6314.9625</v>
      </c>
      <c r="I934" s="334" t="n">
        <v>1559.25</v>
      </c>
      <c r="J934" s="334" t="n">
        <f aca="false">(A934*I934)/J931*K931</f>
        <v>4510.6875</v>
      </c>
      <c r="K934" s="335" t="n">
        <f aca="false">H934-J934</f>
        <v>1804.275</v>
      </c>
      <c r="L934" s="330"/>
      <c r="M934" s="262"/>
      <c r="N934" s="262" t="n">
        <v>1559.25</v>
      </c>
      <c r="O934" s="262" t="n">
        <v>16.5</v>
      </c>
      <c r="P934" s="262" t="n">
        <v>2300</v>
      </c>
      <c r="Q934" s="262" t="n">
        <v>2104.9875</v>
      </c>
      <c r="R934" s="331" t="n">
        <f aca="false">A934*F934</f>
        <v>15</v>
      </c>
    </row>
    <row r="935" s="1" customFormat="true" ht="12.75" hidden="false" customHeight="false" outlineLevel="0" collapsed="false">
      <c r="A935" s="262" t="n">
        <v>3</v>
      </c>
      <c r="B935" s="332" t="s">
        <v>5152</v>
      </c>
      <c r="C935" s="332" t="s">
        <v>2295</v>
      </c>
      <c r="D935" s="332" t="s">
        <v>5153</v>
      </c>
      <c r="E935" s="262"/>
      <c r="F935" s="331" t="n">
        <v>1.6006</v>
      </c>
      <c r="G935" s="333" t="n">
        <v>794</v>
      </c>
      <c r="H935" s="333" t="n">
        <f aca="false">A935*G935*(1-H931/100)</f>
        <v>2382</v>
      </c>
      <c r="I935" s="334" t="n">
        <v>567</v>
      </c>
      <c r="J935" s="334" t="n">
        <f aca="false">(A935*I935)/J931*K931</f>
        <v>1640.25</v>
      </c>
      <c r="K935" s="335" t="n">
        <f aca="false">H935-J935</f>
        <v>741.75</v>
      </c>
      <c r="L935" s="330"/>
      <c r="M935" s="262"/>
      <c r="N935" s="262" t="n">
        <v>567</v>
      </c>
      <c r="O935" s="262" t="n">
        <v>6</v>
      </c>
      <c r="P935" s="262" t="n">
        <v>1020</v>
      </c>
      <c r="Q935" s="262" t="n">
        <v>794</v>
      </c>
      <c r="R935" s="331" t="n">
        <f aca="false">A935*F935</f>
        <v>4.8018</v>
      </c>
    </row>
    <row r="936" s="1" customFormat="true" ht="12.75" hidden="false" customHeight="false" outlineLevel="0" collapsed="false">
      <c r="A936" s="262" t="n">
        <v>3</v>
      </c>
      <c r="B936" s="332" t="s">
        <v>2618</v>
      </c>
      <c r="C936" s="332" t="s">
        <v>1806</v>
      </c>
      <c r="D936" s="332" t="s">
        <v>6571</v>
      </c>
      <c r="E936" s="262"/>
      <c r="F936" s="331" t="n">
        <v>0.96</v>
      </c>
      <c r="G936" s="333" t="n">
        <v>1021</v>
      </c>
      <c r="H936" s="333" t="n">
        <f aca="false">A936*G936*(1-H931/100)</f>
        <v>3063</v>
      </c>
      <c r="I936" s="334" t="n">
        <v>756</v>
      </c>
      <c r="J936" s="334" t="n">
        <f aca="false">(A936*I936)/J931*K931</f>
        <v>2187</v>
      </c>
      <c r="K936" s="335" t="n">
        <f aca="false">H936-J936</f>
        <v>876</v>
      </c>
      <c r="L936" s="330"/>
      <c r="M936" s="262"/>
      <c r="N936" s="262" t="n">
        <v>756</v>
      </c>
      <c r="O936" s="262" t="n">
        <v>8</v>
      </c>
      <c r="P936" s="262" t="n">
        <v>1360</v>
      </c>
      <c r="Q936" s="262" t="n">
        <v>1021</v>
      </c>
      <c r="R936" s="331" t="n">
        <f aca="false">A936*F936</f>
        <v>2.88</v>
      </c>
    </row>
    <row r="937" s="1" customFormat="true" ht="12.75" hidden="false" customHeight="false" outlineLevel="0" collapsed="false">
      <c r="A937" s="262" t="n">
        <v>10</v>
      </c>
      <c r="B937" s="332" t="s">
        <v>6572</v>
      </c>
      <c r="C937" s="332"/>
      <c r="D937" s="332"/>
      <c r="E937" s="262"/>
      <c r="F937" s="331"/>
      <c r="G937" s="333"/>
      <c r="H937" s="333"/>
      <c r="I937" s="334"/>
      <c r="J937" s="334"/>
      <c r="K937" s="335"/>
      <c r="L937" s="330"/>
      <c r="M937" s="262"/>
      <c r="N937" s="262"/>
      <c r="O937" s="262"/>
      <c r="P937" s="262"/>
      <c r="Q937" s="262"/>
      <c r="R937" s="331"/>
    </row>
    <row r="938" s="1" customFormat="true" ht="12.75" hidden="false" customHeight="false" outlineLevel="0" collapsed="false">
      <c r="A938" s="262" t="n">
        <v>10</v>
      </c>
      <c r="B938" s="332" t="s">
        <v>6573</v>
      </c>
      <c r="C938" s="332"/>
      <c r="D938" s="332"/>
      <c r="E938" s="262"/>
      <c r="F938" s="331"/>
      <c r="G938" s="333"/>
      <c r="H938" s="333"/>
      <c r="I938" s="334"/>
      <c r="J938" s="334"/>
      <c r="K938" s="335"/>
      <c r="L938" s="330"/>
      <c r="M938" s="262"/>
      <c r="N938" s="262"/>
      <c r="O938" s="262"/>
      <c r="P938" s="262"/>
      <c r="Q938" s="262"/>
      <c r="R938" s="331"/>
    </row>
    <row r="939" s="1" customFormat="true" ht="12.75" hidden="false" customHeight="false" outlineLevel="0" collapsed="false">
      <c r="A939" s="336" t="n">
        <f aca="false">SUM(A932:A938)</f>
        <v>89</v>
      </c>
      <c r="B939" s="336" t="s">
        <v>377</v>
      </c>
      <c r="C939" s="336"/>
      <c r="D939" s="336"/>
      <c r="E939" s="336"/>
      <c r="F939" s="337" t="n">
        <f aca="false">R939</f>
        <v>25.0818</v>
      </c>
      <c r="G939" s="338"/>
      <c r="H939" s="339" t="n">
        <f aca="false">SUM(H932:H936)</f>
        <v>13911.0625</v>
      </c>
      <c r="I939" s="340"/>
      <c r="J939" s="341" t="n">
        <f aca="false">SUM(J932:J936)</f>
        <v>9878.2875</v>
      </c>
      <c r="K939" s="335" t="n">
        <f aca="false">SUM(K932:K936)</f>
        <v>4032.775</v>
      </c>
      <c r="L939" s="330"/>
      <c r="M939" s="262"/>
      <c r="N939" s="262"/>
      <c r="O939" s="262"/>
      <c r="P939" s="262"/>
      <c r="Q939" s="262"/>
      <c r="R939" s="331" t="n">
        <f aca="false">SUM(R932:R936)</f>
        <v>25.0818</v>
      </c>
    </row>
    <row r="940" s="1" customFormat="true" ht="12.75" hidden="false" customHeight="false" outlineLevel="0" collapsed="false">
      <c r="A940" s="262"/>
      <c r="B940" s="272" t="s">
        <v>914</v>
      </c>
      <c r="C940" s="342"/>
      <c r="D940" s="342"/>
      <c r="E940" s="262"/>
      <c r="F940" s="262"/>
      <c r="G940" s="333"/>
      <c r="H940" s="343" t="n">
        <v>0</v>
      </c>
      <c r="I940" s="344" t="n">
        <f aca="false">K941/J941</f>
        <v>0.408246368613993</v>
      </c>
      <c r="J940" s="345"/>
      <c r="K940" s="335"/>
      <c r="L940" s="330"/>
      <c r="M940" s="262"/>
      <c r="N940" s="262"/>
      <c r="O940" s="262"/>
      <c r="P940" s="262"/>
      <c r="Q940" s="262"/>
      <c r="R940" s="331"/>
    </row>
    <row r="941" s="1" customFormat="true" ht="13.5" hidden="false" customHeight="false" outlineLevel="0" collapsed="false">
      <c r="A941" s="346"/>
      <c r="B941" s="346" t="s">
        <v>915</v>
      </c>
      <c r="C941" s="346"/>
      <c r="D941" s="346"/>
      <c r="E941" s="346"/>
      <c r="F941" s="347"/>
      <c r="G941" s="348"/>
      <c r="H941" s="349" t="n">
        <f aca="false">SUM(H939:H940)</f>
        <v>13911.0625</v>
      </c>
      <c r="I941" s="350" t="n">
        <f aca="false">K941/H941</f>
        <v>0.289896979472273</v>
      </c>
      <c r="J941" s="351" t="n">
        <f aca="false">SUM(J939:J940)</f>
        <v>9878.2875</v>
      </c>
      <c r="K941" s="352" t="n">
        <f aca="false">H941-J941</f>
        <v>4032.775</v>
      </c>
      <c r="L941" s="330"/>
      <c r="M941" s="262"/>
      <c r="N941" s="262"/>
      <c r="O941" s="262"/>
      <c r="P941" s="262"/>
      <c r="Q941" s="262"/>
      <c r="R941" s="331"/>
    </row>
    <row r="942" s="1" customFormat="true" ht="13.5" hidden="false" customHeight="false" outlineLevel="0" collapsed="false">
      <c r="A942" s="322"/>
      <c r="B942" s="323" t="s">
        <v>395</v>
      </c>
      <c r="C942" s="342" t="s">
        <v>6574</v>
      </c>
      <c r="D942" s="325" t="n">
        <v>42489</v>
      </c>
      <c r="E942" s="322"/>
      <c r="F942" s="322" t="s">
        <v>6575</v>
      </c>
      <c r="G942" s="324"/>
      <c r="H942" s="326" t="n">
        <v>0</v>
      </c>
      <c r="I942" s="327" t="s">
        <v>358</v>
      </c>
      <c r="J942" s="328" t="n">
        <v>70</v>
      </c>
      <c r="K942" s="329" t="n">
        <v>67.5</v>
      </c>
      <c r="L942" s="330"/>
      <c r="M942" s="262"/>
      <c r="N942" s="262"/>
      <c r="O942" s="262"/>
      <c r="P942" s="262"/>
      <c r="Q942" s="262"/>
      <c r="R942" s="331"/>
    </row>
    <row r="943" s="1" customFormat="true" ht="12.75" hidden="false" customHeight="false" outlineLevel="0" collapsed="false">
      <c r="A943" s="262" t="n">
        <v>8</v>
      </c>
      <c r="B943" s="332" t="s">
        <v>2074</v>
      </c>
      <c r="C943" s="332" t="s">
        <v>786</v>
      </c>
      <c r="D943" s="332" t="s">
        <v>2075</v>
      </c>
      <c r="E943" s="262"/>
      <c r="F943" s="331" t="n">
        <v>4.3</v>
      </c>
      <c r="G943" s="333" t="n">
        <v>781.326</v>
      </c>
      <c r="H943" s="333" t="n">
        <f aca="false">A943*G943*(1-H942/100)</f>
        <v>6250.608</v>
      </c>
      <c r="I943" s="334" t="n">
        <v>601.02</v>
      </c>
      <c r="J943" s="334" t="n">
        <f aca="false">(A943*I943)/J942*K942</f>
        <v>4636.44</v>
      </c>
      <c r="K943" s="335" t="n">
        <f aca="false">H943-J943</f>
        <v>1614.168</v>
      </c>
      <c r="L943" s="330"/>
      <c r="M943" s="262"/>
      <c r="N943" s="262" t="n">
        <v>601.02</v>
      </c>
      <c r="O943" s="262" t="n">
        <v>6.36</v>
      </c>
      <c r="P943" s="262" t="n">
        <v>900</v>
      </c>
      <c r="Q943" s="262" t="n">
        <v>781.326</v>
      </c>
      <c r="R943" s="331" t="n">
        <f aca="false">A943*F943</f>
        <v>34.4</v>
      </c>
    </row>
    <row r="944" s="1" customFormat="true" ht="12.75" hidden="false" customHeight="false" outlineLevel="0" collapsed="false">
      <c r="A944" s="262" t="n">
        <v>8</v>
      </c>
      <c r="B944" s="332" t="s">
        <v>1337</v>
      </c>
      <c r="C944" s="332" t="s">
        <v>786</v>
      </c>
      <c r="D944" s="332" t="s">
        <v>1338</v>
      </c>
      <c r="E944" s="262"/>
      <c r="F944" s="331" t="n">
        <v>5.6</v>
      </c>
      <c r="G944" s="333" t="n">
        <v>997.542</v>
      </c>
      <c r="H944" s="333" t="n">
        <f aca="false">A944*G944*(1-H942/100)</f>
        <v>7980.336</v>
      </c>
      <c r="I944" s="334" t="n">
        <v>767.34</v>
      </c>
      <c r="J944" s="334" t="n">
        <f aca="false">(A944*I944)/J942*K942</f>
        <v>5919.48</v>
      </c>
      <c r="K944" s="335" t="n">
        <f aca="false">H944-J944</f>
        <v>2060.856</v>
      </c>
      <c r="L944" s="330"/>
      <c r="M944" s="262"/>
      <c r="N944" s="262" t="n">
        <v>767.34</v>
      </c>
      <c r="O944" s="262" t="n">
        <v>8.12</v>
      </c>
      <c r="P944" s="262" t="n">
        <v>1150</v>
      </c>
      <c r="Q944" s="262" t="n">
        <v>997.542</v>
      </c>
      <c r="R944" s="331" t="n">
        <f aca="false">A944*F944</f>
        <v>44.8</v>
      </c>
    </row>
    <row r="945" s="1" customFormat="true" ht="12.75" hidden="false" customHeight="false" outlineLevel="0" collapsed="false">
      <c r="A945" s="262" t="n">
        <v>10</v>
      </c>
      <c r="B945" s="332" t="s">
        <v>6576</v>
      </c>
      <c r="C945" s="332" t="s">
        <v>6577</v>
      </c>
      <c r="D945" s="332" t="s">
        <v>6578</v>
      </c>
      <c r="E945" s="262"/>
      <c r="F945" s="331" t="n">
        <v>2.5</v>
      </c>
      <c r="G945" s="333" t="n">
        <v>720.447</v>
      </c>
      <c r="H945" s="333" t="n">
        <f aca="false">A945*G945*(1-H942/100)</f>
        <v>7204.47</v>
      </c>
      <c r="I945" s="334" t="n">
        <v>554.19</v>
      </c>
      <c r="J945" s="334" t="n">
        <f aca="false">(A945*I945)/J942*K942</f>
        <v>5343.975</v>
      </c>
      <c r="K945" s="335" t="n">
        <f aca="false">H945-J945</f>
        <v>1860.495</v>
      </c>
      <c r="L945" s="330"/>
      <c r="M945" s="262"/>
      <c r="N945" s="262" t="n">
        <v>554.19</v>
      </c>
      <c r="O945" s="262" t="n">
        <v>6.09</v>
      </c>
      <c r="P945" s="262" t="n">
        <v>830</v>
      </c>
      <c r="Q945" s="262" t="n">
        <v>720.447</v>
      </c>
      <c r="R945" s="331" t="n">
        <f aca="false">A945*F945</f>
        <v>25</v>
      </c>
    </row>
    <row r="946" s="1" customFormat="true" ht="12.75" hidden="false" customHeight="false" outlineLevel="0" collapsed="false">
      <c r="A946" s="262" t="n">
        <v>4</v>
      </c>
      <c r="B946" s="332" t="s">
        <v>5683</v>
      </c>
      <c r="C946" s="332" t="s">
        <v>5684</v>
      </c>
      <c r="D946" s="332" t="s">
        <v>5685</v>
      </c>
      <c r="E946" s="262"/>
      <c r="F946" s="331" t="n">
        <v>1.4</v>
      </c>
      <c r="G946" s="333" t="n">
        <v>396.9</v>
      </c>
      <c r="H946" s="333" t="n">
        <f aca="false">A946*G946*(1-H942/100)</f>
        <v>1587.6</v>
      </c>
      <c r="I946" s="334" t="n">
        <v>264.6</v>
      </c>
      <c r="J946" s="334" t="n">
        <f aca="false">(A946*I946)/J942*K942</f>
        <v>1020.6</v>
      </c>
      <c r="K946" s="335" t="n">
        <f aca="false">H946-J946</f>
        <v>567</v>
      </c>
      <c r="L946" s="330"/>
      <c r="M946" s="262"/>
      <c r="N946" s="262" t="n">
        <v>264.6</v>
      </c>
      <c r="O946" s="262" t="n">
        <v>2.8</v>
      </c>
      <c r="P946" s="262" t="n">
        <v>400</v>
      </c>
      <c r="Q946" s="262" t="n">
        <v>396.9</v>
      </c>
      <c r="R946" s="331" t="n">
        <f aca="false">A946*F946</f>
        <v>5.6</v>
      </c>
    </row>
    <row r="947" s="1" customFormat="true" ht="12.75" hidden="false" customHeight="false" outlineLevel="0" collapsed="false">
      <c r="A947" s="262" t="n">
        <v>20</v>
      </c>
      <c r="B947" s="332" t="s">
        <v>774</v>
      </c>
      <c r="C947" s="332" t="s">
        <v>775</v>
      </c>
      <c r="D947" s="332" t="s">
        <v>1233</v>
      </c>
      <c r="E947" s="262"/>
      <c r="F947" s="331" t="n">
        <v>1.5</v>
      </c>
      <c r="G947" s="333" t="n">
        <v>599.564</v>
      </c>
      <c r="H947" s="333" t="n">
        <f aca="false">A947*G947*(1-H942/100)</f>
        <v>11991.28</v>
      </c>
      <c r="I947" s="334" t="n">
        <v>428.26</v>
      </c>
      <c r="J947" s="334" t="n">
        <f aca="false">(A947*I947)/J942*K942</f>
        <v>8259.3</v>
      </c>
      <c r="K947" s="335" t="n">
        <f aca="false">H947-J947</f>
        <v>3731.98</v>
      </c>
      <c r="L947" s="330"/>
      <c r="M947" s="262"/>
      <c r="N947" s="262" t="n">
        <v>428.26</v>
      </c>
      <c r="O947" s="262" t="n">
        <v>4.6</v>
      </c>
      <c r="P947" s="262" t="n">
        <v>650</v>
      </c>
      <c r="Q947" s="262" t="n">
        <v>599.564</v>
      </c>
      <c r="R947" s="331" t="n">
        <f aca="false">A947*F947</f>
        <v>30</v>
      </c>
    </row>
    <row r="948" s="1" customFormat="true" ht="12.75" hidden="false" customHeight="false" outlineLevel="0" collapsed="false">
      <c r="A948" s="262" t="n">
        <v>8</v>
      </c>
      <c r="B948" s="332" t="s">
        <v>1202</v>
      </c>
      <c r="C948" s="332" t="s">
        <v>830</v>
      </c>
      <c r="D948" s="332" t="s">
        <v>1230</v>
      </c>
      <c r="E948" s="262"/>
      <c r="F948" s="331" t="n">
        <v>1.3</v>
      </c>
      <c r="G948" s="333" t="n">
        <v>320.46</v>
      </c>
      <c r="H948" s="333" t="n">
        <f aca="false">A948*G948*(1-H942/100)</f>
        <v>2563.68</v>
      </c>
      <c r="I948" s="334" t="n">
        <v>213.64</v>
      </c>
      <c r="J948" s="334" t="n">
        <f aca="false">(A948*I948)/J942*K942</f>
        <v>1648.08</v>
      </c>
      <c r="K948" s="335" t="n">
        <f aca="false">H948-J948</f>
        <v>915.6</v>
      </c>
      <c r="L948" s="330"/>
      <c r="M948" s="262"/>
      <c r="N948" s="262" t="n">
        <v>213.64</v>
      </c>
      <c r="O948" s="262" t="n">
        <v>2.18</v>
      </c>
      <c r="P948" s="262" t="n">
        <v>600</v>
      </c>
      <c r="Q948" s="262" t="n">
        <v>320.46</v>
      </c>
      <c r="R948" s="331" t="n">
        <f aca="false">A948*F948</f>
        <v>10.4</v>
      </c>
    </row>
    <row r="949" s="1" customFormat="true" ht="12.75" hidden="false" customHeight="false" outlineLevel="0" collapsed="false">
      <c r="A949" s="262" t="n">
        <v>8</v>
      </c>
      <c r="B949" s="332" t="s">
        <v>1219</v>
      </c>
      <c r="C949" s="332" t="s">
        <v>830</v>
      </c>
      <c r="D949" s="332" t="s">
        <v>6579</v>
      </c>
      <c r="E949" s="262"/>
      <c r="F949" s="331" t="n">
        <v>2.5</v>
      </c>
      <c r="G949" s="333" t="n">
        <v>498.771</v>
      </c>
      <c r="H949" s="333" t="n">
        <f aca="false">A949*G949*(1-H942/100)</f>
        <v>3990.168</v>
      </c>
      <c r="I949" s="334" t="n">
        <v>369.46</v>
      </c>
      <c r="J949" s="334" t="n">
        <f aca="false">(A949*I949)/J942*K942</f>
        <v>2850.12</v>
      </c>
      <c r="K949" s="335" t="n">
        <f aca="false">H949-J949</f>
        <v>1140.048</v>
      </c>
      <c r="L949" s="330"/>
      <c r="M949" s="262"/>
      <c r="N949" s="262" t="n">
        <v>369.46</v>
      </c>
      <c r="O949" s="262" t="n">
        <v>3.77</v>
      </c>
      <c r="P949" s="262" t="n">
        <v>665.028</v>
      </c>
      <c r="Q949" s="262" t="n">
        <v>498.771</v>
      </c>
      <c r="R949" s="331" t="n">
        <f aca="false">A949*F949</f>
        <v>20</v>
      </c>
    </row>
    <row r="950" s="1" customFormat="true" ht="12.75" hidden="false" customHeight="false" outlineLevel="0" collapsed="false">
      <c r="A950" s="262" t="n">
        <v>4</v>
      </c>
      <c r="B950" s="332" t="s">
        <v>4454</v>
      </c>
      <c r="C950" s="332" t="s">
        <v>4455</v>
      </c>
      <c r="D950" s="332" t="s">
        <v>4456</v>
      </c>
      <c r="E950" s="262"/>
      <c r="F950" s="331" t="n">
        <v>1.6</v>
      </c>
      <c r="G950" s="333" t="n">
        <v>354.375</v>
      </c>
      <c r="H950" s="333" t="n">
        <f aca="false">A950*G950*(1-H942/100)</f>
        <v>1417.5</v>
      </c>
      <c r="I950" s="334" t="n">
        <v>262.5</v>
      </c>
      <c r="J950" s="334" t="n">
        <f aca="false">(A950*I950)/J942*K942</f>
        <v>1012.5</v>
      </c>
      <c r="K950" s="335" t="n">
        <f aca="false">H950-J950</f>
        <v>405</v>
      </c>
      <c r="L950" s="330"/>
      <c r="M950" s="262"/>
      <c r="N950" s="262" t="n">
        <v>262.5</v>
      </c>
      <c r="O950" s="262" t="n">
        <v>2.5</v>
      </c>
      <c r="P950" s="262" t="n">
        <v>393.75</v>
      </c>
      <c r="Q950" s="262" t="n">
        <v>354.375</v>
      </c>
      <c r="R950" s="331" t="n">
        <f aca="false">A950*F950</f>
        <v>6.4</v>
      </c>
    </row>
    <row r="951" s="1" customFormat="true" ht="12.75" hidden="false" customHeight="false" outlineLevel="0" collapsed="false">
      <c r="A951" s="262" t="n">
        <v>20</v>
      </c>
      <c r="B951" s="332" t="s">
        <v>3534</v>
      </c>
      <c r="C951" s="332" t="s">
        <v>3535</v>
      </c>
      <c r="D951" s="332" t="s">
        <v>3536</v>
      </c>
      <c r="E951" s="262"/>
      <c r="F951" s="331"/>
      <c r="G951" s="333" t="n">
        <v>30</v>
      </c>
      <c r="H951" s="333" t="n">
        <f aca="false">A951*G951*(1-H942/100)</f>
        <v>600</v>
      </c>
      <c r="I951" s="334" t="n">
        <v>51.975</v>
      </c>
      <c r="J951" s="334" t="n">
        <f aca="false">(A951*I951)/J942*K942</f>
        <v>1002.375</v>
      </c>
      <c r="K951" s="335" t="n">
        <f aca="false">H951-J951</f>
        <v>-402.375</v>
      </c>
      <c r="L951" s="330"/>
      <c r="M951" s="262"/>
      <c r="N951" s="262" t="n">
        <v>51.975</v>
      </c>
      <c r="O951" s="262" t="n">
        <v>0.55</v>
      </c>
      <c r="P951" s="262" t="n">
        <v>77.9625</v>
      </c>
      <c r="Q951" s="262" t="n">
        <v>30</v>
      </c>
      <c r="R951" s="331" t="n">
        <f aca="false">A951*F951</f>
        <v>0</v>
      </c>
    </row>
    <row r="952" s="1" customFormat="true" ht="12.75" hidden="false" customHeight="false" outlineLevel="0" collapsed="false">
      <c r="A952" s="262" t="n">
        <v>2</v>
      </c>
      <c r="B952" s="332" t="s">
        <v>6580</v>
      </c>
      <c r="C952" s="332" t="s">
        <v>5916</v>
      </c>
      <c r="D952" s="332" t="s">
        <v>5917</v>
      </c>
      <c r="E952" s="262"/>
      <c r="F952" s="331" t="n">
        <v>2.8</v>
      </c>
      <c r="G952" s="333" t="n">
        <v>1124.3687</v>
      </c>
      <c r="H952" s="333" t="n">
        <f aca="false">A952*G952*(1-H942/100)</f>
        <v>2248.7374</v>
      </c>
      <c r="I952" s="334" t="n">
        <v>864.899</v>
      </c>
      <c r="J952" s="334" t="n">
        <f aca="false">(A952*I952)/J942*K942</f>
        <v>1668.0195</v>
      </c>
      <c r="K952" s="335" t="n">
        <f aca="false">H952-J952</f>
        <v>580.7179</v>
      </c>
      <c r="L952" s="330"/>
      <c r="M952" s="262"/>
      <c r="N952" s="262" t="n">
        <v>864.899</v>
      </c>
      <c r="O952" s="262" t="n">
        <v>9.29</v>
      </c>
      <c r="P952" s="262" t="n">
        <v>1297.3485</v>
      </c>
      <c r="Q952" s="262" t="n">
        <v>1124.3687</v>
      </c>
      <c r="R952" s="331" t="n">
        <f aca="false">A952*F952</f>
        <v>5.6</v>
      </c>
    </row>
    <row r="953" s="1" customFormat="true" ht="12.75" hidden="false" customHeight="false" outlineLevel="0" collapsed="false">
      <c r="A953" s="262" t="n">
        <v>2</v>
      </c>
      <c r="B953" s="332" t="s">
        <v>6581</v>
      </c>
      <c r="C953" s="332" t="s">
        <v>5916</v>
      </c>
      <c r="D953" s="332" t="s">
        <v>5917</v>
      </c>
      <c r="E953" s="262"/>
      <c r="F953" s="331" t="n">
        <v>2.8</v>
      </c>
      <c r="G953" s="333" t="n">
        <v>1124.3687</v>
      </c>
      <c r="H953" s="333" t="n">
        <f aca="false">A953*G953*(1-H942/100)</f>
        <v>2248.7374</v>
      </c>
      <c r="I953" s="334" t="n">
        <v>864.899</v>
      </c>
      <c r="J953" s="334" t="n">
        <f aca="false">(A953*I953)/J942*K942</f>
        <v>1668.0195</v>
      </c>
      <c r="K953" s="335" t="n">
        <f aca="false">H953-J953</f>
        <v>580.7179</v>
      </c>
      <c r="L953" s="330"/>
      <c r="M953" s="262"/>
      <c r="N953" s="262" t="n">
        <v>864.899</v>
      </c>
      <c r="O953" s="262" t="n">
        <v>9.29</v>
      </c>
      <c r="P953" s="262" t="n">
        <v>1297.3485</v>
      </c>
      <c r="Q953" s="262" t="n">
        <v>1124.3687</v>
      </c>
      <c r="R953" s="331" t="n">
        <f aca="false">A953*F953</f>
        <v>5.6</v>
      </c>
    </row>
    <row r="954" s="1" customFormat="true" ht="12.75" hidden="false" customHeight="false" outlineLevel="0" collapsed="false">
      <c r="A954" s="262" t="n">
        <v>2</v>
      </c>
      <c r="B954" s="332" t="s">
        <v>6582</v>
      </c>
      <c r="C954" s="332" t="s">
        <v>4854</v>
      </c>
      <c r="D954" s="332" t="s">
        <v>4855</v>
      </c>
      <c r="E954" s="262"/>
      <c r="F954" s="331" t="n">
        <v>9.54</v>
      </c>
      <c r="G954" s="333" t="n">
        <v>2500</v>
      </c>
      <c r="H954" s="333" t="n">
        <f aca="false">A954*G954*(1-H942/100)</f>
        <v>5000</v>
      </c>
      <c r="I954" s="334" t="n">
        <v>1958.985</v>
      </c>
      <c r="J954" s="334" t="n">
        <f aca="false">(A954*I954)/J942*K942</f>
        <v>3778.0425</v>
      </c>
      <c r="K954" s="335" t="n">
        <f aca="false">H954-J954</f>
        <v>1221.9575</v>
      </c>
      <c r="L954" s="330"/>
      <c r="M954" s="262"/>
      <c r="N954" s="262" t="n">
        <v>1958.985</v>
      </c>
      <c r="O954" s="262" t="n">
        <v>20.73</v>
      </c>
      <c r="P954" s="262" t="n">
        <v>2938.4775</v>
      </c>
      <c r="Q954" s="262" t="n">
        <v>2500</v>
      </c>
      <c r="R954" s="331" t="n">
        <f aca="false">A954*F954</f>
        <v>19.08</v>
      </c>
    </row>
    <row r="955" s="1" customFormat="true" ht="12.75" hidden="false" customHeight="false" outlineLevel="0" collapsed="false">
      <c r="A955" s="262" t="n">
        <v>4</v>
      </c>
      <c r="B955" s="332" t="s">
        <v>2380</v>
      </c>
      <c r="C955" s="332" t="s">
        <v>2381</v>
      </c>
      <c r="D955" s="332" t="s">
        <v>2382</v>
      </c>
      <c r="E955" s="262"/>
      <c r="F955" s="331"/>
      <c r="G955" s="333" t="n">
        <v>1984.5</v>
      </c>
      <c r="H955" s="333" t="n">
        <f aca="false">A955*G955*(1-H942/100)</f>
        <v>7938</v>
      </c>
      <c r="I955" s="334" t="n">
        <v>1470</v>
      </c>
      <c r="J955" s="334" t="n">
        <f aca="false">(A955*I955)/J942*K942</f>
        <v>5670</v>
      </c>
      <c r="K955" s="335" t="n">
        <f aca="false">H955-J955</f>
        <v>2268</v>
      </c>
      <c r="L955" s="330"/>
      <c r="M955" s="262"/>
      <c r="N955" s="262" t="n">
        <v>1470</v>
      </c>
      <c r="O955" s="262" t="n">
        <v>15</v>
      </c>
      <c r="P955" s="262" t="n">
        <v>1500</v>
      </c>
      <c r="Q955" s="262" t="n">
        <v>1984.5</v>
      </c>
      <c r="R955" s="331" t="n">
        <f aca="false">A955*F955</f>
        <v>0</v>
      </c>
    </row>
    <row r="956" s="1" customFormat="true" ht="12.75" hidden="false" customHeight="false" outlineLevel="0" collapsed="false">
      <c r="A956" s="262" t="n">
        <v>6</v>
      </c>
      <c r="B956" s="332" t="s">
        <v>6216</v>
      </c>
      <c r="C956" s="332" t="s">
        <v>1553</v>
      </c>
      <c r="D956" s="332" t="s">
        <v>6583</v>
      </c>
      <c r="E956" s="262"/>
      <c r="F956" s="331" t="n">
        <v>5.23</v>
      </c>
      <c r="G956" s="333" t="n">
        <v>2137</v>
      </c>
      <c r="H956" s="333" t="n">
        <f aca="false">A956*G956*(1-H942/100)</f>
        <v>12822</v>
      </c>
      <c r="I956" s="334" t="n">
        <v>1582.875</v>
      </c>
      <c r="J956" s="334" t="n">
        <f aca="false">(A956*I956)/J942*K942</f>
        <v>9158.0625</v>
      </c>
      <c r="K956" s="335" t="n">
        <f aca="false">H956-J956</f>
        <v>3663.9375</v>
      </c>
      <c r="L956" s="330"/>
      <c r="M956" s="262"/>
      <c r="N956" s="262" t="n">
        <v>1582.875</v>
      </c>
      <c r="O956" s="262" t="n">
        <v>16.75</v>
      </c>
      <c r="P956" s="262" t="n">
        <v>2850</v>
      </c>
      <c r="Q956" s="262" t="n">
        <v>2137</v>
      </c>
      <c r="R956" s="331" t="n">
        <f aca="false">A956*F956</f>
        <v>31.38</v>
      </c>
    </row>
    <row r="957" s="1" customFormat="true" ht="12.75" hidden="false" customHeight="false" outlineLevel="0" collapsed="false">
      <c r="A957" s="262" t="n">
        <v>3</v>
      </c>
      <c r="B957" s="332" t="s">
        <v>2294</v>
      </c>
      <c r="C957" s="332" t="s">
        <v>2295</v>
      </c>
      <c r="D957" s="332" t="s">
        <v>2296</v>
      </c>
      <c r="E957" s="262"/>
      <c r="F957" s="331" t="n">
        <v>5.6</v>
      </c>
      <c r="G957" s="333" t="n">
        <v>2674</v>
      </c>
      <c r="H957" s="333" t="n">
        <f aca="false">A957*G957*(1-H942/100)</f>
        <v>8022</v>
      </c>
      <c r="I957" s="334" t="n">
        <v>1909.845</v>
      </c>
      <c r="J957" s="334" t="n">
        <f aca="false">(A957*I957)/J942*K942</f>
        <v>5524.90875</v>
      </c>
      <c r="K957" s="335" t="n">
        <f aca="false">H957-J957</f>
        <v>2497.09125</v>
      </c>
      <c r="L957" s="330"/>
      <c r="M957" s="262"/>
      <c r="N957" s="262" t="n">
        <v>1909.845</v>
      </c>
      <c r="O957" s="262" t="n">
        <v>20.21</v>
      </c>
      <c r="P957" s="262" t="n">
        <v>3440</v>
      </c>
      <c r="Q957" s="262" t="n">
        <v>2674</v>
      </c>
      <c r="R957" s="331" t="n">
        <f aca="false">A957*F957</f>
        <v>16.8</v>
      </c>
    </row>
    <row r="958" s="1" customFormat="true" ht="12.75" hidden="false" customHeight="false" outlineLevel="0" collapsed="false">
      <c r="A958" s="262" t="n">
        <v>2</v>
      </c>
      <c r="B958" s="332" t="s">
        <v>5624</v>
      </c>
      <c r="C958" s="332" t="s">
        <v>2295</v>
      </c>
      <c r="D958" s="332" t="s">
        <v>5625</v>
      </c>
      <c r="E958" s="262"/>
      <c r="F958" s="331" t="n">
        <v>3.9204</v>
      </c>
      <c r="G958" s="333" t="n">
        <v>1827</v>
      </c>
      <c r="H958" s="333" t="n">
        <f aca="false">A958*G958*(1-H942/100)</f>
        <v>3654</v>
      </c>
      <c r="I958" s="334" t="n">
        <v>1405.215</v>
      </c>
      <c r="J958" s="334" t="n">
        <f aca="false">(A958*I958)/J942*K942</f>
        <v>2710.0575</v>
      </c>
      <c r="K958" s="335" t="n">
        <f aca="false">H958-J958</f>
        <v>943.9425</v>
      </c>
      <c r="L958" s="330"/>
      <c r="M958" s="262"/>
      <c r="N958" s="262" t="n">
        <v>1405.215</v>
      </c>
      <c r="O958" s="262" t="n">
        <v>14.87</v>
      </c>
      <c r="P958" s="262" t="n">
        <v>2530</v>
      </c>
      <c r="Q958" s="262" t="n">
        <v>1827</v>
      </c>
      <c r="R958" s="331" t="n">
        <f aca="false">A958*F958</f>
        <v>7.8408</v>
      </c>
    </row>
    <row r="959" s="1" customFormat="true" ht="12.75" hidden="false" customHeight="false" outlineLevel="0" collapsed="false">
      <c r="A959" s="262" t="n">
        <v>3</v>
      </c>
      <c r="B959" s="332" t="s">
        <v>4946</v>
      </c>
      <c r="C959" s="332" t="s">
        <v>2295</v>
      </c>
      <c r="D959" s="332" t="s">
        <v>4947</v>
      </c>
      <c r="E959" s="262"/>
      <c r="F959" s="331" t="n">
        <v>1.9077</v>
      </c>
      <c r="G959" s="333" t="n">
        <v>1576</v>
      </c>
      <c r="H959" s="333" t="n">
        <f aca="false">A959*G959*(1-H942/100)</f>
        <v>4728</v>
      </c>
      <c r="I959" s="334" t="n">
        <v>1167.25</v>
      </c>
      <c r="J959" s="334" t="n">
        <f aca="false">(A959*I959)/J942*K942</f>
        <v>3376.6875</v>
      </c>
      <c r="K959" s="335" t="n">
        <f aca="false">H959-J959</f>
        <v>1351.3125</v>
      </c>
      <c r="L959" s="330"/>
      <c r="M959" s="262"/>
      <c r="N959" s="262" t="n">
        <v>1167.25</v>
      </c>
      <c r="O959" s="262" t="n">
        <v>11.5</v>
      </c>
      <c r="P959" s="262" t="n">
        <v>2100</v>
      </c>
      <c r="Q959" s="262" t="n">
        <v>1576</v>
      </c>
      <c r="R959" s="331" t="n">
        <f aca="false">A959*F959</f>
        <v>5.7231</v>
      </c>
    </row>
    <row r="960" s="1" customFormat="true" ht="12.75" hidden="false" customHeight="false" outlineLevel="0" collapsed="false">
      <c r="A960" s="262" t="n">
        <v>3</v>
      </c>
      <c r="B960" s="332" t="s">
        <v>3805</v>
      </c>
      <c r="C960" s="332" t="s">
        <v>1553</v>
      </c>
      <c r="D960" s="332" t="s">
        <v>6584</v>
      </c>
      <c r="E960" s="262"/>
      <c r="F960" s="331" t="n">
        <v>2.1</v>
      </c>
      <c r="G960" s="333" t="n">
        <v>1505</v>
      </c>
      <c r="H960" s="333" t="n">
        <f aca="false">A960*G960*(1-H942/100)</f>
        <v>4515</v>
      </c>
      <c r="I960" s="334" t="n">
        <v>1115.1</v>
      </c>
      <c r="J960" s="334" t="n">
        <f aca="false">(A960*I960)/J942*K942</f>
        <v>3225.825</v>
      </c>
      <c r="K960" s="335" t="n">
        <f aca="false">H960-J960</f>
        <v>1289.175</v>
      </c>
      <c r="L960" s="330"/>
      <c r="M960" s="262"/>
      <c r="N960" s="262" t="n">
        <v>1115.1</v>
      </c>
      <c r="O960" s="262" t="n">
        <v>11.8</v>
      </c>
      <c r="P960" s="262" t="n">
        <v>2010</v>
      </c>
      <c r="Q960" s="262" t="n">
        <v>1505</v>
      </c>
      <c r="R960" s="331" t="n">
        <f aca="false">A960*F960</f>
        <v>6.3</v>
      </c>
    </row>
    <row r="961" s="1" customFormat="true" ht="12.75" hidden="false" customHeight="false" outlineLevel="0" collapsed="false">
      <c r="A961" s="262" t="n">
        <v>6</v>
      </c>
      <c r="B961" s="332" t="s">
        <v>6096</v>
      </c>
      <c r="C961" s="332" t="s">
        <v>1843</v>
      </c>
      <c r="D961" s="332" t="s">
        <v>2293</v>
      </c>
      <c r="E961" s="262"/>
      <c r="F961" s="331" t="n">
        <v>1.8</v>
      </c>
      <c r="G961" s="333" t="n">
        <v>765</v>
      </c>
      <c r="H961" s="333" t="n">
        <f aca="false">A961*G961*(1-H942/100)</f>
        <v>4590</v>
      </c>
      <c r="I961" s="334" t="n">
        <v>567</v>
      </c>
      <c r="J961" s="334" t="n">
        <f aca="false">(A961*I961)/J942*K942</f>
        <v>3280.5</v>
      </c>
      <c r="K961" s="335" t="n">
        <f aca="false">H961-J961</f>
        <v>1309.5</v>
      </c>
      <c r="L961" s="330"/>
      <c r="M961" s="262"/>
      <c r="N961" s="262" t="n">
        <v>567</v>
      </c>
      <c r="O961" s="262" t="n">
        <v>6</v>
      </c>
      <c r="P961" s="262" t="n">
        <v>1134</v>
      </c>
      <c r="Q961" s="262" t="n">
        <v>765</v>
      </c>
      <c r="R961" s="331" t="n">
        <f aca="false">A961*F961</f>
        <v>10.8</v>
      </c>
    </row>
    <row r="962" s="1" customFormat="true" ht="12.75" hidden="false" customHeight="false" outlineLevel="0" collapsed="false">
      <c r="A962" s="262" t="n">
        <v>4</v>
      </c>
      <c r="B962" s="332" t="s">
        <v>3451</v>
      </c>
      <c r="C962" s="332" t="s">
        <v>3452</v>
      </c>
      <c r="D962" s="332" t="s">
        <v>3453</v>
      </c>
      <c r="E962" s="262"/>
      <c r="F962" s="331" t="n">
        <v>0.36</v>
      </c>
      <c r="G962" s="333" t="n">
        <v>241</v>
      </c>
      <c r="H962" s="333" t="n">
        <f aca="false">A962*G962*(1-H942/100)</f>
        <v>964</v>
      </c>
      <c r="I962" s="334" t="n">
        <v>178.605</v>
      </c>
      <c r="J962" s="334" t="n">
        <f aca="false">(A962*I962)/J942*K942</f>
        <v>688.905</v>
      </c>
      <c r="K962" s="335" t="n">
        <f aca="false">H962-J962</f>
        <v>275.095</v>
      </c>
      <c r="L962" s="330"/>
      <c r="M962" s="262"/>
      <c r="N962" s="262" t="n">
        <v>178.605</v>
      </c>
      <c r="O962" s="262" t="n">
        <v>1.89</v>
      </c>
      <c r="P962" s="262" t="n">
        <v>357.21</v>
      </c>
      <c r="Q962" s="262" t="n">
        <v>241</v>
      </c>
      <c r="R962" s="331" t="n">
        <f aca="false">A962*F962</f>
        <v>1.44</v>
      </c>
    </row>
    <row r="963" s="1" customFormat="true" ht="12.75" hidden="false" customHeight="false" outlineLevel="0" collapsed="false">
      <c r="A963" s="262" t="n">
        <v>1</v>
      </c>
      <c r="B963" s="332" t="s">
        <v>6585</v>
      </c>
      <c r="C963" s="332" t="s">
        <v>2603</v>
      </c>
      <c r="D963" s="332" t="s">
        <v>6586</v>
      </c>
      <c r="E963" s="262"/>
      <c r="F963" s="331" t="n">
        <v>1.92</v>
      </c>
      <c r="G963" s="333" t="n">
        <v>774</v>
      </c>
      <c r="H963" s="333" t="n">
        <f aca="false">A963*G963*(1-H942/100)</f>
        <v>774</v>
      </c>
      <c r="I963" s="334" t="n">
        <v>552.825</v>
      </c>
      <c r="J963" s="334" t="n">
        <f aca="false">(A963*I963)/J942*K942</f>
        <v>533.08125</v>
      </c>
      <c r="K963" s="335" t="n">
        <f aca="false">H963-J963</f>
        <v>240.91875</v>
      </c>
      <c r="L963" s="330"/>
      <c r="M963" s="262"/>
      <c r="N963" s="262" t="n">
        <v>552.825</v>
      </c>
      <c r="O963" s="262" t="n">
        <v>5.85</v>
      </c>
      <c r="P963" s="262" t="n">
        <v>912.1612</v>
      </c>
      <c r="Q963" s="262" t="n">
        <v>774</v>
      </c>
      <c r="R963" s="331" t="n">
        <f aca="false">A963*F963</f>
        <v>1.92</v>
      </c>
    </row>
    <row r="964" s="1" customFormat="true" ht="12.75" hidden="false" customHeight="false" outlineLevel="0" collapsed="false">
      <c r="A964" s="262" t="n">
        <v>2</v>
      </c>
      <c r="B964" s="332" t="s">
        <v>6587</v>
      </c>
      <c r="C964" s="332" t="s">
        <v>1747</v>
      </c>
      <c r="D964" s="332" t="s">
        <v>6588</v>
      </c>
      <c r="E964" s="262"/>
      <c r="F964" s="331" t="n">
        <v>1.33</v>
      </c>
      <c r="G964" s="333" t="n">
        <v>845</v>
      </c>
      <c r="H964" s="333" t="n">
        <f aca="false">A964*G964*(1-H942/100)</f>
        <v>1690</v>
      </c>
      <c r="I964" s="334" t="n">
        <v>625.59</v>
      </c>
      <c r="J964" s="334" t="n">
        <f aca="false">(A964*I964)/J942*K942</f>
        <v>1206.495</v>
      </c>
      <c r="K964" s="335" t="n">
        <f aca="false">H964-J964</f>
        <v>483.505</v>
      </c>
      <c r="L964" s="330"/>
      <c r="M964" s="262"/>
      <c r="N964" s="262" t="n">
        <v>625.59</v>
      </c>
      <c r="O964" s="262" t="n">
        <v>6.62</v>
      </c>
      <c r="P964" s="262" t="n">
        <v>1251.18</v>
      </c>
      <c r="Q964" s="262" t="n">
        <v>845</v>
      </c>
      <c r="R964" s="331" t="n">
        <f aca="false">A964*F964</f>
        <v>2.66</v>
      </c>
    </row>
    <row r="965" s="1" customFormat="true" ht="12.75" hidden="false" customHeight="false" outlineLevel="0" collapsed="false">
      <c r="A965" s="262" t="n">
        <v>12</v>
      </c>
      <c r="B965" s="332" t="s">
        <v>1916</v>
      </c>
      <c r="C965" s="332" t="s">
        <v>1562</v>
      </c>
      <c r="D965" s="332" t="s">
        <v>6589</v>
      </c>
      <c r="E965" s="262"/>
      <c r="F965" s="331" t="n">
        <v>0.78</v>
      </c>
      <c r="G965" s="333" t="n">
        <v>344</v>
      </c>
      <c r="H965" s="333" t="n">
        <f aca="false">A965*G965*(1-H942/100)</f>
        <v>4128</v>
      </c>
      <c r="I965" s="334" t="n">
        <v>255.15</v>
      </c>
      <c r="J965" s="334" t="n">
        <f aca="false">(A965*I965)/J942*K942</f>
        <v>2952.45</v>
      </c>
      <c r="K965" s="335" t="n">
        <f aca="false">H965-J965</f>
        <v>1175.55</v>
      </c>
      <c r="L965" s="330"/>
      <c r="M965" s="262"/>
      <c r="N965" s="262" t="n">
        <v>255.15</v>
      </c>
      <c r="O965" s="262" t="n">
        <v>2.7</v>
      </c>
      <c r="P965" s="262" t="n">
        <v>420.9975</v>
      </c>
      <c r="Q965" s="262" t="n">
        <v>344</v>
      </c>
      <c r="R965" s="331" t="n">
        <f aca="false">A965*F965</f>
        <v>9.36</v>
      </c>
    </row>
    <row r="966" s="1" customFormat="true" ht="12.75" hidden="false" customHeight="false" outlineLevel="0" collapsed="false">
      <c r="A966" s="262" t="n">
        <v>3</v>
      </c>
      <c r="B966" s="332" t="s">
        <v>6590</v>
      </c>
      <c r="C966" s="332" t="s">
        <v>2365</v>
      </c>
      <c r="D966" s="332" t="s">
        <v>6591</v>
      </c>
      <c r="E966" s="262"/>
      <c r="F966" s="331" t="n">
        <v>0.66</v>
      </c>
      <c r="G966" s="333" t="n">
        <v>319</v>
      </c>
      <c r="H966" s="333" t="n">
        <f aca="false">A966*G966*(1-H942/100)</f>
        <v>957</v>
      </c>
      <c r="I966" s="334" t="n">
        <v>236.25</v>
      </c>
      <c r="J966" s="334" t="n">
        <f aca="false">(A966*I966)/J942*K942</f>
        <v>683.4375</v>
      </c>
      <c r="K966" s="335" t="n">
        <f aca="false">H966-J966</f>
        <v>273.5625</v>
      </c>
      <c r="L966" s="330"/>
      <c r="M966" s="262"/>
      <c r="N966" s="262" t="n">
        <v>236.25</v>
      </c>
      <c r="O966" s="262" t="n">
        <v>2.5</v>
      </c>
      <c r="P966" s="262" t="n">
        <v>472.5</v>
      </c>
      <c r="Q966" s="262" t="n">
        <v>319</v>
      </c>
      <c r="R966" s="331" t="n">
        <f aca="false">A966*F966</f>
        <v>1.98</v>
      </c>
    </row>
    <row r="967" s="1" customFormat="true" ht="12.75" hidden="false" customHeight="false" outlineLevel="0" collapsed="false">
      <c r="A967" s="262" t="n">
        <v>10</v>
      </c>
      <c r="B967" s="332" t="s">
        <v>1976</v>
      </c>
      <c r="C967" s="332" t="s">
        <v>1977</v>
      </c>
      <c r="D967" s="332" t="s">
        <v>6592</v>
      </c>
      <c r="E967" s="262"/>
      <c r="F967" s="331" t="n">
        <v>0.66</v>
      </c>
      <c r="G967" s="333" t="n">
        <v>255</v>
      </c>
      <c r="H967" s="333" t="n">
        <f aca="false">A967*G967*(1-H942/100)</f>
        <v>2550</v>
      </c>
      <c r="I967" s="334" t="n">
        <v>189</v>
      </c>
      <c r="J967" s="334" t="n">
        <f aca="false">(A967*I967)/J942*K942</f>
        <v>1822.5</v>
      </c>
      <c r="K967" s="335" t="n">
        <f aca="false">H967-J967</f>
        <v>727.5</v>
      </c>
      <c r="L967" s="330"/>
      <c r="M967" s="262"/>
      <c r="N967" s="262" t="n">
        <v>189</v>
      </c>
      <c r="O967" s="262" t="n">
        <v>2</v>
      </c>
      <c r="P967" s="262" t="n">
        <v>340</v>
      </c>
      <c r="Q967" s="262" t="n">
        <v>255</v>
      </c>
      <c r="R967" s="331" t="n">
        <f aca="false">A967*F967</f>
        <v>6.6</v>
      </c>
    </row>
    <row r="968" s="1" customFormat="true" ht="12.75" hidden="false" customHeight="false" outlineLevel="0" collapsed="false">
      <c r="A968" s="262" t="n">
        <v>3</v>
      </c>
      <c r="B968" s="332" t="s">
        <v>4982</v>
      </c>
      <c r="C968" s="332" t="s">
        <v>3110</v>
      </c>
      <c r="D968" s="332" t="s">
        <v>4983</v>
      </c>
      <c r="E968" s="262"/>
      <c r="F968" s="331"/>
      <c r="G968" s="333" t="n">
        <v>220</v>
      </c>
      <c r="H968" s="333" t="n">
        <f aca="false">A968*G968*(1-H942/100)</f>
        <v>660</v>
      </c>
      <c r="I968" s="334" t="n">
        <v>248.535</v>
      </c>
      <c r="J968" s="334" t="n">
        <f aca="false">(A968*I968)/J942*K942</f>
        <v>718.97625</v>
      </c>
      <c r="K968" s="335" t="n">
        <f aca="false">H968-J968</f>
        <v>-58.9762500000001</v>
      </c>
      <c r="L968" s="330"/>
      <c r="M968" s="262"/>
      <c r="N968" s="262" t="n">
        <v>248.535</v>
      </c>
      <c r="O968" s="262" t="n">
        <v>2.63</v>
      </c>
      <c r="P968" s="262" t="n">
        <v>350</v>
      </c>
      <c r="Q968" s="262" t="n">
        <v>220</v>
      </c>
      <c r="R968" s="331" t="n">
        <f aca="false">A968*F968</f>
        <v>0</v>
      </c>
    </row>
    <row r="969" s="1" customFormat="true" ht="12.75" hidden="false" customHeight="false" outlineLevel="0" collapsed="false">
      <c r="A969" s="262" t="n">
        <v>6</v>
      </c>
      <c r="B969" s="332" t="s">
        <v>5409</v>
      </c>
      <c r="C969" s="332" t="s">
        <v>3110</v>
      </c>
      <c r="D969" s="332" t="s">
        <v>5410</v>
      </c>
      <c r="E969" s="262"/>
      <c r="F969" s="331" t="n">
        <v>0.32</v>
      </c>
      <c r="G969" s="333" t="n">
        <v>220</v>
      </c>
      <c r="H969" s="333" t="n">
        <f aca="false">A969*G969*(1-H942/100)</f>
        <v>1320</v>
      </c>
      <c r="I969" s="334" t="n">
        <v>230.58</v>
      </c>
      <c r="J969" s="334" t="n">
        <f aca="false">(A969*I969)/J942*K942</f>
        <v>1334.07</v>
      </c>
      <c r="K969" s="335" t="n">
        <f aca="false">H969-J969</f>
        <v>-14.0699999999999</v>
      </c>
      <c r="L969" s="330"/>
      <c r="M969" s="262"/>
      <c r="N969" s="262" t="n">
        <v>230.58</v>
      </c>
      <c r="O969" s="262" t="n">
        <v>2.44</v>
      </c>
      <c r="P969" s="262" t="n">
        <v>350</v>
      </c>
      <c r="Q969" s="262" t="n">
        <v>220</v>
      </c>
      <c r="R969" s="331" t="n">
        <f aca="false">A969*F969</f>
        <v>1.92</v>
      </c>
    </row>
    <row r="970" s="1" customFormat="true" ht="12.75" hidden="false" customHeight="false" outlineLevel="0" collapsed="false">
      <c r="A970" s="262" t="n">
        <v>6</v>
      </c>
      <c r="B970" s="332" t="s">
        <v>6593</v>
      </c>
      <c r="C970" s="332" t="s">
        <v>6594</v>
      </c>
      <c r="D970" s="332" t="s">
        <v>6595</v>
      </c>
      <c r="E970" s="262"/>
      <c r="F970" s="331" t="n">
        <v>0.34</v>
      </c>
      <c r="G970" s="333" t="n">
        <v>266</v>
      </c>
      <c r="H970" s="333" t="n">
        <f aca="false">A970*G970*(1-H942/100)</f>
        <v>1596</v>
      </c>
      <c r="I970" s="334" t="n">
        <v>231.525</v>
      </c>
      <c r="J970" s="334" t="n">
        <f aca="false">(A970*I970)/J942*K942</f>
        <v>1339.5375</v>
      </c>
      <c r="K970" s="335" t="n">
        <f aca="false">H970-J970</f>
        <v>256.4625</v>
      </c>
      <c r="L970" s="330"/>
      <c r="M970" s="262"/>
      <c r="N970" s="262" t="n">
        <v>231.525</v>
      </c>
      <c r="O970" s="262" t="n">
        <v>2.45</v>
      </c>
      <c r="P970" s="262" t="n">
        <v>463</v>
      </c>
      <c r="Q970" s="262" t="n">
        <v>266</v>
      </c>
      <c r="R970" s="331" t="n">
        <f aca="false">A970*F970</f>
        <v>2.04</v>
      </c>
    </row>
    <row r="971" s="1" customFormat="true" ht="12.75" hidden="false" customHeight="false" outlineLevel="0" collapsed="false">
      <c r="A971" s="262" t="n">
        <v>5</v>
      </c>
      <c r="B971" s="332" t="s">
        <v>6184</v>
      </c>
      <c r="C971" s="332" t="s">
        <v>2415</v>
      </c>
      <c r="D971" s="332" t="s">
        <v>6185</v>
      </c>
      <c r="E971" s="262"/>
      <c r="F971" s="331" t="n">
        <v>0.28</v>
      </c>
      <c r="G971" s="333" t="n">
        <v>598</v>
      </c>
      <c r="H971" s="333" t="n">
        <f aca="false">A971*G971*(1-H942/100)</f>
        <v>2990</v>
      </c>
      <c r="I971" s="334" t="n">
        <v>443.205</v>
      </c>
      <c r="J971" s="334" t="n">
        <f aca="false">(A971*I971)/J942*K942</f>
        <v>2136.88125</v>
      </c>
      <c r="K971" s="335" t="n">
        <f aca="false">H971-J971</f>
        <v>853.11875</v>
      </c>
      <c r="L971" s="330"/>
      <c r="M971" s="262"/>
      <c r="N971" s="262" t="n">
        <v>443.205</v>
      </c>
      <c r="O971" s="262" t="n">
        <v>4.69</v>
      </c>
      <c r="P971" s="262" t="n">
        <v>886</v>
      </c>
      <c r="Q971" s="262" t="n">
        <v>598</v>
      </c>
      <c r="R971" s="331" t="n">
        <f aca="false">A971*F971</f>
        <v>1.4</v>
      </c>
    </row>
    <row r="972" s="1" customFormat="true" ht="12.75" hidden="false" customHeight="false" outlineLevel="0" collapsed="false">
      <c r="A972" s="336" t="n">
        <f aca="false">SUM(A943:A971)</f>
        <v>175</v>
      </c>
      <c r="B972" s="336" t="s">
        <v>377</v>
      </c>
      <c r="C972" s="336"/>
      <c r="D972" s="336"/>
      <c r="E972" s="336"/>
      <c r="F972" s="337" t="n">
        <f aca="false">R972</f>
        <v>315.0439</v>
      </c>
      <c r="G972" s="338"/>
      <c r="H972" s="339" t="n">
        <f aca="false">SUM(H943:H971)</f>
        <v>116981.1168</v>
      </c>
      <c r="I972" s="340"/>
      <c r="J972" s="341" t="n">
        <f aca="false">SUM(J943:J971)</f>
        <v>85169.3265</v>
      </c>
      <c r="K972" s="335" t="n">
        <f aca="false">SUM(K943:K971)</f>
        <v>31811.7903</v>
      </c>
      <c r="L972" s="330"/>
      <c r="M972" s="262"/>
      <c r="N972" s="262"/>
      <c r="O972" s="262"/>
      <c r="P972" s="262"/>
      <c r="Q972" s="262"/>
      <c r="R972" s="331" t="n">
        <f aca="false">SUM(R943:R971)</f>
        <v>315.0439</v>
      </c>
    </row>
    <row r="973" s="1" customFormat="true" ht="12.75" hidden="false" customHeight="false" outlineLevel="0" collapsed="false">
      <c r="A973" s="262"/>
      <c r="B973" s="272" t="s">
        <v>914</v>
      </c>
      <c r="C973" s="342"/>
      <c r="D973" s="342"/>
      <c r="E973" s="262"/>
      <c r="F973" s="262"/>
      <c r="G973" s="333"/>
      <c r="H973" s="343" t="n">
        <v>0</v>
      </c>
      <c r="I973" s="344" t="n">
        <f aca="false">K974/J974</f>
        <v>0.373512291423368</v>
      </c>
      <c r="J973" s="345"/>
      <c r="K973" s="335"/>
      <c r="L973" s="330"/>
      <c r="M973" s="262"/>
      <c r="N973" s="262"/>
      <c r="O973" s="262"/>
      <c r="P973" s="262"/>
      <c r="Q973" s="262"/>
      <c r="R973" s="331"/>
    </row>
    <row r="974" s="1" customFormat="true" ht="13.5" hidden="false" customHeight="false" outlineLevel="0" collapsed="false">
      <c r="A974" s="346"/>
      <c r="B974" s="346" t="s">
        <v>915</v>
      </c>
      <c r="C974" s="346"/>
      <c r="D974" s="346"/>
      <c r="E974" s="346"/>
      <c r="F974" s="347"/>
      <c r="G974" s="348"/>
      <c r="H974" s="349" t="n">
        <f aca="false">SUM(H972:H973)</f>
        <v>116981.1168</v>
      </c>
      <c r="I974" s="350" t="n">
        <f aca="false">K974/H974</f>
        <v>0.271939533235846</v>
      </c>
      <c r="J974" s="351" t="n">
        <f aca="false">SUM(J972:J973)</f>
        <v>85169.3265</v>
      </c>
      <c r="K974" s="352" t="n">
        <f aca="false">H974-J974</f>
        <v>31811.7903</v>
      </c>
      <c r="L974" s="330"/>
      <c r="M974" s="262"/>
      <c r="N974" s="262"/>
      <c r="O974" s="262"/>
      <c r="P974" s="262"/>
      <c r="Q974" s="262"/>
      <c r="R974" s="331"/>
    </row>
    <row r="975" s="1" customFormat="true" ht="13.5" hidden="false" customHeight="false" outlineLevel="0" collapsed="false">
      <c r="A975" s="324"/>
      <c r="B975" s="324"/>
      <c r="C975" s="324"/>
      <c r="D975" s="324"/>
      <c r="E975" s="324"/>
      <c r="F975" s="434"/>
      <c r="G975" s="435"/>
      <c r="H975" s="436"/>
      <c r="I975" s="437"/>
      <c r="J975" s="438"/>
      <c r="K975" s="439"/>
      <c r="L975" s="330"/>
      <c r="M975" s="262"/>
      <c r="N975" s="262"/>
      <c r="O975" s="262"/>
      <c r="P975" s="262"/>
      <c r="Q975" s="262"/>
      <c r="R975" s="331"/>
    </row>
    <row r="976" s="1" customFormat="true" ht="13.5" hidden="false" customHeight="false" outlineLevel="0" collapsed="false">
      <c r="A976" s="322"/>
      <c r="B976" s="323" t="s">
        <v>395</v>
      </c>
      <c r="C976" s="324"/>
      <c r="D976" s="325" t="n">
        <v>42495</v>
      </c>
      <c r="E976" s="322"/>
      <c r="F976" s="322" t="s">
        <v>1291</v>
      </c>
      <c r="G976" s="324"/>
      <c r="H976" s="326" t="n">
        <v>0</v>
      </c>
      <c r="I976" s="327" t="s">
        <v>358</v>
      </c>
      <c r="J976" s="328" t="n">
        <v>69</v>
      </c>
      <c r="K976" s="329" t="n">
        <v>67.5</v>
      </c>
      <c r="L976" s="330"/>
      <c r="M976" s="262"/>
      <c r="N976" s="262"/>
      <c r="O976" s="262"/>
      <c r="P976" s="262"/>
      <c r="Q976" s="262"/>
      <c r="R976" s="331"/>
    </row>
    <row r="977" s="1" customFormat="true" ht="12.75" hidden="false" customHeight="false" outlineLevel="0" collapsed="false">
      <c r="A977" s="262" t="n">
        <v>-2</v>
      </c>
      <c r="B977" s="332" t="s">
        <v>4853</v>
      </c>
      <c r="C977" s="332" t="s">
        <v>4854</v>
      </c>
      <c r="D977" s="332" t="s">
        <v>4855</v>
      </c>
      <c r="E977" s="262"/>
      <c r="F977" s="331" t="n">
        <v>9.54</v>
      </c>
      <c r="G977" s="333" t="n">
        <v>2500</v>
      </c>
      <c r="H977" s="333" t="n">
        <f aca="false">A977*G977*(1-H976/100)</f>
        <v>-5000</v>
      </c>
      <c r="I977" s="334" t="n">
        <v>1930.9995</v>
      </c>
      <c r="J977" s="334" t="n">
        <f aca="false">(A977*I977)/J976*K976</f>
        <v>-3778.0425</v>
      </c>
      <c r="K977" s="335" t="n">
        <f aca="false">H977-J977</f>
        <v>-1221.9575</v>
      </c>
      <c r="L977" s="330"/>
      <c r="M977" s="262"/>
      <c r="N977" s="262" t="n">
        <v>1930.9995</v>
      </c>
      <c r="O977" s="262" t="n">
        <v>20.73</v>
      </c>
      <c r="P977" s="262" t="n">
        <v>2896.4993</v>
      </c>
      <c r="Q977" s="262" t="n">
        <v>2500</v>
      </c>
      <c r="R977" s="331" t="n">
        <f aca="false">A977*F977</f>
        <v>-19.08</v>
      </c>
    </row>
    <row r="978" s="1" customFormat="true" ht="12.75" hidden="false" customHeight="false" outlineLevel="0" collapsed="false">
      <c r="A978" s="262" t="n">
        <v>2</v>
      </c>
      <c r="B978" s="332" t="s">
        <v>6596</v>
      </c>
      <c r="C978" s="332" t="s">
        <v>2013</v>
      </c>
      <c r="D978" s="332" t="s">
        <v>6597</v>
      </c>
      <c r="E978" s="262"/>
      <c r="F978" s="331" t="n">
        <v>12</v>
      </c>
      <c r="G978" s="333" t="n">
        <v>2326.4213</v>
      </c>
      <c r="H978" s="333" t="n">
        <f aca="false">A978*G978*(1-H976/100)</f>
        <v>4652.8426</v>
      </c>
      <c r="I978" s="334" t="n">
        <v>1723.275</v>
      </c>
      <c r="J978" s="334" t="n">
        <f aca="false">(A978*I978)/J976*K976</f>
        <v>3371.625</v>
      </c>
      <c r="K978" s="335" t="n">
        <f aca="false">H978-J978</f>
        <v>1281.2176</v>
      </c>
      <c r="L978" s="330"/>
      <c r="M978" s="262"/>
      <c r="N978" s="262" t="n">
        <v>1723.275</v>
      </c>
      <c r="O978" s="262" t="n">
        <v>18.5</v>
      </c>
      <c r="P978" s="262" t="n">
        <v>2584.9125</v>
      </c>
      <c r="Q978" s="262" t="n">
        <v>2326.4213</v>
      </c>
      <c r="R978" s="331" t="n">
        <f aca="false">A978*F978</f>
        <v>24</v>
      </c>
    </row>
    <row r="979" s="1" customFormat="true" ht="12.75" hidden="false" customHeight="false" outlineLevel="0" collapsed="false">
      <c r="A979" s="336" t="n">
        <f aca="false">SUM(A977:A978)</f>
        <v>0</v>
      </c>
      <c r="B979" s="336" t="s">
        <v>377</v>
      </c>
      <c r="C979" s="336"/>
      <c r="D979" s="336"/>
      <c r="E979" s="336"/>
      <c r="F979" s="337" t="n">
        <f aca="false">R979</f>
        <v>4.92</v>
      </c>
      <c r="G979" s="338"/>
      <c r="H979" s="339" t="n">
        <f aca="false">SUM(H977:H978)</f>
        <v>-347.1574</v>
      </c>
      <c r="I979" s="340"/>
      <c r="J979" s="341" t="n">
        <f aca="false">SUM(J977:J978)</f>
        <v>-406.4175</v>
      </c>
      <c r="K979" s="335" t="n">
        <f aca="false">SUM(K977:K978)</f>
        <v>59.2600999999995</v>
      </c>
      <c r="L979" s="330"/>
      <c r="M979" s="262"/>
      <c r="N979" s="262"/>
      <c r="O979" s="262"/>
      <c r="P979" s="262"/>
      <c r="Q979" s="262"/>
      <c r="R979" s="331" t="n">
        <f aca="false">SUM(R977:R978)</f>
        <v>4.92</v>
      </c>
    </row>
    <row r="980" s="1" customFormat="true" ht="12.75" hidden="false" customHeight="false" outlineLevel="0" collapsed="false">
      <c r="A980" s="262"/>
      <c r="B980" s="272" t="s">
        <v>914</v>
      </c>
      <c r="C980" s="342"/>
      <c r="D980" s="342"/>
      <c r="E980" s="262"/>
      <c r="F980" s="262"/>
      <c r="G980" s="333"/>
      <c r="H980" s="343" t="n">
        <v>0</v>
      </c>
      <c r="I980" s="344" t="n">
        <f aca="false">K981/J981</f>
        <v>-0.145810896430394</v>
      </c>
      <c r="J980" s="345"/>
      <c r="K980" s="335"/>
      <c r="L980" s="330"/>
      <c r="M980" s="262"/>
      <c r="N980" s="262"/>
      <c r="O980" s="262"/>
      <c r="P980" s="262"/>
      <c r="Q980" s="262"/>
      <c r="R980" s="331"/>
    </row>
    <row r="981" s="1" customFormat="true" ht="13.5" hidden="false" customHeight="false" outlineLevel="0" collapsed="false">
      <c r="A981" s="346"/>
      <c r="B981" s="346" t="s">
        <v>915</v>
      </c>
      <c r="C981" s="346"/>
      <c r="D981" s="346"/>
      <c r="E981" s="346"/>
      <c r="F981" s="347"/>
      <c r="G981" s="348"/>
      <c r="H981" s="349" t="n">
        <f aca="false">SUM(H979:H980)</f>
        <v>-347.1574</v>
      </c>
      <c r="I981" s="350" t="n">
        <f aca="false">K981/H981</f>
        <v>-0.170700955820039</v>
      </c>
      <c r="J981" s="351" t="n">
        <f aca="false">SUM(J979:J980)</f>
        <v>-406.4175</v>
      </c>
      <c r="K981" s="352" t="n">
        <f aca="false">H981-J981</f>
        <v>59.2600999999995</v>
      </c>
      <c r="L981" s="330"/>
      <c r="M981" s="262"/>
      <c r="N981" s="262"/>
      <c r="O981" s="262"/>
      <c r="P981" s="262"/>
      <c r="Q981" s="262"/>
      <c r="R981" s="331"/>
    </row>
    <row r="982" s="1" customFormat="true" ht="13.5" hidden="false" customHeight="false" outlineLevel="0" collapsed="false">
      <c r="A982" s="324"/>
      <c r="B982" s="324"/>
      <c r="C982" s="324"/>
      <c r="D982" s="324"/>
      <c r="E982" s="324"/>
      <c r="F982" s="434"/>
      <c r="G982" s="435"/>
      <c r="H982" s="436"/>
      <c r="I982" s="437"/>
      <c r="J982" s="438"/>
      <c r="K982" s="439"/>
      <c r="L982" s="330"/>
      <c r="M982" s="262"/>
      <c r="N982" s="262"/>
      <c r="O982" s="262"/>
      <c r="P982" s="262"/>
      <c r="Q982" s="262"/>
      <c r="R982" s="331"/>
    </row>
    <row r="983" s="1" customFormat="true" ht="13.5" hidden="false" customHeight="false" outlineLevel="0" collapsed="false">
      <c r="A983" s="322"/>
      <c r="B983" s="323" t="s">
        <v>395</v>
      </c>
      <c r="C983" s="324"/>
      <c r="D983" s="325" t="n">
        <v>42501</v>
      </c>
      <c r="E983" s="322"/>
      <c r="F983" s="322" t="s">
        <v>6598</v>
      </c>
      <c r="G983" s="324"/>
      <c r="H983" s="326" t="n">
        <v>0</v>
      </c>
      <c r="I983" s="327" t="s">
        <v>358</v>
      </c>
      <c r="J983" s="328" t="n">
        <v>69</v>
      </c>
      <c r="K983" s="329" t="n">
        <v>67.5</v>
      </c>
      <c r="L983" s="330"/>
      <c r="M983" s="262"/>
      <c r="N983" s="262"/>
      <c r="O983" s="262"/>
      <c r="P983" s="262"/>
      <c r="Q983" s="262"/>
      <c r="R983" s="331"/>
    </row>
    <row r="984" s="1" customFormat="true" ht="12.75" hidden="false" customHeight="false" outlineLevel="0" collapsed="false">
      <c r="A984" s="262" t="n">
        <v>9</v>
      </c>
      <c r="B984" s="332" t="s">
        <v>1211</v>
      </c>
      <c r="C984" s="332" t="s">
        <v>1212</v>
      </c>
      <c r="D984" s="332" t="s">
        <v>856</v>
      </c>
      <c r="E984" s="262"/>
      <c r="F984" s="331" t="n">
        <v>1.8</v>
      </c>
      <c r="G984" s="333" t="n">
        <v>371.6685</v>
      </c>
      <c r="H984" s="333" t="n">
        <f aca="false">A984*G984*(1-H983/100)</f>
        <v>3345.0165</v>
      </c>
      <c r="I984" s="334" t="n">
        <v>247.779</v>
      </c>
      <c r="J984" s="334" t="n">
        <f aca="false">(A984*I984)/J983*K983</f>
        <v>2181.5325</v>
      </c>
      <c r="K984" s="335" t="n">
        <f aca="false">H984-J984</f>
        <v>1163.484</v>
      </c>
      <c r="L984" s="330"/>
      <c r="M984" s="262"/>
      <c r="N984" s="262" t="n">
        <v>247.779</v>
      </c>
      <c r="O984" s="262" t="n">
        <v>2.66</v>
      </c>
      <c r="P984" s="262" t="n">
        <v>550</v>
      </c>
      <c r="Q984" s="262" t="n">
        <v>371.6685</v>
      </c>
      <c r="R984" s="331" t="n">
        <f aca="false">A984*F984</f>
        <v>16.2</v>
      </c>
    </row>
    <row r="985" s="1" customFormat="true" ht="12.75" hidden="false" customHeight="false" outlineLevel="0" collapsed="false">
      <c r="A985" s="262" t="n">
        <v>3</v>
      </c>
      <c r="B985" s="332" t="s">
        <v>6599</v>
      </c>
      <c r="C985" s="332" t="s">
        <v>6569</v>
      </c>
      <c r="D985" s="332" t="s">
        <v>4202</v>
      </c>
      <c r="E985" s="262"/>
      <c r="F985" s="331" t="n">
        <v>10</v>
      </c>
      <c r="G985" s="333" t="n">
        <v>3143.8125</v>
      </c>
      <c r="H985" s="333" t="n">
        <f aca="false">A985*G985*(1-H983/100)</f>
        <v>9431.4375</v>
      </c>
      <c r="I985" s="334" t="n">
        <v>2328.75</v>
      </c>
      <c r="J985" s="334" t="n">
        <f aca="false">(A985*I985)/J983*K983</f>
        <v>6834.375</v>
      </c>
      <c r="K985" s="335" t="n">
        <f aca="false">H985-J985</f>
        <v>2597.0625</v>
      </c>
      <c r="L985" s="330"/>
      <c r="M985" s="262"/>
      <c r="N985" s="262" t="n">
        <v>2328.75</v>
      </c>
      <c r="O985" s="262" t="n">
        <v>25</v>
      </c>
      <c r="P985" s="262" t="n">
        <v>3500</v>
      </c>
      <c r="Q985" s="262" t="n">
        <v>3143.8125</v>
      </c>
      <c r="R985" s="331" t="n">
        <f aca="false">A985*F985</f>
        <v>30</v>
      </c>
    </row>
    <row r="986" s="1" customFormat="true" ht="12.75" hidden="false" customHeight="false" outlineLevel="0" collapsed="false">
      <c r="A986" s="262" t="n">
        <v>30</v>
      </c>
      <c r="B986" s="332" t="s">
        <v>2816</v>
      </c>
      <c r="C986" s="332" t="s">
        <v>6005</v>
      </c>
      <c r="D986" s="332" t="s">
        <v>2817</v>
      </c>
      <c r="E986" s="262"/>
      <c r="F986" s="331" t="n">
        <v>0.03</v>
      </c>
      <c r="G986" s="333" t="n">
        <v>49.5558</v>
      </c>
      <c r="H986" s="333" t="n">
        <f aca="false">A986*G986*(1-H983/100)</f>
        <v>1486.674</v>
      </c>
      <c r="I986" s="334" t="n">
        <v>35.397</v>
      </c>
      <c r="J986" s="334" t="n">
        <f aca="false">(A986*I986)/J983*K983</f>
        <v>1038.825</v>
      </c>
      <c r="K986" s="335" t="n">
        <f aca="false">H986-J986</f>
        <v>447.849</v>
      </c>
      <c r="L986" s="330"/>
      <c r="M986" s="262"/>
      <c r="N986" s="262" t="n">
        <v>35.397</v>
      </c>
      <c r="O986" s="262" t="n">
        <v>0.38</v>
      </c>
      <c r="P986" s="262" t="n">
        <v>60</v>
      </c>
      <c r="Q986" s="262" t="n">
        <v>49.5558</v>
      </c>
      <c r="R986" s="331" t="n">
        <f aca="false">A986*F986</f>
        <v>0.9</v>
      </c>
    </row>
    <row r="987" s="1" customFormat="true" ht="12.75" hidden="false" customHeight="false" outlineLevel="0" collapsed="false">
      <c r="A987" s="262" t="n">
        <v>20</v>
      </c>
      <c r="B987" s="332" t="s">
        <v>3038</v>
      </c>
      <c r="C987" s="332" t="s">
        <v>6005</v>
      </c>
      <c r="D987" s="332" t="s">
        <v>3039</v>
      </c>
      <c r="E987" s="262"/>
      <c r="F987" s="331" t="n">
        <v>0.05</v>
      </c>
      <c r="G987" s="333" t="n">
        <v>53.4681</v>
      </c>
      <c r="H987" s="333" t="n">
        <f aca="false">A987*G987*(1-H983/100)</f>
        <v>1069.362</v>
      </c>
      <c r="I987" s="334" t="n">
        <v>38.1915</v>
      </c>
      <c r="J987" s="334" t="n">
        <f aca="false">(A987*I987)/J983*K983</f>
        <v>747.225</v>
      </c>
      <c r="K987" s="335" t="n">
        <f aca="false">H987-J987</f>
        <v>322.137</v>
      </c>
      <c r="L987" s="330"/>
      <c r="M987" s="262"/>
      <c r="N987" s="262" t="n">
        <v>38.1915</v>
      </c>
      <c r="O987" s="262" t="n">
        <v>0.41</v>
      </c>
      <c r="P987" s="262" t="n">
        <v>70</v>
      </c>
      <c r="Q987" s="262" t="n">
        <v>53.4681</v>
      </c>
      <c r="R987" s="331" t="n">
        <f aca="false">A987*F987</f>
        <v>1</v>
      </c>
    </row>
    <row r="988" s="1" customFormat="true" ht="12.75" hidden="false" customHeight="false" outlineLevel="0" collapsed="false">
      <c r="A988" s="262" t="n">
        <v>10</v>
      </c>
      <c r="B988" s="332" t="s">
        <v>2397</v>
      </c>
      <c r="C988" s="332" t="s">
        <v>6005</v>
      </c>
      <c r="D988" s="332" t="s">
        <v>2398</v>
      </c>
      <c r="E988" s="262"/>
      <c r="F988" s="331" t="n">
        <v>0.03</v>
      </c>
      <c r="G988" s="333" t="n">
        <v>65.205</v>
      </c>
      <c r="H988" s="333" t="n">
        <f aca="false">A988*G988*(1-H983/100)</f>
        <v>652.05</v>
      </c>
      <c r="I988" s="334" t="n">
        <v>46.575</v>
      </c>
      <c r="J988" s="334" t="n">
        <f aca="false">(A988*I988)/J983*K983</f>
        <v>455.625</v>
      </c>
      <c r="K988" s="335" t="n">
        <f aca="false">H988-J988</f>
        <v>196.425</v>
      </c>
      <c r="L988" s="330"/>
      <c r="M988" s="262"/>
      <c r="N988" s="262" t="n">
        <v>46.575</v>
      </c>
      <c r="O988" s="262" t="n">
        <v>0.5</v>
      </c>
      <c r="P988" s="262" t="n">
        <v>80</v>
      </c>
      <c r="Q988" s="262" t="n">
        <v>65.205</v>
      </c>
      <c r="R988" s="331" t="n">
        <f aca="false">A988*F988</f>
        <v>0.3</v>
      </c>
    </row>
    <row r="989" s="1" customFormat="true" ht="12.75" hidden="false" customHeight="false" outlineLevel="0" collapsed="false">
      <c r="A989" s="262" t="n">
        <v>20</v>
      </c>
      <c r="B989" s="332" t="s">
        <v>2399</v>
      </c>
      <c r="C989" s="332" t="s">
        <v>6005</v>
      </c>
      <c r="D989" s="332" t="s">
        <v>2400</v>
      </c>
      <c r="E989" s="262"/>
      <c r="F989" s="331" t="n">
        <v>0.06</v>
      </c>
      <c r="G989" s="333" t="n">
        <v>61.2927</v>
      </c>
      <c r="H989" s="333" t="n">
        <f aca="false">A989*G989*(1-H983/100)</f>
        <v>1225.854</v>
      </c>
      <c r="I989" s="334" t="n">
        <v>43.7805</v>
      </c>
      <c r="J989" s="334" t="n">
        <f aca="false">(A989*I989)/J983*K983</f>
        <v>856.575</v>
      </c>
      <c r="K989" s="335" t="n">
        <f aca="false">H989-J989</f>
        <v>369.279</v>
      </c>
      <c r="L989" s="330"/>
      <c r="M989" s="262"/>
      <c r="N989" s="262" t="n">
        <v>43.7805</v>
      </c>
      <c r="O989" s="262" t="n">
        <v>0.47</v>
      </c>
      <c r="P989" s="262" t="n">
        <v>80</v>
      </c>
      <c r="Q989" s="262" t="n">
        <v>61.2927</v>
      </c>
      <c r="R989" s="331" t="n">
        <f aca="false">A989*F989</f>
        <v>1.2</v>
      </c>
    </row>
    <row r="990" s="1" customFormat="true" ht="12.75" hidden="false" customHeight="false" outlineLevel="0" collapsed="false">
      <c r="A990" s="262" t="n">
        <v>15</v>
      </c>
      <c r="B990" s="332" t="s">
        <v>1663</v>
      </c>
      <c r="C990" s="332" t="s">
        <v>6005</v>
      </c>
      <c r="D990" s="332" t="s">
        <v>6010</v>
      </c>
      <c r="E990" s="262"/>
      <c r="F990" s="331" t="n">
        <v>0.03</v>
      </c>
      <c r="G990" s="333" t="n">
        <v>56.0763</v>
      </c>
      <c r="H990" s="333" t="n">
        <f aca="false">A990*G990*(1-H983/100)</f>
        <v>841.1445</v>
      </c>
      <c r="I990" s="334" t="n">
        <v>40.0545</v>
      </c>
      <c r="J990" s="334" t="n">
        <f aca="false">(A990*I990)/J983*K983</f>
        <v>587.75625</v>
      </c>
      <c r="K990" s="335" t="n">
        <f aca="false">H990-J990</f>
        <v>253.38825</v>
      </c>
      <c r="L990" s="330"/>
      <c r="M990" s="262"/>
      <c r="N990" s="262" t="n">
        <v>40.0545</v>
      </c>
      <c r="O990" s="262" t="n">
        <v>0.43</v>
      </c>
      <c r="P990" s="262" t="n">
        <v>70</v>
      </c>
      <c r="Q990" s="262" t="n">
        <v>56.0763</v>
      </c>
      <c r="R990" s="331" t="n">
        <f aca="false">A990*F990</f>
        <v>0.45</v>
      </c>
    </row>
    <row r="991" s="1" customFormat="true" ht="12.75" hidden="false" customHeight="false" outlineLevel="0" collapsed="false">
      <c r="A991" s="262" t="n">
        <v>25</v>
      </c>
      <c r="B991" s="332" t="s">
        <v>2818</v>
      </c>
      <c r="C991" s="332" t="s">
        <v>6005</v>
      </c>
      <c r="D991" s="332" t="s">
        <v>2819</v>
      </c>
      <c r="E991" s="262"/>
      <c r="F991" s="331" t="n">
        <v>0.06</v>
      </c>
      <c r="G991" s="333" t="n">
        <v>56.0763</v>
      </c>
      <c r="H991" s="333" t="n">
        <f aca="false">A991*G991*(1-H983/100)</f>
        <v>1401.9075</v>
      </c>
      <c r="I991" s="334" t="n">
        <v>40.0545</v>
      </c>
      <c r="J991" s="334" t="n">
        <f aca="false">(A991*I991)/J983*K983</f>
        <v>979.59375</v>
      </c>
      <c r="K991" s="335" t="n">
        <f aca="false">H991-J991</f>
        <v>422.31375</v>
      </c>
      <c r="L991" s="330"/>
      <c r="M991" s="262"/>
      <c r="N991" s="262" t="n">
        <v>40.0545</v>
      </c>
      <c r="O991" s="262" t="n">
        <v>0.43</v>
      </c>
      <c r="P991" s="262" t="n">
        <v>70</v>
      </c>
      <c r="Q991" s="262" t="n">
        <v>56.0763</v>
      </c>
      <c r="R991" s="331" t="n">
        <f aca="false">A991*F991</f>
        <v>1.5</v>
      </c>
    </row>
    <row r="992" s="1" customFormat="true" ht="12.75" hidden="false" customHeight="false" outlineLevel="0" collapsed="false">
      <c r="A992" s="262" t="n">
        <v>15</v>
      </c>
      <c r="B992" s="332" t="s">
        <v>1898</v>
      </c>
      <c r="C992" s="332" t="s">
        <v>6005</v>
      </c>
      <c r="D992" s="332" t="s">
        <v>1899</v>
      </c>
      <c r="E992" s="262"/>
      <c r="F992" s="331" t="n">
        <v>0.04</v>
      </c>
      <c r="G992" s="333" t="n">
        <v>67.8132</v>
      </c>
      <c r="H992" s="333" t="n">
        <f aca="false">A992*G992*(1-H983/100)</f>
        <v>1017.198</v>
      </c>
      <c r="I992" s="334" t="n">
        <v>48.438</v>
      </c>
      <c r="J992" s="334" t="n">
        <f aca="false">(A992*I992)/J983*K983</f>
        <v>710.775</v>
      </c>
      <c r="K992" s="335" t="n">
        <f aca="false">H992-J992</f>
        <v>306.423</v>
      </c>
      <c r="L992" s="330"/>
      <c r="M992" s="262"/>
      <c r="N992" s="262" t="n">
        <v>48.438</v>
      </c>
      <c r="O992" s="262" t="n">
        <v>0.52</v>
      </c>
      <c r="P992" s="262" t="n">
        <v>80</v>
      </c>
      <c r="Q992" s="262" t="n">
        <v>67.8132</v>
      </c>
      <c r="R992" s="331" t="n">
        <f aca="false">A992*F992</f>
        <v>0.6</v>
      </c>
    </row>
    <row r="993" s="1" customFormat="true" ht="12.75" hidden="false" customHeight="false" outlineLevel="0" collapsed="false">
      <c r="A993" s="262" t="n">
        <v>2</v>
      </c>
      <c r="B993" s="332" t="s">
        <v>6338</v>
      </c>
      <c r="C993" s="332" t="s">
        <v>6600</v>
      </c>
      <c r="D993" s="332" t="s">
        <v>6601</v>
      </c>
      <c r="E993" s="262"/>
      <c r="F993" s="331"/>
      <c r="G993" s="333" t="n">
        <v>388</v>
      </c>
      <c r="H993" s="333" t="n">
        <f aca="false">A993*G993*(1-H983/100)</f>
        <v>776</v>
      </c>
      <c r="I993" s="334" t="n">
        <v>331.2</v>
      </c>
      <c r="J993" s="334" t="n">
        <f aca="false">(A993*I993)/J983*K983</f>
        <v>648</v>
      </c>
      <c r="K993" s="335" t="n">
        <f aca="false">H993-J993</f>
        <v>128</v>
      </c>
      <c r="L993" s="330"/>
      <c r="M993" s="262"/>
      <c r="N993" s="262" t="n">
        <v>331.2</v>
      </c>
      <c r="O993" s="262" t="n">
        <v>4.8</v>
      </c>
      <c r="P993" s="262" t="n">
        <v>330</v>
      </c>
      <c r="Q993" s="262"/>
      <c r="R993" s="331" t="n">
        <f aca="false">A993*F993</f>
        <v>0</v>
      </c>
    </row>
    <row r="994" s="1" customFormat="true" ht="12.75" hidden="false" customHeight="false" outlineLevel="0" collapsed="false">
      <c r="A994" s="262" t="n">
        <v>20</v>
      </c>
      <c r="B994" s="332" t="s">
        <v>5818</v>
      </c>
      <c r="C994" s="332" t="s">
        <v>5819</v>
      </c>
      <c r="D994" s="332" t="s">
        <v>5820</v>
      </c>
      <c r="E994" s="262"/>
      <c r="F994" s="331"/>
      <c r="G994" s="333" t="n">
        <v>141</v>
      </c>
      <c r="H994" s="333" t="n">
        <f aca="false">A994*G994*(1-H983/100)</f>
        <v>2820</v>
      </c>
      <c r="I994" s="334" t="n">
        <v>114.54</v>
      </c>
      <c r="J994" s="334" t="n">
        <f aca="false">(A994*I994)/J983*K983</f>
        <v>2241</v>
      </c>
      <c r="K994" s="335" t="n">
        <f aca="false">H994-J994</f>
        <v>579</v>
      </c>
      <c r="L994" s="330"/>
      <c r="M994" s="262"/>
      <c r="N994" s="262" t="n">
        <v>114.54</v>
      </c>
      <c r="O994" s="262" t="n">
        <v>1.66</v>
      </c>
      <c r="P994" s="262" t="n">
        <v>110</v>
      </c>
      <c r="Q994" s="262"/>
      <c r="R994" s="331" t="n">
        <f aca="false">A994*F994</f>
        <v>0</v>
      </c>
    </row>
    <row r="995" s="1" customFormat="true" ht="12.75" hidden="false" customHeight="false" outlineLevel="0" collapsed="false">
      <c r="A995" s="262" t="n">
        <v>4</v>
      </c>
      <c r="B995" s="332" t="s">
        <v>4493</v>
      </c>
      <c r="C995" s="332" t="s">
        <v>3234</v>
      </c>
      <c r="D995" s="332" t="s">
        <v>1145</v>
      </c>
      <c r="E995" s="262"/>
      <c r="F995" s="331" t="n">
        <v>0.76</v>
      </c>
      <c r="G995" s="333" t="n">
        <v>710</v>
      </c>
      <c r="H995" s="333" t="n">
        <f aca="false">A995*G995*(1-H983/100)</f>
        <v>2840</v>
      </c>
      <c r="I995" s="334" t="n">
        <v>545.859</v>
      </c>
      <c r="J995" s="334" t="n">
        <f aca="false">(A995*I995)/J983*K983</f>
        <v>2135.97</v>
      </c>
      <c r="K995" s="335" t="n">
        <f aca="false">H995-J995</f>
        <v>704.03</v>
      </c>
      <c r="L995" s="330"/>
      <c r="M995" s="262"/>
      <c r="N995" s="262" t="n">
        <v>545.859</v>
      </c>
      <c r="O995" s="262" t="n">
        <v>5.86</v>
      </c>
      <c r="P995" s="262" t="n">
        <v>980</v>
      </c>
      <c r="Q995" s="262" t="n">
        <v>710</v>
      </c>
      <c r="R995" s="331" t="n">
        <f aca="false">A995*F995</f>
        <v>3.04</v>
      </c>
    </row>
    <row r="996" s="1" customFormat="true" ht="12.75" hidden="false" customHeight="false" outlineLevel="0" collapsed="false">
      <c r="A996" s="262" t="n">
        <v>6</v>
      </c>
      <c r="B996" s="332" t="s">
        <v>4290</v>
      </c>
      <c r="C996" s="332" t="s">
        <v>4291</v>
      </c>
      <c r="D996" s="332" t="s">
        <v>6300</v>
      </c>
      <c r="E996" s="262"/>
      <c r="F996" s="331" t="n">
        <v>0.65</v>
      </c>
      <c r="G996" s="333" t="n">
        <v>503</v>
      </c>
      <c r="H996" s="333" t="n">
        <f aca="false">A996*G996*(1-H983/100)</f>
        <v>3018</v>
      </c>
      <c r="I996" s="334" t="n">
        <v>372.6</v>
      </c>
      <c r="J996" s="334" t="n">
        <f aca="false">(A996*I996)/J983*K983</f>
        <v>2187</v>
      </c>
      <c r="K996" s="335" t="n">
        <f aca="false">H996-J996</f>
        <v>831</v>
      </c>
      <c r="L996" s="330"/>
      <c r="M996" s="262"/>
      <c r="N996" s="262" t="n">
        <v>372.6</v>
      </c>
      <c r="O996" s="262" t="n">
        <v>4</v>
      </c>
      <c r="P996" s="262" t="n">
        <v>670</v>
      </c>
      <c r="Q996" s="262" t="n">
        <v>503</v>
      </c>
      <c r="R996" s="331" t="n">
        <f aca="false">A996*F996</f>
        <v>3.9</v>
      </c>
    </row>
    <row r="997" s="1" customFormat="true" ht="12.75" hidden="false" customHeight="false" outlineLevel="0" collapsed="false">
      <c r="A997" s="262" t="n">
        <v>12</v>
      </c>
      <c r="B997" s="332" t="s">
        <v>2600</v>
      </c>
      <c r="C997" s="332" t="s">
        <v>2598</v>
      </c>
      <c r="D997" s="332" t="s">
        <v>6602</v>
      </c>
      <c r="E997" s="262"/>
      <c r="F997" s="331" t="n">
        <v>0.8</v>
      </c>
      <c r="G997" s="333" t="n">
        <v>281</v>
      </c>
      <c r="H997" s="333" t="n">
        <f aca="false">A997*G997*(1-H983/100)</f>
        <v>3372</v>
      </c>
      <c r="I997" s="334" t="n">
        <v>216.108</v>
      </c>
      <c r="J997" s="334" t="n">
        <f aca="false">(A997*I997)/J983*K983</f>
        <v>2536.92</v>
      </c>
      <c r="K997" s="335" t="n">
        <f aca="false">H997-J997</f>
        <v>835.08</v>
      </c>
      <c r="L997" s="330"/>
      <c r="M997" s="262"/>
      <c r="N997" s="262" t="n">
        <v>216.108</v>
      </c>
      <c r="O997" s="262" t="n">
        <v>2.32</v>
      </c>
      <c r="P997" s="262" t="n">
        <v>475.4376</v>
      </c>
      <c r="Q997" s="262" t="n">
        <v>281</v>
      </c>
      <c r="R997" s="331" t="n">
        <f aca="false">A997*F997</f>
        <v>9.6</v>
      </c>
    </row>
    <row r="998" s="1" customFormat="true" ht="12.75" hidden="false" customHeight="false" outlineLevel="0" collapsed="false">
      <c r="A998" s="262" t="n">
        <v>4</v>
      </c>
      <c r="B998" s="332" t="s">
        <v>2977</v>
      </c>
      <c r="C998" s="332" t="s">
        <v>1570</v>
      </c>
      <c r="D998" s="332" t="s">
        <v>2978</v>
      </c>
      <c r="E998" s="262"/>
      <c r="F998" s="331" t="n">
        <v>0.6</v>
      </c>
      <c r="G998" s="333" t="n">
        <v>460</v>
      </c>
      <c r="H998" s="333" t="n">
        <f aca="false">A998*G998*(1-H983/100)</f>
        <v>1840</v>
      </c>
      <c r="I998" s="334" t="n">
        <v>353.97</v>
      </c>
      <c r="J998" s="334" t="n">
        <f aca="false">(A998*I998)/J983*K983</f>
        <v>1385.1</v>
      </c>
      <c r="K998" s="335" t="n">
        <f aca="false">H998-J998</f>
        <v>454.9</v>
      </c>
      <c r="L998" s="330"/>
      <c r="M998" s="262"/>
      <c r="N998" s="262" t="n">
        <v>353.97</v>
      </c>
      <c r="O998" s="262" t="n">
        <v>3.8</v>
      </c>
      <c r="P998" s="262" t="n">
        <v>640</v>
      </c>
      <c r="Q998" s="262" t="n">
        <v>460</v>
      </c>
      <c r="R998" s="331" t="n">
        <f aca="false">A998*F998</f>
        <v>2.4</v>
      </c>
    </row>
    <row r="999" s="1" customFormat="true" ht="12.75" hidden="false" customHeight="false" outlineLevel="0" collapsed="false">
      <c r="A999" s="262" t="n">
        <v>2</v>
      </c>
      <c r="B999" s="332" t="s">
        <v>6162</v>
      </c>
      <c r="C999" s="332" t="s">
        <v>1570</v>
      </c>
      <c r="D999" s="332" t="s">
        <v>5668</v>
      </c>
      <c r="E999" s="262"/>
      <c r="F999" s="331" t="n">
        <v>0.7</v>
      </c>
      <c r="G999" s="333" t="n">
        <v>472</v>
      </c>
      <c r="H999" s="333" t="n">
        <f aca="false">A999*G999*(1-H983/100)</f>
        <v>944</v>
      </c>
      <c r="I999" s="334" t="n">
        <v>363.285</v>
      </c>
      <c r="J999" s="334" t="n">
        <f aca="false">(A999*I999)/J983*K983</f>
        <v>710.775</v>
      </c>
      <c r="K999" s="335" t="n">
        <f aca="false">H999-J999</f>
        <v>233.225</v>
      </c>
      <c r="L999" s="330"/>
      <c r="M999" s="262"/>
      <c r="N999" s="262" t="n">
        <v>363.285</v>
      </c>
      <c r="O999" s="262" t="n">
        <v>3.9</v>
      </c>
      <c r="P999" s="262" t="n">
        <v>650</v>
      </c>
      <c r="Q999" s="262" t="n">
        <v>472</v>
      </c>
      <c r="R999" s="331" t="n">
        <f aca="false">A999*F999</f>
        <v>1.4</v>
      </c>
    </row>
    <row r="1000" s="1" customFormat="true" ht="12.75" hidden="false" customHeight="false" outlineLevel="0" collapsed="false">
      <c r="A1000" s="336" t="n">
        <f aca="false">SUM(A984:A999)</f>
        <v>197</v>
      </c>
      <c r="B1000" s="336" t="s">
        <v>377</v>
      </c>
      <c r="C1000" s="336"/>
      <c r="D1000" s="336"/>
      <c r="E1000" s="336"/>
      <c r="F1000" s="337" t="n">
        <f aca="false">R1000</f>
        <v>72.49</v>
      </c>
      <c r="G1000" s="338"/>
      <c r="H1000" s="339" t="n">
        <f aca="false">SUM(H984:H999)</f>
        <v>36080.644</v>
      </c>
      <c r="I1000" s="340"/>
      <c r="J1000" s="341" t="n">
        <f aca="false">SUM(J984:J999)</f>
        <v>26237.0475</v>
      </c>
      <c r="K1000" s="335" t="n">
        <f aca="false">SUM(K984:K999)</f>
        <v>9843.5965</v>
      </c>
      <c r="L1000" s="330"/>
      <c r="M1000" s="262"/>
      <c r="N1000" s="262"/>
      <c r="O1000" s="262"/>
      <c r="P1000" s="262"/>
      <c r="Q1000" s="262"/>
      <c r="R1000" s="331" t="n">
        <f aca="false">SUM(R984:R999)</f>
        <v>72.49</v>
      </c>
    </row>
    <row r="1001" s="1" customFormat="true" ht="12.75" hidden="false" customHeight="false" outlineLevel="0" collapsed="false">
      <c r="A1001" s="262"/>
      <c r="B1001" s="272" t="s">
        <v>914</v>
      </c>
      <c r="C1001" s="342"/>
      <c r="D1001" s="342"/>
      <c r="E1001" s="262"/>
      <c r="F1001" s="262"/>
      <c r="G1001" s="333"/>
      <c r="H1001" s="343" t="n">
        <v>0</v>
      </c>
      <c r="I1001" s="344" t="n">
        <f aca="false">K1002/J1002</f>
        <v>0.375179276555413</v>
      </c>
      <c r="J1001" s="345"/>
      <c r="K1001" s="335"/>
      <c r="L1001" s="330"/>
      <c r="M1001" s="262"/>
      <c r="N1001" s="262"/>
      <c r="O1001" s="262"/>
      <c r="P1001" s="262"/>
      <c r="Q1001" s="262"/>
      <c r="R1001" s="331"/>
    </row>
    <row r="1002" s="1" customFormat="true" ht="13.5" hidden="false" customHeight="false" outlineLevel="0" collapsed="false">
      <c r="A1002" s="346"/>
      <c r="B1002" s="346" t="s">
        <v>915</v>
      </c>
      <c r="C1002" s="346"/>
      <c r="D1002" s="346"/>
      <c r="E1002" s="346"/>
      <c r="F1002" s="347"/>
      <c r="G1002" s="348"/>
      <c r="H1002" s="349" t="n">
        <f aca="false">SUM(H1000:H1001)</f>
        <v>36080.644</v>
      </c>
      <c r="I1002" s="350" t="n">
        <f aca="false">K1002/H1002</f>
        <v>0.27282208432865</v>
      </c>
      <c r="J1002" s="351" t="n">
        <f aca="false">SUM(J1000:J1001)</f>
        <v>26237.0475</v>
      </c>
      <c r="K1002" s="352" t="n">
        <f aca="false">H1002-J1002</f>
        <v>9843.5965</v>
      </c>
      <c r="L1002" s="330"/>
      <c r="M1002" s="262"/>
      <c r="N1002" s="262"/>
      <c r="O1002" s="262"/>
      <c r="P1002" s="262"/>
      <c r="Q1002" s="262"/>
      <c r="R1002" s="331"/>
    </row>
    <row r="1003" s="1" customFormat="true" ht="13.5" hidden="false" customHeight="false" outlineLevel="0" collapsed="false">
      <c r="A1003" s="262"/>
      <c r="B1003" s="332"/>
      <c r="C1003" s="342"/>
      <c r="D1003" s="342"/>
      <c r="E1003" s="262"/>
      <c r="F1003" s="262"/>
      <c r="G1003" s="262"/>
      <c r="H1003" s="262"/>
      <c r="I1003" s="354"/>
      <c r="J1003" s="354"/>
      <c r="K1003" s="355"/>
      <c r="L1003" s="330"/>
      <c r="M1003" s="262"/>
      <c r="N1003" s="262"/>
      <c r="O1003" s="262"/>
      <c r="P1003" s="262"/>
      <c r="Q1003" s="262"/>
      <c r="R1003" s="331"/>
    </row>
    <row r="1004" s="1" customFormat="true" ht="13.5" hidden="false" customHeight="false" outlineLevel="0" collapsed="false">
      <c r="A1004" s="322"/>
      <c r="B1004" s="323" t="s">
        <v>395</v>
      </c>
      <c r="C1004" s="324"/>
      <c r="D1004" s="325" t="n">
        <v>42510</v>
      </c>
      <c r="E1004" s="322"/>
      <c r="F1004" s="322" t="s">
        <v>6603</v>
      </c>
      <c r="G1004" s="324"/>
      <c r="H1004" s="326" t="n">
        <v>0</v>
      </c>
      <c r="I1004" s="327" t="s">
        <v>358</v>
      </c>
      <c r="J1004" s="328" t="n">
        <v>69</v>
      </c>
      <c r="K1004" s="329" t="n">
        <v>66</v>
      </c>
      <c r="L1004" s="330"/>
      <c r="M1004" s="262"/>
      <c r="N1004" s="262"/>
      <c r="O1004" s="262"/>
      <c r="P1004" s="262"/>
      <c r="Q1004" s="262"/>
      <c r="R1004" s="331"/>
    </row>
    <row r="1005" s="1" customFormat="true" ht="12.75" hidden="false" customHeight="false" outlineLevel="0" collapsed="false">
      <c r="A1005" s="262" t="n">
        <v>30</v>
      </c>
      <c r="B1005" s="332" t="s">
        <v>832</v>
      </c>
      <c r="C1005" s="332" t="s">
        <v>833</v>
      </c>
      <c r="D1005" s="332" t="s">
        <v>834</v>
      </c>
      <c r="E1005" s="262"/>
      <c r="F1005" s="331" t="n">
        <v>0.03</v>
      </c>
      <c r="G1005" s="333" t="n">
        <v>46</v>
      </c>
      <c r="H1005" s="333" t="n">
        <f aca="false">A1005*G1005*(1-H1004/100)</f>
        <v>1380</v>
      </c>
      <c r="I1005" s="334" t="n">
        <v>28.98</v>
      </c>
      <c r="J1005" s="334" t="n">
        <f aca="false">(A1005*I1005)/J1004*K1004</f>
        <v>831.6</v>
      </c>
      <c r="K1005" s="335" t="n">
        <f aca="false">H1005-J1005</f>
        <v>548.4</v>
      </c>
      <c r="L1005" s="330"/>
      <c r="M1005" s="262"/>
      <c r="N1005" s="262" t="n">
        <v>28.98</v>
      </c>
      <c r="O1005" s="262" t="n">
        <v>0.3</v>
      </c>
      <c r="P1005" s="262" t="n">
        <v>43.47</v>
      </c>
      <c r="Q1005" s="262" t="n">
        <v>46.368</v>
      </c>
      <c r="R1005" s="331" t="n">
        <f aca="false">A1005*F1005</f>
        <v>0.9</v>
      </c>
    </row>
    <row r="1006" s="1" customFormat="true" ht="12.75" hidden="false" customHeight="false" outlineLevel="0" collapsed="false">
      <c r="A1006" s="262" t="n">
        <v>30</v>
      </c>
      <c r="B1006" s="332" t="s">
        <v>841</v>
      </c>
      <c r="C1006" s="332" t="s">
        <v>842</v>
      </c>
      <c r="D1006" s="332" t="s">
        <v>834</v>
      </c>
      <c r="E1006" s="262"/>
      <c r="F1006" s="331" t="n">
        <v>0.02</v>
      </c>
      <c r="G1006" s="333" t="n">
        <v>38</v>
      </c>
      <c r="H1006" s="333" t="n">
        <f aca="false">A1006*G1006*(1-H1004/100)</f>
        <v>1140</v>
      </c>
      <c r="I1006" s="334" t="n">
        <v>28.98</v>
      </c>
      <c r="J1006" s="334" t="n">
        <f aca="false">(A1006*I1006)/J1004*K1004</f>
        <v>831.6</v>
      </c>
      <c r="K1006" s="335" t="n">
        <f aca="false">H1006-J1006</f>
        <v>308.4</v>
      </c>
      <c r="L1006" s="330"/>
      <c r="M1006" s="262"/>
      <c r="N1006" s="262" t="n">
        <v>28.98</v>
      </c>
      <c r="O1006" s="262" t="n">
        <v>0.3</v>
      </c>
      <c r="P1006" s="262" t="n">
        <v>43.47</v>
      </c>
      <c r="Q1006" s="262" t="n">
        <v>37.674</v>
      </c>
      <c r="R1006" s="331" t="n">
        <f aca="false">A1006*F1006</f>
        <v>0.6</v>
      </c>
    </row>
    <row r="1007" s="1" customFormat="true" ht="12.75" hidden="false" customHeight="false" outlineLevel="0" collapsed="false">
      <c r="A1007" s="262" t="n">
        <v>2</v>
      </c>
      <c r="B1007" s="332" t="s">
        <v>6604</v>
      </c>
      <c r="C1007" s="332" t="s">
        <v>6407</v>
      </c>
      <c r="D1007" s="332" t="s">
        <v>6605</v>
      </c>
      <c r="E1007" s="262"/>
      <c r="F1007" s="331" t="n">
        <v>180</v>
      </c>
      <c r="G1007" s="333" t="n">
        <v>54702.3375</v>
      </c>
      <c r="H1007" s="333" t="n">
        <f aca="false">A1007*G1007*(1-H1004/100)</f>
        <v>109404.675</v>
      </c>
      <c r="I1007" s="334" t="n">
        <v>40520.25</v>
      </c>
      <c r="J1007" s="334" t="n">
        <f aca="false">(A1007*I1007)/J1004*K1004</f>
        <v>77517</v>
      </c>
      <c r="K1007" s="335" t="n">
        <f aca="false">H1007-J1007</f>
        <v>31887.675</v>
      </c>
      <c r="L1007" s="330"/>
      <c r="M1007" s="262"/>
      <c r="N1007" s="262" t="n">
        <v>40520.25</v>
      </c>
      <c r="O1007" s="262" t="n">
        <v>435</v>
      </c>
      <c r="P1007" s="262" t="n">
        <v>54702.3375</v>
      </c>
      <c r="Q1007" s="262" t="n">
        <v>54702.3375</v>
      </c>
      <c r="R1007" s="331" t="n">
        <f aca="false">A1007*F1007</f>
        <v>360</v>
      </c>
    </row>
    <row r="1008" s="1" customFormat="true" ht="12.75" hidden="false" customHeight="false" outlineLevel="0" collapsed="false">
      <c r="A1008" s="262" t="n">
        <v>4</v>
      </c>
      <c r="B1008" s="332" t="s">
        <v>6483</v>
      </c>
      <c r="C1008" s="332" t="s">
        <v>6484</v>
      </c>
      <c r="D1008" s="332" t="s">
        <v>6485</v>
      </c>
      <c r="E1008" s="262"/>
      <c r="F1008" s="331" t="n">
        <v>5.6</v>
      </c>
      <c r="G1008" s="333" t="n">
        <v>4269.72</v>
      </c>
      <c r="H1008" s="333" t="n">
        <f aca="false">A1008*G1008*(1-H1004/100)</f>
        <v>17078.88</v>
      </c>
      <c r="I1008" s="334" t="n">
        <v>3284.4</v>
      </c>
      <c r="J1008" s="334" t="n">
        <f aca="false">(A1008*I1008)/J1004*K1004</f>
        <v>12566.4</v>
      </c>
      <c r="K1008" s="335" t="n">
        <f aca="false">H1008-J1008</f>
        <v>4512.48</v>
      </c>
      <c r="L1008" s="330"/>
      <c r="M1008" s="262"/>
      <c r="N1008" s="262" t="n">
        <v>3284.4</v>
      </c>
      <c r="O1008" s="262" t="n">
        <v>34</v>
      </c>
      <c r="P1008" s="262" t="n">
        <v>4300</v>
      </c>
      <c r="Q1008" s="262" t="n">
        <v>4269.72</v>
      </c>
      <c r="R1008" s="331" t="n">
        <f aca="false">A1008*F1008</f>
        <v>22.4</v>
      </c>
    </row>
    <row r="1009" s="1" customFormat="true" ht="12.75" hidden="false" customHeight="false" outlineLevel="0" collapsed="false">
      <c r="A1009" s="262" t="n">
        <v>2</v>
      </c>
      <c r="B1009" s="332" t="s">
        <v>6606</v>
      </c>
      <c r="C1009" s="332" t="s">
        <v>6607</v>
      </c>
      <c r="D1009" s="332" t="s">
        <v>856</v>
      </c>
      <c r="E1009" s="262"/>
      <c r="F1009" s="331"/>
      <c r="G1009" s="333" t="n">
        <v>790</v>
      </c>
      <c r="H1009" s="333" t="n">
        <f aca="false">A1009*G1009*(1-H1004/100)</f>
        <v>1580</v>
      </c>
      <c r="I1009" s="334" t="n">
        <v>790</v>
      </c>
      <c r="J1009" s="334" t="n">
        <f aca="false">(A1009*I1009)/J1004*K1004</f>
        <v>1511.30434782609</v>
      </c>
      <c r="K1009" s="335" t="n">
        <f aca="false">H1009-J1009</f>
        <v>68.6956521739132</v>
      </c>
      <c r="L1009" s="330"/>
      <c r="M1009" s="262"/>
      <c r="N1009" s="262" t="n">
        <v>901.14</v>
      </c>
      <c r="O1009" s="262" t="n">
        <v>13.06</v>
      </c>
      <c r="P1009" s="262" t="n">
        <v>890</v>
      </c>
      <c r="Q1009" s="262"/>
      <c r="R1009" s="331" t="n">
        <f aca="false">A1009*F1009</f>
        <v>0</v>
      </c>
    </row>
    <row r="1010" s="1" customFormat="true" ht="12.75" hidden="false" customHeight="false" outlineLevel="0" collapsed="false">
      <c r="A1010" s="336" t="n">
        <f aca="false">SUM(A1005:A1009)</f>
        <v>68</v>
      </c>
      <c r="B1010" s="336" t="s">
        <v>377</v>
      </c>
      <c r="C1010" s="336"/>
      <c r="D1010" s="336"/>
      <c r="E1010" s="336"/>
      <c r="F1010" s="337" t="n">
        <f aca="false">R1010</f>
        <v>383.9</v>
      </c>
      <c r="G1010" s="338"/>
      <c r="H1010" s="339" t="n">
        <f aca="false">SUM(H1005:H1009)</f>
        <v>130583.555</v>
      </c>
      <c r="I1010" s="340"/>
      <c r="J1010" s="341" t="n">
        <f aca="false">SUM(J1005:J1009)</f>
        <v>93257.9043478261</v>
      </c>
      <c r="K1010" s="335" t="n">
        <f aca="false">SUM(K1005:K1009)</f>
        <v>37325.6506521739</v>
      </c>
      <c r="L1010" s="330"/>
      <c r="M1010" s="262"/>
      <c r="N1010" s="262"/>
      <c r="O1010" s="262"/>
      <c r="P1010" s="262"/>
      <c r="Q1010" s="262"/>
      <c r="R1010" s="331" t="n">
        <f aca="false">SUM(R1005:R1009)</f>
        <v>383.9</v>
      </c>
    </row>
    <row r="1011" s="1" customFormat="true" ht="12.75" hidden="false" customHeight="false" outlineLevel="0" collapsed="false">
      <c r="A1011" s="262"/>
      <c r="B1011" s="272" t="s">
        <v>914</v>
      </c>
      <c r="C1011" s="342"/>
      <c r="D1011" s="342"/>
      <c r="E1011" s="262"/>
      <c r="F1011" s="262"/>
      <c r="G1011" s="333"/>
      <c r="H1011" s="343" t="n">
        <v>0</v>
      </c>
      <c r="I1011" s="344" t="n">
        <f aca="false">K1012/J1012</f>
        <v>0.400241147527395</v>
      </c>
      <c r="J1011" s="345"/>
      <c r="K1011" s="335"/>
      <c r="L1011" s="330"/>
      <c r="M1011" s="262"/>
      <c r="N1011" s="262"/>
      <c r="O1011" s="262"/>
      <c r="P1011" s="262"/>
      <c r="Q1011" s="262"/>
      <c r="R1011" s="331"/>
    </row>
    <row r="1012" s="1" customFormat="true" ht="13.5" hidden="false" customHeight="false" outlineLevel="0" collapsed="false">
      <c r="A1012" s="346"/>
      <c r="B1012" s="346" t="s">
        <v>915</v>
      </c>
      <c r="C1012" s="346"/>
      <c r="D1012" s="346"/>
      <c r="E1012" s="346"/>
      <c r="F1012" s="347"/>
      <c r="G1012" s="348"/>
      <c r="H1012" s="349" t="n">
        <f aca="false">SUM(H1010:H1011)</f>
        <v>130583.555</v>
      </c>
      <c r="I1012" s="350" t="n">
        <f aca="false">K1012/H1012</f>
        <v>0.285837298978221</v>
      </c>
      <c r="J1012" s="351" t="n">
        <f aca="false">SUM(J1010:J1011)</f>
        <v>93257.9043478261</v>
      </c>
      <c r="K1012" s="352" t="n">
        <f aca="false">H1012-J1012</f>
        <v>37325.6506521739</v>
      </c>
      <c r="L1012" s="330"/>
      <c r="M1012" s="262"/>
      <c r="N1012" s="262"/>
      <c r="O1012" s="262"/>
      <c r="P1012" s="262"/>
      <c r="Q1012" s="262"/>
      <c r="R1012" s="331"/>
    </row>
    <row r="1013" s="1" customFormat="true" ht="12.75" hidden="false" customHeight="false" outlineLevel="0" collapsed="false">
      <c r="A1013" s="262"/>
      <c r="B1013" s="332"/>
      <c r="C1013" s="342"/>
      <c r="D1013" s="342"/>
      <c r="E1013" s="262"/>
      <c r="F1013" s="262"/>
      <c r="G1013" s="262"/>
      <c r="H1013" s="262"/>
      <c r="I1013" s="354"/>
      <c r="J1013" s="354"/>
      <c r="K1013" s="355"/>
      <c r="L1013" s="330"/>
      <c r="M1013" s="262"/>
      <c r="N1013" s="262" t="n">
        <f aca="false">950*63.74</f>
        <v>60553</v>
      </c>
      <c r="O1013" s="262"/>
      <c r="P1013" s="262"/>
      <c r="Q1013" s="262"/>
      <c r="R1013" s="331"/>
    </row>
    <row r="1014" s="1" customFormat="true" ht="13.5" hidden="false" customHeight="false" outlineLevel="0" collapsed="false">
      <c r="A1014" s="324"/>
      <c r="B1014" s="324"/>
      <c r="C1014" s="324"/>
      <c r="D1014" s="324"/>
      <c r="E1014" s="324"/>
      <c r="F1014" s="434"/>
      <c r="G1014" s="435"/>
      <c r="H1014" s="436"/>
      <c r="I1014" s="437"/>
      <c r="J1014" s="438"/>
      <c r="K1014" s="439"/>
      <c r="L1014" s="330"/>
      <c r="M1014" s="262"/>
      <c r="N1014" s="262"/>
      <c r="O1014" s="262"/>
      <c r="P1014" s="262"/>
      <c r="Q1014" s="262"/>
      <c r="R1014" s="331"/>
    </row>
    <row r="1015" s="1" customFormat="true" ht="13.5" hidden="false" customHeight="false" outlineLevel="0" collapsed="false">
      <c r="A1015" s="324"/>
      <c r="B1015" s="324"/>
      <c r="C1015" s="324"/>
      <c r="D1015" s="324"/>
      <c r="E1015" s="324"/>
      <c r="F1015" s="434"/>
      <c r="G1015" s="435"/>
      <c r="H1015" s="436"/>
      <c r="I1015" s="437"/>
      <c r="J1015" s="438"/>
      <c r="K1015" s="439"/>
      <c r="L1015" s="330"/>
      <c r="M1015" s="262"/>
      <c r="N1015" s="262"/>
      <c r="O1015" s="262"/>
      <c r="P1015" s="262"/>
      <c r="Q1015" s="262"/>
      <c r="R1015" s="331"/>
    </row>
    <row r="1016" s="1" customFormat="true" ht="13.5" hidden="false" customHeight="false" outlineLevel="0" collapsed="false">
      <c r="A1016" s="322"/>
      <c r="B1016" s="323" t="s">
        <v>395</v>
      </c>
      <c r="C1016" s="324" t="s">
        <v>6608</v>
      </c>
      <c r="D1016" s="325" t="n">
        <v>42524</v>
      </c>
      <c r="E1016" s="322"/>
      <c r="F1016" s="322" t="s">
        <v>6609</v>
      </c>
      <c r="G1016" s="324"/>
      <c r="H1016" s="326" t="n">
        <v>0</v>
      </c>
      <c r="I1016" s="327" t="s">
        <v>358</v>
      </c>
      <c r="J1016" s="328" t="n">
        <v>69</v>
      </c>
      <c r="K1016" s="329" t="n">
        <v>66</v>
      </c>
      <c r="L1016" s="330"/>
      <c r="M1016" s="262"/>
      <c r="N1016" s="262"/>
      <c r="O1016" s="262"/>
      <c r="P1016" s="262"/>
      <c r="Q1016" s="262"/>
      <c r="R1016" s="331"/>
    </row>
    <row r="1017" s="1" customFormat="true" ht="12.75" hidden="false" customHeight="false" outlineLevel="0" collapsed="false">
      <c r="A1017" s="262" t="n">
        <v>3</v>
      </c>
      <c r="B1017" s="332" t="s">
        <v>2722</v>
      </c>
      <c r="C1017" s="332" t="s">
        <v>2723</v>
      </c>
      <c r="D1017" s="332" t="s">
        <v>2724</v>
      </c>
      <c r="E1017" s="262"/>
      <c r="F1017" s="331" t="n">
        <v>1.85</v>
      </c>
      <c r="G1017" s="333" t="n">
        <v>434.2653</v>
      </c>
      <c r="H1017" s="333" t="n">
        <f aca="false">A1017*G1017*(1-H1016/100)</f>
        <v>1302.7959</v>
      </c>
      <c r="I1017" s="334" t="n">
        <v>241.2585</v>
      </c>
      <c r="J1017" s="334" t="n">
        <f aca="false">(A1017*I1017)/J1016*K1016</f>
        <v>692.307</v>
      </c>
      <c r="K1017" s="335" t="n">
        <f aca="false">H1017-J1017</f>
        <v>610.4889</v>
      </c>
      <c r="L1017" s="330"/>
      <c r="M1017" s="262"/>
      <c r="N1017" s="262" t="n">
        <v>241.2585</v>
      </c>
      <c r="O1017" s="262" t="n">
        <v>2.59</v>
      </c>
      <c r="P1017" s="262" t="n">
        <v>450</v>
      </c>
      <c r="Q1017" s="262" t="n">
        <v>434.2653</v>
      </c>
      <c r="R1017" s="331" t="n">
        <f aca="false">A1017*F1017</f>
        <v>5.55</v>
      </c>
    </row>
    <row r="1018" s="1" customFormat="true" ht="12.75" hidden="false" customHeight="false" outlineLevel="0" collapsed="false">
      <c r="A1018" s="262" t="n">
        <v>10</v>
      </c>
      <c r="B1018" s="332" t="s">
        <v>774</v>
      </c>
      <c r="C1018" s="332" t="s">
        <v>775</v>
      </c>
      <c r="D1018" s="332" t="s">
        <v>1233</v>
      </c>
      <c r="E1018" s="262"/>
      <c r="F1018" s="331" t="n">
        <v>1.5</v>
      </c>
      <c r="G1018" s="333" t="n">
        <v>590.9988</v>
      </c>
      <c r="H1018" s="333" t="n">
        <f aca="false">A1018*G1018*(1-H1016/100)</f>
        <v>5909.988</v>
      </c>
      <c r="I1018" s="334" t="n">
        <v>422.142</v>
      </c>
      <c r="J1018" s="334" t="n">
        <f aca="false">(A1018*I1018)/J1016*K1016</f>
        <v>4037.88</v>
      </c>
      <c r="K1018" s="335" t="n">
        <f aca="false">H1018-J1018</f>
        <v>1872.108</v>
      </c>
      <c r="L1018" s="330"/>
      <c r="M1018" s="262"/>
      <c r="N1018" s="262" t="n">
        <v>422.142</v>
      </c>
      <c r="O1018" s="262" t="n">
        <v>4.6</v>
      </c>
      <c r="P1018" s="262" t="n">
        <v>650</v>
      </c>
      <c r="Q1018" s="262" t="n">
        <v>590.9988</v>
      </c>
      <c r="R1018" s="331" t="n">
        <f aca="false">A1018*F1018</f>
        <v>15</v>
      </c>
    </row>
    <row r="1019" s="1" customFormat="true" ht="12.75" hidden="false" customHeight="false" outlineLevel="0" collapsed="false">
      <c r="A1019" s="262" t="n">
        <v>15</v>
      </c>
      <c r="B1019" s="332" t="s">
        <v>1302</v>
      </c>
      <c r="C1019" s="332" t="s">
        <v>830</v>
      </c>
      <c r="D1019" s="332" t="s">
        <v>1049</v>
      </c>
      <c r="E1019" s="262"/>
      <c r="F1019" s="331" t="n">
        <v>1.1</v>
      </c>
      <c r="G1019" s="333" t="n">
        <v>241.983</v>
      </c>
      <c r="H1019" s="333" t="n">
        <f aca="false">A1019*G1019*(1-H1016/100)</f>
        <v>3629.745</v>
      </c>
      <c r="I1019" s="334" t="n">
        <v>161.322</v>
      </c>
      <c r="J1019" s="334" t="n">
        <f aca="false">(A1019*I1019)/J1016*K1016</f>
        <v>2314.62</v>
      </c>
      <c r="K1019" s="335" t="n">
        <f aca="false">H1019-J1019</f>
        <v>1315.125</v>
      </c>
      <c r="L1019" s="330"/>
      <c r="M1019" s="262"/>
      <c r="N1019" s="262" t="n">
        <v>161.322</v>
      </c>
      <c r="O1019" s="262" t="n">
        <v>1.67</v>
      </c>
      <c r="P1019" s="262" t="n">
        <v>550</v>
      </c>
      <c r="Q1019" s="262" t="n">
        <v>241.983</v>
      </c>
      <c r="R1019" s="331" t="n">
        <f aca="false">A1019*F1019</f>
        <v>16.5</v>
      </c>
    </row>
    <row r="1020" s="1" customFormat="true" ht="12.75" hidden="false" customHeight="false" outlineLevel="0" collapsed="false">
      <c r="A1020" s="262" t="n">
        <v>20</v>
      </c>
      <c r="B1020" s="332" t="s">
        <v>2965</v>
      </c>
      <c r="C1020" s="332" t="s">
        <v>830</v>
      </c>
      <c r="D1020" s="332" t="s">
        <v>2966</v>
      </c>
      <c r="E1020" s="262"/>
      <c r="F1020" s="331" t="n">
        <v>1.3</v>
      </c>
      <c r="G1020" s="333" t="n">
        <v>260.82</v>
      </c>
      <c r="H1020" s="333" t="n">
        <f aca="false">A1020*G1020*(1-H1016/100)</f>
        <v>5216.4</v>
      </c>
      <c r="I1020" s="334" t="n">
        <v>173.88</v>
      </c>
      <c r="J1020" s="334" t="n">
        <f aca="false">(A1020*I1020)/J1016*K1016</f>
        <v>3326.4</v>
      </c>
      <c r="K1020" s="335" t="n">
        <f aca="false">H1020-J1020</f>
        <v>1890</v>
      </c>
      <c r="L1020" s="330"/>
      <c r="M1020" s="262"/>
      <c r="N1020" s="262" t="n">
        <v>173.88</v>
      </c>
      <c r="O1020" s="262" t="n">
        <v>1.8</v>
      </c>
      <c r="P1020" s="262" t="n">
        <v>550</v>
      </c>
      <c r="Q1020" s="262" t="n">
        <v>260.82</v>
      </c>
      <c r="R1020" s="331" t="n">
        <f aca="false">A1020*F1020</f>
        <v>26</v>
      </c>
    </row>
    <row r="1021" s="1" customFormat="true" ht="12.75" hidden="false" customHeight="false" outlineLevel="0" collapsed="false">
      <c r="A1021" s="262" t="n">
        <v>10</v>
      </c>
      <c r="B1021" s="332" t="s">
        <v>1308</v>
      </c>
      <c r="C1021" s="332" t="s">
        <v>830</v>
      </c>
      <c r="D1021" s="332" t="s">
        <v>1286</v>
      </c>
      <c r="E1021" s="262"/>
      <c r="F1021" s="331" t="n">
        <v>2.2</v>
      </c>
      <c r="G1021" s="333" t="n">
        <v>462.231</v>
      </c>
      <c r="H1021" s="333" t="n">
        <f aca="false">A1021*G1021*(1-H1016/100)</f>
        <v>4622.31</v>
      </c>
      <c r="I1021" s="334" t="n">
        <v>308.154</v>
      </c>
      <c r="J1021" s="334" t="n">
        <f aca="false">(A1021*I1021)/J1016*K1016</f>
        <v>2947.56</v>
      </c>
      <c r="K1021" s="335" t="n">
        <f aca="false">H1021-J1021</f>
        <v>1674.75</v>
      </c>
      <c r="L1021" s="330"/>
      <c r="M1021" s="262"/>
      <c r="N1021" s="262" t="n">
        <v>308.154</v>
      </c>
      <c r="O1021" s="262" t="n">
        <v>3.19</v>
      </c>
      <c r="P1021" s="262" t="n">
        <v>462.231</v>
      </c>
      <c r="Q1021" s="262" t="n">
        <v>462.231</v>
      </c>
      <c r="R1021" s="331" t="n">
        <f aca="false">A1021*F1021</f>
        <v>22</v>
      </c>
    </row>
    <row r="1022" s="1" customFormat="true" ht="12.75" hidden="false" customHeight="false" outlineLevel="0" collapsed="false">
      <c r="A1022" s="262" t="n">
        <v>30</v>
      </c>
      <c r="B1022" s="332" t="s">
        <v>832</v>
      </c>
      <c r="C1022" s="332" t="s">
        <v>833</v>
      </c>
      <c r="D1022" s="332" t="s">
        <v>834</v>
      </c>
      <c r="E1022" s="262"/>
      <c r="F1022" s="331" t="n">
        <v>0.03</v>
      </c>
      <c r="G1022" s="333" t="n">
        <v>46.368</v>
      </c>
      <c r="H1022" s="333" t="n">
        <f aca="false">A1022*G1022*(1-H1016/100)</f>
        <v>1391.04</v>
      </c>
      <c r="I1022" s="334" t="n">
        <v>28.98</v>
      </c>
      <c r="J1022" s="334" t="n">
        <f aca="false">(A1022*I1022)/J1016*K1016</f>
        <v>831.6</v>
      </c>
      <c r="K1022" s="335" t="n">
        <f aca="false">H1022-J1022</f>
        <v>559.44</v>
      </c>
      <c r="L1022" s="330"/>
      <c r="M1022" s="262"/>
      <c r="N1022" s="262" t="n">
        <v>28.98</v>
      </c>
      <c r="O1022" s="262" t="n">
        <v>0.3</v>
      </c>
      <c r="P1022" s="262" t="n">
        <v>43.47</v>
      </c>
      <c r="Q1022" s="262" t="n">
        <v>46.368</v>
      </c>
      <c r="R1022" s="331" t="n">
        <f aca="false">A1022*F1022</f>
        <v>0.9</v>
      </c>
    </row>
    <row r="1023" s="1" customFormat="true" ht="12.75" hidden="false" customHeight="false" outlineLevel="0" collapsed="false">
      <c r="A1023" s="262" t="n">
        <v>30</v>
      </c>
      <c r="B1023" s="332" t="s">
        <v>841</v>
      </c>
      <c r="C1023" s="332" t="s">
        <v>842</v>
      </c>
      <c r="D1023" s="332" t="s">
        <v>834</v>
      </c>
      <c r="E1023" s="262"/>
      <c r="F1023" s="331" t="n">
        <v>0.02</v>
      </c>
      <c r="G1023" s="333" t="n">
        <v>37.674</v>
      </c>
      <c r="H1023" s="333" t="n">
        <f aca="false">A1023*G1023*(1-H1016/100)</f>
        <v>1130.22</v>
      </c>
      <c r="I1023" s="334" t="n">
        <v>28.98</v>
      </c>
      <c r="J1023" s="334" t="n">
        <f aca="false">(A1023*I1023)/J1016*K1016</f>
        <v>831.6</v>
      </c>
      <c r="K1023" s="335" t="n">
        <f aca="false">H1023-J1023</f>
        <v>298.62</v>
      </c>
      <c r="L1023" s="330"/>
      <c r="M1023" s="262"/>
      <c r="N1023" s="262" t="n">
        <v>28.98</v>
      </c>
      <c r="O1023" s="262" t="n">
        <v>0.3</v>
      </c>
      <c r="P1023" s="262" t="n">
        <v>43.47</v>
      </c>
      <c r="Q1023" s="262" t="n">
        <v>37.674</v>
      </c>
      <c r="R1023" s="331" t="n">
        <f aca="false">A1023*F1023</f>
        <v>0.6</v>
      </c>
    </row>
    <row r="1024" s="1" customFormat="true" ht="12.75" hidden="false" customHeight="false" outlineLevel="0" collapsed="false">
      <c r="A1024" s="262" t="n">
        <v>1</v>
      </c>
      <c r="B1024" s="332" t="s">
        <v>6580</v>
      </c>
      <c r="C1024" s="332" t="s">
        <v>5916</v>
      </c>
      <c r="D1024" s="332" t="s">
        <v>5917</v>
      </c>
      <c r="E1024" s="262"/>
      <c r="F1024" s="331" t="n">
        <v>2.8</v>
      </c>
      <c r="G1024" s="333" t="n">
        <v>1108.3063</v>
      </c>
      <c r="H1024" s="333" t="n">
        <f aca="false">A1024*G1024*(1-H1016/100)</f>
        <v>1108.3063</v>
      </c>
      <c r="I1024" s="334" t="n">
        <v>852.5433</v>
      </c>
      <c r="J1024" s="334" t="n">
        <f aca="false">(A1024*I1024)/J1016*K1016</f>
        <v>815.4762</v>
      </c>
      <c r="K1024" s="335" t="n">
        <f aca="false">H1024-J1024</f>
        <v>292.8301</v>
      </c>
      <c r="L1024" s="330"/>
      <c r="M1024" s="262"/>
      <c r="N1024" s="262" t="n">
        <v>852.5433</v>
      </c>
      <c r="O1024" s="262" t="n">
        <v>9.29</v>
      </c>
      <c r="P1024" s="262" t="n">
        <v>1278.8149</v>
      </c>
      <c r="Q1024" s="262" t="n">
        <v>1108.3063</v>
      </c>
      <c r="R1024" s="331" t="n">
        <f aca="false">A1024*F1024</f>
        <v>2.8</v>
      </c>
    </row>
    <row r="1025" s="1" customFormat="true" ht="12.75" hidden="false" customHeight="false" outlineLevel="0" collapsed="false">
      <c r="A1025" s="262" t="n">
        <v>1</v>
      </c>
      <c r="B1025" s="332" t="s">
        <v>6581</v>
      </c>
      <c r="C1025" s="332" t="s">
        <v>5916</v>
      </c>
      <c r="D1025" s="332" t="s">
        <v>5917</v>
      </c>
      <c r="E1025" s="262"/>
      <c r="F1025" s="331" t="n">
        <v>2.8</v>
      </c>
      <c r="G1025" s="333" t="n">
        <v>1108.3063</v>
      </c>
      <c r="H1025" s="333" t="n">
        <f aca="false">A1025*G1025*(1-H1016/100)</f>
        <v>1108.3063</v>
      </c>
      <c r="I1025" s="334" t="n">
        <v>852.5433</v>
      </c>
      <c r="J1025" s="334" t="n">
        <f aca="false">(A1025*I1025)/J1016*K1016</f>
        <v>815.4762</v>
      </c>
      <c r="K1025" s="335" t="n">
        <f aca="false">H1025-J1025</f>
        <v>292.8301</v>
      </c>
      <c r="L1025" s="330"/>
      <c r="M1025" s="262"/>
      <c r="N1025" s="262" t="n">
        <v>852.5433</v>
      </c>
      <c r="O1025" s="262" t="n">
        <v>9.29</v>
      </c>
      <c r="P1025" s="262" t="n">
        <v>1278.8149</v>
      </c>
      <c r="Q1025" s="262" t="n">
        <v>1108.3063</v>
      </c>
      <c r="R1025" s="331" t="n">
        <f aca="false">A1025*F1025</f>
        <v>2.8</v>
      </c>
    </row>
    <row r="1026" s="1" customFormat="true" ht="12.75" hidden="false" customHeight="false" outlineLevel="0" collapsed="false">
      <c r="A1026" s="262" t="n">
        <v>1</v>
      </c>
      <c r="B1026" s="332" t="s">
        <v>1415</v>
      </c>
      <c r="C1026" s="332" t="s">
        <v>2799</v>
      </c>
      <c r="D1026" s="332" t="s">
        <v>6469</v>
      </c>
      <c r="E1026" s="262"/>
      <c r="F1026" s="331" t="n">
        <v>3</v>
      </c>
      <c r="G1026" s="333" t="n">
        <v>567.2835</v>
      </c>
      <c r="H1026" s="333" t="n">
        <f aca="false">A1026*G1026*(1-H1016/100)</f>
        <v>567.2835</v>
      </c>
      <c r="I1026" s="334" t="n">
        <v>420.21</v>
      </c>
      <c r="J1026" s="334" t="n">
        <f aca="false">(A1026*I1026)/J1016*K1016</f>
        <v>401.94</v>
      </c>
      <c r="K1026" s="335" t="n">
        <f aca="false">H1026-J1026</f>
        <v>165.3435</v>
      </c>
      <c r="L1026" s="330"/>
      <c r="M1026" s="262"/>
      <c r="N1026" s="262" t="n">
        <v>420.21</v>
      </c>
      <c r="O1026" s="262" t="n">
        <v>4.35</v>
      </c>
      <c r="P1026" s="262" t="n">
        <v>630.315</v>
      </c>
      <c r="Q1026" s="262" t="n">
        <v>567.2835</v>
      </c>
      <c r="R1026" s="331" t="n">
        <f aca="false">A1026*F1026</f>
        <v>3</v>
      </c>
    </row>
    <row r="1027" s="1" customFormat="true" ht="12.75" hidden="false" customHeight="false" outlineLevel="0" collapsed="false">
      <c r="A1027" s="262" t="n">
        <v>1</v>
      </c>
      <c r="B1027" s="332" t="s">
        <v>1418</v>
      </c>
      <c r="C1027" s="332" t="s">
        <v>2799</v>
      </c>
      <c r="D1027" s="332" t="s">
        <v>6470</v>
      </c>
      <c r="E1027" s="262"/>
      <c r="F1027" s="331" t="n">
        <v>3</v>
      </c>
      <c r="G1027" s="333" t="n">
        <v>567.2835</v>
      </c>
      <c r="H1027" s="333" t="n">
        <f aca="false">A1027*G1027*(1-H1016/100)</f>
        <v>567.2835</v>
      </c>
      <c r="I1027" s="334" t="n">
        <v>420.21</v>
      </c>
      <c r="J1027" s="334" t="n">
        <f aca="false">(A1027*I1027)/J1016*K1016</f>
        <v>401.94</v>
      </c>
      <c r="K1027" s="335" t="n">
        <f aca="false">H1027-J1027</f>
        <v>165.3435</v>
      </c>
      <c r="L1027" s="330"/>
      <c r="M1027" s="262"/>
      <c r="N1027" s="262" t="n">
        <v>420.21</v>
      </c>
      <c r="O1027" s="262" t="n">
        <v>4.35</v>
      </c>
      <c r="P1027" s="262" t="n">
        <v>630.315</v>
      </c>
      <c r="Q1027" s="262" t="n">
        <v>567.2835</v>
      </c>
      <c r="R1027" s="331" t="n">
        <f aca="false">A1027*F1027</f>
        <v>3</v>
      </c>
    </row>
    <row r="1028" s="1" customFormat="true" ht="12.75" hidden="false" customHeight="false" outlineLevel="0" collapsed="false">
      <c r="A1028" s="262" t="n">
        <v>3</v>
      </c>
      <c r="B1028" s="332" t="s">
        <v>4753</v>
      </c>
      <c r="C1028" s="332" t="s">
        <v>2090</v>
      </c>
      <c r="D1028" s="332" t="s">
        <v>4754</v>
      </c>
      <c r="E1028" s="262"/>
      <c r="F1028" s="331"/>
      <c r="G1028" s="333" t="n">
        <v>147.3472</v>
      </c>
      <c r="H1028" s="333" t="n">
        <f aca="false">A1028*G1028*(1-H1016/100)</f>
        <v>442.0416</v>
      </c>
      <c r="I1028" s="334" t="n">
        <v>113.344</v>
      </c>
      <c r="J1028" s="334" t="n">
        <f aca="false">(A1028*I1028)/J1016*K1016</f>
        <v>325.248</v>
      </c>
      <c r="K1028" s="335" t="n">
        <f aca="false">H1028-J1028</f>
        <v>116.7936</v>
      </c>
      <c r="L1028" s="330"/>
      <c r="M1028" s="262"/>
      <c r="N1028" s="262" t="n">
        <v>113.344</v>
      </c>
      <c r="O1028" s="262" t="n">
        <v>1.17333333333333</v>
      </c>
      <c r="P1028" s="262" t="n">
        <v>170</v>
      </c>
      <c r="Q1028" s="262" t="n">
        <v>147.3472</v>
      </c>
      <c r="R1028" s="331" t="n">
        <f aca="false">A1028*F1028</f>
        <v>0</v>
      </c>
    </row>
    <row r="1029" s="1" customFormat="true" ht="12.75" hidden="false" customHeight="false" outlineLevel="0" collapsed="false">
      <c r="A1029" s="262" t="n">
        <v>3</v>
      </c>
      <c r="B1029" s="332" t="s">
        <v>3436</v>
      </c>
      <c r="C1029" s="332" t="s">
        <v>1087</v>
      </c>
      <c r="D1029" s="332" t="s">
        <v>3437</v>
      </c>
      <c r="E1029" s="262"/>
      <c r="F1029" s="331" t="n">
        <v>0.006</v>
      </c>
      <c r="G1029" s="333" t="n">
        <v>306.4635</v>
      </c>
      <c r="H1029" s="333" t="n">
        <f aca="false">A1029*G1029*(1-H1016/100)</f>
        <v>919.3905</v>
      </c>
      <c r="I1029" s="334" t="n">
        <v>227.01</v>
      </c>
      <c r="J1029" s="334" t="n">
        <f aca="false">(A1029*I1029)/J1016*K1016</f>
        <v>651.42</v>
      </c>
      <c r="K1029" s="335" t="n">
        <f aca="false">H1029-J1029</f>
        <v>267.9705</v>
      </c>
      <c r="L1029" s="330"/>
      <c r="M1029" s="262"/>
      <c r="N1029" s="262" t="n">
        <v>227.01</v>
      </c>
      <c r="O1029" s="262" t="n">
        <v>2.35</v>
      </c>
      <c r="P1029" s="262" t="n">
        <v>350</v>
      </c>
      <c r="Q1029" s="262" t="n">
        <v>306.4635</v>
      </c>
      <c r="R1029" s="331" t="n">
        <f aca="false">A1029*F1029</f>
        <v>0.018</v>
      </c>
    </row>
    <row r="1030" s="1" customFormat="true" ht="12.75" hidden="false" customHeight="false" outlineLevel="0" collapsed="false">
      <c r="A1030" s="262" t="n">
        <v>3</v>
      </c>
      <c r="B1030" s="332" t="s">
        <v>6610</v>
      </c>
      <c r="C1030" s="332" t="s">
        <v>6611</v>
      </c>
      <c r="D1030" s="332" t="s">
        <v>856</v>
      </c>
      <c r="E1030" s="262"/>
      <c r="F1030" s="331" t="n">
        <v>0.003</v>
      </c>
      <c r="G1030" s="333" t="n">
        <v>126.6353</v>
      </c>
      <c r="H1030" s="333" t="n">
        <f aca="false">A1030*G1030*(1-H1016/100)</f>
        <v>379.9059</v>
      </c>
      <c r="I1030" s="334" t="n">
        <v>97.4118</v>
      </c>
      <c r="J1030" s="334" t="n">
        <f aca="false">(A1030*I1030)/J1016*K1016</f>
        <v>279.529513043478</v>
      </c>
      <c r="K1030" s="335" t="n">
        <f aca="false">H1030-J1030</f>
        <v>100.376386956522</v>
      </c>
      <c r="L1030" s="330"/>
      <c r="M1030" s="262"/>
      <c r="N1030" s="262" t="n">
        <v>97.4118</v>
      </c>
      <c r="O1030" s="262" t="n">
        <v>0.882352941176471</v>
      </c>
      <c r="P1030" s="262" t="n">
        <v>150</v>
      </c>
      <c r="Q1030" s="262" t="n">
        <v>126.6353</v>
      </c>
      <c r="R1030" s="331" t="n">
        <f aca="false">A1030*F1030</f>
        <v>0.009</v>
      </c>
    </row>
    <row r="1031" s="1" customFormat="true" ht="12.75" hidden="false" customHeight="false" outlineLevel="0" collapsed="false">
      <c r="A1031" s="262" t="n">
        <v>10</v>
      </c>
      <c r="B1031" s="332" t="s">
        <v>6612</v>
      </c>
      <c r="C1031" s="332"/>
      <c r="D1031" s="332"/>
      <c r="E1031" s="262"/>
      <c r="F1031" s="331"/>
      <c r="G1031" s="333" t="n">
        <v>360</v>
      </c>
      <c r="H1031" s="333" t="n">
        <v>3600</v>
      </c>
      <c r="I1031" s="334"/>
      <c r="J1031" s="334"/>
      <c r="K1031" s="335"/>
      <c r="L1031" s="330"/>
      <c r="M1031" s="262"/>
      <c r="N1031" s="262"/>
      <c r="O1031" s="262"/>
      <c r="P1031" s="262"/>
      <c r="Q1031" s="262"/>
      <c r="R1031" s="331"/>
    </row>
    <row r="1032" s="1" customFormat="true" ht="12.75" hidden="false" customHeight="false" outlineLevel="0" collapsed="false">
      <c r="A1032" s="262" t="n">
        <v>3</v>
      </c>
      <c r="B1032" s="332" t="s">
        <v>5620</v>
      </c>
      <c r="C1032" s="332" t="s">
        <v>1806</v>
      </c>
      <c r="D1032" s="332" t="s">
        <v>5621</v>
      </c>
      <c r="E1032" s="262"/>
      <c r="F1032" s="331" t="n">
        <v>1.03</v>
      </c>
      <c r="G1032" s="333" t="n">
        <v>608</v>
      </c>
      <c r="H1032" s="333" t="n">
        <f aca="false">A1032*G1032*(1-H1016/100)</f>
        <v>1824</v>
      </c>
      <c r="I1032" s="334" t="n">
        <v>405.2025</v>
      </c>
      <c r="J1032" s="334" t="n">
        <f aca="false">(A1032*I1032)/J1016*K1016</f>
        <v>1162.755</v>
      </c>
      <c r="K1032" s="335" t="n">
        <f aca="false">H1032-J1032</f>
        <v>661.245</v>
      </c>
      <c r="L1032" s="330"/>
      <c r="M1032" s="262"/>
      <c r="N1032" s="262" t="n">
        <v>405.2025</v>
      </c>
      <c r="O1032" s="262" t="n">
        <v>4.35</v>
      </c>
      <c r="P1032" s="262" t="n">
        <v>730</v>
      </c>
      <c r="Q1032" s="262" t="n">
        <v>608</v>
      </c>
      <c r="R1032" s="331" t="n">
        <f aca="false">A1032*F1032</f>
        <v>3.09</v>
      </c>
    </row>
    <row r="1033" s="1" customFormat="true" ht="12.75" hidden="false" customHeight="false" outlineLevel="0" collapsed="false">
      <c r="A1033" s="262" t="n">
        <v>10</v>
      </c>
      <c r="B1033" s="332" t="s">
        <v>4968</v>
      </c>
      <c r="C1033" s="332" t="s">
        <v>3234</v>
      </c>
      <c r="D1033" s="332" t="s">
        <v>6613</v>
      </c>
      <c r="E1033" s="262"/>
      <c r="F1033" s="331" t="n">
        <v>0.6</v>
      </c>
      <c r="G1033" s="333" t="n">
        <v>465</v>
      </c>
      <c r="H1033" s="333" t="n">
        <f aca="false">A1033*G1033*(1-H1016/100)</f>
        <v>4650</v>
      </c>
      <c r="I1033" s="334" t="n">
        <v>344.655</v>
      </c>
      <c r="J1033" s="334" t="n">
        <f aca="false">(A1033*I1033)/J1016*K1016</f>
        <v>3296.7</v>
      </c>
      <c r="K1033" s="335" t="n">
        <f aca="false">H1033-J1033</f>
        <v>1353.3</v>
      </c>
      <c r="L1033" s="330"/>
      <c r="M1033" s="262"/>
      <c r="N1033" s="262" t="n">
        <v>344.655</v>
      </c>
      <c r="O1033" s="262" t="n">
        <v>3.7</v>
      </c>
      <c r="P1033" s="262" t="n">
        <v>620</v>
      </c>
      <c r="Q1033" s="262" t="n">
        <v>465</v>
      </c>
      <c r="R1033" s="331" t="n">
        <f aca="false">A1033*F1033</f>
        <v>6</v>
      </c>
    </row>
    <row r="1034" s="1" customFormat="true" ht="12.75" hidden="false" customHeight="false" outlineLevel="0" collapsed="false">
      <c r="A1034" s="262" t="n">
        <v>2</v>
      </c>
      <c r="B1034" s="332" t="s">
        <v>4493</v>
      </c>
      <c r="C1034" s="332" t="s">
        <v>3234</v>
      </c>
      <c r="D1034" s="332" t="s">
        <v>1145</v>
      </c>
      <c r="E1034" s="262"/>
      <c r="F1034" s="331" t="n">
        <v>0.76</v>
      </c>
      <c r="G1034" s="333" t="n">
        <v>710</v>
      </c>
      <c r="H1034" s="333" t="n">
        <f aca="false">A1034*G1034*(1-H1016/100)</f>
        <v>1420</v>
      </c>
      <c r="I1034" s="334" t="n">
        <v>545.859</v>
      </c>
      <c r="J1034" s="334" t="n">
        <f aca="false">(A1034*I1034)/J1016*K1016</f>
        <v>1044.252</v>
      </c>
      <c r="K1034" s="335" t="n">
        <f aca="false">H1034-J1034</f>
        <v>375.748</v>
      </c>
      <c r="L1034" s="330"/>
      <c r="M1034" s="262"/>
      <c r="N1034" s="262" t="n">
        <v>545.859</v>
      </c>
      <c r="O1034" s="262" t="n">
        <v>5.86</v>
      </c>
      <c r="P1034" s="262" t="n">
        <v>980</v>
      </c>
      <c r="Q1034" s="262" t="n">
        <v>710</v>
      </c>
      <c r="R1034" s="331" t="n">
        <f aca="false">A1034*F1034</f>
        <v>1.52</v>
      </c>
    </row>
    <row r="1035" s="1" customFormat="true" ht="12.75" hidden="false" customHeight="false" outlineLevel="0" collapsed="false">
      <c r="A1035" s="262" t="n">
        <v>2</v>
      </c>
      <c r="B1035" s="332" t="s">
        <v>1805</v>
      </c>
      <c r="C1035" s="332" t="s">
        <v>1806</v>
      </c>
      <c r="D1035" s="332" t="s">
        <v>1807</v>
      </c>
      <c r="E1035" s="262"/>
      <c r="F1035" s="331" t="n">
        <v>1.1</v>
      </c>
      <c r="G1035" s="333" t="n">
        <v>528</v>
      </c>
      <c r="H1035" s="333" t="n">
        <f aca="false">A1035*G1035*(1-H1016/100)</f>
        <v>1056</v>
      </c>
      <c r="I1035" s="334" t="n">
        <v>391.23</v>
      </c>
      <c r="J1035" s="334" t="n">
        <f aca="false">(A1035*I1035)/J1016*K1016</f>
        <v>748.44</v>
      </c>
      <c r="K1035" s="335" t="n">
        <f aca="false">H1035-J1035</f>
        <v>307.56</v>
      </c>
      <c r="L1035" s="330"/>
      <c r="M1035" s="262"/>
      <c r="N1035" s="262" t="n">
        <v>391.23</v>
      </c>
      <c r="O1035" s="262" t="n">
        <v>4.2</v>
      </c>
      <c r="P1035" s="262" t="n">
        <v>700</v>
      </c>
      <c r="Q1035" s="262" t="n">
        <v>528</v>
      </c>
      <c r="R1035" s="331" t="n">
        <f aca="false">A1035*F1035</f>
        <v>2.2</v>
      </c>
    </row>
    <row r="1036" s="1" customFormat="true" ht="12.75" hidden="false" customHeight="false" outlineLevel="0" collapsed="false">
      <c r="A1036" s="262" t="n">
        <v>6</v>
      </c>
      <c r="B1036" s="332" t="s">
        <v>6072</v>
      </c>
      <c r="C1036" s="332" t="s">
        <v>2295</v>
      </c>
      <c r="D1036" s="332" t="s">
        <v>6073</v>
      </c>
      <c r="E1036" s="262"/>
      <c r="F1036" s="331" t="n">
        <v>1.31</v>
      </c>
      <c r="G1036" s="333" t="n">
        <v>742</v>
      </c>
      <c r="H1036" s="333" t="n">
        <f aca="false">A1036*G1036*(1-H1016/100)</f>
        <v>4452</v>
      </c>
      <c r="I1036" s="334" t="n">
        <v>549.585</v>
      </c>
      <c r="J1036" s="334" t="n">
        <f aca="false">(A1036*I1036)/J1016*K1016</f>
        <v>3154.14</v>
      </c>
      <c r="K1036" s="335" t="n">
        <f aca="false">H1036-J1036</f>
        <v>1297.86</v>
      </c>
      <c r="L1036" s="330"/>
      <c r="M1036" s="262"/>
      <c r="N1036" s="262" t="n">
        <v>549.585</v>
      </c>
      <c r="O1036" s="262" t="n">
        <v>5.9</v>
      </c>
      <c r="P1036" s="262" t="n">
        <v>990</v>
      </c>
      <c r="Q1036" s="262" t="n">
        <v>742</v>
      </c>
      <c r="R1036" s="331" t="n">
        <f aca="false">A1036*F1036</f>
        <v>7.86</v>
      </c>
    </row>
    <row r="1037" s="1" customFormat="true" ht="12.75" hidden="false" customHeight="false" outlineLevel="0" collapsed="false">
      <c r="A1037" s="262" t="n">
        <v>4</v>
      </c>
      <c r="B1037" s="332" t="s">
        <v>5152</v>
      </c>
      <c r="C1037" s="332" t="s">
        <v>2295</v>
      </c>
      <c r="D1037" s="332" t="s">
        <v>5153</v>
      </c>
      <c r="E1037" s="262"/>
      <c r="F1037" s="331" t="n">
        <v>1.6006</v>
      </c>
      <c r="G1037" s="333" t="n">
        <v>782</v>
      </c>
      <c r="H1037" s="333" t="n">
        <f aca="false">A1037*G1037*(1-H1016/100)</f>
        <v>3128</v>
      </c>
      <c r="I1037" s="334" t="n">
        <v>558.9</v>
      </c>
      <c r="J1037" s="334" t="n">
        <f aca="false">(A1037*I1037)/J1016*K1016</f>
        <v>2138.4</v>
      </c>
      <c r="K1037" s="335" t="n">
        <f aca="false">H1037-J1037</f>
        <v>989.6</v>
      </c>
      <c r="L1037" s="330"/>
      <c r="M1037" s="262"/>
      <c r="N1037" s="262" t="n">
        <v>558.9</v>
      </c>
      <c r="O1037" s="262" t="n">
        <v>6</v>
      </c>
      <c r="P1037" s="262" t="n">
        <v>1010</v>
      </c>
      <c r="Q1037" s="262" t="n">
        <v>782</v>
      </c>
      <c r="R1037" s="331" t="n">
        <f aca="false">A1037*F1037</f>
        <v>6.4024</v>
      </c>
    </row>
    <row r="1038" s="1" customFormat="true" ht="12.75" hidden="false" customHeight="false" outlineLevel="0" collapsed="false">
      <c r="A1038" s="262" t="n">
        <v>4</v>
      </c>
      <c r="B1038" s="332" t="s">
        <v>5339</v>
      </c>
      <c r="C1038" s="332" t="s">
        <v>1806</v>
      </c>
      <c r="D1038" s="332" t="s">
        <v>5340</v>
      </c>
      <c r="E1038" s="262"/>
      <c r="F1038" s="331" t="n">
        <v>1.46</v>
      </c>
      <c r="G1038" s="333" t="n">
        <v>732</v>
      </c>
      <c r="H1038" s="333" t="n">
        <f aca="false">A1038*G1038*(1-H1016/100)</f>
        <v>2928</v>
      </c>
      <c r="I1038" s="334" t="n">
        <v>542.133</v>
      </c>
      <c r="J1038" s="334" t="n">
        <f aca="false">(A1038*I1038)/J1016*K1016</f>
        <v>2074.248</v>
      </c>
      <c r="K1038" s="335" t="n">
        <f aca="false">H1038-J1038</f>
        <v>853.752</v>
      </c>
      <c r="L1038" s="330"/>
      <c r="M1038" s="262"/>
      <c r="N1038" s="262" t="n">
        <v>542.133</v>
      </c>
      <c r="O1038" s="262" t="n">
        <v>5.82</v>
      </c>
      <c r="P1038" s="262" t="n">
        <v>980</v>
      </c>
      <c r="Q1038" s="262" t="n">
        <v>732</v>
      </c>
      <c r="R1038" s="331" t="n">
        <f aca="false">A1038*F1038</f>
        <v>5.84</v>
      </c>
    </row>
    <row r="1039" s="1" customFormat="true" ht="12.75" hidden="false" customHeight="false" outlineLevel="0" collapsed="false">
      <c r="A1039" s="262" t="n">
        <v>1</v>
      </c>
      <c r="B1039" s="332" t="s">
        <v>5624</v>
      </c>
      <c r="C1039" s="332" t="s">
        <v>2295</v>
      </c>
      <c r="D1039" s="332" t="s">
        <v>5625</v>
      </c>
      <c r="E1039" s="262"/>
      <c r="F1039" s="331" t="n">
        <v>3.9204</v>
      </c>
      <c r="G1039" s="333" t="n">
        <v>1801</v>
      </c>
      <c r="H1039" s="333" t="n">
        <f aca="false">A1039*G1039*(1-H1016/100)</f>
        <v>1801</v>
      </c>
      <c r="I1039" s="334" t="n">
        <v>1385.1405</v>
      </c>
      <c r="J1039" s="334" t="n">
        <f aca="false">(A1039*I1039)/J1016*K1016</f>
        <v>1324.917</v>
      </c>
      <c r="K1039" s="335" t="n">
        <f aca="false">H1039-J1039</f>
        <v>476.083</v>
      </c>
      <c r="L1039" s="330"/>
      <c r="M1039" s="262"/>
      <c r="N1039" s="262" t="n">
        <v>1385.1405</v>
      </c>
      <c r="O1039" s="262" t="n">
        <v>14.87</v>
      </c>
      <c r="P1039" s="262" t="n">
        <v>2490</v>
      </c>
      <c r="Q1039" s="262" t="n">
        <v>1801</v>
      </c>
      <c r="R1039" s="331" t="n">
        <f aca="false">A1039*F1039</f>
        <v>3.9204</v>
      </c>
    </row>
    <row r="1040" s="1" customFormat="true" ht="12.75" hidden="false" customHeight="false" outlineLevel="0" collapsed="false">
      <c r="A1040" s="262" t="n">
        <v>6</v>
      </c>
      <c r="B1040" s="332" t="s">
        <v>4290</v>
      </c>
      <c r="C1040" s="332" t="s">
        <v>4291</v>
      </c>
      <c r="D1040" s="332" t="s">
        <v>6300</v>
      </c>
      <c r="E1040" s="262"/>
      <c r="F1040" s="331" t="n">
        <v>0.65</v>
      </c>
      <c r="G1040" s="333" t="n">
        <v>503</v>
      </c>
      <c r="H1040" s="333" t="n">
        <f aca="false">A1040*G1040*(1-H1016/100)</f>
        <v>3018</v>
      </c>
      <c r="I1040" s="334" t="n">
        <v>372.6</v>
      </c>
      <c r="J1040" s="334" t="n">
        <f aca="false">(A1040*I1040)/J1016*K1016</f>
        <v>2138.4</v>
      </c>
      <c r="K1040" s="335" t="n">
        <f aca="false">H1040-J1040</f>
        <v>879.599999999999</v>
      </c>
      <c r="L1040" s="330"/>
      <c r="M1040" s="262"/>
      <c r="N1040" s="262" t="n">
        <v>372.6</v>
      </c>
      <c r="O1040" s="262" t="n">
        <v>4</v>
      </c>
      <c r="P1040" s="262" t="n">
        <v>670</v>
      </c>
      <c r="Q1040" s="262" t="n">
        <v>503</v>
      </c>
      <c r="R1040" s="331" t="n">
        <f aca="false">A1040*F1040</f>
        <v>3.9</v>
      </c>
    </row>
    <row r="1041" s="1" customFormat="true" ht="12.75" hidden="false" customHeight="false" outlineLevel="0" collapsed="false">
      <c r="A1041" s="262" t="n">
        <v>6</v>
      </c>
      <c r="B1041" s="332" t="s">
        <v>3230</v>
      </c>
      <c r="C1041" s="332" t="s">
        <v>3231</v>
      </c>
      <c r="D1041" s="332" t="s">
        <v>6614</v>
      </c>
      <c r="E1041" s="262"/>
      <c r="F1041" s="331" t="n">
        <v>0.75</v>
      </c>
      <c r="G1041" s="333" t="n">
        <v>629</v>
      </c>
      <c r="H1041" s="333" t="n">
        <f aca="false">A1041*G1041*(1-H1016/100)</f>
        <v>3774</v>
      </c>
      <c r="I1041" s="334" t="n">
        <v>465.75</v>
      </c>
      <c r="J1041" s="334" t="n">
        <f aca="false">(A1041*I1041)/J1016*K1016</f>
        <v>2673</v>
      </c>
      <c r="K1041" s="335" t="n">
        <f aca="false">H1041-J1041</f>
        <v>1101</v>
      </c>
      <c r="L1041" s="330"/>
      <c r="M1041" s="262"/>
      <c r="N1041" s="262" t="n">
        <v>465.75</v>
      </c>
      <c r="O1041" s="262" t="n">
        <v>5</v>
      </c>
      <c r="P1041" s="262" t="n">
        <v>880</v>
      </c>
      <c r="Q1041" s="262" t="n">
        <v>629</v>
      </c>
      <c r="R1041" s="331" t="n">
        <f aca="false">A1041*F1041</f>
        <v>4.5</v>
      </c>
    </row>
    <row r="1042" s="1" customFormat="true" ht="12.75" hidden="false" customHeight="false" outlineLevel="0" collapsed="false">
      <c r="A1042" s="262" t="n">
        <v>2</v>
      </c>
      <c r="B1042" s="332" t="s">
        <v>2714</v>
      </c>
      <c r="C1042" s="332" t="s">
        <v>2715</v>
      </c>
      <c r="D1042" s="332" t="s">
        <v>6615</v>
      </c>
      <c r="E1042" s="262"/>
      <c r="F1042" s="331" t="n">
        <v>3.1</v>
      </c>
      <c r="G1042" s="333" t="n">
        <v>1853</v>
      </c>
      <c r="H1042" s="333" t="n">
        <f aca="false">A1042*G1042*(1-H1016/100)</f>
        <v>3706</v>
      </c>
      <c r="I1042" s="334" t="n">
        <v>1425.195</v>
      </c>
      <c r="J1042" s="334" t="n">
        <f aca="false">(A1042*I1042)/J1016*K1016</f>
        <v>2726.46</v>
      </c>
      <c r="K1042" s="335" t="n">
        <f aca="false">H1042-J1042</f>
        <v>979.54</v>
      </c>
      <c r="L1042" s="330"/>
      <c r="M1042" s="262"/>
      <c r="N1042" s="262" t="n">
        <v>1425.195</v>
      </c>
      <c r="O1042" s="262" t="n">
        <v>15.3</v>
      </c>
      <c r="P1042" s="262" t="n">
        <v>2570</v>
      </c>
      <c r="Q1042" s="262" t="n">
        <v>1853</v>
      </c>
      <c r="R1042" s="331" t="n">
        <f aca="false">A1042*F1042</f>
        <v>6.2</v>
      </c>
    </row>
    <row r="1043" s="1" customFormat="true" ht="12.75" hidden="false" customHeight="false" outlineLevel="0" collapsed="false">
      <c r="A1043" s="262" t="n">
        <v>2</v>
      </c>
      <c r="B1043" s="332" t="s">
        <v>6233</v>
      </c>
      <c r="C1043" s="332" t="s">
        <v>4447</v>
      </c>
      <c r="D1043" s="332" t="s">
        <v>6234</v>
      </c>
      <c r="E1043" s="262"/>
      <c r="F1043" s="331" t="n">
        <v>1.58</v>
      </c>
      <c r="G1043" s="333" t="n">
        <v>763</v>
      </c>
      <c r="H1043" s="333" t="n">
        <f aca="false">A1043*G1043*(1-H1016/100)</f>
        <v>1526</v>
      </c>
      <c r="I1043" s="334" t="n">
        <v>564.8383</v>
      </c>
      <c r="J1043" s="334" t="n">
        <f aca="false">(A1043*I1043)/J1016*K1016</f>
        <v>1080.56022608696</v>
      </c>
      <c r="K1043" s="335" t="n">
        <f aca="false">H1043-J1043</f>
        <v>445.439773913043</v>
      </c>
      <c r="L1043" s="330"/>
      <c r="M1043" s="262"/>
      <c r="N1043" s="262" t="n">
        <v>564.8383</v>
      </c>
      <c r="O1043" s="262" t="n">
        <v>6.06375</v>
      </c>
      <c r="P1043" s="262" t="n">
        <v>1020</v>
      </c>
      <c r="Q1043" s="262" t="n">
        <v>763</v>
      </c>
      <c r="R1043" s="331" t="n">
        <f aca="false">A1043*F1043</f>
        <v>3.16</v>
      </c>
    </row>
    <row r="1044" s="1" customFormat="true" ht="12.75" hidden="false" customHeight="false" outlineLevel="0" collapsed="false">
      <c r="A1044" s="262" t="n">
        <v>2</v>
      </c>
      <c r="B1044" s="332" t="s">
        <v>6235</v>
      </c>
      <c r="C1044" s="332" t="s">
        <v>4447</v>
      </c>
      <c r="D1044" s="332" t="s">
        <v>6236</v>
      </c>
      <c r="E1044" s="262"/>
      <c r="F1044" s="331" t="n">
        <v>1.36</v>
      </c>
      <c r="G1044" s="333" t="n">
        <v>637</v>
      </c>
      <c r="H1044" s="333" t="n">
        <f aca="false">A1044*G1044*(1-H1016/100)</f>
        <v>1274</v>
      </c>
      <c r="I1044" s="334" t="n">
        <v>471.5952</v>
      </c>
      <c r="J1044" s="334" t="n">
        <f aca="false">(A1044*I1044)/J1016*K1016</f>
        <v>902.18212173913</v>
      </c>
      <c r="K1044" s="335" t="n">
        <f aca="false">H1044-J1044</f>
        <v>371.81787826087</v>
      </c>
      <c r="L1044" s="330"/>
      <c r="M1044" s="262"/>
      <c r="N1044" s="262" t="n">
        <v>471.5952</v>
      </c>
      <c r="O1044" s="262" t="n">
        <v>5.06275</v>
      </c>
      <c r="P1044" s="262" t="n">
        <v>850</v>
      </c>
      <c r="Q1044" s="262" t="n">
        <v>637</v>
      </c>
      <c r="R1044" s="331" t="n">
        <f aca="false">A1044*F1044</f>
        <v>2.72</v>
      </c>
    </row>
    <row r="1045" s="1" customFormat="true" ht="12.75" hidden="false" customHeight="false" outlineLevel="0" collapsed="false">
      <c r="A1045" s="336" t="n">
        <f aca="false">SUM(A1017:A1044)</f>
        <v>191</v>
      </c>
      <c r="B1045" s="336" t="s">
        <v>377</v>
      </c>
      <c r="C1045" s="336"/>
      <c r="D1045" s="336"/>
      <c r="E1045" s="336"/>
      <c r="F1045" s="337" t="n">
        <f aca="false">R1045</f>
        <v>155.4898</v>
      </c>
      <c r="G1045" s="338"/>
      <c r="H1045" s="339" t="n">
        <f aca="false">SUM(H1017:H1044)</f>
        <v>66452.0165</v>
      </c>
      <c r="I1045" s="340"/>
      <c r="J1045" s="341" t="n">
        <f aca="false">SUM(J1017:J1044)</f>
        <v>43137.4512608696</v>
      </c>
      <c r="K1045" s="335" t="n">
        <f aca="false">SUM(K1017:K1044)</f>
        <v>19714.5652391304</v>
      </c>
      <c r="L1045" s="330"/>
      <c r="M1045" s="262"/>
      <c r="N1045" s="262"/>
      <c r="O1045" s="262"/>
      <c r="P1045" s="262"/>
      <c r="Q1045" s="262"/>
      <c r="R1045" s="331" t="n">
        <f aca="false">SUM(R1017:R1044)</f>
        <v>155.4898</v>
      </c>
    </row>
    <row r="1046" s="1" customFormat="true" ht="12.75" hidden="false" customHeight="false" outlineLevel="0" collapsed="false">
      <c r="A1046" s="262"/>
      <c r="B1046" s="272" t="s">
        <v>914</v>
      </c>
      <c r="C1046" s="342"/>
      <c r="D1046" s="342"/>
      <c r="E1046" s="262"/>
      <c r="F1046" s="262"/>
      <c r="G1046" s="333"/>
      <c r="H1046" s="343" t="n">
        <v>0</v>
      </c>
      <c r="I1046" s="344" t="n">
        <f aca="false">K1047/J1047</f>
        <v>0.540471552158653</v>
      </c>
      <c r="J1046" s="345"/>
      <c r="K1046" s="335"/>
      <c r="L1046" s="330"/>
      <c r="M1046" s="262"/>
      <c r="N1046" s="262"/>
      <c r="O1046" s="262"/>
      <c r="P1046" s="262"/>
      <c r="Q1046" s="262"/>
      <c r="R1046" s="331"/>
    </row>
    <row r="1047" s="1" customFormat="true" ht="13.5" hidden="false" customHeight="false" outlineLevel="0" collapsed="false">
      <c r="A1047" s="346"/>
      <c r="B1047" s="346" t="s">
        <v>915</v>
      </c>
      <c r="C1047" s="346"/>
      <c r="D1047" s="346"/>
      <c r="E1047" s="346"/>
      <c r="F1047" s="347"/>
      <c r="G1047" s="348"/>
      <c r="H1047" s="349" t="n">
        <f aca="false">SUM(H1045:H1046)</f>
        <v>66452.0165</v>
      </c>
      <c r="I1047" s="350" t="n">
        <f aca="false">K1047/H1047</f>
        <v>0.350848122707163</v>
      </c>
      <c r="J1047" s="351" t="n">
        <f aca="false">SUM(J1045:J1046)</f>
        <v>43137.4512608696</v>
      </c>
      <c r="K1047" s="352" t="n">
        <f aca="false">H1047-J1047</f>
        <v>23314.5652391304</v>
      </c>
      <c r="L1047" s="330"/>
      <c r="M1047" s="262"/>
      <c r="N1047" s="262"/>
      <c r="O1047" s="262"/>
      <c r="P1047" s="262"/>
      <c r="Q1047" s="262"/>
      <c r="R1047" s="331"/>
    </row>
    <row r="1048" s="1" customFormat="true" ht="13.5" hidden="false" customHeight="false" outlineLevel="0" collapsed="false">
      <c r="A1048" s="262"/>
      <c r="B1048" s="332"/>
      <c r="C1048" s="342"/>
      <c r="D1048" s="342"/>
      <c r="E1048" s="262"/>
      <c r="F1048" s="262"/>
      <c r="G1048" s="262"/>
      <c r="H1048" s="262"/>
      <c r="I1048" s="354"/>
      <c r="J1048" s="354"/>
      <c r="K1048" s="355"/>
      <c r="L1048" s="330"/>
      <c r="M1048" s="262"/>
      <c r="N1048" s="262"/>
      <c r="O1048" s="262"/>
      <c r="P1048" s="262"/>
      <c r="Q1048" s="262"/>
      <c r="R1048" s="331"/>
    </row>
    <row r="1049" s="1" customFormat="true" ht="13.5" hidden="false" customHeight="false" outlineLevel="0" collapsed="false">
      <c r="A1049" s="322"/>
      <c r="B1049" s="323" t="s">
        <v>395</v>
      </c>
      <c r="C1049" s="324" t="s">
        <v>6616</v>
      </c>
      <c r="D1049" s="325" t="n">
        <v>42524</v>
      </c>
      <c r="E1049" s="322"/>
      <c r="F1049" s="322" t="s">
        <v>6617</v>
      </c>
      <c r="G1049" s="324"/>
      <c r="H1049" s="326" t="n">
        <v>0</v>
      </c>
      <c r="I1049" s="327" t="s">
        <v>358</v>
      </c>
      <c r="J1049" s="328" t="n">
        <v>69</v>
      </c>
      <c r="K1049" s="329" t="n">
        <v>66</v>
      </c>
      <c r="L1049" s="330"/>
      <c r="M1049" s="262"/>
      <c r="N1049" s="262"/>
      <c r="O1049" s="262"/>
      <c r="P1049" s="262"/>
      <c r="Q1049" s="262"/>
      <c r="R1049" s="331"/>
    </row>
    <row r="1050" s="1" customFormat="true" ht="12.75" hidden="false" customHeight="false" outlineLevel="0" collapsed="false">
      <c r="A1050" s="262" t="n">
        <v>30</v>
      </c>
      <c r="B1050" s="332" t="s">
        <v>2965</v>
      </c>
      <c r="C1050" s="332" t="s">
        <v>830</v>
      </c>
      <c r="D1050" s="332" t="s">
        <v>2966</v>
      </c>
      <c r="E1050" s="262"/>
      <c r="F1050" s="331" t="n">
        <v>1.3</v>
      </c>
      <c r="G1050" s="333" t="n">
        <v>260.82</v>
      </c>
      <c r="H1050" s="333" t="n">
        <f aca="false">A1050*G1050*(1-H1049/100)</f>
        <v>7824.6</v>
      </c>
      <c r="I1050" s="334" t="n">
        <v>173.88</v>
      </c>
      <c r="J1050" s="334" t="n">
        <f aca="false">(A1050*I1050)/J1049*K1049</f>
        <v>4989.6</v>
      </c>
      <c r="K1050" s="335" t="n">
        <f aca="false">H1050-J1050</f>
        <v>2835</v>
      </c>
      <c r="L1050" s="330"/>
      <c r="M1050" s="262"/>
      <c r="N1050" s="262" t="n">
        <v>173.88</v>
      </c>
      <c r="O1050" s="262" t="n">
        <v>1.8</v>
      </c>
      <c r="P1050" s="262" t="n">
        <v>550</v>
      </c>
      <c r="Q1050" s="262" t="n">
        <v>260.82</v>
      </c>
      <c r="R1050" s="331" t="n">
        <f aca="false">A1050*F1050</f>
        <v>39</v>
      </c>
    </row>
    <row r="1051" s="1" customFormat="true" ht="12.75" hidden="false" customHeight="false" outlineLevel="0" collapsed="false">
      <c r="A1051" s="262" t="n">
        <v>6</v>
      </c>
      <c r="B1051" s="332" t="s">
        <v>1219</v>
      </c>
      <c r="C1051" s="332" t="s">
        <v>830</v>
      </c>
      <c r="D1051" s="332" t="s">
        <v>6579</v>
      </c>
      <c r="E1051" s="262"/>
      <c r="F1051" s="331" t="n">
        <v>2.5</v>
      </c>
      <c r="G1051" s="333" t="n">
        <v>491.6457</v>
      </c>
      <c r="H1051" s="333" t="n">
        <f aca="false">A1051*G1051*(1-H1049/100)</f>
        <v>2949.8742</v>
      </c>
      <c r="I1051" s="334" t="n">
        <v>364.182</v>
      </c>
      <c r="J1051" s="334" t="n">
        <f aca="false">(A1051*I1051)/J1049*K1049</f>
        <v>2090.088</v>
      </c>
      <c r="K1051" s="335" t="n">
        <f aca="false">H1051-J1051</f>
        <v>859.7862</v>
      </c>
      <c r="L1051" s="330"/>
      <c r="M1051" s="262"/>
      <c r="N1051" s="262" t="n">
        <v>364.182</v>
      </c>
      <c r="O1051" s="262" t="n">
        <v>3.77</v>
      </c>
      <c r="P1051" s="262" t="n">
        <v>655.5276</v>
      </c>
      <c r="Q1051" s="262" t="n">
        <v>491.6457</v>
      </c>
      <c r="R1051" s="331" t="n">
        <f aca="false">A1051*F1051</f>
        <v>15</v>
      </c>
    </row>
    <row r="1052" s="1" customFormat="true" ht="12.75" hidden="false" customHeight="false" outlineLevel="0" collapsed="false">
      <c r="A1052" s="262" t="n">
        <v>25</v>
      </c>
      <c r="B1052" s="332" t="s">
        <v>832</v>
      </c>
      <c r="C1052" s="332" t="s">
        <v>833</v>
      </c>
      <c r="D1052" s="332" t="s">
        <v>834</v>
      </c>
      <c r="E1052" s="262"/>
      <c r="F1052" s="331" t="n">
        <v>0.03</v>
      </c>
      <c r="G1052" s="333" t="n">
        <v>46.368</v>
      </c>
      <c r="H1052" s="333" t="n">
        <f aca="false">A1052*G1052*(1-H1049/100)</f>
        <v>1159.2</v>
      </c>
      <c r="I1052" s="334" t="n">
        <v>28.98</v>
      </c>
      <c r="J1052" s="334" t="n">
        <f aca="false">(A1052*I1052)/J1049*K1049</f>
        <v>693</v>
      </c>
      <c r="K1052" s="335" t="n">
        <f aca="false">H1052-J1052</f>
        <v>466.2</v>
      </c>
      <c r="L1052" s="330"/>
      <c r="M1052" s="262"/>
      <c r="N1052" s="262" t="n">
        <v>28.98</v>
      </c>
      <c r="O1052" s="262" t="n">
        <v>0.3</v>
      </c>
      <c r="P1052" s="262" t="n">
        <v>43.47</v>
      </c>
      <c r="Q1052" s="262" t="n">
        <v>46.368</v>
      </c>
      <c r="R1052" s="331" t="n">
        <f aca="false">A1052*F1052</f>
        <v>0.75</v>
      </c>
    </row>
    <row r="1053" s="1" customFormat="true" ht="12.75" hidden="false" customHeight="false" outlineLevel="0" collapsed="false">
      <c r="A1053" s="262" t="n">
        <v>15</v>
      </c>
      <c r="B1053" s="332" t="s">
        <v>837</v>
      </c>
      <c r="C1053" s="332" t="s">
        <v>833</v>
      </c>
      <c r="D1053" s="332" t="s">
        <v>1188</v>
      </c>
      <c r="E1053" s="262"/>
      <c r="F1053" s="331" t="n">
        <v>0.09</v>
      </c>
      <c r="G1053" s="333" t="n">
        <v>55.062</v>
      </c>
      <c r="H1053" s="333" t="n">
        <f aca="false">A1053*G1053*(1-H1049/100)</f>
        <v>825.93</v>
      </c>
      <c r="I1053" s="334" t="n">
        <v>36.708</v>
      </c>
      <c r="J1053" s="334" t="n">
        <f aca="false">(A1053*I1053)/J1049*K1049</f>
        <v>526.68</v>
      </c>
      <c r="K1053" s="335" t="n">
        <f aca="false">H1053-J1053</f>
        <v>299.25</v>
      </c>
      <c r="L1053" s="330"/>
      <c r="M1053" s="262"/>
      <c r="N1053" s="262" t="n">
        <v>36.708</v>
      </c>
      <c r="O1053" s="262" t="n">
        <v>0.38</v>
      </c>
      <c r="P1053" s="262" t="n">
        <v>55.062</v>
      </c>
      <c r="Q1053" s="262" t="n">
        <v>55.062</v>
      </c>
      <c r="R1053" s="331" t="n">
        <f aca="false">A1053*F1053</f>
        <v>1.35</v>
      </c>
    </row>
    <row r="1054" s="1" customFormat="true" ht="12.75" hidden="false" customHeight="false" outlineLevel="0" collapsed="false">
      <c r="A1054" s="262" t="n">
        <v>25</v>
      </c>
      <c r="B1054" s="332" t="s">
        <v>841</v>
      </c>
      <c r="C1054" s="332" t="s">
        <v>842</v>
      </c>
      <c r="D1054" s="332" t="s">
        <v>834</v>
      </c>
      <c r="E1054" s="262"/>
      <c r="F1054" s="331" t="n">
        <v>0.02</v>
      </c>
      <c r="G1054" s="333" t="n">
        <v>37.674</v>
      </c>
      <c r="H1054" s="333" t="n">
        <f aca="false">A1054*G1054*(1-H1049/100)</f>
        <v>941.85</v>
      </c>
      <c r="I1054" s="334" t="n">
        <v>28.98</v>
      </c>
      <c r="J1054" s="334" t="n">
        <f aca="false">(A1054*I1054)/J1049*K1049</f>
        <v>693</v>
      </c>
      <c r="K1054" s="335" t="n">
        <f aca="false">H1054-J1054</f>
        <v>248.85</v>
      </c>
      <c r="L1054" s="330"/>
      <c r="M1054" s="262"/>
      <c r="N1054" s="262" t="n">
        <v>28.98</v>
      </c>
      <c r="O1054" s="262" t="n">
        <v>0.3</v>
      </c>
      <c r="P1054" s="262" t="n">
        <v>43.47</v>
      </c>
      <c r="Q1054" s="262" t="n">
        <v>37.674</v>
      </c>
      <c r="R1054" s="331" t="n">
        <f aca="false">A1054*F1054</f>
        <v>0.5</v>
      </c>
    </row>
    <row r="1055" s="1" customFormat="true" ht="12.75" hidden="false" customHeight="false" outlineLevel="0" collapsed="false">
      <c r="A1055" s="262" t="n">
        <v>15</v>
      </c>
      <c r="B1055" s="332" t="s">
        <v>844</v>
      </c>
      <c r="C1055" s="332" t="s">
        <v>842</v>
      </c>
      <c r="D1055" s="332" t="s">
        <v>1217</v>
      </c>
      <c r="E1055" s="262"/>
      <c r="F1055" s="331" t="n">
        <v>0.03</v>
      </c>
      <c r="G1055" s="333" t="n">
        <v>31.395</v>
      </c>
      <c r="H1055" s="333" t="n">
        <f aca="false">A1055*G1055*(1-H1049/100)</f>
        <v>470.925</v>
      </c>
      <c r="I1055" s="334" t="n">
        <v>24.15</v>
      </c>
      <c r="J1055" s="334" t="n">
        <f aca="false">(A1055*I1055)/J1049*K1049</f>
        <v>346.5</v>
      </c>
      <c r="K1055" s="335" t="n">
        <f aca="false">H1055-J1055</f>
        <v>124.425</v>
      </c>
      <c r="L1055" s="330"/>
      <c r="M1055" s="262"/>
      <c r="N1055" s="262" t="n">
        <v>24.15</v>
      </c>
      <c r="O1055" s="262" t="n">
        <v>0.25</v>
      </c>
      <c r="P1055" s="262" t="n">
        <v>36.225</v>
      </c>
      <c r="Q1055" s="262" t="n">
        <v>31.395</v>
      </c>
      <c r="R1055" s="331" t="n">
        <f aca="false">A1055*F1055</f>
        <v>0.45</v>
      </c>
    </row>
    <row r="1056" s="1" customFormat="true" ht="12.75" hidden="false" customHeight="false" outlineLevel="0" collapsed="false">
      <c r="A1056" s="262" t="n">
        <v>10</v>
      </c>
      <c r="B1056" s="332" t="s">
        <v>1654</v>
      </c>
      <c r="C1056" s="332" t="s">
        <v>1550</v>
      </c>
      <c r="D1056" s="332" t="s">
        <v>1655</v>
      </c>
      <c r="E1056" s="262"/>
      <c r="F1056" s="331" t="n">
        <v>0.25</v>
      </c>
      <c r="G1056" s="333" t="n">
        <v>431.7503</v>
      </c>
      <c r="H1056" s="333" t="n">
        <f aca="false">A1056*G1056*(1-H1049/100)</f>
        <v>4317.503</v>
      </c>
      <c r="I1056" s="334" t="n">
        <v>319.815</v>
      </c>
      <c r="J1056" s="334" t="n">
        <f aca="false">(A1056*I1056)/J1049*K1049</f>
        <v>3059.1</v>
      </c>
      <c r="K1056" s="335" t="n">
        <f aca="false">H1056-J1056</f>
        <v>1258.403</v>
      </c>
      <c r="L1056" s="330"/>
      <c r="M1056" s="262"/>
      <c r="N1056" s="262" t="n">
        <v>319.815</v>
      </c>
      <c r="O1056" s="262" t="n">
        <v>3.09</v>
      </c>
      <c r="P1056" s="262" t="n">
        <v>480</v>
      </c>
      <c r="Q1056" s="262" t="n">
        <v>431.7503</v>
      </c>
      <c r="R1056" s="331" t="n">
        <f aca="false">A1056*F1056</f>
        <v>2.5</v>
      </c>
    </row>
    <row r="1057" s="1" customFormat="true" ht="12.75" hidden="false" customHeight="false" outlineLevel="0" collapsed="false">
      <c r="A1057" s="262" t="n">
        <v>10</v>
      </c>
      <c r="B1057" s="332" t="s">
        <v>1891</v>
      </c>
      <c r="C1057" s="332" t="s">
        <v>1550</v>
      </c>
      <c r="D1057" s="332" t="s">
        <v>1892</v>
      </c>
      <c r="E1057" s="262"/>
      <c r="F1057" s="331" t="n">
        <v>0.28</v>
      </c>
      <c r="G1057" s="333" t="n">
        <v>454.1063</v>
      </c>
      <c r="H1057" s="333" t="n">
        <f aca="false">A1057*G1057*(1-H1049/100)</f>
        <v>4541.063</v>
      </c>
      <c r="I1057" s="334" t="n">
        <v>336.375</v>
      </c>
      <c r="J1057" s="334" t="n">
        <f aca="false">(A1057*I1057)/J1049*K1049</f>
        <v>3217.5</v>
      </c>
      <c r="K1057" s="335" t="n">
        <f aca="false">H1057-J1057</f>
        <v>1323.563</v>
      </c>
      <c r="L1057" s="330"/>
      <c r="M1057" s="262"/>
      <c r="N1057" s="262" t="n">
        <v>336.375</v>
      </c>
      <c r="O1057" s="262" t="n">
        <v>3.25</v>
      </c>
      <c r="P1057" s="262" t="n">
        <v>500</v>
      </c>
      <c r="Q1057" s="262" t="n">
        <v>454.1063</v>
      </c>
      <c r="R1057" s="331" t="n">
        <f aca="false">A1057*F1057</f>
        <v>2.8</v>
      </c>
    </row>
    <row r="1058" s="1" customFormat="true" ht="12.75" hidden="false" customHeight="false" outlineLevel="0" collapsed="false">
      <c r="A1058" s="262" t="n">
        <v>2</v>
      </c>
      <c r="B1058" s="332" t="s">
        <v>2313</v>
      </c>
      <c r="C1058" s="332" t="s">
        <v>1550</v>
      </c>
      <c r="D1058" s="332" t="s">
        <v>2314</v>
      </c>
      <c r="E1058" s="262"/>
      <c r="F1058" s="331" t="n">
        <v>0.27</v>
      </c>
      <c r="G1058" s="333" t="n">
        <v>454.1063</v>
      </c>
      <c r="H1058" s="333" t="n">
        <f aca="false">A1058*G1058*(1-H1049/100)</f>
        <v>908.2126</v>
      </c>
      <c r="I1058" s="334" t="n">
        <v>336.375</v>
      </c>
      <c r="J1058" s="334" t="n">
        <f aca="false">(A1058*I1058)/J1049*K1049</f>
        <v>643.5</v>
      </c>
      <c r="K1058" s="335" t="n">
        <f aca="false">H1058-J1058</f>
        <v>264.7126</v>
      </c>
      <c r="L1058" s="330"/>
      <c r="M1058" s="262"/>
      <c r="N1058" s="262" t="n">
        <v>336.375</v>
      </c>
      <c r="O1058" s="262" t="n">
        <v>3.25</v>
      </c>
      <c r="P1058" s="262" t="n">
        <v>500</v>
      </c>
      <c r="Q1058" s="262" t="n">
        <v>454.1063</v>
      </c>
      <c r="R1058" s="331" t="n">
        <f aca="false">A1058*F1058</f>
        <v>0.54</v>
      </c>
    </row>
    <row r="1059" s="1" customFormat="true" ht="12.75" hidden="false" customHeight="false" outlineLevel="0" collapsed="false">
      <c r="A1059" s="262" t="n">
        <v>8</v>
      </c>
      <c r="B1059" s="332" t="s">
        <v>6618</v>
      </c>
      <c r="C1059" s="332" t="s">
        <v>1550</v>
      </c>
      <c r="D1059" s="332" t="s">
        <v>6619</v>
      </c>
      <c r="E1059" s="262"/>
      <c r="F1059" s="331" t="n">
        <v>1.03</v>
      </c>
      <c r="G1059" s="333" t="n">
        <v>770.04</v>
      </c>
      <c r="H1059" s="333" t="n">
        <f aca="false">A1059*G1059*(1-H1049/100)</f>
        <v>6160.32</v>
      </c>
      <c r="I1059" s="334" t="n">
        <v>427.8</v>
      </c>
      <c r="J1059" s="334" t="n">
        <f aca="false">(A1059*I1059)/J1049*K1049</f>
        <v>3273.6</v>
      </c>
      <c r="K1059" s="335" t="n">
        <f aca="false">H1059-J1059</f>
        <v>2886.72</v>
      </c>
      <c r="L1059" s="330"/>
      <c r="M1059" s="262"/>
      <c r="N1059" s="262" t="n">
        <v>427.8</v>
      </c>
      <c r="O1059" s="262" t="n">
        <v>4</v>
      </c>
      <c r="P1059" s="262" t="n">
        <v>940</v>
      </c>
      <c r="Q1059" s="262" t="n">
        <v>770.04</v>
      </c>
      <c r="R1059" s="331" t="n">
        <f aca="false">A1059*F1059</f>
        <v>8.24</v>
      </c>
    </row>
    <row r="1060" s="1" customFormat="true" ht="12.75" hidden="false" customHeight="false" outlineLevel="0" collapsed="false">
      <c r="A1060" s="262" t="n">
        <v>3</v>
      </c>
      <c r="B1060" s="332" t="s">
        <v>4267</v>
      </c>
      <c r="C1060" s="332" t="s">
        <v>1894</v>
      </c>
      <c r="D1060" s="332" t="s">
        <v>4268</v>
      </c>
      <c r="E1060" s="262"/>
      <c r="F1060" s="331" t="n">
        <v>3</v>
      </c>
      <c r="G1060" s="333" t="n">
        <v>1280.64</v>
      </c>
      <c r="H1060" s="333" t="n">
        <f aca="false">A1060*G1060*(1-H1049/100)</f>
        <v>3841.92</v>
      </c>
      <c r="I1060" s="334" t="n">
        <v>800.4</v>
      </c>
      <c r="J1060" s="334" t="n">
        <f aca="false">(A1060*I1060)/J1049*K1049</f>
        <v>2296.8</v>
      </c>
      <c r="K1060" s="335" t="n">
        <f aca="false">H1060-J1060</f>
        <v>1545.12</v>
      </c>
      <c r="L1060" s="330"/>
      <c r="M1060" s="262"/>
      <c r="N1060" s="262" t="n">
        <v>800.4</v>
      </c>
      <c r="O1060" s="262" t="n">
        <v>8</v>
      </c>
      <c r="P1060" s="262" t="n">
        <v>1520</v>
      </c>
      <c r="Q1060" s="262" t="n">
        <v>1280.64</v>
      </c>
      <c r="R1060" s="331" t="n">
        <f aca="false">A1060*F1060</f>
        <v>9</v>
      </c>
    </row>
    <row r="1061" s="1" customFormat="true" ht="12.75" hidden="false" customHeight="false" outlineLevel="0" collapsed="false">
      <c r="A1061" s="262" t="n">
        <v>3</v>
      </c>
      <c r="B1061" s="332" t="s">
        <v>6563</v>
      </c>
      <c r="C1061" s="332" t="s">
        <v>1894</v>
      </c>
      <c r="D1061" s="332" t="s">
        <v>6564</v>
      </c>
      <c r="E1061" s="262"/>
      <c r="F1061" s="331"/>
      <c r="G1061" s="333" t="n">
        <v>1200.6</v>
      </c>
      <c r="H1061" s="333" t="n">
        <f aca="false">A1061*G1061*(1-H1049/100)</f>
        <v>3601.8</v>
      </c>
      <c r="I1061" s="334" t="n">
        <v>750.375</v>
      </c>
      <c r="J1061" s="334" t="n">
        <f aca="false">(A1061*I1061)/J1049*K1049</f>
        <v>2153.25</v>
      </c>
      <c r="K1061" s="335" t="n">
        <f aca="false">H1061-J1061</f>
        <v>1448.55</v>
      </c>
      <c r="L1061" s="330"/>
      <c r="M1061" s="262"/>
      <c r="N1061" s="262" t="n">
        <v>750.375</v>
      </c>
      <c r="O1061" s="262" t="n">
        <v>7.5</v>
      </c>
      <c r="P1061" s="262" t="n">
        <v>1430</v>
      </c>
      <c r="Q1061" s="262" t="n">
        <v>1200.6</v>
      </c>
      <c r="R1061" s="331" t="n">
        <f aca="false">A1061*F1061</f>
        <v>0</v>
      </c>
    </row>
    <row r="1062" s="1" customFormat="true" ht="12.75" hidden="false" customHeight="false" outlineLevel="0" collapsed="false">
      <c r="A1062" s="262" t="n">
        <v>3</v>
      </c>
      <c r="B1062" s="332" t="s">
        <v>3687</v>
      </c>
      <c r="C1062" s="332" t="s">
        <v>1894</v>
      </c>
      <c r="D1062" s="332" t="s">
        <v>3688</v>
      </c>
      <c r="E1062" s="262"/>
      <c r="F1062" s="331"/>
      <c r="G1062" s="333" t="n">
        <v>1200.6</v>
      </c>
      <c r="H1062" s="333" t="n">
        <f aca="false">A1062*G1062*(1-H1049/100)</f>
        <v>3601.8</v>
      </c>
      <c r="I1062" s="334" t="n">
        <v>750.375</v>
      </c>
      <c r="J1062" s="334" t="n">
        <f aca="false">(A1062*I1062)/J1049*K1049</f>
        <v>2153.25</v>
      </c>
      <c r="K1062" s="335" t="n">
        <f aca="false">H1062-J1062</f>
        <v>1448.55</v>
      </c>
      <c r="L1062" s="330"/>
      <c r="M1062" s="262"/>
      <c r="N1062" s="262" t="n">
        <v>750.375</v>
      </c>
      <c r="O1062" s="262" t="n">
        <v>7.5</v>
      </c>
      <c r="P1062" s="262" t="n">
        <v>1430</v>
      </c>
      <c r="Q1062" s="262" t="n">
        <v>1200.6</v>
      </c>
      <c r="R1062" s="331" t="n">
        <f aca="false">A1062*F1062</f>
        <v>0</v>
      </c>
    </row>
    <row r="1063" s="1" customFormat="true" ht="12.75" hidden="false" customHeight="false" outlineLevel="0" collapsed="false">
      <c r="A1063" s="262" t="n">
        <v>3</v>
      </c>
      <c r="B1063" s="332" t="s">
        <v>3689</v>
      </c>
      <c r="C1063" s="332" t="s">
        <v>1894</v>
      </c>
      <c r="D1063" s="332" t="s">
        <v>6360</v>
      </c>
      <c r="E1063" s="262"/>
      <c r="F1063" s="331"/>
      <c r="G1063" s="333" t="n">
        <v>1216.608</v>
      </c>
      <c r="H1063" s="333" t="n">
        <f aca="false">A1063*G1063*(1-H1049/100)</f>
        <v>3649.824</v>
      </c>
      <c r="I1063" s="334" t="n">
        <v>760.38</v>
      </c>
      <c r="J1063" s="334" t="n">
        <f aca="false">(A1063*I1063)/J1049*K1049</f>
        <v>2181.96</v>
      </c>
      <c r="K1063" s="335" t="n">
        <f aca="false">H1063-J1063</f>
        <v>1467.864</v>
      </c>
      <c r="L1063" s="330"/>
      <c r="M1063" s="262"/>
      <c r="N1063" s="262" t="n">
        <v>760.38</v>
      </c>
      <c r="O1063" s="262" t="n">
        <v>7.6</v>
      </c>
      <c r="P1063" s="262" t="n">
        <v>1440</v>
      </c>
      <c r="Q1063" s="262" t="n">
        <v>1216.608</v>
      </c>
      <c r="R1063" s="331" t="n">
        <f aca="false">A1063*F1063</f>
        <v>0</v>
      </c>
    </row>
    <row r="1064" s="1" customFormat="true" ht="12.75" hidden="false" customHeight="false" outlineLevel="0" collapsed="false">
      <c r="A1064" s="262" t="n">
        <v>2</v>
      </c>
      <c r="B1064" s="332" t="s">
        <v>3507</v>
      </c>
      <c r="C1064" s="332" t="s">
        <v>1794</v>
      </c>
      <c r="D1064" s="332" t="s">
        <v>2813</v>
      </c>
      <c r="E1064" s="262"/>
      <c r="F1064" s="331" t="n">
        <v>2.91</v>
      </c>
      <c r="G1064" s="333" t="n">
        <v>2096.9928</v>
      </c>
      <c r="H1064" s="333" t="n">
        <f aca="false">A1064*G1064*(1-H1049/100)</f>
        <v>4193.9856</v>
      </c>
      <c r="I1064" s="334" t="n">
        <v>1497.852</v>
      </c>
      <c r="J1064" s="334" t="n">
        <f aca="false">(A1064*I1064)/J1049*K1049</f>
        <v>2865.456</v>
      </c>
      <c r="K1064" s="335" t="n">
        <f aca="false">H1064-J1064</f>
        <v>1328.5296</v>
      </c>
      <c r="L1064" s="330"/>
      <c r="M1064" s="262"/>
      <c r="N1064" s="262" t="n">
        <v>1497.852</v>
      </c>
      <c r="O1064" s="262" t="n">
        <v>16.08</v>
      </c>
      <c r="P1064" s="262" t="n">
        <v>2250</v>
      </c>
      <c r="Q1064" s="262" t="n">
        <v>2096.9928</v>
      </c>
      <c r="R1064" s="331" t="n">
        <f aca="false">A1064*F1064</f>
        <v>5.82</v>
      </c>
    </row>
    <row r="1065" s="1" customFormat="true" ht="12.75" hidden="false" customHeight="false" outlineLevel="0" collapsed="false">
      <c r="A1065" s="262" t="n">
        <v>2</v>
      </c>
      <c r="B1065" s="332" t="s">
        <v>4885</v>
      </c>
      <c r="C1065" s="332" t="s">
        <v>1794</v>
      </c>
      <c r="D1065" s="332" t="s">
        <v>4886</v>
      </c>
      <c r="E1065" s="262"/>
      <c r="F1065" s="331" t="n">
        <v>2.97</v>
      </c>
      <c r="G1065" s="333" t="n">
        <v>1979.6238</v>
      </c>
      <c r="H1065" s="333" t="n">
        <f aca="false">A1065*G1065*(1-H1049/100)</f>
        <v>3959.2476</v>
      </c>
      <c r="I1065" s="334" t="n">
        <v>1414.017</v>
      </c>
      <c r="J1065" s="334" t="n">
        <f aca="false">(A1065*I1065)/J1049*K1049</f>
        <v>2705.076</v>
      </c>
      <c r="K1065" s="335" t="n">
        <f aca="false">H1065-J1065</f>
        <v>1254.1716</v>
      </c>
      <c r="L1065" s="330"/>
      <c r="M1065" s="262"/>
      <c r="N1065" s="262" t="n">
        <v>1414.017</v>
      </c>
      <c r="O1065" s="262" t="n">
        <v>15.18</v>
      </c>
      <c r="P1065" s="262" t="n">
        <v>2120</v>
      </c>
      <c r="Q1065" s="262" t="n">
        <v>1979.6238</v>
      </c>
      <c r="R1065" s="331" t="n">
        <f aca="false">A1065*F1065</f>
        <v>5.94</v>
      </c>
    </row>
    <row r="1066" s="1" customFormat="true" ht="12.75" hidden="false" customHeight="false" outlineLevel="0" collapsed="false">
      <c r="A1066" s="262" t="n">
        <v>2</v>
      </c>
      <c r="B1066" s="332" t="s">
        <v>3857</v>
      </c>
      <c r="C1066" s="332" t="s">
        <v>3858</v>
      </c>
      <c r="D1066" s="332" t="s">
        <v>3859</v>
      </c>
      <c r="E1066" s="262"/>
      <c r="F1066" s="331" t="n">
        <v>3</v>
      </c>
      <c r="G1066" s="333" t="n">
        <v>1688.8095</v>
      </c>
      <c r="H1066" s="333" t="n">
        <f aca="false">A1066*G1066*(1-H1049/100)</f>
        <v>3377.619</v>
      </c>
      <c r="I1066" s="334" t="n">
        <v>1206.2925</v>
      </c>
      <c r="J1066" s="334" t="n">
        <f aca="false">(A1066*I1066)/J1049*K1049</f>
        <v>2307.69</v>
      </c>
      <c r="K1066" s="335" t="n">
        <f aca="false">H1066-J1066</f>
        <v>1069.929</v>
      </c>
      <c r="L1066" s="330"/>
      <c r="M1066" s="262"/>
      <c r="N1066" s="262" t="n">
        <v>1206.2925</v>
      </c>
      <c r="O1066" s="262" t="n">
        <v>12.95</v>
      </c>
      <c r="P1066" s="262" t="n">
        <v>1810</v>
      </c>
      <c r="Q1066" s="262" t="n">
        <v>1688.8095</v>
      </c>
      <c r="R1066" s="331" t="n">
        <f aca="false">A1066*F1066</f>
        <v>6</v>
      </c>
    </row>
    <row r="1067" s="1" customFormat="true" ht="12.75" hidden="false" customHeight="false" outlineLevel="0" collapsed="false">
      <c r="A1067" s="262" t="n">
        <v>2</v>
      </c>
      <c r="B1067" s="332" t="s">
        <v>3508</v>
      </c>
      <c r="C1067" s="332" t="s">
        <v>1794</v>
      </c>
      <c r="D1067" s="332" t="s">
        <v>3509</v>
      </c>
      <c r="E1067" s="262"/>
      <c r="F1067" s="331" t="n">
        <v>3.5</v>
      </c>
      <c r="G1067" s="333" t="n">
        <v>2022.1002</v>
      </c>
      <c r="H1067" s="333" t="n">
        <f aca="false">A1067*G1067*(1-H1049/100)</f>
        <v>4044.2004</v>
      </c>
      <c r="I1067" s="334" t="n">
        <v>1497.852</v>
      </c>
      <c r="J1067" s="334" t="n">
        <f aca="false">(A1067*I1067)/J1049*K1049</f>
        <v>2865.456</v>
      </c>
      <c r="K1067" s="335" t="n">
        <f aca="false">H1067-J1067</f>
        <v>1178.7444</v>
      </c>
      <c r="L1067" s="330"/>
      <c r="M1067" s="262"/>
      <c r="N1067" s="262" t="n">
        <v>1497.852</v>
      </c>
      <c r="O1067" s="262" t="n">
        <v>16.08</v>
      </c>
      <c r="P1067" s="262" t="n">
        <v>2250</v>
      </c>
      <c r="Q1067" s="262" t="n">
        <v>2022.1002</v>
      </c>
      <c r="R1067" s="331" t="n">
        <f aca="false">A1067*F1067</f>
        <v>7</v>
      </c>
    </row>
    <row r="1068" s="1" customFormat="true" ht="12.75" hidden="false" customHeight="false" outlineLevel="0" collapsed="false">
      <c r="A1068" s="262" t="n">
        <v>2</v>
      </c>
      <c r="B1068" s="332" t="s">
        <v>5686</v>
      </c>
      <c r="C1068" s="332" t="s">
        <v>1794</v>
      </c>
      <c r="D1068" s="332" t="s">
        <v>5687</v>
      </c>
      <c r="E1068" s="262"/>
      <c r="F1068" s="331" t="n">
        <v>3.56</v>
      </c>
      <c r="G1068" s="333" t="n">
        <v>1965.5116</v>
      </c>
      <c r="H1068" s="333" t="n">
        <f aca="false">A1068*G1068*(1-H1049/100)</f>
        <v>3931.0232</v>
      </c>
      <c r="I1068" s="334" t="n">
        <v>1455.9345</v>
      </c>
      <c r="J1068" s="334" t="n">
        <f aca="false">(A1068*I1068)/J1049*K1049</f>
        <v>2785.266</v>
      </c>
      <c r="K1068" s="335" t="n">
        <f aca="false">H1068-J1068</f>
        <v>1145.7572</v>
      </c>
      <c r="L1068" s="330"/>
      <c r="M1068" s="262"/>
      <c r="N1068" s="262" t="n">
        <v>1455.9345</v>
      </c>
      <c r="O1068" s="262" t="n">
        <v>15.63</v>
      </c>
      <c r="P1068" s="262" t="n">
        <v>2180</v>
      </c>
      <c r="Q1068" s="262" t="n">
        <v>1965.5116</v>
      </c>
      <c r="R1068" s="331" t="n">
        <f aca="false">A1068*F1068</f>
        <v>7.12</v>
      </c>
    </row>
    <row r="1069" s="1" customFormat="true" ht="12.75" hidden="false" customHeight="false" outlineLevel="0" collapsed="false">
      <c r="A1069" s="262" t="n">
        <v>2</v>
      </c>
      <c r="B1069" s="332" t="s">
        <v>2814</v>
      </c>
      <c r="C1069" s="332" t="s">
        <v>1794</v>
      </c>
      <c r="D1069" s="332" t="s">
        <v>2815</v>
      </c>
      <c r="E1069" s="262"/>
      <c r="F1069" s="331" t="n">
        <v>3.8</v>
      </c>
      <c r="G1069" s="333" t="n">
        <v>2038.3083</v>
      </c>
      <c r="H1069" s="333" t="n">
        <f aca="false">A1069*G1069*(1-H1049/100)</f>
        <v>4076.6166</v>
      </c>
      <c r="I1069" s="334" t="n">
        <v>1455.9345</v>
      </c>
      <c r="J1069" s="334" t="n">
        <f aca="false">(A1069*I1069)/J1049*K1049</f>
        <v>2785.266</v>
      </c>
      <c r="K1069" s="335" t="n">
        <f aca="false">H1069-J1069</f>
        <v>1291.3506</v>
      </c>
      <c r="L1069" s="330"/>
      <c r="M1069" s="262"/>
      <c r="N1069" s="262" t="n">
        <v>1455.9345</v>
      </c>
      <c r="O1069" s="262" t="n">
        <v>15.63</v>
      </c>
      <c r="P1069" s="262" t="n">
        <v>2180</v>
      </c>
      <c r="Q1069" s="262" t="n">
        <v>2038.3083</v>
      </c>
      <c r="R1069" s="331" t="n">
        <f aca="false">A1069*F1069</f>
        <v>7.6</v>
      </c>
    </row>
    <row r="1070" s="1" customFormat="true" ht="12.75" hidden="false" customHeight="false" outlineLevel="0" collapsed="false">
      <c r="A1070" s="262" t="n">
        <v>2</v>
      </c>
      <c r="B1070" s="332" t="s">
        <v>5993</v>
      </c>
      <c r="C1070" s="332" t="s">
        <v>1794</v>
      </c>
      <c r="D1070" s="332" t="s">
        <v>5994</v>
      </c>
      <c r="E1070" s="262"/>
      <c r="F1070" s="331" t="n">
        <v>3.3</v>
      </c>
      <c r="G1070" s="333" t="n">
        <v>2213.0577</v>
      </c>
      <c r="H1070" s="333" t="n">
        <f aca="false">A1070*G1070*(1-H1049/100)</f>
        <v>4426.1154</v>
      </c>
      <c r="I1070" s="334" t="n">
        <v>1580.7555</v>
      </c>
      <c r="J1070" s="334" t="n">
        <f aca="false">(A1070*I1070)/J1049*K1049</f>
        <v>3024.054</v>
      </c>
      <c r="K1070" s="335" t="n">
        <f aca="false">H1070-J1070</f>
        <v>1402.0614</v>
      </c>
      <c r="L1070" s="330"/>
      <c r="M1070" s="262"/>
      <c r="N1070" s="262" t="n">
        <v>1580.7555</v>
      </c>
      <c r="O1070" s="262" t="n">
        <v>16.97</v>
      </c>
      <c r="P1070" s="262" t="n">
        <v>2370</v>
      </c>
      <c r="Q1070" s="262" t="n">
        <v>2213.0577</v>
      </c>
      <c r="R1070" s="331" t="n">
        <f aca="false">A1070*F1070</f>
        <v>6.6</v>
      </c>
    </row>
    <row r="1071" s="1" customFormat="true" ht="12.75" hidden="false" customHeight="false" outlineLevel="0" collapsed="false">
      <c r="A1071" s="262" t="n">
        <v>2</v>
      </c>
      <c r="B1071" s="332" t="s">
        <v>6565</v>
      </c>
      <c r="C1071" s="332" t="s">
        <v>1894</v>
      </c>
      <c r="D1071" s="332" t="s">
        <v>6566</v>
      </c>
      <c r="E1071" s="262"/>
      <c r="F1071" s="331"/>
      <c r="G1071" s="333" t="n">
        <v>1620.81</v>
      </c>
      <c r="H1071" s="333" t="n">
        <f aca="false">A1071*G1071*(1-H1049/100)</f>
        <v>3241.62</v>
      </c>
      <c r="I1071" s="334" t="n">
        <v>900.45</v>
      </c>
      <c r="J1071" s="334" t="n">
        <f aca="false">(A1071*I1071)/J1049*K1049</f>
        <v>1722.6</v>
      </c>
      <c r="K1071" s="335" t="n">
        <f aca="false">H1071-J1071</f>
        <v>1519.02</v>
      </c>
      <c r="L1071" s="330"/>
      <c r="M1071" s="262"/>
      <c r="N1071" s="262" t="n">
        <v>900.45</v>
      </c>
      <c r="O1071" s="262" t="n">
        <v>9</v>
      </c>
      <c r="P1071" s="262" t="n">
        <v>2250</v>
      </c>
      <c r="Q1071" s="262" t="n">
        <v>1620.81</v>
      </c>
      <c r="R1071" s="331" t="n">
        <f aca="false">A1071*F1071</f>
        <v>0</v>
      </c>
    </row>
    <row r="1072" s="1" customFormat="true" ht="12.75" hidden="false" customHeight="false" outlineLevel="0" collapsed="false">
      <c r="A1072" s="262" t="n">
        <v>2</v>
      </c>
      <c r="B1072" s="332" t="s">
        <v>3293</v>
      </c>
      <c r="C1072" s="332" t="s">
        <v>1894</v>
      </c>
      <c r="D1072" s="332" t="s">
        <v>3294</v>
      </c>
      <c r="E1072" s="262"/>
      <c r="F1072" s="331"/>
      <c r="G1072" s="333" t="n">
        <v>1764.882</v>
      </c>
      <c r="H1072" s="333" t="n">
        <f aca="false">A1072*G1072*(1-H1049/100)</f>
        <v>3529.764</v>
      </c>
      <c r="I1072" s="334" t="n">
        <v>980.49</v>
      </c>
      <c r="J1072" s="334" t="n">
        <f aca="false">(A1072*I1072)/J1049*K1049</f>
        <v>1875.72</v>
      </c>
      <c r="K1072" s="335" t="n">
        <f aca="false">H1072-J1072</f>
        <v>1654.044</v>
      </c>
      <c r="L1072" s="330"/>
      <c r="M1072" s="262"/>
      <c r="N1072" s="262" t="n">
        <v>980.49</v>
      </c>
      <c r="O1072" s="262" t="n">
        <v>9.8</v>
      </c>
      <c r="P1072" s="262" t="n">
        <v>2450</v>
      </c>
      <c r="Q1072" s="262" t="n">
        <v>1764.882</v>
      </c>
      <c r="R1072" s="331" t="n">
        <f aca="false">A1072*F1072</f>
        <v>0</v>
      </c>
    </row>
    <row r="1073" s="1" customFormat="true" ht="12.75" hidden="false" customHeight="false" outlineLevel="0" collapsed="false">
      <c r="A1073" s="262" t="n">
        <v>2</v>
      </c>
      <c r="B1073" s="332" t="s">
        <v>2015</v>
      </c>
      <c r="C1073" s="332" t="s">
        <v>2016</v>
      </c>
      <c r="D1073" s="332" t="s">
        <v>2017</v>
      </c>
      <c r="E1073" s="262"/>
      <c r="F1073" s="331" t="n">
        <v>4.3</v>
      </c>
      <c r="G1073" s="333" t="n">
        <v>2329.1226</v>
      </c>
      <c r="H1073" s="333" t="n">
        <f aca="false">A1073*G1073*(1-H1049/100)</f>
        <v>4658.2452</v>
      </c>
      <c r="I1073" s="334" t="n">
        <v>1663.659</v>
      </c>
      <c r="J1073" s="334" t="n">
        <f aca="false">(A1073*I1073)/J1049*K1049</f>
        <v>3182.652</v>
      </c>
      <c r="K1073" s="335" t="n">
        <f aca="false">H1073-J1073</f>
        <v>1475.5932</v>
      </c>
      <c r="L1073" s="330"/>
      <c r="M1073" s="262"/>
      <c r="N1073" s="262" t="n">
        <v>1663.659</v>
      </c>
      <c r="O1073" s="262" t="n">
        <v>17.86</v>
      </c>
      <c r="P1073" s="262" t="n">
        <v>2500</v>
      </c>
      <c r="Q1073" s="262" t="n">
        <v>2329.1226</v>
      </c>
      <c r="R1073" s="331" t="n">
        <f aca="false">A1073*F1073</f>
        <v>8.6</v>
      </c>
    </row>
    <row r="1074" s="1" customFormat="true" ht="12.75" hidden="false" customHeight="false" outlineLevel="0" collapsed="false">
      <c r="A1074" s="262" t="n">
        <v>2</v>
      </c>
      <c r="B1074" s="332" t="s">
        <v>6620</v>
      </c>
      <c r="C1074" s="332" t="s">
        <v>2395</v>
      </c>
      <c r="D1074" s="332" t="s">
        <v>3427</v>
      </c>
      <c r="E1074" s="262"/>
      <c r="F1074" s="331" t="n">
        <v>5.22</v>
      </c>
      <c r="G1074" s="333" t="n">
        <v>1641.8619</v>
      </c>
      <c r="H1074" s="333" t="n">
        <f aca="false">A1074*G1074*(1-H1049/100)</f>
        <v>3283.7238</v>
      </c>
      <c r="I1074" s="334" t="n">
        <v>1216.194</v>
      </c>
      <c r="J1074" s="334" t="n">
        <f aca="false">(A1074*I1074)/J1049*K1049</f>
        <v>2326.632</v>
      </c>
      <c r="K1074" s="335" t="n">
        <f aca="false">H1074-J1074</f>
        <v>957.091800000001</v>
      </c>
      <c r="L1074" s="330"/>
      <c r="M1074" s="262"/>
      <c r="N1074" s="262" t="n">
        <v>1216.194</v>
      </c>
      <c r="O1074" s="262" t="n">
        <v>12.59</v>
      </c>
      <c r="P1074" s="262" t="n">
        <v>2070</v>
      </c>
      <c r="Q1074" s="262" t="n">
        <v>1641.8619</v>
      </c>
      <c r="R1074" s="331" t="n">
        <f aca="false">A1074*F1074</f>
        <v>10.44</v>
      </c>
    </row>
    <row r="1075" s="1" customFormat="true" ht="12.75" hidden="false" customHeight="false" outlineLevel="0" collapsed="false">
      <c r="A1075" s="262" t="n">
        <v>1</v>
      </c>
      <c r="B1075" s="332" t="s">
        <v>5999</v>
      </c>
      <c r="C1075" s="332" t="s">
        <v>2395</v>
      </c>
      <c r="D1075" s="332" t="s">
        <v>6000</v>
      </c>
      <c r="E1075" s="262"/>
      <c r="F1075" s="331" t="n">
        <v>3.915</v>
      </c>
      <c r="G1075" s="333" t="n">
        <v>1770.885</v>
      </c>
      <c r="H1075" s="333" t="n">
        <f aca="false">A1075*G1075*(1-H1049/100)</f>
        <v>1770.885</v>
      </c>
      <c r="I1075" s="334" t="n">
        <v>885.4425</v>
      </c>
      <c r="J1075" s="334" t="n">
        <f aca="false">(A1075*I1075)/J1049*K1049</f>
        <v>846.945</v>
      </c>
      <c r="K1075" s="335" t="n">
        <f aca="false">H1075-J1075</f>
        <v>923.94</v>
      </c>
      <c r="L1075" s="330"/>
      <c r="M1075" s="262"/>
      <c r="N1075" s="262" t="n">
        <v>885.4425</v>
      </c>
      <c r="O1075" s="262" t="n">
        <v>8.85</v>
      </c>
      <c r="P1075" s="262" t="n">
        <v>2500</v>
      </c>
      <c r="Q1075" s="262" t="n">
        <v>1770.885</v>
      </c>
      <c r="R1075" s="331" t="n">
        <f aca="false">A1075*F1075</f>
        <v>3.915</v>
      </c>
    </row>
    <row r="1076" s="1" customFormat="true" ht="12.75" hidden="false" customHeight="false" outlineLevel="0" collapsed="false">
      <c r="A1076" s="262" t="n">
        <v>1</v>
      </c>
      <c r="B1076" s="332" t="s">
        <v>6621</v>
      </c>
      <c r="C1076" s="332" t="s">
        <v>1894</v>
      </c>
      <c r="D1076" s="332" t="s">
        <v>6622</v>
      </c>
      <c r="E1076" s="262"/>
      <c r="F1076" s="331"/>
      <c r="G1076" s="333" t="n">
        <v>2721.36</v>
      </c>
      <c r="H1076" s="333" t="n">
        <f aca="false">A1076*G1076*(1-H1049/100)</f>
        <v>2721.36</v>
      </c>
      <c r="I1076" s="334" t="n">
        <v>1700.85</v>
      </c>
      <c r="J1076" s="334" t="n">
        <f aca="false">(A1076*I1076)/J1049*K1049</f>
        <v>1626.9</v>
      </c>
      <c r="K1076" s="335" t="n">
        <f aca="false">H1076-J1076</f>
        <v>1094.46</v>
      </c>
      <c r="L1076" s="330"/>
      <c r="M1076" s="262"/>
      <c r="N1076" s="262" t="n">
        <v>1700.85</v>
      </c>
      <c r="O1076" s="262" t="n">
        <v>17</v>
      </c>
      <c r="P1076" s="262" t="n">
        <v>2550</v>
      </c>
      <c r="Q1076" s="262" t="n">
        <v>2721.36</v>
      </c>
      <c r="R1076" s="331" t="n">
        <f aca="false">A1076*F1076</f>
        <v>0</v>
      </c>
    </row>
    <row r="1077" s="1" customFormat="true" ht="12.75" hidden="false" customHeight="false" outlineLevel="0" collapsed="false">
      <c r="A1077" s="262" t="n">
        <v>1</v>
      </c>
      <c r="B1077" s="332" t="n">
        <v>3091815</v>
      </c>
      <c r="C1077" s="332" t="s">
        <v>1789</v>
      </c>
      <c r="D1077" s="332" t="s">
        <v>6623</v>
      </c>
      <c r="E1077" s="262"/>
      <c r="F1077" s="331"/>
      <c r="G1077" s="333" t="n">
        <v>4904.3475</v>
      </c>
      <c r="H1077" s="333" t="n">
        <f aca="false">A1077*G1077*(1-H1049/100)</f>
        <v>4904.3475</v>
      </c>
      <c r="I1077" s="334" t="n">
        <v>3632.85</v>
      </c>
      <c r="J1077" s="334" t="n">
        <f aca="false">(A1077*I1077)/J1049*K1049</f>
        <v>3474.9</v>
      </c>
      <c r="K1077" s="335" t="n">
        <f aca="false">H1077-J1077</f>
        <v>1429.4475</v>
      </c>
      <c r="L1077" s="330"/>
      <c r="M1077" s="262"/>
      <c r="N1077" s="262" t="n">
        <v>3632.85</v>
      </c>
      <c r="O1077" s="262" t="n">
        <v>39</v>
      </c>
      <c r="P1077" s="262" t="n">
        <v>5450</v>
      </c>
      <c r="Q1077" s="262" t="n">
        <v>4904.3475</v>
      </c>
      <c r="R1077" s="331" t="n">
        <f aca="false">A1077*F1077</f>
        <v>0</v>
      </c>
    </row>
    <row r="1078" s="1" customFormat="true" ht="12.75" hidden="false" customHeight="false" outlineLevel="0" collapsed="false">
      <c r="A1078" s="262" t="n">
        <v>1</v>
      </c>
      <c r="B1078" s="332" t="s">
        <v>6624</v>
      </c>
      <c r="C1078" s="332" t="s">
        <v>2395</v>
      </c>
      <c r="D1078" s="332" t="s">
        <v>6625</v>
      </c>
      <c r="E1078" s="262"/>
      <c r="F1078" s="331" t="n">
        <v>9.9</v>
      </c>
      <c r="G1078" s="333" t="n">
        <v>2736.0018</v>
      </c>
      <c r="H1078" s="333" t="n">
        <f aca="false">A1078*G1078*(1-H1049/100)</f>
        <v>2736.0018</v>
      </c>
      <c r="I1078" s="334" t="n">
        <v>2026.668</v>
      </c>
      <c r="J1078" s="334" t="n">
        <f aca="false">(A1078*I1078)/J1049*K1049</f>
        <v>1938.552</v>
      </c>
      <c r="K1078" s="335" t="n">
        <f aca="false">H1078-J1078</f>
        <v>797.4498</v>
      </c>
      <c r="L1078" s="330"/>
      <c r="M1078" s="262"/>
      <c r="N1078" s="262" t="n">
        <v>2026.668</v>
      </c>
      <c r="O1078" s="262" t="n">
        <v>20.98</v>
      </c>
      <c r="P1078" s="262" t="n">
        <v>3040</v>
      </c>
      <c r="Q1078" s="262" t="n">
        <v>2736.0018</v>
      </c>
      <c r="R1078" s="331" t="n">
        <f aca="false">A1078*F1078</f>
        <v>9.9</v>
      </c>
    </row>
    <row r="1079" s="1" customFormat="true" ht="12.75" hidden="false" customHeight="false" outlineLevel="0" collapsed="false">
      <c r="A1079" s="262" t="n">
        <v>1</v>
      </c>
      <c r="B1079" s="332" t="s">
        <v>3671</v>
      </c>
      <c r="C1079" s="332" t="s">
        <v>3672</v>
      </c>
      <c r="D1079" s="332" t="s">
        <v>3673</v>
      </c>
      <c r="E1079" s="262"/>
      <c r="F1079" s="331" t="n">
        <v>11.2</v>
      </c>
      <c r="G1079" s="333" t="n">
        <v>4229.0566</v>
      </c>
      <c r="H1079" s="333" t="n">
        <f aca="false">A1079*G1079*(1-H1049/100)</f>
        <v>4229.0566</v>
      </c>
      <c r="I1079" s="334" t="n">
        <v>3132.6345</v>
      </c>
      <c r="J1079" s="334" t="n">
        <f aca="false">(A1079*I1079)/J1049*K1049</f>
        <v>2996.433</v>
      </c>
      <c r="K1079" s="335" t="n">
        <f aca="false">H1079-J1079</f>
        <v>1232.6236</v>
      </c>
      <c r="L1079" s="330"/>
      <c r="M1079" s="262"/>
      <c r="N1079" s="262" t="n">
        <v>3132.6345</v>
      </c>
      <c r="O1079" s="262" t="n">
        <v>33.63</v>
      </c>
      <c r="P1079" s="262" t="n">
        <v>4700</v>
      </c>
      <c r="Q1079" s="262" t="n">
        <v>4229.0566</v>
      </c>
      <c r="R1079" s="331" t="n">
        <f aca="false">A1079*F1079</f>
        <v>11.2</v>
      </c>
    </row>
    <row r="1080" s="1" customFormat="true" ht="12.75" hidden="false" customHeight="false" outlineLevel="0" collapsed="false">
      <c r="A1080" s="262" t="n">
        <v>20</v>
      </c>
      <c r="B1080" s="332" t="s">
        <v>1906</v>
      </c>
      <c r="C1080" s="332" t="s">
        <v>1907</v>
      </c>
      <c r="D1080" s="332" t="s">
        <v>1908</v>
      </c>
      <c r="E1080" s="262"/>
      <c r="F1080" s="331" t="n">
        <v>0.02</v>
      </c>
      <c r="G1080" s="333" t="n">
        <v>113.1773</v>
      </c>
      <c r="H1080" s="333" t="n">
        <f aca="false">A1080*G1080*(1-H1049/100)</f>
        <v>2263.546</v>
      </c>
      <c r="I1080" s="334" t="n">
        <v>83.835</v>
      </c>
      <c r="J1080" s="334" t="n">
        <f aca="false">(A1080*I1080)/J1049*K1049</f>
        <v>1603.8</v>
      </c>
      <c r="K1080" s="335" t="n">
        <f aca="false">H1080-J1080</f>
        <v>659.746000000001</v>
      </c>
      <c r="L1080" s="330"/>
      <c r="M1080" s="262"/>
      <c r="N1080" s="262" t="n">
        <v>83.835</v>
      </c>
      <c r="O1080" s="262" t="n">
        <v>0.9</v>
      </c>
      <c r="P1080" s="262" t="n">
        <v>130</v>
      </c>
      <c r="Q1080" s="262" t="n">
        <v>113.1773</v>
      </c>
      <c r="R1080" s="331" t="n">
        <f aca="false">A1080*F1080</f>
        <v>0.4</v>
      </c>
    </row>
    <row r="1081" s="1" customFormat="true" ht="12.75" hidden="false" customHeight="false" outlineLevel="0" collapsed="false">
      <c r="A1081" s="336" t="n">
        <f aca="false">SUM(A1050:A1080)</f>
        <v>205</v>
      </c>
      <c r="B1081" s="336" t="s">
        <v>377</v>
      </c>
      <c r="C1081" s="336"/>
      <c r="D1081" s="336"/>
      <c r="E1081" s="336"/>
      <c r="F1081" s="337" t="n">
        <f aca="false">R1081</f>
        <v>170.665</v>
      </c>
      <c r="G1081" s="338"/>
      <c r="H1081" s="339" t="n">
        <f aca="false">SUM(H1050:H1080)</f>
        <v>106142.1795</v>
      </c>
      <c r="I1081" s="340"/>
      <c r="J1081" s="341" t="n">
        <f aca="false">SUM(J1050:J1080)</f>
        <v>69251.226</v>
      </c>
      <c r="K1081" s="335" t="n">
        <f aca="false">SUM(K1050:K1080)</f>
        <v>36890.9535</v>
      </c>
      <c r="L1081" s="330"/>
      <c r="M1081" s="262"/>
      <c r="N1081" s="262"/>
      <c r="O1081" s="262"/>
      <c r="P1081" s="262"/>
      <c r="Q1081" s="262"/>
      <c r="R1081" s="331" t="n">
        <f aca="false">SUM(R1050:R1080)</f>
        <v>170.665</v>
      </c>
    </row>
    <row r="1082" s="1" customFormat="true" ht="12.75" hidden="false" customHeight="false" outlineLevel="0" collapsed="false">
      <c r="A1082" s="262"/>
      <c r="B1082" s="272" t="s">
        <v>914</v>
      </c>
      <c r="C1082" s="342"/>
      <c r="D1082" s="342"/>
      <c r="E1082" s="262"/>
      <c r="F1082" s="262"/>
      <c r="G1082" s="333"/>
      <c r="H1082" s="343" t="n">
        <v>0</v>
      </c>
      <c r="I1082" s="344" t="n">
        <f aca="false">K1083/J1083</f>
        <v>0.532711919064075</v>
      </c>
      <c r="J1082" s="345"/>
      <c r="K1082" s="335"/>
      <c r="L1082" s="330"/>
      <c r="M1082" s="262"/>
      <c r="N1082" s="262"/>
      <c r="O1082" s="262"/>
      <c r="P1082" s="262"/>
      <c r="Q1082" s="262"/>
      <c r="R1082" s="331"/>
    </row>
    <row r="1083" s="1" customFormat="true" ht="13.5" hidden="false" customHeight="false" outlineLevel="0" collapsed="false">
      <c r="A1083" s="346"/>
      <c r="B1083" s="346" t="s">
        <v>915</v>
      </c>
      <c r="C1083" s="346"/>
      <c r="D1083" s="346"/>
      <c r="E1083" s="346"/>
      <c r="F1083" s="347"/>
      <c r="G1083" s="348"/>
      <c r="H1083" s="349" t="n">
        <f aca="false">SUM(H1081:H1082)</f>
        <v>106142.1795</v>
      </c>
      <c r="I1083" s="350" t="n">
        <f aca="false">K1083/H1083</f>
        <v>0.347561673161234</v>
      </c>
      <c r="J1083" s="351" t="n">
        <f aca="false">SUM(J1081:J1082)</f>
        <v>69251.226</v>
      </c>
      <c r="K1083" s="352" t="n">
        <f aca="false">H1083-J1083</f>
        <v>36890.9535</v>
      </c>
      <c r="L1083" s="330"/>
      <c r="M1083" s="262"/>
      <c r="N1083" s="262"/>
      <c r="O1083" s="262"/>
      <c r="P1083" s="262"/>
      <c r="Q1083" s="262"/>
      <c r="R1083" s="331"/>
    </row>
    <row r="1084" customFormat="false" ht="13.5" hidden="false" customHeight="false" outlineLevel="0" collapsed="false"/>
    <row r="1085" s="1" customFormat="true" ht="13.5" hidden="false" customHeight="false" outlineLevel="0" collapsed="false">
      <c r="A1085" s="322"/>
      <c r="B1085" s="323" t="s">
        <v>395</v>
      </c>
      <c r="C1085" s="324"/>
      <c r="D1085" s="325" t="n">
        <v>42545</v>
      </c>
      <c r="E1085" s="322"/>
      <c r="F1085" s="322" t="s">
        <v>6626</v>
      </c>
      <c r="G1085" s="324"/>
      <c r="H1085" s="326" t="n">
        <v>0</v>
      </c>
      <c r="I1085" s="327" t="s">
        <v>358</v>
      </c>
      <c r="J1085" s="328" t="n">
        <v>69</v>
      </c>
      <c r="K1085" s="329" t="n">
        <v>66</v>
      </c>
      <c r="L1085" s="330"/>
      <c r="M1085" s="262"/>
      <c r="N1085" s="262"/>
      <c r="O1085" s="262"/>
      <c r="P1085" s="262"/>
      <c r="Q1085" s="262"/>
      <c r="R1085" s="331"/>
    </row>
    <row r="1086" s="1" customFormat="true" ht="12.75" hidden="false" customHeight="false" outlineLevel="0" collapsed="false">
      <c r="A1086" s="262" t="n">
        <v>8</v>
      </c>
      <c r="B1086" s="332" t="s">
        <v>1337</v>
      </c>
      <c r="C1086" s="332" t="s">
        <v>786</v>
      </c>
      <c r="D1086" s="332" t="s">
        <v>1338</v>
      </c>
      <c r="E1086" s="262"/>
      <c r="F1086" s="331" t="n">
        <v>5.6</v>
      </c>
      <c r="G1086" s="333" t="n">
        <v>983.2914</v>
      </c>
      <c r="H1086" s="333" t="n">
        <f aca="false">A1086*G1086*(1-H1085/100)</f>
        <v>7866.3312</v>
      </c>
      <c r="I1086" s="334" t="n">
        <v>756.378</v>
      </c>
      <c r="J1086" s="334" t="n">
        <f aca="false">(A1086*I1086)/J1085*K1085</f>
        <v>5787.936</v>
      </c>
      <c r="K1086" s="335" t="n">
        <f aca="false">H1086-J1086</f>
        <v>2078.3952</v>
      </c>
      <c r="L1086" s="330"/>
      <c r="M1086" s="262"/>
      <c r="N1086" s="262" t="n">
        <v>756.378</v>
      </c>
      <c r="O1086" s="262" t="n">
        <v>8.12</v>
      </c>
      <c r="P1086" s="262" t="n">
        <v>1130</v>
      </c>
      <c r="Q1086" s="262" t="n">
        <v>983.2914</v>
      </c>
      <c r="R1086" s="331" t="n">
        <f aca="false">A1086*F1086</f>
        <v>44.8</v>
      </c>
    </row>
    <row r="1087" s="1" customFormat="true" ht="12.75" hidden="false" customHeight="false" outlineLevel="0" collapsed="false">
      <c r="A1087" s="262" t="n">
        <v>16</v>
      </c>
      <c r="B1087" s="332" t="s">
        <v>1147</v>
      </c>
      <c r="C1087" s="332" t="s">
        <v>819</v>
      </c>
      <c r="D1087" s="332" t="s">
        <v>1344</v>
      </c>
      <c r="E1087" s="262"/>
      <c r="F1087" s="331" t="n">
        <v>1.2</v>
      </c>
      <c r="G1087" s="333" t="n">
        <v>445.1639</v>
      </c>
      <c r="H1087" s="333" t="n">
        <f aca="false">A1087*G1087*(1-H1085/100)</f>
        <v>7122.6224</v>
      </c>
      <c r="I1087" s="334" t="n">
        <v>329.751</v>
      </c>
      <c r="J1087" s="334" t="n">
        <f aca="false">(A1087*I1087)/J1085*K1085</f>
        <v>5046.624</v>
      </c>
      <c r="K1087" s="335" t="n">
        <f aca="false">H1087-J1087</f>
        <v>2075.9984</v>
      </c>
      <c r="L1087" s="330"/>
      <c r="M1087" s="262"/>
      <c r="N1087" s="262" t="n">
        <v>329.751</v>
      </c>
      <c r="O1087" s="262" t="n">
        <v>3.54</v>
      </c>
      <c r="P1087" s="262" t="n">
        <v>550</v>
      </c>
      <c r="Q1087" s="262" t="n">
        <v>445.1639</v>
      </c>
      <c r="R1087" s="331" t="n">
        <f aca="false">A1087*F1087</f>
        <v>19.2</v>
      </c>
    </row>
    <row r="1088" s="1" customFormat="true" ht="12.75" hidden="false" customHeight="false" outlineLevel="0" collapsed="false">
      <c r="A1088" s="262" t="n">
        <v>8</v>
      </c>
      <c r="B1088" s="332" t="s">
        <v>1302</v>
      </c>
      <c r="C1088" s="332" t="s">
        <v>830</v>
      </c>
      <c r="D1088" s="332" t="s">
        <v>1049</v>
      </c>
      <c r="E1088" s="262"/>
      <c r="F1088" s="331" t="n">
        <v>1.1</v>
      </c>
      <c r="G1088" s="333" t="n">
        <v>241.983</v>
      </c>
      <c r="H1088" s="333" t="n">
        <f aca="false">A1088*G1088*(1-H1085/100)</f>
        <v>1935.864</v>
      </c>
      <c r="I1088" s="334" t="n">
        <v>161.322</v>
      </c>
      <c r="J1088" s="334" t="n">
        <f aca="false">(A1088*I1088)/J1085*K1085</f>
        <v>1234.464</v>
      </c>
      <c r="K1088" s="335" t="n">
        <f aca="false">H1088-J1088</f>
        <v>701.4</v>
      </c>
      <c r="L1088" s="330"/>
      <c r="M1088" s="262"/>
      <c r="N1088" s="262" t="n">
        <v>161.322</v>
      </c>
      <c r="O1088" s="262" t="n">
        <v>1.67</v>
      </c>
      <c r="P1088" s="262" t="n">
        <v>550</v>
      </c>
      <c r="Q1088" s="262" t="n">
        <v>241.983</v>
      </c>
      <c r="R1088" s="331" t="n">
        <f aca="false">A1088*F1088</f>
        <v>8.8</v>
      </c>
    </row>
    <row r="1089" s="1" customFormat="true" ht="12.75" hidden="false" customHeight="false" outlineLevel="0" collapsed="false">
      <c r="A1089" s="262" t="n">
        <v>4</v>
      </c>
      <c r="B1089" s="332" t="s">
        <v>2795</v>
      </c>
      <c r="C1089" s="332" t="s">
        <v>830</v>
      </c>
      <c r="D1089" s="332" t="s">
        <v>2796</v>
      </c>
      <c r="E1089" s="262"/>
      <c r="F1089" s="331" t="n">
        <v>5.9</v>
      </c>
      <c r="G1089" s="333" t="n">
        <v>1038.7157</v>
      </c>
      <c r="H1089" s="333" t="n">
        <f aca="false">A1089*G1089*(1-H1085/100)</f>
        <v>4154.8628</v>
      </c>
      <c r="I1089" s="334" t="n">
        <v>769.419</v>
      </c>
      <c r="J1089" s="334" t="n">
        <f aca="false">(A1089*I1089)/J1085*K1085</f>
        <v>2943.864</v>
      </c>
      <c r="K1089" s="335" t="n">
        <f aca="false">H1089-J1089</f>
        <v>1210.9988</v>
      </c>
      <c r="L1089" s="330"/>
      <c r="M1089" s="262"/>
      <c r="N1089" s="262" t="n">
        <v>769.419</v>
      </c>
      <c r="O1089" s="262" t="n">
        <v>8.26</v>
      </c>
      <c r="P1089" s="262" t="n">
        <v>1154.1285</v>
      </c>
      <c r="Q1089" s="262" t="n">
        <v>1038.7157</v>
      </c>
      <c r="R1089" s="331" t="n">
        <f aca="false">A1089*F1089</f>
        <v>23.6</v>
      </c>
    </row>
    <row r="1090" s="1" customFormat="true" ht="12.75" hidden="false" customHeight="false" outlineLevel="0" collapsed="false">
      <c r="A1090" s="262" t="n">
        <v>8</v>
      </c>
      <c r="B1090" s="332" t="s">
        <v>1266</v>
      </c>
      <c r="C1090" s="332" t="s">
        <v>874</v>
      </c>
      <c r="D1090" s="332" t="s">
        <v>1267</v>
      </c>
      <c r="E1090" s="262"/>
      <c r="F1090" s="331" t="n">
        <v>0.25</v>
      </c>
      <c r="G1090" s="333" t="n">
        <v>95.2476</v>
      </c>
      <c r="H1090" s="333" t="n">
        <f aca="false">A1090*G1090*(1-H1085/100)</f>
        <v>761.9808</v>
      </c>
      <c r="I1090" s="334" t="n">
        <v>68.034</v>
      </c>
      <c r="J1090" s="334" t="n">
        <f aca="false">(A1090*I1090)/J1085*K1085</f>
        <v>520.608</v>
      </c>
      <c r="K1090" s="335" t="n">
        <f aca="false">H1090-J1090</f>
        <v>241.3728</v>
      </c>
      <c r="L1090" s="330"/>
      <c r="M1090" s="262"/>
      <c r="N1090" s="262" t="n">
        <v>68.034</v>
      </c>
      <c r="O1090" s="262" t="n">
        <v>0.68</v>
      </c>
      <c r="P1090" s="262" t="n">
        <v>102.051</v>
      </c>
      <c r="Q1090" s="262" t="n">
        <v>95.2476</v>
      </c>
      <c r="R1090" s="331" t="n">
        <f aca="false">A1090*F1090</f>
        <v>2</v>
      </c>
    </row>
    <row r="1091" s="1" customFormat="true" ht="12.75" hidden="false" customHeight="false" outlineLevel="0" collapsed="false">
      <c r="A1091" s="262" t="n">
        <v>1</v>
      </c>
      <c r="B1091" s="332" t="s">
        <v>6627</v>
      </c>
      <c r="C1091" s="332" t="s">
        <v>2000</v>
      </c>
      <c r="D1091" s="332" t="s">
        <v>6628</v>
      </c>
      <c r="E1091" s="262"/>
      <c r="F1091" s="331" t="n">
        <v>21.1</v>
      </c>
      <c r="G1091" s="333" t="n">
        <v>4046.1876</v>
      </c>
      <c r="H1091" s="333" t="n">
        <f aca="false">A1091*G1091*(1-H1085/100)</f>
        <v>4046.1876</v>
      </c>
      <c r="I1091" s="334" t="n">
        <v>3112.452</v>
      </c>
      <c r="J1091" s="334" t="n">
        <f aca="false">(A1091*I1091)/J1085*K1085</f>
        <v>2977.128</v>
      </c>
      <c r="K1091" s="335" t="n">
        <f aca="false">H1091-J1091</f>
        <v>1069.0596</v>
      </c>
      <c r="L1091" s="330"/>
      <c r="M1091" s="262"/>
      <c r="N1091" s="262" t="n">
        <v>3112.452</v>
      </c>
      <c r="O1091" s="262" t="n">
        <v>32.22</v>
      </c>
      <c r="P1091" s="262" t="n">
        <v>4668.678</v>
      </c>
      <c r="Q1091" s="262" t="n">
        <v>4046.1876</v>
      </c>
      <c r="R1091" s="331" t="n">
        <f aca="false">A1091*F1091</f>
        <v>21.1</v>
      </c>
    </row>
    <row r="1092" s="1" customFormat="true" ht="12.75" hidden="false" customHeight="false" outlineLevel="0" collapsed="false">
      <c r="A1092" s="262" t="n">
        <v>30</v>
      </c>
      <c r="B1092" s="332" t="s">
        <v>6379</v>
      </c>
      <c r="C1092" s="332" t="s">
        <v>1802</v>
      </c>
      <c r="D1092" s="332" t="s">
        <v>6629</v>
      </c>
      <c r="E1092" s="262"/>
      <c r="F1092" s="331" t="n">
        <v>0.01</v>
      </c>
      <c r="G1092" s="333" t="n">
        <v>22.6355</v>
      </c>
      <c r="H1092" s="333" t="n">
        <f aca="false">A1092*G1092*(1-H1085/100)</f>
        <v>679.065</v>
      </c>
      <c r="I1092" s="334" t="n">
        <v>16.767</v>
      </c>
      <c r="J1092" s="334" t="n">
        <f aca="false">(A1092*I1092)/J1085*K1085</f>
        <v>481.14</v>
      </c>
      <c r="K1092" s="335" t="n">
        <f aca="false">H1092-J1092</f>
        <v>197.925</v>
      </c>
      <c r="L1092" s="330"/>
      <c r="M1092" s="262"/>
      <c r="N1092" s="262" t="n">
        <v>16.767</v>
      </c>
      <c r="O1092" s="262" t="n">
        <v>0.18</v>
      </c>
      <c r="P1092" s="262" t="n">
        <v>40</v>
      </c>
      <c r="Q1092" s="262" t="n">
        <v>22.6355</v>
      </c>
      <c r="R1092" s="331" t="n">
        <f aca="false">A1092*F1092</f>
        <v>0.3</v>
      </c>
    </row>
    <row r="1093" s="1" customFormat="true" ht="12.75" hidden="false" customHeight="false" outlineLevel="0" collapsed="false">
      <c r="A1093" s="262" t="n">
        <v>8</v>
      </c>
      <c r="B1093" s="332" t="s">
        <v>6022</v>
      </c>
      <c r="C1093" s="332" t="s">
        <v>2402</v>
      </c>
      <c r="D1093" s="332" t="s">
        <v>6023</v>
      </c>
      <c r="E1093" s="262"/>
      <c r="F1093" s="331"/>
      <c r="G1093" s="333" t="n">
        <v>298.08</v>
      </c>
      <c r="H1093" s="333" t="n">
        <f aca="false">A1093*G1093*(1-H1085/100)</f>
        <v>2384.64</v>
      </c>
      <c r="I1093" s="334" t="n">
        <v>186.3</v>
      </c>
      <c r="J1093" s="334" t="n">
        <f aca="false">(A1093*I1093)/J1085*K1085</f>
        <v>1425.6</v>
      </c>
      <c r="K1093" s="335" t="n">
        <f aca="false">H1093-J1093</f>
        <v>959.04</v>
      </c>
      <c r="L1093" s="330"/>
      <c r="M1093" s="262"/>
      <c r="N1093" s="262" t="n">
        <v>186.3</v>
      </c>
      <c r="O1093" s="262" t="n">
        <v>2</v>
      </c>
      <c r="P1093" s="262" t="n">
        <v>290</v>
      </c>
      <c r="Q1093" s="262" t="n">
        <v>298.08</v>
      </c>
      <c r="R1093" s="331" t="n">
        <f aca="false">A1093*F1093</f>
        <v>0</v>
      </c>
    </row>
    <row r="1094" s="1" customFormat="true" ht="12.75" hidden="false" customHeight="false" outlineLevel="0" collapsed="false">
      <c r="A1094" s="262" t="n">
        <v>12</v>
      </c>
      <c r="B1094" s="332" t="s">
        <v>6257</v>
      </c>
      <c r="C1094" s="332" t="s">
        <v>6258</v>
      </c>
      <c r="D1094" s="332" t="s">
        <v>6630</v>
      </c>
      <c r="E1094" s="262"/>
      <c r="F1094" s="331" t="n">
        <v>0.59</v>
      </c>
      <c r="G1094" s="333" t="n">
        <v>131</v>
      </c>
      <c r="H1094" s="333" t="n">
        <f aca="false">A1094*G1094*(1-H1085/100)</f>
        <v>1572</v>
      </c>
      <c r="I1094" s="334" t="n">
        <v>93.84</v>
      </c>
      <c r="J1094" s="334" t="n">
        <f aca="false">(A1094*I1094)/J1085*K1085</f>
        <v>1077.12</v>
      </c>
      <c r="K1094" s="335" t="n">
        <f aca="false">H1094-J1094</f>
        <v>494.88</v>
      </c>
      <c r="L1094" s="330"/>
      <c r="M1094" s="262"/>
      <c r="N1094" s="262" t="n">
        <v>93.84</v>
      </c>
      <c r="O1094" s="262" t="n">
        <v>0.8</v>
      </c>
      <c r="P1094" s="262" t="n">
        <v>180</v>
      </c>
      <c r="Q1094" s="262" t="n">
        <v>131</v>
      </c>
      <c r="R1094" s="331" t="n">
        <f aca="false">A1094*F1094</f>
        <v>7.08</v>
      </c>
    </row>
    <row r="1095" s="1" customFormat="true" ht="12.75" hidden="false" customHeight="false" outlineLevel="0" collapsed="false">
      <c r="A1095" s="336" t="n">
        <f aca="false">SUM(A1086:A1094)</f>
        <v>95</v>
      </c>
      <c r="B1095" s="336" t="s">
        <v>377</v>
      </c>
      <c r="C1095" s="336"/>
      <c r="D1095" s="336"/>
      <c r="E1095" s="336"/>
      <c r="F1095" s="337" t="n">
        <f aca="false">R1095</f>
        <v>126.88</v>
      </c>
      <c r="G1095" s="338"/>
      <c r="H1095" s="339" t="n">
        <f aca="false">SUM(H1086:H1094)</f>
        <v>30523.5538</v>
      </c>
      <c r="I1095" s="340"/>
      <c r="J1095" s="341" t="n">
        <f aca="false">SUM(J1086:J1094)</f>
        <v>21494.484</v>
      </c>
      <c r="K1095" s="335" t="n">
        <f aca="false">SUM(K1086:K1094)</f>
        <v>9029.0698</v>
      </c>
      <c r="L1095" s="330"/>
      <c r="M1095" s="262"/>
      <c r="N1095" s="262"/>
      <c r="O1095" s="262"/>
      <c r="P1095" s="262"/>
      <c r="Q1095" s="262"/>
      <c r="R1095" s="331" t="n">
        <f aca="false">SUM(R1086:R1094)</f>
        <v>126.88</v>
      </c>
    </row>
    <row r="1096" s="1" customFormat="true" ht="12.75" hidden="false" customHeight="false" outlineLevel="0" collapsed="false">
      <c r="A1096" s="262"/>
      <c r="B1096" s="272" t="s">
        <v>914</v>
      </c>
      <c r="C1096" s="342"/>
      <c r="D1096" s="342"/>
      <c r="E1096" s="262"/>
      <c r="F1096" s="262"/>
      <c r="G1096" s="333"/>
      <c r="H1096" s="343" t="n">
        <v>0</v>
      </c>
      <c r="I1096" s="344" t="n">
        <f aca="false">K1097/J1097</f>
        <v>0.420064505851827</v>
      </c>
      <c r="J1096" s="345"/>
      <c r="K1096" s="335"/>
      <c r="L1096" s="330"/>
      <c r="M1096" s="262"/>
      <c r="N1096" s="262"/>
      <c r="O1096" s="262"/>
      <c r="P1096" s="262"/>
      <c r="Q1096" s="262"/>
      <c r="R1096" s="331"/>
    </row>
    <row r="1097" s="1" customFormat="true" ht="13.5" hidden="false" customHeight="false" outlineLevel="0" collapsed="false">
      <c r="A1097" s="346"/>
      <c r="B1097" s="346" t="s">
        <v>915</v>
      </c>
      <c r="C1097" s="346"/>
      <c r="D1097" s="346"/>
      <c r="E1097" s="346"/>
      <c r="F1097" s="347"/>
      <c r="G1097" s="348"/>
      <c r="H1097" s="349" t="n">
        <f aca="false">SUM(H1095:H1096)</f>
        <v>30523.5538</v>
      </c>
      <c r="I1097" s="350" t="n">
        <f aca="false">K1097/H1097</f>
        <v>0.295806637037133</v>
      </c>
      <c r="J1097" s="351" t="n">
        <f aca="false">SUM(J1095:J1096)</f>
        <v>21494.484</v>
      </c>
      <c r="K1097" s="352" t="n">
        <f aca="false">H1097-J1097</f>
        <v>9029.0698</v>
      </c>
      <c r="L1097" s="330"/>
      <c r="M1097" s="262"/>
      <c r="N1097" s="262"/>
      <c r="O1097" s="262"/>
      <c r="P1097" s="262"/>
      <c r="Q1097" s="262"/>
      <c r="R1097" s="331"/>
    </row>
    <row r="1098" s="1" customFormat="true" ht="13.5" hidden="false" customHeight="false" outlineLevel="0" collapsed="false">
      <c r="A1098" s="262"/>
      <c r="B1098" s="332"/>
      <c r="C1098" s="342"/>
      <c r="D1098" s="342"/>
      <c r="E1098" s="262"/>
      <c r="F1098" s="262"/>
      <c r="G1098" s="262"/>
      <c r="H1098" s="262"/>
      <c r="I1098" s="354"/>
      <c r="J1098" s="354"/>
      <c r="K1098" s="355"/>
      <c r="L1098" s="330"/>
      <c r="M1098" s="262"/>
      <c r="N1098" s="262"/>
      <c r="O1098" s="262"/>
      <c r="P1098" s="262"/>
      <c r="Q1098" s="262"/>
      <c r="R1098" s="331"/>
    </row>
    <row r="1099" s="1" customFormat="true" ht="13.5" hidden="false" customHeight="false" outlineLevel="0" collapsed="false">
      <c r="A1099" s="322"/>
      <c r="B1099" s="323" t="s">
        <v>395</v>
      </c>
      <c r="C1099" s="324"/>
      <c r="D1099" s="325" t="n">
        <v>42556</v>
      </c>
      <c r="E1099" s="322"/>
      <c r="F1099" s="322" t="s">
        <v>6631</v>
      </c>
      <c r="G1099" s="324"/>
      <c r="H1099" s="326" t="n">
        <v>0</v>
      </c>
      <c r="I1099" s="327" t="s">
        <v>358</v>
      </c>
      <c r="J1099" s="328" t="n">
        <v>69</v>
      </c>
      <c r="K1099" s="329" t="n">
        <v>65</v>
      </c>
      <c r="L1099" s="330"/>
      <c r="M1099" s="262"/>
      <c r="N1099" s="262"/>
      <c r="O1099" s="262"/>
      <c r="P1099" s="262"/>
      <c r="Q1099" s="262"/>
      <c r="R1099" s="331"/>
    </row>
    <row r="1100" s="1" customFormat="true" ht="12.75" hidden="false" customHeight="false" outlineLevel="0" collapsed="false">
      <c r="A1100" s="262" t="n">
        <v>10</v>
      </c>
      <c r="B1100" s="332" t="s">
        <v>2816</v>
      </c>
      <c r="C1100" s="332" t="s">
        <v>6005</v>
      </c>
      <c r="D1100" s="332" t="s">
        <v>2817</v>
      </c>
      <c r="E1100" s="262"/>
      <c r="F1100" s="331" t="n">
        <v>0.03</v>
      </c>
      <c r="G1100" s="333" t="n">
        <v>49.5558</v>
      </c>
      <c r="H1100" s="333" t="n">
        <f aca="false">A1100*G1100*(1-H1099/100)</f>
        <v>495.558</v>
      </c>
      <c r="I1100" s="334" t="n">
        <v>35.397</v>
      </c>
      <c r="J1100" s="334" t="n">
        <f aca="false">(A1100*I1100)/J1099*K1099</f>
        <v>333.45</v>
      </c>
      <c r="K1100" s="335" t="n">
        <f aca="false">H1100-J1100</f>
        <v>162.108</v>
      </c>
      <c r="L1100" s="330"/>
      <c r="M1100" s="262"/>
      <c r="N1100" s="262" t="n">
        <v>35.397</v>
      </c>
      <c r="O1100" s="262" t="n">
        <v>0.38</v>
      </c>
      <c r="P1100" s="262" t="n">
        <v>60</v>
      </c>
      <c r="Q1100" s="262" t="n">
        <v>49.5558</v>
      </c>
      <c r="R1100" s="331" t="n">
        <f aca="false">A1100*F1100</f>
        <v>0.3</v>
      </c>
    </row>
    <row r="1101" s="1" customFormat="true" ht="12.75" hidden="false" customHeight="false" outlineLevel="0" collapsed="false">
      <c r="A1101" s="262" t="n">
        <v>10</v>
      </c>
      <c r="B1101" s="332" t="s">
        <v>3038</v>
      </c>
      <c r="C1101" s="332" t="s">
        <v>6005</v>
      </c>
      <c r="D1101" s="332" t="s">
        <v>3039</v>
      </c>
      <c r="E1101" s="262"/>
      <c r="F1101" s="331" t="n">
        <v>0.05</v>
      </c>
      <c r="G1101" s="333" t="n">
        <v>53.4681</v>
      </c>
      <c r="H1101" s="333" t="n">
        <f aca="false">A1101*G1101*(1-H1099/100)</f>
        <v>534.681</v>
      </c>
      <c r="I1101" s="334" t="n">
        <v>38.1915</v>
      </c>
      <c r="J1101" s="334" t="n">
        <f aca="false">(A1101*I1101)/J1099*K1099</f>
        <v>359.775</v>
      </c>
      <c r="K1101" s="335" t="n">
        <f aca="false">H1101-J1101</f>
        <v>174.906</v>
      </c>
      <c r="L1101" s="330"/>
      <c r="M1101" s="262"/>
      <c r="N1101" s="262" t="n">
        <v>38.1915</v>
      </c>
      <c r="O1101" s="262" t="n">
        <v>0.41</v>
      </c>
      <c r="P1101" s="262" t="n">
        <v>70</v>
      </c>
      <c r="Q1101" s="262" t="n">
        <v>53.4681</v>
      </c>
      <c r="R1101" s="331" t="n">
        <f aca="false">A1101*F1101</f>
        <v>0.5</v>
      </c>
    </row>
    <row r="1102" s="1" customFormat="true" ht="12.75" hidden="false" customHeight="false" outlineLevel="0" collapsed="false">
      <c r="A1102" s="262" t="n">
        <v>10</v>
      </c>
      <c r="B1102" s="332" t="s">
        <v>2397</v>
      </c>
      <c r="C1102" s="332" t="s">
        <v>6005</v>
      </c>
      <c r="D1102" s="332" t="s">
        <v>2398</v>
      </c>
      <c r="E1102" s="262"/>
      <c r="F1102" s="331" t="n">
        <v>0.03</v>
      </c>
      <c r="G1102" s="333" t="n">
        <v>65.205</v>
      </c>
      <c r="H1102" s="333" t="n">
        <f aca="false">A1102*G1102*(1-H1099/100)</f>
        <v>652.05</v>
      </c>
      <c r="I1102" s="334" t="n">
        <v>46.575</v>
      </c>
      <c r="J1102" s="334" t="n">
        <f aca="false">(A1102*I1102)/J1099*K1099</f>
        <v>438.75</v>
      </c>
      <c r="K1102" s="335" t="n">
        <f aca="false">H1102-J1102</f>
        <v>213.3</v>
      </c>
      <c r="L1102" s="330"/>
      <c r="M1102" s="262"/>
      <c r="N1102" s="262" t="n">
        <v>46.575</v>
      </c>
      <c r="O1102" s="262" t="n">
        <v>0.5</v>
      </c>
      <c r="P1102" s="262" t="n">
        <v>80</v>
      </c>
      <c r="Q1102" s="262" t="n">
        <v>65.205</v>
      </c>
      <c r="R1102" s="331" t="n">
        <f aca="false">A1102*F1102</f>
        <v>0.3</v>
      </c>
    </row>
    <row r="1103" s="1" customFormat="true" ht="12.75" hidden="false" customHeight="false" outlineLevel="0" collapsed="false">
      <c r="A1103" s="262" t="n">
        <v>20</v>
      </c>
      <c r="B1103" s="332" t="s">
        <v>2399</v>
      </c>
      <c r="C1103" s="332" t="s">
        <v>6005</v>
      </c>
      <c r="D1103" s="332" t="s">
        <v>2400</v>
      </c>
      <c r="E1103" s="262"/>
      <c r="F1103" s="331" t="n">
        <v>0.06</v>
      </c>
      <c r="G1103" s="333" t="n">
        <v>61.2927</v>
      </c>
      <c r="H1103" s="333" t="n">
        <f aca="false">A1103*G1103*(1-H1099/100)</f>
        <v>1225.854</v>
      </c>
      <c r="I1103" s="334" t="n">
        <v>43.7805</v>
      </c>
      <c r="J1103" s="334" t="n">
        <f aca="false">(A1103*I1103)/J1099*K1099</f>
        <v>824.85</v>
      </c>
      <c r="K1103" s="335" t="n">
        <f aca="false">H1103-J1103</f>
        <v>401.004</v>
      </c>
      <c r="L1103" s="330"/>
      <c r="M1103" s="262"/>
      <c r="N1103" s="262" t="n">
        <v>43.7805</v>
      </c>
      <c r="O1103" s="262" t="n">
        <v>0.47</v>
      </c>
      <c r="P1103" s="262" t="n">
        <v>80</v>
      </c>
      <c r="Q1103" s="262" t="n">
        <v>61.2927</v>
      </c>
      <c r="R1103" s="331" t="n">
        <f aca="false">A1103*F1103</f>
        <v>1.2</v>
      </c>
    </row>
    <row r="1104" s="1" customFormat="true" ht="12.75" hidden="false" customHeight="false" outlineLevel="0" collapsed="false">
      <c r="A1104" s="262" t="n">
        <v>5</v>
      </c>
      <c r="B1104" s="332" t="s">
        <v>1663</v>
      </c>
      <c r="C1104" s="332" t="s">
        <v>6005</v>
      </c>
      <c r="D1104" s="332" t="s">
        <v>6010</v>
      </c>
      <c r="E1104" s="262"/>
      <c r="F1104" s="331" t="n">
        <v>0.03</v>
      </c>
      <c r="G1104" s="333" t="n">
        <v>56.0763</v>
      </c>
      <c r="H1104" s="333" t="n">
        <f aca="false">A1104*G1104*(1-H1099/100)</f>
        <v>280.3815</v>
      </c>
      <c r="I1104" s="334" t="n">
        <v>40.0545</v>
      </c>
      <c r="J1104" s="334" t="n">
        <f aca="false">(A1104*I1104)/J1099*K1099</f>
        <v>188.6625</v>
      </c>
      <c r="K1104" s="335" t="n">
        <f aca="false">H1104-J1104</f>
        <v>91.719</v>
      </c>
      <c r="L1104" s="330"/>
      <c r="M1104" s="262"/>
      <c r="N1104" s="262" t="n">
        <v>40.0545</v>
      </c>
      <c r="O1104" s="262" t="n">
        <v>0.43</v>
      </c>
      <c r="P1104" s="262" t="n">
        <v>70</v>
      </c>
      <c r="Q1104" s="262" t="n">
        <v>56.0763</v>
      </c>
      <c r="R1104" s="331" t="n">
        <f aca="false">A1104*F1104</f>
        <v>0.15</v>
      </c>
    </row>
    <row r="1105" s="1" customFormat="true" ht="12.75" hidden="false" customHeight="false" outlineLevel="0" collapsed="false">
      <c r="A1105" s="262" t="n">
        <v>20</v>
      </c>
      <c r="B1105" s="332" t="s">
        <v>2818</v>
      </c>
      <c r="C1105" s="332" t="s">
        <v>6005</v>
      </c>
      <c r="D1105" s="332" t="s">
        <v>2819</v>
      </c>
      <c r="E1105" s="262"/>
      <c r="F1105" s="331" t="n">
        <v>0.06</v>
      </c>
      <c r="G1105" s="333" t="n">
        <v>56.0763</v>
      </c>
      <c r="H1105" s="333" t="n">
        <f aca="false">A1105*G1105*(1-H1099/100)</f>
        <v>1121.526</v>
      </c>
      <c r="I1105" s="334" t="n">
        <v>40.0545</v>
      </c>
      <c r="J1105" s="334" t="n">
        <f aca="false">(A1105*I1105)/J1099*K1099</f>
        <v>754.65</v>
      </c>
      <c r="K1105" s="335" t="n">
        <f aca="false">H1105-J1105</f>
        <v>366.876</v>
      </c>
      <c r="L1105" s="330"/>
      <c r="M1105" s="262"/>
      <c r="N1105" s="262" t="n">
        <v>40.0545</v>
      </c>
      <c r="O1105" s="262" t="n">
        <v>0.43</v>
      </c>
      <c r="P1105" s="262" t="n">
        <v>70</v>
      </c>
      <c r="Q1105" s="262" t="n">
        <v>56.0763</v>
      </c>
      <c r="R1105" s="331" t="n">
        <f aca="false">A1105*F1105</f>
        <v>1.2</v>
      </c>
    </row>
    <row r="1106" s="1" customFormat="true" ht="12.75" hidden="false" customHeight="false" outlineLevel="0" collapsed="false">
      <c r="A1106" s="262" t="n">
        <v>10</v>
      </c>
      <c r="B1106" s="332" t="s">
        <v>1898</v>
      </c>
      <c r="C1106" s="332" t="s">
        <v>6005</v>
      </c>
      <c r="D1106" s="332" t="s">
        <v>1899</v>
      </c>
      <c r="E1106" s="262"/>
      <c r="F1106" s="331" t="n">
        <v>0.04</v>
      </c>
      <c r="G1106" s="333" t="n">
        <v>67.8132</v>
      </c>
      <c r="H1106" s="333" t="n">
        <f aca="false">A1106*G1106*(1-H1099/100)</f>
        <v>678.132</v>
      </c>
      <c r="I1106" s="334" t="n">
        <v>48.438</v>
      </c>
      <c r="J1106" s="334" t="n">
        <f aca="false">(A1106*I1106)/J1099*K1099</f>
        <v>456.3</v>
      </c>
      <c r="K1106" s="335" t="n">
        <f aca="false">H1106-J1106</f>
        <v>221.832</v>
      </c>
      <c r="L1106" s="330"/>
      <c r="M1106" s="262"/>
      <c r="N1106" s="262" t="n">
        <v>48.438</v>
      </c>
      <c r="O1106" s="262" t="n">
        <v>0.52</v>
      </c>
      <c r="P1106" s="262" t="n">
        <v>80</v>
      </c>
      <c r="Q1106" s="262" t="n">
        <v>67.8132</v>
      </c>
      <c r="R1106" s="331" t="n">
        <f aca="false">A1106*F1106</f>
        <v>0.4</v>
      </c>
    </row>
    <row r="1107" s="1" customFormat="true" ht="12.75" hidden="false" customHeight="false" outlineLevel="0" collapsed="false">
      <c r="A1107" s="262" t="n">
        <v>10</v>
      </c>
      <c r="B1107" s="332" t="s">
        <v>3428</v>
      </c>
      <c r="C1107" s="332" t="s">
        <v>6005</v>
      </c>
      <c r="D1107" s="332" t="s">
        <v>3429</v>
      </c>
      <c r="E1107" s="262"/>
      <c r="F1107" s="331" t="n">
        <v>0.04</v>
      </c>
      <c r="G1107" s="333" t="n">
        <v>71.7255</v>
      </c>
      <c r="H1107" s="333" t="n">
        <f aca="false">A1107*G1107*(1-H1099/100)</f>
        <v>717.255</v>
      </c>
      <c r="I1107" s="334" t="n">
        <v>51.2325</v>
      </c>
      <c r="J1107" s="334" t="n">
        <f aca="false">(A1107*I1107)/J1099*K1099</f>
        <v>482.625</v>
      </c>
      <c r="K1107" s="335" t="n">
        <f aca="false">H1107-J1107</f>
        <v>234.63</v>
      </c>
      <c r="L1107" s="330"/>
      <c r="M1107" s="262"/>
      <c r="N1107" s="262" t="n">
        <v>51.2325</v>
      </c>
      <c r="O1107" s="262" t="n">
        <v>0.55</v>
      </c>
      <c r="P1107" s="262" t="n">
        <v>90</v>
      </c>
      <c r="Q1107" s="262" t="n">
        <v>71.7255</v>
      </c>
      <c r="R1107" s="331" t="n">
        <f aca="false">A1107*F1107</f>
        <v>0.4</v>
      </c>
    </row>
    <row r="1108" s="1" customFormat="true" ht="12.75" hidden="false" customHeight="false" outlineLevel="0" collapsed="false">
      <c r="A1108" s="262" t="n">
        <v>10</v>
      </c>
      <c r="B1108" s="332" t="s">
        <v>1930</v>
      </c>
      <c r="C1108" s="332" t="s">
        <v>1931</v>
      </c>
      <c r="D1108" s="332" t="s">
        <v>1932</v>
      </c>
      <c r="E1108" s="262"/>
      <c r="F1108" s="331" t="n">
        <v>0.05</v>
      </c>
      <c r="G1108" s="333" t="n">
        <v>89.9829</v>
      </c>
      <c r="H1108" s="333" t="n">
        <f aca="false">A1108*G1108*(1-H1099/100)</f>
        <v>899.829</v>
      </c>
      <c r="I1108" s="334" t="n">
        <v>64.2735</v>
      </c>
      <c r="J1108" s="334" t="n">
        <f aca="false">(A1108*I1108)/J1099*K1099</f>
        <v>605.475</v>
      </c>
      <c r="K1108" s="335" t="n">
        <f aca="false">H1108-J1108</f>
        <v>294.354</v>
      </c>
      <c r="L1108" s="330"/>
      <c r="M1108" s="262"/>
      <c r="N1108" s="262" t="n">
        <v>64.2735</v>
      </c>
      <c r="O1108" s="262" t="n">
        <v>0.69</v>
      </c>
      <c r="P1108" s="262" t="n">
        <v>110</v>
      </c>
      <c r="Q1108" s="262" t="n">
        <v>89.9829</v>
      </c>
      <c r="R1108" s="331" t="n">
        <f aca="false">A1108*F1108</f>
        <v>0.5</v>
      </c>
    </row>
    <row r="1109" s="1" customFormat="true" ht="12.75" hidden="false" customHeight="false" outlineLevel="0" collapsed="false">
      <c r="A1109" s="262" t="n">
        <v>10</v>
      </c>
      <c r="B1109" s="332" t="s">
        <v>1933</v>
      </c>
      <c r="C1109" s="332" t="s">
        <v>1931</v>
      </c>
      <c r="D1109" s="332" t="s">
        <v>1934</v>
      </c>
      <c r="E1109" s="262"/>
      <c r="F1109" s="331" t="n">
        <v>0.07</v>
      </c>
      <c r="G1109" s="333" t="n">
        <v>106.8896</v>
      </c>
      <c r="H1109" s="333" t="n">
        <f aca="false">A1109*G1109*(1-H1099/100)</f>
        <v>1068.896</v>
      </c>
      <c r="I1109" s="334" t="n">
        <v>79.1775</v>
      </c>
      <c r="J1109" s="334" t="n">
        <f aca="false">(A1109*I1109)/J1099*K1099</f>
        <v>745.875</v>
      </c>
      <c r="K1109" s="335" t="n">
        <f aca="false">H1109-J1109</f>
        <v>323.021</v>
      </c>
      <c r="L1109" s="330"/>
      <c r="M1109" s="262"/>
      <c r="N1109" s="262" t="n">
        <v>79.1775</v>
      </c>
      <c r="O1109" s="262" t="n">
        <v>0.85</v>
      </c>
      <c r="P1109" s="262" t="n">
        <v>130</v>
      </c>
      <c r="Q1109" s="262" t="n">
        <v>106.8896</v>
      </c>
      <c r="R1109" s="331" t="n">
        <f aca="false">A1109*F1109</f>
        <v>0.7</v>
      </c>
    </row>
    <row r="1110" s="1" customFormat="true" ht="12.75" hidden="false" customHeight="false" outlineLevel="0" collapsed="false">
      <c r="A1110" s="262" t="n">
        <v>24</v>
      </c>
      <c r="B1110" s="332" t="s">
        <v>6399</v>
      </c>
      <c r="C1110" s="332" t="s">
        <v>6632</v>
      </c>
      <c r="D1110" s="332" t="s">
        <v>6633</v>
      </c>
      <c r="E1110" s="262"/>
      <c r="F1110" s="331" t="n">
        <v>0.4</v>
      </c>
      <c r="G1110" s="333" t="n">
        <v>214</v>
      </c>
      <c r="H1110" s="333" t="n">
        <f aca="false">A1110*G1110*(1-H1099/100)</f>
        <v>5136</v>
      </c>
      <c r="I1110" s="334" t="n">
        <v>158.355</v>
      </c>
      <c r="J1110" s="334" t="n">
        <f aca="false">(A1110*I1110)/J1099*K1099</f>
        <v>3580.2</v>
      </c>
      <c r="K1110" s="335" t="n">
        <f aca="false">H1110-J1110</f>
        <v>1555.8</v>
      </c>
      <c r="L1110" s="330"/>
      <c r="M1110" s="262"/>
      <c r="N1110" s="262" t="n">
        <v>158.355</v>
      </c>
      <c r="O1110" s="262" t="n">
        <v>1.7</v>
      </c>
      <c r="P1110" s="262" t="n">
        <v>300</v>
      </c>
      <c r="Q1110" s="262" t="n">
        <v>214</v>
      </c>
      <c r="R1110" s="331" t="n">
        <f aca="false">A1110*F1110</f>
        <v>9.6</v>
      </c>
    </row>
    <row r="1111" s="1" customFormat="true" ht="12.75" hidden="false" customHeight="false" outlineLevel="0" collapsed="false">
      <c r="A1111" s="262" t="n">
        <v>6</v>
      </c>
      <c r="B1111" s="332" t="s">
        <v>6634</v>
      </c>
      <c r="C1111" s="332" t="s">
        <v>6635</v>
      </c>
      <c r="D1111" s="332" t="s">
        <v>6436</v>
      </c>
      <c r="E1111" s="262"/>
      <c r="F1111" s="331" t="n">
        <v>1.84</v>
      </c>
      <c r="G1111" s="333" t="n">
        <v>680.9265</v>
      </c>
      <c r="H1111" s="333" t="n">
        <f aca="false">A1111*G1111*(1-H1099/100)</f>
        <v>4085.559</v>
      </c>
      <c r="I1111" s="334" t="n">
        <v>504.39</v>
      </c>
      <c r="J1111" s="334" t="n">
        <f aca="false">(A1111*I1111)/J1099*K1099</f>
        <v>2850.9</v>
      </c>
      <c r="K1111" s="335" t="n">
        <f aca="false">H1111-J1111</f>
        <v>1234.659</v>
      </c>
      <c r="L1111" s="330"/>
      <c r="M1111" s="262"/>
      <c r="N1111" s="262" t="n">
        <v>504.39</v>
      </c>
      <c r="O1111" s="262" t="n">
        <v>4.3</v>
      </c>
      <c r="P1111" s="262" t="n">
        <v>960</v>
      </c>
      <c r="Q1111" s="262" t="n">
        <v>680.9265</v>
      </c>
      <c r="R1111" s="331" t="n">
        <f aca="false">A1111*F1111</f>
        <v>11.04</v>
      </c>
    </row>
    <row r="1112" s="1" customFormat="true" ht="12.75" hidden="false" customHeight="false" outlineLevel="0" collapsed="false">
      <c r="A1112" s="262" t="n">
        <v>2</v>
      </c>
      <c r="B1112" s="332" t="s">
        <v>6636</v>
      </c>
      <c r="C1112" s="332" t="s">
        <v>4447</v>
      </c>
      <c r="D1112" s="332" t="s">
        <v>6637</v>
      </c>
      <c r="E1112" s="262"/>
      <c r="F1112" s="331" t="n">
        <v>5.23</v>
      </c>
      <c r="G1112" s="333" t="n">
        <v>1579</v>
      </c>
      <c r="H1112" s="333" t="n">
        <f aca="false">A1112*G1112*(1-H1099/100)</f>
        <v>3158</v>
      </c>
      <c r="I1112" s="334" t="n">
        <v>1169.964</v>
      </c>
      <c r="J1112" s="334" t="n">
        <f aca="false">(A1112*I1112)/J1099*K1099</f>
        <v>2204.28</v>
      </c>
      <c r="K1112" s="335" t="n">
        <f aca="false">H1112-J1112</f>
        <v>953.72</v>
      </c>
      <c r="L1112" s="330"/>
      <c r="M1112" s="262"/>
      <c r="N1112" s="262" t="n">
        <v>1169.964</v>
      </c>
      <c r="O1112" s="262" t="n">
        <v>12.56</v>
      </c>
      <c r="P1112" s="262" t="n">
        <v>2110</v>
      </c>
      <c r="Q1112" s="262" t="n">
        <v>1579</v>
      </c>
      <c r="R1112" s="331" t="n">
        <f aca="false">A1112*F1112</f>
        <v>10.46</v>
      </c>
    </row>
    <row r="1113" s="1" customFormat="true" ht="12.75" hidden="false" customHeight="false" outlineLevel="0" collapsed="false">
      <c r="A1113" s="262" t="n">
        <v>12</v>
      </c>
      <c r="B1113" s="332" t="s">
        <v>4968</v>
      </c>
      <c r="C1113" s="332" t="s">
        <v>3234</v>
      </c>
      <c r="D1113" s="332" t="s">
        <v>6613</v>
      </c>
      <c r="E1113" s="262"/>
      <c r="F1113" s="331" t="n">
        <v>0.6</v>
      </c>
      <c r="G1113" s="333" t="n">
        <v>465</v>
      </c>
      <c r="H1113" s="333" t="n">
        <f aca="false">A1113*G1113*(1-H1099/100)</f>
        <v>5580</v>
      </c>
      <c r="I1113" s="334" t="n">
        <v>344.655</v>
      </c>
      <c r="J1113" s="334" t="n">
        <f aca="false">(A1113*I1113)/J1099*K1099</f>
        <v>3896.1</v>
      </c>
      <c r="K1113" s="335" t="n">
        <f aca="false">H1113-J1113</f>
        <v>1683.9</v>
      </c>
      <c r="L1113" s="330"/>
      <c r="M1113" s="262"/>
      <c r="N1113" s="262" t="n">
        <v>344.655</v>
      </c>
      <c r="O1113" s="262" t="n">
        <v>3.7</v>
      </c>
      <c r="P1113" s="262" t="n">
        <v>620</v>
      </c>
      <c r="Q1113" s="262" t="n">
        <v>465</v>
      </c>
      <c r="R1113" s="331" t="n">
        <f aca="false">A1113*F1113</f>
        <v>7.2</v>
      </c>
    </row>
    <row r="1114" s="1" customFormat="true" ht="12.75" hidden="false" customHeight="false" outlineLevel="0" collapsed="false">
      <c r="A1114" s="262" t="n">
        <v>2</v>
      </c>
      <c r="B1114" s="332" t="s">
        <v>6072</v>
      </c>
      <c r="C1114" s="332" t="s">
        <v>2295</v>
      </c>
      <c r="D1114" s="332" t="s">
        <v>6073</v>
      </c>
      <c r="E1114" s="262"/>
      <c r="F1114" s="331" t="n">
        <v>1.31</v>
      </c>
      <c r="G1114" s="333" t="n">
        <v>742</v>
      </c>
      <c r="H1114" s="333" t="n">
        <f aca="false">A1114*G1114*(1-H1099/100)</f>
        <v>1484</v>
      </c>
      <c r="I1114" s="334" t="n">
        <v>549.585</v>
      </c>
      <c r="J1114" s="334" t="n">
        <f aca="false">(A1114*I1114)/J1099*K1099</f>
        <v>1035.45</v>
      </c>
      <c r="K1114" s="335" t="n">
        <f aca="false">H1114-J1114</f>
        <v>448.55</v>
      </c>
      <c r="L1114" s="330"/>
      <c r="M1114" s="262"/>
      <c r="N1114" s="262" t="n">
        <v>549.585</v>
      </c>
      <c r="O1114" s="262" t="n">
        <v>5.9</v>
      </c>
      <c r="P1114" s="262" t="n">
        <v>990</v>
      </c>
      <c r="Q1114" s="262" t="n">
        <v>742</v>
      </c>
      <c r="R1114" s="331" t="n">
        <f aca="false">A1114*F1114</f>
        <v>2.62</v>
      </c>
    </row>
    <row r="1115" s="1" customFormat="true" ht="12.75" hidden="false" customHeight="false" outlineLevel="0" collapsed="false">
      <c r="A1115" s="262" t="n">
        <v>2</v>
      </c>
      <c r="B1115" s="332" t="s">
        <v>5152</v>
      </c>
      <c r="C1115" s="332" t="s">
        <v>2295</v>
      </c>
      <c r="D1115" s="332" t="s">
        <v>5153</v>
      </c>
      <c r="E1115" s="262"/>
      <c r="F1115" s="331" t="n">
        <v>1.6006</v>
      </c>
      <c r="G1115" s="333" t="n">
        <v>782</v>
      </c>
      <c r="H1115" s="333" t="n">
        <f aca="false">A1115*G1115*(1-H1099/100)</f>
        <v>1564</v>
      </c>
      <c r="I1115" s="334" t="n">
        <v>558.9</v>
      </c>
      <c r="J1115" s="334" t="n">
        <f aca="false">(A1115*I1115)/J1099*K1099</f>
        <v>1053</v>
      </c>
      <c r="K1115" s="335" t="n">
        <f aca="false">H1115-J1115</f>
        <v>511</v>
      </c>
      <c r="L1115" s="330"/>
      <c r="M1115" s="262"/>
      <c r="N1115" s="262" t="n">
        <v>558.9</v>
      </c>
      <c r="O1115" s="262" t="n">
        <v>6</v>
      </c>
      <c r="P1115" s="262" t="n">
        <v>1010</v>
      </c>
      <c r="Q1115" s="262" t="n">
        <v>782</v>
      </c>
      <c r="R1115" s="331" t="n">
        <f aca="false">A1115*F1115</f>
        <v>3.2012</v>
      </c>
    </row>
    <row r="1116" s="1" customFormat="true" ht="12.75" hidden="false" customHeight="false" outlineLevel="0" collapsed="false">
      <c r="A1116" s="262" t="n">
        <v>2</v>
      </c>
      <c r="B1116" s="332" t="s">
        <v>5339</v>
      </c>
      <c r="C1116" s="332" t="s">
        <v>1806</v>
      </c>
      <c r="D1116" s="332" t="s">
        <v>5340</v>
      </c>
      <c r="E1116" s="262"/>
      <c r="F1116" s="331" t="n">
        <v>1.46</v>
      </c>
      <c r="G1116" s="333" t="n">
        <v>732</v>
      </c>
      <c r="H1116" s="333" t="n">
        <f aca="false">A1116*G1116*(1-H1099/100)</f>
        <v>1464</v>
      </c>
      <c r="I1116" s="334" t="n">
        <v>542.133</v>
      </c>
      <c r="J1116" s="334" t="n">
        <f aca="false">(A1116*I1116)/J1099*K1099</f>
        <v>1021.41</v>
      </c>
      <c r="K1116" s="335" t="n">
        <f aca="false">H1116-J1116</f>
        <v>442.59</v>
      </c>
      <c r="L1116" s="330"/>
      <c r="M1116" s="262"/>
      <c r="N1116" s="262" t="n">
        <v>542.133</v>
      </c>
      <c r="O1116" s="262" t="n">
        <v>5.82</v>
      </c>
      <c r="P1116" s="262" t="n">
        <v>980</v>
      </c>
      <c r="Q1116" s="262" t="n">
        <v>732</v>
      </c>
      <c r="R1116" s="331" t="n">
        <f aca="false">A1116*F1116</f>
        <v>2.92</v>
      </c>
    </row>
    <row r="1117" s="1" customFormat="true" ht="12.75" hidden="false" customHeight="false" outlineLevel="0" collapsed="false">
      <c r="A1117" s="262" t="n">
        <v>12</v>
      </c>
      <c r="B1117" s="332" t="s">
        <v>3230</v>
      </c>
      <c r="C1117" s="332" t="s">
        <v>3231</v>
      </c>
      <c r="D1117" s="332" t="s">
        <v>6638</v>
      </c>
      <c r="E1117" s="262"/>
      <c r="F1117" s="331" t="n">
        <v>0.75</v>
      </c>
      <c r="G1117" s="333" t="n">
        <v>629</v>
      </c>
      <c r="H1117" s="333" t="n">
        <f aca="false">A1117*G1117*(1-H1099/100)</f>
        <v>7548</v>
      </c>
      <c r="I1117" s="334" t="n">
        <v>465.75</v>
      </c>
      <c r="J1117" s="334" t="n">
        <f aca="false">(A1117*I1117)/J1099*K1099</f>
        <v>5265</v>
      </c>
      <c r="K1117" s="335" t="n">
        <f aca="false">H1117-J1117</f>
        <v>2283</v>
      </c>
      <c r="L1117" s="330"/>
      <c r="M1117" s="262"/>
      <c r="N1117" s="262" t="n">
        <v>465.75</v>
      </c>
      <c r="O1117" s="262" t="n">
        <v>5</v>
      </c>
      <c r="P1117" s="262" t="n">
        <v>880</v>
      </c>
      <c r="Q1117" s="262" t="n">
        <v>629</v>
      </c>
      <c r="R1117" s="331" t="n">
        <f aca="false">A1117*F1117</f>
        <v>9</v>
      </c>
    </row>
    <row r="1118" s="1" customFormat="true" ht="12.75" hidden="false" customHeight="false" outlineLevel="0" collapsed="false">
      <c r="A1118" s="262" t="n">
        <v>14</v>
      </c>
      <c r="B1118" s="332" t="s">
        <v>2975</v>
      </c>
      <c r="C1118" s="332" t="s">
        <v>2360</v>
      </c>
      <c r="D1118" s="332" t="s">
        <v>6437</v>
      </c>
      <c r="E1118" s="262"/>
      <c r="F1118" s="331" t="n">
        <v>0.54</v>
      </c>
      <c r="G1118" s="333" t="n">
        <v>264</v>
      </c>
      <c r="H1118" s="333" t="n">
        <f aca="false">A1118*G1118*(1-H1099/100)</f>
        <v>3696</v>
      </c>
      <c r="I1118" s="334" t="n">
        <v>195.615</v>
      </c>
      <c r="J1118" s="334" t="n">
        <f aca="false">(A1118*I1118)/J1099*K1099</f>
        <v>2579.85</v>
      </c>
      <c r="K1118" s="335" t="n">
        <f aca="false">H1118-J1118</f>
        <v>1116.15</v>
      </c>
      <c r="L1118" s="330"/>
      <c r="M1118" s="262"/>
      <c r="N1118" s="262" t="n">
        <v>195.615</v>
      </c>
      <c r="O1118" s="262" t="n">
        <v>2.1</v>
      </c>
      <c r="P1118" s="262" t="n">
        <v>391.23</v>
      </c>
      <c r="Q1118" s="262" t="n">
        <v>264</v>
      </c>
      <c r="R1118" s="331" t="n">
        <f aca="false">A1118*F1118</f>
        <v>7.56</v>
      </c>
    </row>
    <row r="1119" s="1" customFormat="true" ht="12.75" hidden="false" customHeight="false" outlineLevel="0" collapsed="false">
      <c r="A1119" s="262" t="n">
        <v>6</v>
      </c>
      <c r="B1119" s="332" t="s">
        <v>4038</v>
      </c>
      <c r="C1119" s="332" t="s">
        <v>1910</v>
      </c>
      <c r="D1119" s="332" t="s">
        <v>4039</v>
      </c>
      <c r="E1119" s="262"/>
      <c r="F1119" s="331" t="n">
        <v>0.53</v>
      </c>
      <c r="G1119" s="333" t="n">
        <v>201</v>
      </c>
      <c r="H1119" s="333" t="n">
        <f aca="false">A1119*G1119*(1-H1099/100)</f>
        <v>1206</v>
      </c>
      <c r="I1119" s="334" t="n">
        <v>149.04</v>
      </c>
      <c r="J1119" s="334" t="n">
        <f aca="false">(A1119*I1119)/J1099*K1099</f>
        <v>842.4</v>
      </c>
      <c r="K1119" s="335" t="n">
        <f aca="false">H1119-J1119</f>
        <v>363.6</v>
      </c>
      <c r="L1119" s="330"/>
      <c r="M1119" s="262"/>
      <c r="N1119" s="262" t="n">
        <v>149.04</v>
      </c>
      <c r="O1119" s="262" t="n">
        <v>1.6</v>
      </c>
      <c r="P1119" s="262" t="n">
        <v>298.08</v>
      </c>
      <c r="Q1119" s="262" t="n">
        <v>201</v>
      </c>
      <c r="R1119" s="331" t="n">
        <f aca="false">A1119*F1119</f>
        <v>3.18</v>
      </c>
    </row>
    <row r="1120" s="1" customFormat="true" ht="12.75" hidden="false" customHeight="false" outlineLevel="0" collapsed="false">
      <c r="A1120" s="262" t="n">
        <v>4</v>
      </c>
      <c r="B1120" s="332" t="s">
        <v>4302</v>
      </c>
      <c r="C1120" s="332" t="s">
        <v>1556</v>
      </c>
      <c r="D1120" s="332" t="s">
        <v>6639</v>
      </c>
      <c r="E1120" s="262"/>
      <c r="F1120" s="331" t="n">
        <v>1.72</v>
      </c>
      <c r="G1120" s="333" t="n">
        <v>702</v>
      </c>
      <c r="H1120" s="333" t="n">
        <f aca="false">A1120*G1120*(1-H1099/100)</f>
        <v>2808</v>
      </c>
      <c r="I1120" s="334" t="n">
        <v>540.27</v>
      </c>
      <c r="J1120" s="334" t="n">
        <f aca="false">(A1120*I1120)/J1099*K1099</f>
        <v>2035.8</v>
      </c>
      <c r="K1120" s="335" t="n">
        <f aca="false">H1120-J1120</f>
        <v>772.2</v>
      </c>
      <c r="L1120" s="330"/>
      <c r="M1120" s="262"/>
      <c r="N1120" s="262" t="n">
        <v>540.27</v>
      </c>
      <c r="O1120" s="262" t="n">
        <v>5.8</v>
      </c>
      <c r="P1120" s="262" t="n">
        <v>1080.54</v>
      </c>
      <c r="Q1120" s="262" t="n">
        <v>702</v>
      </c>
      <c r="R1120" s="331" t="n">
        <f aca="false">A1120*F1120</f>
        <v>6.88</v>
      </c>
    </row>
    <row r="1121" s="1" customFormat="true" ht="12.75" hidden="false" customHeight="false" outlineLevel="0" collapsed="false">
      <c r="A1121" s="262" t="n">
        <v>10</v>
      </c>
      <c r="B1121" s="332" t="s">
        <v>6640</v>
      </c>
      <c r="C1121" s="332" t="s">
        <v>2077</v>
      </c>
      <c r="D1121" s="332" t="s">
        <v>6641</v>
      </c>
      <c r="E1121" s="262"/>
      <c r="F1121" s="331"/>
      <c r="G1121" s="333" t="n">
        <v>376</v>
      </c>
      <c r="H1121" s="333" t="n">
        <f aca="false">A1121*G1121*(1-H1099/100)</f>
        <v>3760</v>
      </c>
      <c r="I1121" s="334" t="n">
        <v>289.11</v>
      </c>
      <c r="J1121" s="334" t="n">
        <f aca="false">(A1121*I1121)/J1099*K1099</f>
        <v>2723.5</v>
      </c>
      <c r="K1121" s="335" t="n">
        <f aca="false">H1121-J1121</f>
        <v>1036.5</v>
      </c>
      <c r="L1121" s="330"/>
      <c r="M1121" s="262"/>
      <c r="N1121" s="262" t="n">
        <v>289.11</v>
      </c>
      <c r="O1121" s="262" t="n">
        <v>4.19</v>
      </c>
      <c r="P1121" s="262" t="n">
        <v>491.487</v>
      </c>
      <c r="Q1121" s="262" t="n">
        <v>376</v>
      </c>
      <c r="R1121" s="331" t="n">
        <f aca="false">A1121*F1121</f>
        <v>0</v>
      </c>
    </row>
    <row r="1122" s="1" customFormat="true" ht="12.75" hidden="false" customHeight="false" outlineLevel="0" collapsed="false">
      <c r="A1122" s="262" t="n">
        <v>12</v>
      </c>
      <c r="B1122" s="332" t="s">
        <v>2571</v>
      </c>
      <c r="C1122" s="332" t="s">
        <v>2360</v>
      </c>
      <c r="D1122" s="332" t="s">
        <v>6642</v>
      </c>
      <c r="E1122" s="262"/>
      <c r="F1122" s="331" t="n">
        <v>0.68</v>
      </c>
      <c r="G1122" s="333" t="n">
        <v>303</v>
      </c>
      <c r="H1122" s="333" t="n">
        <f aca="false">A1122*G1122*(1-H1099/100)</f>
        <v>3636</v>
      </c>
      <c r="I1122" s="334" t="n">
        <v>232.875</v>
      </c>
      <c r="J1122" s="334" t="n">
        <f aca="false">(A1122*I1122)/J1099*K1099</f>
        <v>2632.5</v>
      </c>
      <c r="K1122" s="335" t="n">
        <f aca="false">H1122-J1122</f>
        <v>1003.5</v>
      </c>
      <c r="L1122" s="330"/>
      <c r="M1122" s="262"/>
      <c r="N1122" s="262" t="n">
        <v>232.875</v>
      </c>
      <c r="O1122" s="262" t="n">
        <v>2.5</v>
      </c>
      <c r="P1122" s="262" t="n">
        <v>465.75</v>
      </c>
      <c r="Q1122" s="262" t="n">
        <v>303</v>
      </c>
      <c r="R1122" s="331" t="n">
        <f aca="false">A1122*F1122</f>
        <v>8.16</v>
      </c>
    </row>
    <row r="1123" s="1" customFormat="true" ht="12.75" hidden="false" customHeight="false" outlineLevel="0" collapsed="false">
      <c r="A1123" s="262" t="n">
        <v>6</v>
      </c>
      <c r="B1123" s="332" t="s">
        <v>6115</v>
      </c>
      <c r="C1123" s="332" t="s">
        <v>2360</v>
      </c>
      <c r="D1123" s="332" t="s">
        <v>2361</v>
      </c>
      <c r="E1123" s="262"/>
      <c r="F1123" s="331"/>
      <c r="G1123" s="333" t="n">
        <v>314</v>
      </c>
      <c r="H1123" s="333" t="n">
        <f aca="false">A1123*G1123*(1-H1099/100)</f>
        <v>1884</v>
      </c>
      <c r="I1123" s="334" t="n">
        <v>232.875</v>
      </c>
      <c r="J1123" s="334" t="n">
        <f aca="false">(A1123*I1123)/J1099*K1099</f>
        <v>1316.25</v>
      </c>
      <c r="K1123" s="335" t="n">
        <f aca="false">H1123-J1123</f>
        <v>567.75</v>
      </c>
      <c r="L1123" s="330"/>
      <c r="M1123" s="262"/>
      <c r="N1123" s="262" t="n">
        <v>232.875</v>
      </c>
      <c r="O1123" s="262" t="n">
        <v>2.5</v>
      </c>
      <c r="P1123" s="262" t="n">
        <v>465.75</v>
      </c>
      <c r="Q1123" s="262" t="n">
        <v>314</v>
      </c>
      <c r="R1123" s="331" t="n">
        <f aca="false">A1123*F1123</f>
        <v>0</v>
      </c>
    </row>
    <row r="1124" s="1" customFormat="true" ht="12.75" hidden="false" customHeight="false" outlineLevel="0" collapsed="false">
      <c r="A1124" s="262" t="n">
        <v>10</v>
      </c>
      <c r="B1124" s="332" t="s">
        <v>5641</v>
      </c>
      <c r="C1124" s="332" t="s">
        <v>2077</v>
      </c>
      <c r="D1124" s="332" t="s">
        <v>6441</v>
      </c>
      <c r="E1124" s="262"/>
      <c r="F1124" s="331"/>
      <c r="G1124" s="333" t="n">
        <v>226</v>
      </c>
      <c r="H1124" s="333" t="n">
        <f aca="false">A1124*G1124*(1-H1099/100)</f>
        <v>2260</v>
      </c>
      <c r="I1124" s="334" t="n">
        <v>167.67</v>
      </c>
      <c r="J1124" s="334" t="n">
        <f aca="false">(A1124*I1124)/J1099*K1099</f>
        <v>1579.5</v>
      </c>
      <c r="K1124" s="335" t="n">
        <f aca="false">H1124-J1124</f>
        <v>680.5</v>
      </c>
      <c r="L1124" s="330"/>
      <c r="M1124" s="262"/>
      <c r="N1124" s="262" t="n">
        <v>167.67</v>
      </c>
      <c r="O1124" s="262" t="n">
        <v>1.8</v>
      </c>
      <c r="P1124" s="262" t="n">
        <v>335.34</v>
      </c>
      <c r="Q1124" s="262" t="n">
        <v>226</v>
      </c>
      <c r="R1124" s="331" t="n">
        <f aca="false">A1124*F1124</f>
        <v>0</v>
      </c>
    </row>
    <row r="1125" s="1" customFormat="true" ht="12.75" hidden="false" customHeight="false" outlineLevel="0" collapsed="false">
      <c r="A1125" s="262" t="n">
        <v>12</v>
      </c>
      <c r="B1125" s="332" t="s">
        <v>3728</v>
      </c>
      <c r="C1125" s="332" t="s">
        <v>1562</v>
      </c>
      <c r="D1125" s="332" t="s">
        <v>6536</v>
      </c>
      <c r="E1125" s="262"/>
      <c r="F1125" s="331" t="n">
        <v>0.3</v>
      </c>
      <c r="G1125" s="333" t="n">
        <v>279</v>
      </c>
      <c r="H1125" s="333" t="n">
        <f aca="false">A1125*G1125*(1-H1099/100)</f>
        <v>3348</v>
      </c>
      <c r="I1125" s="334" t="n">
        <v>214.245</v>
      </c>
      <c r="J1125" s="334" t="n">
        <f aca="false">(A1125*I1125)/J1099*K1099</f>
        <v>2421.9</v>
      </c>
      <c r="K1125" s="335" t="n">
        <f aca="false">H1125-J1125</f>
        <v>926.1</v>
      </c>
      <c r="L1125" s="330"/>
      <c r="M1125" s="262"/>
      <c r="N1125" s="262" t="n">
        <v>214.245</v>
      </c>
      <c r="O1125" s="262" t="n">
        <v>2.3</v>
      </c>
      <c r="P1125" s="262" t="n">
        <v>428.49</v>
      </c>
      <c r="Q1125" s="262" t="n">
        <v>279</v>
      </c>
      <c r="R1125" s="331" t="n">
        <f aca="false">A1125*F1125</f>
        <v>3.6</v>
      </c>
    </row>
    <row r="1126" s="1" customFormat="true" ht="12.75" hidden="false" customHeight="false" outlineLevel="0" collapsed="false">
      <c r="A1126" s="262" t="n">
        <v>2</v>
      </c>
      <c r="B1126" s="332" t="s">
        <v>6643</v>
      </c>
      <c r="C1126" s="332" t="s">
        <v>2628</v>
      </c>
      <c r="D1126" s="332" t="s">
        <v>6644</v>
      </c>
      <c r="E1126" s="262"/>
      <c r="F1126" s="331"/>
      <c r="G1126" s="333" t="n">
        <v>810</v>
      </c>
      <c r="H1126" s="333" t="n">
        <f aca="false">A1126*G1126*(1-H1099/100)</f>
        <v>1620</v>
      </c>
      <c r="I1126" s="334" t="n">
        <v>600.3</v>
      </c>
      <c r="J1126" s="334" t="n">
        <f aca="false">(A1126*I1126)/J1099*K1099</f>
        <v>1131</v>
      </c>
      <c r="K1126" s="335" t="n">
        <f aca="false">H1126-J1126</f>
        <v>489</v>
      </c>
      <c r="L1126" s="330"/>
      <c r="M1126" s="262"/>
      <c r="N1126" s="262" t="n">
        <v>600.3</v>
      </c>
      <c r="O1126" s="262" t="n">
        <v>6</v>
      </c>
      <c r="P1126" s="262" t="n">
        <v>1080</v>
      </c>
      <c r="Q1126" s="262" t="n">
        <v>810</v>
      </c>
      <c r="R1126" s="331" t="n">
        <f aca="false">A1126*F1126</f>
        <v>0</v>
      </c>
    </row>
    <row r="1127" s="1" customFormat="true" ht="12.75" hidden="false" customHeight="false" outlineLevel="0" collapsed="false">
      <c r="A1127" s="262" t="n">
        <v>2</v>
      </c>
      <c r="B1127" s="332" t="s">
        <v>6645</v>
      </c>
      <c r="C1127" s="332" t="s">
        <v>6646</v>
      </c>
      <c r="D1127" s="332" t="s">
        <v>6647</v>
      </c>
      <c r="E1127" s="262"/>
      <c r="F1127" s="331" t="n">
        <v>0.81</v>
      </c>
      <c r="G1127" s="333" t="n">
        <v>605</v>
      </c>
      <c r="H1127" s="333" t="n">
        <f aca="false">A1127*G1127*(1-H1099/100)</f>
        <v>1210</v>
      </c>
      <c r="I1127" s="334" t="n">
        <v>465.75</v>
      </c>
      <c r="J1127" s="334" t="n">
        <f aca="false">(A1127*I1127)/J1099*K1099</f>
        <v>877.5</v>
      </c>
      <c r="K1127" s="335" t="n">
        <f aca="false">H1127-J1127</f>
        <v>332.5</v>
      </c>
      <c r="L1127" s="330"/>
      <c r="M1127" s="262"/>
      <c r="N1127" s="262" t="n">
        <v>465.75</v>
      </c>
      <c r="O1127" s="262" t="n">
        <v>5</v>
      </c>
      <c r="P1127" s="262" t="n">
        <v>840</v>
      </c>
      <c r="Q1127" s="262" t="n">
        <v>605</v>
      </c>
      <c r="R1127" s="331" t="n">
        <f aca="false">A1127*F1127</f>
        <v>1.62</v>
      </c>
    </row>
    <row r="1128" s="1" customFormat="true" ht="12.75" hidden="false" customHeight="false" outlineLevel="0" collapsed="false">
      <c r="A1128" s="262" t="n">
        <v>6</v>
      </c>
      <c r="B1128" s="332" t="s">
        <v>6648</v>
      </c>
      <c r="C1128" s="332" t="s">
        <v>2628</v>
      </c>
      <c r="D1128" s="332" t="s">
        <v>6649</v>
      </c>
      <c r="E1128" s="262"/>
      <c r="F1128" s="331"/>
      <c r="G1128" s="333" t="n">
        <v>569</v>
      </c>
      <c r="H1128" s="333" t="n">
        <f aca="false">A1128*G1128*(1-H1099/100)</f>
        <v>3414</v>
      </c>
      <c r="I1128" s="334" t="n">
        <v>437.805</v>
      </c>
      <c r="J1128" s="334" t="n">
        <f aca="false">(A1128*I1128)/J1099*K1099</f>
        <v>2474.55</v>
      </c>
      <c r="K1128" s="335" t="n">
        <f aca="false">H1128-J1128</f>
        <v>939.45</v>
      </c>
      <c r="L1128" s="330"/>
      <c r="M1128" s="262"/>
      <c r="N1128" s="262" t="n">
        <v>437.805</v>
      </c>
      <c r="O1128" s="262" t="n">
        <v>4.7</v>
      </c>
      <c r="P1128" s="262" t="n">
        <v>790</v>
      </c>
      <c r="Q1128" s="262" t="n">
        <v>569</v>
      </c>
      <c r="R1128" s="331" t="n">
        <f aca="false">A1128*F1128</f>
        <v>0</v>
      </c>
    </row>
    <row r="1129" s="1" customFormat="true" ht="12.75" hidden="false" customHeight="false" outlineLevel="0" collapsed="false">
      <c r="A1129" s="262" t="n">
        <v>2</v>
      </c>
      <c r="B1129" s="332" t="s">
        <v>1572</v>
      </c>
      <c r="C1129" s="332" t="s">
        <v>1570</v>
      </c>
      <c r="D1129" s="332" t="s">
        <v>1573</v>
      </c>
      <c r="E1129" s="262"/>
      <c r="F1129" s="331" t="n">
        <v>0.77</v>
      </c>
      <c r="G1129" s="333" t="n">
        <v>608</v>
      </c>
      <c r="H1129" s="333" t="n">
        <f aca="false">A1129*G1129*(1-H1099/100)</f>
        <v>1216</v>
      </c>
      <c r="I1129" s="334" t="n">
        <v>467.613</v>
      </c>
      <c r="J1129" s="334" t="n">
        <f aca="false">(A1129*I1129)/J1099*K1099</f>
        <v>881.01</v>
      </c>
      <c r="K1129" s="335" t="n">
        <f aca="false">H1129-J1129</f>
        <v>334.99</v>
      </c>
      <c r="L1129" s="330"/>
      <c r="M1129" s="262"/>
      <c r="N1129" s="262" t="n">
        <v>467.613</v>
      </c>
      <c r="O1129" s="262" t="n">
        <v>5.02</v>
      </c>
      <c r="P1129" s="262" t="n">
        <v>840</v>
      </c>
      <c r="Q1129" s="262" t="n">
        <v>608</v>
      </c>
      <c r="R1129" s="331" t="n">
        <f aca="false">A1129*F1129</f>
        <v>1.54</v>
      </c>
    </row>
    <row r="1130" s="1" customFormat="true" ht="12.75" hidden="false" customHeight="false" outlineLevel="0" collapsed="false">
      <c r="A1130" s="336" t="n">
        <f aca="false">SUM(A1100:A1129)</f>
        <v>263</v>
      </c>
      <c r="B1130" s="336" t="s">
        <v>377</v>
      </c>
      <c r="C1130" s="336"/>
      <c r="D1130" s="336"/>
      <c r="E1130" s="336"/>
      <c r="F1130" s="337" t="n">
        <f aca="false">R1130</f>
        <v>94.2312</v>
      </c>
      <c r="G1130" s="338"/>
      <c r="H1130" s="339" t="n">
        <f aca="false">SUM(H1100:H1129)</f>
        <v>67751.7215</v>
      </c>
      <c r="I1130" s="340"/>
      <c r="J1130" s="341" t="n">
        <f aca="false">SUM(J1100:J1129)</f>
        <v>47592.5125</v>
      </c>
      <c r="K1130" s="335" t="n">
        <f aca="false">SUM(K1100:K1129)</f>
        <v>20159.209</v>
      </c>
      <c r="L1130" s="330"/>
      <c r="M1130" s="262"/>
      <c r="N1130" s="262"/>
      <c r="O1130" s="262"/>
      <c r="P1130" s="262"/>
      <c r="Q1130" s="262"/>
      <c r="R1130" s="331" t="n">
        <f aca="false">SUM(R1100:R1129)</f>
        <v>94.2312</v>
      </c>
    </row>
    <row r="1131" s="1" customFormat="true" ht="12.75" hidden="false" customHeight="false" outlineLevel="0" collapsed="false">
      <c r="A1131" s="262"/>
      <c r="B1131" s="272" t="s">
        <v>914</v>
      </c>
      <c r="C1131" s="342"/>
      <c r="D1131" s="342"/>
      <c r="E1131" s="262"/>
      <c r="F1131" s="262"/>
      <c r="G1131" s="333"/>
      <c r="H1131" s="343" t="n">
        <v>0</v>
      </c>
      <c r="I1131" s="344" t="n">
        <f aca="false">K1132/J1132</f>
        <v>0.423579423338913</v>
      </c>
      <c r="J1131" s="345"/>
      <c r="K1131" s="335"/>
      <c r="L1131" s="330"/>
      <c r="M1131" s="262"/>
      <c r="N1131" s="262"/>
      <c r="O1131" s="262"/>
      <c r="P1131" s="262"/>
      <c r="Q1131" s="262"/>
      <c r="R1131" s="331"/>
    </row>
    <row r="1132" s="1" customFormat="true" ht="13.5" hidden="false" customHeight="false" outlineLevel="0" collapsed="false">
      <c r="A1132" s="346"/>
      <c r="B1132" s="346" t="s">
        <v>915</v>
      </c>
      <c r="C1132" s="346"/>
      <c r="D1132" s="346"/>
      <c r="E1132" s="346"/>
      <c r="F1132" s="347"/>
      <c r="G1132" s="348"/>
      <c r="H1132" s="349" t="n">
        <f aca="false">SUM(H1130:H1131)</f>
        <v>67751.7215</v>
      </c>
      <c r="I1132" s="350" t="n">
        <f aca="false">K1132/H1132</f>
        <v>0.297545339862693</v>
      </c>
      <c r="J1132" s="351" t="n">
        <f aca="false">SUM(J1130:J1131)</f>
        <v>47592.5125</v>
      </c>
      <c r="K1132" s="352" t="n">
        <f aca="false">H1132-J1132</f>
        <v>20159.209</v>
      </c>
      <c r="L1132" s="330"/>
      <c r="M1132" s="262"/>
      <c r="N1132" s="262"/>
      <c r="O1132" s="262"/>
      <c r="P1132" s="262"/>
      <c r="Q1132" s="262"/>
      <c r="R1132" s="331"/>
    </row>
    <row r="1133" customFormat="false" ht="13.5" hidden="false" customHeight="false" outlineLevel="0" collapsed="false"/>
    <row r="1134" s="1" customFormat="true" ht="13.5" hidden="false" customHeight="false" outlineLevel="0" collapsed="false">
      <c r="A1134" s="322"/>
      <c r="B1134" s="323" t="s">
        <v>395</v>
      </c>
      <c r="C1134" s="324"/>
      <c r="D1134" s="325" t="n">
        <v>42614</v>
      </c>
      <c r="E1134" s="322"/>
      <c r="F1134" s="322" t="s">
        <v>6650</v>
      </c>
      <c r="G1134" s="324"/>
      <c r="H1134" s="326" t="n">
        <v>0</v>
      </c>
      <c r="I1134" s="327" t="s">
        <v>358</v>
      </c>
      <c r="J1134" s="328" t="n">
        <v>69</v>
      </c>
      <c r="K1134" s="329" t="n">
        <v>65.5</v>
      </c>
      <c r="L1134" s="330"/>
      <c r="M1134" s="262"/>
      <c r="N1134" s="262"/>
      <c r="O1134" s="262"/>
      <c r="P1134" s="262"/>
      <c r="Q1134" s="262"/>
      <c r="R1134" s="331"/>
    </row>
    <row r="1135" s="1" customFormat="true" ht="12.75" hidden="false" customHeight="false" outlineLevel="0" collapsed="false">
      <c r="A1135" s="262" t="n">
        <v>5</v>
      </c>
      <c r="B1135" s="332" t="s">
        <v>1403</v>
      </c>
      <c r="C1135" s="332" t="s">
        <v>786</v>
      </c>
      <c r="D1135" s="332" t="s">
        <v>1593</v>
      </c>
      <c r="E1135" s="262"/>
      <c r="F1135" s="331" t="n">
        <v>8.8</v>
      </c>
      <c r="G1135" s="333" t="n">
        <v>1526</v>
      </c>
      <c r="H1135" s="333" t="n">
        <f aca="false">A1135*G1135*(1-H1134/100)</f>
        <v>7630</v>
      </c>
      <c r="I1135" s="334" t="n">
        <v>1173.69</v>
      </c>
      <c r="J1135" s="334" t="n">
        <f aca="false">(A1135*I1135)/J1134*K1134</f>
        <v>5570.775</v>
      </c>
      <c r="K1135" s="335" t="n">
        <f aca="false">H1135-J1135</f>
        <v>2059.225</v>
      </c>
      <c r="L1135" s="330"/>
      <c r="M1135" s="262"/>
      <c r="N1135" s="262" t="n">
        <v>1173.69</v>
      </c>
      <c r="O1135" s="262" t="n">
        <v>12.6</v>
      </c>
      <c r="P1135" s="262" t="n">
        <v>1760</v>
      </c>
      <c r="Q1135" s="262" t="n">
        <v>1525.797</v>
      </c>
      <c r="R1135" s="331" t="n">
        <f aca="false">A1135*F1135</f>
        <v>44</v>
      </c>
    </row>
    <row r="1136" s="1" customFormat="true" ht="12.75" hidden="false" customHeight="false" outlineLevel="0" collapsed="false">
      <c r="A1136" s="262" t="n">
        <v>20</v>
      </c>
      <c r="B1136" s="332" t="s">
        <v>1302</v>
      </c>
      <c r="C1136" s="332" t="s">
        <v>830</v>
      </c>
      <c r="D1136" s="332" t="s">
        <v>1049</v>
      </c>
      <c r="E1136" s="262"/>
      <c r="F1136" s="331" t="n">
        <v>1.1</v>
      </c>
      <c r="G1136" s="333" t="n">
        <v>232</v>
      </c>
      <c r="H1136" s="333" t="n">
        <f aca="false">A1136*G1136*(1-H1134/100)</f>
        <v>4640</v>
      </c>
      <c r="I1136" s="334" t="n">
        <v>154.56</v>
      </c>
      <c r="J1136" s="334" t="n">
        <f aca="false">(A1136*I1136)/J1134*K1134</f>
        <v>2934.4</v>
      </c>
      <c r="K1136" s="335" t="n">
        <f aca="false">H1136-J1136</f>
        <v>1705.6</v>
      </c>
      <c r="L1136" s="330"/>
      <c r="M1136" s="262"/>
      <c r="N1136" s="262" t="n">
        <v>154.56</v>
      </c>
      <c r="O1136" s="262" t="n">
        <v>1.6</v>
      </c>
      <c r="P1136" s="262" t="n">
        <v>550</v>
      </c>
      <c r="Q1136" s="262" t="n">
        <v>231.84</v>
      </c>
      <c r="R1136" s="331" t="n">
        <f aca="false">A1136*F1136</f>
        <v>22</v>
      </c>
    </row>
    <row r="1137" s="1" customFormat="true" ht="12.75" hidden="false" customHeight="false" outlineLevel="0" collapsed="false">
      <c r="A1137" s="262" t="n">
        <v>5</v>
      </c>
      <c r="B1137" s="332" t="s">
        <v>2795</v>
      </c>
      <c r="C1137" s="332" t="s">
        <v>830</v>
      </c>
      <c r="D1137" s="332" t="s">
        <v>2796</v>
      </c>
      <c r="E1137" s="262"/>
      <c r="F1137" s="331" t="n">
        <v>5.9</v>
      </c>
      <c r="G1137" s="333" t="n">
        <v>1039</v>
      </c>
      <c r="H1137" s="333" t="n">
        <f aca="false">A1137*G1137*(1-H1134/100)</f>
        <v>5195</v>
      </c>
      <c r="I1137" s="334" t="n">
        <v>769.419</v>
      </c>
      <c r="J1137" s="334" t="n">
        <f aca="false">(A1137*I1137)/J1134*K1134</f>
        <v>3651.9525</v>
      </c>
      <c r="K1137" s="335" t="n">
        <f aca="false">H1137-J1137</f>
        <v>1543.0475</v>
      </c>
      <c r="L1137" s="330"/>
      <c r="M1137" s="262"/>
      <c r="N1137" s="262" t="n">
        <v>769.419</v>
      </c>
      <c r="O1137" s="262" t="n">
        <v>8.26</v>
      </c>
      <c r="P1137" s="262" t="n">
        <v>1154.1285</v>
      </c>
      <c r="Q1137" s="262" t="n">
        <v>1038.7157</v>
      </c>
      <c r="R1137" s="331" t="n">
        <f aca="false">A1137*F1137</f>
        <v>29.5</v>
      </c>
    </row>
    <row r="1138" s="1" customFormat="true" ht="12.75" hidden="false" customHeight="false" outlineLevel="0" collapsed="false">
      <c r="A1138" s="262" t="n">
        <v>40</v>
      </c>
      <c r="B1138" s="332" t="s">
        <v>832</v>
      </c>
      <c r="C1138" s="332" t="s">
        <v>833</v>
      </c>
      <c r="D1138" s="332" t="s">
        <v>834</v>
      </c>
      <c r="E1138" s="262"/>
      <c r="F1138" s="331" t="n">
        <v>0.03</v>
      </c>
      <c r="G1138" s="333" t="n">
        <v>39</v>
      </c>
      <c r="H1138" s="333" t="n">
        <f aca="false">A1138*G1138*(1-H1134/100)</f>
        <v>1560</v>
      </c>
      <c r="I1138" s="334" t="n">
        <v>24.15</v>
      </c>
      <c r="J1138" s="334" t="n">
        <f aca="false">(A1138*I1138)/J1134*K1134</f>
        <v>917</v>
      </c>
      <c r="K1138" s="335" t="n">
        <f aca="false">H1138-J1138</f>
        <v>643</v>
      </c>
      <c r="L1138" s="330"/>
      <c r="M1138" s="262"/>
      <c r="N1138" s="262" t="n">
        <v>24.15</v>
      </c>
      <c r="O1138" s="262" t="n">
        <v>0.25</v>
      </c>
      <c r="P1138" s="262" t="n">
        <v>36.225</v>
      </c>
      <c r="Q1138" s="262" t="n">
        <v>38.64</v>
      </c>
      <c r="R1138" s="331" t="n">
        <f aca="false">A1138*F1138</f>
        <v>1.2</v>
      </c>
    </row>
    <row r="1139" s="1" customFormat="true" ht="12.75" hidden="false" customHeight="false" outlineLevel="0" collapsed="false">
      <c r="A1139" s="262" t="n">
        <v>15</v>
      </c>
      <c r="B1139" s="332" t="s">
        <v>3144</v>
      </c>
      <c r="C1139" s="332" t="s">
        <v>833</v>
      </c>
      <c r="D1139" s="332" t="s">
        <v>6377</v>
      </c>
      <c r="E1139" s="262"/>
      <c r="F1139" s="331" t="n">
        <v>0.22</v>
      </c>
      <c r="G1139" s="333" t="n">
        <v>90</v>
      </c>
      <c r="H1139" s="333" t="n">
        <f aca="false">A1139*G1139*(1-H1134/100)</f>
        <v>1350</v>
      </c>
      <c r="I1139" s="334" t="n">
        <v>59.892</v>
      </c>
      <c r="J1139" s="334" t="n">
        <f aca="false">(A1139*I1139)/J1134*K1134</f>
        <v>852.81</v>
      </c>
      <c r="K1139" s="335" t="n">
        <f aca="false">H1139-J1139</f>
        <v>497.19</v>
      </c>
      <c r="L1139" s="330"/>
      <c r="M1139" s="262"/>
      <c r="N1139" s="262" t="n">
        <v>59.892</v>
      </c>
      <c r="O1139" s="262" t="n">
        <v>0.62</v>
      </c>
      <c r="P1139" s="262" t="n">
        <v>89.838</v>
      </c>
      <c r="Q1139" s="262" t="n">
        <v>89.838</v>
      </c>
      <c r="R1139" s="331" t="n">
        <f aca="false">A1139*F1139</f>
        <v>3.3</v>
      </c>
    </row>
    <row r="1140" s="1" customFormat="true" ht="12.75" hidden="false" customHeight="false" outlineLevel="0" collapsed="false">
      <c r="A1140" s="262" t="n">
        <v>40</v>
      </c>
      <c r="B1140" s="332" t="s">
        <v>841</v>
      </c>
      <c r="C1140" s="332" t="s">
        <v>842</v>
      </c>
      <c r="D1140" s="332" t="s">
        <v>834</v>
      </c>
      <c r="E1140" s="262"/>
      <c r="F1140" s="331" t="n">
        <v>0.02</v>
      </c>
      <c r="G1140" s="333" t="n">
        <v>29</v>
      </c>
      <c r="H1140" s="333" t="n">
        <f aca="false">A1140*G1140*(1-H1134/100)</f>
        <v>1160</v>
      </c>
      <c r="I1140" s="334" t="n">
        <v>22.218</v>
      </c>
      <c r="J1140" s="334" t="n">
        <f aca="false">(A1140*I1140)/J1134*K1134</f>
        <v>843.64</v>
      </c>
      <c r="K1140" s="335" t="n">
        <f aca="false">H1140-J1140</f>
        <v>316.36</v>
      </c>
      <c r="L1140" s="330"/>
      <c r="M1140" s="262"/>
      <c r="N1140" s="262" t="n">
        <v>22.218</v>
      </c>
      <c r="O1140" s="262" t="n">
        <v>0.23</v>
      </c>
      <c r="P1140" s="262" t="n">
        <v>33.327</v>
      </c>
      <c r="Q1140" s="262" t="n">
        <v>28.8834</v>
      </c>
      <c r="R1140" s="331" t="n">
        <f aca="false">A1140*F1140</f>
        <v>0.8</v>
      </c>
    </row>
    <row r="1141" s="1" customFormat="true" ht="12.75" hidden="false" customHeight="false" outlineLevel="0" collapsed="false">
      <c r="A1141" s="262" t="n">
        <v>15</v>
      </c>
      <c r="B1141" s="332" t="s">
        <v>846</v>
      </c>
      <c r="C1141" s="332" t="s">
        <v>842</v>
      </c>
      <c r="D1141" s="332" t="s">
        <v>1191</v>
      </c>
      <c r="E1141" s="262"/>
      <c r="F1141" s="331" t="n">
        <v>0.04</v>
      </c>
      <c r="G1141" s="333" t="n">
        <v>42</v>
      </c>
      <c r="H1141" s="333" t="n">
        <f aca="false">A1141*G1141*(1-H1134/100)</f>
        <v>630</v>
      </c>
      <c r="I1141" s="334" t="n">
        <v>27.945</v>
      </c>
      <c r="J1141" s="334" t="n">
        <f aca="false">(A1141*I1141)/J1134*K1134</f>
        <v>397.9125</v>
      </c>
      <c r="K1141" s="335" t="n">
        <f aca="false">H1141-J1141</f>
        <v>232.0875</v>
      </c>
      <c r="L1141" s="330"/>
      <c r="M1141" s="262"/>
      <c r="N1141" s="262" t="n">
        <v>27.945</v>
      </c>
      <c r="O1141" s="262" t="n">
        <v>0.3</v>
      </c>
      <c r="P1141" s="262" t="n">
        <v>41.9175</v>
      </c>
      <c r="Q1141" s="262" t="n">
        <v>41.9175</v>
      </c>
      <c r="R1141" s="331" t="n">
        <f aca="false">A1141*F1141</f>
        <v>0.6</v>
      </c>
    </row>
    <row r="1142" s="1" customFormat="true" ht="12.75" hidden="false" customHeight="false" outlineLevel="0" collapsed="false">
      <c r="A1142" s="262" t="n">
        <v>12</v>
      </c>
      <c r="B1142" s="332" t="s">
        <v>6541</v>
      </c>
      <c r="C1142" s="332" t="s">
        <v>1565</v>
      </c>
      <c r="D1142" s="332" t="s">
        <v>6542</v>
      </c>
      <c r="E1142" s="262"/>
      <c r="F1142" s="331" t="n">
        <v>0.48</v>
      </c>
      <c r="G1142" s="333" t="n">
        <v>242</v>
      </c>
      <c r="H1142" s="333" t="n">
        <f aca="false">A1142*G1142*(1-H1134/100)</f>
        <v>2904</v>
      </c>
      <c r="I1142" s="334" t="n">
        <v>186.3</v>
      </c>
      <c r="J1142" s="334" t="n">
        <f aca="false">(A1142*I1142)/J1134*K1134</f>
        <v>2122.2</v>
      </c>
      <c r="K1142" s="335" t="n">
        <f aca="false">H1142-J1142</f>
        <v>781.8</v>
      </c>
      <c r="L1142" s="330"/>
      <c r="M1142" s="262"/>
      <c r="N1142" s="262" t="n">
        <v>186.3</v>
      </c>
      <c r="O1142" s="262" t="n">
        <v>2</v>
      </c>
      <c r="P1142" s="262" t="n">
        <v>300</v>
      </c>
      <c r="Q1142" s="262" t="n">
        <v>242</v>
      </c>
      <c r="R1142" s="331" t="n">
        <f aca="false">A1142*F1142</f>
        <v>5.76</v>
      </c>
    </row>
    <row r="1143" s="1" customFormat="true" ht="12.75" hidden="false" customHeight="false" outlineLevel="0" collapsed="false">
      <c r="A1143" s="336" t="n">
        <f aca="false">SUM(A1135:A1142)</f>
        <v>152</v>
      </c>
      <c r="B1143" s="336" t="s">
        <v>377</v>
      </c>
      <c r="C1143" s="336"/>
      <c r="D1143" s="336"/>
      <c r="E1143" s="336"/>
      <c r="F1143" s="337" t="n">
        <f aca="false">R1143</f>
        <v>107.16</v>
      </c>
      <c r="G1143" s="338"/>
      <c r="H1143" s="339" t="n">
        <f aca="false">SUM(H1135:H1142)</f>
        <v>25069</v>
      </c>
      <c r="I1143" s="340"/>
      <c r="J1143" s="341" t="n">
        <f aca="false">SUM(J1135:J1142)</f>
        <v>17290.69</v>
      </c>
      <c r="K1143" s="335" t="n">
        <f aca="false">SUM(K1135:K1142)</f>
        <v>7778.31</v>
      </c>
      <c r="L1143" s="330"/>
      <c r="M1143" s="262"/>
      <c r="N1143" s="262"/>
      <c r="O1143" s="262"/>
      <c r="P1143" s="262"/>
      <c r="Q1143" s="262"/>
      <c r="R1143" s="331" t="n">
        <f aca="false">SUM(R1135:R1142)</f>
        <v>107.16</v>
      </c>
    </row>
    <row r="1144" s="1" customFormat="true" ht="12.75" hidden="false" customHeight="false" outlineLevel="0" collapsed="false">
      <c r="A1144" s="262"/>
      <c r="B1144" s="272" t="s">
        <v>914</v>
      </c>
      <c r="C1144" s="342"/>
      <c r="D1144" s="342"/>
      <c r="E1144" s="262"/>
      <c r="F1144" s="262"/>
      <c r="G1144" s="333"/>
      <c r="H1144" s="343" t="n">
        <v>0</v>
      </c>
      <c r="I1144" s="344" t="n">
        <f aca="false">K1145/J1145</f>
        <v>0.449855384602928</v>
      </c>
      <c r="J1144" s="345"/>
      <c r="K1144" s="335"/>
      <c r="L1144" s="330"/>
      <c r="M1144" s="262"/>
      <c r="N1144" s="262"/>
      <c r="O1144" s="262"/>
      <c r="P1144" s="262"/>
      <c r="Q1144" s="262"/>
      <c r="R1144" s="331"/>
    </row>
    <row r="1145" s="1" customFormat="true" ht="13.5" hidden="false" customHeight="false" outlineLevel="0" collapsed="false">
      <c r="A1145" s="346"/>
      <c r="B1145" s="346" t="s">
        <v>915</v>
      </c>
      <c r="C1145" s="346"/>
      <c r="D1145" s="346"/>
      <c r="E1145" s="346"/>
      <c r="F1145" s="347"/>
      <c r="G1145" s="348"/>
      <c r="H1145" s="349" t="n">
        <f aca="false">SUM(H1143:H1144)</f>
        <v>25069</v>
      </c>
      <c r="I1145" s="350" t="n">
        <f aca="false">K1145/H1145</f>
        <v>0.310276038134748</v>
      </c>
      <c r="J1145" s="351" t="n">
        <f aca="false">SUM(J1143:J1144)</f>
        <v>17290.69</v>
      </c>
      <c r="K1145" s="352" t="n">
        <f aca="false">H1145-J1145</f>
        <v>7778.31</v>
      </c>
      <c r="L1145" s="330"/>
      <c r="M1145" s="262"/>
      <c r="N1145" s="262"/>
      <c r="O1145" s="262"/>
      <c r="P1145" s="262"/>
      <c r="Q1145" s="262"/>
      <c r="R1145" s="331"/>
    </row>
    <row r="1146" customFormat="false" ht="13.5" hidden="false" customHeight="false" outlineLevel="0" collapsed="false"/>
    <row r="1147" s="1" customFormat="true" ht="13.5" hidden="false" customHeight="false" outlineLevel="0" collapsed="false">
      <c r="A1147" s="322"/>
      <c r="B1147" s="323" t="s">
        <v>395</v>
      </c>
      <c r="C1147" s="324"/>
      <c r="D1147" s="325" t="n">
        <v>42620</v>
      </c>
      <c r="E1147" s="322"/>
      <c r="F1147" s="322" t="s">
        <v>6651</v>
      </c>
      <c r="G1147" s="324"/>
      <c r="H1147" s="326" t="n">
        <v>0</v>
      </c>
      <c r="I1147" s="327" t="s">
        <v>358</v>
      </c>
      <c r="J1147" s="328" t="n">
        <v>69</v>
      </c>
      <c r="K1147" s="329" t="n">
        <v>65.5</v>
      </c>
      <c r="L1147" s="330"/>
      <c r="M1147" s="262"/>
      <c r="N1147" s="262"/>
      <c r="O1147" s="262"/>
      <c r="P1147" s="262"/>
      <c r="Q1147" s="262"/>
      <c r="R1147" s="331"/>
    </row>
    <row r="1148" s="1" customFormat="true" ht="12.75" hidden="false" customHeight="false" outlineLevel="0" collapsed="false">
      <c r="A1148" s="262" t="n">
        <v>5</v>
      </c>
      <c r="B1148" s="332" t="s">
        <v>1403</v>
      </c>
      <c r="C1148" s="332" t="s">
        <v>786</v>
      </c>
      <c r="D1148" s="332" t="s">
        <v>1593</v>
      </c>
      <c r="E1148" s="262"/>
      <c r="F1148" s="331" t="n">
        <v>8.8</v>
      </c>
      <c r="G1148" s="333" t="n">
        <v>1526</v>
      </c>
      <c r="H1148" s="333" t="n">
        <f aca="false">A1148*G1148*(1-H1147/100)</f>
        <v>7630</v>
      </c>
      <c r="I1148" s="334" t="n">
        <v>1173.69</v>
      </c>
      <c r="J1148" s="334" t="n">
        <f aca="false">(A1148*I1148)/J1147*K1147</f>
        <v>5570.775</v>
      </c>
      <c r="K1148" s="335" t="n">
        <f aca="false">H1148-J1148</f>
        <v>2059.225</v>
      </c>
      <c r="L1148" s="330"/>
      <c r="M1148" s="262"/>
      <c r="N1148" s="262" t="n">
        <v>1173.69</v>
      </c>
      <c r="O1148" s="262" t="n">
        <v>12.6</v>
      </c>
      <c r="P1148" s="262" t="n">
        <v>1760</v>
      </c>
      <c r="Q1148" s="262" t="n">
        <v>1525.797</v>
      </c>
      <c r="R1148" s="331" t="n">
        <f aca="false">A1148*F1148</f>
        <v>44</v>
      </c>
    </row>
    <row r="1149" s="1" customFormat="true" ht="12.75" hidden="false" customHeight="false" outlineLevel="0" collapsed="false">
      <c r="A1149" s="262" t="n">
        <v>20</v>
      </c>
      <c r="B1149" s="332" t="s">
        <v>1302</v>
      </c>
      <c r="C1149" s="332" t="s">
        <v>830</v>
      </c>
      <c r="D1149" s="332" t="s">
        <v>1049</v>
      </c>
      <c r="E1149" s="262"/>
      <c r="F1149" s="331" t="n">
        <v>1.1</v>
      </c>
      <c r="G1149" s="333" t="n">
        <v>232</v>
      </c>
      <c r="H1149" s="333" t="n">
        <f aca="false">A1149*G1149*(1-H1147/100)</f>
        <v>4640</v>
      </c>
      <c r="I1149" s="334" t="n">
        <v>154.56</v>
      </c>
      <c r="J1149" s="334" t="n">
        <f aca="false">(A1149*I1149)/J1147*K1147</f>
        <v>2934.4</v>
      </c>
      <c r="K1149" s="335" t="n">
        <f aca="false">H1149-J1149</f>
        <v>1705.6</v>
      </c>
      <c r="L1149" s="330"/>
      <c r="M1149" s="262"/>
      <c r="N1149" s="262" t="n">
        <v>154.56</v>
      </c>
      <c r="O1149" s="262" t="n">
        <v>1.6</v>
      </c>
      <c r="P1149" s="262" t="n">
        <v>550</v>
      </c>
      <c r="Q1149" s="262" t="n">
        <v>231.84</v>
      </c>
      <c r="R1149" s="331" t="n">
        <f aca="false">A1149*F1149</f>
        <v>22</v>
      </c>
    </row>
    <row r="1150" s="1" customFormat="true" ht="12.75" hidden="false" customHeight="false" outlineLevel="0" collapsed="false">
      <c r="A1150" s="262" t="n">
        <v>5</v>
      </c>
      <c r="B1150" s="332" t="s">
        <v>2795</v>
      </c>
      <c r="C1150" s="332" t="s">
        <v>830</v>
      </c>
      <c r="D1150" s="332" t="s">
        <v>2796</v>
      </c>
      <c r="E1150" s="262"/>
      <c r="F1150" s="331" t="n">
        <v>5.9</v>
      </c>
      <c r="G1150" s="333" t="n">
        <v>1039</v>
      </c>
      <c r="H1150" s="333" t="n">
        <f aca="false">A1150*G1150*(1-H1147/100)</f>
        <v>5195</v>
      </c>
      <c r="I1150" s="334" t="n">
        <v>769.419</v>
      </c>
      <c r="J1150" s="334" t="n">
        <f aca="false">(A1150*I1150)/J1147*K1147</f>
        <v>3651.9525</v>
      </c>
      <c r="K1150" s="335" t="n">
        <f aca="false">H1150-J1150</f>
        <v>1543.0475</v>
      </c>
      <c r="L1150" s="330"/>
      <c r="M1150" s="262"/>
      <c r="N1150" s="262" t="n">
        <v>769.419</v>
      </c>
      <c r="O1150" s="262" t="n">
        <v>8.26</v>
      </c>
      <c r="P1150" s="262" t="n">
        <v>1154.1285</v>
      </c>
      <c r="Q1150" s="262" t="n">
        <v>1038.7157</v>
      </c>
      <c r="R1150" s="331" t="n">
        <f aca="false">A1150*F1150</f>
        <v>29.5</v>
      </c>
    </row>
    <row r="1151" s="1" customFormat="true" ht="12.75" hidden="false" customHeight="false" outlineLevel="0" collapsed="false">
      <c r="A1151" s="262" t="n">
        <v>40</v>
      </c>
      <c r="B1151" s="332" t="s">
        <v>832</v>
      </c>
      <c r="C1151" s="332" t="s">
        <v>833</v>
      </c>
      <c r="D1151" s="332" t="s">
        <v>834</v>
      </c>
      <c r="E1151" s="262"/>
      <c r="F1151" s="331" t="n">
        <v>0.03</v>
      </c>
      <c r="G1151" s="333" t="n">
        <v>39</v>
      </c>
      <c r="H1151" s="333" t="n">
        <f aca="false">A1151*G1151*(1-H1147/100)</f>
        <v>1560</v>
      </c>
      <c r="I1151" s="334" t="n">
        <v>24.15</v>
      </c>
      <c r="J1151" s="334" t="n">
        <f aca="false">(A1151*I1151)/J1147*K1147</f>
        <v>917</v>
      </c>
      <c r="K1151" s="335" t="n">
        <f aca="false">H1151-J1151</f>
        <v>643</v>
      </c>
      <c r="L1151" s="330"/>
      <c r="M1151" s="262"/>
      <c r="N1151" s="262" t="n">
        <v>24.15</v>
      </c>
      <c r="O1151" s="262" t="n">
        <v>0.25</v>
      </c>
      <c r="P1151" s="262" t="n">
        <v>36.225</v>
      </c>
      <c r="Q1151" s="262" t="n">
        <v>38.64</v>
      </c>
      <c r="R1151" s="331" t="n">
        <f aca="false">A1151*F1151</f>
        <v>1.2</v>
      </c>
    </row>
    <row r="1152" s="1" customFormat="true" ht="12.75" hidden="false" customHeight="false" outlineLevel="0" collapsed="false">
      <c r="A1152" s="262" t="n">
        <v>15</v>
      </c>
      <c r="B1152" s="332" t="s">
        <v>3144</v>
      </c>
      <c r="C1152" s="332" t="s">
        <v>833</v>
      </c>
      <c r="D1152" s="332" t="s">
        <v>6377</v>
      </c>
      <c r="E1152" s="262"/>
      <c r="F1152" s="331" t="n">
        <v>0.22</v>
      </c>
      <c r="G1152" s="333" t="n">
        <v>90</v>
      </c>
      <c r="H1152" s="333" t="n">
        <f aca="false">A1152*G1152*(1-H1147/100)</f>
        <v>1350</v>
      </c>
      <c r="I1152" s="334" t="n">
        <v>59.892</v>
      </c>
      <c r="J1152" s="334" t="n">
        <f aca="false">(A1152*I1152)/J1147*K1147</f>
        <v>852.81</v>
      </c>
      <c r="K1152" s="335" t="n">
        <f aca="false">H1152-J1152</f>
        <v>497.19</v>
      </c>
      <c r="L1152" s="330"/>
      <c r="M1152" s="262"/>
      <c r="N1152" s="262" t="n">
        <v>59.892</v>
      </c>
      <c r="O1152" s="262" t="n">
        <v>0.62</v>
      </c>
      <c r="P1152" s="262" t="n">
        <v>89.838</v>
      </c>
      <c r="Q1152" s="262" t="n">
        <v>89.838</v>
      </c>
      <c r="R1152" s="331" t="n">
        <f aca="false">A1152*F1152</f>
        <v>3.3</v>
      </c>
    </row>
    <row r="1153" s="1" customFormat="true" ht="12.75" hidden="false" customHeight="false" outlineLevel="0" collapsed="false">
      <c r="A1153" s="262" t="n">
        <v>40</v>
      </c>
      <c r="B1153" s="332" t="s">
        <v>841</v>
      </c>
      <c r="C1153" s="332" t="s">
        <v>842</v>
      </c>
      <c r="D1153" s="332" t="s">
        <v>834</v>
      </c>
      <c r="E1153" s="262"/>
      <c r="F1153" s="331" t="n">
        <v>0.02</v>
      </c>
      <c r="G1153" s="333" t="n">
        <v>29</v>
      </c>
      <c r="H1153" s="333" t="n">
        <f aca="false">A1153*G1153*(1-H1147/100)</f>
        <v>1160</v>
      </c>
      <c r="I1153" s="334" t="n">
        <v>22.218</v>
      </c>
      <c r="J1153" s="334" t="n">
        <f aca="false">(A1153*I1153)/J1147*K1147</f>
        <v>843.64</v>
      </c>
      <c r="K1153" s="335" t="n">
        <f aca="false">H1153-J1153</f>
        <v>316.36</v>
      </c>
      <c r="L1153" s="330"/>
      <c r="M1153" s="262"/>
      <c r="N1153" s="262" t="n">
        <v>22.218</v>
      </c>
      <c r="O1153" s="262" t="n">
        <v>0.23</v>
      </c>
      <c r="P1153" s="262" t="n">
        <v>33.327</v>
      </c>
      <c r="Q1153" s="262" t="n">
        <v>28.8834</v>
      </c>
      <c r="R1153" s="331" t="n">
        <f aca="false">A1153*F1153</f>
        <v>0.8</v>
      </c>
    </row>
    <row r="1154" s="1" customFormat="true" ht="12.75" hidden="false" customHeight="false" outlineLevel="0" collapsed="false">
      <c r="A1154" s="262" t="n">
        <v>15</v>
      </c>
      <c r="B1154" s="332" t="s">
        <v>846</v>
      </c>
      <c r="C1154" s="332" t="s">
        <v>842</v>
      </c>
      <c r="D1154" s="332" t="s">
        <v>1191</v>
      </c>
      <c r="E1154" s="262"/>
      <c r="F1154" s="331" t="n">
        <v>0.04</v>
      </c>
      <c r="G1154" s="333" t="n">
        <v>42</v>
      </c>
      <c r="H1154" s="333" t="n">
        <f aca="false">A1154*G1154*(1-H1147/100)</f>
        <v>630</v>
      </c>
      <c r="I1154" s="334" t="n">
        <v>27.945</v>
      </c>
      <c r="J1154" s="334" t="n">
        <f aca="false">(A1154*I1154)/J1147*K1147</f>
        <v>397.9125</v>
      </c>
      <c r="K1154" s="335" t="n">
        <f aca="false">H1154-J1154</f>
        <v>232.0875</v>
      </c>
      <c r="L1154" s="330"/>
      <c r="M1154" s="262"/>
      <c r="N1154" s="262" t="n">
        <v>27.945</v>
      </c>
      <c r="O1154" s="262" t="n">
        <v>0.3</v>
      </c>
      <c r="P1154" s="262" t="n">
        <v>41.9175</v>
      </c>
      <c r="Q1154" s="262" t="n">
        <v>41.9175</v>
      </c>
      <c r="R1154" s="331" t="n">
        <f aca="false">A1154*F1154</f>
        <v>0.6</v>
      </c>
    </row>
    <row r="1155" s="1" customFormat="true" ht="12.75" hidden="false" customHeight="false" outlineLevel="0" collapsed="false">
      <c r="A1155" s="262" t="n">
        <v>2</v>
      </c>
      <c r="B1155" s="332" t="s">
        <v>6471</v>
      </c>
      <c r="C1155" s="332" t="s">
        <v>5797</v>
      </c>
      <c r="D1155" s="332" t="s">
        <v>3645</v>
      </c>
      <c r="E1155" s="262"/>
      <c r="F1155" s="331" t="n">
        <v>3</v>
      </c>
      <c r="G1155" s="333" t="n">
        <v>1320</v>
      </c>
      <c r="H1155" s="333" t="n">
        <f aca="false">A1155*G1155*(1-H1147/100)</f>
        <v>2640</v>
      </c>
      <c r="I1155" s="334" t="n">
        <v>978.075</v>
      </c>
      <c r="J1155" s="334" t="n">
        <f aca="false">(A1155*I1155)/J1147*K1147</f>
        <v>1856.925</v>
      </c>
      <c r="K1155" s="335" t="n">
        <f aca="false">H1155-J1155</f>
        <v>783.075</v>
      </c>
      <c r="L1155" s="330"/>
      <c r="M1155" s="262"/>
      <c r="N1155" s="262" t="n">
        <v>978.075</v>
      </c>
      <c r="O1155" s="262" t="n">
        <v>10.5</v>
      </c>
      <c r="P1155" s="262" t="n">
        <v>1467.1125</v>
      </c>
      <c r="Q1155" s="262" t="n">
        <v>1320.4013</v>
      </c>
      <c r="R1155" s="331" t="n">
        <f aca="false">A1155*F1155</f>
        <v>6</v>
      </c>
    </row>
    <row r="1156" s="1" customFormat="true" ht="12.75" hidden="false" customHeight="false" outlineLevel="0" collapsed="false">
      <c r="A1156" s="262" t="n">
        <v>2</v>
      </c>
      <c r="B1156" s="332" t="s">
        <v>6652</v>
      </c>
      <c r="C1156" s="332" t="s">
        <v>2013</v>
      </c>
      <c r="D1156" s="332" t="s">
        <v>6653</v>
      </c>
      <c r="E1156" s="262"/>
      <c r="F1156" s="331" t="n">
        <v>22</v>
      </c>
      <c r="G1156" s="333" t="n">
        <v>3521</v>
      </c>
      <c r="H1156" s="333" t="n">
        <f aca="false">A1156*G1156*(1-H1147/100)</f>
        <v>7042</v>
      </c>
      <c r="I1156" s="334" t="n">
        <v>2608.2</v>
      </c>
      <c r="J1156" s="334" t="n">
        <f aca="false">(A1156*I1156)/J1147*K1147</f>
        <v>4951.8</v>
      </c>
      <c r="K1156" s="335" t="n">
        <f aca="false">H1156-J1156</f>
        <v>2090.2</v>
      </c>
      <c r="L1156" s="330"/>
      <c r="M1156" s="262"/>
      <c r="N1156" s="262" t="n">
        <v>2608.2</v>
      </c>
      <c r="O1156" s="262" t="n">
        <v>28</v>
      </c>
      <c r="P1156" s="262" t="n">
        <v>3912.3</v>
      </c>
      <c r="Q1156" s="262" t="n">
        <v>3521.07</v>
      </c>
      <c r="R1156" s="331" t="n">
        <f aca="false">A1156*F1156</f>
        <v>44</v>
      </c>
    </row>
    <row r="1157" s="1" customFormat="true" ht="12.75" hidden="false" customHeight="false" outlineLevel="0" collapsed="false">
      <c r="A1157" s="262" t="n">
        <v>8</v>
      </c>
      <c r="B1157" s="332" t="s">
        <v>5420</v>
      </c>
      <c r="C1157" s="332" t="s">
        <v>5421</v>
      </c>
      <c r="D1157" s="332" t="s">
        <v>5422</v>
      </c>
      <c r="E1157" s="262"/>
      <c r="F1157" s="331" t="n">
        <v>13</v>
      </c>
      <c r="G1157" s="333" t="n">
        <v>3521</v>
      </c>
      <c r="H1157" s="333" t="n">
        <f aca="false">A1157*G1157*(1-H1147/100)</f>
        <v>28168</v>
      </c>
      <c r="I1157" s="334" t="n">
        <v>2608.2</v>
      </c>
      <c r="J1157" s="334" t="n">
        <f aca="false">(A1157*I1157)/J1147*K1147</f>
        <v>19807.2</v>
      </c>
      <c r="K1157" s="335" t="n">
        <f aca="false">H1157-J1157</f>
        <v>8360.8</v>
      </c>
      <c r="L1157" s="330"/>
      <c r="M1157" s="262"/>
      <c r="N1157" s="262" t="n">
        <v>2608.2</v>
      </c>
      <c r="O1157" s="262" t="n">
        <v>28</v>
      </c>
      <c r="P1157" s="262" t="n">
        <v>4000</v>
      </c>
      <c r="Q1157" s="262" t="n">
        <v>3521.07</v>
      </c>
      <c r="R1157" s="331" t="n">
        <f aca="false">A1157*F1157</f>
        <v>104</v>
      </c>
    </row>
    <row r="1158" s="1" customFormat="true" ht="12.75" hidden="false" customHeight="false" outlineLevel="0" collapsed="false">
      <c r="A1158" s="262" t="n">
        <v>4</v>
      </c>
      <c r="B1158" s="332" t="s">
        <v>6654</v>
      </c>
      <c r="C1158" s="332" t="s">
        <v>5421</v>
      </c>
      <c r="D1158" s="332" t="s">
        <v>6655</v>
      </c>
      <c r="E1158" s="262"/>
      <c r="F1158" s="331" t="n">
        <v>15</v>
      </c>
      <c r="G1158" s="333" t="n">
        <v>4024</v>
      </c>
      <c r="H1158" s="333" t="n">
        <f aca="false">A1158*G1158*(1-H1147/100)</f>
        <v>16096</v>
      </c>
      <c r="I1158" s="334" t="n">
        <v>2980.8</v>
      </c>
      <c r="J1158" s="334" t="n">
        <f aca="false">(A1158*I1158)/J1147*K1147</f>
        <v>11318.4</v>
      </c>
      <c r="K1158" s="335" t="n">
        <f aca="false">H1158-J1158</f>
        <v>4777.6</v>
      </c>
      <c r="L1158" s="330"/>
      <c r="M1158" s="262"/>
      <c r="N1158" s="262" t="n">
        <v>2980.8</v>
      </c>
      <c r="O1158" s="262" t="n">
        <v>32</v>
      </c>
      <c r="P1158" s="262" t="n">
        <v>4200</v>
      </c>
      <c r="Q1158" s="262" t="n">
        <v>4024.08</v>
      </c>
      <c r="R1158" s="331" t="n">
        <f aca="false">A1158*F1158</f>
        <v>60</v>
      </c>
    </row>
    <row r="1159" s="1" customFormat="true" ht="12.75" hidden="false" customHeight="false" outlineLevel="0" collapsed="false">
      <c r="A1159" s="262" t="n">
        <v>12</v>
      </c>
      <c r="B1159" s="332" t="s">
        <v>6541</v>
      </c>
      <c r="C1159" s="332" t="s">
        <v>1565</v>
      </c>
      <c r="D1159" s="332" t="s">
        <v>6542</v>
      </c>
      <c r="E1159" s="262"/>
      <c r="F1159" s="331" t="n">
        <v>0.48</v>
      </c>
      <c r="G1159" s="333" t="n">
        <v>242</v>
      </c>
      <c r="H1159" s="333" t="n">
        <f aca="false">A1159*G1159*(1-H1147/100)</f>
        <v>2904</v>
      </c>
      <c r="I1159" s="334" t="n">
        <v>186.3</v>
      </c>
      <c r="J1159" s="334" t="n">
        <f aca="false">(A1159*I1159)/J1147*K1147</f>
        <v>2122.2</v>
      </c>
      <c r="K1159" s="335" t="n">
        <f aca="false">H1159-J1159</f>
        <v>781.8</v>
      </c>
      <c r="L1159" s="330"/>
      <c r="M1159" s="262"/>
      <c r="N1159" s="262" t="n">
        <v>186.3</v>
      </c>
      <c r="O1159" s="262" t="n">
        <v>2</v>
      </c>
      <c r="P1159" s="262" t="n">
        <v>300</v>
      </c>
      <c r="Q1159" s="262" t="n">
        <v>242</v>
      </c>
      <c r="R1159" s="331" t="n">
        <f aca="false">A1159*F1159</f>
        <v>5.76</v>
      </c>
    </row>
    <row r="1160" s="1" customFormat="true" ht="12.75" hidden="false" customHeight="false" outlineLevel="0" collapsed="false">
      <c r="A1160" s="336" t="n">
        <f aca="false">SUM(A1148:A1159)</f>
        <v>168</v>
      </c>
      <c r="B1160" s="336" t="s">
        <v>377</v>
      </c>
      <c r="C1160" s="336"/>
      <c r="D1160" s="336"/>
      <c r="E1160" s="336"/>
      <c r="F1160" s="337" t="n">
        <f aca="false">R1160</f>
        <v>321.16</v>
      </c>
      <c r="G1160" s="338"/>
      <c r="H1160" s="339" t="n">
        <f aca="false">SUM(H1148:H1159)</f>
        <v>79015</v>
      </c>
      <c r="I1160" s="340"/>
      <c r="J1160" s="341" t="n">
        <f aca="false">SUM(J1148:J1159)</f>
        <v>55225.015</v>
      </c>
      <c r="K1160" s="335" t="n">
        <f aca="false">SUM(K1148:K1159)</f>
        <v>23789.985</v>
      </c>
      <c r="L1160" s="330"/>
      <c r="M1160" s="262"/>
      <c r="N1160" s="262"/>
      <c r="O1160" s="262"/>
      <c r="P1160" s="262"/>
      <c r="Q1160" s="262"/>
      <c r="R1160" s="331" t="n">
        <f aca="false">SUM(R1148:R1159)</f>
        <v>321.16</v>
      </c>
    </row>
    <row r="1161" s="1" customFormat="true" ht="12.75" hidden="false" customHeight="false" outlineLevel="0" collapsed="false">
      <c r="A1161" s="262"/>
      <c r="B1161" s="272" t="s">
        <v>914</v>
      </c>
      <c r="C1161" s="342"/>
      <c r="D1161" s="342"/>
      <c r="E1161" s="262"/>
      <c r="F1161" s="262"/>
      <c r="G1161" s="333"/>
      <c r="H1161" s="343" t="n">
        <v>0</v>
      </c>
      <c r="I1161" s="344" t="n">
        <f aca="false">K1162/J1162</f>
        <v>0.430782771177156</v>
      </c>
      <c r="J1161" s="345"/>
      <c r="K1161" s="335"/>
      <c r="L1161" s="330"/>
      <c r="M1161" s="262"/>
      <c r="N1161" s="262"/>
      <c r="O1161" s="262"/>
      <c r="P1161" s="262"/>
      <c r="Q1161" s="262"/>
      <c r="R1161" s="331"/>
    </row>
    <row r="1162" s="1" customFormat="true" ht="13.5" hidden="false" customHeight="false" outlineLevel="0" collapsed="false">
      <c r="A1162" s="346"/>
      <c r="B1162" s="346" t="s">
        <v>915</v>
      </c>
      <c r="C1162" s="346"/>
      <c r="D1162" s="346"/>
      <c r="E1162" s="346"/>
      <c r="F1162" s="347"/>
      <c r="G1162" s="348"/>
      <c r="H1162" s="349" t="n">
        <f aca="false">SUM(H1160:H1161)</f>
        <v>79015</v>
      </c>
      <c r="I1162" s="350" t="n">
        <f aca="false">K1162/H1162</f>
        <v>0.301081883186737</v>
      </c>
      <c r="J1162" s="351" t="n">
        <f aca="false">SUM(J1160:J1161)</f>
        <v>55225.015</v>
      </c>
      <c r="K1162" s="352" t="n">
        <f aca="false">H1162-J1162</f>
        <v>23789.985</v>
      </c>
      <c r="L1162" s="330"/>
      <c r="M1162" s="262"/>
      <c r="N1162" s="262"/>
      <c r="O1162" s="262"/>
      <c r="P1162" s="262"/>
      <c r="Q1162" s="262"/>
      <c r="R1162" s="331"/>
    </row>
    <row r="1163" customFormat="false" ht="13.5" hidden="false" customHeight="false" outlineLevel="0" collapsed="false"/>
    <row r="1164" s="1" customFormat="true" ht="13.5" hidden="false" customHeight="false" outlineLevel="0" collapsed="false">
      <c r="A1164" s="322"/>
      <c r="B1164" s="323" t="s">
        <v>395</v>
      </c>
      <c r="C1164" s="324"/>
      <c r="D1164" s="325" t="n">
        <v>42621</v>
      </c>
      <c r="E1164" s="322"/>
      <c r="F1164" s="322" t="s">
        <v>6656</v>
      </c>
      <c r="G1164" s="324"/>
      <c r="H1164" s="326" t="n">
        <v>0</v>
      </c>
      <c r="I1164" s="327" t="s">
        <v>358</v>
      </c>
      <c r="J1164" s="328" t="n">
        <v>69</v>
      </c>
      <c r="K1164" s="329" t="n">
        <v>65.5</v>
      </c>
      <c r="L1164" s="330"/>
      <c r="M1164" s="262"/>
      <c r="N1164" s="262"/>
      <c r="O1164" s="262"/>
      <c r="P1164" s="262"/>
      <c r="Q1164" s="262"/>
      <c r="R1164" s="331"/>
    </row>
    <row r="1165" s="1" customFormat="true" ht="12.75" hidden="false" customHeight="false" outlineLevel="0" collapsed="false">
      <c r="A1165" s="262" t="n">
        <v>6</v>
      </c>
      <c r="B1165" s="332" t="s">
        <v>6657</v>
      </c>
      <c r="C1165" s="332" t="s">
        <v>4851</v>
      </c>
      <c r="D1165" s="332" t="s">
        <v>2260</v>
      </c>
      <c r="E1165" s="262"/>
      <c r="F1165" s="331" t="n">
        <v>5</v>
      </c>
      <c r="G1165" s="333" t="n">
        <v>978</v>
      </c>
      <c r="H1165" s="333" t="n">
        <f aca="false">A1165*G1165*(1-H1164/100)</f>
        <v>5868</v>
      </c>
      <c r="I1165" s="334" t="n">
        <v>724.5</v>
      </c>
      <c r="J1165" s="334" t="n">
        <f aca="false">(A1165*I1165)/J1164*K1164</f>
        <v>4126.5</v>
      </c>
      <c r="K1165" s="335" t="n">
        <f aca="false">H1165-J1165</f>
        <v>1741.5</v>
      </c>
      <c r="L1165" s="330"/>
      <c r="M1165" s="262"/>
      <c r="N1165" s="262" t="n">
        <v>724.5</v>
      </c>
      <c r="O1165" s="262" t="n">
        <v>7.5</v>
      </c>
      <c r="P1165" s="262" t="n">
        <v>1086.75</v>
      </c>
      <c r="Q1165" s="262" t="n">
        <v>978.075</v>
      </c>
      <c r="R1165" s="331" t="n">
        <f aca="false">A1165*F1165</f>
        <v>30</v>
      </c>
    </row>
    <row r="1166" s="1" customFormat="true" ht="12.75" hidden="false" customHeight="false" outlineLevel="0" collapsed="false">
      <c r="A1166" s="262" t="n">
        <v>5</v>
      </c>
      <c r="B1166" s="332" t="s">
        <v>4961</v>
      </c>
      <c r="C1166" s="332" t="s">
        <v>1115</v>
      </c>
      <c r="D1166" s="332" t="s">
        <v>4962</v>
      </c>
      <c r="E1166" s="262"/>
      <c r="F1166" s="331" t="n">
        <v>15</v>
      </c>
      <c r="G1166" s="333" t="n">
        <v>3773</v>
      </c>
      <c r="H1166" s="333" t="n">
        <f aca="false">A1166*G1166*(1-H1164/100)</f>
        <v>18865</v>
      </c>
      <c r="I1166" s="334" t="n">
        <v>2794.5</v>
      </c>
      <c r="J1166" s="334" t="n">
        <f aca="false">(A1166*I1166)/J1164*K1164</f>
        <v>13263.75</v>
      </c>
      <c r="K1166" s="335" t="n">
        <f aca="false">H1166-J1166</f>
        <v>5601.25</v>
      </c>
      <c r="L1166" s="330"/>
      <c r="M1166" s="262"/>
      <c r="N1166" s="262" t="n">
        <v>2794.5</v>
      </c>
      <c r="O1166" s="262" t="n">
        <v>30</v>
      </c>
      <c r="P1166" s="262" t="n">
        <v>5500</v>
      </c>
      <c r="Q1166" s="262" t="n">
        <v>3772.575</v>
      </c>
      <c r="R1166" s="331" t="n">
        <f aca="false">A1166*F1166</f>
        <v>75</v>
      </c>
    </row>
    <row r="1167" s="1" customFormat="true" ht="12.75" hidden="false" customHeight="false" outlineLevel="0" collapsed="false">
      <c r="A1167" s="336" t="n">
        <f aca="false">SUM(A1165:A1166)</f>
        <v>11</v>
      </c>
      <c r="B1167" s="336" t="s">
        <v>377</v>
      </c>
      <c r="C1167" s="336"/>
      <c r="D1167" s="336"/>
      <c r="E1167" s="336"/>
      <c r="F1167" s="337" t="n">
        <f aca="false">R1167</f>
        <v>105</v>
      </c>
      <c r="G1167" s="338"/>
      <c r="H1167" s="339" t="n">
        <f aca="false">SUM(H1165:H1166)</f>
        <v>24733</v>
      </c>
      <c r="I1167" s="340"/>
      <c r="J1167" s="341" t="n">
        <f aca="false">SUM(J1165:J1166)</f>
        <v>17390.25</v>
      </c>
      <c r="K1167" s="335" t="n">
        <f aca="false">SUM(K1165:K1166)</f>
        <v>7342.75</v>
      </c>
      <c r="L1167" s="330"/>
      <c r="M1167" s="262"/>
      <c r="N1167" s="262"/>
      <c r="O1167" s="262"/>
      <c r="P1167" s="262"/>
      <c r="Q1167" s="262"/>
      <c r="R1167" s="331" t="n">
        <f aca="false">SUM(R1165:R1166)</f>
        <v>105</v>
      </c>
    </row>
    <row r="1168" s="1" customFormat="true" ht="12.75" hidden="false" customHeight="false" outlineLevel="0" collapsed="false">
      <c r="A1168" s="262"/>
      <c r="B1168" s="272" t="s">
        <v>914</v>
      </c>
      <c r="C1168" s="342"/>
      <c r="D1168" s="342"/>
      <c r="E1168" s="262"/>
      <c r="F1168" s="262"/>
      <c r="G1168" s="333"/>
      <c r="H1168" s="343" t="n">
        <v>0</v>
      </c>
      <c r="I1168" s="344" t="n">
        <f aca="false">K1169/J1169</f>
        <v>0.422233722919452</v>
      </c>
      <c r="J1168" s="345"/>
      <c r="K1168" s="335"/>
      <c r="L1168" s="330"/>
      <c r="M1168" s="262"/>
      <c r="N1168" s="262"/>
      <c r="O1168" s="262"/>
      <c r="P1168" s="262"/>
      <c r="Q1168" s="262"/>
      <c r="R1168" s="331"/>
    </row>
    <row r="1169" s="1" customFormat="true" ht="13.5" hidden="false" customHeight="false" outlineLevel="0" collapsed="false">
      <c r="A1169" s="346"/>
      <c r="B1169" s="346" t="s">
        <v>915</v>
      </c>
      <c r="C1169" s="346"/>
      <c r="D1169" s="346"/>
      <c r="E1169" s="346"/>
      <c r="F1169" s="347"/>
      <c r="G1169" s="348"/>
      <c r="H1169" s="349" t="n">
        <f aca="false">SUM(H1167:H1168)</f>
        <v>24733</v>
      </c>
      <c r="I1169" s="350" t="n">
        <f aca="false">K1169/H1169</f>
        <v>0.296880685723527</v>
      </c>
      <c r="J1169" s="351" t="n">
        <f aca="false">SUM(J1167:J1168)</f>
        <v>17390.25</v>
      </c>
      <c r="K1169" s="352" t="n">
        <f aca="false">H1169-J1169</f>
        <v>7342.75</v>
      </c>
      <c r="L1169" s="330"/>
      <c r="M1169" s="262"/>
      <c r="N1169" s="262"/>
      <c r="O1169" s="262"/>
      <c r="P1169" s="262"/>
      <c r="Q1169" s="262"/>
      <c r="R1169" s="331"/>
    </row>
    <row r="1170" s="1" customFormat="true" ht="12.75" hidden="false" customHeight="false" outlineLevel="0" collapsed="false">
      <c r="A1170" s="262"/>
      <c r="B1170" s="332"/>
      <c r="C1170" s="342"/>
      <c r="D1170" s="342"/>
      <c r="E1170" s="262"/>
      <c r="F1170" s="262"/>
      <c r="G1170" s="262"/>
      <c r="H1170" s="262"/>
      <c r="I1170" s="354"/>
      <c r="J1170" s="354"/>
      <c r="K1170" s="355"/>
      <c r="L1170" s="330"/>
      <c r="M1170" s="262"/>
      <c r="N1170" s="262"/>
      <c r="O1170" s="262"/>
      <c r="P1170" s="262"/>
      <c r="Q1170" s="262"/>
      <c r="R1170" s="331"/>
    </row>
    <row r="1177" customFormat="false" ht="12.75" hidden="false" customHeight="false" outlineLevel="0" collapsed="false">
      <c r="G1177" s="330" t="s">
        <v>6658</v>
      </c>
    </row>
    <row r="1178" customFormat="false" ht="12.75" hidden="false" customHeight="false" outlineLevel="0" collapsed="false">
      <c r="G1178" s="330" t="s">
        <v>6659</v>
      </c>
    </row>
    <row r="1179" customFormat="false" ht="12.75" hidden="false" customHeight="false" outlineLevel="0" collapsed="false">
      <c r="G1179" s="330" t="s">
        <v>6660</v>
      </c>
    </row>
    <row r="1180" customFormat="false" ht="12.75" hidden="false" customHeight="false" outlineLevel="0" collapsed="false">
      <c r="G1180" s="330" t="s">
        <v>6661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2010-08-18T18:08:17Z</dcterms:created>
  <dc:creator/>
  <dc:description/>
  <dc:language>ru-RU</dc:language>
  <cp:lastModifiedBy/>
  <cp:lastPrinted>2018-10-31T09:19:47Z</cp:lastPrinted>
  <dcterms:modified xsi:type="dcterms:W3CDTF">2018-12-21T21:34:56Z</dcterms:modified>
  <cp:revision>5</cp:revision>
  <dc:subject/>
  <dc:title/>
</cp:coreProperties>
</file>